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BF3FF66-ACEB-4B3A-9F3D-D02495D02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71" i="1" l="1"/>
  <c r="AR118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8" i="1"/>
  <c r="AD11" i="1" s="1"/>
  <c r="AW13" i="1" l="1"/>
  <c r="AE10" i="1"/>
  <c r="AG9" i="1"/>
  <c r="A10" i="1"/>
  <c r="AH148" i="1" s="1"/>
  <c r="AD10" i="1" l="1"/>
  <c r="AW38" i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s="1"/>
  <c r="AR24" i="1" s="1"/>
  <c r="AQ25" i="1" l="1"/>
  <c r="AS25" i="1"/>
  <c r="AK162" i="1"/>
  <c r="AH164" i="1"/>
  <c r="AI164" i="1" l="1"/>
  <c r="AJ164" i="1" s="1"/>
  <c r="AO26" i="1" s="1"/>
  <c r="AP26" i="1" s="1"/>
  <c r="AR25" i="1" s="1"/>
  <c r="AT25" i="1" s="1"/>
  <c r="AH165" i="1"/>
  <c r="AQ26" i="1" l="1"/>
  <c r="AS26" i="1"/>
  <c r="AK163" i="1"/>
  <c r="AL163" i="1"/>
  <c r="AI165" i="1"/>
  <c r="AJ165" i="1" s="1"/>
  <c r="AO27" i="1" s="1"/>
  <c r="AP27" i="1" s="1"/>
  <c r="AR26" i="1" s="1"/>
  <c r="AH166" i="1"/>
  <c r="AI148" i="1"/>
  <c r="AJ148" i="1" s="1"/>
  <c r="AO10" i="1" s="1"/>
  <c r="AP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P28" i="1" s="1"/>
  <c r="AR27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P12" i="1" s="1"/>
  <c r="AR11" i="1" s="1"/>
  <c r="A12" i="1"/>
  <c r="AT27" i="1" l="1"/>
  <c r="AQ28" i="1"/>
  <c r="AS28" i="1"/>
  <c r="AL148" i="1"/>
  <c r="J10" i="1" s="1"/>
  <c r="AO11" i="1"/>
  <c r="AP11" i="1" s="1"/>
  <c r="AR10" i="1" s="1"/>
  <c r="AT10" i="1" s="1"/>
  <c r="AQ12" i="1"/>
  <c r="AS12" i="1"/>
  <c r="AC27" i="1"/>
  <c r="AD26" i="1"/>
  <c r="AL165" i="1"/>
  <c r="AK165" i="1"/>
  <c r="AH168" i="1"/>
  <c r="AI167" i="1"/>
  <c r="AJ167" i="1" s="1"/>
  <c r="AO29" i="1" s="1"/>
  <c r="AP29" i="1" s="1"/>
  <c r="AR28" i="1" s="1"/>
  <c r="AK148" i="1"/>
  <c r="H10" i="1" s="1"/>
  <c r="H11" i="1" s="1"/>
  <c r="H12" i="1" s="1"/>
  <c r="AL149" i="1"/>
  <c r="AK149" i="1"/>
  <c r="T15" i="1"/>
  <c r="A13" i="1"/>
  <c r="AI151" i="1"/>
  <c r="AJ151" i="1" s="1"/>
  <c r="E10" i="1" l="1"/>
  <c r="E11" i="1" s="1"/>
  <c r="H13" i="1"/>
  <c r="G10" i="1"/>
  <c r="AQ29" i="1"/>
  <c r="AS29" i="1"/>
  <c r="AQ11" i="1"/>
  <c r="AS11" i="1"/>
  <c r="AD14" i="1"/>
  <c r="AO13" i="1"/>
  <c r="AP13" i="1" s="1"/>
  <c r="AR12" i="1" s="1"/>
  <c r="AT12" i="1"/>
  <c r="AT28" i="1"/>
  <c r="E12" i="1"/>
  <c r="AC28" i="1"/>
  <c r="AD27" i="1"/>
  <c r="AK166" i="1"/>
  <c r="AL166" i="1"/>
  <c r="D11" i="1"/>
  <c r="AI168" i="1"/>
  <c r="AJ168" i="1" s="1"/>
  <c r="AO30" i="1" s="1"/>
  <c r="AP30" i="1" s="1"/>
  <c r="AR29" i="1" s="1"/>
  <c r="AH169" i="1"/>
  <c r="AK150" i="1"/>
  <c r="T16" i="1"/>
  <c r="AI152" i="1"/>
  <c r="AJ152" i="1" s="1"/>
  <c r="AO14" i="1" s="1"/>
  <c r="AP14" i="1" s="1"/>
  <c r="AR13" i="1" s="1"/>
  <c r="AL150" i="1"/>
  <c r="A14" i="1"/>
  <c r="AF27" i="1" l="1"/>
  <c r="H14" i="1"/>
  <c r="AT29" i="1"/>
  <c r="AT11" i="1"/>
  <c r="AQ30" i="1"/>
  <c r="AS30" i="1"/>
  <c r="AQ14" i="1"/>
  <c r="AS14" i="1"/>
  <c r="AQ13" i="1"/>
  <c r="AS13" i="1"/>
  <c r="AM26" i="1"/>
  <c r="AC29" i="1"/>
  <c r="AD28" i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P31" i="1" s="1"/>
  <c r="AR30" i="1" s="1"/>
  <c r="AK151" i="1"/>
  <c r="A15" i="1"/>
  <c r="AI153" i="1"/>
  <c r="AJ153" i="1" s="1"/>
  <c r="AL151" i="1"/>
  <c r="T17" i="1"/>
  <c r="AF28" i="1" l="1"/>
  <c r="AT30" i="1"/>
  <c r="AT13" i="1"/>
  <c r="AL152" i="1"/>
  <c r="AO15" i="1"/>
  <c r="AP15" i="1" s="1"/>
  <c r="AR14" i="1" s="1"/>
  <c r="AT14" i="1" s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P32" i="1" s="1"/>
  <c r="AR31" i="1" s="1"/>
  <c r="A16" i="1"/>
  <c r="AK152" i="1"/>
  <c r="T18" i="1"/>
  <c r="AI154" i="1"/>
  <c r="AJ154" i="1" s="1"/>
  <c r="X10" i="1" l="1"/>
  <c r="B10" i="1" s="1"/>
  <c r="AT31" i="1"/>
  <c r="AD12" i="1"/>
  <c r="AO16" i="1"/>
  <c r="AP16" i="1" s="1"/>
  <c r="AR15" i="1" s="1"/>
  <c r="AS32" i="1"/>
  <c r="AQ32" i="1"/>
  <c r="AS15" i="1"/>
  <c r="AQ15" i="1"/>
  <c r="AM28" i="1"/>
  <c r="AC31" i="1"/>
  <c r="AD30" i="1"/>
  <c r="AF29" i="1"/>
  <c r="E15" i="1"/>
  <c r="F13" i="1"/>
  <c r="AK169" i="1"/>
  <c r="AL169" i="1"/>
  <c r="D14" i="1"/>
  <c r="G13" i="1"/>
  <c r="AL153" i="1"/>
  <c r="AI171" i="1"/>
  <c r="AJ171" i="1" s="1"/>
  <c r="AO33" i="1" s="1"/>
  <c r="AP33" i="1" s="1"/>
  <c r="AR32" i="1" s="1"/>
  <c r="AH172" i="1"/>
  <c r="T19" i="1"/>
  <c r="A17" i="1"/>
  <c r="AK153" i="1"/>
  <c r="AI155" i="1"/>
  <c r="AJ155" i="1" s="1"/>
  <c r="AF30" i="1" l="1"/>
  <c r="AT15" i="1"/>
  <c r="AQ33" i="1"/>
  <c r="AS33" i="1"/>
  <c r="AL154" i="1"/>
  <c r="AO17" i="1"/>
  <c r="AP17" i="1" s="1"/>
  <c r="AR16" i="1" s="1"/>
  <c r="AT32" i="1"/>
  <c r="AS16" i="1"/>
  <c r="AQ16" i="1"/>
  <c r="E16" i="1"/>
  <c r="AC32" i="1"/>
  <c r="AD31" i="1"/>
  <c r="AM29" i="1"/>
  <c r="F14" i="1"/>
  <c r="G14" i="1"/>
  <c r="AK170" i="1"/>
  <c r="AL170" i="1"/>
  <c r="D15" i="1"/>
  <c r="AH173" i="1"/>
  <c r="AI172" i="1"/>
  <c r="AJ172" i="1" s="1"/>
  <c r="AO34" i="1" s="1"/>
  <c r="AP34" i="1" s="1"/>
  <c r="AR33" i="1" s="1"/>
  <c r="T20" i="1"/>
  <c r="AK154" i="1"/>
  <c r="A18" i="1"/>
  <c r="AI156" i="1"/>
  <c r="AJ156" i="1" s="1"/>
  <c r="AO18" i="1" s="1"/>
  <c r="AP18" i="1" s="1"/>
  <c r="AR17" i="1" s="1"/>
  <c r="AF31" i="1" l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P35" i="1" s="1"/>
  <c r="AR34" i="1" s="1"/>
  <c r="AK155" i="1"/>
  <c r="AI157" i="1"/>
  <c r="AJ157" i="1" s="1"/>
  <c r="AO19" i="1" s="1"/>
  <c r="AP19" i="1" s="1"/>
  <c r="AR18" i="1" s="1"/>
  <c r="AL155" i="1"/>
  <c r="A19" i="1"/>
  <c r="T21" i="1"/>
  <c r="AT17" i="1" l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P36" i="1" s="1"/>
  <c r="AR35" i="1" s="1"/>
  <c r="AH175" i="1"/>
  <c r="AI158" i="1"/>
  <c r="AJ158" i="1" s="1"/>
  <c r="AO20" i="1" s="1"/>
  <c r="AP20" i="1" s="1"/>
  <c r="AR19" i="1" s="1"/>
  <c r="T22" i="1"/>
  <c r="A20" i="1"/>
  <c r="AK156" i="1"/>
  <c r="AL156" i="1"/>
  <c r="AT35" i="1" l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P37" i="1" s="1"/>
  <c r="AR36" i="1" s="1"/>
  <c r="AI159" i="1"/>
  <c r="AJ159" i="1" s="1"/>
  <c r="AO21" i="1" s="1"/>
  <c r="AP21" i="1" s="1"/>
  <c r="AR20" i="1" s="1"/>
  <c r="T23" i="1"/>
  <c r="AK157" i="1"/>
  <c r="AL157" i="1"/>
  <c r="A21" i="1"/>
  <c r="AT20" i="1" l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P38" i="1" s="1"/>
  <c r="AR37" i="1" s="1"/>
  <c r="AK158" i="1"/>
  <c r="T24" i="1"/>
  <c r="A22" i="1"/>
  <c r="AI160" i="1"/>
  <c r="AJ160" i="1" s="1"/>
  <c r="AL158" i="1"/>
  <c r="AT37" i="1" l="1"/>
  <c r="AD13" i="1"/>
  <c r="AO22" i="1"/>
  <c r="AP22" i="1" s="1"/>
  <c r="AR21" i="1" s="1"/>
  <c r="AT21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P39" i="1" s="1"/>
  <c r="AR38" i="1" s="1"/>
  <c r="T25" i="1"/>
  <c r="AK159" i="1"/>
  <c r="AL159" i="1"/>
  <c r="AI161" i="1"/>
  <c r="AJ161" i="1" s="1"/>
  <c r="A23" i="1"/>
  <c r="AT38" i="1" l="1"/>
  <c r="AQ22" i="1"/>
  <c r="AS22" i="1"/>
  <c r="AS39" i="1"/>
  <c r="AQ39" i="1"/>
  <c r="AL160" i="1"/>
  <c r="AO23" i="1"/>
  <c r="AP23" i="1" s="1"/>
  <c r="AR22" i="1" s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P40" i="1" s="1"/>
  <c r="AR39" i="1" s="1"/>
  <c r="AH179" i="1"/>
  <c r="AH180" i="1" s="1"/>
  <c r="AI162" i="1"/>
  <c r="AJ162" i="1" s="1"/>
  <c r="AM11" i="1"/>
  <c r="AA10" i="1" s="1"/>
  <c r="AF12" i="1"/>
  <c r="A24" i="1"/>
  <c r="T26" i="1"/>
  <c r="AK160" i="1"/>
  <c r="AF37" i="1" l="1"/>
  <c r="AT22" i="1"/>
  <c r="AL162" i="1"/>
  <c r="AO24" i="1"/>
  <c r="AP24" i="1" s="1"/>
  <c r="AR23" i="1" s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P42" i="1" s="1"/>
  <c r="AR41" i="1" s="1"/>
  <c r="AH181" i="1"/>
  <c r="AI179" i="1"/>
  <c r="AJ179" i="1" s="1"/>
  <c r="AO41" i="1" s="1"/>
  <c r="AP41" i="1" s="1"/>
  <c r="AR40" i="1" s="1"/>
  <c r="AK161" i="1"/>
  <c r="T27" i="1"/>
  <c r="AL161" i="1"/>
  <c r="A25" i="1"/>
  <c r="AE12" i="1" l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P43" i="1" s="1"/>
  <c r="AR42" i="1" s="1"/>
  <c r="AH182" i="1"/>
  <c r="A26" i="1"/>
  <c r="T28" i="1"/>
  <c r="AJ12" i="1" l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AP44" i="1" s="1"/>
  <c r="AR43" i="1" s="1"/>
  <c r="T29" i="1"/>
  <c r="A27" i="1"/>
  <c r="AM39" i="1" l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P45" i="1" s="1"/>
  <c r="AR44" i="1" s="1"/>
  <c r="AH184" i="1"/>
  <c r="T30" i="1"/>
  <c r="A28" i="1"/>
  <c r="AT44" i="1" l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P46" i="1" s="1"/>
  <c r="AR45" i="1" s="1"/>
  <c r="AH185" i="1"/>
  <c r="T31" i="1"/>
  <c r="A29" i="1"/>
  <c r="AT45" i="1" l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P47" i="1" s="1"/>
  <c r="AR46" i="1" s="1"/>
  <c r="AH186" i="1"/>
  <c r="AK183" i="1"/>
  <c r="A30" i="1"/>
  <c r="T32" i="1"/>
  <c r="AS47" i="1" l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P48" i="1" s="1"/>
  <c r="AR47" i="1" s="1"/>
  <c r="AH187" i="1"/>
  <c r="A31" i="1"/>
  <c r="T33" i="1"/>
  <c r="AT47" i="1" l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P49" i="1" s="1"/>
  <c r="AR48" i="1" s="1"/>
  <c r="AH188" i="1"/>
  <c r="T34" i="1"/>
  <c r="A32" i="1"/>
  <c r="AT48" i="1" l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P50" i="1" s="1"/>
  <c r="AR49" i="1" s="1"/>
  <c r="A33" i="1"/>
  <c r="T35" i="1"/>
  <c r="AT49" i="1" l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P51" i="1" s="1"/>
  <c r="AR50" i="1" s="1"/>
  <c r="AH190" i="1"/>
  <c r="T36" i="1"/>
  <c r="T37" i="1" s="1"/>
  <c r="A34" i="1"/>
  <c r="T38" i="1" l="1"/>
  <c r="T39" i="1" s="1"/>
  <c r="T40" i="1" s="1"/>
  <c r="T41" i="1" s="1"/>
  <c r="T42" i="1" s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P52" i="1" s="1"/>
  <c r="AR51" i="1" s="1"/>
  <c r="AH191" i="1"/>
  <c r="A35" i="1"/>
  <c r="AQ52" i="1" l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P53" i="1" s="1"/>
  <c r="AR52" i="1" s="1"/>
  <c r="AK189" i="1"/>
  <c r="AM12" i="1"/>
  <c r="AF13" i="1"/>
  <c r="A36" i="1"/>
  <c r="U37" i="1" l="1"/>
  <c r="W37" i="1" s="1"/>
  <c r="A37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P54" i="1" s="1"/>
  <c r="AR53" i="1" s="1"/>
  <c r="AH193" i="1"/>
  <c r="A38" i="1" l="1"/>
  <c r="AT53" i="1"/>
  <c r="AQ54" i="1"/>
  <c r="AS54" i="1"/>
  <c r="AM49" i="1"/>
  <c r="AC52" i="1"/>
  <c r="AD51" i="1"/>
  <c r="AF50" i="1"/>
  <c r="E36" i="1"/>
  <c r="E37" i="1" s="1"/>
  <c r="AL191" i="1"/>
  <c r="AK191" i="1"/>
  <c r="F34" i="1"/>
  <c r="D35" i="1"/>
  <c r="AH194" i="1"/>
  <c r="AI193" i="1"/>
  <c r="AJ193" i="1" s="1"/>
  <c r="AO55" i="1" s="1"/>
  <c r="AP55" i="1" s="1"/>
  <c r="AR54" i="1" s="1"/>
  <c r="A39" i="1" l="1"/>
  <c r="AT54" i="1"/>
  <c r="AS55" i="1"/>
  <c r="AQ55" i="1"/>
  <c r="AM50" i="1"/>
  <c r="AC53" i="1"/>
  <c r="AD52" i="1"/>
  <c r="E38" i="1"/>
  <c r="AF51" i="1"/>
  <c r="AK192" i="1"/>
  <c r="AL192" i="1"/>
  <c r="F35" i="1"/>
  <c r="G35" i="1"/>
  <c r="D36" i="1"/>
  <c r="D37" i="1" s="1"/>
  <c r="AI194" i="1"/>
  <c r="AJ194" i="1" s="1"/>
  <c r="AO56" i="1" s="1"/>
  <c r="AP56" i="1" s="1"/>
  <c r="AR55" i="1" s="1"/>
  <c r="AH195" i="1"/>
  <c r="A40" i="1" l="1"/>
  <c r="G37" i="1"/>
  <c r="E39" i="1"/>
  <c r="AF52" i="1"/>
  <c r="AS56" i="1"/>
  <c r="AQ56" i="1"/>
  <c r="AT55" i="1"/>
  <c r="AC54" i="1"/>
  <c r="AD53" i="1"/>
  <c r="AM51" i="1"/>
  <c r="AK193" i="1"/>
  <c r="AL193" i="1"/>
  <c r="F36" i="1"/>
  <c r="F37" i="1" s="1"/>
  <c r="G36" i="1"/>
  <c r="D38" i="1"/>
  <c r="AI195" i="1"/>
  <c r="AJ195" i="1" s="1"/>
  <c r="AO57" i="1" s="1"/>
  <c r="AP57" i="1" s="1"/>
  <c r="AR56" i="1" s="1"/>
  <c r="AH196" i="1"/>
  <c r="A41" i="1" l="1"/>
  <c r="G38" i="1"/>
  <c r="D39" i="1"/>
  <c r="G39" i="1" s="1"/>
  <c r="E40" i="1"/>
  <c r="AT56" i="1"/>
  <c r="AQ57" i="1"/>
  <c r="AS57" i="1"/>
  <c r="AF53" i="1"/>
  <c r="AM52" i="1"/>
  <c r="AC55" i="1"/>
  <c r="AD54" i="1"/>
  <c r="F38" i="1"/>
  <c r="AK194" i="1"/>
  <c r="AL194" i="1"/>
  <c r="AI196" i="1"/>
  <c r="AJ196" i="1" s="1"/>
  <c r="AO58" i="1" s="1"/>
  <c r="AP58" i="1" s="1"/>
  <c r="AR57" i="1" s="1"/>
  <c r="AH197" i="1"/>
  <c r="T43" i="1"/>
  <c r="A42" i="1" l="1"/>
  <c r="E41" i="1"/>
  <c r="D40" i="1"/>
  <c r="F39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P59" i="1" s="1"/>
  <c r="AR58" i="1" s="1"/>
  <c r="AK195" i="1"/>
  <c r="T44" i="1"/>
  <c r="G40" i="1" l="1"/>
  <c r="F40" i="1"/>
  <c r="E42" i="1"/>
  <c r="D41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P60" i="1" s="1"/>
  <c r="AR59" i="1" s="1"/>
  <c r="AH199" i="1"/>
  <c r="A43" i="1"/>
  <c r="T45" i="1"/>
  <c r="F41" i="1" l="1"/>
  <c r="G41" i="1"/>
  <c r="D42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P61" i="1" s="1"/>
  <c r="AR60" i="1" s="1"/>
  <c r="AH200" i="1"/>
  <c r="H41" i="1" s="1"/>
  <c r="H42" i="1" s="1"/>
  <c r="T46" i="1"/>
  <c r="A44" i="1"/>
  <c r="F42" i="1" l="1"/>
  <c r="G42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P62" i="1" s="1"/>
  <c r="AR61" i="1" s="1"/>
  <c r="AH201" i="1"/>
  <c r="T47" i="1"/>
  <c r="A45" i="1"/>
  <c r="H37" i="1" l="1"/>
  <c r="H38" i="1" s="1"/>
  <c r="H39" i="1" s="1"/>
  <c r="H40" i="1" s="1"/>
  <c r="H43" i="1"/>
  <c r="H44" i="1" s="1"/>
  <c r="H45" i="1" s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P63" i="1" s="1"/>
  <c r="AR62" i="1" s="1"/>
  <c r="AH202" i="1"/>
  <c r="T48" i="1"/>
  <c r="A46" i="1"/>
  <c r="H46" i="1" l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P64" i="1" s="1"/>
  <c r="AR63" i="1" s="1"/>
  <c r="AH203" i="1"/>
  <c r="T49" i="1"/>
  <c r="A47" i="1"/>
  <c r="H47" i="1" l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P65" i="1" s="1"/>
  <c r="AR64" i="1" s="1"/>
  <c r="AK201" i="1"/>
  <c r="AM13" i="1"/>
  <c r="AF14" i="1"/>
  <c r="A48" i="1"/>
  <c r="H48" i="1" s="1"/>
  <c r="T50" i="1"/>
  <c r="AT64" i="1" l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P66" i="1" s="1"/>
  <c r="AR65" i="1" s="1"/>
  <c r="AH205" i="1"/>
  <c r="T51" i="1"/>
  <c r="A49" i="1"/>
  <c r="H49" i="1" s="1"/>
  <c r="AQ66" i="1" l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P67" i="1" s="1"/>
  <c r="AR66" i="1" s="1"/>
  <c r="AH206" i="1"/>
  <c r="A50" i="1"/>
  <c r="H50" i="1" s="1"/>
  <c r="T52" i="1"/>
  <c r="AT66" i="1" l="1"/>
  <c r="AQ67" i="1"/>
  <c r="AS67" i="1"/>
  <c r="AC65" i="1"/>
  <c r="AD64" i="1"/>
  <c r="AM62" i="1"/>
  <c r="AF63" i="1"/>
  <c r="AK204" i="1"/>
  <c r="AL204" i="1"/>
  <c r="AI206" i="1"/>
  <c r="AJ206" i="1" s="1"/>
  <c r="AO68" i="1" s="1"/>
  <c r="AP68" i="1" s="1"/>
  <c r="AR67" i="1" s="1"/>
  <c r="AH207" i="1"/>
  <c r="T53" i="1"/>
  <c r="A51" i="1"/>
  <c r="H51" i="1" s="1"/>
  <c r="AT67" i="1" l="1"/>
  <c r="AF64" i="1"/>
  <c r="AQ68" i="1"/>
  <c r="AS68" i="1"/>
  <c r="AC66" i="1"/>
  <c r="AD65" i="1"/>
  <c r="AM63" i="1"/>
  <c r="AK205" i="1"/>
  <c r="AL205" i="1"/>
  <c r="AI207" i="1"/>
  <c r="AJ207" i="1" s="1"/>
  <c r="AO69" i="1" s="1"/>
  <c r="AP69" i="1" s="1"/>
  <c r="AR68" i="1" s="1"/>
  <c r="AH208" i="1"/>
  <c r="A52" i="1"/>
  <c r="H52" i="1" s="1"/>
  <c r="T54" i="1"/>
  <c r="AT68" i="1" l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AP70" i="1" s="1"/>
  <c r="AR69" i="1" s="1"/>
  <c r="T55" i="1"/>
  <c r="A53" i="1"/>
  <c r="H53" i="1" s="1"/>
  <c r="AT69" i="1" l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P71" i="1" s="1"/>
  <c r="AR70" i="1" s="1"/>
  <c r="AH210" i="1"/>
  <c r="T56" i="1"/>
  <c r="A54" i="1"/>
  <c r="H54" i="1" s="1"/>
  <c r="AS71" i="1" l="1"/>
  <c r="AQ71" i="1"/>
  <c r="AT70" i="1"/>
  <c r="AM66" i="1"/>
  <c r="AC69" i="1"/>
  <c r="AD68" i="1"/>
  <c r="AF67" i="1"/>
  <c r="AK208" i="1"/>
  <c r="AL208" i="1"/>
  <c r="AI210" i="1"/>
  <c r="AJ210" i="1" s="1"/>
  <c r="AO72" i="1" s="1"/>
  <c r="AP72" i="1" s="1"/>
  <c r="AR71" i="1" s="1"/>
  <c r="AH211" i="1"/>
  <c r="AM20" i="1"/>
  <c r="AF21" i="1"/>
  <c r="T57" i="1"/>
  <c r="A55" i="1"/>
  <c r="H55" i="1" s="1"/>
  <c r="AT71" i="1" l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P73" i="1" s="1"/>
  <c r="AR72" i="1" s="1"/>
  <c r="A56" i="1"/>
  <c r="H56" i="1" s="1"/>
  <c r="T58" i="1"/>
  <c r="AT72" i="1" l="1"/>
  <c r="AQ73" i="1"/>
  <c r="AS73" i="1"/>
  <c r="AF69" i="1"/>
  <c r="AC71" i="1"/>
  <c r="AD70" i="1"/>
  <c r="AM68" i="1"/>
  <c r="AL210" i="1"/>
  <c r="AK210" i="1"/>
  <c r="AI212" i="1"/>
  <c r="AJ212" i="1" s="1"/>
  <c r="AO74" i="1" s="1"/>
  <c r="AP74" i="1" s="1"/>
  <c r="AR73" i="1" s="1"/>
  <c r="AH213" i="1"/>
  <c r="A57" i="1"/>
  <c r="H57" i="1" s="1"/>
  <c r="T59" i="1"/>
  <c r="AT73" i="1" l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P75" i="1" s="1"/>
  <c r="AR74" i="1" s="1"/>
  <c r="A58" i="1"/>
  <c r="H58" i="1" s="1"/>
  <c r="T60" i="1"/>
  <c r="AT74" i="1" l="1"/>
  <c r="AQ75" i="1"/>
  <c r="AS75" i="1"/>
  <c r="AM70" i="1"/>
  <c r="AC73" i="1"/>
  <c r="AD72" i="1"/>
  <c r="AF71" i="1"/>
  <c r="AL212" i="1"/>
  <c r="AK212" i="1"/>
  <c r="AI214" i="1"/>
  <c r="AJ214" i="1" s="1"/>
  <c r="AO76" i="1" s="1"/>
  <c r="AP76" i="1" s="1"/>
  <c r="AR75" i="1" s="1"/>
  <c r="AH215" i="1"/>
  <c r="A59" i="1"/>
  <c r="H59" i="1" s="1"/>
  <c r="T61" i="1"/>
  <c r="AT75" i="1" l="1"/>
  <c r="AQ76" i="1"/>
  <c r="AS76" i="1"/>
  <c r="AC74" i="1"/>
  <c r="AD73" i="1"/>
  <c r="AM71" i="1"/>
  <c r="AF72" i="1"/>
  <c r="AD22" i="1"/>
  <c r="AL213" i="1"/>
  <c r="AI215" i="1"/>
  <c r="AJ215" i="1" s="1"/>
  <c r="AO77" i="1" s="1"/>
  <c r="AP77" i="1" s="1"/>
  <c r="AR76" i="1" s="1"/>
  <c r="AH216" i="1"/>
  <c r="AK213" i="1"/>
  <c r="A60" i="1"/>
  <c r="H60" i="1" s="1"/>
  <c r="T62" i="1"/>
  <c r="AM14" i="1"/>
  <c r="AF15" i="1"/>
  <c r="AT76" i="1" l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P78" i="1" s="1"/>
  <c r="AR77" i="1" s="1"/>
  <c r="AH217" i="1"/>
  <c r="T63" i="1"/>
  <c r="A61" i="1"/>
  <c r="H61" i="1" s="1"/>
  <c r="AQ78" i="1" l="1"/>
  <c r="AS78" i="1"/>
  <c r="AT77" i="1"/>
  <c r="AM73" i="1"/>
  <c r="AC76" i="1"/>
  <c r="AD75" i="1"/>
  <c r="AF74" i="1"/>
  <c r="AK215" i="1"/>
  <c r="AL215" i="1"/>
  <c r="AI217" i="1"/>
  <c r="AJ217" i="1" s="1"/>
  <c r="AO79" i="1" s="1"/>
  <c r="AP79" i="1" s="1"/>
  <c r="AR78" i="1" s="1"/>
  <c r="AH218" i="1"/>
  <c r="T64" i="1"/>
  <c r="A62" i="1"/>
  <c r="H62" i="1" s="1"/>
  <c r="AF75" i="1" l="1"/>
  <c r="AS79" i="1"/>
  <c r="AQ79" i="1"/>
  <c r="AT78" i="1"/>
  <c r="AM74" i="1"/>
  <c r="AC77" i="1"/>
  <c r="AD76" i="1"/>
  <c r="AL216" i="1"/>
  <c r="AK216" i="1"/>
  <c r="AI218" i="1"/>
  <c r="AJ218" i="1" s="1"/>
  <c r="AO80" i="1" s="1"/>
  <c r="AP80" i="1" s="1"/>
  <c r="AR79" i="1" s="1"/>
  <c r="AH219" i="1"/>
  <c r="A63" i="1"/>
  <c r="H63" i="1" s="1"/>
  <c r="T65" i="1"/>
  <c r="AT79" i="1" l="1"/>
  <c r="AS80" i="1"/>
  <c r="AQ80" i="1"/>
  <c r="AF76" i="1"/>
  <c r="AC78" i="1"/>
  <c r="AD77" i="1"/>
  <c r="AM75" i="1"/>
  <c r="AL217" i="1"/>
  <c r="AK217" i="1"/>
  <c r="AI219" i="1"/>
  <c r="AJ219" i="1" s="1"/>
  <c r="AO81" i="1" s="1"/>
  <c r="AP81" i="1" s="1"/>
  <c r="AR80" i="1" s="1"/>
  <c r="AH220" i="1"/>
  <c r="T66" i="1"/>
  <c r="A64" i="1"/>
  <c r="H64" i="1" s="1"/>
  <c r="AF77" i="1" l="1"/>
  <c r="AQ81" i="1"/>
  <c r="AS81" i="1"/>
  <c r="AT80" i="1"/>
  <c r="AM76" i="1"/>
  <c r="AC79" i="1"/>
  <c r="AD78" i="1"/>
  <c r="AK218" i="1"/>
  <c r="AL218" i="1"/>
  <c r="AI220" i="1"/>
  <c r="AJ220" i="1" s="1"/>
  <c r="AO82" i="1" s="1"/>
  <c r="AP82" i="1" s="1"/>
  <c r="AR81" i="1" s="1"/>
  <c r="AH221" i="1"/>
  <c r="T67" i="1"/>
  <c r="A65" i="1"/>
  <c r="H65" i="1" s="1"/>
  <c r="AQ82" i="1" l="1"/>
  <c r="AS82" i="1"/>
  <c r="AT81" i="1"/>
  <c r="AC80" i="1"/>
  <c r="AD79" i="1"/>
  <c r="AM77" i="1"/>
  <c r="AF78" i="1"/>
  <c r="AL219" i="1"/>
  <c r="AD23" i="1"/>
  <c r="AI221" i="1"/>
  <c r="AJ221" i="1" s="1"/>
  <c r="AO83" i="1" s="1"/>
  <c r="AP83" i="1" s="1"/>
  <c r="AR82" i="1" s="1"/>
  <c r="AH222" i="1"/>
  <c r="AK219" i="1"/>
  <c r="A66" i="1"/>
  <c r="H66" i="1" s="1"/>
  <c r="T68" i="1"/>
  <c r="AT82" i="1" l="1"/>
  <c r="AF79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P84" i="1" s="1"/>
  <c r="AR83" i="1" s="1"/>
  <c r="AH223" i="1"/>
  <c r="A67" i="1"/>
  <c r="H67" i="1" s="1"/>
  <c r="T69" i="1"/>
  <c r="AT83" i="1" l="1"/>
  <c r="AF80" i="1"/>
  <c r="AQ84" i="1"/>
  <c r="AS84" i="1"/>
  <c r="AC82" i="1"/>
  <c r="AD81" i="1"/>
  <c r="AM79" i="1"/>
  <c r="AK221" i="1"/>
  <c r="AL221" i="1"/>
  <c r="AI223" i="1"/>
  <c r="AJ223" i="1" s="1"/>
  <c r="AO85" i="1" s="1"/>
  <c r="AP85" i="1" s="1"/>
  <c r="AR84" i="1" s="1"/>
  <c r="AH224" i="1"/>
  <c r="A68" i="1"/>
  <c r="H68" i="1" s="1"/>
  <c r="T70" i="1"/>
  <c r="AT84" i="1" l="1"/>
  <c r="AF81" i="1"/>
  <c r="AQ85" i="1"/>
  <c r="AS85" i="1"/>
  <c r="AM80" i="1"/>
  <c r="AC83" i="1"/>
  <c r="AD82" i="1"/>
  <c r="AK222" i="1"/>
  <c r="AL222" i="1"/>
  <c r="AI224" i="1"/>
  <c r="AJ224" i="1" s="1"/>
  <c r="AO86" i="1" s="1"/>
  <c r="AP86" i="1" s="1"/>
  <c r="AR85" i="1" s="1"/>
  <c r="AH225" i="1"/>
  <c r="A69" i="1"/>
  <c r="H69" i="1" s="1"/>
  <c r="T71" i="1"/>
  <c r="AQ86" i="1" l="1"/>
  <c r="AS86" i="1"/>
  <c r="AT85" i="1"/>
  <c r="AM81" i="1"/>
  <c r="AC84" i="1"/>
  <c r="AD83" i="1"/>
  <c r="AF82" i="1"/>
  <c r="AK223" i="1"/>
  <c r="AL223" i="1"/>
  <c r="AI225" i="1"/>
  <c r="AJ225" i="1" s="1"/>
  <c r="AO87" i="1" s="1"/>
  <c r="AP87" i="1" s="1"/>
  <c r="AR86" i="1" s="1"/>
  <c r="AH226" i="1"/>
  <c r="A70" i="1"/>
  <c r="H70" i="1" s="1"/>
  <c r="T72" i="1"/>
  <c r="AF83" i="1" l="1"/>
  <c r="AS87" i="1"/>
  <c r="AQ87" i="1"/>
  <c r="AT86" i="1"/>
  <c r="AM82" i="1"/>
  <c r="AC85" i="1"/>
  <c r="AD84" i="1"/>
  <c r="AK224" i="1"/>
  <c r="AL224" i="1"/>
  <c r="AI226" i="1"/>
  <c r="AJ226" i="1" s="1"/>
  <c r="AO88" i="1" s="1"/>
  <c r="AP88" i="1" s="1"/>
  <c r="AR87" i="1" s="1"/>
  <c r="AH227" i="1"/>
  <c r="A71" i="1"/>
  <c r="H71" i="1" s="1"/>
  <c r="T73" i="1"/>
  <c r="AS88" i="1" l="1"/>
  <c r="AQ88" i="1"/>
  <c r="AT87" i="1"/>
  <c r="AM83" i="1"/>
  <c r="AF84" i="1"/>
  <c r="AC86" i="1"/>
  <c r="AD85" i="1"/>
  <c r="AL225" i="1"/>
  <c r="AI227" i="1"/>
  <c r="AJ227" i="1" s="1"/>
  <c r="AO89" i="1" s="1"/>
  <c r="AP89" i="1" s="1"/>
  <c r="AR88" i="1" s="1"/>
  <c r="AH228" i="1"/>
  <c r="AK225" i="1"/>
  <c r="A72" i="1"/>
  <c r="H72" i="1" s="1"/>
  <c r="T74" i="1"/>
  <c r="AM15" i="1"/>
  <c r="AF16" i="1"/>
  <c r="AQ89" i="1" l="1"/>
  <c r="AS89" i="1"/>
  <c r="AT88" i="1"/>
  <c r="AM84" i="1"/>
  <c r="AC87" i="1"/>
  <c r="AD86" i="1"/>
  <c r="AF85" i="1"/>
  <c r="AK226" i="1"/>
  <c r="AL226" i="1"/>
  <c r="AI228" i="1"/>
  <c r="AJ228" i="1" s="1"/>
  <c r="AO90" i="1" s="1"/>
  <c r="AP90" i="1" s="1"/>
  <c r="AR89" i="1" s="1"/>
  <c r="AH229" i="1"/>
  <c r="A73" i="1"/>
  <c r="H73" i="1" s="1"/>
  <c r="T75" i="1"/>
  <c r="AT89" i="1" l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AP91" i="1" s="1"/>
  <c r="AR90" i="1" s="1"/>
  <c r="T76" i="1"/>
  <c r="A74" i="1"/>
  <c r="H74" i="1" s="1"/>
  <c r="AT90" i="1" l="1"/>
  <c r="AQ91" i="1"/>
  <c r="AS91" i="1"/>
  <c r="AM86" i="1"/>
  <c r="AC89" i="1"/>
  <c r="AD88" i="1"/>
  <c r="AF87" i="1"/>
  <c r="AL228" i="1"/>
  <c r="AK228" i="1"/>
  <c r="AI230" i="1"/>
  <c r="AJ230" i="1" s="1"/>
  <c r="AO92" i="1" s="1"/>
  <c r="AP92" i="1" s="1"/>
  <c r="AR91" i="1" s="1"/>
  <c r="AH231" i="1"/>
  <c r="A75" i="1"/>
  <c r="H75" i="1" s="1"/>
  <c r="T77" i="1"/>
  <c r="AQ92" i="1" l="1"/>
  <c r="AS92" i="1"/>
  <c r="AT91" i="1"/>
  <c r="AC90" i="1"/>
  <c r="AD89" i="1"/>
  <c r="AM87" i="1"/>
  <c r="AF88" i="1"/>
  <c r="AK229" i="1"/>
  <c r="AL229" i="1"/>
  <c r="AI231" i="1"/>
  <c r="AJ231" i="1" s="1"/>
  <c r="AO93" i="1" s="1"/>
  <c r="AP93" i="1" s="1"/>
  <c r="AR92" i="1" s="1"/>
  <c r="AH232" i="1"/>
  <c r="T78" i="1"/>
  <c r="A76" i="1"/>
  <c r="H76" i="1" s="1"/>
  <c r="AQ93" i="1" l="1"/>
  <c r="AS93" i="1"/>
  <c r="AT92" i="1"/>
  <c r="AM88" i="1"/>
  <c r="AF89" i="1"/>
  <c r="AC91" i="1"/>
  <c r="AD90" i="1"/>
  <c r="AD24" i="1"/>
  <c r="AI232" i="1"/>
  <c r="AJ232" i="1" s="1"/>
  <c r="AO94" i="1" s="1"/>
  <c r="AP94" i="1" s="1"/>
  <c r="AR93" i="1" s="1"/>
  <c r="AH233" i="1"/>
  <c r="AK230" i="1"/>
  <c r="AL230" i="1"/>
  <c r="A77" i="1"/>
  <c r="H77" i="1" s="1"/>
  <c r="T79" i="1"/>
  <c r="AQ94" i="1" l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AP95" i="1" s="1"/>
  <c r="AR94" i="1" s="1"/>
  <c r="T80" i="1"/>
  <c r="A78" i="1"/>
  <c r="H78" i="1" s="1"/>
  <c r="Q37" i="1" l="1"/>
  <c r="Q38" i="1"/>
  <c r="Q39" i="1"/>
  <c r="Q40" i="1"/>
  <c r="Q41" i="1"/>
  <c r="Q42" i="1"/>
  <c r="R42" i="1" s="1"/>
  <c r="S42" i="1" s="1"/>
  <c r="AF25" i="1"/>
  <c r="AT94" i="1"/>
  <c r="AS95" i="1"/>
  <c r="AQ95" i="1"/>
  <c r="AM90" i="1"/>
  <c r="AC93" i="1"/>
  <c r="AD92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P96" i="1" s="1"/>
  <c r="AR95" i="1" s="1"/>
  <c r="AK232" i="1"/>
  <c r="A79" i="1"/>
  <c r="H79" i="1" s="1"/>
  <c r="T81" i="1"/>
  <c r="R41" i="1" l="1"/>
  <c r="S41" i="1" s="1"/>
  <c r="Y41" i="1"/>
  <c r="Y40" i="1"/>
  <c r="R40" i="1"/>
  <c r="S40" i="1" s="1"/>
  <c r="Y39" i="1"/>
  <c r="R39" i="1"/>
  <c r="S39" i="1" s="1"/>
  <c r="R38" i="1"/>
  <c r="S38" i="1" s="1"/>
  <c r="Y38" i="1"/>
  <c r="R37" i="1"/>
  <c r="S37" i="1" s="1"/>
  <c r="Y37" i="1"/>
  <c r="R36" i="1"/>
  <c r="AT95" i="1"/>
  <c r="Q79" i="1"/>
  <c r="R79" i="1" s="1"/>
  <c r="AS96" i="1"/>
  <c r="AQ96" i="1"/>
  <c r="R18" i="1"/>
  <c r="R26" i="1"/>
  <c r="R73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R10" i="1"/>
  <c r="R74" i="1"/>
  <c r="AM91" i="1"/>
  <c r="R13" i="1"/>
  <c r="R12" i="1"/>
  <c r="AC94" i="1"/>
  <c r="AD93" i="1"/>
  <c r="AF92" i="1"/>
  <c r="R11" i="1"/>
  <c r="AK233" i="1"/>
  <c r="AL233" i="1"/>
  <c r="AI235" i="1"/>
  <c r="AJ235" i="1" s="1"/>
  <c r="AO97" i="1" s="1"/>
  <c r="AP97" i="1" s="1"/>
  <c r="AR96" i="1" s="1"/>
  <c r="AH236" i="1"/>
  <c r="T82" i="1"/>
  <c r="A80" i="1"/>
  <c r="Q80" i="1" s="1"/>
  <c r="R80" i="1" s="1"/>
  <c r="Z37" i="1" l="1"/>
  <c r="Z38" i="1" s="1"/>
  <c r="Z39" i="1" s="1"/>
  <c r="Z40" i="1" s="1"/>
  <c r="Z41" i="1" s="1"/>
  <c r="Z42" i="1" s="1"/>
  <c r="AA38" i="1"/>
  <c r="AA39" i="1" s="1"/>
  <c r="AA40" i="1" s="1"/>
  <c r="AA41" i="1" s="1"/>
  <c r="AA42" i="1" s="1"/>
  <c r="AQ97" i="1"/>
  <c r="AS97" i="1"/>
  <c r="AT96" i="1"/>
  <c r="H80" i="1"/>
  <c r="AM92" i="1"/>
  <c r="AC95" i="1"/>
  <c r="AD94" i="1"/>
  <c r="AF93" i="1"/>
  <c r="AI236" i="1"/>
  <c r="AJ236" i="1" s="1"/>
  <c r="AO98" i="1" s="1"/>
  <c r="AP98" i="1" s="1"/>
  <c r="AR97" i="1" s="1"/>
  <c r="AH237" i="1"/>
  <c r="AL234" i="1"/>
  <c r="AK234" i="1"/>
  <c r="A81" i="1"/>
  <c r="Q81" i="1" s="1"/>
  <c r="R81" i="1" s="1"/>
  <c r="T83" i="1"/>
  <c r="H81" i="1" l="1"/>
  <c r="AT97" i="1"/>
  <c r="AF94" i="1"/>
  <c r="AQ98" i="1"/>
  <c r="AS98" i="1"/>
  <c r="AC96" i="1"/>
  <c r="AD95" i="1"/>
  <c r="AM93" i="1"/>
  <c r="AH238" i="1"/>
  <c r="AI237" i="1"/>
  <c r="AJ237" i="1" s="1"/>
  <c r="AO99" i="1" s="1"/>
  <c r="AP99" i="1" s="1"/>
  <c r="AR98" i="1" s="1"/>
  <c r="AL235" i="1"/>
  <c r="AK235" i="1"/>
  <c r="A82" i="1"/>
  <c r="Q82" i="1" s="1"/>
  <c r="R82" i="1" s="1"/>
  <c r="T84" i="1"/>
  <c r="AT98" i="1" l="1"/>
  <c r="AQ99" i="1"/>
  <c r="AS99" i="1"/>
  <c r="H82" i="1"/>
  <c r="AF95" i="1"/>
  <c r="AM94" i="1"/>
  <c r="AC97" i="1"/>
  <c r="AD96" i="1"/>
  <c r="AK236" i="1"/>
  <c r="AL236" i="1"/>
  <c r="AI238" i="1"/>
  <c r="AJ238" i="1" s="1"/>
  <c r="AO100" i="1" s="1"/>
  <c r="AP100" i="1" s="1"/>
  <c r="AR99" i="1" s="1"/>
  <c r="AH239" i="1"/>
  <c r="T85" i="1"/>
  <c r="A83" i="1"/>
  <c r="Q83" i="1" s="1"/>
  <c r="R83" i="1" s="1"/>
  <c r="H83" i="1" l="1"/>
  <c r="AQ100" i="1"/>
  <c r="AS100" i="1"/>
  <c r="AT99" i="1"/>
  <c r="AM95" i="1"/>
  <c r="AC98" i="1"/>
  <c r="AD97" i="1"/>
  <c r="AF96" i="1"/>
  <c r="AM25" i="1"/>
  <c r="AI239" i="1"/>
  <c r="AJ239" i="1" s="1"/>
  <c r="AO101" i="1" s="1"/>
  <c r="AP101" i="1" s="1"/>
  <c r="AR100" i="1" s="1"/>
  <c r="AH240" i="1"/>
  <c r="AL237" i="1"/>
  <c r="AK237" i="1"/>
  <c r="T86" i="1"/>
  <c r="A84" i="1"/>
  <c r="Q84" i="1" s="1"/>
  <c r="R84" i="1" s="1"/>
  <c r="AM16" i="1"/>
  <c r="AF17" i="1"/>
  <c r="AT100" i="1" l="1"/>
  <c r="AQ101" i="1"/>
  <c r="AS101" i="1"/>
  <c r="H84" i="1"/>
  <c r="AM96" i="1"/>
  <c r="AC99" i="1"/>
  <c r="AD98" i="1"/>
  <c r="AF97" i="1"/>
  <c r="AL238" i="1"/>
  <c r="AH241" i="1"/>
  <c r="AI240" i="1"/>
  <c r="AJ240" i="1" s="1"/>
  <c r="AO102" i="1" s="1"/>
  <c r="AP102" i="1" s="1"/>
  <c r="AR101" i="1" s="1"/>
  <c r="AK238" i="1"/>
  <c r="A85" i="1"/>
  <c r="Q85" i="1" s="1"/>
  <c r="R85" i="1" s="1"/>
  <c r="T87" i="1"/>
  <c r="AT101" i="1" l="1"/>
  <c r="H85" i="1"/>
  <c r="AM97" i="1"/>
  <c r="AQ102" i="1"/>
  <c r="AS102" i="1"/>
  <c r="AC100" i="1"/>
  <c r="AD99" i="1"/>
  <c r="AF98" i="1"/>
  <c r="AK239" i="1"/>
  <c r="AL239" i="1"/>
  <c r="AH242" i="1"/>
  <c r="AI241" i="1"/>
  <c r="AJ241" i="1" s="1"/>
  <c r="AO103" i="1" s="1"/>
  <c r="AP103" i="1" s="1"/>
  <c r="AR102" i="1" s="1"/>
  <c r="A86" i="1"/>
  <c r="Q86" i="1" s="1"/>
  <c r="R86" i="1" s="1"/>
  <c r="T88" i="1"/>
  <c r="AT102" i="1" l="1"/>
  <c r="H86" i="1"/>
  <c r="AS103" i="1"/>
  <c r="AQ103" i="1"/>
  <c r="AF99" i="1"/>
  <c r="AM98" i="1"/>
  <c r="AC101" i="1"/>
  <c r="AD100" i="1"/>
  <c r="AL240" i="1"/>
  <c r="AK240" i="1"/>
  <c r="AH243" i="1"/>
  <c r="AI242" i="1"/>
  <c r="AJ242" i="1" s="1"/>
  <c r="AO104" i="1" s="1"/>
  <c r="AP104" i="1" s="1"/>
  <c r="AR103" i="1" s="1"/>
  <c r="T89" i="1"/>
  <c r="A87" i="1"/>
  <c r="Q87" i="1" s="1"/>
  <c r="R87" i="1" s="1"/>
  <c r="AF100" i="1" l="1"/>
  <c r="AT103" i="1"/>
  <c r="AS104" i="1"/>
  <c r="AQ104" i="1"/>
  <c r="H87" i="1"/>
  <c r="AC102" i="1"/>
  <c r="AD101" i="1"/>
  <c r="AM99" i="1"/>
  <c r="AL241" i="1"/>
  <c r="AK241" i="1"/>
  <c r="AH244" i="1"/>
  <c r="AI243" i="1"/>
  <c r="AJ243" i="1" s="1"/>
  <c r="AO105" i="1" s="1"/>
  <c r="AP105" i="1" s="1"/>
  <c r="AR104" i="1" s="1"/>
  <c r="T90" i="1"/>
  <c r="A88" i="1"/>
  <c r="Q88" i="1" s="1"/>
  <c r="R88" i="1" s="1"/>
  <c r="H88" i="1" l="1"/>
  <c r="AT104" i="1"/>
  <c r="AF101" i="1"/>
  <c r="AQ105" i="1"/>
  <c r="AS105" i="1"/>
  <c r="AM100" i="1"/>
  <c r="AC103" i="1"/>
  <c r="AD102" i="1"/>
  <c r="AL242" i="1"/>
  <c r="AK242" i="1"/>
  <c r="AH245" i="1"/>
  <c r="AI244" i="1"/>
  <c r="AJ244" i="1" s="1"/>
  <c r="AO106" i="1" s="1"/>
  <c r="AP106" i="1" s="1"/>
  <c r="AR105" i="1" s="1"/>
  <c r="T91" i="1"/>
  <c r="A89" i="1"/>
  <c r="Q89" i="1" s="1"/>
  <c r="R89" i="1" s="1"/>
  <c r="H89" i="1" l="1"/>
  <c r="AT105" i="1"/>
  <c r="AQ106" i="1"/>
  <c r="AS106" i="1"/>
  <c r="AM101" i="1"/>
  <c r="AC104" i="1"/>
  <c r="AD103" i="1"/>
  <c r="AF102" i="1"/>
  <c r="AL243" i="1"/>
  <c r="AI245" i="1"/>
  <c r="AJ245" i="1" s="1"/>
  <c r="AO107" i="1" s="1"/>
  <c r="AP107" i="1" s="1"/>
  <c r="AR106" i="1" s="1"/>
  <c r="AH246" i="1"/>
  <c r="AK243" i="1"/>
  <c r="T92" i="1"/>
  <c r="A90" i="1"/>
  <c r="Q90" i="1" s="1"/>
  <c r="R90" i="1" s="1"/>
  <c r="AQ107" i="1" l="1"/>
  <c r="AS107" i="1"/>
  <c r="H90" i="1"/>
  <c r="AT106" i="1"/>
  <c r="AC105" i="1"/>
  <c r="AD104" i="1"/>
  <c r="AM102" i="1"/>
  <c r="AF103" i="1"/>
  <c r="AK244" i="1"/>
  <c r="AL244" i="1"/>
  <c r="AH247" i="1"/>
  <c r="AI246" i="1"/>
  <c r="AJ246" i="1" s="1"/>
  <c r="AO108" i="1" s="1"/>
  <c r="AP108" i="1" s="1"/>
  <c r="AR107" i="1" s="1"/>
  <c r="A91" i="1"/>
  <c r="Q91" i="1" s="1"/>
  <c r="R91" i="1" s="1"/>
  <c r="T93" i="1"/>
  <c r="H91" i="1" l="1"/>
  <c r="AQ108" i="1"/>
  <c r="AS108" i="1"/>
  <c r="AT107" i="1"/>
  <c r="AF104" i="1"/>
  <c r="AM103" i="1"/>
  <c r="AC106" i="1"/>
  <c r="AD105" i="1"/>
  <c r="AL245" i="1"/>
  <c r="AK245" i="1"/>
  <c r="AH248" i="1"/>
  <c r="AI247" i="1"/>
  <c r="AJ247" i="1" s="1"/>
  <c r="AO109" i="1" s="1"/>
  <c r="AP109" i="1" s="1"/>
  <c r="AR108" i="1" s="1"/>
  <c r="A92" i="1"/>
  <c r="Q92" i="1" s="1"/>
  <c r="R92" i="1" s="1"/>
  <c r="T94" i="1"/>
  <c r="I11" i="1"/>
  <c r="M11" i="1" s="1"/>
  <c r="AT108" i="1" l="1"/>
  <c r="AF105" i="1"/>
  <c r="AQ109" i="1"/>
  <c r="AS109" i="1"/>
  <c r="H92" i="1"/>
  <c r="AC107" i="1"/>
  <c r="AD106" i="1"/>
  <c r="AM104" i="1"/>
  <c r="AK246" i="1"/>
  <c r="AH249" i="1"/>
  <c r="AI248" i="1"/>
  <c r="AJ248" i="1" s="1"/>
  <c r="AO110" i="1" s="1"/>
  <c r="AP110" i="1" s="1"/>
  <c r="AR109" i="1" s="1"/>
  <c r="AL246" i="1"/>
  <c r="J11" i="1"/>
  <c r="A93" i="1"/>
  <c r="Q93" i="1" s="1"/>
  <c r="R93" i="1" s="1"/>
  <c r="T95" i="1"/>
  <c r="AT109" i="1" l="1"/>
  <c r="K11" i="1"/>
  <c r="L11" i="1" s="1"/>
  <c r="O11" i="1" s="1"/>
  <c r="AQ110" i="1"/>
  <c r="AS110" i="1"/>
  <c r="AF106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P111" i="1" s="1"/>
  <c r="AR110" i="1" s="1"/>
  <c r="A94" i="1"/>
  <c r="Q94" i="1" s="1"/>
  <c r="R94" i="1" s="1"/>
  <c r="T96" i="1"/>
  <c r="H94" i="1" l="1"/>
  <c r="AT110" i="1"/>
  <c r="AS111" i="1"/>
  <c r="AQ111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P112" i="1" s="1"/>
  <c r="AR111" i="1" s="1"/>
  <c r="AL248" i="1"/>
  <c r="AK248" i="1"/>
  <c r="A95" i="1"/>
  <c r="Q95" i="1" s="1"/>
  <c r="R95" i="1" s="1"/>
  <c r="T97" i="1"/>
  <c r="M13" i="1" l="1"/>
  <c r="M14" i="1" s="1"/>
  <c r="AS112" i="1"/>
  <c r="AQ112" i="1"/>
  <c r="AT111" i="1"/>
  <c r="H95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P113" i="1" s="1"/>
  <c r="AR112" i="1" s="1"/>
  <c r="AH252" i="1"/>
  <c r="S95" i="1"/>
  <c r="Y95" i="1"/>
  <c r="I15" i="1"/>
  <c r="T98" i="1"/>
  <c r="A96" i="1"/>
  <c r="Q96" i="1" s="1"/>
  <c r="R96" i="1" s="1"/>
  <c r="AM17" i="1"/>
  <c r="AF18" i="1"/>
  <c r="M15" i="1" l="1"/>
  <c r="AQ113" i="1"/>
  <c r="AS113" i="1"/>
  <c r="AT112" i="1"/>
  <c r="H96" i="1"/>
  <c r="J14" i="1"/>
  <c r="K14" i="1" s="1"/>
  <c r="L14" i="1" s="1"/>
  <c r="O14" i="1" s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AP114" i="1" s="1"/>
  <c r="AR113" i="1" s="1"/>
  <c r="S92" i="1"/>
  <c r="Y92" i="1"/>
  <c r="S88" i="1"/>
  <c r="Y88" i="1"/>
  <c r="Y84" i="1"/>
  <c r="S84" i="1"/>
  <c r="S80" i="1"/>
  <c r="Y80" i="1"/>
  <c r="Y76" i="1"/>
  <c r="S76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S26" i="1"/>
  <c r="Y26" i="1"/>
  <c r="Y10" i="1"/>
  <c r="S10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W12" i="1" s="1"/>
  <c r="M16" i="1"/>
  <c r="AT113" i="1"/>
  <c r="AQ114" i="1"/>
  <c r="AS114" i="1"/>
  <c r="H97" i="1"/>
  <c r="AM109" i="1"/>
  <c r="AF110" i="1"/>
  <c r="AC112" i="1"/>
  <c r="AD111" i="1"/>
  <c r="AL251" i="1"/>
  <c r="U13" i="1"/>
  <c r="AH254" i="1"/>
  <c r="AI253" i="1"/>
  <c r="AJ253" i="1" s="1"/>
  <c r="AO115" i="1" s="1"/>
  <c r="AP115" i="1" s="1"/>
  <c r="AR114" i="1" s="1"/>
  <c r="AK251" i="1"/>
  <c r="S97" i="1"/>
  <c r="Y97" i="1"/>
  <c r="J16" i="1"/>
  <c r="K16" i="1" s="1"/>
  <c r="L16" i="1" s="1"/>
  <c r="O16" i="1" s="1"/>
  <c r="I17" i="1"/>
  <c r="A98" i="1"/>
  <c r="Q98" i="1" s="1"/>
  <c r="R98" i="1" s="1"/>
  <c r="T100" i="1"/>
  <c r="M17" i="1" l="1"/>
  <c r="AQ115" i="1"/>
  <c r="AS115" i="1"/>
  <c r="AF111" i="1"/>
  <c r="H98" i="1"/>
  <c r="AT114" i="1"/>
  <c r="AC113" i="1"/>
  <c r="AD112" i="1"/>
  <c r="AM110" i="1"/>
  <c r="AL252" i="1"/>
  <c r="W13" i="1"/>
  <c r="U14" i="1"/>
  <c r="AK252" i="1"/>
  <c r="AH255" i="1"/>
  <c r="AI254" i="1"/>
  <c r="AJ254" i="1" s="1"/>
  <c r="AO116" i="1" s="1"/>
  <c r="AP116" i="1" s="1"/>
  <c r="AR115" i="1" s="1"/>
  <c r="Y98" i="1"/>
  <c r="S98" i="1"/>
  <c r="I18" i="1"/>
  <c r="J17" i="1"/>
  <c r="K17" i="1" s="1"/>
  <c r="L17" i="1" s="1"/>
  <c r="O17" i="1" s="1"/>
  <c r="T101" i="1"/>
  <c r="A99" i="1"/>
  <c r="Q99" i="1" s="1"/>
  <c r="R99" i="1" s="1"/>
  <c r="M18" i="1" l="1"/>
  <c r="AQ116" i="1"/>
  <c r="AS116" i="1"/>
  <c r="H99" i="1"/>
  <c r="AF112" i="1"/>
  <c r="AT115" i="1"/>
  <c r="AM111" i="1"/>
  <c r="AC114" i="1"/>
  <c r="AD113" i="1"/>
  <c r="W14" i="1"/>
  <c r="U15" i="1"/>
  <c r="AK253" i="1"/>
  <c r="AH256" i="1"/>
  <c r="AI255" i="1"/>
  <c r="AJ255" i="1" s="1"/>
  <c r="AO117" i="1" s="1"/>
  <c r="AP117" i="1" s="1"/>
  <c r="AR116" i="1" s="1"/>
  <c r="AL253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M112" i="1"/>
  <c r="AQ117" i="1"/>
  <c r="AS117" i="1"/>
  <c r="AT116" i="1"/>
  <c r="AC115" i="1"/>
  <c r="AD114" i="1"/>
  <c r="AF113" i="1"/>
  <c r="W15" i="1"/>
  <c r="U16" i="1"/>
  <c r="AK254" i="1"/>
  <c r="AI256" i="1"/>
  <c r="AJ256" i="1" s="1"/>
  <c r="AO118" i="1" s="1"/>
  <c r="AP118" i="1" s="1"/>
  <c r="AR117" i="1" s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Q118" i="1"/>
  <c r="AS118" i="1"/>
  <c r="H101" i="1"/>
  <c r="Q101" i="1"/>
  <c r="AF114" i="1"/>
  <c r="AM113" i="1"/>
  <c r="AC116" i="1"/>
  <c r="AD115" i="1"/>
  <c r="W16" i="1"/>
  <c r="U17" i="1"/>
  <c r="AK255" i="1"/>
  <c r="AL255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M114" i="1"/>
  <c r="AC117" i="1"/>
  <c r="AD116" i="1"/>
  <c r="AF115" i="1"/>
  <c r="AK256" i="1"/>
  <c r="W17" i="1"/>
  <c r="U18" i="1"/>
  <c r="AL256" i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M115" i="1"/>
  <c r="AD117" i="1"/>
  <c r="AF116" i="1"/>
  <c r="W18" i="1"/>
  <c r="U19" i="1"/>
  <c r="S103" i="1"/>
  <c r="I23" i="1"/>
  <c r="J22" i="1"/>
  <c r="K22" i="1" s="1"/>
  <c r="L22" i="1" s="1"/>
  <c r="O22" i="1" s="1"/>
  <c r="A104" i="1"/>
  <c r="Q104" i="1" s="1"/>
  <c r="R104" i="1" s="1"/>
  <c r="T106" i="1"/>
  <c r="M23" i="1" l="1"/>
  <c r="AM116" i="1"/>
  <c r="H104" i="1"/>
  <c r="AF117" i="1"/>
  <c r="W19" i="1"/>
  <c r="U20" i="1"/>
  <c r="S104" i="1"/>
  <c r="Y104" i="1"/>
  <c r="J23" i="1"/>
  <c r="K23" i="1" s="1"/>
  <c r="L23" i="1" s="1"/>
  <c r="O23" i="1" s="1"/>
  <c r="I24" i="1"/>
  <c r="T107" i="1"/>
  <c r="A105" i="1"/>
  <c r="Q105" i="1" s="1"/>
  <c r="R105" i="1" s="1"/>
  <c r="M24" i="1" l="1"/>
  <c r="H105" i="1"/>
  <c r="AM117" i="1"/>
  <c r="W20" i="1"/>
  <c r="U21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H106" i="1"/>
  <c r="W21" i="1"/>
  <c r="U22" i="1"/>
  <c r="S106" i="1"/>
  <c r="Y106" i="1"/>
  <c r="J25" i="1"/>
  <c r="K25" i="1" s="1"/>
  <c r="L25" i="1" s="1"/>
  <c r="O25" i="1" s="1"/>
  <c r="I26" i="1"/>
  <c r="A107" i="1"/>
  <c r="Q107" i="1" s="1"/>
  <c r="R107" i="1" s="1"/>
  <c r="T109" i="1"/>
  <c r="M26" i="1" l="1"/>
  <c r="H107" i="1"/>
  <c r="W22" i="1"/>
  <c r="U23" i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W23" i="1"/>
  <c r="U24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H109" i="1"/>
  <c r="W24" i="1"/>
  <c r="U25" i="1"/>
  <c r="Y109" i="1"/>
  <c r="S109" i="1"/>
  <c r="I29" i="1"/>
  <c r="J28" i="1"/>
  <c r="K28" i="1" s="1"/>
  <c r="L28" i="1" s="1"/>
  <c r="O28" i="1" s="1"/>
  <c r="T112" i="1"/>
  <c r="A110" i="1"/>
  <c r="Q110" i="1" s="1"/>
  <c r="R110" i="1" s="1"/>
  <c r="M29" i="1" l="1"/>
  <c r="H110" i="1"/>
  <c r="W25" i="1"/>
  <c r="U26" i="1"/>
  <c r="J29" i="1"/>
  <c r="K29" i="1" s="1"/>
  <c r="L29" i="1" s="1"/>
  <c r="O29" i="1" s="1"/>
  <c r="I30" i="1"/>
  <c r="Y110" i="1"/>
  <c r="S110" i="1"/>
  <c r="T113" i="1"/>
  <c r="A111" i="1"/>
  <c r="Q111" i="1" s="1"/>
  <c r="R111" i="1" s="1"/>
  <c r="M30" i="1" l="1"/>
  <c r="H111" i="1"/>
  <c r="W26" i="1"/>
  <c r="U27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H112" i="1"/>
  <c r="W27" i="1"/>
  <c r="U28" i="1"/>
  <c r="Y112" i="1"/>
  <c r="S112" i="1"/>
  <c r="N31" i="1"/>
  <c r="J31" i="1"/>
  <c r="K31" i="1" s="1"/>
  <c r="L31" i="1" s="1"/>
  <c r="I32" i="1"/>
  <c r="A113" i="1"/>
  <c r="Q113" i="1" s="1"/>
  <c r="R113" i="1" s="1"/>
  <c r="T115" i="1"/>
  <c r="M32" i="1" l="1"/>
  <c r="H113" i="1"/>
  <c r="O31" i="1"/>
  <c r="W28" i="1"/>
  <c r="U29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W29" i="1"/>
  <c r="U30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U32" i="1"/>
  <c r="S116" i="1"/>
  <c r="Y116" i="1"/>
  <c r="N34" i="1"/>
  <c r="O34" i="1" s="1"/>
  <c r="J35" i="1"/>
  <c r="K35" i="1" s="1"/>
  <c r="L35" i="1" s="1"/>
  <c r="I36" i="1"/>
  <c r="I37" i="1" s="1"/>
  <c r="A117" i="1"/>
  <c r="Q117" i="1" s="1"/>
  <c r="R117" i="1" s="1"/>
  <c r="T119" i="1"/>
  <c r="M36" i="1" l="1"/>
  <c r="M37" i="1" s="1"/>
  <c r="H117" i="1"/>
  <c r="W32" i="1"/>
  <c r="U33" i="1"/>
  <c r="Y117" i="1"/>
  <c r="S117" i="1"/>
  <c r="N35" i="1"/>
  <c r="O35" i="1" s="1"/>
  <c r="J36" i="1"/>
  <c r="K36" i="1" s="1"/>
  <c r="L36" i="1" s="1"/>
  <c r="I38" i="1"/>
  <c r="A118" i="1"/>
  <c r="Q118" i="1" s="1"/>
  <c r="R118" i="1" s="1"/>
  <c r="T120" i="1"/>
  <c r="J37" i="1" l="1"/>
  <c r="I39" i="1"/>
  <c r="M38" i="1"/>
  <c r="H118" i="1"/>
  <c r="W33" i="1"/>
  <c r="U34" i="1"/>
  <c r="N36" i="1"/>
  <c r="S118" i="1"/>
  <c r="Y118" i="1"/>
  <c r="A119" i="1"/>
  <c r="Q119" i="1" s="1"/>
  <c r="R119" i="1" s="1"/>
  <c r="T121" i="1"/>
  <c r="M39" i="1" l="1"/>
  <c r="O36" i="1"/>
  <c r="N37" i="1"/>
  <c r="N38" i="1" s="1"/>
  <c r="K37" i="1"/>
  <c r="L37" i="1" s="1"/>
  <c r="J38" i="1"/>
  <c r="K38" i="1" s="1"/>
  <c r="I40" i="1"/>
  <c r="J39" i="1"/>
  <c r="K39" i="1" s="1"/>
  <c r="H119" i="1"/>
  <c r="W34" i="1"/>
  <c r="U35" i="1"/>
  <c r="S119" i="1"/>
  <c r="Y119" i="1"/>
  <c r="A120" i="1"/>
  <c r="Q120" i="1" s="1"/>
  <c r="R120" i="1" s="1"/>
  <c r="T122" i="1"/>
  <c r="O37" i="1" l="1"/>
  <c r="J40" i="1"/>
  <c r="K40" i="1" s="1"/>
  <c r="I41" i="1"/>
  <c r="L39" i="1"/>
  <c r="M40" i="1"/>
  <c r="L38" i="1"/>
  <c r="O38" i="1" s="1"/>
  <c r="N39" i="1"/>
  <c r="H120" i="1"/>
  <c r="W35" i="1"/>
  <c r="U36" i="1"/>
  <c r="Y120" i="1"/>
  <c r="S120" i="1"/>
  <c r="T123" i="1"/>
  <c r="A121" i="1"/>
  <c r="Q121" i="1" s="1"/>
  <c r="R121" i="1" s="1"/>
  <c r="M41" i="1" l="1"/>
  <c r="I42" i="1"/>
  <c r="J41" i="1"/>
  <c r="K41" i="1" s="1"/>
  <c r="L40" i="1"/>
  <c r="N40" i="1"/>
  <c r="O39" i="1"/>
  <c r="H121" i="1"/>
  <c r="W36" i="1"/>
  <c r="U38" i="1"/>
  <c r="Y121" i="1"/>
  <c r="S121" i="1"/>
  <c r="A122" i="1"/>
  <c r="Q122" i="1" s="1"/>
  <c r="R122" i="1" s="1"/>
  <c r="T124" i="1"/>
  <c r="L41" i="1" l="1"/>
  <c r="J42" i="1"/>
  <c r="K42" i="1" s="1"/>
  <c r="M42" i="1"/>
  <c r="W38" i="1"/>
  <c r="U39" i="1"/>
  <c r="N41" i="1"/>
  <c r="O40" i="1"/>
  <c r="H122" i="1"/>
  <c r="Y122" i="1"/>
  <c r="S122" i="1"/>
  <c r="T125" i="1"/>
  <c r="A123" i="1"/>
  <c r="Q123" i="1" s="1"/>
  <c r="R123" i="1" s="1"/>
  <c r="L42" i="1" l="1"/>
  <c r="W39" i="1"/>
  <c r="U40" i="1"/>
  <c r="N42" i="1"/>
  <c r="O41" i="1"/>
  <c r="H123" i="1"/>
  <c r="Y123" i="1"/>
  <c r="S123" i="1"/>
  <c r="T126" i="1"/>
  <c r="A124" i="1"/>
  <c r="Q124" i="1" s="1"/>
  <c r="R124" i="1" s="1"/>
  <c r="O42" i="1" l="1"/>
  <c r="W40" i="1"/>
  <c r="U41" i="1"/>
  <c r="H124" i="1"/>
  <c r="S124" i="1"/>
  <c r="Y124" i="1"/>
  <c r="A125" i="1"/>
  <c r="Q125" i="1" s="1"/>
  <c r="R125" i="1" s="1"/>
  <c r="T127" i="1"/>
  <c r="W41" i="1" l="1"/>
  <c r="U42" i="1"/>
  <c r="W42" i="1" s="1"/>
  <c r="H125" i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3" i="1"/>
  <c r="Y160" i="1"/>
  <c r="S160" i="1"/>
  <c r="A161" i="1"/>
  <c r="Q161" i="1" s="1"/>
  <c r="R161" i="1" s="1"/>
  <c r="T163" i="1"/>
  <c r="H161" i="1" l="1"/>
  <c r="I44" i="1"/>
  <c r="A162" i="1"/>
  <c r="Q162" i="1" s="1"/>
  <c r="R162" i="1" s="1"/>
  <c r="T164" i="1"/>
  <c r="H162" i="1" l="1"/>
  <c r="J43" i="1"/>
  <c r="I45" i="1"/>
  <c r="Y162" i="1"/>
  <c r="S162" i="1"/>
  <c r="A163" i="1"/>
  <c r="T165" i="1"/>
  <c r="K43" i="1" l="1"/>
  <c r="E43" i="1" s="1"/>
  <c r="H163" i="1"/>
  <c r="Q163" i="1"/>
  <c r="J44" i="1"/>
  <c r="I46" i="1"/>
  <c r="A164" i="1"/>
  <c r="Q164" i="1" s="1"/>
  <c r="T166" i="1"/>
  <c r="K44" i="1" l="1"/>
  <c r="E44" i="1" s="1"/>
  <c r="H164" i="1"/>
  <c r="R164" i="1"/>
  <c r="J45" i="1"/>
  <c r="F43" i="1"/>
  <c r="I47" i="1"/>
  <c r="T167" i="1"/>
  <c r="A165" i="1"/>
  <c r="Q165" i="1" s="1"/>
  <c r="R165" i="1" s="1"/>
  <c r="K45" i="1" l="1"/>
  <c r="E45" i="1" s="1"/>
  <c r="F44" i="1"/>
  <c r="H165" i="1"/>
  <c r="J46" i="1"/>
  <c r="K46" i="1" s="1"/>
  <c r="D43" i="1"/>
  <c r="I48" i="1"/>
  <c r="S165" i="1"/>
  <c r="T168" i="1"/>
  <c r="A166" i="1"/>
  <c r="Q166" i="1" s="1"/>
  <c r="R166" i="1" s="1"/>
  <c r="M43" i="1" l="1"/>
  <c r="N43" i="1" s="1"/>
  <c r="F45" i="1"/>
  <c r="F46" i="1" s="1"/>
  <c r="J47" i="1"/>
  <c r="K47" i="1" s="1"/>
  <c r="E46" i="1"/>
  <c r="H166" i="1"/>
  <c r="L43" i="1"/>
  <c r="G43" i="1"/>
  <c r="D44" i="1"/>
  <c r="L44" i="1" s="1"/>
  <c r="I49" i="1"/>
  <c r="S166" i="1"/>
  <c r="Y166" i="1"/>
  <c r="A167" i="1"/>
  <c r="Q167" i="1" s="1"/>
  <c r="R167" i="1" s="1"/>
  <c r="T169" i="1"/>
  <c r="M44" i="1" l="1"/>
  <c r="J48" i="1"/>
  <c r="K48" i="1" s="1"/>
  <c r="E47" i="1"/>
  <c r="F47" i="1"/>
  <c r="H167" i="1"/>
  <c r="O43" i="1"/>
  <c r="G44" i="1"/>
  <c r="D45" i="1"/>
  <c r="L45" i="1" s="1"/>
  <c r="I50" i="1"/>
  <c r="Y167" i="1"/>
  <c r="S167" i="1"/>
  <c r="A168" i="1"/>
  <c r="Q168" i="1" s="1"/>
  <c r="R168" i="1" s="1"/>
  <c r="T170" i="1"/>
  <c r="J49" i="1" l="1"/>
  <c r="K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E49" i="1" l="1"/>
  <c r="F49" i="1"/>
  <c r="H169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M67" i="1"/>
  <c r="M68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M69" i="1" l="1"/>
  <c r="N69" i="1"/>
  <c r="H191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M70" i="1" l="1"/>
  <c r="M71" i="1" s="1"/>
  <c r="H192" i="1"/>
  <c r="F73" i="1"/>
  <c r="E73" i="1"/>
  <c r="G69" i="1"/>
  <c r="D70" i="1"/>
  <c r="L70" i="1" s="1"/>
  <c r="O69" i="1"/>
  <c r="I75" i="1"/>
  <c r="J74" i="1"/>
  <c r="K74" i="1" s="1"/>
  <c r="T195" i="1"/>
  <c r="A193" i="1"/>
  <c r="N70" i="1" l="1"/>
  <c r="N71" i="1" s="1"/>
  <c r="H193" i="1"/>
  <c r="Q193" i="1"/>
  <c r="F74" i="1"/>
  <c r="E74" i="1"/>
  <c r="G70" i="1"/>
  <c r="D71" i="1"/>
  <c r="J75" i="1"/>
  <c r="K75" i="1" s="1"/>
  <c r="I76" i="1"/>
  <c r="A194" i="1"/>
  <c r="Q194" i="1" s="1"/>
  <c r="R194" i="1" s="1"/>
  <c r="T196" i="1"/>
  <c r="O70" i="1" l="1"/>
  <c r="H194" i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F78" i="1"/>
  <c r="E78" i="1"/>
  <c r="M74" i="1"/>
  <c r="M75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M76" i="1" s="1"/>
  <c r="D76" i="1"/>
  <c r="G75" i="1"/>
  <c r="N74" i="1"/>
  <c r="O73" i="1"/>
  <c r="J80" i="1"/>
  <c r="K80" i="1" s="1"/>
  <c r="I81" i="1"/>
  <c r="Y198" i="1"/>
  <c r="S198" i="1"/>
  <c r="T201" i="1"/>
  <c r="A199" i="1"/>
  <c r="Q199" i="1" s="1"/>
  <c r="R199" i="1" s="1"/>
  <c r="H199" i="1" l="1"/>
  <c r="F80" i="1"/>
  <c r="E80" i="1"/>
  <c r="L76" i="1"/>
  <c r="M77" i="1" s="1"/>
  <c r="M78" i="1" s="1"/>
  <c r="M79" i="1" s="1"/>
  <c r="M80" i="1" s="1"/>
  <c r="M81" i="1" s="1"/>
  <c r="G76" i="1"/>
  <c r="D77" i="1"/>
  <c r="O74" i="1"/>
  <c r="N75" i="1"/>
  <c r="I82" i="1"/>
  <c r="J81" i="1"/>
  <c r="K81" i="1" s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E105" i="1" s="1"/>
  <c r="I106" i="1"/>
  <c r="U104" i="1"/>
  <c r="W104" i="1" s="1"/>
  <c r="S223" i="1"/>
  <c r="Y223" i="1"/>
  <c r="A224" i="1"/>
  <c r="T226" i="1"/>
  <c r="H224" i="1" l="1"/>
  <c r="Q224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M105" i="1" s="1"/>
  <c r="M106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D105" i="1" s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G104" i="1"/>
  <c r="O102" i="1"/>
  <c r="N103" i="1"/>
  <c r="J109" i="1"/>
  <c r="K109" i="1" s="1"/>
  <c r="I110" i="1"/>
  <c r="U108" i="1"/>
  <c r="W108" i="1" s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M107" i="1" s="1"/>
  <c r="M108" i="1" s="1"/>
  <c r="M109" i="1" s="1"/>
  <c r="M110" i="1" s="1"/>
  <c r="M111" i="1" s="1"/>
  <c r="G106" i="1"/>
  <c r="D107" i="1"/>
  <c r="N105" i="1"/>
  <c r="O104" i="1"/>
  <c r="U110" i="1"/>
  <c r="W110" i="1" s="1"/>
  <c r="I112" i="1"/>
  <c r="J111" i="1"/>
  <c r="K111" i="1" s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M130" i="1" s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M131" i="1" s="1"/>
  <c r="M132" i="1" s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D135" i="1"/>
  <c r="G134" i="1"/>
  <c r="N133" i="1"/>
  <c r="O132" i="1"/>
  <c r="I140" i="1"/>
  <c r="J139" i="1"/>
  <c r="K139" i="1" s="1"/>
  <c r="U138" i="1"/>
  <c r="W138" i="1" s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M137" i="1" s="1"/>
  <c r="G136" i="1"/>
  <c r="D137" i="1"/>
  <c r="O134" i="1"/>
  <c r="N135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M138" i="1" s="1"/>
  <c r="M139" i="1" s="1"/>
  <c r="M140" i="1" s="1"/>
  <c r="M141" i="1" s="1"/>
  <c r="M142" i="1" s="1"/>
  <c r="D138" i="1"/>
  <c r="G137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M161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M168" i="1" s="1"/>
  <c r="M169" i="1" s="1"/>
  <c r="M170" i="1" s="1"/>
  <c r="M171" i="1" s="1"/>
  <c r="M172" i="1" s="1"/>
  <c r="D168" i="1"/>
  <c r="G167" i="1"/>
  <c r="O165" i="1"/>
  <c r="N166" i="1"/>
  <c r="U171" i="1"/>
  <c r="W171" i="1" s="1"/>
  <c r="J172" i="1"/>
  <c r="K172" i="1" s="1"/>
  <c r="I173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M191" i="1" s="1"/>
  <c r="M192" i="1" s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M198" i="1" s="1"/>
  <c r="D198" i="1"/>
  <c r="G197" i="1"/>
  <c r="O195" i="1"/>
  <c r="N196" i="1"/>
  <c r="J202" i="1"/>
  <c r="K202" i="1" s="1"/>
  <c r="I203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M199" i="1" s="1"/>
  <c r="M200" i="1" s="1"/>
  <c r="M201" i="1" s="1"/>
  <c r="M202" i="1" s="1"/>
  <c r="M203" i="1" s="1"/>
  <c r="G198" i="1"/>
  <c r="D199" i="1"/>
  <c r="O196" i="1"/>
  <c r="N197" i="1"/>
  <c r="U202" i="1"/>
  <c r="W202" i="1" s="1"/>
  <c r="J203" i="1"/>
  <c r="K203" i="1" s="1"/>
  <c r="I204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M229" i="1" s="1"/>
  <c r="D229" i="1"/>
  <c r="G228" i="1"/>
  <c r="N227" i="1"/>
  <c r="O226" i="1"/>
  <c r="U232" i="1"/>
  <c r="W232" i="1" s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M230" i="1" s="1"/>
  <c r="M231" i="1" s="1"/>
  <c r="M232" i="1" s="1"/>
  <c r="M233" i="1" s="1"/>
  <c r="M234" i="1" s="1"/>
  <c r="D230" i="1"/>
  <c r="G229" i="1"/>
  <c r="N228" i="1"/>
  <c r="O227" i="1"/>
  <c r="U233" i="1"/>
  <c r="W233" i="1" s="1"/>
  <c r="J234" i="1"/>
  <c r="K234" i="1" s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M258" i="1" s="1"/>
  <c r="M259" i="1" s="1"/>
  <c r="D258" i="1"/>
  <c r="G257" i="1"/>
  <c r="N256" i="1"/>
  <c r="O255" i="1"/>
  <c r="U261" i="1"/>
  <c r="W261" i="1" s="1"/>
  <c r="I263" i="1"/>
  <c r="J262" i="1"/>
  <c r="K262" i="1" s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M260" i="1" s="1"/>
  <c r="M261" i="1" s="1"/>
  <c r="M262" i="1" s="1"/>
  <c r="M263" i="1" s="1"/>
  <c r="M264" i="1" s="1"/>
  <c r="D260" i="1"/>
  <c r="G259" i="1"/>
  <c r="N258" i="1"/>
  <c r="O257" i="1"/>
  <c r="U263" i="1"/>
  <c r="W263" i="1" s="1"/>
  <c r="J264" i="1"/>
  <c r="K264" i="1" s="1"/>
  <c r="I265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M281" i="1" s="1"/>
  <c r="M282" i="1" s="1"/>
  <c r="M283" i="1" s="1"/>
  <c r="G280" i="1"/>
  <c r="D281" i="1"/>
  <c r="N279" i="1"/>
  <c r="O278" i="1"/>
  <c r="U284" i="1"/>
  <c r="W284" i="1" s="1"/>
  <c r="I286" i="1"/>
  <c r="J285" i="1"/>
  <c r="K285" i="1" s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M288" i="1" s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M342" i="1" s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M344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S470" i="1"/>
  <c r="A471" i="1"/>
  <c r="Q471" i="1" s="1"/>
  <c r="R471" i="1" s="1"/>
  <c r="T473" i="1"/>
  <c r="AA472" i="1" l="1"/>
  <c r="Z472" i="1"/>
  <c r="H471" i="1"/>
  <c r="E352" i="1"/>
  <c r="F352" i="1"/>
  <c r="L348" i="1"/>
  <c r="M349" i="1" s="1"/>
  <c r="D349" i="1"/>
  <c r="G348" i="1"/>
  <c r="N347" i="1"/>
  <c r="O346" i="1"/>
  <c r="U352" i="1"/>
  <c r="W352" i="1" s="1"/>
  <c r="J353" i="1"/>
  <c r="K353" i="1" s="1"/>
  <c r="I354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M350" i="1" s="1"/>
  <c r="M351" i="1" s="1"/>
  <c r="M352" i="1" s="1"/>
  <c r="M353" i="1" s="1"/>
  <c r="M354" i="1" s="1"/>
  <c r="D350" i="1"/>
  <c r="G349" i="1"/>
  <c r="O347" i="1"/>
  <c r="N348" i="1"/>
  <c r="I355" i="1"/>
  <c r="J354" i="1"/>
  <c r="K354" i="1" s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M373" i="1" s="1"/>
  <c r="M374" i="1" s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M380" i="1" s="1"/>
  <c r="M381" i="1" s="1"/>
  <c r="M382" i="1" s="1"/>
  <c r="M383" i="1" s="1"/>
  <c r="M384" i="1" s="1"/>
  <c r="D380" i="1"/>
  <c r="G379" i="1"/>
  <c r="N378" i="1"/>
  <c r="O377" i="1"/>
  <c r="U383" i="1"/>
  <c r="W383" i="1" s="1"/>
  <c r="I385" i="1"/>
  <c r="J384" i="1"/>
  <c r="K384" i="1" s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M403" i="1" s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M405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M410" i="1" s="1"/>
  <c r="G409" i="1"/>
  <c r="D410" i="1"/>
  <c r="O407" i="1"/>
  <c r="N408" i="1"/>
  <c r="J414" i="1"/>
  <c r="K414" i="1" s="1"/>
  <c r="I415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M411" i="1" s="1"/>
  <c r="M412" i="1" s="1"/>
  <c r="M413" i="1" s="1"/>
  <c r="M414" i="1" s="1"/>
  <c r="M415" i="1" s="1"/>
  <c r="G410" i="1"/>
  <c r="D411" i="1"/>
  <c r="O408" i="1"/>
  <c r="N409" i="1"/>
  <c r="J415" i="1"/>
  <c r="K415" i="1" s="1"/>
  <c r="I416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M434" i="1" s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M441" i="1" s="1"/>
  <c r="D441" i="1"/>
  <c r="G440" i="1"/>
  <c r="O438" i="1"/>
  <c r="N439" i="1"/>
  <c r="J445" i="1"/>
  <c r="K445" i="1" s="1"/>
  <c r="I446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M442" i="1" s="1"/>
  <c r="M443" i="1" s="1"/>
  <c r="M444" i="1" s="1"/>
  <c r="M445" i="1" s="1"/>
  <c r="M446" i="1" s="1"/>
  <c r="G441" i="1"/>
  <c r="D442" i="1"/>
  <c r="O439" i="1"/>
  <c r="N440" i="1"/>
  <c r="J446" i="1"/>
  <c r="K446" i="1" s="1"/>
  <c r="I447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M472" i="1" s="1"/>
  <c r="M473" i="1" s="1"/>
  <c r="M474" i="1" s="1"/>
  <c r="M475" i="1" s="1"/>
  <c r="M476" i="1" s="1"/>
  <c r="G471" i="1"/>
  <c r="D472" i="1"/>
  <c r="O469" i="1"/>
  <c r="N470" i="1"/>
  <c r="U475" i="1"/>
  <c r="W475" i="1" s="1"/>
  <c r="I477" i="1"/>
  <c r="J476" i="1"/>
  <c r="K476" i="1" s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M495" i="1" s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M502" i="1" s="1"/>
  <c r="G501" i="1"/>
  <c r="D502" i="1"/>
  <c r="N500" i="1"/>
  <c r="O499" i="1"/>
  <c r="I507" i="1"/>
  <c r="J506" i="1"/>
  <c r="K506" i="1" s="1"/>
  <c r="U505" i="1"/>
  <c r="W505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M503" i="1" s="1"/>
  <c r="M504" i="1" s="1"/>
  <c r="M505" i="1" s="1"/>
  <c r="M506" i="1" s="1"/>
  <c r="M507" i="1" s="1"/>
  <c r="D503" i="1"/>
  <c r="G502" i="1"/>
  <c r="N501" i="1"/>
  <c r="O500" i="1"/>
  <c r="I508" i="1"/>
  <c r="J507" i="1"/>
  <c r="K507" i="1" s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M533" i="1" s="1"/>
  <c r="M534" i="1" s="1"/>
  <c r="M535" i="1" s="1"/>
  <c r="M536" i="1" s="1"/>
  <c r="M537" i="1" s="1"/>
  <c r="D533" i="1"/>
  <c r="G532" i="1"/>
  <c r="O530" i="1"/>
  <c r="N531" i="1"/>
  <c r="U536" i="1"/>
  <c r="W536" i="1" s="1"/>
  <c r="J537" i="1"/>
  <c r="K537" i="1" s="1"/>
  <c r="I538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M556" i="1" s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M563" i="1" s="1"/>
  <c r="G562" i="1"/>
  <c r="D563" i="1"/>
  <c r="N561" i="1"/>
  <c r="O560" i="1"/>
  <c r="U566" i="1"/>
  <c r="W566" i="1" s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M564" i="1" s="1"/>
  <c r="M565" i="1" s="1"/>
  <c r="M566" i="1" s="1"/>
  <c r="M567" i="1" s="1"/>
  <c r="M568" i="1" s="1"/>
  <c r="D564" i="1"/>
  <c r="G563" i="1"/>
  <c r="O561" i="1"/>
  <c r="N562" i="1"/>
  <c r="U567" i="1"/>
  <c r="W567" i="1" s="1"/>
  <c r="J568" i="1"/>
  <c r="K568" i="1" s="1"/>
  <c r="I569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M594" i="1" s="1"/>
  <c r="D594" i="1"/>
  <c r="G593" i="1"/>
  <c r="N592" i="1"/>
  <c r="O591" i="1"/>
  <c r="I599" i="1"/>
  <c r="J598" i="1"/>
  <c r="K598" i="1" s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M595" i="1" s="1"/>
  <c r="M596" i="1" s="1"/>
  <c r="M597" i="1" s="1"/>
  <c r="M598" i="1" s="1"/>
  <c r="M599" i="1" s="1"/>
  <c r="G594" i="1"/>
  <c r="D595" i="1"/>
  <c r="O592" i="1"/>
  <c r="N593" i="1"/>
  <c r="U598" i="1"/>
  <c r="W598" i="1" s="1"/>
  <c r="J599" i="1"/>
  <c r="K599" i="1" s="1"/>
  <c r="I600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M623" i="1" s="1"/>
  <c r="M624" i="1" s="1"/>
  <c r="D623" i="1"/>
  <c r="G622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M625" i="1" s="1"/>
  <c r="M626" i="1" s="1"/>
  <c r="M627" i="1" s="1"/>
  <c r="M628" i="1" s="1"/>
  <c r="M629" i="1" s="1"/>
  <c r="D625" i="1"/>
  <c r="G624" i="1"/>
  <c r="O622" i="1"/>
  <c r="N623" i="1"/>
  <c r="U628" i="1"/>
  <c r="W628" i="1" s="1"/>
  <c r="J629" i="1"/>
  <c r="K629" i="1" s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M646" i="1" s="1"/>
  <c r="M647" i="1" s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M654" i="1" s="1"/>
  <c r="M655" i="1" s="1"/>
  <c r="M656" i="1" s="1"/>
  <c r="M657" i="1" s="1"/>
  <c r="M658" i="1" s="1"/>
  <c r="D654" i="1"/>
  <c r="G653" i="1"/>
  <c r="O651" i="1"/>
  <c r="N652" i="1"/>
  <c r="U657" i="1"/>
  <c r="W657" i="1" s="1"/>
  <c r="J658" i="1"/>
  <c r="K658" i="1" s="1"/>
  <c r="I659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M684" i="1" s="1"/>
  <c r="M685" i="1" s="1"/>
  <c r="M686" i="1" s="1"/>
  <c r="M687" i="1" s="1"/>
  <c r="M688" i="1" s="1"/>
  <c r="G683" i="1"/>
  <c r="D684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M707" i="1" s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M714" i="1" s="1"/>
  <c r="G713" i="1"/>
  <c r="D714" i="1"/>
  <c r="O711" i="1"/>
  <c r="N712" i="1"/>
  <c r="I719" i="1"/>
  <c r="J718" i="1"/>
  <c r="K718" i="1" s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M715" i="1" s="1"/>
  <c r="M716" i="1" s="1"/>
  <c r="M717" i="1" s="1"/>
  <c r="M718" i="1" s="1"/>
  <c r="M719" i="1" s="1"/>
  <c r="G714" i="1"/>
  <c r="D715" i="1"/>
  <c r="O712" i="1"/>
  <c r="N713" i="1"/>
  <c r="U718" i="1"/>
  <c r="W718" i="1" s="1"/>
  <c r="J719" i="1"/>
  <c r="K719" i="1" s="1"/>
  <c r="I720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M738" i="1" s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M740" i="1" s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M745" i="1" s="1"/>
  <c r="M746" i="1" s="1"/>
  <c r="M747" i="1" s="1"/>
  <c r="M748" i="1" s="1"/>
  <c r="M749" i="1" s="1"/>
  <c r="D745" i="1"/>
  <c r="G744" i="1"/>
  <c r="N743" i="1"/>
  <c r="O742" i="1"/>
  <c r="U748" i="1"/>
  <c r="W748" i="1" s="1"/>
  <c r="I750" i="1"/>
  <c r="J749" i="1"/>
  <c r="K749" i="1" s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M768" i="1" s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M775" i="1" s="1"/>
  <c r="D775" i="1"/>
  <c r="G774" i="1"/>
  <c r="O772" i="1"/>
  <c r="N773" i="1"/>
  <c r="I780" i="1"/>
  <c r="J779" i="1"/>
  <c r="K779" i="1" s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M776" i="1" s="1"/>
  <c r="M777" i="1" s="1"/>
  <c r="M778" i="1" s="1"/>
  <c r="M779" i="1" s="1"/>
  <c r="M780" i="1" s="1"/>
  <c r="G775" i="1"/>
  <c r="D776" i="1"/>
  <c r="O773" i="1"/>
  <c r="N774" i="1"/>
  <c r="U779" i="1"/>
  <c r="W779" i="1" s="1"/>
  <c r="J780" i="1"/>
  <c r="K780" i="1" s="1"/>
  <c r="I781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M799" i="1" s="1"/>
  <c r="M800" i="1" s="1"/>
  <c r="M801" i="1" s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T930" i="1"/>
  <c r="H928" i="1" l="1"/>
  <c r="AA929" i="1"/>
  <c r="Z929" i="1"/>
  <c r="E809" i="1"/>
  <c r="F809" i="1"/>
  <c r="L805" i="1"/>
  <c r="M806" i="1" s="1"/>
  <c r="D806" i="1"/>
  <c r="G805" i="1"/>
  <c r="O803" i="1"/>
  <c r="N804" i="1"/>
  <c r="I811" i="1"/>
  <c r="J810" i="1"/>
  <c r="K810" i="1" s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M807" i="1" s="1"/>
  <c r="M808" i="1" s="1"/>
  <c r="M809" i="1" s="1"/>
  <c r="M810" i="1" s="1"/>
  <c r="M811" i="1" s="1"/>
  <c r="D807" i="1"/>
  <c r="G806" i="1"/>
  <c r="O804" i="1"/>
  <c r="N805" i="1"/>
  <c r="I812" i="1"/>
  <c r="J811" i="1"/>
  <c r="K811" i="1" s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M837" i="1" s="1"/>
  <c r="M838" i="1" s="1"/>
  <c r="M839" i="1" s="1"/>
  <c r="M840" i="1" s="1"/>
  <c r="M841" i="1" s="1"/>
  <c r="D837" i="1"/>
  <c r="G836" i="1"/>
  <c r="N835" i="1"/>
  <c r="O834" i="1"/>
  <c r="J841" i="1"/>
  <c r="K841" i="1" s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M860" i="1" s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M867" i="1" s="1"/>
  <c r="D867" i="1"/>
  <c r="G866" i="1"/>
  <c r="N865" i="1"/>
  <c r="O864" i="1"/>
  <c r="U870" i="1"/>
  <c r="W870" i="1" s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M868" i="1" s="1"/>
  <c r="M869" i="1" s="1"/>
  <c r="M870" i="1" s="1"/>
  <c r="M871" i="1" s="1"/>
  <c r="M872" i="1" s="1"/>
  <c r="G867" i="1"/>
  <c r="D868" i="1"/>
  <c r="O865" i="1"/>
  <c r="N866" i="1"/>
  <c r="U871" i="1"/>
  <c r="W871" i="1" s="1"/>
  <c r="I873" i="1"/>
  <c r="J872" i="1"/>
  <c r="K872" i="1" s="1"/>
  <c r="Y990" i="1"/>
  <c r="S990" i="1"/>
  <c r="A991" i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M891" i="1" s="1"/>
  <c r="M892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M898" i="1" s="1"/>
  <c r="M899" i="1" s="1"/>
  <c r="M900" i="1" s="1"/>
  <c r="M901" i="1" s="1"/>
  <c r="M902" i="1" s="1"/>
  <c r="D898" i="1"/>
  <c r="G897" i="1"/>
  <c r="O895" i="1"/>
  <c r="N896" i="1"/>
  <c r="I903" i="1"/>
  <c r="J902" i="1"/>
  <c r="K902" i="1" s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M923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M928" i="1" s="1"/>
  <c r="G927" i="1"/>
  <c r="D928" i="1"/>
  <c r="O925" i="1"/>
  <c r="N926" i="1"/>
  <c r="J932" i="1"/>
  <c r="K932" i="1" s="1"/>
  <c r="I933" i="1"/>
  <c r="U931" i="1"/>
  <c r="W931" i="1" s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M929" i="1" s="1"/>
  <c r="M930" i="1" s="1"/>
  <c r="M931" i="1" s="1"/>
  <c r="M932" i="1" s="1"/>
  <c r="M933" i="1" s="1"/>
  <c r="D929" i="1"/>
  <c r="G928" i="1"/>
  <c r="N927" i="1"/>
  <c r="O926" i="1"/>
  <c r="I934" i="1"/>
  <c r="J933" i="1"/>
  <c r="K933" i="1" s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M959" i="1" s="1"/>
  <c r="D959" i="1"/>
  <c r="G958" i="1"/>
  <c r="N957" i="1"/>
  <c r="O956" i="1"/>
  <c r="U962" i="1"/>
  <c r="W962" i="1" s="1"/>
  <c r="I964" i="1"/>
  <c r="J963" i="1"/>
  <c r="K963" i="1" s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M960" i="1" s="1"/>
  <c r="M961" i="1" s="1"/>
  <c r="M962" i="1" s="1"/>
  <c r="M963" i="1" s="1"/>
  <c r="M964" i="1" s="1"/>
  <c r="D960" i="1"/>
  <c r="G959" i="1"/>
  <c r="N958" i="1"/>
  <c r="O957" i="1"/>
  <c r="U963" i="1"/>
  <c r="W963" i="1" s="1"/>
  <c r="J964" i="1"/>
  <c r="K964" i="1" s="1"/>
  <c r="I965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M988" i="1" s="1"/>
  <c r="M989" i="1" s="1"/>
  <c r="D988" i="1"/>
  <c r="G987" i="1"/>
  <c r="O985" i="1"/>
  <c r="N986" i="1"/>
  <c r="U991" i="1"/>
  <c r="W991" i="1" s="1"/>
  <c r="I993" i="1"/>
  <c r="J992" i="1"/>
  <c r="K992" i="1" s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M990" i="1" s="1"/>
  <c r="M991" i="1" s="1"/>
  <c r="M992" i="1" s="1"/>
  <c r="M993" i="1" s="1"/>
  <c r="M994" i="1" s="1"/>
  <c r="G989" i="1"/>
  <c r="D990" i="1"/>
  <c r="N988" i="1"/>
  <c r="O987" i="1"/>
  <c r="I995" i="1"/>
  <c r="J994" i="1"/>
  <c r="K994" i="1" s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M1011" i="1" s="1"/>
  <c r="G1010" i="1"/>
  <c r="D1011" i="1"/>
  <c r="N1009" i="1"/>
  <c r="O1008" i="1"/>
  <c r="J1015" i="1"/>
  <c r="K1015" i="1" s="1"/>
  <c r="I1016" i="1"/>
  <c r="U1014" i="1"/>
  <c r="W1014" i="1" s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M1013" i="1" s="1"/>
  <c r="M1014" i="1" s="1"/>
  <c r="M1015" i="1" s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M1018" i="1" s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M1072" i="1" s="1"/>
  <c r="M1073" i="1" s="1"/>
  <c r="M1074" i="1" s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M1079" i="1" s="1"/>
  <c r="D1079" i="1"/>
  <c r="G1078" i="1"/>
  <c r="O1076" i="1"/>
  <c r="N1077" i="1"/>
  <c r="U1082" i="1"/>
  <c r="W1082" i="1" s="1"/>
  <c r="J1083" i="1"/>
  <c r="K1083" i="1" s="1"/>
  <c r="I1084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M1080" i="1" s="1"/>
  <c r="M1081" i="1" s="1"/>
  <c r="M1082" i="1" s="1"/>
  <c r="M1083" i="1" s="1"/>
  <c r="M1084" i="1" s="1"/>
  <c r="G1079" i="1"/>
  <c r="D1080" i="1"/>
  <c r="N1078" i="1"/>
  <c r="O1077" i="1"/>
  <c r="U1083" i="1"/>
  <c r="W1083" i="1" s="1"/>
  <c r="J1084" i="1"/>
  <c r="K1084" i="1" s="1"/>
  <c r="I1085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M1103" i="1" s="1"/>
  <c r="D1103" i="1"/>
  <c r="G1102" i="1"/>
  <c r="O1100" i="1"/>
  <c r="N1101" i="1"/>
  <c r="I1108" i="1"/>
  <c r="J1107" i="1"/>
  <c r="K1107" i="1" s="1"/>
  <c r="U1106" i="1"/>
  <c r="W1106" i="1" s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M1105" i="1" s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M1110" i="1" s="1"/>
  <c r="M1111" i="1" s="1"/>
  <c r="M1112" i="1" s="1"/>
  <c r="M1113" i="1" s="1"/>
  <c r="M1114" i="1" s="1"/>
  <c r="G1109" i="1"/>
  <c r="D1110" i="1"/>
  <c r="N1108" i="1"/>
  <c r="O1107" i="1"/>
  <c r="U1113" i="1"/>
  <c r="W1113" i="1" s="1"/>
  <c r="I1115" i="1"/>
  <c r="J1114" i="1"/>
  <c r="K1114" i="1" s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M1133" i="1" s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M1134" i="1" s="1"/>
  <c r="M1135" i="1" s="1"/>
  <c r="M1136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M1140" i="1" s="1"/>
  <c r="G1139" i="1"/>
  <c r="D1140" i="1"/>
  <c r="O1137" i="1"/>
  <c r="N1138" i="1"/>
  <c r="U1143" i="1"/>
  <c r="W1143" i="1" s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M1141" i="1" s="1"/>
  <c r="M1142" i="1" s="1"/>
  <c r="M1143" i="1" s="1"/>
  <c r="M1144" i="1" s="1"/>
  <c r="M1145" i="1" s="1"/>
  <c r="G1140" i="1"/>
  <c r="D1141" i="1"/>
  <c r="O1138" i="1"/>
  <c r="N1139" i="1"/>
  <c r="U1144" i="1"/>
  <c r="W1144" i="1" s="1"/>
  <c r="I1146" i="1"/>
  <c r="J1145" i="1"/>
  <c r="K1145" i="1" s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M1164" i="1" s="1"/>
  <c r="M1165" i="1" s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M1171" i="1" s="1"/>
  <c r="D1171" i="1"/>
  <c r="G1170" i="1"/>
  <c r="O1168" i="1"/>
  <c r="N1169" i="1"/>
  <c r="U1174" i="1"/>
  <c r="W1174" i="1" s="1"/>
  <c r="J1175" i="1"/>
  <c r="K1175" i="1" s="1"/>
  <c r="I1176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M1172" i="1" s="1"/>
  <c r="M1173" i="1" s="1"/>
  <c r="M1174" i="1" s="1"/>
  <c r="M1175" i="1" s="1"/>
  <c r="M1176" i="1" s="1"/>
  <c r="D1172" i="1"/>
  <c r="G1171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M1202" i="1" s="1"/>
  <c r="M1203" i="1" s="1"/>
  <c r="M1204" i="1" s="1"/>
  <c r="M1205" i="1" s="1"/>
  <c r="M1206" i="1" s="1"/>
  <c r="G1201" i="1"/>
  <c r="D1202" i="1"/>
  <c r="N1200" i="1"/>
  <c r="O1199" i="1"/>
  <c r="U1205" i="1"/>
  <c r="W1205" i="1" s="1"/>
  <c r="J1206" i="1"/>
  <c r="K1206" i="1" s="1"/>
  <c r="I1207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M1225" i="1" s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M1227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M1232" i="1" s="1"/>
  <c r="G1231" i="1"/>
  <c r="D1232" i="1"/>
  <c r="N1230" i="1"/>
  <c r="O1229" i="1"/>
  <c r="U1235" i="1"/>
  <c r="W1235" i="1" s="1"/>
  <c r="I1237" i="1"/>
  <c r="J1236" i="1"/>
  <c r="K1236" i="1" s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M1233" i="1" s="1"/>
  <c r="M1234" i="1" s="1"/>
  <c r="M1235" i="1" s="1"/>
  <c r="M1236" i="1" s="1"/>
  <c r="M1237" i="1" s="1"/>
  <c r="D1233" i="1"/>
  <c r="G1232" i="1"/>
  <c r="O1230" i="1"/>
  <c r="N1231" i="1"/>
  <c r="U1236" i="1"/>
  <c r="W1236" i="1" s="1"/>
  <c r="I1238" i="1"/>
  <c r="J1237" i="1"/>
  <c r="K1237" i="1" s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T1380" i="1"/>
  <c r="A1378" i="1"/>
  <c r="Q1378" i="1" s="1"/>
  <c r="R1378" i="1" s="1"/>
  <c r="Z1379" i="1" l="1"/>
  <c r="AA1379" i="1"/>
  <c r="H1378" i="1"/>
  <c r="F1259" i="1"/>
  <c r="E1259" i="1"/>
  <c r="L1255" i="1"/>
  <c r="M1256" i="1" s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M1258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M1263" i="1" s="1"/>
  <c r="M1264" i="1" s="1"/>
  <c r="M1265" i="1" s="1"/>
  <c r="M1266" i="1" s="1"/>
  <c r="M1267" i="1" s="1"/>
  <c r="D1263" i="1"/>
  <c r="G1262" i="1"/>
  <c r="N1261" i="1"/>
  <c r="O1260" i="1"/>
  <c r="I1268" i="1"/>
  <c r="J1267" i="1"/>
  <c r="K1267" i="1" s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M1293" i="1" s="1"/>
  <c r="G1292" i="1"/>
  <c r="D1293" i="1"/>
  <c r="N1291" i="1"/>
  <c r="O1290" i="1"/>
  <c r="U1296" i="1"/>
  <c r="W1296" i="1" s="1"/>
  <c r="I1298" i="1"/>
  <c r="J1297" i="1"/>
  <c r="K1297" i="1" s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M1294" i="1" s="1"/>
  <c r="M1295" i="1" s="1"/>
  <c r="M1296" i="1" s="1"/>
  <c r="M1297" i="1" s="1"/>
  <c r="M1298" i="1" s="1"/>
  <c r="G1293" i="1"/>
  <c r="D1294" i="1"/>
  <c r="N1292" i="1"/>
  <c r="O1291" i="1"/>
  <c r="U1297" i="1"/>
  <c r="W1297" i="1" s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L1323" i="1"/>
  <c r="M1324" i="1" s="1"/>
  <c r="G1323" i="1"/>
  <c r="D1324" i="1"/>
  <c r="O1321" i="1"/>
  <c r="N1322" i="1"/>
  <c r="J1328" i="1"/>
  <c r="K1328" i="1" s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L1324" i="1"/>
  <c r="M1325" i="1" s="1"/>
  <c r="M1326" i="1" s="1"/>
  <c r="M1327" i="1" s="1"/>
  <c r="M1328" i="1" s="1"/>
  <c r="M1329" i="1" s="1"/>
  <c r="D1325" i="1"/>
  <c r="G1324" i="1"/>
  <c r="N1323" i="1"/>
  <c r="O1322" i="1"/>
  <c r="I1330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S1466" i="1"/>
  <c r="T1469" i="1"/>
  <c r="A1467" i="1"/>
  <c r="Q1467" i="1" s="1"/>
  <c r="R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S1467" i="1"/>
  <c r="Y1467" i="1"/>
  <c r="A1468" i="1"/>
  <c r="Q1468" i="1" s="1"/>
  <c r="R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H1471" i="1" l="1"/>
  <c r="Q1471" i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Z1475" i="1" l="1"/>
  <c r="AA1475" i="1"/>
  <c r="H1474" i="1"/>
  <c r="E1355" i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S1474" i="1"/>
  <c r="A1475" i="1"/>
  <c r="Q1475" i="1" s="1"/>
  <c r="R1475" i="1" s="1"/>
  <c r="T1477" i="1"/>
  <c r="H1475" i="1" l="1"/>
  <c r="AA1476" i="1"/>
  <c r="Z1476" i="1"/>
  <c r="F1356" i="1"/>
  <c r="E1356" i="1"/>
  <c r="L1352" i="1"/>
  <c r="M1353" i="1" s="1"/>
  <c r="D1353" i="1"/>
  <c r="G1352" i="1"/>
  <c r="N1351" i="1"/>
  <c r="O1350" i="1"/>
  <c r="U1356" i="1"/>
  <c r="W1356" i="1" s="1"/>
  <c r="I1358" i="1"/>
  <c r="J1357" i="1"/>
  <c r="K1357" i="1" s="1"/>
  <c r="S1475" i="1"/>
  <c r="Y1475" i="1"/>
  <c r="T1478" i="1"/>
  <c r="A1476" i="1"/>
  <c r="Q1476" i="1" s="1"/>
  <c r="R1476" i="1" s="1"/>
  <c r="Z1477" i="1" l="1"/>
  <c r="AA1477" i="1"/>
  <c r="H1476" i="1"/>
  <c r="E1357" i="1"/>
  <c r="F1357" i="1"/>
  <c r="L1353" i="1"/>
  <c r="M1354" i="1" s="1"/>
  <c r="D1354" i="1"/>
  <c r="G1353" i="1"/>
  <c r="N1352" i="1"/>
  <c r="O1351" i="1"/>
  <c r="U1357" i="1"/>
  <c r="W1357" i="1" s="1"/>
  <c r="I1359" i="1"/>
  <c r="J1358" i="1"/>
  <c r="K1358" i="1" s="1"/>
  <c r="S1476" i="1"/>
  <c r="Y1476" i="1"/>
  <c r="A1477" i="1"/>
  <c r="Q1477" i="1" s="1"/>
  <c r="R1477" i="1" s="1"/>
  <c r="T1479" i="1"/>
  <c r="H1477" i="1" l="1"/>
  <c r="AA1478" i="1"/>
  <c r="Z1478" i="1"/>
  <c r="F1358" i="1"/>
  <c r="E1358" i="1"/>
  <c r="L1354" i="1"/>
  <c r="M1355" i="1" s="1"/>
  <c r="M1356" i="1" s="1"/>
  <c r="M1357" i="1" s="1"/>
  <c r="M1358" i="1" s="1"/>
  <c r="M1359" i="1" s="1"/>
  <c r="D1355" i="1"/>
  <c r="G1354" i="1"/>
  <c r="N1353" i="1"/>
  <c r="O1352" i="1"/>
  <c r="U1358" i="1"/>
  <c r="W1358" i="1" s="1"/>
  <c r="J1359" i="1"/>
  <c r="K1359" i="1" s="1"/>
  <c r="I1360" i="1"/>
  <c r="S1477" i="1"/>
  <c r="Y1477" i="1"/>
  <c r="T1480" i="1"/>
  <c r="A1478" i="1"/>
  <c r="Q1478" i="1" s="1"/>
  <c r="R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H1495" i="1" l="1"/>
  <c r="AA1496" i="1"/>
  <c r="Z1496" i="1"/>
  <c r="F1376" i="1"/>
  <c r="E1376" i="1"/>
  <c r="L1372" i="1"/>
  <c r="D1373" i="1"/>
  <c r="G1372" i="1"/>
  <c r="M1375" i="1"/>
  <c r="M1376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S1496" i="1"/>
  <c r="Y1496" i="1"/>
  <c r="T1499" i="1"/>
  <c r="A1497" i="1"/>
  <c r="Q1497" i="1" s="1"/>
  <c r="R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H1499" i="1" l="1"/>
  <c r="AA1500" i="1"/>
  <c r="Z1500" i="1"/>
  <c r="F1380" i="1"/>
  <c r="E1380" i="1"/>
  <c r="L1376" i="1"/>
  <c r="M1377" i="1" s="1"/>
  <c r="G1376" i="1"/>
  <c r="D1377" i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Z1501" i="1" l="1"/>
  <c r="AA1501" i="1"/>
  <c r="H1500" i="1"/>
  <c r="E1381" i="1"/>
  <c r="F1381" i="1"/>
  <c r="L1377" i="1"/>
  <c r="M1378" i="1" s="1"/>
  <c r="M1379" i="1" s="1"/>
  <c r="D1378" i="1"/>
  <c r="G1377" i="1"/>
  <c r="N1376" i="1"/>
  <c r="O1375" i="1"/>
  <c r="U1381" i="1"/>
  <c r="W1381" i="1" s="1"/>
  <c r="J1382" i="1"/>
  <c r="K1382" i="1" s="1"/>
  <c r="I1383" i="1"/>
  <c r="S1500" i="1"/>
  <c r="Y1500" i="1"/>
  <c r="A1501" i="1"/>
  <c r="T1503" i="1"/>
  <c r="H1501" i="1" l="1"/>
  <c r="Q1501" i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R1501" i="1"/>
  <c r="F1383" i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T1505" i="1"/>
  <c r="H1503" i="1" l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H1505" i="1" l="1"/>
  <c r="Z1506" i="1"/>
  <c r="AA1506" i="1"/>
  <c r="E1386" i="1"/>
  <c r="F1386" i="1"/>
  <c r="L1382" i="1"/>
  <c r="M1383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AA1507" i="1" l="1"/>
  <c r="Z1507" i="1"/>
  <c r="H1506" i="1"/>
  <c r="F1387" i="1"/>
  <c r="E1387" i="1"/>
  <c r="L1383" i="1"/>
  <c r="M1384" i="1" s="1"/>
  <c r="D1384" i="1"/>
  <c r="G1383" i="1"/>
  <c r="N1382" i="1"/>
  <c r="O1381" i="1"/>
  <c r="J1388" i="1"/>
  <c r="K1388" i="1" s="1"/>
  <c r="I1389" i="1"/>
  <c r="U1387" i="1"/>
  <c r="W1387" i="1" s="1"/>
  <c r="Y1506" i="1"/>
  <c r="S1506" i="1"/>
  <c r="A1507" i="1"/>
  <c r="Q1507" i="1" s="1"/>
  <c r="R1507" i="1" s="1"/>
  <c r="T1509" i="1"/>
  <c r="H1507" i="1" l="1"/>
  <c r="Z1508" i="1"/>
  <c r="AA1508" i="1"/>
  <c r="E1388" i="1"/>
  <c r="F1388" i="1"/>
  <c r="L1384" i="1"/>
  <c r="M1385" i="1" s="1"/>
  <c r="M1386" i="1" s="1"/>
  <c r="M1387" i="1" s="1"/>
  <c r="M1388" i="1" s="1"/>
  <c r="M1389" i="1" s="1"/>
  <c r="G1384" i="1"/>
  <c r="D1385" i="1"/>
  <c r="N1383" i="1"/>
  <c r="O1382" i="1"/>
  <c r="I1390" i="1"/>
  <c r="J1389" i="1"/>
  <c r="K1389" i="1" s="1"/>
  <c r="U1388" i="1"/>
  <c r="W1388" i="1" s="1"/>
  <c r="Y1507" i="1"/>
  <c r="S1507" i="1"/>
  <c r="T1510" i="1"/>
  <c r="A1508" i="1"/>
  <c r="Q1508" i="1" s="1"/>
  <c r="R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S1528" i="1"/>
  <c r="Y1528" i="1"/>
  <c r="A1529" i="1"/>
  <c r="Q1529" i="1" s="1"/>
  <c r="R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AA1531" i="1" l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F1414" i="1" l="1"/>
  <c r="H1533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F1415" i="1" l="1"/>
  <c r="H1534" i="1"/>
  <c r="Z1535" i="1"/>
  <c r="AA1535" i="1"/>
  <c r="E1415" i="1"/>
  <c r="L1411" i="1"/>
  <c r="M1412" i="1" s="1"/>
  <c r="M1413" i="1" s="1"/>
  <c r="M1414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F1416" i="1" l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S1535" i="1"/>
  <c r="Y1535" i="1"/>
  <c r="T1538" i="1"/>
  <c r="A1536" i="1"/>
  <c r="Q1536" i="1" s="1"/>
  <c r="R1536" i="1" s="1"/>
  <c r="F1417" i="1" l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S1536" i="1"/>
  <c r="Y1536" i="1"/>
  <c r="T1539" i="1"/>
  <c r="A1537" i="1"/>
  <c r="Q1537" i="1" s="1"/>
  <c r="R1537" i="1" s="1"/>
  <c r="F1418" i="1" l="1"/>
  <c r="AA1538" i="1"/>
  <c r="Z1538" i="1"/>
  <c r="H1537" i="1"/>
  <c r="E1418" i="1"/>
  <c r="L1414" i="1"/>
  <c r="M1415" i="1" s="1"/>
  <c r="M1416" i="1" s="1"/>
  <c r="M1417" i="1" s="1"/>
  <c r="M1418" i="1" s="1"/>
  <c r="M1419" i="1" s="1"/>
  <c r="D1415" i="1"/>
  <c r="G1414" i="1"/>
  <c r="N1413" i="1"/>
  <c r="O1412" i="1"/>
  <c r="I1420" i="1"/>
  <c r="J1419" i="1"/>
  <c r="K1419" i="1" s="1"/>
  <c r="U1418" i="1"/>
  <c r="W1418" i="1" s="1"/>
  <c r="Y1537" i="1"/>
  <c r="S1537" i="1"/>
  <c r="T1540" i="1"/>
  <c r="A1538" i="1"/>
  <c r="Q1538" i="1" s="1"/>
  <c r="R1538" i="1" s="1"/>
  <c r="F1419" i="1" l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R1539" i="1" s="1"/>
  <c r="T1541" i="1"/>
  <c r="F1420" i="1" l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S1539" i="1"/>
  <c r="Y1539" i="1"/>
  <c r="T1542" i="1"/>
  <c r="A1540" i="1"/>
  <c r="Q1540" i="1" s="1"/>
  <c r="R1540" i="1" s="1"/>
  <c r="F1421" i="1" l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S1540" i="1"/>
  <c r="Y1540" i="1"/>
  <c r="A1541" i="1"/>
  <c r="Q1541" i="1" s="1"/>
  <c r="R1541" i="1" s="1"/>
  <c r="T1543" i="1"/>
  <c r="F1422" i="1" l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S1542" i="1"/>
  <c r="A1543" i="1"/>
  <c r="Q1543" i="1" s="1"/>
  <c r="R1543" i="1" s="1"/>
  <c r="T1545" i="1"/>
  <c r="F1424" i="1" l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S1543" i="1"/>
  <c r="Y1543" i="1"/>
  <c r="T1546" i="1"/>
  <c r="A1544" i="1"/>
  <c r="Q1544" i="1" s="1"/>
  <c r="R1544" i="1" s="1"/>
  <c r="F1425" i="1" l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S1544" i="1"/>
  <c r="Y1544" i="1"/>
  <c r="A1545" i="1"/>
  <c r="Q1545" i="1" s="1"/>
  <c r="R1545" i="1" s="1"/>
  <c r="T1547" i="1"/>
  <c r="F1426" i="1" l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S1545" i="1"/>
  <c r="A1546" i="1"/>
  <c r="Q1546" i="1" s="1"/>
  <c r="R1546" i="1" s="1"/>
  <c r="T1548" i="1"/>
  <c r="F1427" i="1" l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S1546" i="1"/>
  <c r="A1547" i="1"/>
  <c r="Q1547" i="1" s="1"/>
  <c r="R1547" i="1" s="1"/>
  <c r="T1549" i="1"/>
  <c r="F1428" i="1" l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S1547" i="1"/>
  <c r="T1550" i="1"/>
  <c r="A1548" i="1"/>
  <c r="Q1548" i="1" s="1"/>
  <c r="R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S1548" i="1"/>
  <c r="A1549" i="1"/>
  <c r="Q1549" i="1" s="1"/>
  <c r="R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S1550" i="1"/>
  <c r="Y1550" i="1"/>
  <c r="A1551" i="1"/>
  <c r="Q1551" i="1" s="1"/>
  <c r="R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S1551" i="1"/>
  <c r="Y1551" i="1"/>
  <c r="A1552" i="1"/>
  <c r="Q1552" i="1" s="1"/>
  <c r="R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S1552" i="1"/>
  <c r="Y1552" i="1"/>
  <c r="T1555" i="1"/>
  <c r="A1553" i="1"/>
  <c r="Q1553" i="1" s="1"/>
  <c r="R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S1553" i="1"/>
  <c r="A1554" i="1"/>
  <c r="Q1554" i="1" s="1"/>
  <c r="R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S1554" i="1"/>
  <c r="T1557" i="1"/>
  <c r="A1555" i="1"/>
  <c r="Q1555" i="1" s="1"/>
  <c r="R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S1555" i="1"/>
  <c r="Y1555" i="1"/>
  <c r="A1556" i="1"/>
  <c r="Q1556" i="1" s="1"/>
  <c r="R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S1556" i="1"/>
  <c r="Y1556" i="1"/>
  <c r="T1559" i="1"/>
  <c r="A1557" i="1"/>
  <c r="Q1557" i="1" s="1"/>
  <c r="R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S1557" i="1"/>
  <c r="A1558" i="1"/>
  <c r="Q1558" i="1" s="1"/>
  <c r="R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S1558" i="1"/>
  <c r="T1561" i="1"/>
  <c r="A1559" i="1"/>
  <c r="Q1559" i="1" s="1"/>
  <c r="R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M1438" i="1" s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M1440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Y1562" i="1"/>
  <c r="AA1563" i="1"/>
  <c r="AA1564" i="1" s="1"/>
  <c r="Z1563" i="1"/>
  <c r="Z1564" i="1" s="1"/>
  <c r="E1444" i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AA1566" i="1" l="1"/>
  <c r="Z1566" i="1"/>
  <c r="H1565" i="1"/>
  <c r="E1446" i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S1565" i="1"/>
  <c r="T1568" i="1"/>
  <c r="A1566" i="1"/>
  <c r="Q1566" i="1" s="1"/>
  <c r="R1566" i="1" s="1"/>
  <c r="H1566" i="1" l="1"/>
  <c r="Z1567" i="1"/>
  <c r="AA1567" i="1"/>
  <c r="F1447" i="1"/>
  <c r="E1447" i="1"/>
  <c r="L1443" i="1"/>
  <c r="M1444" i="1" s="1"/>
  <c r="G1443" i="1"/>
  <c r="D1444" i="1"/>
  <c r="O1441" i="1"/>
  <c r="N1442" i="1"/>
  <c r="U1447" i="1"/>
  <c r="W1447" i="1" s="1"/>
  <c r="I1449" i="1"/>
  <c r="J1448" i="1"/>
  <c r="K1448" i="1" s="1"/>
  <c r="Y1566" i="1"/>
  <c r="S1566" i="1"/>
  <c r="A1567" i="1"/>
  <c r="Q1567" i="1" s="1"/>
  <c r="R1567" i="1" s="1"/>
  <c r="T1569" i="1"/>
  <c r="AA1568" i="1" l="1"/>
  <c r="Z1568" i="1"/>
  <c r="H1567" i="1"/>
  <c r="E1448" i="1"/>
  <c r="F1448" i="1"/>
  <c r="L1444" i="1"/>
  <c r="M1445" i="1" s="1"/>
  <c r="D1445" i="1"/>
  <c r="G1444" i="1"/>
  <c r="N1443" i="1"/>
  <c r="O1442" i="1"/>
  <c r="I1450" i="1"/>
  <c r="J1449" i="1"/>
  <c r="K1449" i="1" s="1"/>
  <c r="U1448" i="1"/>
  <c r="W1448" i="1" s="1"/>
  <c r="S1567" i="1"/>
  <c r="Y1567" i="1"/>
  <c r="T1570" i="1"/>
  <c r="A1568" i="1"/>
  <c r="Q1568" i="1" s="1"/>
  <c r="R1568" i="1" s="1"/>
  <c r="H1568" i="1" l="1"/>
  <c r="Z1569" i="1"/>
  <c r="AA1569" i="1"/>
  <c r="F1449" i="1"/>
  <c r="E1449" i="1"/>
  <c r="L1445" i="1"/>
  <c r="M1446" i="1" s="1"/>
  <c r="M1447" i="1" s="1"/>
  <c r="M1448" i="1" s="1"/>
  <c r="M1449" i="1" s="1"/>
  <c r="M1450" i="1" s="1"/>
  <c r="G1445" i="1"/>
  <c r="D1446" i="1"/>
  <c r="N1444" i="1"/>
  <c r="O1443" i="1"/>
  <c r="J1450" i="1"/>
  <c r="K1450" i="1" s="1"/>
  <c r="I1451" i="1"/>
  <c r="U1449" i="1"/>
  <c r="W1449" i="1" s="1"/>
  <c r="S1568" i="1"/>
  <c r="Y1568" i="1"/>
  <c r="T1571" i="1"/>
  <c r="A1569" i="1"/>
  <c r="Q1569" i="1" s="1"/>
  <c r="R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S1569" i="1"/>
  <c r="T1572" i="1"/>
  <c r="A1570" i="1"/>
  <c r="Q1570" i="1" s="1"/>
  <c r="R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S1570" i="1"/>
  <c r="A1571" i="1"/>
  <c r="Q1571" i="1" s="1"/>
  <c r="R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S1571" i="1"/>
  <c r="Y1571" i="1"/>
  <c r="T1574" i="1"/>
  <c r="A1572" i="1"/>
  <c r="Q1572" i="1" s="1"/>
  <c r="R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S1572" i="1"/>
  <c r="Y1572" i="1"/>
  <c r="A1573" i="1"/>
  <c r="Q1573" i="1" s="1"/>
  <c r="R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S1573" i="1"/>
  <c r="T1576" i="1"/>
  <c r="A1574" i="1"/>
  <c r="Q1574" i="1" s="1"/>
  <c r="R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R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S1576" i="1"/>
  <c r="Y1576" i="1"/>
  <c r="A1577" i="1"/>
  <c r="Q1577" i="1" s="1"/>
  <c r="R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S1578" i="1"/>
  <c r="Y1578" i="1"/>
  <c r="T1581" i="1"/>
  <c r="A1579" i="1"/>
  <c r="Q1579" i="1" s="1"/>
  <c r="R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S1580" i="1"/>
  <c r="Y1580" i="1"/>
  <c r="T1583" i="1"/>
  <c r="A1581" i="1"/>
  <c r="Q1581" i="1" s="1"/>
  <c r="R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R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S1582" i="1"/>
  <c r="T1585" i="1"/>
  <c r="A1583" i="1"/>
  <c r="Q1583" i="1" s="1"/>
  <c r="R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S1583" i="1"/>
  <c r="Y1583" i="1"/>
  <c r="T1586" i="1"/>
  <c r="A1584" i="1"/>
  <c r="Q1584" i="1" s="1"/>
  <c r="R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S1584" i="1"/>
  <c r="Y1584" i="1"/>
  <c r="A1585" i="1"/>
  <c r="Q1585" i="1" s="1"/>
  <c r="R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S1585" i="1"/>
  <c r="A1586" i="1"/>
  <c r="Q1586" i="1" s="1"/>
  <c r="R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S1586" i="1"/>
  <c r="T1589" i="1"/>
  <c r="A1587" i="1"/>
  <c r="Q1587" i="1" s="1"/>
  <c r="R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S1587" i="1"/>
  <c r="Y1587" i="1"/>
  <c r="A1588" i="1"/>
  <c r="Q1588" i="1" s="1"/>
  <c r="R1588" i="1" s="1"/>
  <c r="T1590" i="1"/>
  <c r="H1588" i="1" l="1"/>
  <c r="Z1589" i="1"/>
  <c r="AA1589" i="1"/>
  <c r="F1469" i="1"/>
  <c r="E1469" i="1"/>
  <c r="M1466" i="1"/>
  <c r="M1467" i="1" s="1"/>
  <c r="M1468" i="1" s="1"/>
  <c r="L1465" i="1"/>
  <c r="D1466" i="1"/>
  <c r="G1465" i="1"/>
  <c r="N1464" i="1"/>
  <c r="O1463" i="1"/>
  <c r="J1470" i="1"/>
  <c r="K1470" i="1" s="1"/>
  <c r="I1471" i="1"/>
  <c r="U1469" i="1"/>
  <c r="W1469" i="1" s="1"/>
  <c r="S1588" i="1"/>
  <c r="Y1588" i="1"/>
  <c r="T1591" i="1"/>
  <c r="A1589" i="1"/>
  <c r="Q1589" i="1" s="1"/>
  <c r="R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S1589" i="1"/>
  <c r="A1590" i="1"/>
  <c r="Q1590" i="1" s="1"/>
  <c r="R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S1590" i="1"/>
  <c r="T1593" i="1"/>
  <c r="A1591" i="1"/>
  <c r="Q1591" i="1" s="1"/>
  <c r="R1591" i="1" s="1"/>
  <c r="AA1592" i="1" l="1"/>
  <c r="Z1592" i="1"/>
  <c r="H1591" i="1"/>
  <c r="E1472" i="1"/>
  <c r="F1472" i="1"/>
  <c r="L1468" i="1"/>
  <c r="M1469" i="1" s="1"/>
  <c r="D1469" i="1"/>
  <c r="G1468" i="1"/>
  <c r="U1472" i="1"/>
  <c r="W1472" i="1" s="1"/>
  <c r="N1467" i="1"/>
  <c r="O1466" i="1"/>
  <c r="I1474" i="1"/>
  <c r="J1473" i="1"/>
  <c r="K1473" i="1" s="1"/>
  <c r="S1591" i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M1471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AA1597" i="1" l="1"/>
  <c r="Z1597" i="1"/>
  <c r="H1596" i="1"/>
  <c r="E1477" i="1"/>
  <c r="F1477" i="1"/>
  <c r="L1473" i="1"/>
  <c r="M1474" i="1" s="1"/>
  <c r="M1475" i="1" s="1"/>
  <c r="G1473" i="1"/>
  <c r="D1474" i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U1478" i="1"/>
  <c r="W1478" i="1" s="1"/>
  <c r="A1598" i="1"/>
  <c r="Q1598" i="1" s="1"/>
  <c r="R1598" i="1" s="1"/>
  <c r="T1600" i="1"/>
  <c r="AA1599" i="1" l="1"/>
  <c r="Z1599" i="1"/>
  <c r="H1598" i="1"/>
  <c r="E1479" i="1"/>
  <c r="F1479" i="1"/>
  <c r="L1475" i="1"/>
  <c r="M1476" i="1" s="1"/>
  <c r="M1477" i="1" s="1"/>
  <c r="M1478" i="1" s="1"/>
  <c r="M1479" i="1" s="1"/>
  <c r="M1480" i="1" s="1"/>
  <c r="G1475" i="1"/>
  <c r="D1476" i="1"/>
  <c r="O1473" i="1"/>
  <c r="N1474" i="1"/>
  <c r="U1479" i="1"/>
  <c r="W1479" i="1" s="1"/>
  <c r="I1481" i="1"/>
  <c r="J1480" i="1"/>
  <c r="K1480" i="1" s="1"/>
  <c r="Y1598" i="1"/>
  <c r="S1598" i="1"/>
  <c r="T1601" i="1"/>
  <c r="A1599" i="1"/>
  <c r="Q1599" i="1" s="1"/>
  <c r="R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S1600" i="1"/>
  <c r="Y1600" i="1"/>
  <c r="T1603" i="1"/>
  <c r="A1601" i="1"/>
  <c r="Q1601" i="1" s="1"/>
  <c r="R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R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S1603" i="1"/>
  <c r="Y1603" i="1"/>
  <c r="A1604" i="1"/>
  <c r="Q1604" i="1" s="1"/>
  <c r="R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S1604" i="1"/>
  <c r="Y1604" i="1"/>
  <c r="T1607" i="1"/>
  <c r="A1605" i="1"/>
  <c r="Q1605" i="1" s="1"/>
  <c r="R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R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S1608" i="1"/>
  <c r="Y1608" i="1"/>
  <c r="A1609" i="1"/>
  <c r="Q1609" i="1" s="1"/>
  <c r="R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S1609" i="1"/>
  <c r="T1612" i="1"/>
  <c r="A1610" i="1"/>
  <c r="Q1610" i="1" s="1"/>
  <c r="R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R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R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S1614" i="1"/>
  <c r="A1615" i="1"/>
  <c r="Q1615" i="1" s="1"/>
  <c r="R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S1615" i="1"/>
  <c r="Y1615" i="1"/>
  <c r="T1618" i="1"/>
  <c r="A1616" i="1"/>
  <c r="Q1616" i="1" s="1"/>
  <c r="R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S1616" i="1"/>
  <c r="Y1616" i="1"/>
  <c r="A1617" i="1"/>
  <c r="Q1617" i="1" s="1"/>
  <c r="R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S1617" i="1"/>
  <c r="Y1617" i="1"/>
  <c r="A1618" i="1"/>
  <c r="Q1618" i="1" s="1"/>
  <c r="R1618" i="1" s="1"/>
  <c r="T1620" i="1"/>
  <c r="AA1619" i="1" l="1"/>
  <c r="Z1619" i="1"/>
  <c r="H1618" i="1"/>
  <c r="E1499" i="1"/>
  <c r="F1499" i="1"/>
  <c r="M1496" i="1"/>
  <c r="M1497" i="1" s="1"/>
  <c r="M1498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S1619" i="1"/>
  <c r="Y1619" i="1"/>
  <c r="T1622" i="1"/>
  <c r="A1620" i="1"/>
  <c r="Q1620" i="1" s="1"/>
  <c r="R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L1498" i="1"/>
  <c r="M1499" i="1" s="1"/>
  <c r="M1500" i="1" s="1"/>
  <c r="M1501" i="1" s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Y1623" i="1"/>
  <c r="S1623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S1626" i="1"/>
  <c r="Y1626" i="1"/>
  <c r="A1627" i="1"/>
  <c r="Q1627" i="1" s="1"/>
  <c r="R1627" i="1" s="1"/>
  <c r="T1629" i="1"/>
  <c r="H1627" i="1" l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U1508" i="1"/>
  <c r="W1508" i="1" s="1"/>
  <c r="A1628" i="1"/>
  <c r="Q1628" i="1" s="1"/>
  <c r="R1628" i="1" s="1"/>
  <c r="T1630" i="1"/>
  <c r="Z1629" i="1" l="1"/>
  <c r="AA1629" i="1"/>
  <c r="H1628" i="1"/>
  <c r="E1509" i="1"/>
  <c r="F1509" i="1"/>
  <c r="L1505" i="1"/>
  <c r="M1506" i="1" s="1"/>
  <c r="D1506" i="1"/>
  <c r="G1505" i="1"/>
  <c r="N1504" i="1"/>
  <c r="O1503" i="1"/>
  <c r="U1509" i="1"/>
  <c r="W1509" i="1" s="1"/>
  <c r="J1510" i="1"/>
  <c r="K1510" i="1" s="1"/>
  <c r="I1511" i="1"/>
  <c r="S1628" i="1"/>
  <c r="Y1628" i="1"/>
  <c r="T1631" i="1"/>
  <c r="A1629" i="1"/>
  <c r="Q1629" i="1" s="1"/>
  <c r="R1629" i="1" s="1"/>
  <c r="H1629" i="1" l="1"/>
  <c r="AA1630" i="1"/>
  <c r="Z1630" i="1"/>
  <c r="F1510" i="1"/>
  <c r="E1510" i="1"/>
  <c r="L1506" i="1"/>
  <c r="M1507" i="1" s="1"/>
  <c r="M1508" i="1" s="1"/>
  <c r="M1509" i="1" s="1"/>
  <c r="M1510" i="1" s="1"/>
  <c r="M1511" i="1" s="1"/>
  <c r="D1507" i="1"/>
  <c r="G1506" i="1"/>
  <c r="N1505" i="1"/>
  <c r="O1504" i="1"/>
  <c r="I1512" i="1"/>
  <c r="J1511" i="1"/>
  <c r="K1511" i="1" s="1"/>
  <c r="U1510" i="1"/>
  <c r="W1510" i="1" s="1"/>
  <c r="Y1629" i="1"/>
  <c r="S1629" i="1"/>
  <c r="A1630" i="1"/>
  <c r="Q1630" i="1" s="1"/>
  <c r="R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S1630" i="1"/>
  <c r="T1633" i="1"/>
  <c r="A1631" i="1"/>
  <c r="Q1631" i="1" s="1"/>
  <c r="R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S1631" i="1"/>
  <c r="Y1631" i="1"/>
  <c r="T1634" i="1"/>
  <c r="A1632" i="1"/>
  <c r="Q1632" i="1" s="1"/>
  <c r="R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S1632" i="1"/>
  <c r="Y1632" i="1"/>
  <c r="A1633" i="1"/>
  <c r="Q1633" i="1" s="1"/>
  <c r="R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R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S1635" i="1"/>
  <c r="Y1635" i="1"/>
  <c r="T1638" i="1"/>
  <c r="A1636" i="1"/>
  <c r="Q1636" i="1" s="1"/>
  <c r="R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S1636" i="1"/>
  <c r="Y1636" i="1"/>
  <c r="A1637" i="1"/>
  <c r="Q1637" i="1" s="1"/>
  <c r="R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S1637" i="1"/>
  <c r="T1640" i="1"/>
  <c r="A1638" i="1"/>
  <c r="Q1638" i="1" s="1"/>
  <c r="R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S1639" i="1"/>
  <c r="Y1639" i="1"/>
  <c r="A1640" i="1"/>
  <c r="Q1640" i="1" s="1"/>
  <c r="R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S1642" i="1"/>
  <c r="Y1642" i="1"/>
  <c r="T1645" i="1"/>
  <c r="A1643" i="1"/>
  <c r="Q1643" i="1" s="1"/>
  <c r="R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R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S1645" i="1"/>
  <c r="A1646" i="1"/>
  <c r="Q1646" i="1" s="1"/>
  <c r="R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S1646" i="1"/>
  <c r="T1649" i="1"/>
  <c r="A1647" i="1"/>
  <c r="Q1647" i="1" s="1"/>
  <c r="R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S1647" i="1"/>
  <c r="Y1647" i="1"/>
  <c r="T1650" i="1"/>
  <c r="A1648" i="1"/>
  <c r="Q1648" i="1" s="1"/>
  <c r="R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S1648" i="1"/>
  <c r="Y1648" i="1"/>
  <c r="A1649" i="1"/>
  <c r="Q1649" i="1" s="1"/>
  <c r="R1649" i="1" s="1"/>
  <c r="T1651" i="1"/>
  <c r="H1649" i="1" l="1"/>
  <c r="AA1650" i="1"/>
  <c r="Z1650" i="1"/>
  <c r="F1530" i="1"/>
  <c r="E1530" i="1"/>
  <c r="M1527" i="1"/>
  <c r="M1528" i="1" s="1"/>
  <c r="M1529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S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T1654" i="1"/>
  <c r="Q1652" i="1" l="1"/>
  <c r="R1652" i="1" s="1"/>
  <c r="Z1653" i="1"/>
  <c r="AA1653" i="1"/>
  <c r="H1652" i="1"/>
  <c r="F1533" i="1"/>
  <c r="E1533" i="1"/>
  <c r="G1529" i="1"/>
  <c r="L1529" i="1"/>
  <c r="M1530" i="1" s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M1532" i="1" s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H1655" i="1" l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S1656" i="1"/>
  <c r="A1657" i="1"/>
  <c r="Q1657" i="1" s="1"/>
  <c r="R1657" i="1" s="1"/>
  <c r="T1659" i="1"/>
  <c r="AA1658" i="1" l="1"/>
  <c r="Z1658" i="1"/>
  <c r="H1657" i="1"/>
  <c r="E1538" i="1"/>
  <c r="F1538" i="1"/>
  <c r="L1534" i="1"/>
  <c r="M1535" i="1" s="1"/>
  <c r="M1536" i="1" s="1"/>
  <c r="D1535" i="1"/>
  <c r="G1534" i="1"/>
  <c r="N1533" i="1"/>
  <c r="O1532" i="1"/>
  <c r="U1538" i="1"/>
  <c r="W1538" i="1" s="1"/>
  <c r="I1540" i="1"/>
  <c r="J1539" i="1"/>
  <c r="K1539" i="1" s="1"/>
  <c r="Y1657" i="1"/>
  <c r="S1657" i="1"/>
  <c r="T1660" i="1"/>
  <c r="A1658" i="1"/>
  <c r="Q1658" i="1" s="1"/>
  <c r="R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Y1658" i="1"/>
  <c r="S1658" i="1"/>
  <c r="A1659" i="1"/>
  <c r="Q1659" i="1" s="1"/>
  <c r="R1659" i="1" s="1"/>
  <c r="T1661" i="1"/>
  <c r="AA1660" i="1" l="1"/>
  <c r="Z1660" i="1"/>
  <c r="H1659" i="1"/>
  <c r="E1540" i="1"/>
  <c r="F1540" i="1"/>
  <c r="L1536" i="1"/>
  <c r="M1537" i="1" s="1"/>
  <c r="D1537" i="1"/>
  <c r="G1536" i="1"/>
  <c r="O1534" i="1"/>
  <c r="N1535" i="1"/>
  <c r="I1542" i="1"/>
  <c r="J1541" i="1"/>
  <c r="K1541" i="1" s="1"/>
  <c r="U1540" i="1"/>
  <c r="W1540" i="1" s="1"/>
  <c r="Y1659" i="1"/>
  <c r="S1659" i="1"/>
  <c r="A1660" i="1"/>
  <c r="Q1660" i="1" s="1"/>
  <c r="R1660" i="1" s="1"/>
  <c r="T1662" i="1"/>
  <c r="H1660" i="1" l="1"/>
  <c r="Z1661" i="1"/>
  <c r="AA1661" i="1"/>
  <c r="F1541" i="1"/>
  <c r="E1541" i="1"/>
  <c r="L1537" i="1"/>
  <c r="M1538" i="1" s="1"/>
  <c r="M1539" i="1" s="1"/>
  <c r="M1540" i="1" s="1"/>
  <c r="M1541" i="1" s="1"/>
  <c r="M1542" i="1" s="1"/>
  <c r="G1537" i="1"/>
  <c r="D1538" i="1"/>
  <c r="O1535" i="1"/>
  <c r="N1536" i="1"/>
  <c r="U1541" i="1"/>
  <c r="W1541" i="1" s="1"/>
  <c r="J1542" i="1"/>
  <c r="K1542" i="1" s="1"/>
  <c r="I1543" i="1"/>
  <c r="S1660" i="1"/>
  <c r="Y1660" i="1"/>
  <c r="T1663" i="1"/>
  <c r="A1661" i="1"/>
  <c r="Q1661" i="1" s="1"/>
  <c r="R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S1662" i="1"/>
  <c r="A1663" i="1"/>
  <c r="Q1663" i="1" s="1"/>
  <c r="R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S1663" i="1"/>
  <c r="Y1663" i="1"/>
  <c r="T1666" i="1"/>
  <c r="A1664" i="1"/>
  <c r="Q1664" i="1" s="1"/>
  <c r="R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S1664" i="1"/>
  <c r="Y1664" i="1"/>
  <c r="T1667" i="1"/>
  <c r="A1665" i="1"/>
  <c r="Q1665" i="1" s="1"/>
  <c r="R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S1665" i="1"/>
  <c r="T1668" i="1"/>
  <c r="A1666" i="1"/>
  <c r="Q1666" i="1" s="1"/>
  <c r="R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S1666" i="1"/>
  <c r="T1669" i="1"/>
  <c r="A1667" i="1"/>
  <c r="Q1667" i="1" s="1"/>
  <c r="R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S1668" i="1"/>
  <c r="Y1668" i="1"/>
  <c r="T1671" i="1"/>
  <c r="A1669" i="1"/>
  <c r="Q1669" i="1" s="1"/>
  <c r="R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S1669" i="1"/>
  <c r="A1670" i="1"/>
  <c r="Q1670" i="1" s="1"/>
  <c r="R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S1672" i="1"/>
  <c r="Y1672" i="1"/>
  <c r="T1675" i="1"/>
  <c r="A1673" i="1"/>
  <c r="Q1673" i="1" s="1"/>
  <c r="R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R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S1674" i="1"/>
  <c r="T1677" i="1"/>
  <c r="A1675" i="1"/>
  <c r="Q1675" i="1" s="1"/>
  <c r="R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S1675" i="1"/>
  <c r="A1676" i="1"/>
  <c r="Q1676" i="1" s="1"/>
  <c r="R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S1676" i="1"/>
  <c r="T1679" i="1"/>
  <c r="A1677" i="1"/>
  <c r="Q1677" i="1" s="1"/>
  <c r="R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S1678" i="1"/>
  <c r="A1679" i="1"/>
  <c r="Q1679" i="1" s="1"/>
  <c r="R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S1679" i="1"/>
  <c r="Y1679" i="1"/>
  <c r="T1682" i="1"/>
  <c r="A1680" i="1"/>
  <c r="Q1680" i="1" s="1"/>
  <c r="R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S1680" i="1"/>
  <c r="Y1680" i="1"/>
  <c r="A1681" i="1"/>
  <c r="Q1681" i="1" s="1"/>
  <c r="R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S1681" i="1"/>
  <c r="Y1681" i="1"/>
  <c r="T1684" i="1"/>
  <c r="A1682" i="1"/>
  <c r="Q1682" i="1" s="1"/>
  <c r="R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S1682" i="1"/>
  <c r="T1685" i="1"/>
  <c r="A1683" i="1"/>
  <c r="Q1683" i="1" s="1"/>
  <c r="R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Z1688" i="1" l="1"/>
  <c r="AA1688" i="1"/>
  <c r="H1687" i="1"/>
  <c r="E1568" i="1"/>
  <c r="F1568" i="1"/>
  <c r="L1564" i="1"/>
  <c r="M1565" i="1" s="1"/>
  <c r="M1566" i="1" s="1"/>
  <c r="M1567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A1689" i="1"/>
  <c r="Q1689" i="1" s="1"/>
  <c r="R1689" i="1" s="1"/>
  <c r="T1691" i="1"/>
  <c r="Z1690" i="1" l="1"/>
  <c r="AA1690" i="1"/>
  <c r="H1689" i="1"/>
  <c r="E1570" i="1"/>
  <c r="F1570" i="1"/>
  <c r="L1566" i="1"/>
  <c r="D1567" i="1"/>
  <c r="G1566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H1690" i="1" l="1"/>
  <c r="AA1691" i="1"/>
  <c r="Z1691" i="1"/>
  <c r="F1571" i="1"/>
  <c r="E1571" i="1"/>
  <c r="L1567" i="1"/>
  <c r="M1568" i="1" s="1"/>
  <c r="M1569" i="1" s="1"/>
  <c r="M1570" i="1" s="1"/>
  <c r="M1571" i="1" s="1"/>
  <c r="M1572" i="1" s="1"/>
  <c r="G1567" i="1"/>
  <c r="D1568" i="1"/>
  <c r="O1565" i="1"/>
  <c r="N1566" i="1"/>
  <c r="U1571" i="1"/>
  <c r="W1571" i="1" s="1"/>
  <c r="J1572" i="1"/>
  <c r="K1572" i="1" s="1"/>
  <c r="I1573" i="1"/>
  <c r="Y1690" i="1"/>
  <c r="S1690" i="1"/>
  <c r="A1691" i="1"/>
  <c r="Q1691" i="1" s="1"/>
  <c r="R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S1692" i="1"/>
  <c r="Y1692" i="1"/>
  <c r="T1695" i="1"/>
  <c r="A1693" i="1"/>
  <c r="Q1693" i="1" s="1"/>
  <c r="R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R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S1694" i="1"/>
  <c r="A1695" i="1"/>
  <c r="Q1695" i="1" s="1"/>
  <c r="R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S1695" i="1"/>
  <c r="Y1695" i="1"/>
  <c r="T1698" i="1"/>
  <c r="A1696" i="1"/>
  <c r="Q1696" i="1" s="1"/>
  <c r="R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R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S1702" i="1"/>
  <c r="A1703" i="1"/>
  <c r="Q1703" i="1" s="1"/>
  <c r="R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S1703" i="1"/>
  <c r="Y1703" i="1"/>
  <c r="T1706" i="1"/>
  <c r="A1704" i="1"/>
  <c r="Q1704" i="1" s="1"/>
  <c r="R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S1704" i="1"/>
  <c r="Y1704" i="1"/>
  <c r="A1705" i="1"/>
  <c r="Q1705" i="1" s="1"/>
  <c r="R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S1705" i="1"/>
  <c r="Y1705" i="1"/>
  <c r="A1706" i="1"/>
  <c r="Q1706" i="1" s="1"/>
  <c r="R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S1706" i="1"/>
  <c r="Y1706" i="1"/>
  <c r="A1707" i="1"/>
  <c r="Q1707" i="1" s="1"/>
  <c r="R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S1707" i="1"/>
  <c r="A1708" i="1"/>
  <c r="Q1708" i="1" s="1"/>
  <c r="R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S1708" i="1"/>
  <c r="Y1708" i="1"/>
  <c r="T1711" i="1"/>
  <c r="A1709" i="1"/>
  <c r="Q1709" i="1" s="1"/>
  <c r="R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S1709" i="1"/>
  <c r="A1710" i="1"/>
  <c r="Q1710" i="1" s="1"/>
  <c r="R1710" i="1" s="1"/>
  <c r="T1712" i="1"/>
  <c r="H1710" i="1" l="1"/>
  <c r="AA1711" i="1"/>
  <c r="Z1711" i="1"/>
  <c r="F1591" i="1"/>
  <c r="E1591" i="1"/>
  <c r="M1588" i="1"/>
  <c r="M1589" i="1" s="1"/>
  <c r="M1590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S1711" i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Z1714" i="1" l="1"/>
  <c r="AA1714" i="1"/>
  <c r="H1713" i="1"/>
  <c r="F1594" i="1"/>
  <c r="E1594" i="1"/>
  <c r="L1590" i="1"/>
  <c r="M1591" i="1" s="1"/>
  <c r="M1592" i="1" s="1"/>
  <c r="G1590" i="1"/>
  <c r="D1591" i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Z1718" i="1" l="1"/>
  <c r="AA1718" i="1"/>
  <c r="H1717" i="1"/>
  <c r="F1598" i="1"/>
  <c r="E1598" i="1"/>
  <c r="G1594" i="1"/>
  <c r="L1594" i="1"/>
  <c r="M1595" i="1" s="1"/>
  <c r="M1596" i="1" s="1"/>
  <c r="M1597" i="1" s="1"/>
  <c r="D1595" i="1"/>
  <c r="N1593" i="1"/>
  <c r="O1592" i="1"/>
  <c r="U1598" i="1"/>
  <c r="W1598" i="1" s="1"/>
  <c r="I1600" i="1"/>
  <c r="J1599" i="1"/>
  <c r="K1599" i="1" s="1"/>
  <c r="Y1717" i="1"/>
  <c r="S1717" i="1"/>
  <c r="A1718" i="1"/>
  <c r="Q1718" i="1" s="1"/>
  <c r="R1718" i="1" s="1"/>
  <c r="T1720" i="1"/>
  <c r="H1718" i="1" l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U1599" i="1"/>
  <c r="W1599" i="1" s="1"/>
  <c r="A1719" i="1"/>
  <c r="Q1719" i="1" s="1"/>
  <c r="R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S1719" i="1"/>
  <c r="Y1719" i="1"/>
  <c r="T1722" i="1"/>
  <c r="A1720" i="1"/>
  <c r="Q1720" i="1" s="1"/>
  <c r="R1720" i="1" s="1"/>
  <c r="H1720" i="1" l="1"/>
  <c r="AA1721" i="1"/>
  <c r="Z1721" i="1"/>
  <c r="E1601" i="1"/>
  <c r="F1601" i="1"/>
  <c r="G1597" i="1"/>
  <c r="L1597" i="1"/>
  <c r="M1598" i="1" s="1"/>
  <c r="D1598" i="1"/>
  <c r="O1595" i="1"/>
  <c r="N1596" i="1"/>
  <c r="U1601" i="1"/>
  <c r="W1601" i="1" s="1"/>
  <c r="I1603" i="1"/>
  <c r="J1602" i="1"/>
  <c r="K1602" i="1" s="1"/>
  <c r="S1720" i="1"/>
  <c r="Y1720" i="1"/>
  <c r="A1721" i="1"/>
  <c r="Q1721" i="1" s="1"/>
  <c r="R1721" i="1" s="1"/>
  <c r="T1723" i="1"/>
  <c r="Z1722" i="1" l="1"/>
  <c r="AA1722" i="1"/>
  <c r="H1721" i="1"/>
  <c r="F1602" i="1"/>
  <c r="E1602" i="1"/>
  <c r="L1598" i="1"/>
  <c r="M1599" i="1" s="1"/>
  <c r="M1600" i="1" s="1"/>
  <c r="M1601" i="1" s="1"/>
  <c r="M1602" i="1" s="1"/>
  <c r="M1603" i="1" s="1"/>
  <c r="D1599" i="1"/>
  <c r="G1598" i="1"/>
  <c r="N1597" i="1"/>
  <c r="O1596" i="1"/>
  <c r="U1602" i="1"/>
  <c r="W1602" i="1" s="1"/>
  <c r="J1603" i="1"/>
  <c r="K1603" i="1" s="1"/>
  <c r="I1604" i="1"/>
  <c r="Y1721" i="1"/>
  <c r="S1721" i="1"/>
  <c r="A1722" i="1"/>
  <c r="Q1722" i="1" s="1"/>
  <c r="R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S1723" i="1"/>
  <c r="A1724" i="1"/>
  <c r="Q1724" i="1" s="1"/>
  <c r="R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S1724" i="1"/>
  <c r="Y1724" i="1"/>
  <c r="T1727" i="1"/>
  <c r="A1725" i="1"/>
  <c r="Q1725" i="1" s="1"/>
  <c r="R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S1727" i="1"/>
  <c r="Y1727" i="1"/>
  <c r="A1728" i="1"/>
  <c r="Q1728" i="1" s="1"/>
  <c r="R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S1728" i="1"/>
  <c r="Y1728" i="1"/>
  <c r="T1731" i="1"/>
  <c r="A1729" i="1"/>
  <c r="Q1729" i="1" s="1"/>
  <c r="R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S1729" i="1"/>
  <c r="T1732" i="1"/>
  <c r="A1730" i="1"/>
  <c r="Q1730" i="1" s="1"/>
  <c r="R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S1730" i="1"/>
  <c r="T1733" i="1"/>
  <c r="A1731" i="1"/>
  <c r="Q1731" i="1" s="1"/>
  <c r="R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S1731" i="1"/>
  <c r="Y1731" i="1"/>
  <c r="A1732" i="1"/>
  <c r="Q1732" i="1" s="1"/>
  <c r="R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S1732" i="1"/>
  <c r="Y1732" i="1"/>
  <c r="A1733" i="1"/>
  <c r="Q1733" i="1" s="1"/>
  <c r="R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S1736" i="1"/>
  <c r="Y1736" i="1"/>
  <c r="A1737" i="1"/>
  <c r="Q1737" i="1" s="1"/>
  <c r="R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S1739" i="1"/>
  <c r="T1742" i="1"/>
  <c r="A1740" i="1"/>
  <c r="Q1740" i="1" s="1"/>
  <c r="R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S1740" i="1"/>
  <c r="A1741" i="1"/>
  <c r="Q1741" i="1" s="1"/>
  <c r="R1741" i="1" s="1"/>
  <c r="T1743" i="1"/>
  <c r="Z1742" i="1" l="1"/>
  <c r="AA1742" i="1"/>
  <c r="H1741" i="1"/>
  <c r="F1622" i="1"/>
  <c r="E1622" i="1"/>
  <c r="M1619" i="1"/>
  <c r="M1620" i="1" s="1"/>
  <c r="M1621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S1741" i="1"/>
  <c r="T1744" i="1"/>
  <c r="A1742" i="1"/>
  <c r="Q1742" i="1" s="1"/>
  <c r="R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H1744" i="1" l="1"/>
  <c r="AA1745" i="1"/>
  <c r="Z1745" i="1"/>
  <c r="F1625" i="1"/>
  <c r="E1625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M1624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H1746" i="1"/>
  <c r="F1627" i="1"/>
  <c r="E1627" i="1"/>
  <c r="L1623" i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D1626" i="1"/>
  <c r="N1624" i="1"/>
  <c r="O1623" i="1"/>
  <c r="U1629" i="1"/>
  <c r="W1629" i="1" s="1"/>
  <c r="I1631" i="1"/>
  <c r="J1630" i="1"/>
  <c r="K1630" i="1" s="1"/>
  <c r="S1748" i="1"/>
  <c r="Y1748" i="1"/>
  <c r="A1749" i="1"/>
  <c r="Q1749" i="1" s="1"/>
  <c r="R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Y1749" i="1"/>
  <c r="S1749" i="1"/>
  <c r="A1750" i="1"/>
  <c r="Q1750" i="1" s="1"/>
  <c r="R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Y1750" i="1"/>
  <c r="S1750" i="1"/>
  <c r="T1753" i="1"/>
  <c r="A1751" i="1"/>
  <c r="Q1751" i="1" s="1"/>
  <c r="R1751" i="1" s="1"/>
  <c r="H1751" i="1" l="1"/>
  <c r="AA1752" i="1"/>
  <c r="Z1752" i="1"/>
  <c r="E1632" i="1"/>
  <c r="F1632" i="1"/>
  <c r="L1628" i="1"/>
  <c r="M1629" i="1" s="1"/>
  <c r="M1630" i="1" s="1"/>
  <c r="M1631" i="1" s="1"/>
  <c r="M1632" i="1" s="1"/>
  <c r="M1633" i="1" s="1"/>
  <c r="D1629" i="1"/>
  <c r="G1628" i="1"/>
  <c r="O1626" i="1"/>
  <c r="N1627" i="1"/>
  <c r="I1634" i="1"/>
  <c r="J1633" i="1"/>
  <c r="K1633" i="1" s="1"/>
  <c r="U1632" i="1"/>
  <c r="W1632" i="1" s="1"/>
  <c r="Y1751" i="1"/>
  <c r="S1751" i="1"/>
  <c r="T1754" i="1"/>
  <c r="A1752" i="1"/>
  <c r="Q1752" i="1" s="1"/>
  <c r="R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S1752" i="1"/>
  <c r="Y1752" i="1"/>
  <c r="A1753" i="1"/>
  <c r="Q1753" i="1" s="1"/>
  <c r="R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S1765" i="1"/>
  <c r="T1768" i="1"/>
  <c r="A1766" i="1"/>
  <c r="Q1766" i="1" s="1"/>
  <c r="R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S1767" i="1"/>
  <c r="Y1767" i="1"/>
  <c r="T1770" i="1"/>
  <c r="A1768" i="1"/>
  <c r="Q1768" i="1" s="1"/>
  <c r="R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S1768" i="1"/>
  <c r="Y1768" i="1"/>
  <c r="A1769" i="1"/>
  <c r="Q1769" i="1" s="1"/>
  <c r="R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S1769" i="1"/>
  <c r="A1770" i="1"/>
  <c r="Q1770" i="1" s="1"/>
  <c r="R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S1770" i="1"/>
  <c r="Y1770" i="1"/>
  <c r="A1771" i="1"/>
  <c r="Q1771" i="1" s="1"/>
  <c r="R1771" i="1" s="1"/>
  <c r="T1773" i="1"/>
  <c r="H1771" i="1" l="1"/>
  <c r="AA1772" i="1"/>
  <c r="Z1772" i="1"/>
  <c r="E1652" i="1"/>
  <c r="F1652" i="1"/>
  <c r="M1649" i="1"/>
  <c r="M1650" i="1" s="1"/>
  <c r="M1651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S1772" i="1"/>
  <c r="Y1772" i="1"/>
  <c r="A1773" i="1"/>
  <c r="Q1773" i="1" s="1"/>
  <c r="R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S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M1653" i="1" s="1"/>
  <c r="M1654" i="1" s="1"/>
  <c r="M1655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H1778" i="1" l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AA1780" i="1" l="1"/>
  <c r="Z1780" i="1"/>
  <c r="H1779" i="1"/>
  <c r="F1660" i="1"/>
  <c r="E1660" i="1"/>
  <c r="M1657" i="1"/>
  <c r="M1658" i="1" s="1"/>
  <c r="L1656" i="1"/>
  <c r="D1657" i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S1780" i="1"/>
  <c r="Y1780" i="1"/>
  <c r="T1783" i="1"/>
  <c r="A1781" i="1"/>
  <c r="Q1781" i="1" s="1"/>
  <c r="R1781" i="1" s="1"/>
  <c r="AA1782" i="1" l="1"/>
  <c r="Z1782" i="1"/>
  <c r="H1781" i="1"/>
  <c r="F1662" i="1"/>
  <c r="E1662" i="1"/>
  <c r="L1658" i="1"/>
  <c r="M1659" i="1" s="1"/>
  <c r="D1659" i="1"/>
  <c r="G1658" i="1"/>
  <c r="O1656" i="1"/>
  <c r="N1657" i="1"/>
  <c r="I1664" i="1"/>
  <c r="J1663" i="1"/>
  <c r="K1663" i="1" s="1"/>
  <c r="U1662" i="1"/>
  <c r="W1662" i="1" s="1"/>
  <c r="Y1781" i="1"/>
  <c r="S1781" i="1"/>
  <c r="T1784" i="1"/>
  <c r="A1782" i="1"/>
  <c r="Q1782" i="1" s="1"/>
  <c r="R1782" i="1" s="1"/>
  <c r="H1782" i="1" l="1"/>
  <c r="Z1783" i="1"/>
  <c r="AA1783" i="1"/>
  <c r="E1663" i="1"/>
  <c r="F1663" i="1"/>
  <c r="L1659" i="1"/>
  <c r="M1660" i="1" s="1"/>
  <c r="M1661" i="1" s="1"/>
  <c r="M1662" i="1" s="1"/>
  <c r="M1663" i="1" s="1"/>
  <c r="M1664" i="1" s="1"/>
  <c r="D1660" i="1"/>
  <c r="G1659" i="1"/>
  <c r="N1658" i="1"/>
  <c r="O1657" i="1"/>
  <c r="U1663" i="1"/>
  <c r="W1663" i="1" s="1"/>
  <c r="I1665" i="1"/>
  <c r="J1664" i="1"/>
  <c r="K1664" i="1" s="1"/>
  <c r="Y1782" i="1"/>
  <c r="S1782" i="1"/>
  <c r="T1785" i="1"/>
  <c r="A1783" i="1"/>
  <c r="Q1783" i="1" s="1"/>
  <c r="R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S1783" i="1"/>
  <c r="Y1783" i="1"/>
  <c r="A1784" i="1"/>
  <c r="Q1784" i="1" s="1"/>
  <c r="R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S1784" i="1"/>
  <c r="Y1784" i="1"/>
  <c r="A1785" i="1"/>
  <c r="Q1785" i="1" s="1"/>
  <c r="R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S1786" i="1"/>
  <c r="T1789" i="1"/>
  <c r="A1787" i="1"/>
  <c r="Q1787" i="1" s="1"/>
  <c r="R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S1787" i="1"/>
  <c r="A1788" i="1"/>
  <c r="Q1788" i="1" s="1"/>
  <c r="R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S1788" i="1"/>
  <c r="Y1788" i="1"/>
  <c r="T1791" i="1"/>
  <c r="A1789" i="1"/>
  <c r="Q1789" i="1" s="1"/>
  <c r="R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S1790" i="1"/>
  <c r="T1793" i="1"/>
  <c r="A1791" i="1"/>
  <c r="Q1791" i="1" s="1"/>
  <c r="R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S1792" i="1"/>
  <c r="Y1792" i="1"/>
  <c r="A1793" i="1"/>
  <c r="Q1793" i="1" s="1"/>
  <c r="R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S1793" i="1"/>
  <c r="T1796" i="1"/>
  <c r="A1794" i="1"/>
  <c r="Q1794" i="1" s="1"/>
  <c r="R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S1796" i="1"/>
  <c r="Y1796" i="1"/>
  <c r="T1799" i="1"/>
  <c r="A1797" i="1"/>
  <c r="Q1797" i="1" s="1"/>
  <c r="R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S1799" i="1"/>
  <c r="A1800" i="1"/>
  <c r="Q1800" i="1" s="1"/>
  <c r="R1800" i="1" s="1"/>
  <c r="T1802" i="1"/>
  <c r="F1681" i="1" l="1"/>
  <c r="H1800" i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I1683" i="1"/>
  <c r="U1681" i="1"/>
  <c r="W1681" i="1" s="1"/>
  <c r="S1800" i="1"/>
  <c r="Y1800" i="1"/>
  <c r="T1803" i="1"/>
  <c r="A1801" i="1"/>
  <c r="Q1801" i="1" s="1"/>
  <c r="R1801" i="1" s="1"/>
  <c r="F1682" i="1" l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S1801" i="1"/>
  <c r="A1802" i="1"/>
  <c r="Q1802" i="1" s="1"/>
  <c r="R1802" i="1" s="1"/>
  <c r="T1804" i="1"/>
  <c r="F1683" i="1" l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A1804" i="1"/>
  <c r="Q1804" i="1" s="1"/>
  <c r="R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F1686" i="1"/>
  <c r="E1686" i="1"/>
  <c r="L1682" i="1"/>
  <c r="M1683" i="1" s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R1805" i="1"/>
  <c r="Z1806" i="1"/>
  <c r="Z1807" i="1" s="1"/>
  <c r="E1687" i="1"/>
  <c r="F1687" i="1"/>
  <c r="L1683" i="1"/>
  <c r="M1684" i="1" s="1"/>
  <c r="M1685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Z1810" i="1" l="1"/>
  <c r="AA1810" i="1"/>
  <c r="H1809" i="1"/>
  <c r="F1690" i="1"/>
  <c r="E1690" i="1"/>
  <c r="M1687" i="1"/>
  <c r="M1688" i="1" s="1"/>
  <c r="M1689" i="1" s="1"/>
  <c r="L1686" i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Y1810" i="1"/>
  <c r="S1810" i="1"/>
  <c r="T1813" i="1"/>
  <c r="A1811" i="1"/>
  <c r="Q1811" i="1" s="1"/>
  <c r="R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U1692" i="1"/>
  <c r="W1692" i="1" s="1"/>
  <c r="S1811" i="1"/>
  <c r="Y1811" i="1"/>
  <c r="A1812" i="1"/>
  <c r="Q1812" i="1" s="1"/>
  <c r="R1812" i="1" s="1"/>
  <c r="T1814" i="1"/>
  <c r="H1812" i="1" l="1"/>
  <c r="AA1813" i="1"/>
  <c r="Z1813" i="1"/>
  <c r="E1693" i="1"/>
  <c r="F1693" i="1"/>
  <c r="G1689" i="1"/>
  <c r="L1689" i="1"/>
  <c r="M1690" i="1" s="1"/>
  <c r="D1690" i="1"/>
  <c r="O1687" i="1"/>
  <c r="N1688" i="1"/>
  <c r="U1693" i="1"/>
  <c r="W1693" i="1" s="1"/>
  <c r="I1695" i="1"/>
  <c r="J1694" i="1"/>
  <c r="K1694" i="1" s="1"/>
  <c r="S1812" i="1"/>
  <c r="Y1812" i="1"/>
  <c r="A1813" i="1"/>
  <c r="Q1813" i="1" s="1"/>
  <c r="R1813" i="1" s="1"/>
  <c r="T1815" i="1"/>
  <c r="Z1814" i="1" l="1"/>
  <c r="AA1814" i="1"/>
  <c r="H1813" i="1"/>
  <c r="F1694" i="1"/>
  <c r="E1694" i="1"/>
  <c r="L1690" i="1"/>
  <c r="M1691" i="1" s="1"/>
  <c r="M1692" i="1" s="1"/>
  <c r="M1693" i="1" s="1"/>
  <c r="M1694" i="1" s="1"/>
  <c r="M1695" i="1" s="1"/>
  <c r="D1691" i="1"/>
  <c r="G1690" i="1"/>
  <c r="N1689" i="1"/>
  <c r="O1688" i="1"/>
  <c r="U1694" i="1"/>
  <c r="W1694" i="1" s="1"/>
  <c r="I1696" i="1"/>
  <c r="J1695" i="1"/>
  <c r="K1695" i="1" s="1"/>
  <c r="Y1813" i="1"/>
  <c r="S1813" i="1"/>
  <c r="T1816" i="1"/>
  <c r="A1814" i="1"/>
  <c r="Q1814" i="1" s="1"/>
  <c r="R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S1816" i="1"/>
  <c r="Y1816" i="1"/>
  <c r="A1817" i="1"/>
  <c r="Q1817" i="1" s="1"/>
  <c r="R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R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S1819" i="1"/>
  <c r="T1822" i="1"/>
  <c r="A1820" i="1"/>
  <c r="Q1820" i="1" s="1"/>
  <c r="R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S1820" i="1"/>
  <c r="Y1820" i="1"/>
  <c r="T1823" i="1"/>
  <c r="A1821" i="1"/>
  <c r="Q1821" i="1" s="1"/>
  <c r="R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S1821" i="1"/>
  <c r="A1822" i="1"/>
  <c r="Q1822" i="1" s="1"/>
  <c r="R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S1822" i="1"/>
  <c r="A1823" i="1"/>
  <c r="Q1823" i="1" s="1"/>
  <c r="R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S1824" i="1"/>
  <c r="Y1824" i="1"/>
  <c r="A1825" i="1"/>
  <c r="Q1825" i="1" s="1"/>
  <c r="R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S1825" i="1"/>
  <c r="Y1825" i="1"/>
  <c r="T1828" i="1"/>
  <c r="A1826" i="1"/>
  <c r="Q1826" i="1" s="1"/>
  <c r="R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S1826" i="1"/>
  <c r="Y1826" i="1"/>
  <c r="T1829" i="1"/>
  <c r="A1827" i="1"/>
  <c r="Q1827" i="1" s="1"/>
  <c r="R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S1827" i="1"/>
  <c r="Y1827" i="1"/>
  <c r="T1830" i="1"/>
  <c r="A1828" i="1"/>
  <c r="Q1828" i="1" s="1"/>
  <c r="R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S1828" i="1"/>
  <c r="T1831" i="1"/>
  <c r="A1829" i="1"/>
  <c r="Q1829" i="1" s="1"/>
  <c r="R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829" i="1"/>
  <c r="S1829" i="1"/>
  <c r="T1832" i="1"/>
  <c r="A1830" i="1"/>
  <c r="Q1830" i="1" s="1"/>
  <c r="R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S1830" i="1"/>
  <c r="T1833" i="1"/>
  <c r="A1831" i="1"/>
  <c r="Q1831" i="1" s="1"/>
  <c r="R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S1831" i="1"/>
  <c r="Y1831" i="1"/>
  <c r="A1832" i="1"/>
  <c r="Q1832" i="1" s="1"/>
  <c r="R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S1832" i="1"/>
  <c r="Y1832" i="1"/>
  <c r="T1835" i="1"/>
  <c r="A1833" i="1"/>
  <c r="Q1833" i="1" s="1"/>
  <c r="R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S1833" i="1"/>
  <c r="A1834" i="1"/>
  <c r="Q1834" i="1" s="1"/>
  <c r="R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A1835" i="1"/>
  <c r="Q1835" i="1" s="1"/>
  <c r="R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I1723" i="1"/>
  <c r="S1840" i="1"/>
  <c r="Y1840" i="1"/>
  <c r="T1843" i="1"/>
  <c r="A1841" i="1"/>
  <c r="Q1841" i="1" s="1"/>
  <c r="R1841" i="1" s="1"/>
  <c r="AA1842" i="1" l="1"/>
  <c r="Z1842" i="1"/>
  <c r="H1841" i="1"/>
  <c r="F1722" i="1"/>
  <c r="E1722" i="1"/>
  <c r="G1718" i="1"/>
  <c r="L1718" i="1"/>
  <c r="M1719" i="1" s="1"/>
  <c r="M1720" i="1" s="1"/>
  <c r="D1719" i="1"/>
  <c r="N1717" i="1"/>
  <c r="O1716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I1725" i="1"/>
  <c r="S1842" i="1"/>
  <c r="Y1842" i="1"/>
  <c r="A1843" i="1"/>
  <c r="Q1843" i="1" s="1"/>
  <c r="R1843" i="1" s="1"/>
  <c r="T1845" i="1"/>
  <c r="AA1844" i="1" l="1"/>
  <c r="Z1844" i="1"/>
  <c r="H1843" i="1"/>
  <c r="F1724" i="1"/>
  <c r="E1724" i="1"/>
  <c r="L1720" i="1"/>
  <c r="M1721" i="1" s="1"/>
  <c r="M1722" i="1" s="1"/>
  <c r="M1723" i="1" s="1"/>
  <c r="M1724" i="1" s="1"/>
  <c r="M1725" i="1" s="1"/>
  <c r="D1721" i="1"/>
  <c r="G1720" i="1"/>
  <c r="N1719" i="1"/>
  <c r="O1718" i="1"/>
  <c r="U1724" i="1"/>
  <c r="W1724" i="1" s="1"/>
  <c r="J1725" i="1"/>
  <c r="K1725" i="1" s="1"/>
  <c r="I1726" i="1"/>
  <c r="S1843" i="1"/>
  <c r="Y1843" i="1"/>
  <c r="A1844" i="1"/>
  <c r="Q1844" i="1" s="1"/>
  <c r="R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S1848" i="1"/>
  <c r="Y1848" i="1"/>
  <c r="A1849" i="1"/>
  <c r="Q1849" i="1" s="1"/>
  <c r="R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S1850" i="1"/>
  <c r="A1851" i="1"/>
  <c r="Q1851" i="1" s="1"/>
  <c r="R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S1851" i="1"/>
  <c r="Y1851" i="1"/>
  <c r="A1852" i="1"/>
  <c r="Q1852" i="1" s="1"/>
  <c r="R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R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S1854" i="1"/>
  <c r="Y1854" i="1"/>
  <c r="A1855" i="1"/>
  <c r="Q1855" i="1" s="1"/>
  <c r="R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S1855" i="1"/>
  <c r="Y1855" i="1"/>
  <c r="T1858" i="1"/>
  <c r="A1856" i="1"/>
  <c r="Q1856" i="1" s="1"/>
  <c r="R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R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R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S1858" i="1"/>
  <c r="Y1858" i="1"/>
  <c r="T1861" i="1"/>
  <c r="A1859" i="1"/>
  <c r="Q1859" i="1" s="1"/>
  <c r="R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S1859" i="1"/>
  <c r="Y1859" i="1"/>
  <c r="A1860" i="1"/>
  <c r="Q1860" i="1" s="1"/>
  <c r="R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S1860" i="1"/>
  <c r="T1863" i="1"/>
  <c r="A1861" i="1"/>
  <c r="Q1861" i="1" s="1"/>
  <c r="R1861" i="1" s="1"/>
  <c r="AA1862" i="1" l="1"/>
  <c r="Z1862" i="1"/>
  <c r="H1861" i="1"/>
  <c r="F1742" i="1"/>
  <c r="E1742" i="1"/>
  <c r="L1738" i="1"/>
  <c r="G1738" i="1"/>
  <c r="D1739" i="1"/>
  <c r="M1741" i="1"/>
  <c r="N1737" i="1"/>
  <c r="O1736" i="1"/>
  <c r="U1742" i="1"/>
  <c r="W1742" i="1" s="1"/>
  <c r="J1743" i="1"/>
  <c r="K1743" i="1" s="1"/>
  <c r="I1744" i="1"/>
  <c r="Y1861" i="1"/>
  <c r="S1861" i="1"/>
  <c r="T1864" i="1"/>
  <c r="A1862" i="1"/>
  <c r="Q1862" i="1" s="1"/>
  <c r="R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S1862" i="1"/>
  <c r="Y1862" i="1"/>
  <c r="T1865" i="1"/>
  <c r="A1863" i="1"/>
  <c r="Q1863" i="1" s="1"/>
  <c r="R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S1863" i="1"/>
  <c r="A1864" i="1"/>
  <c r="Q1864" i="1" s="1"/>
  <c r="R1864" i="1" s="1"/>
  <c r="T1866" i="1"/>
  <c r="H1864" i="1" l="1"/>
  <c r="Z1865" i="1"/>
  <c r="AA1865" i="1"/>
  <c r="E1745" i="1"/>
  <c r="F1745" i="1"/>
  <c r="L1741" i="1"/>
  <c r="M1742" i="1" s="1"/>
  <c r="G1741" i="1"/>
  <c r="D1742" i="1"/>
  <c r="N1740" i="1"/>
  <c r="O1739" i="1"/>
  <c r="J1746" i="1"/>
  <c r="K1746" i="1" s="1"/>
  <c r="I1747" i="1"/>
  <c r="U1745" i="1"/>
  <c r="W1745" i="1" s="1"/>
  <c r="S1864" i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M1744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R1866" i="1"/>
  <c r="E1748" i="1"/>
  <c r="F1748" i="1"/>
  <c r="G1744" i="1"/>
  <c r="L1744" i="1"/>
  <c r="M1745" i="1" s="1"/>
  <c r="M1746" i="1" s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T1872" i="1"/>
  <c r="A1870" i="1"/>
  <c r="Q1870" i="1" s="1"/>
  <c r="R1870" i="1" s="1"/>
  <c r="Z1871" i="1" l="1"/>
  <c r="AA1871" i="1"/>
  <c r="H1870" i="1"/>
  <c r="F1751" i="1"/>
  <c r="E1751" i="1"/>
  <c r="L1747" i="1"/>
  <c r="M1748" i="1" s="1"/>
  <c r="G1747" i="1"/>
  <c r="D1748" i="1"/>
  <c r="N1746" i="1"/>
  <c r="O1745" i="1"/>
  <c r="J1752" i="1"/>
  <c r="K1752" i="1" s="1"/>
  <c r="I1753" i="1"/>
  <c r="U1751" i="1"/>
  <c r="W1751" i="1" s="1"/>
  <c r="S1870" i="1"/>
  <c r="Y1870" i="1"/>
  <c r="A1871" i="1"/>
  <c r="Q1871" i="1" s="1"/>
  <c r="R1871" i="1" s="1"/>
  <c r="T1873" i="1"/>
  <c r="H1871" i="1" l="1"/>
  <c r="AA1872" i="1"/>
  <c r="Z1872" i="1"/>
  <c r="E1752" i="1"/>
  <c r="F1752" i="1"/>
  <c r="L1748" i="1"/>
  <c r="M1749" i="1" s="1"/>
  <c r="D1749" i="1"/>
  <c r="G1748" i="1"/>
  <c r="N1747" i="1"/>
  <c r="O1746" i="1"/>
  <c r="I1754" i="1"/>
  <c r="J1753" i="1"/>
  <c r="K1753" i="1" s="1"/>
  <c r="U1752" i="1"/>
  <c r="W1752" i="1" s="1"/>
  <c r="S1871" i="1"/>
  <c r="Y1871" i="1"/>
  <c r="A1872" i="1"/>
  <c r="Q1872" i="1" s="1"/>
  <c r="R1872" i="1" s="1"/>
  <c r="T1874" i="1"/>
  <c r="Z1873" i="1" l="1"/>
  <c r="AA1873" i="1"/>
  <c r="H1872" i="1"/>
  <c r="F1753" i="1"/>
  <c r="E1753" i="1"/>
  <c r="G1749" i="1"/>
  <c r="L1749" i="1"/>
  <c r="M1750" i="1" s="1"/>
  <c r="M1751" i="1" s="1"/>
  <c r="M1752" i="1" s="1"/>
  <c r="M1753" i="1" s="1"/>
  <c r="M1754" i="1" s="1"/>
  <c r="D1750" i="1"/>
  <c r="O1747" i="1"/>
  <c r="N1748" i="1"/>
  <c r="U1753" i="1"/>
  <c r="W1753" i="1" s="1"/>
  <c r="I1755" i="1"/>
  <c r="J1754" i="1"/>
  <c r="K1754" i="1" s="1"/>
  <c r="Y1872" i="1"/>
  <c r="S1872" i="1"/>
  <c r="T1875" i="1"/>
  <c r="A1873" i="1"/>
  <c r="Q1873" i="1" s="1"/>
  <c r="R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S1873" i="1"/>
  <c r="T1876" i="1"/>
  <c r="A1874" i="1"/>
  <c r="Q1874" i="1" s="1"/>
  <c r="R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S1874" i="1"/>
  <c r="Y1874" i="1"/>
  <c r="T1877" i="1"/>
  <c r="A1875" i="1"/>
  <c r="Q1875" i="1" s="1"/>
  <c r="R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S1875" i="1"/>
  <c r="Y1875" i="1"/>
  <c r="A1876" i="1"/>
  <c r="Q1876" i="1" s="1"/>
  <c r="R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S1877" i="1"/>
  <c r="A1878" i="1"/>
  <c r="Q1878" i="1" s="1"/>
  <c r="R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S1878" i="1"/>
  <c r="Y1878" i="1"/>
  <c r="T1881" i="1"/>
  <c r="A1879" i="1"/>
  <c r="Q1879" i="1" s="1"/>
  <c r="R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S1879" i="1"/>
  <c r="Y1879" i="1"/>
  <c r="T1882" i="1"/>
  <c r="A1880" i="1"/>
  <c r="Q1880" i="1" s="1"/>
  <c r="R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R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S1882" i="1"/>
  <c r="Y1882" i="1"/>
  <c r="A1883" i="1"/>
  <c r="Q1883" i="1" s="1"/>
  <c r="R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S1883" i="1"/>
  <c r="Y1883" i="1"/>
  <c r="T1886" i="1"/>
  <c r="A1884" i="1"/>
  <c r="Q1884" i="1" s="1"/>
  <c r="R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S1884" i="1"/>
  <c r="A1885" i="1"/>
  <c r="Q1885" i="1" s="1"/>
  <c r="R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R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S1887" i="1"/>
  <c r="Y1887" i="1"/>
  <c r="T1890" i="1"/>
  <c r="A1888" i="1"/>
  <c r="Q1888" i="1" s="1"/>
  <c r="R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S1888" i="1"/>
  <c r="Y1888" i="1"/>
  <c r="T1891" i="1"/>
  <c r="A1889" i="1"/>
  <c r="Q1889" i="1" s="1"/>
  <c r="R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S1889" i="1"/>
  <c r="Y1889" i="1"/>
  <c r="A1890" i="1"/>
  <c r="Q1890" i="1" s="1"/>
  <c r="R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S1890" i="1"/>
  <c r="Y1890" i="1"/>
  <c r="T1893" i="1"/>
  <c r="A1891" i="1"/>
  <c r="Q1891" i="1" s="1"/>
  <c r="R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S1891" i="1"/>
  <c r="Y1891" i="1"/>
  <c r="T1894" i="1"/>
  <c r="A1892" i="1"/>
  <c r="Q1892" i="1" s="1"/>
  <c r="R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S1892" i="1"/>
  <c r="A1893" i="1"/>
  <c r="Q1893" i="1" s="1"/>
  <c r="R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S1893" i="1"/>
  <c r="A1894" i="1"/>
  <c r="Q1894" i="1" s="1"/>
  <c r="R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S1894" i="1"/>
  <c r="T1897" i="1"/>
  <c r="A1895" i="1"/>
  <c r="Q1895" i="1" s="1"/>
  <c r="R1895" i="1" s="1"/>
  <c r="H1895" i="1" l="1"/>
  <c r="AA1896" i="1"/>
  <c r="Z1896" i="1"/>
  <c r="E1776" i="1"/>
  <c r="F1776" i="1"/>
  <c r="L1772" i="1"/>
  <c r="M1773" i="1" s="1"/>
  <c r="M1774" i="1" s="1"/>
  <c r="M1775" i="1" s="1"/>
  <c r="G1772" i="1"/>
  <c r="D1773" i="1"/>
  <c r="N1771" i="1"/>
  <c r="O1770" i="1"/>
  <c r="U1776" i="1"/>
  <c r="W1776" i="1" s="1"/>
  <c r="J1777" i="1"/>
  <c r="K1777" i="1" s="1"/>
  <c r="I1778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Z1900" i="1" l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G1777" i="1"/>
  <c r="D1778" i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I1784" i="1"/>
  <c r="Y1901" i="1"/>
  <c r="S1901" i="1"/>
  <c r="T1904" i="1"/>
  <c r="A1902" i="1"/>
  <c r="Q1902" i="1" s="1"/>
  <c r="R1902" i="1" s="1"/>
  <c r="H1902" i="1" l="1"/>
  <c r="AA1903" i="1"/>
  <c r="Z1903" i="1"/>
  <c r="E1783" i="1"/>
  <c r="F1783" i="1"/>
  <c r="L1779" i="1"/>
  <c r="M1780" i="1" s="1"/>
  <c r="M1781" i="1" s="1"/>
  <c r="M1782" i="1" s="1"/>
  <c r="M1783" i="1" s="1"/>
  <c r="M1784" i="1" s="1"/>
  <c r="D1780" i="1"/>
  <c r="G1779" i="1"/>
  <c r="N1778" i="1"/>
  <c r="O1777" i="1"/>
  <c r="I1785" i="1"/>
  <c r="J1784" i="1"/>
  <c r="K1784" i="1" s="1"/>
  <c r="U1783" i="1"/>
  <c r="W1783" i="1" s="1"/>
  <c r="S1902" i="1"/>
  <c r="Y1902" i="1"/>
  <c r="T1905" i="1"/>
  <c r="A1903" i="1"/>
  <c r="Q1903" i="1" s="1"/>
  <c r="R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S1904" i="1"/>
  <c r="Y1904" i="1"/>
  <c r="A1905" i="1"/>
  <c r="Q1905" i="1" s="1"/>
  <c r="R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S1905" i="1"/>
  <c r="T1908" i="1"/>
  <c r="A1906" i="1"/>
  <c r="Q1906" i="1" s="1"/>
  <c r="R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S1906" i="1"/>
  <c r="Y1906" i="1"/>
  <c r="A1907" i="1"/>
  <c r="Q1907" i="1" s="1"/>
  <c r="R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S1908" i="1"/>
  <c r="A1909" i="1"/>
  <c r="Q1909" i="1" s="1"/>
  <c r="R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S1910" i="1"/>
  <c r="Y1910" i="1"/>
  <c r="A1911" i="1"/>
  <c r="Q1911" i="1" s="1"/>
  <c r="R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S1912" i="1"/>
  <c r="Y1912" i="1"/>
  <c r="A1913" i="1"/>
  <c r="Q1913" i="1" s="1"/>
  <c r="R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S1914" i="1"/>
  <c r="Y1914" i="1"/>
  <c r="A1915" i="1"/>
  <c r="Q1915" i="1" s="1"/>
  <c r="R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S1915" i="1"/>
  <c r="Y1915" i="1"/>
  <c r="A1916" i="1"/>
  <c r="Q1916" i="1" s="1"/>
  <c r="R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S1916" i="1"/>
  <c r="T1919" i="1"/>
  <c r="A1917" i="1"/>
  <c r="Q1917" i="1" s="1"/>
  <c r="R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S1918" i="1"/>
  <c r="Y1918" i="1"/>
  <c r="A1919" i="1"/>
  <c r="Q1919" i="1" s="1"/>
  <c r="R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S1920" i="1"/>
  <c r="A1921" i="1"/>
  <c r="Q1921" i="1" s="1"/>
  <c r="R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J1803" i="1"/>
  <c r="K1803" i="1" s="1"/>
  <c r="Y1921" i="1"/>
  <c r="S1921" i="1"/>
  <c r="A1922" i="1"/>
  <c r="Q1922" i="1" s="1"/>
  <c r="R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S1923" i="1"/>
  <c r="Y1923" i="1"/>
  <c r="A1924" i="1"/>
  <c r="Q1924" i="1" s="1"/>
  <c r="R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Z1926" i="1" l="1"/>
  <c r="AA1926" i="1"/>
  <c r="H1925" i="1"/>
  <c r="F1806" i="1"/>
  <c r="E1806" i="1"/>
  <c r="L1802" i="1"/>
  <c r="M1803" i="1" s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H1926" i="1" l="1"/>
  <c r="AA1927" i="1"/>
  <c r="Z1927" i="1"/>
  <c r="E1807" i="1"/>
  <c r="F1807" i="1"/>
  <c r="L1803" i="1"/>
  <c r="M1804" i="1" s="1"/>
  <c r="M1805" i="1" s="1"/>
  <c r="G1803" i="1"/>
  <c r="D1804" i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Y1927" i="1"/>
  <c r="AA1928" i="1"/>
  <c r="Z1928" i="1"/>
  <c r="AA1929" i="1"/>
  <c r="R1928" i="1"/>
  <c r="Z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S1929" i="1"/>
  <c r="T1932" i="1"/>
  <c r="A1930" i="1"/>
  <c r="Q1930" i="1" s="1"/>
  <c r="R1930" i="1" s="1"/>
  <c r="H1930" i="1" l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S1930" i="1"/>
  <c r="Y1930" i="1"/>
  <c r="A1931" i="1"/>
  <c r="Q1931" i="1" s="1"/>
  <c r="R1931" i="1" s="1"/>
  <c r="T1933" i="1"/>
  <c r="Z1932" i="1" l="1"/>
  <c r="AA1932" i="1"/>
  <c r="H1931" i="1"/>
  <c r="F1812" i="1"/>
  <c r="E1812" i="1"/>
  <c r="L1808" i="1"/>
  <c r="M1809" i="1" s="1"/>
  <c r="G1808" i="1"/>
  <c r="D1809" i="1"/>
  <c r="O1806" i="1"/>
  <c r="N1807" i="1"/>
  <c r="I1814" i="1"/>
  <c r="J1813" i="1"/>
  <c r="K1813" i="1" s="1"/>
  <c r="U1812" i="1"/>
  <c r="W1812" i="1" s="1"/>
  <c r="S1931" i="1"/>
  <c r="Y1931" i="1"/>
  <c r="A1932" i="1"/>
  <c r="Q1932" i="1" s="1"/>
  <c r="R1932" i="1" s="1"/>
  <c r="T1934" i="1"/>
  <c r="H1932" i="1" l="1"/>
  <c r="AA1933" i="1"/>
  <c r="Z1933" i="1"/>
  <c r="E1813" i="1"/>
  <c r="F1813" i="1"/>
  <c r="L1809" i="1"/>
  <c r="M1810" i="1" s="1"/>
  <c r="G1809" i="1"/>
  <c r="D1810" i="1"/>
  <c r="N1808" i="1"/>
  <c r="O1807" i="1"/>
  <c r="U1813" i="1"/>
  <c r="W1813" i="1" s="1"/>
  <c r="I1815" i="1"/>
  <c r="J1814" i="1"/>
  <c r="K1814" i="1" s="1"/>
  <c r="S1932" i="1"/>
  <c r="Y1932" i="1"/>
  <c r="A1933" i="1"/>
  <c r="Q1933" i="1" s="1"/>
  <c r="R1933" i="1" s="1"/>
  <c r="T1935" i="1"/>
  <c r="Z1934" i="1" l="1"/>
  <c r="AA1934" i="1"/>
  <c r="H1933" i="1"/>
  <c r="F1814" i="1"/>
  <c r="E1814" i="1"/>
  <c r="L1810" i="1"/>
  <c r="M1811" i="1" s="1"/>
  <c r="M1812" i="1" s="1"/>
  <c r="M1813" i="1" s="1"/>
  <c r="M1814" i="1" s="1"/>
  <c r="M1815" i="1" s="1"/>
  <c r="D1811" i="1"/>
  <c r="G1810" i="1"/>
  <c r="N1809" i="1"/>
  <c r="O1808" i="1"/>
  <c r="U1814" i="1"/>
  <c r="W1814" i="1" s="1"/>
  <c r="J1815" i="1"/>
  <c r="K1815" i="1" s="1"/>
  <c r="I1816" i="1"/>
  <c r="Y1933" i="1"/>
  <c r="S1933" i="1"/>
  <c r="T1936" i="1"/>
  <c r="A1934" i="1"/>
  <c r="Q1934" i="1" s="1"/>
  <c r="R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S1934" i="1"/>
  <c r="A1935" i="1"/>
  <c r="Q1935" i="1" s="1"/>
  <c r="R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S1936" i="1"/>
  <c r="A1937" i="1"/>
  <c r="Q1937" i="1" s="1"/>
  <c r="R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R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S1940" i="1"/>
  <c r="Y1940" i="1"/>
  <c r="A1941" i="1"/>
  <c r="Q1941" i="1" s="1"/>
  <c r="R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S1942" i="1"/>
  <c r="Y1942" i="1"/>
  <c r="A1943" i="1"/>
  <c r="Q1943" i="1" s="1"/>
  <c r="R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S1943" i="1"/>
  <c r="Y1943" i="1"/>
  <c r="T1946" i="1"/>
  <c r="A1944" i="1"/>
  <c r="Q1944" i="1" s="1"/>
  <c r="R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S1944" i="1"/>
  <c r="Y1944" i="1"/>
  <c r="A1945" i="1"/>
  <c r="Q1945" i="1" s="1"/>
  <c r="R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S1946" i="1"/>
  <c r="T1949" i="1"/>
  <c r="A1947" i="1"/>
  <c r="Q1947" i="1" s="1"/>
  <c r="R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S1948" i="1"/>
  <c r="Y1948" i="1"/>
  <c r="T1951" i="1"/>
  <c r="A1949" i="1"/>
  <c r="Q1949" i="1" s="1"/>
  <c r="R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S1949" i="1"/>
  <c r="T1952" i="1"/>
  <c r="A1950" i="1"/>
  <c r="Q1950" i="1" s="1"/>
  <c r="R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S1950" i="1"/>
  <c r="A1951" i="1"/>
  <c r="Q1951" i="1" s="1"/>
  <c r="R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S1951" i="1"/>
  <c r="Y1951" i="1"/>
  <c r="T1954" i="1"/>
  <c r="A1952" i="1"/>
  <c r="Q1952" i="1" s="1"/>
  <c r="R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H1953" i="1"/>
  <c r="F1834" i="1"/>
  <c r="E1834" i="1"/>
  <c r="M1831" i="1"/>
  <c r="M1832" i="1" s="1"/>
  <c r="M1833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S1955" i="1"/>
  <c r="Y1955" i="1"/>
  <c r="A1956" i="1"/>
  <c r="Q1956" i="1" s="1"/>
  <c r="R1956" i="1" s="1"/>
  <c r="T1958" i="1"/>
  <c r="H1956" i="1" l="1"/>
  <c r="AA1957" i="1"/>
  <c r="Z1957" i="1"/>
  <c r="E1837" i="1"/>
  <c r="F1837" i="1"/>
  <c r="L1833" i="1"/>
  <c r="M1834" i="1" s="1"/>
  <c r="G1833" i="1"/>
  <c r="D1834" i="1"/>
  <c r="N1832" i="1"/>
  <c r="O1831" i="1"/>
  <c r="U1837" i="1"/>
  <c r="W1837" i="1" s="1"/>
  <c r="J1838" i="1"/>
  <c r="K1838" i="1" s="1"/>
  <c r="I1839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Y1957" i="1"/>
  <c r="S1957" i="1"/>
  <c r="A1958" i="1"/>
  <c r="T1960" i="1"/>
  <c r="Q1958" i="1" l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H1959" i="1" l="1"/>
  <c r="R1959" i="1"/>
  <c r="S1959" i="1" s="1"/>
  <c r="Z1959" i="1"/>
  <c r="Z1960" i="1" s="1"/>
  <c r="R1958" i="1"/>
  <c r="AA1959" i="1"/>
  <c r="AA1960" i="1" s="1"/>
  <c r="E1840" i="1"/>
  <c r="F1840" i="1"/>
  <c r="L1836" i="1"/>
  <c r="M1837" i="1" s="1"/>
  <c r="M1838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AA1961" i="1" l="1"/>
  <c r="Z1961" i="1"/>
  <c r="H1960" i="1"/>
  <c r="F1841" i="1"/>
  <c r="E1841" i="1"/>
  <c r="L1837" i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S1962" i="1"/>
  <c r="Y1962" i="1"/>
  <c r="T1965" i="1"/>
  <c r="A1963" i="1"/>
  <c r="Q1963" i="1" s="1"/>
  <c r="R1963" i="1" s="1"/>
  <c r="H1963" i="1" l="1"/>
  <c r="Z1964" i="1"/>
  <c r="AA1964" i="1"/>
  <c r="E1844" i="1"/>
  <c r="F1844" i="1"/>
  <c r="L1840" i="1"/>
  <c r="M1841" i="1" s="1"/>
  <c r="M1842" i="1" s="1"/>
  <c r="M1843" i="1" s="1"/>
  <c r="M1844" i="1" s="1"/>
  <c r="M1845" i="1" s="1"/>
  <c r="G1840" i="1"/>
  <c r="D1841" i="1"/>
  <c r="O1838" i="1"/>
  <c r="N1839" i="1"/>
  <c r="J1845" i="1"/>
  <c r="K1845" i="1" s="1"/>
  <c r="I1846" i="1"/>
  <c r="U1844" i="1"/>
  <c r="W1844" i="1" s="1"/>
  <c r="Y1963" i="1"/>
  <c r="S1963" i="1"/>
  <c r="A1964" i="1"/>
  <c r="Q1964" i="1" s="1"/>
  <c r="R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H1983" i="1" l="1"/>
  <c r="Z1984" i="1"/>
  <c r="AA1984" i="1"/>
  <c r="E1864" i="1"/>
  <c r="F1864" i="1"/>
  <c r="M1861" i="1"/>
  <c r="M1862" i="1" s="1"/>
  <c r="M1863" i="1" s="1"/>
  <c r="L1860" i="1"/>
  <c r="G1860" i="1"/>
  <c r="D1861" i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S1984" i="1"/>
  <c r="Y1984" i="1"/>
  <c r="A1985" i="1"/>
  <c r="Q1985" i="1" s="1"/>
  <c r="R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AA1987" i="1" l="1"/>
  <c r="Z1987" i="1"/>
  <c r="H1986" i="1"/>
  <c r="F1867" i="1"/>
  <c r="E1867" i="1"/>
  <c r="G1863" i="1"/>
  <c r="L1863" i="1"/>
  <c r="M1864" i="1" s="1"/>
  <c r="M1865" i="1" s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A1988" i="1"/>
  <c r="Q1988" i="1" s="1"/>
  <c r="R1988" i="1" s="1"/>
  <c r="T1990" i="1"/>
  <c r="AA1989" i="1" l="1"/>
  <c r="Z1989" i="1"/>
  <c r="H1988" i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S1988" i="1"/>
  <c r="Y1988" i="1"/>
  <c r="A1989" i="1"/>
  <c r="T1991" i="1"/>
  <c r="H1989" i="1" l="1"/>
  <c r="Q1989" i="1"/>
  <c r="R1989" i="1" s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H1990" i="1" l="1"/>
  <c r="AA1990" i="1"/>
  <c r="AA1991" i="1" s="1"/>
  <c r="Z1990" i="1"/>
  <c r="Z1991" i="1" s="1"/>
  <c r="F1871" i="1"/>
  <c r="E1871" i="1"/>
  <c r="L1867" i="1"/>
  <c r="M1868" i="1" s="1"/>
  <c r="M1869" i="1" s="1"/>
  <c r="D1868" i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H1991" i="1" l="1"/>
  <c r="Z1992" i="1"/>
  <c r="R1991" i="1"/>
  <c r="AA1992" i="1"/>
  <c r="E1872" i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T1994" i="1"/>
  <c r="A1992" i="1"/>
  <c r="Q1992" i="1" s="1"/>
  <c r="R1992" i="1" s="1"/>
  <c r="AA1993" i="1" l="1"/>
  <c r="Z1993" i="1"/>
  <c r="H1992" i="1"/>
  <c r="F1873" i="1"/>
  <c r="E1873" i="1"/>
  <c r="L1869" i="1"/>
  <c r="M1870" i="1" s="1"/>
  <c r="D1870" i="1"/>
  <c r="G1869" i="1"/>
  <c r="N1868" i="1"/>
  <c r="O1867" i="1"/>
  <c r="U1873" i="1"/>
  <c r="W1873" i="1" s="1"/>
  <c r="J1874" i="1"/>
  <c r="K1874" i="1" s="1"/>
  <c r="I1875" i="1"/>
  <c r="S1992" i="1"/>
  <c r="A1993" i="1"/>
  <c r="Q1993" i="1" s="1"/>
  <c r="R1993" i="1" s="1"/>
  <c r="T1995" i="1"/>
  <c r="H1993" i="1" l="1"/>
  <c r="Z1994" i="1"/>
  <c r="AA1994" i="1"/>
  <c r="E1874" i="1"/>
  <c r="F1874" i="1"/>
  <c r="L1870" i="1"/>
  <c r="M1871" i="1" s="1"/>
  <c r="D1871" i="1"/>
  <c r="G1870" i="1"/>
  <c r="N1869" i="1"/>
  <c r="O1868" i="1"/>
  <c r="I1876" i="1"/>
  <c r="J1875" i="1"/>
  <c r="K1875" i="1" s="1"/>
  <c r="U1874" i="1"/>
  <c r="W1874" i="1" s="1"/>
  <c r="Y1993" i="1"/>
  <c r="S1993" i="1"/>
  <c r="T1996" i="1"/>
  <c r="A1994" i="1"/>
  <c r="Q1994" i="1" s="1"/>
  <c r="R1994" i="1" s="1"/>
  <c r="AA1995" i="1" l="1"/>
  <c r="Z1995" i="1"/>
  <c r="H1994" i="1"/>
  <c r="F1875" i="1"/>
  <c r="E1875" i="1"/>
  <c r="G1871" i="1"/>
  <c r="L1871" i="1"/>
  <c r="M1872" i="1" s="1"/>
  <c r="M1873" i="1" s="1"/>
  <c r="M1874" i="1" s="1"/>
  <c r="M1875" i="1" s="1"/>
  <c r="M1876" i="1" s="1"/>
  <c r="D1872" i="1"/>
  <c r="N1870" i="1"/>
  <c r="O1869" i="1"/>
  <c r="U1875" i="1"/>
  <c r="W1875" i="1" s="1"/>
  <c r="I1877" i="1"/>
  <c r="J1876" i="1"/>
  <c r="K1876" i="1" s="1"/>
  <c r="S1994" i="1"/>
  <c r="Y1994" i="1"/>
  <c r="A1995" i="1"/>
  <c r="Q1995" i="1" s="1"/>
  <c r="R1995" i="1" s="1"/>
  <c r="T1997" i="1"/>
  <c r="H1995" i="1" l="1"/>
  <c r="Z1996" i="1"/>
  <c r="AA1996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Y1995" i="1"/>
  <c r="S1995" i="1"/>
  <c r="A1996" i="1"/>
  <c r="Q1996" i="1" s="1"/>
  <c r="R1996" i="1" s="1"/>
  <c r="T1998" i="1"/>
  <c r="AA1997" i="1" l="1"/>
  <c r="Z1997" i="1"/>
  <c r="H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Y1997" i="1"/>
  <c r="S1997" i="1"/>
  <c r="A1998" i="1"/>
  <c r="Q1998" i="1" s="1"/>
  <c r="R1998" i="1" s="1"/>
  <c r="T2000" i="1"/>
  <c r="AA1999" i="1" l="1"/>
  <c r="Z1999" i="1"/>
  <c r="H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/>
  <c r="S1998" i="1"/>
  <c r="A1999" i="1"/>
  <c r="Q1999" i="1" s="1"/>
  <c r="R1999" i="1" s="1"/>
  <c r="T2001" i="1"/>
  <c r="H1999" i="1" l="1"/>
  <c r="Z2000" i="1"/>
  <c r="AA2000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S1999" i="1"/>
  <c r="Y1999" i="1"/>
  <c r="T2002" i="1"/>
  <c r="A2000" i="1"/>
  <c r="Q2000" i="1" s="1"/>
  <c r="R2000" i="1" s="1"/>
  <c r="AA2001" i="1" l="1"/>
  <c r="Z2001" i="1"/>
  <c r="H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S2000" i="1"/>
  <c r="Y2000" i="1"/>
  <c r="A2001" i="1"/>
  <c r="Q2001" i="1" s="1"/>
  <c r="R2001" i="1" s="1"/>
  <c r="T2003" i="1"/>
  <c r="H2001" i="1" l="1"/>
  <c r="Z2002" i="1"/>
  <c r="AA2002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Y2001" i="1"/>
  <c r="S2001" i="1"/>
  <c r="A2002" i="1"/>
  <c r="Q2002" i="1" s="1"/>
  <c r="R2002" i="1" s="1"/>
  <c r="T2004" i="1"/>
  <c r="AA2003" i="1" l="1"/>
  <c r="Z2003" i="1"/>
  <c r="H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AA2004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S2004" i="1"/>
  <c r="Y2004" i="1"/>
  <c r="A2005" i="1"/>
  <c r="T2007" i="1"/>
  <c r="Q2005" i="1" l="1"/>
  <c r="R2005" i="1" s="1"/>
  <c r="S2005" i="1" s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T2008" i="1"/>
  <c r="A2006" i="1"/>
  <c r="Q2006" i="1" s="1"/>
  <c r="R2006" i="1" s="1"/>
  <c r="Y2005" i="1" l="1"/>
  <c r="AA2006" i="1"/>
  <c r="AA2007" i="1" s="1"/>
  <c r="Z2006" i="1"/>
  <c r="Z2007" i="1" s="1"/>
  <c r="H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S2006" i="1"/>
  <c r="Y2006" i="1"/>
  <c r="T2009" i="1"/>
  <c r="A2007" i="1"/>
  <c r="Q2007" i="1" s="1"/>
  <c r="R2007" i="1" s="1"/>
  <c r="H2007" i="1" l="1"/>
  <c r="Z2008" i="1"/>
  <c r="AA2008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S2007" i="1"/>
  <c r="Y2007" i="1"/>
  <c r="A2008" i="1"/>
  <c r="Q2008" i="1" s="1"/>
  <c r="R2008" i="1" s="1"/>
  <c r="T2010" i="1"/>
  <c r="AA2009" i="1" l="1"/>
  <c r="Z2009" i="1"/>
  <c r="H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S2008" i="1"/>
  <c r="Y2008" i="1"/>
  <c r="A2009" i="1"/>
  <c r="Q2009" i="1" s="1"/>
  <c r="R2009" i="1" s="1"/>
  <c r="T2011" i="1"/>
  <c r="H2009" i="1" l="1"/>
  <c r="Z2010" i="1"/>
  <c r="AA2010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Y2009" i="1"/>
  <c r="S2009" i="1"/>
  <c r="A2010" i="1"/>
  <c r="Q2010" i="1" s="1"/>
  <c r="R2010" i="1" s="1"/>
  <c r="T2012" i="1"/>
  <c r="AA2011" i="1" l="1"/>
  <c r="Z2011" i="1"/>
  <c r="H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/>
  <c r="S2011" i="1"/>
  <c r="A2012" i="1"/>
  <c r="Q2012" i="1" s="1"/>
  <c r="R2012" i="1" s="1"/>
  <c r="T2014" i="1"/>
  <c r="AA2013" i="1" l="1"/>
  <c r="Z2013" i="1"/>
  <c r="H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E1894" i="1"/>
  <c r="F1894" i="1"/>
  <c r="L1890" i="1"/>
  <c r="D1891" i="1"/>
  <c r="G1890" i="1"/>
  <c r="N1889" i="1"/>
  <c r="O1888" i="1"/>
  <c r="J1895" i="1"/>
  <c r="K1895" i="1" s="1"/>
  <c r="I1896" i="1"/>
  <c r="U1894" i="1"/>
  <c r="W1894" i="1" s="1"/>
  <c r="Y2013" i="1"/>
  <c r="S2013" i="1"/>
  <c r="T2016" i="1"/>
  <c r="A2014" i="1"/>
  <c r="Q2014" i="1" s="1"/>
  <c r="R2014" i="1" s="1"/>
  <c r="AA2015" i="1" l="1"/>
  <c r="Z2015" i="1"/>
  <c r="H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S2014" i="1"/>
  <c r="Y2014" i="1"/>
  <c r="T2017" i="1"/>
  <c r="A2015" i="1"/>
  <c r="Q2015" i="1" s="1"/>
  <c r="R2015" i="1" s="1"/>
  <c r="H2015" i="1" l="1"/>
  <c r="Z2016" i="1"/>
  <c r="AA2016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S2015" i="1"/>
  <c r="Y2015" i="1"/>
  <c r="T2018" i="1"/>
  <c r="A2016" i="1"/>
  <c r="Q2016" i="1" s="1"/>
  <c r="R2016" i="1" s="1"/>
  <c r="AA2017" i="1" l="1"/>
  <c r="Z2017" i="1"/>
  <c r="H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H2017" i="1" l="1"/>
  <c r="Z2018" i="1"/>
  <c r="AA2018" i="1"/>
  <c r="F1898" i="1"/>
  <c r="E1898" i="1"/>
  <c r="L1894" i="1"/>
  <c r="M1895" i="1" s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AA2019" i="1" l="1"/>
  <c r="Z2019" i="1"/>
  <c r="H2018" i="1"/>
  <c r="F1899" i="1"/>
  <c r="E1899" i="1"/>
  <c r="G1895" i="1"/>
  <c r="L1895" i="1"/>
  <c r="M1896" i="1" s="1"/>
  <c r="M1897" i="1" s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2020" i="1"/>
  <c r="Q2020" i="1" s="1"/>
  <c r="R2020" i="1" s="1"/>
  <c r="T2022" i="1"/>
  <c r="H2020" i="1" l="1"/>
  <c r="R2019" i="1"/>
  <c r="AA2020" i="1"/>
  <c r="AA2021" i="1" s="1"/>
  <c r="Z2020" i="1"/>
  <c r="Z2021" i="1" s="1"/>
  <c r="E1901" i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Z2022" i="1"/>
  <c r="AA2022" i="1"/>
  <c r="F1902" i="1"/>
  <c r="E1902" i="1"/>
  <c r="G1898" i="1"/>
  <c r="L1898" i="1"/>
  <c r="M1899" i="1" s="1"/>
  <c r="M1900" i="1" s="1"/>
  <c r="M1901" i="1" s="1"/>
  <c r="D1899" i="1"/>
  <c r="N1897" i="1"/>
  <c r="O1896" i="1"/>
  <c r="U1902" i="1"/>
  <c r="W1902" i="1" s="1"/>
  <c r="I1904" i="1"/>
  <c r="J1903" i="1"/>
  <c r="K1903" i="1" s="1"/>
  <c r="S2021" i="1"/>
  <c r="Y2021" i="1"/>
  <c r="A2022" i="1"/>
  <c r="Q2022" i="1" s="1"/>
  <c r="R2022" i="1" s="1"/>
  <c r="T2024" i="1"/>
  <c r="AA2023" i="1" l="1"/>
  <c r="Z2023" i="1"/>
  <c r="H2022" i="1"/>
  <c r="E1903" i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S2022" i="1"/>
  <c r="Y2022" i="1"/>
  <c r="T2025" i="1"/>
  <c r="A2023" i="1"/>
  <c r="Q2023" i="1" s="1"/>
  <c r="R2023" i="1" s="1"/>
  <c r="H2023" i="1" l="1"/>
  <c r="Z2024" i="1"/>
  <c r="AA2024" i="1"/>
  <c r="F1904" i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S2023" i="1"/>
  <c r="Y2023" i="1"/>
  <c r="T2026" i="1"/>
  <c r="A2024" i="1"/>
  <c r="Q2024" i="1" s="1"/>
  <c r="R2024" i="1" s="1"/>
  <c r="AA2025" i="1" l="1"/>
  <c r="Z2025" i="1"/>
  <c r="H2024" i="1"/>
  <c r="E1905" i="1"/>
  <c r="F1905" i="1"/>
  <c r="L1901" i="1"/>
  <c r="M1902" i="1" s="1"/>
  <c r="D1902" i="1"/>
  <c r="G1901" i="1"/>
  <c r="O1899" i="1"/>
  <c r="N1900" i="1"/>
  <c r="U1905" i="1"/>
  <c r="W1905" i="1" s="1"/>
  <c r="I1907" i="1"/>
  <c r="J1906" i="1"/>
  <c r="K1906" i="1" s="1"/>
  <c r="S2024" i="1"/>
  <c r="A2025" i="1"/>
  <c r="Q2025" i="1" s="1"/>
  <c r="R2025" i="1" s="1"/>
  <c r="T2027" i="1"/>
  <c r="H2025" i="1" l="1"/>
  <c r="Z2026" i="1"/>
  <c r="AA2026" i="1"/>
  <c r="F1906" i="1"/>
  <c r="E1906" i="1"/>
  <c r="L1902" i="1"/>
  <c r="M1903" i="1" s="1"/>
  <c r="M1904" i="1" s="1"/>
  <c r="M1905" i="1" s="1"/>
  <c r="M1906" i="1" s="1"/>
  <c r="M1907" i="1" s="1"/>
  <c r="G1902" i="1"/>
  <c r="D1903" i="1"/>
  <c r="N1901" i="1"/>
  <c r="O1900" i="1"/>
  <c r="U1906" i="1"/>
  <c r="W1906" i="1" s="1"/>
  <c r="J1907" i="1"/>
  <c r="K1907" i="1" s="1"/>
  <c r="I1908" i="1"/>
  <c r="Y2025" i="1"/>
  <c r="S2025" i="1"/>
  <c r="T2028" i="1"/>
  <c r="A2026" i="1"/>
  <c r="Q2026" i="1" s="1"/>
  <c r="R2026" i="1" s="1"/>
  <c r="AA2027" i="1" l="1"/>
  <c r="Z2027" i="1"/>
  <c r="H2026" i="1"/>
  <c r="E1907" i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H2027" i="1" l="1"/>
  <c r="Z2028" i="1"/>
  <c r="AA2028" i="1"/>
  <c r="F1908" i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S2027" i="1"/>
  <c r="Y2027" i="1"/>
  <c r="A2028" i="1"/>
  <c r="Q2028" i="1" s="1"/>
  <c r="R2028" i="1" s="1"/>
  <c r="T2030" i="1"/>
  <c r="AA2029" i="1" l="1"/>
  <c r="Z2029" i="1"/>
  <c r="H2028" i="1"/>
  <c r="E1909" i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Y2029" i="1"/>
  <c r="S2029" i="1"/>
  <c r="A2030" i="1"/>
  <c r="Q2030" i="1" s="1"/>
  <c r="R2030" i="1" s="1"/>
  <c r="T2032" i="1"/>
  <c r="AA2031" i="1" l="1"/>
  <c r="Z2031" i="1"/>
  <c r="H2030" i="1"/>
  <c r="E191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S2030" i="1"/>
  <c r="Y2030" i="1"/>
  <c r="T2033" i="1"/>
  <c r="A2031" i="1"/>
  <c r="Q2031" i="1" s="1"/>
  <c r="R2031" i="1" s="1"/>
  <c r="H2031" i="1" l="1"/>
  <c r="Z2032" i="1"/>
  <c r="AA2032" i="1"/>
  <c r="F1912" i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Y2031" i="1"/>
  <c r="S2031" i="1"/>
  <c r="A2032" i="1"/>
  <c r="Q2032" i="1" s="1"/>
  <c r="R2032" i="1" s="1"/>
  <c r="T2034" i="1"/>
  <c r="AA2033" i="1" l="1"/>
  <c r="Z2033" i="1"/>
  <c r="H2032" i="1"/>
  <c r="E191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S2032" i="1"/>
  <c r="Y2032" i="1"/>
  <c r="T2035" i="1"/>
  <c r="A2033" i="1"/>
  <c r="Q2033" i="1" s="1"/>
  <c r="R2033" i="1" s="1"/>
  <c r="H2033" i="1" l="1"/>
  <c r="Z2034" i="1"/>
  <c r="AA2034" i="1"/>
  <c r="F1914" i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Y2033" i="1"/>
  <c r="S2033" i="1"/>
  <c r="A2034" i="1"/>
  <c r="Q2034" i="1" s="1"/>
  <c r="R2034" i="1" s="1"/>
  <c r="T2036" i="1"/>
  <c r="AA2035" i="1" l="1"/>
  <c r="Z2035" i="1"/>
  <c r="H2034" i="1"/>
  <c r="E1915" i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S2035" i="1"/>
  <c r="Y2035" i="1"/>
  <c r="T2038" i="1"/>
  <c r="A2036" i="1"/>
  <c r="Q2036" i="1" s="1"/>
  <c r="R2036" i="1" s="1"/>
  <c r="AA2037" i="1" l="1"/>
  <c r="Z2037" i="1"/>
  <c r="H2036" i="1"/>
  <c r="E1917" i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S2036" i="1"/>
  <c r="Y2036" i="1"/>
  <c r="T2039" i="1"/>
  <c r="A2037" i="1"/>
  <c r="Q2037" i="1" s="1"/>
  <c r="R2037" i="1" s="1"/>
  <c r="H2037" i="1" l="1"/>
  <c r="Z2038" i="1"/>
  <c r="AA2038" i="1"/>
  <c r="F1918" i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Z2039" i="1"/>
  <c r="H2038" i="1"/>
  <c r="E1919" i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S2038" i="1"/>
  <c r="Y2038" i="1"/>
  <c r="A2039" i="1"/>
  <c r="Q2039" i="1" s="1"/>
  <c r="R2039" i="1" s="1"/>
  <c r="T2041" i="1"/>
  <c r="H2039" i="1" l="1"/>
  <c r="Z2040" i="1"/>
  <c r="AA2040" i="1"/>
  <c r="F1920" i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S2039" i="1"/>
  <c r="Y2039" i="1"/>
  <c r="T2042" i="1"/>
  <c r="A2040" i="1"/>
  <c r="Q2040" i="1" s="1"/>
  <c r="R2040" i="1" s="1"/>
  <c r="AA2041" i="1" l="1"/>
  <c r="Z2041" i="1"/>
  <c r="H2040" i="1"/>
  <c r="E1921" i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Y2040" i="1"/>
  <c r="S2040" i="1"/>
  <c r="A2041" i="1"/>
  <c r="Q2041" i="1" s="1"/>
  <c r="R2041" i="1" s="1"/>
  <c r="T2043" i="1"/>
  <c r="H2041" i="1" l="1"/>
  <c r="Z2042" i="1"/>
  <c r="AA2042" i="1"/>
  <c r="F1922" i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Y2041" i="1"/>
  <c r="S2041" i="1"/>
  <c r="T2044" i="1"/>
  <c r="A2042" i="1"/>
  <c r="Q2042" i="1" s="1"/>
  <c r="R2042" i="1" s="1"/>
  <c r="AA2043" i="1" l="1"/>
  <c r="Z2043" i="1"/>
  <c r="H2042" i="1"/>
  <c r="E1923" i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S2042" i="1"/>
  <c r="Y2042" i="1"/>
  <c r="A2043" i="1"/>
  <c r="Q2043" i="1" s="1"/>
  <c r="R2043" i="1" s="1"/>
  <c r="T2045" i="1"/>
  <c r="H2043" i="1" l="1"/>
  <c r="Z2044" i="1"/>
  <c r="AA2044" i="1"/>
  <c r="F1924" i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Z2045" i="1"/>
  <c r="H2044" i="1"/>
  <c r="E1925" i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AA2046" i="1"/>
  <c r="F1926" i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Y2045" i="1"/>
  <c r="S2045" i="1"/>
  <c r="A2046" i="1"/>
  <c r="Q2046" i="1" s="1"/>
  <c r="R2046" i="1" s="1"/>
  <c r="T2048" i="1"/>
  <c r="AA2047" i="1" l="1"/>
  <c r="Z2047" i="1"/>
  <c r="H2046" i="1"/>
  <c r="E1927" i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AA2048" i="1"/>
  <c r="F1928" i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H2048" i="1"/>
  <c r="F1929" i="1"/>
  <c r="E1929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T2051" i="1"/>
  <c r="A2049" i="1"/>
  <c r="Q2049" i="1" s="1"/>
  <c r="R2049" i="1" s="1"/>
  <c r="H2049" i="1" l="1"/>
  <c r="Z2050" i="1"/>
  <c r="AA2050" i="1"/>
  <c r="E1930" i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H2050" i="1" l="1"/>
  <c r="Q2050" i="1"/>
  <c r="F1931" i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R2051" i="1" s="1"/>
  <c r="T2053" i="1"/>
  <c r="H2051" i="1" l="1"/>
  <c r="AA2051" i="1"/>
  <c r="AA2052" i="1" s="1"/>
  <c r="Z2051" i="1"/>
  <c r="Z2052" i="1" s="1"/>
  <c r="R2050" i="1"/>
  <c r="E1932" i="1"/>
  <c r="F1932" i="1"/>
  <c r="G1928" i="1"/>
  <c r="L1928" i="1"/>
  <c r="M1929" i="1" s="1"/>
  <c r="M1930" i="1" s="1"/>
  <c r="M1931" i="1" s="1"/>
  <c r="M1932" i="1" s="1"/>
  <c r="D1929" i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H2052" i="1" l="1"/>
  <c r="Z2053" i="1"/>
  <c r="AA2053" i="1"/>
  <c r="F1933" i="1"/>
  <c r="E1933" i="1"/>
  <c r="L1929" i="1"/>
  <c r="D1930" i="1"/>
  <c r="G1929" i="1"/>
  <c r="N1928" i="1"/>
  <c r="O1927" i="1"/>
  <c r="U1933" i="1"/>
  <c r="W1933" i="1" s="1"/>
  <c r="J1934" i="1"/>
  <c r="K1934" i="1" s="1"/>
  <c r="I1935" i="1"/>
  <c r="A2053" i="1"/>
  <c r="Q2053" i="1" s="1"/>
  <c r="R2053" i="1" s="1"/>
  <c r="T2055" i="1"/>
  <c r="AA2054" i="1" l="1"/>
  <c r="Z2054" i="1"/>
  <c r="H2053" i="1"/>
  <c r="E1934" i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S2053" i="1"/>
  <c r="Y2053" i="1"/>
  <c r="T2056" i="1"/>
  <c r="A2054" i="1"/>
  <c r="Q2054" i="1" s="1"/>
  <c r="R2054" i="1" s="1"/>
  <c r="H2054" i="1" l="1"/>
  <c r="Z2055" i="1"/>
  <c r="AA2055" i="1"/>
  <c r="E1935" i="1"/>
  <c r="F1935" i="1"/>
  <c r="L1931" i="1"/>
  <c r="G1931" i="1"/>
  <c r="D1932" i="1"/>
  <c r="O1929" i="1"/>
  <c r="N1930" i="1"/>
  <c r="U1935" i="1"/>
  <c r="W1935" i="1" s="1"/>
  <c r="J1936" i="1"/>
  <c r="K1936" i="1" s="1"/>
  <c r="I1937" i="1"/>
  <c r="A2055" i="1"/>
  <c r="Q2055" i="1" s="1"/>
  <c r="R2055" i="1" s="1"/>
  <c r="T2057" i="1"/>
  <c r="AA2056" i="1" l="1"/>
  <c r="Z2056" i="1"/>
  <c r="H2055" i="1"/>
  <c r="F1936" i="1"/>
  <c r="E1936" i="1"/>
  <c r="G1932" i="1"/>
  <c r="L1932" i="1"/>
  <c r="M1933" i="1" s="1"/>
  <c r="M1934" i="1" s="1"/>
  <c r="M1935" i="1" s="1"/>
  <c r="M1936" i="1" s="1"/>
  <c r="M1937" i="1" s="1"/>
  <c r="D1933" i="1"/>
  <c r="N1931" i="1"/>
  <c r="O1930" i="1"/>
  <c r="U1936" i="1"/>
  <c r="W1936" i="1" s="1"/>
  <c r="I1938" i="1"/>
  <c r="J1937" i="1"/>
  <c r="K1937" i="1" s="1"/>
  <c r="Y2055" i="1"/>
  <c r="S2055" i="1"/>
  <c r="A2056" i="1"/>
  <c r="Q2056" i="1" s="1"/>
  <c r="R2056" i="1" s="1"/>
  <c r="T2058" i="1"/>
  <c r="H2056" i="1" l="1"/>
  <c r="Z2057" i="1"/>
  <c r="AA2057" i="1"/>
  <c r="E1937" i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S2056" i="1"/>
  <c r="Y2056" i="1"/>
  <c r="T2059" i="1"/>
  <c r="A2057" i="1"/>
  <c r="Q2057" i="1" s="1"/>
  <c r="R2057" i="1" s="1"/>
  <c r="AA2058" i="1" l="1"/>
  <c r="Z2058" i="1"/>
  <c r="H2057" i="1"/>
  <c r="F1938" i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Y2057" i="1"/>
  <c r="S2057" i="1"/>
  <c r="T2060" i="1"/>
  <c r="A2058" i="1"/>
  <c r="Q2058" i="1" s="1"/>
  <c r="R2058" i="1" s="1"/>
  <c r="H2058" i="1" l="1"/>
  <c r="Z2059" i="1"/>
  <c r="AA2059" i="1"/>
  <c r="E1939" i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S2058" i="1"/>
  <c r="Y2058" i="1"/>
  <c r="T2061" i="1"/>
  <c r="A2059" i="1"/>
  <c r="Q2059" i="1" s="1"/>
  <c r="R2059" i="1" s="1"/>
  <c r="AA2060" i="1" l="1"/>
  <c r="Z2060" i="1"/>
  <c r="H2059" i="1"/>
  <c r="F1940" i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S2059" i="1"/>
  <c r="Y2059" i="1"/>
  <c r="A2060" i="1"/>
  <c r="Q2060" i="1" s="1"/>
  <c r="R2060" i="1" s="1"/>
  <c r="T2062" i="1"/>
  <c r="H2060" i="1" l="1"/>
  <c r="Z2061" i="1"/>
  <c r="AA2061" i="1"/>
  <c r="E1941" i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S2060" i="1"/>
  <c r="Y2060" i="1"/>
  <c r="T2063" i="1"/>
  <c r="A2061" i="1"/>
  <c r="Q2061" i="1" s="1"/>
  <c r="R2061" i="1" s="1"/>
  <c r="AA2062" i="1" l="1"/>
  <c r="Z2062" i="1"/>
  <c r="H2061" i="1"/>
  <c r="F1942" i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Y2061" i="1"/>
  <c r="S2061" i="1"/>
  <c r="T2064" i="1"/>
  <c r="A2062" i="1"/>
  <c r="Q2062" i="1" s="1"/>
  <c r="R2062" i="1" s="1"/>
  <c r="H2062" i="1" l="1"/>
  <c r="Z2063" i="1"/>
  <c r="AA2063" i="1"/>
  <c r="E1943" i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S2062" i="1"/>
  <c r="Y2062" i="1"/>
  <c r="A2063" i="1"/>
  <c r="Q2063" i="1" s="1"/>
  <c r="R2063" i="1" s="1"/>
  <c r="T2065" i="1"/>
  <c r="AA2064" i="1" l="1"/>
  <c r="Z2064" i="1"/>
  <c r="H2063" i="1"/>
  <c r="F1944" i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Z2065" i="1"/>
  <c r="AA2065" i="1"/>
  <c r="E1945" i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S2064" i="1"/>
  <c r="Y2064" i="1"/>
  <c r="A2065" i="1"/>
  <c r="Q2065" i="1" s="1"/>
  <c r="R2065" i="1" s="1"/>
  <c r="T2067" i="1"/>
  <c r="AA2066" i="1" l="1"/>
  <c r="Z2066" i="1"/>
  <c r="H2065" i="1"/>
  <c r="F1946" i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S2065" i="1"/>
  <c r="Y2065" i="1"/>
  <c r="T2068" i="1"/>
  <c r="A2066" i="1"/>
  <c r="Q2066" i="1" s="1"/>
  <c r="R2066" i="1" s="1"/>
  <c r="H2066" i="1" l="1"/>
  <c r="Z2067" i="1"/>
  <c r="AA2067" i="1"/>
  <c r="E1947" i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Y2066" i="1"/>
  <c r="S2066" i="1"/>
  <c r="A2067" i="1"/>
  <c r="Q2067" i="1" s="1"/>
  <c r="R2067" i="1" s="1"/>
  <c r="T2069" i="1"/>
  <c r="AA2068" i="1" l="1"/>
  <c r="Z2068" i="1"/>
  <c r="H2067" i="1"/>
  <c r="F1948" i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Y2067" i="1"/>
  <c r="S2067" i="1"/>
  <c r="T2070" i="1"/>
  <c r="A2068" i="1"/>
  <c r="Q2068" i="1" s="1"/>
  <c r="R2068" i="1" s="1"/>
  <c r="H2068" i="1" l="1"/>
  <c r="Z2069" i="1"/>
  <c r="AA2069" i="1"/>
  <c r="E1949" i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S2068" i="1"/>
  <c r="Y2068" i="1"/>
  <c r="A2069" i="1"/>
  <c r="Q2069" i="1" s="1"/>
  <c r="R2069" i="1" s="1"/>
  <c r="T2071" i="1"/>
  <c r="AA2070" i="1" l="1"/>
  <c r="Z2070" i="1"/>
  <c r="H2069" i="1"/>
  <c r="F1950" i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Y2069" i="1"/>
  <c r="S2069" i="1"/>
  <c r="T2072" i="1"/>
  <c r="A2070" i="1"/>
  <c r="Q2070" i="1" s="1"/>
  <c r="R2070" i="1" s="1"/>
  <c r="H2070" i="1" l="1"/>
  <c r="Z2071" i="1"/>
  <c r="AA2071" i="1"/>
  <c r="E195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Y2070" i="1"/>
  <c r="S2070" i="1"/>
  <c r="A2071" i="1"/>
  <c r="Q2071" i="1" s="1"/>
  <c r="R2071" i="1" s="1"/>
  <c r="T2073" i="1"/>
  <c r="AA2072" i="1" l="1"/>
  <c r="Z2072" i="1"/>
  <c r="H2071" i="1"/>
  <c r="F1952" i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Y2071" i="1"/>
  <c r="S2071" i="1"/>
  <c r="A2072" i="1"/>
  <c r="Q2072" i="1" s="1"/>
  <c r="R2072" i="1" s="1"/>
  <c r="T2074" i="1"/>
  <c r="H2072" i="1" l="1"/>
  <c r="Z2073" i="1"/>
  <c r="AA2073" i="1"/>
  <c r="E1953" i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Y2072" i="1"/>
  <c r="S2072" i="1"/>
  <c r="T2075" i="1"/>
  <c r="A2073" i="1"/>
  <c r="Q2073" i="1" s="1"/>
  <c r="R2073" i="1" s="1"/>
  <c r="AA2074" i="1" l="1"/>
  <c r="Z2074" i="1"/>
  <c r="H2073" i="1"/>
  <c r="F1954" i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S2073" i="1"/>
  <c r="Y2073" i="1"/>
  <c r="T2076" i="1"/>
  <c r="A2074" i="1"/>
  <c r="Q2074" i="1" s="1"/>
  <c r="R2074" i="1" s="1"/>
  <c r="H2074" i="1" l="1"/>
  <c r="Z2075" i="1"/>
  <c r="AA2075" i="1"/>
  <c r="E1955" i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E1956" i="1"/>
  <c r="M1953" i="1"/>
  <c r="M1954" i="1" s="1"/>
  <c r="M1955" i="1" s="1"/>
  <c r="L1952" i="1"/>
  <c r="G1952" i="1"/>
  <c r="D1953" i="1"/>
  <c r="N1951" i="1"/>
  <c r="O1950" i="1"/>
  <c r="U1956" i="1"/>
  <c r="W1956" i="1" s="1"/>
  <c r="I1958" i="1"/>
  <c r="J1957" i="1"/>
  <c r="K1957" i="1" s="1"/>
  <c r="Y2075" i="1"/>
  <c r="S2075" i="1"/>
  <c r="A2076" i="1"/>
  <c r="Q2076" i="1" s="1"/>
  <c r="R2076" i="1" s="1"/>
  <c r="T2078" i="1"/>
  <c r="H2076" i="1" l="1"/>
  <c r="Z2077" i="1"/>
  <c r="AA2077" i="1"/>
  <c r="E1957" i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Z2079" i="1"/>
  <c r="AA2079" i="1"/>
  <c r="F1959" i="1"/>
  <c r="E1959" i="1"/>
  <c r="G1955" i="1"/>
  <c r="L1955" i="1"/>
  <c r="M1956" i="1" s="1"/>
  <c r="D1956" i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AA2080" i="1" l="1"/>
  <c r="Z2080" i="1"/>
  <c r="H2079" i="1"/>
  <c r="E1960" i="1"/>
  <c r="F1960" i="1"/>
  <c r="L1956" i="1"/>
  <c r="M1957" i="1" s="1"/>
  <c r="M1958" i="1" s="1"/>
  <c r="D1957" i="1"/>
  <c r="G1956" i="1"/>
  <c r="N1955" i="1"/>
  <c r="O1954" i="1"/>
  <c r="U1960" i="1"/>
  <c r="W1960" i="1" s="1"/>
  <c r="I1962" i="1"/>
  <c r="J1961" i="1"/>
  <c r="K1961" i="1" s="1"/>
  <c r="A2080" i="1"/>
  <c r="T2082" i="1"/>
  <c r="H2080" i="1" l="1"/>
  <c r="Q2080" i="1"/>
  <c r="R2080" i="1" s="1"/>
  <c r="F1961" i="1"/>
  <c r="E1961" i="1"/>
  <c r="L1957" i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H2081" i="1" l="1"/>
  <c r="AA2081" i="1"/>
  <c r="AA2082" i="1" s="1"/>
  <c r="Z2081" i="1"/>
  <c r="Z2082" i="1" s="1"/>
  <c r="E1962" i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A2082" i="1"/>
  <c r="Q2082" i="1" s="1"/>
  <c r="T2084" i="1"/>
  <c r="H2082" i="1" l="1"/>
  <c r="Z2083" i="1"/>
  <c r="R2082" i="1"/>
  <c r="AA2083" i="1"/>
  <c r="F1963" i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H2083" i="1"/>
  <c r="E1964" i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S2083" i="1"/>
  <c r="T2086" i="1"/>
  <c r="A2084" i="1"/>
  <c r="Q2084" i="1" s="1"/>
  <c r="R2084" i="1" s="1"/>
  <c r="H2084" i="1" l="1"/>
  <c r="Z2085" i="1"/>
  <c r="AA2085" i="1"/>
  <c r="F1965" i="1"/>
  <c r="E1965" i="1"/>
  <c r="L1961" i="1"/>
  <c r="M1962" i="1" s="1"/>
  <c r="G1961" i="1"/>
  <c r="D1962" i="1"/>
  <c r="N1960" i="1"/>
  <c r="O1959" i="1"/>
  <c r="U1965" i="1"/>
  <c r="W1965" i="1" s="1"/>
  <c r="J1966" i="1"/>
  <c r="K1966" i="1" s="1"/>
  <c r="I1967" i="1"/>
  <c r="A2085" i="1"/>
  <c r="Q2085" i="1" s="1"/>
  <c r="R2085" i="1" s="1"/>
  <c r="T2087" i="1"/>
  <c r="AA2086" i="1" l="1"/>
  <c r="Z2086" i="1"/>
  <c r="H2085" i="1"/>
  <c r="E1966" i="1"/>
  <c r="F1966" i="1"/>
  <c r="G1962" i="1"/>
  <c r="L1962" i="1"/>
  <c r="M1963" i="1" s="1"/>
  <c r="D1963" i="1"/>
  <c r="O1960" i="1"/>
  <c r="N1961" i="1"/>
  <c r="U1966" i="1"/>
  <c r="W1966" i="1" s="1"/>
  <c r="J1967" i="1"/>
  <c r="K1967" i="1" s="1"/>
  <c r="I1968" i="1"/>
  <c r="Y2085" i="1"/>
  <c r="S2085" i="1"/>
  <c r="T2088" i="1"/>
  <c r="A2086" i="1"/>
  <c r="Q2086" i="1" s="1"/>
  <c r="R2086" i="1" s="1"/>
  <c r="H2086" i="1" l="1"/>
  <c r="Z2087" i="1"/>
  <c r="AA2087" i="1"/>
  <c r="F1967" i="1"/>
  <c r="E1967" i="1"/>
  <c r="L1963" i="1"/>
  <c r="M1964" i="1" s="1"/>
  <c r="M1965" i="1" s="1"/>
  <c r="M1966" i="1" s="1"/>
  <c r="M1967" i="1" s="1"/>
  <c r="M1968" i="1" s="1"/>
  <c r="D1964" i="1"/>
  <c r="G1963" i="1"/>
  <c r="N1962" i="1"/>
  <c r="O1961" i="1"/>
  <c r="I1969" i="1"/>
  <c r="J1968" i="1"/>
  <c r="K1968" i="1" s="1"/>
  <c r="U1967" i="1"/>
  <c r="W1967" i="1" s="1"/>
  <c r="S2086" i="1"/>
  <c r="Y2086" i="1"/>
  <c r="T2089" i="1"/>
  <c r="A2087" i="1"/>
  <c r="Q2087" i="1" s="1"/>
  <c r="R2087" i="1" s="1"/>
  <c r="AA2088" i="1" l="1"/>
  <c r="Z2088" i="1"/>
  <c r="H2087" i="1"/>
  <c r="E1968" i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H2088" i="1" l="1"/>
  <c r="Z2089" i="1"/>
  <c r="AA2089" i="1"/>
  <c r="F1969" i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AA2090" i="1" l="1"/>
  <c r="Z2090" i="1"/>
  <c r="H2089" i="1"/>
  <c r="E197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H2090" i="1" l="1"/>
  <c r="Z2091" i="1"/>
  <c r="AA2091" i="1"/>
  <c r="F1971" i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AA2092" i="1" l="1"/>
  <c r="Z2092" i="1"/>
  <c r="H2091" i="1"/>
  <c r="E1972" i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Y2091" i="1"/>
  <c r="S2091" i="1"/>
  <c r="T2094" i="1"/>
  <c r="A2092" i="1"/>
  <c r="Q2092" i="1" s="1"/>
  <c r="R2092" i="1" s="1"/>
  <c r="H2092" i="1" l="1"/>
  <c r="Z2093" i="1"/>
  <c r="AA2093" i="1"/>
  <c r="F1973" i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Y2092" i="1"/>
  <c r="S2092" i="1"/>
  <c r="A2093" i="1"/>
  <c r="Q2093" i="1" s="1"/>
  <c r="R2093" i="1" s="1"/>
  <c r="T2095" i="1"/>
  <c r="AA2094" i="1" l="1"/>
  <c r="Z2094" i="1"/>
  <c r="H2093" i="1"/>
  <c r="E1974" i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Y2093" i="1"/>
  <c r="S2093" i="1"/>
  <c r="T2096" i="1"/>
  <c r="A2094" i="1"/>
  <c r="Q2094" i="1" s="1"/>
  <c r="R2094" i="1" s="1"/>
  <c r="H2094" i="1" l="1"/>
  <c r="Z2095" i="1"/>
  <c r="AA2095" i="1"/>
  <c r="F1975" i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S2094" i="1"/>
  <c r="Y2094" i="1"/>
  <c r="A2095" i="1"/>
  <c r="Q2095" i="1" s="1"/>
  <c r="R2095" i="1" s="1"/>
  <c r="T2097" i="1"/>
  <c r="AA2096" i="1" l="1"/>
  <c r="Z2096" i="1"/>
  <c r="H2095" i="1"/>
  <c r="E1976" i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AA2097" i="1"/>
  <c r="F1977" i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Y2096" i="1"/>
  <c r="S2096" i="1"/>
  <c r="T2099" i="1"/>
  <c r="A2097" i="1"/>
  <c r="Q2097" i="1" s="1"/>
  <c r="R2097" i="1" s="1"/>
  <c r="AA2098" i="1" l="1"/>
  <c r="Z2098" i="1"/>
  <c r="H2097" i="1"/>
  <c r="E1978" i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AA2099" i="1"/>
  <c r="F1979" i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Y2098" i="1"/>
  <c r="S2098" i="1"/>
  <c r="T2101" i="1"/>
  <c r="A2099" i="1"/>
  <c r="Q2099" i="1" s="1"/>
  <c r="R2099" i="1" s="1"/>
  <c r="AA2100" i="1" l="1"/>
  <c r="Z2100" i="1"/>
  <c r="H2099" i="1"/>
  <c r="E1980" i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Y2099" i="1"/>
  <c r="S2099" i="1"/>
  <c r="T2102" i="1"/>
  <c r="A2100" i="1"/>
  <c r="Q2100" i="1" s="1"/>
  <c r="R2100" i="1" s="1"/>
  <c r="H2100" i="1" l="1"/>
  <c r="Z2101" i="1"/>
  <c r="AA2101" i="1"/>
  <c r="F1981" i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S2100" i="1"/>
  <c r="Y2100" i="1"/>
  <c r="A2101" i="1"/>
  <c r="Q2101" i="1" s="1"/>
  <c r="R2101" i="1" s="1"/>
  <c r="T2103" i="1"/>
  <c r="AA2102" i="1" l="1"/>
  <c r="Z2102" i="1"/>
  <c r="H2101" i="1"/>
  <c r="E1982" i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AA2103" i="1"/>
  <c r="F1983" i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S2102" i="1"/>
  <c r="Y2102" i="1"/>
  <c r="T2105" i="1"/>
  <c r="A2103" i="1"/>
  <c r="Q2103" i="1" s="1"/>
  <c r="R2103" i="1" s="1"/>
  <c r="AA2104" i="1" l="1"/>
  <c r="Z2104" i="1"/>
  <c r="H2103" i="1"/>
  <c r="E1984" i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Y2103" i="1"/>
  <c r="S2103" i="1"/>
  <c r="A2104" i="1"/>
  <c r="Q2104" i="1" s="1"/>
  <c r="R2104" i="1" s="1"/>
  <c r="T2106" i="1"/>
  <c r="H2104" i="1" l="1"/>
  <c r="Z2105" i="1"/>
  <c r="AA2105" i="1"/>
  <c r="F1985" i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S2104" i="1"/>
  <c r="Y2104" i="1"/>
  <c r="T2107" i="1"/>
  <c r="A2105" i="1"/>
  <c r="Q2105" i="1" s="1"/>
  <c r="R2105" i="1" s="1"/>
  <c r="AA2106" i="1" l="1"/>
  <c r="Z2106" i="1"/>
  <c r="H2105" i="1"/>
  <c r="E1986" i="1"/>
  <c r="F1986" i="1"/>
  <c r="G1982" i="1"/>
  <c r="L1982" i="1"/>
  <c r="D1983" i="1"/>
  <c r="N1981" i="1"/>
  <c r="O1980" i="1"/>
  <c r="J1987" i="1"/>
  <c r="K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Z2107" i="1"/>
  <c r="AA2107" i="1"/>
  <c r="F1987" i="1"/>
  <c r="E1987" i="1"/>
  <c r="M1984" i="1"/>
  <c r="M1985" i="1" s="1"/>
  <c r="M1986" i="1" s="1"/>
  <c r="L1983" i="1"/>
  <c r="D1984" i="1"/>
  <c r="G1983" i="1"/>
  <c r="N1982" i="1"/>
  <c r="O1981" i="1"/>
  <c r="I1989" i="1"/>
  <c r="J1988" i="1"/>
  <c r="K1988" i="1" s="1"/>
  <c r="U1987" i="1"/>
  <c r="W1987" i="1" s="1"/>
  <c r="S2106" i="1"/>
  <c r="Y2106" i="1"/>
  <c r="A2107" i="1"/>
  <c r="Q2107" i="1" s="1"/>
  <c r="R2107" i="1" s="1"/>
  <c r="T2109" i="1"/>
  <c r="AA2108" i="1" l="1"/>
  <c r="Z2108" i="1"/>
  <c r="H2107" i="1"/>
  <c r="E198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T2110" i="1"/>
  <c r="A2108" i="1"/>
  <c r="Q2108" i="1" s="1"/>
  <c r="R2108" i="1" s="1"/>
  <c r="H2108" i="1" l="1"/>
  <c r="Z2109" i="1"/>
  <c r="AA2109" i="1"/>
  <c r="F1989" i="1"/>
  <c r="E1989" i="1"/>
  <c r="G1985" i="1"/>
  <c r="L1985" i="1"/>
  <c r="D1986" i="1"/>
  <c r="N1984" i="1"/>
  <c r="O1983" i="1"/>
  <c r="U1989" i="1"/>
  <c r="W1989" i="1" s="1"/>
  <c r="J1990" i="1"/>
  <c r="K1990" i="1" s="1"/>
  <c r="I1991" i="1"/>
  <c r="Y2108" i="1"/>
  <c r="S2108" i="1"/>
  <c r="A2109" i="1"/>
  <c r="Q2109" i="1" s="1"/>
  <c r="R2109" i="1" s="1"/>
  <c r="T2111" i="1"/>
  <c r="AA2110" i="1" l="1"/>
  <c r="Z2110" i="1"/>
  <c r="H2109" i="1"/>
  <c r="E1990" i="1"/>
  <c r="F1990" i="1"/>
  <c r="L1986" i="1"/>
  <c r="M1987" i="1" s="1"/>
  <c r="G1986" i="1"/>
  <c r="D1987" i="1"/>
  <c r="N1985" i="1"/>
  <c r="O1984" i="1"/>
  <c r="J1991" i="1"/>
  <c r="K1991" i="1" s="1"/>
  <c r="I1992" i="1"/>
  <c r="U1990" i="1"/>
  <c r="W1990" i="1" s="1"/>
  <c r="T2112" i="1"/>
  <c r="A2110" i="1"/>
  <c r="Q2110" i="1" s="1"/>
  <c r="R2110" i="1" s="1"/>
  <c r="H2110" i="1" l="1"/>
  <c r="Z2111" i="1"/>
  <c r="AA2111" i="1"/>
  <c r="F1991" i="1"/>
  <c r="E1991" i="1"/>
  <c r="G1987" i="1"/>
  <c r="L1987" i="1"/>
  <c r="M1988" i="1" s="1"/>
  <c r="M1989" i="1" s="1"/>
  <c r="D1988" i="1"/>
  <c r="N1986" i="1"/>
  <c r="O1985" i="1"/>
  <c r="J1992" i="1"/>
  <c r="K1992" i="1" s="1"/>
  <c r="I1993" i="1"/>
  <c r="U1991" i="1"/>
  <c r="W1991" i="1" s="1"/>
  <c r="A2111" i="1"/>
  <c r="T2113" i="1"/>
  <c r="H2111" i="1" l="1"/>
  <c r="Q2111" i="1"/>
  <c r="F1992" i="1"/>
  <c r="E1992" i="1"/>
  <c r="G1988" i="1"/>
  <c r="L1988" i="1"/>
  <c r="D1989" i="1"/>
  <c r="N1987" i="1"/>
  <c r="O1986" i="1"/>
  <c r="J1993" i="1"/>
  <c r="K1993" i="1" s="1"/>
  <c r="I1994" i="1"/>
  <c r="U1992" i="1"/>
  <c r="W1992" i="1" s="1"/>
  <c r="A2112" i="1"/>
  <c r="Q2112" i="1" s="1"/>
  <c r="R2112" i="1" s="1"/>
  <c r="T2114" i="1"/>
  <c r="H2112" i="1" l="1"/>
  <c r="Z2112" i="1"/>
  <c r="Z2113" i="1" s="1"/>
  <c r="R2111" i="1"/>
  <c r="AA2112" i="1"/>
  <c r="AA2113" i="1" s="1"/>
  <c r="E1993" i="1"/>
  <c r="F1993" i="1"/>
  <c r="L1989" i="1"/>
  <c r="M1990" i="1" s="1"/>
  <c r="M1991" i="1" s="1"/>
  <c r="G1989" i="1"/>
  <c r="D1990" i="1"/>
  <c r="N1988" i="1"/>
  <c r="O1987" i="1"/>
  <c r="U1993" i="1"/>
  <c r="W1993" i="1" s="1"/>
  <c r="I1995" i="1"/>
  <c r="J1994" i="1"/>
  <c r="K1994" i="1" s="1"/>
  <c r="A2113" i="1"/>
  <c r="Q2113" i="1" s="1"/>
  <c r="R2113" i="1" s="1"/>
  <c r="T2115" i="1"/>
  <c r="H2113" i="1" l="1"/>
  <c r="AA2114" i="1"/>
  <c r="Z2114" i="1"/>
  <c r="F1994" i="1"/>
  <c r="E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Z2115" i="1" l="1"/>
  <c r="AA2115" i="1"/>
  <c r="H2114" i="1"/>
  <c r="E1995" i="1"/>
  <c r="F1995" i="1"/>
  <c r="G1991" i="1"/>
  <c r="L1991" i="1"/>
  <c r="M1992" i="1" s="1"/>
  <c r="M1993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H2115" i="1" l="1"/>
  <c r="AA2116" i="1"/>
  <c r="Z2116" i="1"/>
  <c r="F1996" i="1"/>
  <c r="E1996" i="1"/>
  <c r="G1992" i="1"/>
  <c r="L1992" i="1"/>
  <c r="D1993" i="1"/>
  <c r="N1991" i="1"/>
  <c r="O1990" i="1"/>
  <c r="J1997" i="1"/>
  <c r="K1997" i="1" s="1"/>
  <c r="I1998" i="1"/>
  <c r="U1996" i="1"/>
  <c r="W1996" i="1" s="1"/>
  <c r="Y2115" i="1"/>
  <c r="S2115" i="1"/>
  <c r="A2116" i="1"/>
  <c r="Q2116" i="1" s="1"/>
  <c r="R2116" i="1" s="1"/>
  <c r="T2118" i="1"/>
  <c r="Z2117" i="1" l="1"/>
  <c r="AA2117" i="1"/>
  <c r="H2116" i="1"/>
  <c r="E1997" i="1"/>
  <c r="F1997" i="1"/>
  <c r="L1993" i="1"/>
  <c r="M1994" i="1" s="1"/>
  <c r="M1995" i="1" s="1"/>
  <c r="M1996" i="1" s="1"/>
  <c r="M1997" i="1" s="1"/>
  <c r="M1998" i="1" s="1"/>
  <c r="D1994" i="1"/>
  <c r="G1993" i="1"/>
  <c r="N1992" i="1"/>
  <c r="O1991" i="1"/>
  <c r="J1998" i="1"/>
  <c r="K1998" i="1" s="1"/>
  <c r="I1999" i="1"/>
  <c r="U1997" i="1"/>
  <c r="W1997" i="1" s="1"/>
  <c r="S2116" i="1"/>
  <c r="Y2116" i="1"/>
  <c r="A2117" i="1"/>
  <c r="Q2117" i="1" s="1"/>
  <c r="R2117" i="1" s="1"/>
  <c r="T2119" i="1"/>
  <c r="H2117" i="1" l="1"/>
  <c r="AA2118" i="1"/>
  <c r="Z2118" i="1"/>
  <c r="F1998" i="1"/>
  <c r="E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Z2119" i="1" l="1"/>
  <c r="AA2119" i="1"/>
  <c r="H2118" i="1"/>
  <c r="E1999" i="1"/>
  <c r="F199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AA2120" i="1"/>
  <c r="Z2120" i="1"/>
  <c r="F2000" i="1"/>
  <c r="E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Z2121" i="1" l="1"/>
  <c r="AA2121" i="1"/>
  <c r="H2120" i="1"/>
  <c r="E2001" i="1"/>
  <c r="F200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H2121" i="1" l="1"/>
  <c r="AA2122" i="1"/>
  <c r="Z2122" i="1"/>
  <c r="F2002" i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Z2123" i="1" l="1"/>
  <c r="AA2123" i="1"/>
  <c r="H2122" i="1"/>
  <c r="E2003" i="1"/>
  <c r="F200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H2123" i="1" l="1"/>
  <c r="AA2124" i="1"/>
  <c r="Z2124" i="1"/>
  <c r="F2004" i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Z2125" i="1" l="1"/>
  <c r="AA2125" i="1"/>
  <c r="H2124" i="1"/>
  <c r="E2005" i="1"/>
  <c r="F200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H2125" i="1" l="1"/>
  <c r="AA2126" i="1"/>
  <c r="Z2126" i="1"/>
  <c r="F2006" i="1"/>
  <c r="E2006" i="1"/>
  <c r="G2002" i="1"/>
  <c r="L2002" i="1"/>
  <c r="D2003" i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Z2127" i="1" l="1"/>
  <c r="AA2127" i="1"/>
  <c r="H2126" i="1"/>
  <c r="E2007" i="1"/>
  <c r="F2007" i="1"/>
  <c r="L2003" i="1"/>
  <c r="D2004" i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H2127" i="1" l="1"/>
  <c r="AA2128" i="1"/>
  <c r="Z2128" i="1"/>
  <c r="F2008" i="1"/>
  <c r="E2008" i="1"/>
  <c r="L2004" i="1"/>
  <c r="G2004" i="1"/>
  <c r="D2005" i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Z2129" i="1" l="1"/>
  <c r="AA2129" i="1"/>
  <c r="H2128" i="1"/>
  <c r="E2009" i="1"/>
  <c r="F2009" i="1"/>
  <c r="L2005" i="1"/>
  <c r="D2006" i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H2129" i="1" l="1"/>
  <c r="AA2130" i="1"/>
  <c r="Z2130" i="1"/>
  <c r="F2010" i="1"/>
  <c r="E2010" i="1"/>
  <c r="L2006" i="1"/>
  <c r="G2006" i="1"/>
  <c r="D2007" i="1"/>
  <c r="N2005" i="1"/>
  <c r="O2004" i="1"/>
  <c r="U2010" i="1"/>
  <c r="W2010" i="1" s="1"/>
  <c r="I2012" i="1"/>
  <c r="J2011" i="1"/>
  <c r="K2011" i="1" s="1"/>
  <c r="M2011" i="1"/>
  <c r="S2129" i="1"/>
  <c r="Y2129" i="1"/>
  <c r="T2132" i="1"/>
  <c r="A2130" i="1"/>
  <c r="Q2130" i="1" s="1"/>
  <c r="R2130" i="1" s="1"/>
  <c r="Z2131" i="1" l="1"/>
  <c r="AA2131" i="1"/>
  <c r="H2130" i="1"/>
  <c r="E2011" i="1"/>
  <c r="F2011" i="1"/>
  <c r="G2007" i="1"/>
  <c r="L2007" i="1"/>
  <c r="D2008" i="1"/>
  <c r="N2006" i="1"/>
  <c r="O2005" i="1"/>
  <c r="U2011" i="1"/>
  <c r="W2011" i="1" s="1"/>
  <c r="I2013" i="1"/>
  <c r="J2012" i="1"/>
  <c r="K2012" i="1" s="1"/>
  <c r="M2012" i="1"/>
  <c r="Y2130" i="1"/>
  <c r="S2130" i="1"/>
  <c r="A2131" i="1"/>
  <c r="Q2131" i="1" s="1"/>
  <c r="R2131" i="1" s="1"/>
  <c r="T2133" i="1"/>
  <c r="H2131" i="1" l="1"/>
  <c r="AA2132" i="1"/>
  <c r="Z2132" i="1"/>
  <c r="F2012" i="1"/>
  <c r="E2012" i="1"/>
  <c r="L2008" i="1"/>
  <c r="D2009" i="1"/>
  <c r="G2008" i="1"/>
  <c r="N2007" i="1"/>
  <c r="O2006" i="1"/>
  <c r="U2012" i="1"/>
  <c r="W2012" i="1" s="1"/>
  <c r="I2014" i="1"/>
  <c r="J2013" i="1"/>
  <c r="K2013" i="1" s="1"/>
  <c r="M2013" i="1"/>
  <c r="Y2131" i="1"/>
  <c r="S2131" i="1"/>
  <c r="T2134" i="1"/>
  <c r="A2132" i="1"/>
  <c r="Q2132" i="1" s="1"/>
  <c r="R2132" i="1" s="1"/>
  <c r="Z2133" i="1" l="1"/>
  <c r="AA2133" i="1"/>
  <c r="H2132" i="1"/>
  <c r="E2013" i="1"/>
  <c r="F2013" i="1"/>
  <c r="L2009" i="1"/>
  <c r="D2010" i="1"/>
  <c r="G2009" i="1"/>
  <c r="N2008" i="1"/>
  <c r="O2007" i="1"/>
  <c r="U2013" i="1"/>
  <c r="W2013" i="1" s="1"/>
  <c r="I2015" i="1"/>
  <c r="J2014" i="1"/>
  <c r="K2014" i="1" s="1"/>
  <c r="S2132" i="1"/>
  <c r="Y2132" i="1"/>
  <c r="A2133" i="1"/>
  <c r="Q2133" i="1" s="1"/>
  <c r="R2133" i="1" s="1"/>
  <c r="T2135" i="1"/>
  <c r="H2133" i="1" l="1"/>
  <c r="AA2134" i="1"/>
  <c r="Z2134" i="1"/>
  <c r="F2014" i="1"/>
  <c r="E2014" i="1"/>
  <c r="L2010" i="1"/>
  <c r="G2010" i="1"/>
  <c r="D2011" i="1"/>
  <c r="N2009" i="1"/>
  <c r="O2008" i="1"/>
  <c r="U2014" i="1"/>
  <c r="W2014" i="1" s="1"/>
  <c r="I2016" i="1"/>
  <c r="J2015" i="1"/>
  <c r="K2015" i="1" s="1"/>
  <c r="Y2133" i="1"/>
  <c r="S2133" i="1"/>
  <c r="T2136" i="1"/>
  <c r="A2134" i="1"/>
  <c r="Q2134" i="1" s="1"/>
  <c r="R2134" i="1" s="1"/>
  <c r="Z2135" i="1" l="1"/>
  <c r="AA2135" i="1"/>
  <c r="H2134" i="1"/>
  <c r="E2015" i="1"/>
  <c r="F2015" i="1"/>
  <c r="L2011" i="1"/>
  <c r="D2012" i="1"/>
  <c r="G2011" i="1"/>
  <c r="N2010" i="1"/>
  <c r="O2009" i="1"/>
  <c r="I2017" i="1"/>
  <c r="J2016" i="1"/>
  <c r="K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H2135" i="1" l="1"/>
  <c r="AA2136" i="1"/>
  <c r="Z2136" i="1"/>
  <c r="F2016" i="1"/>
  <c r="E2016" i="1"/>
  <c r="G2012" i="1"/>
  <c r="L2012" i="1"/>
  <c r="D2013" i="1"/>
  <c r="N2011" i="1"/>
  <c r="O2010" i="1"/>
  <c r="U2016" i="1"/>
  <c r="W2016" i="1" s="1"/>
  <c r="I2018" i="1"/>
  <c r="J2017" i="1"/>
  <c r="K2017" i="1" s="1"/>
  <c r="Y2135" i="1"/>
  <c r="S2135" i="1"/>
  <c r="A2136" i="1"/>
  <c r="Q2136" i="1" s="1"/>
  <c r="R2136" i="1" s="1"/>
  <c r="T2138" i="1"/>
  <c r="Z2137" i="1" l="1"/>
  <c r="AA2137" i="1"/>
  <c r="H2136" i="1"/>
  <c r="E2017" i="1"/>
  <c r="F2017" i="1"/>
  <c r="G2013" i="1"/>
  <c r="L2013" i="1"/>
  <c r="D2014" i="1"/>
  <c r="N2012" i="1"/>
  <c r="O2011" i="1"/>
  <c r="J2018" i="1"/>
  <c r="K2018" i="1" s="1"/>
  <c r="I2019" i="1"/>
  <c r="U2017" i="1"/>
  <c r="W2017" i="1" s="1"/>
  <c r="S2136" i="1"/>
  <c r="Y2136" i="1"/>
  <c r="T2139" i="1"/>
  <c r="A2137" i="1"/>
  <c r="Q2137" i="1" s="1"/>
  <c r="R2137" i="1" s="1"/>
  <c r="H2137" i="1" l="1"/>
  <c r="AA2138" i="1"/>
  <c r="Z2138" i="1"/>
  <c r="F2018" i="1"/>
  <c r="E2018" i="1"/>
  <c r="G2014" i="1"/>
  <c r="L2014" i="1"/>
  <c r="D2015" i="1"/>
  <c r="N2013" i="1"/>
  <c r="O2012" i="1"/>
  <c r="I2020" i="1"/>
  <c r="J2019" i="1"/>
  <c r="K2019" i="1" s="1"/>
  <c r="U2018" i="1"/>
  <c r="W2018" i="1" s="1"/>
  <c r="Y2137" i="1"/>
  <c r="S2137" i="1"/>
  <c r="T2140" i="1"/>
  <c r="A2138" i="1"/>
  <c r="Q2138" i="1" s="1"/>
  <c r="R2138" i="1" s="1"/>
  <c r="Z2139" i="1" l="1"/>
  <c r="AA2139" i="1"/>
  <c r="H2138" i="1"/>
  <c r="E2019" i="1"/>
  <c r="F2019" i="1"/>
  <c r="L2015" i="1"/>
  <c r="D2016" i="1"/>
  <c r="G2015" i="1"/>
  <c r="N2014" i="1"/>
  <c r="O2013" i="1"/>
  <c r="U2019" i="1"/>
  <c r="W2019" i="1" s="1"/>
  <c r="I2021" i="1"/>
  <c r="J2020" i="1"/>
  <c r="K2020" i="1" s="1"/>
  <c r="A2139" i="1"/>
  <c r="Q2139" i="1" s="1"/>
  <c r="R2139" i="1" s="1"/>
  <c r="T2141" i="1"/>
  <c r="H2139" i="1" l="1"/>
  <c r="AA2140" i="1"/>
  <c r="Z2140" i="1"/>
  <c r="F2020" i="1"/>
  <c r="E2020" i="1"/>
  <c r="G2016" i="1"/>
  <c r="L2016" i="1"/>
  <c r="M2017" i="1" s="1"/>
  <c r="M2018" i="1" s="1"/>
  <c r="M2019" i="1" s="1"/>
  <c r="D2017" i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Z2141" i="1" l="1"/>
  <c r="AA2141" i="1"/>
  <c r="H2140" i="1"/>
  <c r="E2021" i="1"/>
  <c r="F2021" i="1"/>
  <c r="L2017" i="1"/>
  <c r="G2017" i="1"/>
  <c r="D2018" i="1"/>
  <c r="N2016" i="1"/>
  <c r="O2015" i="1"/>
  <c r="U2021" i="1"/>
  <c r="W2021" i="1" s="1"/>
  <c r="I2023" i="1"/>
  <c r="J2022" i="1"/>
  <c r="K2022" i="1" s="1"/>
  <c r="T2143" i="1"/>
  <c r="A2141" i="1"/>
  <c r="Q2141" i="1" s="1"/>
  <c r="R2141" i="1" s="1"/>
  <c r="H2141" i="1" l="1"/>
  <c r="AA2142" i="1"/>
  <c r="Z2142" i="1"/>
  <c r="F2022" i="1"/>
  <c r="E2022" i="1"/>
  <c r="L2018" i="1"/>
  <c r="D2019" i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H2142" i="1" l="1"/>
  <c r="Q2142" i="1"/>
  <c r="E2023" i="1"/>
  <c r="F2023" i="1"/>
  <c r="L2019" i="1"/>
  <c r="M2020" i="1" s="1"/>
  <c r="D2020" i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H2143" i="1" l="1"/>
  <c r="Z2143" i="1"/>
  <c r="Z2144" i="1" s="1"/>
  <c r="AA2143" i="1"/>
  <c r="AA2144" i="1" s="1"/>
  <c r="R2142" i="1"/>
  <c r="F2024" i="1"/>
  <c r="E2024" i="1"/>
  <c r="D2021" i="1"/>
  <c r="L2020" i="1"/>
  <c r="M2021" i="1" s="1"/>
  <c r="M2022" i="1" s="1"/>
  <c r="M2023" i="1" s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H2144" i="1" l="1"/>
  <c r="AA2145" i="1"/>
  <c r="Z2145" i="1"/>
  <c r="E2025" i="1"/>
  <c r="F2025" i="1"/>
  <c r="L2021" i="1"/>
  <c r="G2021" i="1"/>
  <c r="D2022" i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Z2146" i="1" l="1"/>
  <c r="AA2146" i="1"/>
  <c r="H2145" i="1"/>
  <c r="F2026" i="1"/>
  <c r="E2026" i="1"/>
  <c r="G2022" i="1"/>
  <c r="L2022" i="1"/>
  <c r="D2023" i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H2146" i="1" l="1"/>
  <c r="AA2147" i="1"/>
  <c r="Z2147" i="1"/>
  <c r="E2027" i="1"/>
  <c r="F2027" i="1"/>
  <c r="G2023" i="1"/>
  <c r="L2023" i="1"/>
  <c r="M2024" i="1" s="1"/>
  <c r="D2024" i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Z2148" i="1" l="1"/>
  <c r="AA2148" i="1"/>
  <c r="H2147" i="1"/>
  <c r="F2028" i="1"/>
  <c r="E2028" i="1"/>
  <c r="L2024" i="1"/>
  <c r="M2025" i="1" s="1"/>
  <c r="M2026" i="1" s="1"/>
  <c r="M2027" i="1" s="1"/>
  <c r="M2028" i="1" s="1"/>
  <c r="M2029" i="1" s="1"/>
  <c r="D2025" i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H2148" i="1" l="1"/>
  <c r="AA2149" i="1"/>
  <c r="Z2149" i="1"/>
  <c r="E2029" i="1"/>
  <c r="F2029" i="1"/>
  <c r="L2025" i="1"/>
  <c r="D2026" i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Z2150" i="1" l="1"/>
  <c r="AA2150" i="1"/>
  <c r="H2149" i="1"/>
  <c r="F2030" i="1"/>
  <c r="E2030" i="1"/>
  <c r="L2026" i="1"/>
  <c r="G2026" i="1"/>
  <c r="D2027" i="1"/>
  <c r="O2024" i="1"/>
  <c r="N2025" i="1"/>
  <c r="J2031" i="1"/>
  <c r="K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Z2151" i="1"/>
  <c r="E2031" i="1"/>
  <c r="F2031" i="1"/>
  <c r="L2027" i="1"/>
  <c r="G2027" i="1"/>
  <c r="D2028" i="1"/>
  <c r="O2025" i="1"/>
  <c r="N2026" i="1"/>
  <c r="I2033" i="1"/>
  <c r="J2032" i="1"/>
  <c r="K2032" i="1" s="1"/>
  <c r="M2032" i="1"/>
  <c r="U2031" i="1"/>
  <c r="W2031" i="1" s="1"/>
  <c r="S2150" i="1"/>
  <c r="Y2150" i="1"/>
  <c r="A2151" i="1"/>
  <c r="Q2151" i="1" s="1"/>
  <c r="R2151" i="1" s="1"/>
  <c r="T2153" i="1"/>
  <c r="Z2152" i="1" l="1"/>
  <c r="AA2152" i="1"/>
  <c r="H2151" i="1"/>
  <c r="F2032" i="1"/>
  <c r="E2032" i="1"/>
  <c r="L2028" i="1"/>
  <c r="G2028" i="1"/>
  <c r="D2029" i="1"/>
  <c r="O2026" i="1"/>
  <c r="N2027" i="1"/>
  <c r="U2032" i="1"/>
  <c r="W2032" i="1" s="1"/>
  <c r="J2033" i="1"/>
  <c r="K2033" i="1" s="1"/>
  <c r="I2034" i="1"/>
  <c r="M2033" i="1"/>
  <c r="Y2151" i="1"/>
  <c r="S2151" i="1"/>
  <c r="A2152" i="1"/>
  <c r="Q2152" i="1" s="1"/>
  <c r="R2152" i="1" s="1"/>
  <c r="T2154" i="1"/>
  <c r="H2152" i="1" l="1"/>
  <c r="AA2153" i="1"/>
  <c r="Z2153" i="1"/>
  <c r="E2033" i="1"/>
  <c r="F2033" i="1"/>
  <c r="G2029" i="1"/>
  <c r="L2029" i="1"/>
  <c r="D2030" i="1"/>
  <c r="O2027" i="1"/>
  <c r="N2028" i="1"/>
  <c r="I2035" i="1"/>
  <c r="J2034" i="1"/>
  <c r="K2034" i="1" s="1"/>
  <c r="M2034" i="1"/>
  <c r="U2033" i="1"/>
  <c r="W2033" i="1" s="1"/>
  <c r="S2152" i="1"/>
  <c r="Y2152" i="1"/>
  <c r="A2153" i="1"/>
  <c r="Q2153" i="1" s="1"/>
  <c r="R2153" i="1" s="1"/>
  <c r="T2155" i="1"/>
  <c r="Z2154" i="1" l="1"/>
  <c r="AA2154" i="1"/>
  <c r="H2153" i="1"/>
  <c r="F2034" i="1"/>
  <c r="E2034" i="1"/>
  <c r="G2030" i="1"/>
  <c r="L2030" i="1"/>
  <c r="D2031" i="1"/>
  <c r="O2028" i="1"/>
  <c r="N2029" i="1"/>
  <c r="U2034" i="1"/>
  <c r="W2034" i="1" s="1"/>
  <c r="J2035" i="1"/>
  <c r="K2035" i="1" s="1"/>
  <c r="I2036" i="1"/>
  <c r="M2035" i="1"/>
  <c r="Y2153" i="1"/>
  <c r="S2153" i="1"/>
  <c r="A2154" i="1"/>
  <c r="Q2154" i="1" s="1"/>
  <c r="R2154" i="1" s="1"/>
  <c r="T2156" i="1"/>
  <c r="H2154" i="1" l="1"/>
  <c r="AA2155" i="1"/>
  <c r="Z2155" i="1"/>
  <c r="E2035" i="1"/>
  <c r="F2035" i="1"/>
  <c r="L2031" i="1"/>
  <c r="G2031" i="1"/>
  <c r="D2032" i="1"/>
  <c r="N2030" i="1"/>
  <c r="O2029" i="1"/>
  <c r="J2036" i="1"/>
  <c r="K2036" i="1" s="1"/>
  <c r="I2037" i="1"/>
  <c r="M2036" i="1"/>
  <c r="U2035" i="1"/>
  <c r="W2035" i="1" s="1"/>
  <c r="S2154" i="1"/>
  <c r="Y2154" i="1"/>
  <c r="T2157" i="1"/>
  <c r="A2155" i="1"/>
  <c r="Q2155" i="1" s="1"/>
  <c r="R2155" i="1" s="1"/>
  <c r="Z2156" i="1" l="1"/>
  <c r="AA2156" i="1"/>
  <c r="H2155" i="1"/>
  <c r="F2036" i="1"/>
  <c r="E2036" i="1"/>
  <c r="L2032" i="1"/>
  <c r="D2033" i="1"/>
  <c r="G2032" i="1"/>
  <c r="O2030" i="1"/>
  <c r="N2031" i="1"/>
  <c r="J2037" i="1"/>
  <c r="K2037" i="1" s="1"/>
  <c r="I2038" i="1"/>
  <c r="M2037" i="1"/>
  <c r="U2036" i="1"/>
  <c r="W2036" i="1" s="1"/>
  <c r="Y2155" i="1"/>
  <c r="S2155" i="1"/>
  <c r="A2156" i="1"/>
  <c r="Q2156" i="1" s="1"/>
  <c r="R2156" i="1" s="1"/>
  <c r="T2158" i="1"/>
  <c r="H2156" i="1" l="1"/>
  <c r="AA2157" i="1"/>
  <c r="Z2157" i="1"/>
  <c r="E2037" i="1"/>
  <c r="F2037" i="1"/>
  <c r="L2033" i="1"/>
  <c r="G2033" i="1"/>
  <c r="D2034" i="1"/>
  <c r="O2031" i="1"/>
  <c r="N2032" i="1"/>
  <c r="J2038" i="1"/>
  <c r="K2038" i="1" s="1"/>
  <c r="I2039" i="1"/>
  <c r="M2038" i="1"/>
  <c r="U2037" i="1"/>
  <c r="W2037" i="1" s="1"/>
  <c r="Y2156" i="1"/>
  <c r="S2156" i="1"/>
  <c r="A2157" i="1"/>
  <c r="Q2157" i="1" s="1"/>
  <c r="R2157" i="1" s="1"/>
  <c r="T2159" i="1"/>
  <c r="Z2158" i="1" l="1"/>
  <c r="AA2158" i="1"/>
  <c r="H2157" i="1"/>
  <c r="F2038" i="1"/>
  <c r="E2038" i="1"/>
  <c r="L2034" i="1"/>
  <c r="D2035" i="1"/>
  <c r="G2034" i="1"/>
  <c r="O2032" i="1"/>
  <c r="N2033" i="1"/>
  <c r="M2039" i="1"/>
  <c r="J2039" i="1"/>
  <c r="K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Z2159" i="1"/>
  <c r="E2039" i="1"/>
  <c r="F2039" i="1"/>
  <c r="L2035" i="1"/>
  <c r="G2035" i="1"/>
  <c r="D2036" i="1"/>
  <c r="O2033" i="1"/>
  <c r="N2034" i="1"/>
  <c r="J2040" i="1"/>
  <c r="K2040" i="1" s="1"/>
  <c r="I2041" i="1"/>
  <c r="M2040" i="1"/>
  <c r="U2039" i="1"/>
  <c r="W2039" i="1" s="1"/>
  <c r="S2158" i="1"/>
  <c r="Y2158" i="1"/>
  <c r="A2159" i="1"/>
  <c r="Q2159" i="1" s="1"/>
  <c r="R2159" i="1" s="1"/>
  <c r="T2161" i="1"/>
  <c r="Z2160" i="1" l="1"/>
  <c r="AA2160" i="1"/>
  <c r="H2159" i="1"/>
  <c r="F2040" i="1"/>
  <c r="E2040" i="1"/>
  <c r="G2036" i="1"/>
  <c r="L2036" i="1"/>
  <c r="D2037" i="1"/>
  <c r="O2034" i="1"/>
  <c r="N2035" i="1"/>
  <c r="I2042" i="1"/>
  <c r="J2041" i="1"/>
  <c r="K2041" i="1" s="1"/>
  <c r="M2041" i="1"/>
  <c r="U2040" i="1"/>
  <c r="W2040" i="1" s="1"/>
  <c r="Y2159" i="1"/>
  <c r="S2159" i="1"/>
  <c r="T2162" i="1"/>
  <c r="A2160" i="1"/>
  <c r="Q2160" i="1" s="1"/>
  <c r="R2160" i="1" s="1"/>
  <c r="H2160" i="1" l="1"/>
  <c r="AA2161" i="1"/>
  <c r="Z2161" i="1"/>
  <c r="E2041" i="1"/>
  <c r="F2041" i="1"/>
  <c r="L2037" i="1"/>
  <c r="D2038" i="1"/>
  <c r="G2037" i="1"/>
  <c r="O2035" i="1"/>
  <c r="N2036" i="1"/>
  <c r="U2041" i="1"/>
  <c r="W2041" i="1" s="1"/>
  <c r="I2043" i="1"/>
  <c r="J2042" i="1"/>
  <c r="K2042" i="1" s="1"/>
  <c r="M2042" i="1"/>
  <c r="S2160" i="1"/>
  <c r="Y2160" i="1"/>
  <c r="A2161" i="1"/>
  <c r="Q2161" i="1" s="1"/>
  <c r="R2161" i="1" s="1"/>
  <c r="T2163" i="1"/>
  <c r="Z2162" i="1" l="1"/>
  <c r="AA2162" i="1"/>
  <c r="H2161" i="1"/>
  <c r="F2042" i="1"/>
  <c r="E2042" i="1"/>
  <c r="L2038" i="1"/>
  <c r="D2039" i="1"/>
  <c r="G2038" i="1"/>
  <c r="N2037" i="1"/>
  <c r="O2036" i="1"/>
  <c r="U2042" i="1"/>
  <c r="W2042" i="1" s="1"/>
  <c r="J2043" i="1"/>
  <c r="K2043" i="1" s="1"/>
  <c r="I2044" i="1"/>
  <c r="M2043" i="1"/>
  <c r="S2161" i="1"/>
  <c r="Y2161" i="1"/>
  <c r="T2164" i="1"/>
  <c r="A2162" i="1"/>
  <c r="Q2162" i="1" s="1"/>
  <c r="R2162" i="1" s="1"/>
  <c r="H2162" i="1" l="1"/>
  <c r="AA2163" i="1"/>
  <c r="Z2163" i="1"/>
  <c r="E2043" i="1"/>
  <c r="F2043" i="1"/>
  <c r="L2039" i="1"/>
  <c r="G2039" i="1"/>
  <c r="D2040" i="1"/>
  <c r="N2038" i="1"/>
  <c r="O2037" i="1"/>
  <c r="I2045" i="1"/>
  <c r="J2044" i="1"/>
  <c r="K2044" i="1" s="1"/>
  <c r="M2044" i="1"/>
  <c r="U2043" i="1"/>
  <c r="W2043" i="1" s="1"/>
  <c r="S2162" i="1"/>
  <c r="Y2162" i="1"/>
  <c r="A2163" i="1"/>
  <c r="Q2163" i="1" s="1"/>
  <c r="R2163" i="1" s="1"/>
  <c r="T2165" i="1"/>
  <c r="Z2164" i="1" l="1"/>
  <c r="AA2164" i="1"/>
  <c r="H2163" i="1"/>
  <c r="F2044" i="1"/>
  <c r="E2044" i="1"/>
  <c r="L2040" i="1"/>
  <c r="G2040" i="1"/>
  <c r="D2041" i="1"/>
  <c r="N2039" i="1"/>
  <c r="O2038" i="1"/>
  <c r="U2044" i="1"/>
  <c r="W2044" i="1" s="1"/>
  <c r="J2045" i="1"/>
  <c r="K2045" i="1" s="1"/>
  <c r="I2046" i="1"/>
  <c r="Y2163" i="1"/>
  <c r="S2163" i="1"/>
  <c r="T2166" i="1"/>
  <c r="A2164" i="1"/>
  <c r="Q2164" i="1" s="1"/>
  <c r="R2164" i="1" s="1"/>
  <c r="H2164" i="1" l="1"/>
  <c r="AA2165" i="1"/>
  <c r="Z2165" i="1"/>
  <c r="E2045" i="1"/>
  <c r="F2045" i="1"/>
  <c r="L2041" i="1"/>
  <c r="G2041" i="1"/>
  <c r="D2042" i="1"/>
  <c r="N2040" i="1"/>
  <c r="O2039" i="1"/>
  <c r="I2047" i="1"/>
  <c r="J2046" i="1"/>
  <c r="K2046" i="1" s="1"/>
  <c r="U2045" i="1"/>
  <c r="W2045" i="1" s="1"/>
  <c r="S2164" i="1"/>
  <c r="Y2164" i="1"/>
  <c r="A2165" i="1"/>
  <c r="Q2165" i="1" s="1"/>
  <c r="R2165" i="1" s="1"/>
  <c r="T2167" i="1"/>
  <c r="Z2166" i="1" l="1"/>
  <c r="AA2166" i="1"/>
  <c r="H2165" i="1"/>
  <c r="F2046" i="1"/>
  <c r="E2046" i="1"/>
  <c r="G2042" i="1"/>
  <c r="L2042" i="1"/>
  <c r="D2043" i="1"/>
  <c r="N2041" i="1"/>
  <c r="O2040" i="1"/>
  <c r="U2046" i="1"/>
  <c r="W2046" i="1" s="1"/>
  <c r="I2048" i="1"/>
  <c r="J2047" i="1"/>
  <c r="K2047" i="1" s="1"/>
  <c r="Y2165" i="1"/>
  <c r="S2165" i="1"/>
  <c r="A2166" i="1"/>
  <c r="Q2166" i="1" s="1"/>
  <c r="R2166" i="1" s="1"/>
  <c r="T2168" i="1"/>
  <c r="H2166" i="1" l="1"/>
  <c r="AA2167" i="1"/>
  <c r="Z2167" i="1"/>
  <c r="E2047" i="1"/>
  <c r="F2047" i="1"/>
  <c r="L2043" i="1"/>
  <c r="D2044" i="1"/>
  <c r="G2043" i="1"/>
  <c r="N2042" i="1"/>
  <c r="O2041" i="1"/>
  <c r="U2047" i="1"/>
  <c r="W2047" i="1" s="1"/>
  <c r="I2049" i="1"/>
  <c r="J2048" i="1"/>
  <c r="K2048" i="1" s="1"/>
  <c r="S2166" i="1"/>
  <c r="Y2166" i="1"/>
  <c r="T2169" i="1"/>
  <c r="A2167" i="1"/>
  <c r="Q2167" i="1" s="1"/>
  <c r="R2167" i="1" s="1"/>
  <c r="Z2168" i="1" l="1"/>
  <c r="AA2168" i="1"/>
  <c r="H2167" i="1"/>
  <c r="F2048" i="1"/>
  <c r="E2048" i="1"/>
  <c r="M2045" i="1"/>
  <c r="M2046" i="1" s="1"/>
  <c r="M2047" i="1" s="1"/>
  <c r="L2044" i="1"/>
  <c r="D2045" i="1"/>
  <c r="G2044" i="1"/>
  <c r="N2043" i="1"/>
  <c r="O2042" i="1"/>
  <c r="U2048" i="1"/>
  <c r="W2048" i="1" s="1"/>
  <c r="I2050" i="1"/>
  <c r="J2049" i="1"/>
  <c r="K2049" i="1" s="1"/>
  <c r="Y2167" i="1"/>
  <c r="S2167" i="1"/>
  <c r="A2168" i="1"/>
  <c r="Q2168" i="1" s="1"/>
  <c r="R2168" i="1" s="1"/>
  <c r="T2170" i="1"/>
  <c r="H2168" i="1" l="1"/>
  <c r="AA2169" i="1"/>
  <c r="Z2169" i="1"/>
  <c r="E2049" i="1"/>
  <c r="F2049" i="1"/>
  <c r="L2045" i="1"/>
  <c r="G2045" i="1"/>
  <c r="D2046" i="1"/>
  <c r="N2044" i="1"/>
  <c r="O2043" i="1"/>
  <c r="U2049" i="1"/>
  <c r="W2049" i="1" s="1"/>
  <c r="I2051" i="1"/>
  <c r="J2050" i="1"/>
  <c r="K2050" i="1" s="1"/>
  <c r="A2169" i="1"/>
  <c r="Q2169" i="1" s="1"/>
  <c r="R2169" i="1" s="1"/>
  <c r="T2171" i="1"/>
  <c r="Z2170" i="1" l="1"/>
  <c r="AA2170" i="1"/>
  <c r="H2169" i="1"/>
  <c r="F2050" i="1"/>
  <c r="E2050" i="1"/>
  <c r="L2046" i="1"/>
  <c r="D2047" i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L2047" i="1"/>
  <c r="M2048" i="1" s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R2171" i="1" s="1"/>
  <c r="H2171" i="1" l="1"/>
  <c r="AA2171" i="1"/>
  <c r="AA2172" i="1" s="1"/>
  <c r="Z2171" i="1"/>
  <c r="Z2172" i="1" s="1"/>
  <c r="R2170" i="1"/>
  <c r="E2052" i="1"/>
  <c r="F2052" i="1"/>
  <c r="L2048" i="1"/>
  <c r="M2049" i="1" s="1"/>
  <c r="M2050" i="1" s="1"/>
  <c r="D2049" i="1"/>
  <c r="G2048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H2172" i="1" l="1"/>
  <c r="Z2173" i="1"/>
  <c r="AA2173" i="1"/>
  <c r="F2053" i="1"/>
  <c r="E2053" i="1"/>
  <c r="L2049" i="1"/>
  <c r="G2049" i="1"/>
  <c r="D2050" i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AA2174" i="1" l="1"/>
  <c r="Z2174" i="1"/>
  <c r="H2173" i="1"/>
  <c r="E2054" i="1"/>
  <c r="F2054" i="1"/>
  <c r="L2050" i="1"/>
  <c r="M2051" i="1" s="1"/>
  <c r="M2052" i="1" s="1"/>
  <c r="D2051" i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H2174" i="1" l="1"/>
  <c r="Z2175" i="1"/>
  <c r="AA2175" i="1"/>
  <c r="F2055" i="1"/>
  <c r="E2055" i="1"/>
  <c r="L2051" i="1"/>
  <c r="G2051" i="1"/>
  <c r="D2052" i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AA2176" i="1" l="1"/>
  <c r="Z2176" i="1"/>
  <c r="H2175" i="1"/>
  <c r="E2056" i="1"/>
  <c r="F2056" i="1"/>
  <c r="G2052" i="1"/>
  <c r="L2052" i="1"/>
  <c r="M2053" i="1" s="1"/>
  <c r="M2054" i="1" s="1"/>
  <c r="D2053" i="1"/>
  <c r="N2051" i="1"/>
  <c r="O2050" i="1"/>
  <c r="U2056" i="1"/>
  <c r="W2056" i="1" s="1"/>
  <c r="J2057" i="1"/>
  <c r="K2057" i="1" s="1"/>
  <c r="I2058" i="1"/>
  <c r="Y2175" i="1"/>
  <c r="S2175" i="1"/>
  <c r="A2176" i="1"/>
  <c r="Q2176" i="1" s="1"/>
  <c r="R2176" i="1" s="1"/>
  <c r="T2178" i="1"/>
  <c r="H2176" i="1" l="1"/>
  <c r="Z2177" i="1"/>
  <c r="AA2177" i="1"/>
  <c r="F2057" i="1"/>
  <c r="E2057" i="1"/>
  <c r="L2053" i="1"/>
  <c r="G2053" i="1"/>
  <c r="D2054" i="1"/>
  <c r="O2051" i="1"/>
  <c r="N2052" i="1"/>
  <c r="J2058" i="1"/>
  <c r="K2058" i="1" s="1"/>
  <c r="I2059" i="1"/>
  <c r="U2057" i="1"/>
  <c r="W2057" i="1" s="1"/>
  <c r="S2176" i="1"/>
  <c r="Y2176" i="1"/>
  <c r="T2179" i="1"/>
  <c r="A2177" i="1"/>
  <c r="Q2177" i="1" s="1"/>
  <c r="R2177" i="1" s="1"/>
  <c r="AA2178" i="1" l="1"/>
  <c r="Z2178" i="1"/>
  <c r="H2177" i="1"/>
  <c r="E2058" i="1"/>
  <c r="F2058" i="1"/>
  <c r="G2054" i="1"/>
  <c r="L2054" i="1"/>
  <c r="M2055" i="1" s="1"/>
  <c r="D2055" i="1"/>
  <c r="N2053" i="1"/>
  <c r="O2052" i="1"/>
  <c r="U2058" i="1"/>
  <c r="W2058" i="1" s="1"/>
  <c r="J2059" i="1"/>
  <c r="K2059" i="1" s="1"/>
  <c r="I2060" i="1"/>
  <c r="Y2177" i="1"/>
  <c r="S2177" i="1"/>
  <c r="T2180" i="1"/>
  <c r="A2178" i="1"/>
  <c r="Q2178" i="1" s="1"/>
  <c r="R2178" i="1" s="1"/>
  <c r="H2178" i="1" l="1"/>
  <c r="Z2179" i="1"/>
  <c r="AA2179" i="1"/>
  <c r="F2059" i="1"/>
  <c r="E2059" i="1"/>
  <c r="L2055" i="1"/>
  <c r="M2056" i="1" s="1"/>
  <c r="M2057" i="1" s="1"/>
  <c r="M2058" i="1" s="1"/>
  <c r="M2059" i="1" s="1"/>
  <c r="M2060" i="1" s="1"/>
  <c r="D2056" i="1"/>
  <c r="G2055" i="1"/>
  <c r="N2054" i="1"/>
  <c r="O2053" i="1"/>
  <c r="J2060" i="1"/>
  <c r="K2060" i="1" s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E2060" i="1"/>
  <c r="F2060" i="1"/>
  <c r="L2056" i="1"/>
  <c r="G2056" i="1"/>
  <c r="D2057" i="1"/>
  <c r="N2055" i="1"/>
  <c r="O2054" i="1"/>
  <c r="M2061" i="1"/>
  <c r="J2061" i="1"/>
  <c r="K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Z2181" i="1"/>
  <c r="AA2181" i="1"/>
  <c r="F2061" i="1"/>
  <c r="E2061" i="1"/>
  <c r="L2057" i="1"/>
  <c r="D2058" i="1"/>
  <c r="G2057" i="1"/>
  <c r="N2056" i="1"/>
  <c r="O2055" i="1"/>
  <c r="U2061" i="1"/>
  <c r="W2061" i="1" s="1"/>
  <c r="I2063" i="1"/>
  <c r="J2062" i="1"/>
  <c r="K2062" i="1" s="1"/>
  <c r="M2062" i="1"/>
  <c r="S2180" i="1"/>
  <c r="Y2180" i="1"/>
  <c r="A2181" i="1"/>
  <c r="Q2181" i="1" s="1"/>
  <c r="R2181" i="1" s="1"/>
  <c r="T2183" i="1"/>
  <c r="AA2182" i="1" l="1"/>
  <c r="Z2182" i="1"/>
  <c r="H2181" i="1"/>
  <c r="E2062" i="1"/>
  <c r="F2062" i="1"/>
  <c r="L2058" i="1"/>
  <c r="D2059" i="1"/>
  <c r="G2058" i="1"/>
  <c r="N2057" i="1"/>
  <c r="O2056" i="1"/>
  <c r="U2062" i="1"/>
  <c r="W2062" i="1" s="1"/>
  <c r="J2063" i="1"/>
  <c r="K2063" i="1" s="1"/>
  <c r="M2063" i="1"/>
  <c r="I2064" i="1"/>
  <c r="S2181" i="1"/>
  <c r="Y2181" i="1"/>
  <c r="A2182" i="1"/>
  <c r="Q2182" i="1" s="1"/>
  <c r="R2182" i="1" s="1"/>
  <c r="T2184" i="1"/>
  <c r="H2182" i="1" l="1"/>
  <c r="Z2183" i="1"/>
  <c r="AA2183" i="1"/>
  <c r="F2063" i="1"/>
  <c r="E2063" i="1"/>
  <c r="L2059" i="1"/>
  <c r="G2059" i="1"/>
  <c r="D2060" i="1"/>
  <c r="N2058" i="1"/>
  <c r="O2057" i="1"/>
  <c r="U2063" i="1"/>
  <c r="W2063" i="1" s="1"/>
  <c r="J2064" i="1"/>
  <c r="K2064" i="1" s="1"/>
  <c r="M2064" i="1"/>
  <c r="I2065" i="1"/>
  <c r="S2182" i="1"/>
  <c r="Y2182" i="1"/>
  <c r="A2183" i="1"/>
  <c r="Q2183" i="1" s="1"/>
  <c r="R2183" i="1" s="1"/>
  <c r="T2185" i="1"/>
  <c r="AA2184" i="1" l="1"/>
  <c r="Z2184" i="1"/>
  <c r="H2183" i="1"/>
  <c r="E2064" i="1"/>
  <c r="F2064" i="1"/>
  <c r="G2060" i="1"/>
  <c r="L2060" i="1"/>
  <c r="D2061" i="1"/>
  <c r="N2059" i="1"/>
  <c r="O2058" i="1"/>
  <c r="U2064" i="1"/>
  <c r="W2064" i="1" s="1"/>
  <c r="J2065" i="1"/>
  <c r="K2065" i="1" s="1"/>
  <c r="I2066" i="1"/>
  <c r="M2065" i="1"/>
  <c r="S2183" i="1"/>
  <c r="Y2183" i="1"/>
  <c r="T2186" i="1"/>
  <c r="A2184" i="1"/>
  <c r="Q2184" i="1" s="1"/>
  <c r="R2184" i="1" s="1"/>
  <c r="H2184" i="1" l="1"/>
  <c r="Z2185" i="1"/>
  <c r="AA2185" i="1"/>
  <c r="F2065" i="1"/>
  <c r="E2065" i="1"/>
  <c r="L2061" i="1"/>
  <c r="G2061" i="1"/>
  <c r="D2062" i="1"/>
  <c r="N2060" i="1"/>
  <c r="O2059" i="1"/>
  <c r="J2066" i="1"/>
  <c r="K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H2185" i="1"/>
  <c r="E2066" i="1"/>
  <c r="F2066" i="1"/>
  <c r="L2062" i="1"/>
  <c r="D2063" i="1"/>
  <c r="G2062" i="1"/>
  <c r="N2061" i="1"/>
  <c r="O2060" i="1"/>
  <c r="J2067" i="1"/>
  <c r="K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Z2187" i="1"/>
  <c r="AA2187" i="1"/>
  <c r="F2067" i="1"/>
  <c r="E2067" i="1"/>
  <c r="L2063" i="1"/>
  <c r="D2064" i="1"/>
  <c r="G2063" i="1"/>
  <c r="N2062" i="1"/>
  <c r="O2061" i="1"/>
  <c r="M2068" i="1"/>
  <c r="J2068" i="1"/>
  <c r="K2068" i="1" s="1"/>
  <c r="I2069" i="1"/>
  <c r="U2067" i="1"/>
  <c r="W2067" i="1" s="1"/>
  <c r="S2186" i="1"/>
  <c r="Y2186" i="1"/>
  <c r="T2189" i="1"/>
  <c r="A2187" i="1"/>
  <c r="Q2187" i="1" s="1"/>
  <c r="R2187" i="1" s="1"/>
  <c r="AA2188" i="1" l="1"/>
  <c r="Z2188" i="1"/>
  <c r="H2187" i="1"/>
  <c r="E2068" i="1"/>
  <c r="F2068" i="1"/>
  <c r="L2064" i="1"/>
  <c r="D2065" i="1"/>
  <c r="G2064" i="1"/>
  <c r="N2063" i="1"/>
  <c r="O2062" i="1"/>
  <c r="J2069" i="1"/>
  <c r="K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Z2189" i="1"/>
  <c r="AA2189" i="1"/>
  <c r="F2069" i="1"/>
  <c r="E2069" i="1"/>
  <c r="L2065" i="1"/>
  <c r="G2065" i="1"/>
  <c r="D2066" i="1"/>
  <c r="N2064" i="1"/>
  <c r="O2063" i="1"/>
  <c r="M2070" i="1"/>
  <c r="I2071" i="1"/>
  <c r="J2070" i="1"/>
  <c r="K2070" i="1" s="1"/>
  <c r="U2069" i="1"/>
  <c r="W2069" i="1" s="1"/>
  <c r="S2188" i="1"/>
  <c r="Y2188" i="1"/>
  <c r="A2189" i="1"/>
  <c r="Q2189" i="1" s="1"/>
  <c r="R2189" i="1" s="1"/>
  <c r="T2191" i="1"/>
  <c r="AA2190" i="1" l="1"/>
  <c r="Z2190" i="1"/>
  <c r="H2189" i="1"/>
  <c r="E2070" i="1"/>
  <c r="F2070" i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S2189" i="1"/>
  <c r="Y2189" i="1"/>
  <c r="T2192" i="1"/>
  <c r="A2190" i="1"/>
  <c r="Q2190" i="1" s="1"/>
  <c r="R2190" i="1" s="1"/>
  <c r="H2190" i="1" l="1"/>
  <c r="Z2191" i="1"/>
  <c r="AA2191" i="1"/>
  <c r="F2071" i="1"/>
  <c r="E2071" i="1"/>
  <c r="G2067" i="1"/>
  <c r="L2067" i="1"/>
  <c r="D2068" i="1"/>
  <c r="N2066" i="1"/>
  <c r="O2065" i="1"/>
  <c r="U2071" i="1"/>
  <c r="W2071" i="1" s="1"/>
  <c r="M2072" i="1"/>
  <c r="J2072" i="1"/>
  <c r="K2072" i="1" s="1"/>
  <c r="I2073" i="1"/>
  <c r="S2190" i="1"/>
  <c r="Y2190" i="1"/>
  <c r="A2191" i="1"/>
  <c r="Q2191" i="1" s="1"/>
  <c r="R2191" i="1" s="1"/>
  <c r="T2193" i="1"/>
  <c r="AA2192" i="1" l="1"/>
  <c r="Z2192" i="1"/>
  <c r="H2191" i="1"/>
  <c r="E2072" i="1"/>
  <c r="F2072" i="1"/>
  <c r="L2068" i="1"/>
  <c r="G2068" i="1"/>
  <c r="D2069" i="1"/>
  <c r="N2067" i="1"/>
  <c r="O2066" i="1"/>
  <c r="U2072" i="1"/>
  <c r="W2072" i="1" s="1"/>
  <c r="M2073" i="1"/>
  <c r="J2073" i="1"/>
  <c r="K2073" i="1" s="1"/>
  <c r="I2074" i="1"/>
  <c r="Y2191" i="1"/>
  <c r="S2191" i="1"/>
  <c r="T2194" i="1"/>
  <c r="A2192" i="1"/>
  <c r="Q2192" i="1" s="1"/>
  <c r="R2192" i="1" s="1"/>
  <c r="H2192" i="1" l="1"/>
  <c r="Z2193" i="1"/>
  <c r="AA2193" i="1"/>
  <c r="F2073" i="1"/>
  <c r="E2073" i="1"/>
  <c r="L2069" i="1"/>
  <c r="D2070" i="1"/>
  <c r="G2069" i="1"/>
  <c r="N2068" i="1"/>
  <c r="O2067" i="1"/>
  <c r="U2073" i="1"/>
  <c r="W2073" i="1" s="1"/>
  <c r="M2074" i="1"/>
  <c r="J2074" i="1"/>
  <c r="K2074" i="1" s="1"/>
  <c r="I2075" i="1"/>
  <c r="S2192" i="1"/>
  <c r="Y2192" i="1"/>
  <c r="A2193" i="1"/>
  <c r="Q2193" i="1" s="1"/>
  <c r="R2193" i="1" s="1"/>
  <c r="T2195" i="1"/>
  <c r="AA2194" i="1" l="1"/>
  <c r="Z2194" i="1"/>
  <c r="H2193" i="1"/>
  <c r="E2074" i="1"/>
  <c r="F2074" i="1"/>
  <c r="L2070" i="1"/>
  <c r="G2070" i="1"/>
  <c r="D2071" i="1"/>
  <c r="N2069" i="1"/>
  <c r="O2068" i="1"/>
  <c r="J2075" i="1"/>
  <c r="K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AA2195" i="1"/>
  <c r="F2075" i="1"/>
  <c r="E2075" i="1"/>
  <c r="L2071" i="1"/>
  <c r="D2072" i="1"/>
  <c r="G2071" i="1"/>
  <c r="N2070" i="1"/>
  <c r="O2069" i="1"/>
  <c r="J2076" i="1"/>
  <c r="K2076" i="1" s="1"/>
  <c r="I2077" i="1"/>
  <c r="U2075" i="1"/>
  <c r="W2075" i="1" s="1"/>
  <c r="Y2194" i="1"/>
  <c r="S2194" i="1"/>
  <c r="T2197" i="1"/>
  <c r="A2195" i="1"/>
  <c r="Q2195" i="1" s="1"/>
  <c r="R2195" i="1" s="1"/>
  <c r="AA2196" i="1" l="1"/>
  <c r="Z2196" i="1"/>
  <c r="H2195" i="1"/>
  <c r="E2076" i="1"/>
  <c r="F2076" i="1"/>
  <c r="L2072" i="1"/>
  <c r="G2072" i="1"/>
  <c r="D2073" i="1"/>
  <c r="N2071" i="1"/>
  <c r="O2070" i="1"/>
  <c r="M2075" i="1"/>
  <c r="M2076" i="1" s="1"/>
  <c r="M2077" i="1" s="1"/>
  <c r="J2077" i="1"/>
  <c r="K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AA2197" i="1"/>
  <c r="F2077" i="1"/>
  <c r="E2077" i="1"/>
  <c r="L2073" i="1"/>
  <c r="D2074" i="1"/>
  <c r="G2073" i="1"/>
  <c r="N2072" i="1"/>
  <c r="O2071" i="1"/>
  <c r="M2078" i="1"/>
  <c r="J2078" i="1"/>
  <c r="K2078" i="1" s="1"/>
  <c r="I2079" i="1"/>
  <c r="U2077" i="1"/>
  <c r="W2077" i="1" s="1"/>
  <c r="S2196" i="1"/>
  <c r="Y2196" i="1"/>
  <c r="A2197" i="1"/>
  <c r="Q2197" i="1" s="1"/>
  <c r="R2197" i="1" s="1"/>
  <c r="T2199" i="1"/>
  <c r="AA2198" i="1" l="1"/>
  <c r="Z2198" i="1"/>
  <c r="H2197" i="1"/>
  <c r="E2078" i="1"/>
  <c r="F2078" i="1"/>
  <c r="G2074" i="1"/>
  <c r="L2074" i="1"/>
  <c r="D2075" i="1"/>
  <c r="N2073" i="1"/>
  <c r="O2072" i="1"/>
  <c r="U2078" i="1"/>
  <c r="W2078" i="1" s="1"/>
  <c r="I2080" i="1"/>
  <c r="J2079" i="1"/>
  <c r="K2079" i="1" s="1"/>
  <c r="S2197" i="1"/>
  <c r="Y2197" i="1"/>
  <c r="A2198" i="1"/>
  <c r="Q2198" i="1" s="1"/>
  <c r="R2198" i="1" s="1"/>
  <c r="T2200" i="1"/>
  <c r="H2198" i="1" l="1"/>
  <c r="Z2199" i="1"/>
  <c r="AA2199" i="1"/>
  <c r="F2079" i="1"/>
  <c r="E2079" i="1"/>
  <c r="G2075" i="1"/>
  <c r="L2075" i="1"/>
  <c r="D2076" i="1"/>
  <c r="N2074" i="1"/>
  <c r="O2073" i="1"/>
  <c r="U2079" i="1"/>
  <c r="W2079" i="1" s="1"/>
  <c r="J2080" i="1"/>
  <c r="K2080" i="1" s="1"/>
  <c r="I2081" i="1"/>
  <c r="S2198" i="1"/>
  <c r="Y2198" i="1"/>
  <c r="T2201" i="1"/>
  <c r="A2199" i="1"/>
  <c r="Q2199" i="1" s="1"/>
  <c r="R2199" i="1" s="1"/>
  <c r="AA2200" i="1" l="1"/>
  <c r="Z2200" i="1"/>
  <c r="H2199" i="1"/>
  <c r="E2080" i="1"/>
  <c r="F2080" i="1"/>
  <c r="L2076" i="1"/>
  <c r="D2077" i="1"/>
  <c r="G2076" i="1"/>
  <c r="N2075" i="1"/>
  <c r="O2074" i="1"/>
  <c r="I2082" i="1"/>
  <c r="J2081" i="1"/>
  <c r="K2081" i="1" s="1"/>
  <c r="U2080" i="1"/>
  <c r="W2080" i="1" s="1"/>
  <c r="Y2199" i="1"/>
  <c r="S2199" i="1"/>
  <c r="A2200" i="1"/>
  <c r="Q2200" i="1" s="1"/>
  <c r="R2200" i="1" s="1"/>
  <c r="T2202" i="1"/>
  <c r="H2200" i="1" l="1"/>
  <c r="Z2201" i="1"/>
  <c r="AA2201" i="1"/>
  <c r="F2081" i="1"/>
  <c r="E2081" i="1"/>
  <c r="G2077" i="1"/>
  <c r="L2077" i="1"/>
  <c r="D2078" i="1"/>
  <c r="N2076" i="1"/>
  <c r="O2075" i="1"/>
  <c r="U2081" i="1"/>
  <c r="W2081" i="1" s="1"/>
  <c r="J2082" i="1"/>
  <c r="K2082" i="1" s="1"/>
  <c r="I2083" i="1"/>
  <c r="S2200" i="1"/>
  <c r="Y2200" i="1"/>
  <c r="T2203" i="1"/>
  <c r="A2201" i="1"/>
  <c r="H2201" i="1" l="1"/>
  <c r="Q2201" i="1"/>
  <c r="E2082" i="1"/>
  <c r="F2082" i="1"/>
  <c r="L2078" i="1"/>
  <c r="M2079" i="1" s="1"/>
  <c r="G2078" i="1"/>
  <c r="D2079" i="1"/>
  <c r="N2077" i="1"/>
  <c r="O2076" i="1"/>
  <c r="J2083" i="1"/>
  <c r="K2083" i="1" s="1"/>
  <c r="I2084" i="1"/>
  <c r="U2082" i="1"/>
  <c r="W2082" i="1" s="1"/>
  <c r="T2204" i="1"/>
  <c r="A2202" i="1"/>
  <c r="Q2202" i="1" s="1"/>
  <c r="R2202" i="1" s="1"/>
  <c r="H2202" i="1" l="1"/>
  <c r="Z2202" i="1"/>
  <c r="Z2203" i="1" s="1"/>
  <c r="R2201" i="1"/>
  <c r="AA2202" i="1"/>
  <c r="AA2203" i="1" s="1"/>
  <c r="F2083" i="1"/>
  <c r="E2083" i="1"/>
  <c r="L2079" i="1"/>
  <c r="M2080" i="1" s="1"/>
  <c r="M2081" i="1" s="1"/>
  <c r="G2079" i="1"/>
  <c r="D2080" i="1"/>
  <c r="N2078" i="1"/>
  <c r="O2077" i="1"/>
  <c r="I2085" i="1"/>
  <c r="J2084" i="1"/>
  <c r="K2084" i="1" s="1"/>
  <c r="U2083" i="1"/>
  <c r="W2083" i="1" s="1"/>
  <c r="A2203" i="1"/>
  <c r="Q2203" i="1" s="1"/>
  <c r="R2203" i="1" s="1"/>
  <c r="T2205" i="1"/>
  <c r="H2203" i="1" l="1"/>
  <c r="AA2204" i="1"/>
  <c r="Z2204" i="1"/>
  <c r="E2084" i="1"/>
  <c r="F208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AA2205" i="1"/>
  <c r="H2204" i="1"/>
  <c r="F2085" i="1"/>
  <c r="E2085" i="1"/>
  <c r="G2081" i="1"/>
  <c r="L2081" i="1"/>
  <c r="M2082" i="1" s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H2205" i="1" l="1"/>
  <c r="AA2206" i="1"/>
  <c r="Z2206" i="1"/>
  <c r="E2086" i="1"/>
  <c r="F2086" i="1"/>
  <c r="L2082" i="1"/>
  <c r="M2083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Z2207" i="1" l="1"/>
  <c r="AA2207" i="1"/>
  <c r="H2206" i="1"/>
  <c r="F2087" i="1"/>
  <c r="E2087" i="1"/>
  <c r="L2083" i="1"/>
  <c r="M2084" i="1" s="1"/>
  <c r="M2085" i="1" s="1"/>
  <c r="D2084" i="1"/>
  <c r="G2083" i="1"/>
  <c r="O2081" i="1"/>
  <c r="N2082" i="1"/>
  <c r="U2087" i="1"/>
  <c r="W2087" i="1" s="1"/>
  <c r="I2089" i="1"/>
  <c r="J2088" i="1"/>
  <c r="K2088" i="1" s="1"/>
  <c r="Y2206" i="1"/>
  <c r="S2206" i="1"/>
  <c r="A2207" i="1"/>
  <c r="Q2207" i="1" s="1"/>
  <c r="R2207" i="1" s="1"/>
  <c r="T2209" i="1"/>
  <c r="H2207" i="1" l="1"/>
  <c r="AA2208" i="1"/>
  <c r="Z2208" i="1"/>
  <c r="E2088" i="1"/>
  <c r="F2088" i="1"/>
  <c r="L2084" i="1"/>
  <c r="G2084" i="1"/>
  <c r="D2085" i="1"/>
  <c r="N2083" i="1"/>
  <c r="O2082" i="1"/>
  <c r="U2088" i="1"/>
  <c r="W2088" i="1" s="1"/>
  <c r="I2090" i="1"/>
  <c r="J2089" i="1"/>
  <c r="K2089" i="1" s="1"/>
  <c r="Y2207" i="1"/>
  <c r="S2207" i="1"/>
  <c r="T2210" i="1"/>
  <c r="A2208" i="1"/>
  <c r="Q2208" i="1" s="1"/>
  <c r="R2208" i="1" s="1"/>
  <c r="Z2209" i="1" l="1"/>
  <c r="AA2209" i="1"/>
  <c r="H2208" i="1"/>
  <c r="F2089" i="1"/>
  <c r="E2089" i="1"/>
  <c r="L2085" i="1"/>
  <c r="M2086" i="1" s="1"/>
  <c r="M2087" i="1" s="1"/>
  <c r="M2088" i="1" s="1"/>
  <c r="M2089" i="1" s="1"/>
  <c r="M2090" i="1" s="1"/>
  <c r="G2085" i="1"/>
  <c r="D2086" i="1"/>
  <c r="N2084" i="1"/>
  <c r="O2083" i="1"/>
  <c r="U2089" i="1"/>
  <c r="W2089" i="1" s="1"/>
  <c r="I2091" i="1"/>
  <c r="J2090" i="1"/>
  <c r="K2090" i="1" s="1"/>
  <c r="S2208" i="1"/>
  <c r="Y2208" i="1"/>
  <c r="A2209" i="1"/>
  <c r="Q2209" i="1" s="1"/>
  <c r="R2209" i="1" s="1"/>
  <c r="T2211" i="1"/>
  <c r="H2209" i="1" l="1"/>
  <c r="AA2210" i="1"/>
  <c r="Z2210" i="1"/>
  <c r="E209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Z2211" i="1" l="1"/>
  <c r="AA2211" i="1"/>
  <c r="H2210" i="1"/>
  <c r="F209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AA2212" i="1"/>
  <c r="Z2212" i="1"/>
  <c r="E2092" i="1"/>
  <c r="F209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Z2213" i="1" l="1"/>
  <c r="AA2213" i="1"/>
  <c r="H2212" i="1"/>
  <c r="F2093" i="1"/>
  <c r="E2093" i="1"/>
  <c r="G2089" i="1"/>
  <c r="L2089" i="1"/>
  <c r="D2090" i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H2213" i="1" l="1"/>
  <c r="AA2214" i="1"/>
  <c r="Z2214" i="1"/>
  <c r="E2094" i="1"/>
  <c r="F2094" i="1"/>
  <c r="L2090" i="1"/>
  <c r="D2091" i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Z2215" i="1" l="1"/>
  <c r="AA2215" i="1"/>
  <c r="H2214" i="1"/>
  <c r="F2095" i="1"/>
  <c r="E2095" i="1"/>
  <c r="L2091" i="1"/>
  <c r="D2092" i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H2215" i="1" l="1"/>
  <c r="AA2216" i="1"/>
  <c r="Z2216" i="1"/>
  <c r="E2096" i="1"/>
  <c r="F2096" i="1"/>
  <c r="L2092" i="1"/>
  <c r="G2092" i="1"/>
  <c r="D2093" i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Z2217" i="1" l="1"/>
  <c r="AA2217" i="1"/>
  <c r="H2216" i="1"/>
  <c r="F2097" i="1"/>
  <c r="E2097" i="1"/>
  <c r="L2093" i="1"/>
  <c r="D2094" i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H2217" i="1" l="1"/>
  <c r="AA2218" i="1"/>
  <c r="Z2218" i="1"/>
  <c r="E2098" i="1"/>
  <c r="F2098" i="1"/>
  <c r="G2094" i="1"/>
  <c r="L2094" i="1"/>
  <c r="D2095" i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Z2219" i="1" l="1"/>
  <c r="AA2219" i="1"/>
  <c r="H2218" i="1"/>
  <c r="F2099" i="1"/>
  <c r="E2099" i="1"/>
  <c r="L2095" i="1"/>
  <c r="D2096" i="1"/>
  <c r="G2095" i="1"/>
  <c r="N2094" i="1"/>
  <c r="O2093" i="1"/>
  <c r="J2100" i="1"/>
  <c r="K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AA2220" i="1"/>
  <c r="Z2220" i="1"/>
  <c r="E2100" i="1"/>
  <c r="F2100" i="1"/>
  <c r="L2096" i="1"/>
  <c r="D2097" i="1"/>
  <c r="G2096" i="1"/>
  <c r="N2095" i="1"/>
  <c r="O2094" i="1"/>
  <c r="I2102" i="1"/>
  <c r="J2101" i="1"/>
  <c r="K2101" i="1" s="1"/>
  <c r="M2101" i="1"/>
  <c r="U2100" i="1"/>
  <c r="W2100" i="1" s="1"/>
  <c r="Y2219" i="1"/>
  <c r="S2219" i="1"/>
  <c r="A2220" i="1"/>
  <c r="Q2220" i="1" s="1"/>
  <c r="R2220" i="1" s="1"/>
  <c r="T2222" i="1"/>
  <c r="Z2221" i="1" l="1"/>
  <c r="AA2221" i="1"/>
  <c r="H2220" i="1"/>
  <c r="F210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M2102" i="1"/>
  <c r="S2220" i="1"/>
  <c r="Y2220" i="1"/>
  <c r="T2223" i="1"/>
  <c r="A2221" i="1"/>
  <c r="Q2221" i="1" s="1"/>
  <c r="R2221" i="1" s="1"/>
  <c r="H2221" i="1" l="1"/>
  <c r="AA2222" i="1"/>
  <c r="Z2222" i="1"/>
  <c r="E2102" i="1"/>
  <c r="F2102" i="1"/>
  <c r="L2098" i="1"/>
  <c r="D2099" i="1"/>
  <c r="G2098" i="1"/>
  <c r="N2097" i="1"/>
  <c r="O2096" i="1"/>
  <c r="U2102" i="1"/>
  <c r="W2102" i="1" s="1"/>
  <c r="J2103" i="1"/>
  <c r="K2103" i="1" s="1"/>
  <c r="I2104" i="1"/>
  <c r="M2103" i="1"/>
  <c r="S2221" i="1"/>
  <c r="Y2221" i="1"/>
  <c r="A2222" i="1"/>
  <c r="Q2222" i="1" s="1"/>
  <c r="R2222" i="1" s="1"/>
  <c r="T2224" i="1"/>
  <c r="Z2223" i="1" l="1"/>
  <c r="AA2223" i="1"/>
  <c r="H2222" i="1"/>
  <c r="F2103" i="1"/>
  <c r="E2103" i="1"/>
  <c r="L2099" i="1"/>
  <c r="D2100" i="1"/>
  <c r="G2099" i="1"/>
  <c r="N2098" i="1"/>
  <c r="O2097" i="1"/>
  <c r="J2104" i="1"/>
  <c r="K2104" i="1" s="1"/>
  <c r="I2105" i="1"/>
  <c r="M2104" i="1"/>
  <c r="U2103" i="1"/>
  <c r="W2103" i="1" s="1"/>
  <c r="S2222" i="1"/>
  <c r="Y2222" i="1"/>
  <c r="A2223" i="1"/>
  <c r="Q2223" i="1" s="1"/>
  <c r="R2223" i="1" s="1"/>
  <c r="T2225" i="1"/>
  <c r="H2223" i="1" l="1"/>
  <c r="AA2224" i="1"/>
  <c r="Z2224" i="1"/>
  <c r="E2104" i="1"/>
  <c r="F2104" i="1"/>
  <c r="G2100" i="1"/>
  <c r="L2100" i="1"/>
  <c r="D2101" i="1"/>
  <c r="N2099" i="1"/>
  <c r="O2098" i="1"/>
  <c r="I2106" i="1"/>
  <c r="J2105" i="1"/>
  <c r="K2105" i="1" s="1"/>
  <c r="M2105" i="1"/>
  <c r="U2104" i="1"/>
  <c r="W2104" i="1" s="1"/>
  <c r="Y2223" i="1"/>
  <c r="S2223" i="1"/>
  <c r="T2226" i="1"/>
  <c r="A2224" i="1"/>
  <c r="Q2224" i="1" s="1"/>
  <c r="R2224" i="1" s="1"/>
  <c r="Z2225" i="1" l="1"/>
  <c r="AA2225" i="1"/>
  <c r="H2224" i="1"/>
  <c r="F2105" i="1"/>
  <c r="E2105" i="1"/>
  <c r="G2101" i="1"/>
  <c r="L2101" i="1"/>
  <c r="D2102" i="1"/>
  <c r="N2100" i="1"/>
  <c r="O2099" i="1"/>
  <c r="U2105" i="1"/>
  <c r="W2105" i="1" s="1"/>
  <c r="J2106" i="1"/>
  <c r="K2106" i="1" s="1"/>
  <c r="I2107" i="1"/>
  <c r="S2224" i="1"/>
  <c r="Y2224" i="1"/>
  <c r="T2227" i="1"/>
  <c r="A2225" i="1"/>
  <c r="Q2225" i="1" s="1"/>
  <c r="R2225" i="1" s="1"/>
  <c r="H2225" i="1" l="1"/>
  <c r="AA2226" i="1"/>
  <c r="Z2226" i="1"/>
  <c r="E2106" i="1"/>
  <c r="F2106" i="1"/>
  <c r="L2102" i="1"/>
  <c r="D2103" i="1"/>
  <c r="G2102" i="1"/>
  <c r="N2101" i="1"/>
  <c r="O2100" i="1"/>
  <c r="J2107" i="1"/>
  <c r="K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F2107" i="1"/>
  <c r="E2107" i="1"/>
  <c r="L2103" i="1"/>
  <c r="G2103" i="1"/>
  <c r="D2104" i="1"/>
  <c r="N2102" i="1"/>
  <c r="O2101" i="1"/>
  <c r="J2108" i="1"/>
  <c r="K2108" i="1" s="1"/>
  <c r="I2109" i="1"/>
  <c r="U2107" i="1"/>
  <c r="W2107" i="1" s="1"/>
  <c r="Y2226" i="1"/>
  <c r="S2226" i="1"/>
  <c r="T2229" i="1"/>
  <c r="A2227" i="1"/>
  <c r="Q2227" i="1" s="1"/>
  <c r="R2227" i="1" s="1"/>
  <c r="H2227" i="1" l="1"/>
  <c r="AA2228" i="1"/>
  <c r="Z2228" i="1"/>
  <c r="E2108" i="1"/>
  <c r="F2108" i="1"/>
  <c r="L2104" i="1"/>
  <c r="D2105" i="1"/>
  <c r="G2104" i="1"/>
  <c r="N2103" i="1"/>
  <c r="O2102" i="1"/>
  <c r="U2108" i="1"/>
  <c r="W2108" i="1" s="1"/>
  <c r="J2109" i="1"/>
  <c r="K2109" i="1" s="1"/>
  <c r="I2110" i="1"/>
  <c r="Y2227" i="1"/>
  <c r="S2227" i="1"/>
  <c r="T2230" i="1"/>
  <c r="A2228" i="1"/>
  <c r="Q2228" i="1" s="1"/>
  <c r="R2228" i="1" s="1"/>
  <c r="Z2229" i="1" l="1"/>
  <c r="AA2229" i="1"/>
  <c r="H2228" i="1"/>
  <c r="F2109" i="1"/>
  <c r="E2109" i="1"/>
  <c r="M2106" i="1"/>
  <c r="L2105" i="1"/>
  <c r="G2105" i="1"/>
  <c r="D2106" i="1"/>
  <c r="N2104" i="1"/>
  <c r="O2103" i="1"/>
  <c r="I2111" i="1"/>
  <c r="J2110" i="1"/>
  <c r="K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F2110" i="1"/>
  <c r="L2106" i="1"/>
  <c r="M2107" i="1" s="1"/>
  <c r="G2106" i="1"/>
  <c r="D2107" i="1"/>
  <c r="N2105" i="1"/>
  <c r="O2104" i="1"/>
  <c r="U2110" i="1"/>
  <c r="W2110" i="1" s="1"/>
  <c r="I2112" i="1"/>
  <c r="J2111" i="1"/>
  <c r="K2111" i="1" s="1"/>
  <c r="T2232" i="1"/>
  <c r="A2230" i="1"/>
  <c r="Q2230" i="1" s="1"/>
  <c r="R2230" i="1" s="1"/>
  <c r="Z2231" i="1" l="1"/>
  <c r="AA2231" i="1"/>
  <c r="H2230" i="1"/>
  <c r="F2111" i="1"/>
  <c r="E2111" i="1"/>
  <c r="G2107" i="1"/>
  <c r="L2107" i="1"/>
  <c r="M2108" i="1" s="1"/>
  <c r="M2109" i="1" s="1"/>
  <c r="D2108" i="1"/>
  <c r="N2106" i="1"/>
  <c r="O2105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H2232" i="1" l="1"/>
  <c r="R2231" i="1"/>
  <c r="AA2232" i="1"/>
  <c r="AA2233" i="1" s="1"/>
  <c r="Z2232" i="1"/>
  <c r="Z2233" i="1" s="1"/>
  <c r="E2113" i="1"/>
  <c r="F2113" i="1"/>
  <c r="L2109" i="1"/>
  <c r="M2110" i="1" s="1"/>
  <c r="M2111" i="1" s="1"/>
  <c r="D2110" i="1"/>
  <c r="G2109" i="1"/>
  <c r="N2108" i="1"/>
  <c r="O2107" i="1"/>
  <c r="U2113" i="1"/>
  <c r="W2113" i="1" s="1"/>
  <c r="I2115" i="1"/>
  <c r="J2114" i="1"/>
  <c r="K2114" i="1" s="1"/>
  <c r="A2233" i="1"/>
  <c r="Q2233" i="1" s="1"/>
  <c r="R2233" i="1" s="1"/>
  <c r="T2235" i="1"/>
  <c r="H2233" i="1" l="1"/>
  <c r="Z2234" i="1"/>
  <c r="AA2234" i="1"/>
  <c r="F2114" i="1"/>
  <c r="E2114" i="1"/>
  <c r="G2110" i="1"/>
  <c r="L2110" i="1"/>
  <c r="D2111" i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AA2235" i="1" l="1"/>
  <c r="Z2235" i="1"/>
  <c r="H2234" i="1"/>
  <c r="E2115" i="1"/>
  <c r="F2115" i="1"/>
  <c r="L2111" i="1"/>
  <c r="M2112" i="1" s="1"/>
  <c r="D2112" i="1"/>
  <c r="G2111" i="1"/>
  <c r="N2110" i="1"/>
  <c r="O2109" i="1"/>
  <c r="U2115" i="1"/>
  <c r="W2115" i="1" s="1"/>
  <c r="J2116" i="1"/>
  <c r="K2116" i="1" s="1"/>
  <c r="I2117" i="1"/>
  <c r="A2235" i="1"/>
  <c r="Q2235" i="1" s="1"/>
  <c r="R2235" i="1" s="1"/>
  <c r="T2237" i="1"/>
  <c r="H2235" i="1" l="1"/>
  <c r="Z2236" i="1"/>
  <c r="AA2236" i="1"/>
  <c r="F2116" i="1"/>
  <c r="E2116" i="1"/>
  <c r="G2112" i="1"/>
  <c r="L2112" i="1"/>
  <c r="M2113" i="1" s="1"/>
  <c r="D2113" i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AA2237" i="1" l="1"/>
  <c r="Z2237" i="1"/>
  <c r="H2236" i="1"/>
  <c r="E2117" i="1"/>
  <c r="F2117" i="1"/>
  <c r="L2113" i="1"/>
  <c r="M2114" i="1" s="1"/>
  <c r="G2113" i="1"/>
  <c r="D2114" i="1"/>
  <c r="O2111" i="1"/>
  <c r="N2112" i="1"/>
  <c r="U2117" i="1"/>
  <c r="W2117" i="1" s="1"/>
  <c r="I2119" i="1"/>
  <c r="J2118" i="1"/>
  <c r="K2118" i="1" s="1"/>
  <c r="S2236" i="1"/>
  <c r="Y2236" i="1"/>
  <c r="A2237" i="1"/>
  <c r="Q2237" i="1" s="1"/>
  <c r="R2237" i="1" s="1"/>
  <c r="T2239" i="1"/>
  <c r="H2237" i="1" l="1"/>
  <c r="Z2238" i="1"/>
  <c r="AA2238" i="1"/>
  <c r="F2118" i="1"/>
  <c r="E2118" i="1"/>
  <c r="G2114" i="1"/>
  <c r="L2114" i="1"/>
  <c r="M2115" i="1" s="1"/>
  <c r="M2116" i="1" s="1"/>
  <c r="M2117" i="1" s="1"/>
  <c r="M2118" i="1" s="1"/>
  <c r="M2119" i="1" s="1"/>
  <c r="D2115" i="1"/>
  <c r="O2112" i="1"/>
  <c r="N2113" i="1"/>
  <c r="U2118" i="1"/>
  <c r="W2118" i="1" s="1"/>
  <c r="J2119" i="1"/>
  <c r="K2119" i="1" s="1"/>
  <c r="I2120" i="1"/>
  <c r="S2237" i="1"/>
  <c r="Y2237" i="1"/>
  <c r="T2240" i="1"/>
  <c r="A2238" i="1"/>
  <c r="Q2238" i="1" s="1"/>
  <c r="R2238" i="1" s="1"/>
  <c r="AA2239" i="1" l="1"/>
  <c r="Z2239" i="1"/>
  <c r="H2238" i="1"/>
  <c r="E2119" i="1"/>
  <c r="F2119" i="1"/>
  <c r="G2115" i="1"/>
  <c r="L2115" i="1"/>
  <c r="D2116" i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H2239" i="1" l="1"/>
  <c r="Z2240" i="1"/>
  <c r="AA2240" i="1"/>
  <c r="F2120" i="1"/>
  <c r="E2120" i="1"/>
  <c r="L2116" i="1"/>
  <c r="G2116" i="1"/>
  <c r="D2117" i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AA2241" i="1" l="1"/>
  <c r="Z2241" i="1"/>
  <c r="H2240" i="1"/>
  <c r="E2121" i="1"/>
  <c r="F2121" i="1"/>
  <c r="L2117" i="1"/>
  <c r="G2117" i="1"/>
  <c r="D2118" i="1"/>
  <c r="N2116" i="1"/>
  <c r="O2115" i="1"/>
  <c r="M2122" i="1"/>
  <c r="J2122" i="1"/>
  <c r="K2122" i="1" s="1"/>
  <c r="I2123" i="1"/>
  <c r="U2121" i="1"/>
  <c r="W2121" i="1" s="1"/>
  <c r="S2240" i="1"/>
  <c r="Y2240" i="1"/>
  <c r="A2241" i="1"/>
  <c r="Q2241" i="1" s="1"/>
  <c r="R2241" i="1" s="1"/>
  <c r="T2243" i="1"/>
  <c r="H2241" i="1" l="1"/>
  <c r="Z2242" i="1"/>
  <c r="AA2242" i="1"/>
  <c r="F212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I2124" i="1"/>
  <c r="S2241" i="1"/>
  <c r="Y2241" i="1"/>
  <c r="A2242" i="1"/>
  <c r="Q2242" i="1" s="1"/>
  <c r="R2242" i="1" s="1"/>
  <c r="T2244" i="1"/>
  <c r="AA2243" i="1" l="1"/>
  <c r="Z2243" i="1"/>
  <c r="H2242" i="1"/>
  <c r="E2123" i="1"/>
  <c r="F2123" i="1"/>
  <c r="G2119" i="1"/>
  <c r="L2119" i="1"/>
  <c r="D2120" i="1"/>
  <c r="N2118" i="1"/>
  <c r="O2117" i="1"/>
  <c r="M2124" i="1"/>
  <c r="J2124" i="1"/>
  <c r="K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Z2244" i="1"/>
  <c r="AA2244" i="1"/>
  <c r="F2124" i="1"/>
  <c r="E2124" i="1"/>
  <c r="L2120" i="1"/>
  <c r="D2121" i="1"/>
  <c r="G2120" i="1"/>
  <c r="N2119" i="1"/>
  <c r="O2118" i="1"/>
  <c r="J2125" i="1"/>
  <c r="K2125" i="1" s="1"/>
  <c r="M2125" i="1"/>
  <c r="I2126" i="1"/>
  <c r="U2124" i="1"/>
  <c r="W2124" i="1" s="1"/>
  <c r="Y2243" i="1"/>
  <c r="S2243" i="1"/>
  <c r="T2246" i="1"/>
  <c r="A2244" i="1"/>
  <c r="Q2244" i="1" s="1"/>
  <c r="R2244" i="1" s="1"/>
  <c r="AA2245" i="1" l="1"/>
  <c r="Z2245" i="1"/>
  <c r="H2244" i="1"/>
  <c r="E2125" i="1"/>
  <c r="F2125" i="1"/>
  <c r="L2121" i="1"/>
  <c r="D2122" i="1"/>
  <c r="G2121" i="1"/>
  <c r="N2120" i="1"/>
  <c r="O2119" i="1"/>
  <c r="M2126" i="1"/>
  <c r="I2127" i="1"/>
  <c r="J2126" i="1"/>
  <c r="K2126" i="1" s="1"/>
  <c r="U2125" i="1"/>
  <c r="W2125" i="1" s="1"/>
  <c r="S2244" i="1"/>
  <c r="Y2244" i="1"/>
  <c r="T2247" i="1"/>
  <c r="A2245" i="1"/>
  <c r="Q2245" i="1" s="1"/>
  <c r="R2245" i="1" s="1"/>
  <c r="H2245" i="1" l="1"/>
  <c r="Z2246" i="1"/>
  <c r="AA2246" i="1"/>
  <c r="F212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S2245" i="1"/>
  <c r="Y2245" i="1"/>
  <c r="A2246" i="1"/>
  <c r="Q2246" i="1" s="1"/>
  <c r="R2246" i="1" s="1"/>
  <c r="T2248" i="1"/>
  <c r="AA2247" i="1" l="1"/>
  <c r="Z2247" i="1"/>
  <c r="H2246" i="1"/>
  <c r="E2127" i="1"/>
  <c r="F2127" i="1"/>
  <c r="L2123" i="1"/>
  <c r="D2124" i="1"/>
  <c r="G2123" i="1"/>
  <c r="N2122" i="1"/>
  <c r="O2121" i="1"/>
  <c r="J2128" i="1"/>
  <c r="K2128" i="1" s="1"/>
  <c r="I2129" i="1"/>
  <c r="M2128" i="1"/>
  <c r="U2127" i="1"/>
  <c r="W2127" i="1" s="1"/>
  <c r="S2246" i="1"/>
  <c r="Y2246" i="1"/>
  <c r="A2247" i="1"/>
  <c r="Q2247" i="1" s="1"/>
  <c r="R2247" i="1" s="1"/>
  <c r="T2249" i="1"/>
  <c r="H2247" i="1" l="1"/>
  <c r="Z2248" i="1"/>
  <c r="AA2248" i="1"/>
  <c r="F2128" i="1"/>
  <c r="E2128" i="1"/>
  <c r="L2124" i="1"/>
  <c r="G2124" i="1"/>
  <c r="D2125" i="1"/>
  <c r="N2123" i="1"/>
  <c r="O2122" i="1"/>
  <c r="J2129" i="1"/>
  <c r="K2129" i="1" s="1"/>
  <c r="M2129" i="1"/>
  <c r="I2130" i="1"/>
  <c r="U2128" i="1"/>
  <c r="W2128" i="1" s="1"/>
  <c r="Y2247" i="1"/>
  <c r="S2247" i="1"/>
  <c r="A2248" i="1"/>
  <c r="Q2248" i="1" s="1"/>
  <c r="R2248" i="1" s="1"/>
  <c r="T2250" i="1"/>
  <c r="AA2249" i="1" l="1"/>
  <c r="Z2249" i="1"/>
  <c r="H2248" i="1"/>
  <c r="E2129" i="1"/>
  <c r="F2129" i="1"/>
  <c r="L2125" i="1"/>
  <c r="G2125" i="1"/>
  <c r="D2126" i="1"/>
  <c r="N2124" i="1"/>
  <c r="O2123" i="1"/>
  <c r="M2130" i="1"/>
  <c r="J2130" i="1"/>
  <c r="K2130" i="1" s="1"/>
  <c r="I2131" i="1"/>
  <c r="U2129" i="1"/>
  <c r="W2129" i="1" s="1"/>
  <c r="S2248" i="1"/>
  <c r="Y2248" i="1"/>
  <c r="T2251" i="1"/>
  <c r="A2249" i="1"/>
  <c r="Q2249" i="1" s="1"/>
  <c r="R2249" i="1" s="1"/>
  <c r="H2249" i="1" l="1"/>
  <c r="Z2250" i="1"/>
  <c r="AA2250" i="1"/>
  <c r="F2130" i="1"/>
  <c r="E2130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AA2251" i="1" l="1"/>
  <c r="Z2251" i="1"/>
  <c r="H2250" i="1"/>
  <c r="E213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H2251" i="1" l="1"/>
  <c r="Z2252" i="1"/>
  <c r="AA2252" i="1"/>
  <c r="F2132" i="1"/>
  <c r="E2132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AA2253" i="1" l="1"/>
  <c r="Z2253" i="1"/>
  <c r="H2252" i="1"/>
  <c r="E2133" i="1"/>
  <c r="F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H2253" i="1" l="1"/>
  <c r="Z2254" i="1"/>
  <c r="AA2254" i="1"/>
  <c r="F2134" i="1"/>
  <c r="E2134" i="1"/>
  <c r="L2130" i="1"/>
  <c r="G2130" i="1"/>
  <c r="D2131" i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AA2255" i="1" l="1"/>
  <c r="Z2255" i="1"/>
  <c r="H2254" i="1"/>
  <c r="E2135" i="1"/>
  <c r="F2135" i="1"/>
  <c r="L2131" i="1"/>
  <c r="D2132" i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H2255" i="1" l="1"/>
  <c r="Z2256" i="1"/>
  <c r="AA2256" i="1"/>
  <c r="F2136" i="1"/>
  <c r="E2136" i="1"/>
  <c r="L2132" i="1"/>
  <c r="D2133" i="1"/>
  <c r="G2132" i="1"/>
  <c r="N2131" i="1"/>
  <c r="O2130" i="1"/>
  <c r="U2136" i="1"/>
  <c r="W2136" i="1" s="1"/>
  <c r="J2137" i="1"/>
  <c r="K2137" i="1" s="1"/>
  <c r="I2138" i="1"/>
  <c r="Y2255" i="1"/>
  <c r="S2255" i="1"/>
  <c r="T2258" i="1"/>
  <c r="A2256" i="1"/>
  <c r="Q2256" i="1" s="1"/>
  <c r="R2256" i="1" s="1"/>
  <c r="AA2257" i="1" l="1"/>
  <c r="Z2257" i="1"/>
  <c r="H2256" i="1"/>
  <c r="E2137" i="1"/>
  <c r="F2137" i="1"/>
  <c r="L2133" i="1"/>
  <c r="G2133" i="1"/>
  <c r="D2134" i="1"/>
  <c r="N2132" i="1"/>
  <c r="O2131" i="1"/>
  <c r="I2139" i="1"/>
  <c r="J2138" i="1"/>
  <c r="K2138" i="1" s="1"/>
  <c r="U2137" i="1"/>
  <c r="W2137" i="1" s="1"/>
  <c r="S2256" i="1"/>
  <c r="Y2256" i="1"/>
  <c r="A2257" i="1"/>
  <c r="Q2257" i="1" s="1"/>
  <c r="R2257" i="1" s="1"/>
  <c r="T2259" i="1"/>
  <c r="H2257" i="1" l="1"/>
  <c r="Z2258" i="1"/>
  <c r="AA2258" i="1"/>
  <c r="F2138" i="1"/>
  <c r="E2138" i="1"/>
  <c r="L2134" i="1"/>
  <c r="D2135" i="1"/>
  <c r="G2134" i="1"/>
  <c r="N2133" i="1"/>
  <c r="O2132" i="1"/>
  <c r="U2138" i="1"/>
  <c r="W2138" i="1" s="1"/>
  <c r="M2137" i="1"/>
  <c r="I2140" i="1"/>
  <c r="J2139" i="1"/>
  <c r="K2139" i="1" s="1"/>
  <c r="Y2257" i="1"/>
  <c r="S2257" i="1"/>
  <c r="A2258" i="1"/>
  <c r="Q2258" i="1" s="1"/>
  <c r="R2258" i="1" s="1"/>
  <c r="T2260" i="1"/>
  <c r="AA2259" i="1" l="1"/>
  <c r="Z2259" i="1"/>
  <c r="H2258" i="1"/>
  <c r="E2139" i="1"/>
  <c r="F2139" i="1"/>
  <c r="G2135" i="1"/>
  <c r="L2135" i="1"/>
  <c r="D2136" i="1"/>
  <c r="N2134" i="1"/>
  <c r="O2133" i="1"/>
  <c r="I2141" i="1"/>
  <c r="J2140" i="1"/>
  <c r="K2140" i="1" s="1"/>
  <c r="U2139" i="1"/>
  <c r="W2139" i="1" s="1"/>
  <c r="Y2258" i="1"/>
  <c r="S2258" i="1"/>
  <c r="T2261" i="1"/>
  <c r="A2259" i="1"/>
  <c r="Q2259" i="1" s="1"/>
  <c r="R2259" i="1" s="1"/>
  <c r="H2259" i="1" l="1"/>
  <c r="Z2260" i="1"/>
  <c r="AA2260" i="1"/>
  <c r="F2140" i="1"/>
  <c r="E2140" i="1"/>
  <c r="G2136" i="1"/>
  <c r="L2136" i="1"/>
  <c r="D2137" i="1"/>
  <c r="N2135" i="1"/>
  <c r="O2134" i="1"/>
  <c r="U2140" i="1"/>
  <c r="W2140" i="1" s="1"/>
  <c r="J2141" i="1"/>
  <c r="K2141" i="1" s="1"/>
  <c r="I2142" i="1"/>
  <c r="Y2259" i="1"/>
  <c r="S2259" i="1"/>
  <c r="A2260" i="1"/>
  <c r="Q2260" i="1" s="1"/>
  <c r="R2260" i="1" s="1"/>
  <c r="T2262" i="1"/>
  <c r="AA2261" i="1" l="1"/>
  <c r="Z2261" i="1"/>
  <c r="H2260" i="1"/>
  <c r="E2141" i="1"/>
  <c r="F2141" i="1"/>
  <c r="L2137" i="1"/>
  <c r="M2138" i="1" s="1"/>
  <c r="D2138" i="1"/>
  <c r="G2137" i="1"/>
  <c r="N2136" i="1"/>
  <c r="O2135" i="1"/>
  <c r="U2141" i="1"/>
  <c r="W2141" i="1" s="1"/>
  <c r="J2142" i="1"/>
  <c r="K2142" i="1" s="1"/>
  <c r="I2143" i="1"/>
  <c r="T2263" i="1"/>
  <c r="A2261" i="1"/>
  <c r="Q2261" i="1" s="1"/>
  <c r="R2261" i="1" s="1"/>
  <c r="H2261" i="1" l="1"/>
  <c r="Z2262" i="1"/>
  <c r="AA2262" i="1"/>
  <c r="F2142" i="1"/>
  <c r="E2142" i="1"/>
  <c r="L2138" i="1"/>
  <c r="M2139" i="1" s="1"/>
  <c r="M2140" i="1" s="1"/>
  <c r="D2139" i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F2143" i="1"/>
  <c r="E2143" i="1"/>
  <c r="L2139" i="1"/>
  <c r="G2139" i="1"/>
  <c r="D2140" i="1"/>
  <c r="N2138" i="1"/>
  <c r="O2137" i="1"/>
  <c r="J2144" i="1"/>
  <c r="K2144" i="1" s="1"/>
  <c r="I2145" i="1"/>
  <c r="U2143" i="1"/>
  <c r="W2143" i="1" s="1"/>
  <c r="T2265" i="1"/>
  <c r="A2263" i="1"/>
  <c r="Q2263" i="1" s="1"/>
  <c r="R2263" i="1" s="1"/>
  <c r="H2263" i="1" l="1"/>
  <c r="Z2263" i="1"/>
  <c r="Z2264" i="1" s="1"/>
  <c r="AA2263" i="1"/>
  <c r="AA2264" i="1" s="1"/>
  <c r="F2144" i="1"/>
  <c r="E2144" i="1"/>
  <c r="G2140" i="1"/>
  <c r="L2140" i="1"/>
  <c r="M2141" i="1" s="1"/>
  <c r="M2142" i="1" s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F2145" i="1"/>
  <c r="E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H2265" i="1" l="1"/>
  <c r="Z2266" i="1"/>
  <c r="AA2266" i="1"/>
  <c r="E2146" i="1"/>
  <c r="F2146" i="1"/>
  <c r="G2142" i="1"/>
  <c r="L2142" i="1"/>
  <c r="M2143" i="1" s="1"/>
  <c r="M2144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AA2267" i="1" l="1"/>
  <c r="Z2267" i="1"/>
  <c r="H2266" i="1"/>
  <c r="F2147" i="1"/>
  <c r="E2147" i="1"/>
  <c r="L2143" i="1"/>
  <c r="D2144" i="1"/>
  <c r="G2143" i="1"/>
  <c r="O2141" i="1"/>
  <c r="N2142" i="1"/>
  <c r="U2147" i="1"/>
  <c r="W2147" i="1" s="1"/>
  <c r="J2148" i="1"/>
  <c r="K2148" i="1" s="1"/>
  <c r="I2149" i="1"/>
  <c r="S2266" i="1"/>
  <c r="Y2266" i="1"/>
  <c r="A2267" i="1"/>
  <c r="Q2267" i="1" s="1"/>
  <c r="R2267" i="1" s="1"/>
  <c r="T2269" i="1"/>
  <c r="H2267" i="1" l="1"/>
  <c r="Z2268" i="1"/>
  <c r="AA2268" i="1"/>
  <c r="E2148" i="1"/>
  <c r="F2148" i="1"/>
  <c r="G2144" i="1"/>
  <c r="L2144" i="1"/>
  <c r="M2145" i="1" s="1"/>
  <c r="M2146" i="1" s="1"/>
  <c r="M2147" i="1" s="1"/>
  <c r="M2148" i="1" s="1"/>
  <c r="M2149" i="1" s="1"/>
  <c r="D2145" i="1"/>
  <c r="N2143" i="1"/>
  <c r="O2142" i="1"/>
  <c r="I2150" i="1"/>
  <c r="J2149" i="1"/>
  <c r="K2149" i="1" s="1"/>
  <c r="U2148" i="1"/>
  <c r="W2148" i="1" s="1"/>
  <c r="Y2267" i="1"/>
  <c r="S2267" i="1"/>
  <c r="T2270" i="1"/>
  <c r="A2268" i="1"/>
  <c r="Q2268" i="1" s="1"/>
  <c r="R2268" i="1" s="1"/>
  <c r="AA2269" i="1" l="1"/>
  <c r="Z2269" i="1"/>
  <c r="H2268" i="1"/>
  <c r="F2149" i="1"/>
  <c r="E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H2269" i="1" l="1"/>
  <c r="Z2270" i="1"/>
  <c r="AA2270" i="1"/>
  <c r="E2150" i="1"/>
  <c r="F2150" i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AA2271" i="1" l="1"/>
  <c r="Z2271" i="1"/>
  <c r="H2270" i="1"/>
  <c r="F2151" i="1"/>
  <c r="E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H2271" i="1" l="1"/>
  <c r="Z2272" i="1"/>
  <c r="AA2272" i="1"/>
  <c r="E2152" i="1"/>
  <c r="F215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AA2273" i="1" l="1"/>
  <c r="Z2273" i="1"/>
  <c r="H2272" i="1"/>
  <c r="F2153" i="1"/>
  <c r="E215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H2273" i="1" l="1"/>
  <c r="Z2274" i="1"/>
  <c r="AA2274" i="1"/>
  <c r="E2154" i="1"/>
  <c r="F2154" i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Z2275" i="1"/>
  <c r="H2274" i="1"/>
  <c r="F2155" i="1"/>
  <c r="E215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H2275" i="1" l="1"/>
  <c r="Z2276" i="1"/>
  <c r="AA2276" i="1"/>
  <c r="E2156" i="1"/>
  <c r="F215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AA2277" i="1" l="1"/>
  <c r="Z2277" i="1"/>
  <c r="H2276" i="1"/>
  <c r="F215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H2277" i="1" l="1"/>
  <c r="Z2278" i="1"/>
  <c r="AA2278" i="1"/>
  <c r="E2158" i="1"/>
  <c r="F2158" i="1"/>
  <c r="G2154" i="1"/>
  <c r="L2154" i="1"/>
  <c r="D2155" i="1"/>
  <c r="N2153" i="1"/>
  <c r="O2152" i="1"/>
  <c r="U2158" i="1"/>
  <c r="W2158" i="1" s="1"/>
  <c r="J2159" i="1"/>
  <c r="K2159" i="1" s="1"/>
  <c r="I2160" i="1"/>
  <c r="M2159" i="1"/>
  <c r="S2277" i="1"/>
  <c r="Y2277" i="1"/>
  <c r="T2280" i="1"/>
  <c r="A2278" i="1"/>
  <c r="Q2278" i="1" s="1"/>
  <c r="R2278" i="1" s="1"/>
  <c r="AA2279" i="1" l="1"/>
  <c r="Z2279" i="1"/>
  <c r="H2278" i="1"/>
  <c r="F2159" i="1"/>
  <c r="E2159" i="1"/>
  <c r="L2155" i="1"/>
  <c r="G2155" i="1"/>
  <c r="D2156" i="1"/>
  <c r="N2154" i="1"/>
  <c r="O2153" i="1"/>
  <c r="J2160" i="1"/>
  <c r="K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F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AA2281" i="1" l="1"/>
  <c r="Z2281" i="1"/>
  <c r="H2280" i="1"/>
  <c r="F2161" i="1"/>
  <c r="E2161" i="1"/>
  <c r="L2157" i="1"/>
  <c r="D2158" i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H2281" i="1" l="1"/>
  <c r="Z2282" i="1"/>
  <c r="AA2282" i="1"/>
  <c r="E2162" i="1"/>
  <c r="F2162" i="1"/>
  <c r="L2158" i="1"/>
  <c r="D2159" i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AA2283" i="1" l="1"/>
  <c r="Z2283" i="1"/>
  <c r="H2282" i="1"/>
  <c r="F2163" i="1"/>
  <c r="E2163" i="1"/>
  <c r="L2159" i="1"/>
  <c r="D2160" i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H2283" i="1" l="1"/>
  <c r="Z2284" i="1"/>
  <c r="AA2284" i="1"/>
  <c r="E2164" i="1"/>
  <c r="F2164" i="1"/>
  <c r="L2160" i="1"/>
  <c r="G2160" i="1"/>
  <c r="D2161" i="1"/>
  <c r="N2159" i="1"/>
  <c r="O2158" i="1"/>
  <c r="J2165" i="1"/>
  <c r="K2165" i="1" s="1"/>
  <c r="I2166" i="1"/>
  <c r="U2164" i="1"/>
  <c r="W2164" i="1" s="1"/>
  <c r="Y2283" i="1"/>
  <c r="S2283" i="1"/>
  <c r="A2284" i="1"/>
  <c r="Q2284" i="1" s="1"/>
  <c r="R2284" i="1" s="1"/>
  <c r="T2286" i="1"/>
  <c r="AA2285" i="1" l="1"/>
  <c r="Z2285" i="1"/>
  <c r="H2284" i="1"/>
  <c r="F2165" i="1"/>
  <c r="E2165" i="1"/>
  <c r="L2161" i="1"/>
  <c r="D2162" i="1"/>
  <c r="G2161" i="1"/>
  <c r="N2160" i="1"/>
  <c r="O2159" i="1"/>
  <c r="I2167" i="1"/>
  <c r="J2166" i="1"/>
  <c r="K2166" i="1" s="1"/>
  <c r="U2165" i="1"/>
  <c r="W2165" i="1" s="1"/>
  <c r="S2284" i="1"/>
  <c r="Y2284" i="1"/>
  <c r="T2287" i="1"/>
  <c r="A2285" i="1"/>
  <c r="Q2285" i="1" s="1"/>
  <c r="R2285" i="1" s="1"/>
  <c r="H2285" i="1" l="1"/>
  <c r="Z2286" i="1"/>
  <c r="AA2286" i="1"/>
  <c r="E2166" i="1"/>
  <c r="F2166" i="1"/>
  <c r="L2162" i="1"/>
  <c r="G2162" i="1"/>
  <c r="D2163" i="1"/>
  <c r="N2161" i="1"/>
  <c r="O2160" i="1"/>
  <c r="U2166" i="1"/>
  <c r="W2166" i="1" s="1"/>
  <c r="J2167" i="1"/>
  <c r="K2167" i="1" s="1"/>
  <c r="I2168" i="1"/>
  <c r="S2285" i="1"/>
  <c r="Y2285" i="1"/>
  <c r="T2288" i="1"/>
  <c r="A2286" i="1"/>
  <c r="Q2286" i="1" s="1"/>
  <c r="R2286" i="1" s="1"/>
  <c r="AA2287" i="1" l="1"/>
  <c r="Z2287" i="1"/>
  <c r="H2286" i="1"/>
  <c r="F2167" i="1"/>
  <c r="E2167" i="1"/>
  <c r="G2163" i="1"/>
  <c r="L2163" i="1"/>
  <c r="D2164" i="1"/>
  <c r="N2162" i="1"/>
  <c r="O2161" i="1"/>
  <c r="I2169" i="1"/>
  <c r="J2168" i="1"/>
  <c r="K2168" i="1" s="1"/>
  <c r="U2167" i="1"/>
  <c r="W2167" i="1" s="1"/>
  <c r="S2286" i="1"/>
  <c r="Y2286" i="1"/>
  <c r="A2287" i="1"/>
  <c r="Q2287" i="1" s="1"/>
  <c r="R2287" i="1" s="1"/>
  <c r="T2289" i="1"/>
  <c r="H2287" i="1" l="1"/>
  <c r="Z2288" i="1"/>
  <c r="AA2288" i="1"/>
  <c r="E2168" i="1"/>
  <c r="F2168" i="1"/>
  <c r="M2165" i="1"/>
  <c r="M2166" i="1" s="1"/>
  <c r="M2167" i="1" s="1"/>
  <c r="L2164" i="1"/>
  <c r="D2165" i="1"/>
  <c r="G2164" i="1"/>
  <c r="N2163" i="1"/>
  <c r="O2162" i="1"/>
  <c r="U2168" i="1"/>
  <c r="W2168" i="1" s="1"/>
  <c r="J2169" i="1"/>
  <c r="K2169" i="1" s="1"/>
  <c r="I2170" i="1"/>
  <c r="Y2287" i="1"/>
  <c r="S2287" i="1"/>
  <c r="T2290" i="1"/>
  <c r="A2288" i="1"/>
  <c r="Q2288" i="1" s="1"/>
  <c r="R2288" i="1" s="1"/>
  <c r="AA2289" i="1" l="1"/>
  <c r="Z2289" i="1"/>
  <c r="H2288" i="1"/>
  <c r="F2169" i="1"/>
  <c r="E2169" i="1"/>
  <c r="L2165" i="1"/>
  <c r="D2166" i="1"/>
  <c r="G2165" i="1"/>
  <c r="N2164" i="1"/>
  <c r="O2163" i="1"/>
  <c r="I2171" i="1"/>
  <c r="J2170" i="1"/>
  <c r="K2170" i="1" s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E217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AA2291" i="1" l="1"/>
  <c r="Z2291" i="1"/>
  <c r="H2290" i="1"/>
  <c r="F2171" i="1"/>
  <c r="E2171" i="1"/>
  <c r="L2167" i="1"/>
  <c r="M2168" i="1" s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H2291" i="1" l="1"/>
  <c r="Z2292" i="1"/>
  <c r="AA2292" i="1"/>
  <c r="F2172" i="1"/>
  <c r="E2172" i="1"/>
  <c r="G2168" i="1"/>
  <c r="L2168" i="1"/>
  <c r="M2169" i="1" s="1"/>
  <c r="M2170" i="1" s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H2292" i="1" l="1"/>
  <c r="Q2292" i="1"/>
  <c r="F2173" i="1"/>
  <c r="E2173" i="1"/>
  <c r="L2169" i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Z2293" i="1"/>
  <c r="Z2294" i="1" s="1"/>
  <c r="AA2293" i="1"/>
  <c r="AA2294" i="1" s="1"/>
  <c r="E2174" i="1"/>
  <c r="F2174" i="1"/>
  <c r="L2170" i="1"/>
  <c r="M2171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AA2295" i="1"/>
  <c r="Z2295" i="1"/>
  <c r="F2175" i="1"/>
  <c r="E2175" i="1"/>
  <c r="L2171" i="1"/>
  <c r="M2172" i="1" s="1"/>
  <c r="M2173" i="1" s="1"/>
  <c r="M2174" i="1" s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A2295" i="1"/>
  <c r="Q2295" i="1" s="1"/>
  <c r="R2295" i="1" s="1"/>
  <c r="T2297" i="1"/>
  <c r="Z2296" i="1" l="1"/>
  <c r="AA2296" i="1"/>
  <c r="H2295" i="1"/>
  <c r="E2176" i="1"/>
  <c r="F2176" i="1"/>
  <c r="L2172" i="1"/>
  <c r="D2173" i="1"/>
  <c r="G2172" i="1"/>
  <c r="N2171" i="1"/>
  <c r="O2170" i="1"/>
  <c r="U2176" i="1"/>
  <c r="W2176" i="1" s="1"/>
  <c r="J2177" i="1"/>
  <c r="K2177" i="1" s="1"/>
  <c r="I2178" i="1"/>
  <c r="Y2295" i="1"/>
  <c r="S2295" i="1"/>
  <c r="A2296" i="1"/>
  <c r="Q2296" i="1" s="1"/>
  <c r="R2296" i="1" s="1"/>
  <c r="T2298" i="1"/>
  <c r="H2296" i="1" l="1"/>
  <c r="AA2297" i="1"/>
  <c r="Z2297" i="1"/>
  <c r="F2177" i="1"/>
  <c r="E2177" i="1"/>
  <c r="L2173" i="1"/>
  <c r="D2174" i="1"/>
  <c r="G2173" i="1"/>
  <c r="N2172" i="1"/>
  <c r="O2171" i="1"/>
  <c r="I2179" i="1"/>
  <c r="J2178" i="1"/>
  <c r="K2178" i="1" s="1"/>
  <c r="U2177" i="1"/>
  <c r="W2177" i="1" s="1"/>
  <c r="S2296" i="1"/>
  <c r="Y2296" i="1"/>
  <c r="T2299" i="1"/>
  <c r="A2297" i="1"/>
  <c r="Q2297" i="1" s="1"/>
  <c r="R2297" i="1" s="1"/>
  <c r="Z2298" i="1" l="1"/>
  <c r="AA2298" i="1"/>
  <c r="H2297" i="1"/>
  <c r="E2178" i="1"/>
  <c r="F2178" i="1"/>
  <c r="L2174" i="1"/>
  <c r="M2175" i="1" s="1"/>
  <c r="G2174" i="1"/>
  <c r="D2175" i="1"/>
  <c r="N2173" i="1"/>
  <c r="O2172" i="1"/>
  <c r="U2178" i="1"/>
  <c r="W2178" i="1" s="1"/>
  <c r="I2180" i="1"/>
  <c r="J2179" i="1"/>
  <c r="K2179" i="1" s="1"/>
  <c r="S2297" i="1"/>
  <c r="A2298" i="1"/>
  <c r="Q2298" i="1" s="1"/>
  <c r="R2298" i="1" s="1"/>
  <c r="T2300" i="1"/>
  <c r="H2298" i="1" l="1"/>
  <c r="AA2299" i="1"/>
  <c r="Z2299" i="1"/>
  <c r="F2179" i="1"/>
  <c r="E2179" i="1"/>
  <c r="L2175" i="1"/>
  <c r="M2176" i="1" s="1"/>
  <c r="M2177" i="1" s="1"/>
  <c r="M2178" i="1" s="1"/>
  <c r="M2179" i="1" s="1"/>
  <c r="M2180" i="1" s="1"/>
  <c r="G2175" i="1"/>
  <c r="D2176" i="1"/>
  <c r="N2174" i="1"/>
  <c r="O2173" i="1"/>
  <c r="U2179" i="1"/>
  <c r="W2179" i="1" s="1"/>
  <c r="J2180" i="1"/>
  <c r="K2180" i="1" s="1"/>
  <c r="I2181" i="1"/>
  <c r="S2298" i="1"/>
  <c r="Y2298" i="1"/>
  <c r="A2299" i="1"/>
  <c r="Q2299" i="1" s="1"/>
  <c r="R2299" i="1" s="1"/>
  <c r="T2301" i="1"/>
  <c r="Z2300" i="1" l="1"/>
  <c r="AA2300" i="1"/>
  <c r="H2299" i="1"/>
  <c r="E2180" i="1"/>
  <c r="F218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H2300" i="1" l="1"/>
  <c r="AA2301" i="1"/>
  <c r="Z2301" i="1"/>
  <c r="F218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Z2302" i="1" l="1"/>
  <c r="AA2302" i="1"/>
  <c r="H2301" i="1"/>
  <c r="E2182" i="1"/>
  <c r="F218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H2302" i="1" l="1"/>
  <c r="AA2303" i="1"/>
  <c r="Z2303" i="1"/>
  <c r="F2183" i="1"/>
  <c r="E2183" i="1"/>
  <c r="L2179" i="1"/>
  <c r="G2179" i="1"/>
  <c r="D2180" i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Z2304" i="1" l="1"/>
  <c r="AA2304" i="1"/>
  <c r="H2303" i="1"/>
  <c r="E2184" i="1"/>
  <c r="F2184" i="1"/>
  <c r="L2180" i="1"/>
  <c r="G2180" i="1"/>
  <c r="D2181" i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H2304" i="1" l="1"/>
  <c r="AA2305" i="1"/>
  <c r="Z2305" i="1"/>
  <c r="F2185" i="1"/>
  <c r="E2185" i="1"/>
  <c r="L2181" i="1"/>
  <c r="G2181" i="1"/>
  <c r="D2182" i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Z2306" i="1" l="1"/>
  <c r="AA2306" i="1"/>
  <c r="H2305" i="1"/>
  <c r="E2186" i="1"/>
  <c r="F2186" i="1"/>
  <c r="L2182" i="1"/>
  <c r="G2182" i="1"/>
  <c r="D2183" i="1"/>
  <c r="O2180" i="1"/>
  <c r="N2181" i="1"/>
  <c r="I2188" i="1"/>
  <c r="J2187" i="1"/>
  <c r="K2187" i="1" s="1"/>
  <c r="M2187" i="1"/>
  <c r="U2186" i="1"/>
  <c r="W2186" i="1" s="1"/>
  <c r="Y2305" i="1"/>
  <c r="S2305" i="1"/>
  <c r="T2308" i="1"/>
  <c r="A2306" i="1"/>
  <c r="Q2306" i="1" s="1"/>
  <c r="R2306" i="1" s="1"/>
  <c r="H2306" i="1" l="1"/>
  <c r="AA2307" i="1"/>
  <c r="Z2307" i="1"/>
  <c r="F2187" i="1"/>
  <c r="E2187" i="1"/>
  <c r="L2183" i="1"/>
  <c r="D2184" i="1"/>
  <c r="G2183" i="1"/>
  <c r="N2182" i="1"/>
  <c r="O2181" i="1"/>
  <c r="U2187" i="1"/>
  <c r="W2187" i="1" s="1"/>
  <c r="J2188" i="1"/>
  <c r="K2188" i="1" s="1"/>
  <c r="I2189" i="1"/>
  <c r="M2188" i="1"/>
  <c r="S2306" i="1"/>
  <c r="Y2306" i="1"/>
  <c r="A2307" i="1"/>
  <c r="Q2307" i="1" s="1"/>
  <c r="R2307" i="1" s="1"/>
  <c r="T2309" i="1"/>
  <c r="Z2308" i="1" l="1"/>
  <c r="AA2308" i="1"/>
  <c r="H2307" i="1"/>
  <c r="E2188" i="1"/>
  <c r="F2188" i="1"/>
  <c r="L2184" i="1"/>
  <c r="D2185" i="1"/>
  <c r="G2184" i="1"/>
  <c r="N2183" i="1"/>
  <c r="O2182" i="1"/>
  <c r="I2190" i="1"/>
  <c r="J2189" i="1"/>
  <c r="K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AA2309" i="1"/>
  <c r="Z2309" i="1"/>
  <c r="F2189" i="1"/>
  <c r="E2189" i="1"/>
  <c r="L2185" i="1"/>
  <c r="D2186" i="1"/>
  <c r="G2185" i="1"/>
  <c r="N2184" i="1"/>
  <c r="O2183" i="1"/>
  <c r="I2191" i="1"/>
  <c r="J2190" i="1"/>
  <c r="K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H2309" i="1"/>
  <c r="E2190" i="1"/>
  <c r="F2190" i="1"/>
  <c r="L2186" i="1"/>
  <c r="D2187" i="1"/>
  <c r="G2186" i="1"/>
  <c r="N2185" i="1"/>
  <c r="O2184" i="1"/>
  <c r="U2190" i="1"/>
  <c r="W2190" i="1" s="1"/>
  <c r="I2192" i="1"/>
  <c r="J2191" i="1"/>
  <c r="K2191" i="1" s="1"/>
  <c r="M2191" i="1"/>
  <c r="S2309" i="1"/>
  <c r="Y2309" i="1"/>
  <c r="A2310" i="1"/>
  <c r="Q2310" i="1" s="1"/>
  <c r="R2310" i="1" s="1"/>
  <c r="T2312" i="1"/>
  <c r="H2310" i="1" l="1"/>
  <c r="AA2311" i="1"/>
  <c r="Z2311" i="1"/>
  <c r="F2191" i="1"/>
  <c r="E2191" i="1"/>
  <c r="L2187" i="1"/>
  <c r="D2188" i="1"/>
  <c r="G2187" i="1"/>
  <c r="N2186" i="1"/>
  <c r="O2185" i="1"/>
  <c r="J2192" i="1"/>
  <c r="K2192" i="1" s="1"/>
  <c r="I2193" i="1"/>
  <c r="M2192" i="1"/>
  <c r="U2191" i="1"/>
  <c r="W2191" i="1" s="1"/>
  <c r="S2310" i="1"/>
  <c r="Y2310" i="1"/>
  <c r="T2313" i="1"/>
  <c r="A2311" i="1"/>
  <c r="Q2311" i="1" s="1"/>
  <c r="R2311" i="1" s="1"/>
  <c r="Z2312" i="1" l="1"/>
  <c r="AA2312" i="1"/>
  <c r="H2311" i="1"/>
  <c r="E2192" i="1"/>
  <c r="F2192" i="1"/>
  <c r="L2188" i="1"/>
  <c r="D2189" i="1"/>
  <c r="G2188" i="1"/>
  <c r="N2187" i="1"/>
  <c r="O2186" i="1"/>
  <c r="I2194" i="1"/>
  <c r="J2193" i="1"/>
  <c r="K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AA2313" i="1"/>
  <c r="Z2313" i="1"/>
  <c r="F2193" i="1"/>
  <c r="E2193" i="1"/>
  <c r="L2189" i="1"/>
  <c r="D2190" i="1"/>
  <c r="G2189" i="1"/>
  <c r="N2188" i="1"/>
  <c r="O2187" i="1"/>
  <c r="U2193" i="1"/>
  <c r="W2193" i="1" s="1"/>
  <c r="I2195" i="1"/>
  <c r="J2194" i="1"/>
  <c r="K2194" i="1" s="1"/>
  <c r="M2194" i="1"/>
  <c r="S2312" i="1"/>
  <c r="Y2312" i="1"/>
  <c r="A2313" i="1"/>
  <c r="Q2313" i="1" s="1"/>
  <c r="R2313" i="1" s="1"/>
  <c r="T2315" i="1"/>
  <c r="Z2314" i="1" l="1"/>
  <c r="AA2314" i="1"/>
  <c r="H2313" i="1"/>
  <c r="E2194" i="1"/>
  <c r="F2194" i="1"/>
  <c r="G2190" i="1"/>
  <c r="L2190" i="1"/>
  <c r="D2191" i="1"/>
  <c r="N2189" i="1"/>
  <c r="O2188" i="1"/>
  <c r="U2194" i="1"/>
  <c r="W2194" i="1" s="1"/>
  <c r="I2196" i="1"/>
  <c r="J2195" i="1"/>
  <c r="K2195" i="1" s="1"/>
  <c r="M2195" i="1"/>
  <c r="S2313" i="1"/>
  <c r="Y2313" i="1"/>
  <c r="T2316" i="1"/>
  <c r="A2314" i="1"/>
  <c r="Q2314" i="1" s="1"/>
  <c r="R2314" i="1" s="1"/>
  <c r="H2314" i="1" l="1"/>
  <c r="AA2315" i="1"/>
  <c r="Z2315" i="1"/>
  <c r="F2195" i="1"/>
  <c r="E2195" i="1"/>
  <c r="L2191" i="1"/>
  <c r="D2192" i="1"/>
  <c r="G2191" i="1"/>
  <c r="N2190" i="1"/>
  <c r="O2189" i="1"/>
  <c r="U2195" i="1"/>
  <c r="W2195" i="1" s="1"/>
  <c r="J2196" i="1"/>
  <c r="K2196" i="1" s="1"/>
  <c r="I2197" i="1"/>
  <c r="S2314" i="1"/>
  <c r="Y2314" i="1"/>
  <c r="A2315" i="1"/>
  <c r="Q2315" i="1" s="1"/>
  <c r="R2315" i="1" s="1"/>
  <c r="T2317" i="1"/>
  <c r="Z2316" i="1" l="1"/>
  <c r="AA2316" i="1"/>
  <c r="H2315" i="1"/>
  <c r="E2196" i="1"/>
  <c r="F2196" i="1"/>
  <c r="L2192" i="1"/>
  <c r="D2193" i="1"/>
  <c r="G2192" i="1"/>
  <c r="N2191" i="1"/>
  <c r="O2190" i="1"/>
  <c r="I2198" i="1"/>
  <c r="J2197" i="1"/>
  <c r="K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F219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S2316" i="1"/>
  <c r="Y2316" i="1"/>
  <c r="T2319" i="1"/>
  <c r="A2317" i="1"/>
  <c r="Q2317" i="1" s="1"/>
  <c r="R2317" i="1" s="1"/>
  <c r="Z2318" i="1" l="1"/>
  <c r="AA2318" i="1"/>
  <c r="H2317" i="1"/>
  <c r="E2198" i="1"/>
  <c r="F2198" i="1"/>
  <c r="L2194" i="1"/>
  <c r="D2195" i="1"/>
  <c r="G2194" i="1"/>
  <c r="N2193" i="1"/>
  <c r="O2192" i="1"/>
  <c r="U2198" i="1"/>
  <c r="W2198" i="1" s="1"/>
  <c r="J2199" i="1"/>
  <c r="K2199" i="1" s="1"/>
  <c r="I2200" i="1"/>
  <c r="S2317" i="1"/>
  <c r="Y2317" i="1"/>
  <c r="A2318" i="1"/>
  <c r="Q2318" i="1" s="1"/>
  <c r="R2318" i="1" s="1"/>
  <c r="T2320" i="1"/>
  <c r="H2318" i="1" l="1"/>
  <c r="AA2319" i="1"/>
  <c r="Z2319" i="1"/>
  <c r="F2199" i="1"/>
  <c r="E2199" i="1"/>
  <c r="M2196" i="1"/>
  <c r="M2197" i="1" s="1"/>
  <c r="M2198" i="1" s="1"/>
  <c r="L2195" i="1"/>
  <c r="G2195" i="1"/>
  <c r="D2196" i="1"/>
  <c r="N2194" i="1"/>
  <c r="O2193" i="1"/>
  <c r="J2200" i="1"/>
  <c r="K2200" i="1" s="1"/>
  <c r="I2201" i="1"/>
  <c r="U2199" i="1"/>
  <c r="W2199" i="1" s="1"/>
  <c r="S2232" i="1"/>
  <c r="S2318" i="1"/>
  <c r="Y2318" i="1"/>
  <c r="A2319" i="1"/>
  <c r="Q2319" i="1" s="1"/>
  <c r="R2319" i="1" s="1"/>
  <c r="T2321" i="1"/>
  <c r="Z2320" i="1" l="1"/>
  <c r="AA2320" i="1"/>
  <c r="H2319" i="1"/>
  <c r="E2200" i="1"/>
  <c r="F2200" i="1"/>
  <c r="L2196" i="1"/>
  <c r="D2197" i="1"/>
  <c r="G2196" i="1"/>
  <c r="N2195" i="1"/>
  <c r="O2194" i="1"/>
  <c r="U2200" i="1"/>
  <c r="W2200" i="1" s="1"/>
  <c r="I2202" i="1"/>
  <c r="J2201" i="1"/>
  <c r="K2201" i="1" s="1"/>
  <c r="Y2319" i="1"/>
  <c r="S2319" i="1"/>
  <c r="T2322" i="1"/>
  <c r="A2320" i="1"/>
  <c r="Q2320" i="1" s="1"/>
  <c r="R2320" i="1" s="1"/>
  <c r="H2320" i="1" l="1"/>
  <c r="AA2321" i="1"/>
  <c r="Z2321" i="1"/>
  <c r="F220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Z2322" i="1" l="1"/>
  <c r="AA2322" i="1"/>
  <c r="H2321" i="1"/>
  <c r="F2202" i="1"/>
  <c r="E2202" i="1"/>
  <c r="L2198" i="1"/>
  <c r="M2199" i="1" s="1"/>
  <c r="M2200" i="1" s="1"/>
  <c r="M2201" i="1" s="1"/>
  <c r="G2198" i="1"/>
  <c r="D2199" i="1"/>
  <c r="N2197" i="1"/>
  <c r="O2196" i="1"/>
  <c r="J2203" i="1"/>
  <c r="K2203" i="1" s="1"/>
  <c r="I2204" i="1"/>
  <c r="U2202" i="1"/>
  <c r="W2202" i="1" s="1"/>
  <c r="T2324" i="1"/>
  <c r="A2322" i="1"/>
  <c r="Q2322" i="1" s="1"/>
  <c r="R2322" i="1" s="1"/>
  <c r="H2322" i="1" l="1"/>
  <c r="AA2323" i="1"/>
  <c r="Z2323" i="1"/>
  <c r="F2203" i="1"/>
  <c r="E2203" i="1"/>
  <c r="L2199" i="1"/>
  <c r="G2199" i="1"/>
  <c r="D2200" i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H2323" i="1" l="1"/>
  <c r="Q2323" i="1"/>
  <c r="E2204" i="1"/>
  <c r="F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Z2324" i="1"/>
  <c r="Z2325" i="1" s="1"/>
  <c r="AA2324" i="1"/>
  <c r="AA2325" i="1" s="1"/>
  <c r="R2323" i="1"/>
  <c r="F2205" i="1"/>
  <c r="E2205" i="1"/>
  <c r="G2201" i="1"/>
  <c r="L2201" i="1"/>
  <c r="M2202" i="1" s="1"/>
  <c r="M2203" i="1" s="1"/>
  <c r="M2204" i="1" s="1"/>
  <c r="M2205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AA2326" i="1"/>
  <c r="Z2326" i="1"/>
  <c r="E2206" i="1"/>
  <c r="F2206" i="1"/>
  <c r="L2202" i="1"/>
  <c r="D2203" i="1"/>
  <c r="G2202" i="1"/>
  <c r="N2201" i="1"/>
  <c r="O2200" i="1"/>
  <c r="U2206" i="1"/>
  <c r="W2206" i="1" s="1"/>
  <c r="J2207" i="1"/>
  <c r="K2207" i="1" s="1"/>
  <c r="I2208" i="1"/>
  <c r="A2326" i="1"/>
  <c r="Q2326" i="1" s="1"/>
  <c r="R2326" i="1" s="1"/>
  <c r="T2328" i="1"/>
  <c r="Z2327" i="1" l="1"/>
  <c r="AA2327" i="1"/>
  <c r="H2326" i="1"/>
  <c r="F2207" i="1"/>
  <c r="E2207" i="1"/>
  <c r="L2203" i="1"/>
  <c r="G2203" i="1"/>
  <c r="D2204" i="1"/>
  <c r="N2202" i="1"/>
  <c r="O2201" i="1"/>
  <c r="I2209" i="1"/>
  <c r="J2208" i="1"/>
  <c r="K2208" i="1" s="1"/>
  <c r="U2207" i="1"/>
  <c r="W2207" i="1" s="1"/>
  <c r="S2326" i="1"/>
  <c r="Y2326" i="1"/>
  <c r="T2329" i="1"/>
  <c r="A2327" i="1"/>
  <c r="Q2327" i="1" s="1"/>
  <c r="R2327" i="1" s="1"/>
  <c r="H2327" i="1" l="1"/>
  <c r="AA2328" i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Y2327" i="1"/>
  <c r="S2327" i="1"/>
  <c r="A2328" i="1"/>
  <c r="Q2328" i="1" s="1"/>
  <c r="R2328" i="1" s="1"/>
  <c r="T2330" i="1"/>
  <c r="Z2329" i="1" l="1"/>
  <c r="AA2329" i="1"/>
  <c r="H2328" i="1"/>
  <c r="F2209" i="1"/>
  <c r="E2209" i="1"/>
  <c r="L2205" i="1"/>
  <c r="M2206" i="1" s="1"/>
  <c r="M2207" i="1" s="1"/>
  <c r="M2208" i="1" s="1"/>
  <c r="M2209" i="1" s="1"/>
  <c r="M2210" i="1" s="1"/>
  <c r="G2205" i="1"/>
  <c r="D2206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Z2331" i="1" l="1"/>
  <c r="AA2331" i="1"/>
  <c r="H2330" i="1"/>
  <c r="F2211" i="1"/>
  <c r="E2211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AA2333" i="1"/>
  <c r="H2332" i="1"/>
  <c r="F2213" i="1"/>
  <c r="E2213" i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H2333" i="1" l="1"/>
  <c r="AA2334" i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Z2335" i="1" l="1"/>
  <c r="AA2335" i="1"/>
  <c r="H2334" i="1"/>
  <c r="F2215" i="1"/>
  <c r="E221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H2335" i="1" l="1"/>
  <c r="AA2336" i="1"/>
  <c r="Z2336" i="1"/>
  <c r="E2216" i="1"/>
  <c r="F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Z2337" i="1" l="1"/>
  <c r="AA2337" i="1"/>
  <c r="H2336" i="1"/>
  <c r="F2217" i="1"/>
  <c r="E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AA2338" i="1"/>
  <c r="Z2338" i="1"/>
  <c r="E2218" i="1"/>
  <c r="F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Z2339" i="1" l="1"/>
  <c r="AA2339" i="1"/>
  <c r="H2338" i="1"/>
  <c r="F2219" i="1"/>
  <c r="E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H2339" i="1" l="1"/>
  <c r="AA2340" i="1"/>
  <c r="Z2340" i="1"/>
  <c r="E2220" i="1"/>
  <c r="F2220" i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AA2341" i="1"/>
  <c r="H2340" i="1"/>
  <c r="F2221" i="1"/>
  <c r="E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H2341" i="1" l="1"/>
  <c r="AA2342" i="1"/>
  <c r="Z2342" i="1"/>
  <c r="E2222" i="1"/>
  <c r="F2222" i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AA2343" i="1"/>
  <c r="H2342" i="1"/>
  <c r="F2223" i="1"/>
  <c r="E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H2343" i="1" l="1"/>
  <c r="AA2344" i="1"/>
  <c r="Z2344" i="1"/>
  <c r="E2224" i="1"/>
  <c r="F2224" i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AA2345" i="1"/>
  <c r="H2344" i="1"/>
  <c r="F2225" i="1"/>
  <c r="E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H2345" i="1" l="1"/>
  <c r="AA2346" i="1"/>
  <c r="Z2346" i="1"/>
  <c r="E2226" i="1"/>
  <c r="F2226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AA2347" i="1"/>
  <c r="H2346" i="1"/>
  <c r="F2227" i="1"/>
  <c r="E222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Z2348" i="1"/>
  <c r="E2228" i="1"/>
  <c r="F2228" i="1"/>
  <c r="L2224" i="1"/>
  <c r="G2224" i="1"/>
  <c r="D2225" i="1"/>
  <c r="N2223" i="1"/>
  <c r="O2222" i="1"/>
  <c r="J2229" i="1"/>
  <c r="K2229" i="1" s="1"/>
  <c r="I2230" i="1"/>
  <c r="U2228" i="1"/>
  <c r="W2228" i="1" s="1"/>
  <c r="Y2347" i="1"/>
  <c r="S2347" i="1"/>
  <c r="A2348" i="1"/>
  <c r="Q2348" i="1" s="1"/>
  <c r="R2348" i="1" s="1"/>
  <c r="T2350" i="1"/>
  <c r="Z2349" i="1" l="1"/>
  <c r="AA2349" i="1"/>
  <c r="H2348" i="1"/>
  <c r="F2229" i="1"/>
  <c r="E2229" i="1"/>
  <c r="G2225" i="1"/>
  <c r="L2225" i="1"/>
  <c r="D2226" i="1"/>
  <c r="N2224" i="1"/>
  <c r="O2223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Z2350" i="1"/>
  <c r="E2230" i="1"/>
  <c r="F2230" i="1"/>
  <c r="L2226" i="1"/>
  <c r="G2226" i="1"/>
  <c r="D2227" i="1"/>
  <c r="N2225" i="1"/>
  <c r="O2224" i="1"/>
  <c r="J2231" i="1"/>
  <c r="K2231" i="1" s="1"/>
  <c r="I2232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F2231" i="1"/>
  <c r="E2231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H2351" i="1" l="1"/>
  <c r="AA2352" i="1"/>
  <c r="Z2352" i="1"/>
  <c r="F2232" i="1"/>
  <c r="E2232" i="1"/>
  <c r="G2228" i="1"/>
  <c r="L2228" i="1"/>
  <c r="M2229" i="1" s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Z2353" i="1" l="1"/>
  <c r="AA2353" i="1"/>
  <c r="H2352" i="1"/>
  <c r="E2233" i="1"/>
  <c r="F2233" i="1"/>
  <c r="G2229" i="1"/>
  <c r="L2229" i="1"/>
  <c r="M2230" i="1" s="1"/>
  <c r="M2231" i="1" s="1"/>
  <c r="D2230" i="1"/>
  <c r="N2228" i="1"/>
  <c r="O2227" i="1"/>
  <c r="I2235" i="1"/>
  <c r="J2234" i="1"/>
  <c r="K2234" i="1" s="1"/>
  <c r="U2233" i="1"/>
  <c r="W2233" i="1" s="1"/>
  <c r="A2353" i="1"/>
  <c r="Q2353" i="1" s="1"/>
  <c r="R2353" i="1" s="1"/>
  <c r="T2355" i="1"/>
  <c r="H2353" i="1" l="1"/>
  <c r="AA2354" i="1"/>
  <c r="Z2354" i="1"/>
  <c r="F2234" i="1"/>
  <c r="E2234" i="1"/>
  <c r="L2230" i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H2354" i="1" l="1"/>
  <c r="Q2354" i="1"/>
  <c r="R2354" i="1" s="1"/>
  <c r="E2235" i="1"/>
  <c r="F2235" i="1"/>
  <c r="L2231" i="1"/>
  <c r="M2232" i="1" s="1"/>
  <c r="M2233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AA2355" i="1"/>
  <c r="AA2356" i="1" s="1"/>
  <c r="R2355" i="1"/>
  <c r="Z2355" i="1"/>
  <c r="Z2356" i="1" s="1"/>
  <c r="F2236" i="1"/>
  <c r="E2236" i="1"/>
  <c r="L2232" i="1"/>
  <c r="D2233" i="1"/>
  <c r="G2232" i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Z2357" i="1" l="1"/>
  <c r="AA2357" i="1"/>
  <c r="H2356" i="1"/>
  <c r="E2237" i="1"/>
  <c r="F2237" i="1"/>
  <c r="L2233" i="1"/>
  <c r="M2234" i="1" s="1"/>
  <c r="D2234" i="1"/>
  <c r="G2233" i="1"/>
  <c r="N2232" i="1"/>
  <c r="O2231" i="1"/>
  <c r="I2239" i="1"/>
  <c r="J2238" i="1"/>
  <c r="K2238" i="1" s="1"/>
  <c r="U2237" i="1"/>
  <c r="W2237" i="1" s="1"/>
  <c r="S2356" i="1"/>
  <c r="T2359" i="1"/>
  <c r="A2357" i="1"/>
  <c r="Q2357" i="1" s="1"/>
  <c r="R2357" i="1" s="1"/>
  <c r="H2357" i="1" l="1"/>
  <c r="AA2358" i="1"/>
  <c r="Z2358" i="1"/>
  <c r="F2238" i="1"/>
  <c r="E2238" i="1"/>
  <c r="L2234" i="1"/>
  <c r="M2235" i="1" s="1"/>
  <c r="G2234" i="1"/>
  <c r="D2235" i="1"/>
  <c r="N2233" i="1"/>
  <c r="O2232" i="1"/>
  <c r="U2238" i="1"/>
  <c r="W2238" i="1" s="1"/>
  <c r="I2240" i="1"/>
  <c r="J2239" i="1"/>
  <c r="K2239" i="1" s="1"/>
  <c r="S2357" i="1"/>
  <c r="Y2357" i="1"/>
  <c r="A2358" i="1"/>
  <c r="Q2358" i="1" s="1"/>
  <c r="R2358" i="1" s="1"/>
  <c r="T2360" i="1"/>
  <c r="Z2359" i="1" l="1"/>
  <c r="AA2359" i="1"/>
  <c r="H2358" i="1"/>
  <c r="E2239" i="1"/>
  <c r="F2239" i="1"/>
  <c r="G2235" i="1"/>
  <c r="L2235" i="1"/>
  <c r="M2236" i="1" s="1"/>
  <c r="D2236" i="1"/>
  <c r="O2233" i="1"/>
  <c r="N2234" i="1"/>
  <c r="U2239" i="1"/>
  <c r="W2239" i="1" s="1"/>
  <c r="I2241" i="1"/>
  <c r="J2240" i="1"/>
  <c r="K2240" i="1" s="1"/>
  <c r="S2358" i="1"/>
  <c r="T2361" i="1"/>
  <c r="A2359" i="1"/>
  <c r="Q2359" i="1" s="1"/>
  <c r="R2359" i="1" s="1"/>
  <c r="H2359" i="1" l="1"/>
  <c r="AA2360" i="1"/>
  <c r="Z2360" i="1"/>
  <c r="F2240" i="1"/>
  <c r="E2240" i="1"/>
  <c r="L2236" i="1"/>
  <c r="M2237" i="1" s="1"/>
  <c r="M2238" i="1" s="1"/>
  <c r="M2239" i="1" s="1"/>
  <c r="M2240" i="1" s="1"/>
  <c r="M2241" i="1" s="1"/>
  <c r="G2236" i="1"/>
  <c r="D2237" i="1"/>
  <c r="O2234" i="1"/>
  <c r="N2235" i="1"/>
  <c r="U2240" i="1"/>
  <c r="W2240" i="1" s="1"/>
  <c r="J2241" i="1"/>
  <c r="K2241" i="1" s="1"/>
  <c r="I2242" i="1"/>
  <c r="Y2359" i="1"/>
  <c r="S2359" i="1"/>
  <c r="A2360" i="1"/>
  <c r="Q2360" i="1" s="1"/>
  <c r="R2360" i="1" s="1"/>
  <c r="T2362" i="1"/>
  <c r="Z2361" i="1" l="1"/>
  <c r="AA2361" i="1"/>
  <c r="H2360" i="1"/>
  <c r="E2241" i="1"/>
  <c r="F2241" i="1"/>
  <c r="L2237" i="1"/>
  <c r="G2237" i="1"/>
  <c r="D2238" i="1"/>
  <c r="N2236" i="1"/>
  <c r="O2235" i="1"/>
  <c r="J2242" i="1"/>
  <c r="K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AA2362" i="1"/>
  <c r="Z2362" i="1"/>
  <c r="F2242" i="1"/>
  <c r="E2242" i="1"/>
  <c r="L2238" i="1"/>
  <c r="D2239" i="1"/>
  <c r="G2238" i="1"/>
  <c r="N2237" i="1"/>
  <c r="O2236" i="1"/>
  <c r="J2243" i="1"/>
  <c r="K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AA2363" i="1"/>
  <c r="H2362" i="1"/>
  <c r="E2243" i="1"/>
  <c r="F2243" i="1"/>
  <c r="L2239" i="1"/>
  <c r="G2239" i="1"/>
  <c r="D2240" i="1"/>
  <c r="N2238" i="1"/>
  <c r="O2237" i="1"/>
  <c r="J2244" i="1"/>
  <c r="K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F2244" i="1"/>
  <c r="E2244" i="1"/>
  <c r="L2240" i="1"/>
  <c r="G2240" i="1"/>
  <c r="D2241" i="1"/>
  <c r="N2239" i="1"/>
  <c r="O2238" i="1"/>
  <c r="J2245" i="1"/>
  <c r="K2245" i="1" s="1"/>
  <c r="I2246" i="1"/>
  <c r="M2245" i="1"/>
  <c r="U2244" i="1"/>
  <c r="W2244" i="1" s="1"/>
  <c r="Y2363" i="1"/>
  <c r="S2363" i="1"/>
  <c r="A2364" i="1"/>
  <c r="Q2364" i="1" s="1"/>
  <c r="R2364" i="1" s="1"/>
  <c r="T2366" i="1"/>
  <c r="Z2365" i="1" l="1"/>
  <c r="AA2365" i="1"/>
  <c r="H2364" i="1"/>
  <c r="E2245" i="1"/>
  <c r="F2245" i="1"/>
  <c r="L2241" i="1"/>
  <c r="D2242" i="1"/>
  <c r="G2241" i="1"/>
  <c r="N2240" i="1"/>
  <c r="O2239" i="1"/>
  <c r="J2246" i="1"/>
  <c r="K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F2246" i="1"/>
  <c r="E2246" i="1"/>
  <c r="L2242" i="1"/>
  <c r="G2242" i="1"/>
  <c r="D2243" i="1"/>
  <c r="N2241" i="1"/>
  <c r="O2240" i="1"/>
  <c r="J2247" i="1"/>
  <c r="K2247" i="1" s="1"/>
  <c r="I2248" i="1"/>
  <c r="M2247" i="1"/>
  <c r="U2246" i="1"/>
  <c r="W2246" i="1" s="1"/>
  <c r="S2365" i="1"/>
  <c r="Y2365" i="1"/>
  <c r="A2366" i="1"/>
  <c r="Q2366" i="1" s="1"/>
  <c r="R2366" i="1" s="1"/>
  <c r="T2368" i="1"/>
  <c r="Z2367" i="1" l="1"/>
  <c r="AA2367" i="1"/>
  <c r="H2366" i="1"/>
  <c r="E2247" i="1"/>
  <c r="F2247" i="1"/>
  <c r="L2243" i="1"/>
  <c r="G2243" i="1"/>
  <c r="D2244" i="1"/>
  <c r="N2242" i="1"/>
  <c r="O2241" i="1"/>
  <c r="J2248" i="1"/>
  <c r="K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F2248" i="1"/>
  <c r="E2248" i="1"/>
  <c r="L2244" i="1"/>
  <c r="G2244" i="1"/>
  <c r="D2245" i="1"/>
  <c r="N2243" i="1"/>
  <c r="O2242" i="1"/>
  <c r="J2249" i="1"/>
  <c r="K2249" i="1" s="1"/>
  <c r="I2250" i="1"/>
  <c r="M2249" i="1"/>
  <c r="U2248" i="1"/>
  <c r="W2248" i="1" s="1"/>
  <c r="Y2367" i="1"/>
  <c r="S2367" i="1"/>
  <c r="A2368" i="1"/>
  <c r="Q2368" i="1" s="1"/>
  <c r="R2368" i="1" s="1"/>
  <c r="T2370" i="1"/>
  <c r="Z2369" i="1" l="1"/>
  <c r="AA2369" i="1"/>
  <c r="H2368" i="1"/>
  <c r="E2249" i="1"/>
  <c r="F2249" i="1"/>
  <c r="L2245" i="1"/>
  <c r="G2245" i="1"/>
  <c r="D2246" i="1"/>
  <c r="N2244" i="1"/>
  <c r="O2243" i="1"/>
  <c r="J2250" i="1"/>
  <c r="K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F2250" i="1"/>
  <c r="E2250" i="1"/>
  <c r="L2246" i="1"/>
  <c r="G2246" i="1"/>
  <c r="D2247" i="1"/>
  <c r="N2245" i="1"/>
  <c r="O2244" i="1"/>
  <c r="J2251" i="1"/>
  <c r="K2251" i="1" s="1"/>
  <c r="I2252" i="1"/>
  <c r="M2251" i="1"/>
  <c r="U2250" i="1"/>
  <c r="W2250" i="1" s="1"/>
  <c r="Y2369" i="1"/>
  <c r="S2369" i="1"/>
  <c r="A2370" i="1"/>
  <c r="Q2370" i="1" s="1"/>
  <c r="R2370" i="1" s="1"/>
  <c r="T2372" i="1"/>
  <c r="Z2371" i="1" l="1"/>
  <c r="AA2371" i="1"/>
  <c r="H2370" i="1"/>
  <c r="E2251" i="1"/>
  <c r="F2251" i="1"/>
  <c r="L2247" i="1"/>
  <c r="G2247" i="1"/>
  <c r="D2248" i="1"/>
  <c r="N2246" i="1"/>
  <c r="O2245" i="1"/>
  <c r="J2252" i="1"/>
  <c r="K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AA2372" i="1"/>
  <c r="Z2372" i="1"/>
  <c r="F2252" i="1"/>
  <c r="E2252" i="1"/>
  <c r="L2248" i="1"/>
  <c r="G2248" i="1"/>
  <c r="D2249" i="1"/>
  <c r="N2247" i="1"/>
  <c r="O2246" i="1"/>
  <c r="J2253" i="1"/>
  <c r="K2253" i="1" s="1"/>
  <c r="I2254" i="1"/>
  <c r="M2253" i="1"/>
  <c r="U2252" i="1"/>
  <c r="W2252" i="1" s="1"/>
  <c r="Y2371" i="1"/>
  <c r="S2371" i="1"/>
  <c r="T2374" i="1"/>
  <c r="A2372" i="1"/>
  <c r="Q2372" i="1" s="1"/>
  <c r="R2372" i="1" s="1"/>
  <c r="Z2373" i="1" l="1"/>
  <c r="AA2373" i="1"/>
  <c r="H2372" i="1"/>
  <c r="E2253" i="1"/>
  <c r="F2253" i="1"/>
  <c r="L2249" i="1"/>
  <c r="G2249" i="1"/>
  <c r="D2250" i="1"/>
  <c r="N2248" i="1"/>
  <c r="O2247" i="1"/>
  <c r="I2255" i="1"/>
  <c r="J2254" i="1"/>
  <c r="K2254" i="1" s="1"/>
  <c r="M2254" i="1"/>
  <c r="U2253" i="1"/>
  <c r="W2253" i="1" s="1"/>
  <c r="S2372" i="1"/>
  <c r="Y2372" i="1"/>
  <c r="T2375" i="1"/>
  <c r="A2373" i="1"/>
  <c r="Q2373" i="1" s="1"/>
  <c r="R2373" i="1" s="1"/>
  <c r="H2373" i="1" l="1"/>
  <c r="AA2374" i="1"/>
  <c r="Z2374" i="1"/>
  <c r="F2254" i="1"/>
  <c r="E2254" i="1"/>
  <c r="G2250" i="1"/>
  <c r="L2250" i="1"/>
  <c r="D2251" i="1"/>
  <c r="N2249" i="1"/>
  <c r="O2248" i="1"/>
  <c r="I2256" i="1"/>
  <c r="J2255" i="1"/>
  <c r="K2255" i="1" s="1"/>
  <c r="M2255" i="1"/>
  <c r="U2254" i="1"/>
  <c r="W2254" i="1" s="1"/>
  <c r="S2373" i="1"/>
  <c r="Y2373" i="1"/>
  <c r="A2374" i="1"/>
  <c r="Q2374" i="1" s="1"/>
  <c r="R2374" i="1" s="1"/>
  <c r="T2376" i="1"/>
  <c r="Z2375" i="1" l="1"/>
  <c r="AA2375" i="1"/>
  <c r="H2374" i="1"/>
  <c r="E2255" i="1"/>
  <c r="F2255" i="1"/>
  <c r="G2251" i="1"/>
  <c r="L2251" i="1"/>
  <c r="D2252" i="1"/>
  <c r="N2250" i="1"/>
  <c r="O2249" i="1"/>
  <c r="U2255" i="1"/>
  <c r="W2255" i="1" s="1"/>
  <c r="I2257" i="1"/>
  <c r="J2256" i="1"/>
  <c r="K2256" i="1" s="1"/>
  <c r="M2256" i="1"/>
  <c r="S2374" i="1"/>
  <c r="Y2374" i="1"/>
  <c r="A2375" i="1"/>
  <c r="Q2375" i="1" s="1"/>
  <c r="R2375" i="1" s="1"/>
  <c r="T2377" i="1"/>
  <c r="H2375" i="1" l="1"/>
  <c r="AA2376" i="1"/>
  <c r="Z2376" i="1"/>
  <c r="F225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Y2375" i="1"/>
  <c r="S2375" i="1"/>
  <c r="A2376" i="1"/>
  <c r="Q2376" i="1" s="1"/>
  <c r="R2376" i="1" s="1"/>
  <c r="T2378" i="1"/>
  <c r="Z2377" i="1" l="1"/>
  <c r="AA2377" i="1"/>
  <c r="H2376" i="1"/>
  <c r="E2257" i="1"/>
  <c r="F2257" i="1"/>
  <c r="G2253" i="1"/>
  <c r="L2253" i="1"/>
  <c r="D2254" i="1"/>
  <c r="N2252" i="1"/>
  <c r="O2251" i="1"/>
  <c r="U2257" i="1"/>
  <c r="W2257" i="1" s="1"/>
  <c r="J2258" i="1"/>
  <c r="K2258" i="1" s="1"/>
  <c r="I2259" i="1"/>
  <c r="S2376" i="1"/>
  <c r="Y2376" i="1"/>
  <c r="T2379" i="1"/>
  <c r="A2377" i="1"/>
  <c r="Q2377" i="1" s="1"/>
  <c r="R2377" i="1" s="1"/>
  <c r="H2377" i="1" l="1"/>
  <c r="AA2378" i="1"/>
  <c r="Z2378" i="1"/>
  <c r="F2258" i="1"/>
  <c r="E2258" i="1"/>
  <c r="G2254" i="1"/>
  <c r="L2254" i="1"/>
  <c r="D2255" i="1"/>
  <c r="N2253" i="1"/>
  <c r="O2252" i="1"/>
  <c r="J2259" i="1"/>
  <c r="K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Z2379" i="1" l="1"/>
  <c r="AA2379" i="1"/>
  <c r="H2378" i="1"/>
  <c r="E2259" i="1"/>
  <c r="F2259" i="1"/>
  <c r="L2255" i="1"/>
  <c r="D2256" i="1"/>
  <c r="G2255" i="1"/>
  <c r="N2254" i="1"/>
  <c r="O2253" i="1"/>
  <c r="J2260" i="1"/>
  <c r="K2260" i="1" s="1"/>
  <c r="I2261" i="1"/>
  <c r="U2259" i="1"/>
  <c r="W2259" i="1" s="1"/>
  <c r="S2378" i="1"/>
  <c r="Y2378" i="1"/>
  <c r="T2381" i="1"/>
  <c r="A2379" i="1"/>
  <c r="Q2379" i="1" s="1"/>
  <c r="R2379" i="1" s="1"/>
  <c r="H2379" i="1" l="1"/>
  <c r="AA2380" i="1"/>
  <c r="Z2380" i="1"/>
  <c r="F2260" i="1"/>
  <c r="E2260" i="1"/>
  <c r="G2256" i="1"/>
  <c r="L2256" i="1"/>
  <c r="D2257" i="1"/>
  <c r="N2255" i="1"/>
  <c r="O2254" i="1"/>
  <c r="J2261" i="1"/>
  <c r="K2261" i="1" s="1"/>
  <c r="I2262" i="1"/>
  <c r="U2260" i="1"/>
  <c r="W2260" i="1" s="1"/>
  <c r="Y2379" i="1"/>
  <c r="S2379" i="1"/>
  <c r="A2380" i="1"/>
  <c r="Q2380" i="1" s="1"/>
  <c r="R2380" i="1" s="1"/>
  <c r="T2382" i="1"/>
  <c r="Z2381" i="1" l="1"/>
  <c r="AA2381" i="1"/>
  <c r="H2380" i="1"/>
  <c r="E2261" i="1"/>
  <c r="F2261" i="1"/>
  <c r="L2257" i="1"/>
  <c r="G2257" i="1"/>
  <c r="D2258" i="1"/>
  <c r="N2256" i="1"/>
  <c r="O2255" i="1"/>
  <c r="U2261" i="1"/>
  <c r="W2261" i="1" s="1"/>
  <c r="I2263" i="1"/>
  <c r="J2262" i="1"/>
  <c r="K2262" i="1" s="1"/>
  <c r="S2380" i="1"/>
  <c r="Y2380" i="1"/>
  <c r="T2383" i="1"/>
  <c r="A2381" i="1"/>
  <c r="Q2381" i="1" s="1"/>
  <c r="R2381" i="1" s="1"/>
  <c r="H2381" i="1" l="1"/>
  <c r="AA2382" i="1"/>
  <c r="Z2382" i="1"/>
  <c r="F226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Z2383" i="1" l="1"/>
  <c r="AA2383" i="1"/>
  <c r="H2382" i="1"/>
  <c r="E2263" i="1"/>
  <c r="F2263" i="1"/>
  <c r="L2259" i="1"/>
  <c r="M2260" i="1" s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H2383" i="1" l="1"/>
  <c r="AA2384" i="1"/>
  <c r="Z2384" i="1"/>
  <c r="F2264" i="1"/>
  <c r="E2264" i="1"/>
  <c r="L2260" i="1"/>
  <c r="M2261" i="1" s="1"/>
  <c r="M2262" i="1" s="1"/>
  <c r="G2260" i="1"/>
  <c r="D2261" i="1"/>
  <c r="N2259" i="1"/>
  <c r="O2258" i="1"/>
  <c r="U2264" i="1"/>
  <c r="W2264" i="1" s="1"/>
  <c r="I2266" i="1"/>
  <c r="J2265" i="1"/>
  <c r="K2265" i="1" s="1"/>
  <c r="A2384" i="1"/>
  <c r="T2386" i="1"/>
  <c r="H2384" i="1" l="1"/>
  <c r="Q2384" i="1"/>
  <c r="F2265" i="1"/>
  <c r="E2265" i="1"/>
  <c r="L2261" i="1"/>
  <c r="D2262" i="1"/>
  <c r="G2261" i="1"/>
  <c r="N2260" i="1"/>
  <c r="O2259" i="1"/>
  <c r="U2265" i="1"/>
  <c r="W2265" i="1" s="1"/>
  <c r="I2267" i="1"/>
  <c r="J2266" i="1"/>
  <c r="K2266" i="1" s="1"/>
  <c r="T2387" i="1"/>
  <c r="A2385" i="1"/>
  <c r="Q2385" i="1" s="1"/>
  <c r="R2385" i="1" s="1"/>
  <c r="H2385" i="1" l="1"/>
  <c r="F2266" i="1"/>
  <c r="Z2385" i="1"/>
  <c r="Z2386" i="1" s="1"/>
  <c r="AA2385" i="1"/>
  <c r="AA2386" i="1" s="1"/>
  <c r="R2384" i="1"/>
  <c r="E2266" i="1"/>
  <c r="L2262" i="1"/>
  <c r="M2263" i="1" s="1"/>
  <c r="M2264" i="1" s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Z2388" i="1"/>
  <c r="AA2388" i="1"/>
  <c r="H2387" i="1"/>
  <c r="E2268" i="1"/>
  <c r="L2264" i="1"/>
  <c r="M2265" i="1" s="1"/>
  <c r="M2266" i="1" s="1"/>
  <c r="G2264" i="1"/>
  <c r="D2265" i="1"/>
  <c r="O2262" i="1"/>
  <c r="N2263" i="1"/>
  <c r="J2269" i="1"/>
  <c r="K2269" i="1" s="1"/>
  <c r="I2270" i="1"/>
  <c r="U2268" i="1"/>
  <c r="W2268" i="1" s="1"/>
  <c r="A2388" i="1"/>
  <c r="Q2388" i="1" s="1"/>
  <c r="R2388" i="1" s="1"/>
  <c r="T2390" i="1"/>
  <c r="F2269" i="1" l="1"/>
  <c r="H2388" i="1"/>
  <c r="AA2389" i="1"/>
  <c r="Z2389" i="1"/>
  <c r="E2269" i="1"/>
  <c r="L2265" i="1"/>
  <c r="G2265" i="1"/>
  <c r="D2266" i="1"/>
  <c r="N2264" i="1"/>
  <c r="O2263" i="1"/>
  <c r="I2271" i="1"/>
  <c r="J2270" i="1"/>
  <c r="K2270" i="1" s="1"/>
  <c r="U2269" i="1"/>
  <c r="W2269" i="1" s="1"/>
  <c r="A2389" i="1"/>
  <c r="Q2389" i="1" s="1"/>
  <c r="R2389" i="1" s="1"/>
  <c r="T2391" i="1"/>
  <c r="F2270" i="1" l="1"/>
  <c r="Z2390" i="1"/>
  <c r="AA2390" i="1"/>
  <c r="H2389" i="1"/>
  <c r="E2270" i="1"/>
  <c r="L2266" i="1"/>
  <c r="M2267" i="1" s="1"/>
  <c r="D2267" i="1"/>
  <c r="G2266" i="1"/>
  <c r="N2265" i="1"/>
  <c r="O2264" i="1"/>
  <c r="U2270" i="1"/>
  <c r="W2270" i="1" s="1"/>
  <c r="J2271" i="1"/>
  <c r="K2271" i="1" s="1"/>
  <c r="I2272" i="1"/>
  <c r="S2389" i="1"/>
  <c r="Y2389" i="1"/>
  <c r="T2392" i="1"/>
  <c r="A2390" i="1"/>
  <c r="Q2390" i="1" s="1"/>
  <c r="R2390" i="1" s="1"/>
  <c r="F2271" i="1" l="1"/>
  <c r="H2390" i="1"/>
  <c r="AA2391" i="1"/>
  <c r="Z2391" i="1"/>
  <c r="E2271" i="1"/>
  <c r="G2267" i="1"/>
  <c r="L2267" i="1"/>
  <c r="M2268" i="1" s="1"/>
  <c r="M2269" i="1" s="1"/>
  <c r="M2270" i="1" s="1"/>
  <c r="M2271" i="1" s="1"/>
  <c r="M2272" i="1" s="1"/>
  <c r="D2268" i="1"/>
  <c r="O2265" i="1"/>
  <c r="N2266" i="1"/>
  <c r="I2273" i="1"/>
  <c r="J2272" i="1"/>
  <c r="K2272" i="1" s="1"/>
  <c r="U2271" i="1"/>
  <c r="W2271" i="1" s="1"/>
  <c r="S2390" i="1"/>
  <c r="Y2390" i="1"/>
  <c r="A2391" i="1"/>
  <c r="Q2391" i="1" s="1"/>
  <c r="R2391" i="1" s="1"/>
  <c r="T2393" i="1"/>
  <c r="F2272" i="1" l="1"/>
  <c r="Z2392" i="1"/>
  <c r="AA2392" i="1"/>
  <c r="H2391" i="1"/>
  <c r="E2272" i="1"/>
  <c r="L2268" i="1"/>
  <c r="D2269" i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F2273" i="1" l="1"/>
  <c r="H2392" i="1"/>
  <c r="AA2393" i="1"/>
  <c r="Z2393" i="1"/>
  <c r="E2273" i="1"/>
  <c r="L2269" i="1"/>
  <c r="D2270" i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F2274" i="1" l="1"/>
  <c r="Z2394" i="1"/>
  <c r="AA2394" i="1"/>
  <c r="H2393" i="1"/>
  <c r="E2274" i="1"/>
  <c r="L2270" i="1"/>
  <c r="D2271" i="1"/>
  <c r="G2270" i="1"/>
  <c r="N2269" i="1"/>
  <c r="O2268" i="1"/>
  <c r="U2274" i="1"/>
  <c r="W2274" i="1" s="1"/>
  <c r="J2275" i="1"/>
  <c r="K2275" i="1" s="1"/>
  <c r="I2276" i="1"/>
  <c r="M2275" i="1"/>
  <c r="Y2393" i="1"/>
  <c r="S2393" i="1"/>
  <c r="T2396" i="1"/>
  <c r="A2394" i="1"/>
  <c r="Q2394" i="1" s="1"/>
  <c r="R2394" i="1" s="1"/>
  <c r="F2275" i="1" l="1"/>
  <c r="H2394" i="1"/>
  <c r="AA2395" i="1"/>
  <c r="Z2395" i="1"/>
  <c r="E2275" i="1"/>
  <c r="L2271" i="1"/>
  <c r="D2272" i="1"/>
  <c r="G2271" i="1"/>
  <c r="N2270" i="1"/>
  <c r="O2269" i="1"/>
  <c r="J2276" i="1"/>
  <c r="K2276" i="1" s="1"/>
  <c r="I2277" i="1"/>
  <c r="M2276" i="1"/>
  <c r="U2275" i="1"/>
  <c r="W2275" i="1" s="1"/>
  <c r="S2394" i="1"/>
  <c r="Y2394" i="1"/>
  <c r="T2397" i="1"/>
  <c r="A2395" i="1"/>
  <c r="Q2395" i="1" s="1"/>
  <c r="R2395" i="1" s="1"/>
  <c r="F2276" i="1" l="1"/>
  <c r="Z2396" i="1"/>
  <c r="AA2396" i="1"/>
  <c r="H2395" i="1"/>
  <c r="E2276" i="1"/>
  <c r="L2272" i="1"/>
  <c r="G2272" i="1"/>
  <c r="D2273" i="1"/>
  <c r="N2271" i="1"/>
  <c r="O2270" i="1"/>
  <c r="U2276" i="1"/>
  <c r="W2276" i="1" s="1"/>
  <c r="J2277" i="1"/>
  <c r="K2277" i="1" s="1"/>
  <c r="I2278" i="1"/>
  <c r="M2277" i="1"/>
  <c r="Y2395" i="1"/>
  <c r="S2395" i="1"/>
  <c r="A2396" i="1"/>
  <c r="Q2396" i="1" s="1"/>
  <c r="R2396" i="1" s="1"/>
  <c r="T2398" i="1"/>
  <c r="F2277" i="1" l="1"/>
  <c r="H2396" i="1"/>
  <c r="AA2397" i="1"/>
  <c r="Z2397" i="1"/>
  <c r="E2277" i="1"/>
  <c r="L2273" i="1"/>
  <c r="D2274" i="1"/>
  <c r="G2273" i="1"/>
  <c r="N2272" i="1"/>
  <c r="O2271" i="1"/>
  <c r="U2277" i="1"/>
  <c r="W2277" i="1" s="1"/>
  <c r="I2279" i="1"/>
  <c r="J2278" i="1"/>
  <c r="K2278" i="1" s="1"/>
  <c r="M2278" i="1"/>
  <c r="S2396" i="1"/>
  <c r="Y2396" i="1"/>
  <c r="T2399" i="1"/>
  <c r="A2397" i="1"/>
  <c r="Q2397" i="1" s="1"/>
  <c r="R2397" i="1" s="1"/>
  <c r="F2278" i="1" l="1"/>
  <c r="Z2398" i="1"/>
  <c r="AA2398" i="1"/>
  <c r="H2397" i="1"/>
  <c r="E2278" i="1"/>
  <c r="L2274" i="1"/>
  <c r="D2275" i="1"/>
  <c r="G2274" i="1"/>
  <c r="N2273" i="1"/>
  <c r="O2272" i="1"/>
  <c r="I2280" i="1"/>
  <c r="J2279" i="1"/>
  <c r="K2279" i="1" s="1"/>
  <c r="M2279" i="1"/>
  <c r="U2278" i="1"/>
  <c r="W2278" i="1" s="1"/>
  <c r="S2397" i="1"/>
  <c r="Y2397" i="1"/>
  <c r="A2398" i="1"/>
  <c r="Q2398" i="1" s="1"/>
  <c r="R2398" i="1" s="1"/>
  <c r="T2400" i="1"/>
  <c r="F2279" i="1" l="1"/>
  <c r="H2398" i="1"/>
  <c r="AA2399" i="1"/>
  <c r="Z2399" i="1"/>
  <c r="E2279" i="1"/>
  <c r="L2275" i="1"/>
  <c r="G2275" i="1"/>
  <c r="D2276" i="1"/>
  <c r="N2274" i="1"/>
  <c r="O2273" i="1"/>
  <c r="U2279" i="1"/>
  <c r="W2279" i="1" s="1"/>
  <c r="J2280" i="1"/>
  <c r="K2280" i="1" s="1"/>
  <c r="I2281" i="1"/>
  <c r="M2280" i="1"/>
  <c r="Y2398" i="1"/>
  <c r="S2398" i="1"/>
  <c r="T2401" i="1"/>
  <c r="A2399" i="1"/>
  <c r="Q2399" i="1" s="1"/>
  <c r="R2399" i="1" s="1"/>
  <c r="F2280" i="1" l="1"/>
  <c r="Z2400" i="1"/>
  <c r="AA2400" i="1"/>
  <c r="H2399" i="1"/>
  <c r="E2280" i="1"/>
  <c r="L2276" i="1"/>
  <c r="G2276" i="1"/>
  <c r="D2277" i="1"/>
  <c r="N2275" i="1"/>
  <c r="O2274" i="1"/>
  <c r="J2281" i="1"/>
  <c r="K2281" i="1" s="1"/>
  <c r="I2282" i="1"/>
  <c r="M2281" i="1"/>
  <c r="U2280" i="1"/>
  <c r="W2280" i="1" s="1"/>
  <c r="S2399" i="1"/>
  <c r="Y2399" i="1"/>
  <c r="T2402" i="1"/>
  <c r="A2400" i="1"/>
  <c r="Q2400" i="1" s="1"/>
  <c r="R2400" i="1" s="1"/>
  <c r="F2281" i="1" l="1"/>
  <c r="H2400" i="1"/>
  <c r="AA2401" i="1"/>
  <c r="Z2401" i="1"/>
  <c r="E2281" i="1"/>
  <c r="L2277" i="1"/>
  <c r="D2278" i="1"/>
  <c r="G2277" i="1"/>
  <c r="N2276" i="1"/>
  <c r="O2275" i="1"/>
  <c r="I2283" i="1"/>
  <c r="J2282" i="1"/>
  <c r="K2282" i="1" s="1"/>
  <c r="M2282" i="1"/>
  <c r="U2281" i="1"/>
  <c r="W2281" i="1" s="1"/>
  <c r="Y2400" i="1"/>
  <c r="S2400" i="1"/>
  <c r="A2401" i="1"/>
  <c r="Q2401" i="1" s="1"/>
  <c r="R2401" i="1" s="1"/>
  <c r="T2403" i="1"/>
  <c r="F2282" i="1" l="1"/>
  <c r="Z2402" i="1"/>
  <c r="AA2402" i="1"/>
  <c r="H2401" i="1"/>
  <c r="E2282" i="1"/>
  <c r="G2278" i="1"/>
  <c r="L2278" i="1"/>
  <c r="D2279" i="1"/>
  <c r="N2277" i="1"/>
  <c r="O2276" i="1"/>
  <c r="U2282" i="1"/>
  <c r="W2282" i="1" s="1"/>
  <c r="J2283" i="1"/>
  <c r="K2283" i="1" s="1"/>
  <c r="I2284" i="1"/>
  <c r="M2283" i="1"/>
  <c r="Y2401" i="1"/>
  <c r="S2401" i="1"/>
  <c r="A2402" i="1"/>
  <c r="Q2402" i="1" s="1"/>
  <c r="R2402" i="1" s="1"/>
  <c r="T2404" i="1"/>
  <c r="F2283" i="1" l="1"/>
  <c r="H2402" i="1"/>
  <c r="AA2403" i="1"/>
  <c r="Z2403" i="1"/>
  <c r="E2283" i="1"/>
  <c r="G2279" i="1"/>
  <c r="L2279" i="1"/>
  <c r="D2280" i="1"/>
  <c r="N2278" i="1"/>
  <c r="O2277" i="1"/>
  <c r="J2284" i="1"/>
  <c r="K2284" i="1" s="1"/>
  <c r="I2285" i="1"/>
  <c r="M2284" i="1"/>
  <c r="U2283" i="1"/>
  <c r="W2283" i="1" s="1"/>
  <c r="S2402" i="1"/>
  <c r="Y2402" i="1"/>
  <c r="T2405" i="1"/>
  <c r="A2403" i="1"/>
  <c r="Q2403" i="1" s="1"/>
  <c r="R2403" i="1" s="1"/>
  <c r="F2284" i="1" l="1"/>
  <c r="Z2404" i="1"/>
  <c r="AA2404" i="1"/>
  <c r="H2403" i="1"/>
  <c r="E2284" i="1"/>
  <c r="L2280" i="1"/>
  <c r="D2281" i="1"/>
  <c r="G2280" i="1"/>
  <c r="N2279" i="1"/>
  <c r="O2278" i="1"/>
  <c r="J2285" i="1"/>
  <c r="K2285" i="1" s="1"/>
  <c r="I2286" i="1"/>
  <c r="M2285" i="1"/>
  <c r="U2284" i="1"/>
  <c r="W2284" i="1" s="1"/>
  <c r="S2403" i="1"/>
  <c r="Y2403" i="1"/>
  <c r="A2404" i="1"/>
  <c r="Q2404" i="1" s="1"/>
  <c r="R2404" i="1" s="1"/>
  <c r="T2406" i="1"/>
  <c r="F2285" i="1" l="1"/>
  <c r="H2404" i="1"/>
  <c r="AA2405" i="1"/>
  <c r="Z2405" i="1"/>
  <c r="E2285" i="1"/>
  <c r="L2281" i="1"/>
  <c r="D2282" i="1"/>
  <c r="G2281" i="1"/>
  <c r="N2280" i="1"/>
  <c r="O2279" i="1"/>
  <c r="I2287" i="1"/>
  <c r="J2286" i="1"/>
  <c r="K2286" i="1" s="1"/>
  <c r="M2286" i="1"/>
  <c r="U2285" i="1"/>
  <c r="W2285" i="1" s="1"/>
  <c r="S2404" i="1"/>
  <c r="Y2404" i="1"/>
  <c r="A2405" i="1"/>
  <c r="Q2405" i="1" s="1"/>
  <c r="R2405" i="1" s="1"/>
  <c r="T2407" i="1"/>
  <c r="F2286" i="1" l="1"/>
  <c r="Z2406" i="1"/>
  <c r="AA2406" i="1"/>
  <c r="H2405" i="1"/>
  <c r="E2286" i="1"/>
  <c r="L2282" i="1"/>
  <c r="D2283" i="1"/>
  <c r="G2282" i="1"/>
  <c r="N2281" i="1"/>
  <c r="O2280" i="1"/>
  <c r="U2286" i="1"/>
  <c r="W2286" i="1" s="1"/>
  <c r="I2288" i="1"/>
  <c r="J2287" i="1"/>
  <c r="K2287" i="1" s="1"/>
  <c r="Y2405" i="1"/>
  <c r="S2405" i="1"/>
  <c r="T2408" i="1"/>
  <c r="A2406" i="1"/>
  <c r="Q2406" i="1" s="1"/>
  <c r="R2406" i="1" s="1"/>
  <c r="F2287" i="1" l="1"/>
  <c r="H2406" i="1"/>
  <c r="AA2407" i="1"/>
  <c r="Z2407" i="1"/>
  <c r="E2287" i="1"/>
  <c r="L2283" i="1"/>
  <c r="G2283" i="1"/>
  <c r="D2284" i="1"/>
  <c r="N2282" i="1"/>
  <c r="O2281" i="1"/>
  <c r="U2287" i="1"/>
  <c r="W2287" i="1" s="1"/>
  <c r="J2288" i="1"/>
  <c r="K2288" i="1" s="1"/>
  <c r="I2289" i="1"/>
  <c r="S2406" i="1"/>
  <c r="Y2406" i="1"/>
  <c r="T2409" i="1"/>
  <c r="A2407" i="1"/>
  <c r="Q2407" i="1" s="1"/>
  <c r="R2407" i="1" s="1"/>
  <c r="F2288" i="1" l="1"/>
  <c r="Z2408" i="1"/>
  <c r="AA2408" i="1"/>
  <c r="H2407" i="1"/>
  <c r="E2288" i="1"/>
  <c r="L2284" i="1"/>
  <c r="G2284" i="1"/>
  <c r="D2285" i="1"/>
  <c r="N2283" i="1"/>
  <c r="O2282" i="1"/>
  <c r="M2287" i="1"/>
  <c r="M2288" i="1" s="1"/>
  <c r="M2289" i="1" s="1"/>
  <c r="J2289" i="1"/>
  <c r="K2289" i="1" s="1"/>
  <c r="I2290" i="1"/>
  <c r="U2288" i="1"/>
  <c r="W2288" i="1" s="1"/>
  <c r="S2407" i="1"/>
  <c r="Y2407" i="1"/>
  <c r="T2410" i="1"/>
  <c r="A2408" i="1"/>
  <c r="Q2408" i="1" s="1"/>
  <c r="R2408" i="1" s="1"/>
  <c r="F2289" i="1" l="1"/>
  <c r="H2408" i="1"/>
  <c r="AA2409" i="1"/>
  <c r="Z2409" i="1"/>
  <c r="E2289" i="1"/>
  <c r="L2285" i="1"/>
  <c r="D2286" i="1"/>
  <c r="G2285" i="1"/>
  <c r="N2284" i="1"/>
  <c r="O2283" i="1"/>
  <c r="I2291" i="1"/>
  <c r="J2290" i="1"/>
  <c r="K2290" i="1" s="1"/>
  <c r="M2290" i="1"/>
  <c r="U2289" i="1"/>
  <c r="W2289" i="1" s="1"/>
  <c r="Y2408" i="1"/>
  <c r="S2408" i="1"/>
  <c r="A2409" i="1"/>
  <c r="Q2409" i="1" s="1"/>
  <c r="R2409" i="1" s="1"/>
  <c r="T2411" i="1"/>
  <c r="F2290" i="1" l="1"/>
  <c r="Z2410" i="1"/>
  <c r="AA2410" i="1"/>
  <c r="H2409" i="1"/>
  <c r="E2290" i="1"/>
  <c r="G2286" i="1"/>
  <c r="L2286" i="1"/>
  <c r="D2287" i="1"/>
  <c r="N2285" i="1"/>
  <c r="O2284" i="1"/>
  <c r="U2290" i="1"/>
  <c r="W2290" i="1" s="1"/>
  <c r="J2291" i="1"/>
  <c r="K2291" i="1" s="1"/>
  <c r="I2292" i="1"/>
  <c r="Y2409" i="1"/>
  <c r="S2409" i="1"/>
  <c r="A2410" i="1"/>
  <c r="Q2410" i="1" s="1"/>
  <c r="R2410" i="1" s="1"/>
  <c r="T2412" i="1"/>
  <c r="F2291" i="1" l="1"/>
  <c r="H2410" i="1"/>
  <c r="AA2411" i="1"/>
  <c r="Z2411" i="1"/>
  <c r="E2291" i="1"/>
  <c r="G2287" i="1"/>
  <c r="L2287" i="1"/>
  <c r="D2288" i="1"/>
  <c r="N2286" i="1"/>
  <c r="O2285" i="1"/>
  <c r="J2292" i="1"/>
  <c r="K2292" i="1" s="1"/>
  <c r="I2293" i="1"/>
  <c r="U2291" i="1"/>
  <c r="W2291" i="1" s="1"/>
  <c r="S2410" i="1"/>
  <c r="Y2410" i="1"/>
  <c r="A2411" i="1"/>
  <c r="Q2411" i="1" s="1"/>
  <c r="R2411" i="1" s="1"/>
  <c r="T2413" i="1"/>
  <c r="F2292" i="1" l="1"/>
  <c r="Z2412" i="1"/>
  <c r="AA2412" i="1"/>
  <c r="H2411" i="1"/>
  <c r="E229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H2412" i="1" l="1"/>
  <c r="AA2413" i="1"/>
  <c r="Z2413" i="1"/>
  <c r="F2293" i="1"/>
  <c r="E2293" i="1"/>
  <c r="G2289" i="1"/>
  <c r="L2289" i="1"/>
  <c r="D2290" i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Z2414" i="1" l="1"/>
  <c r="AA2414" i="1"/>
  <c r="H2413" i="1"/>
  <c r="E2294" i="1"/>
  <c r="F2294" i="1"/>
  <c r="L2290" i="1"/>
  <c r="M2291" i="1" s="1"/>
  <c r="M2292" i="1" s="1"/>
  <c r="D2291" i="1"/>
  <c r="G2290" i="1"/>
  <c r="N2289" i="1"/>
  <c r="O2288" i="1"/>
  <c r="U2294" i="1"/>
  <c r="W2294" i="1" s="1"/>
  <c r="J2295" i="1"/>
  <c r="K2295" i="1" s="1"/>
  <c r="I2296" i="1"/>
  <c r="T2416" i="1"/>
  <c r="A2414" i="1"/>
  <c r="Q2414" i="1" s="1"/>
  <c r="R2414" i="1" s="1"/>
  <c r="H2414" i="1" l="1"/>
  <c r="AA2415" i="1"/>
  <c r="Z2415" i="1"/>
  <c r="F2295" i="1"/>
  <c r="E2295" i="1"/>
  <c r="G2291" i="1"/>
  <c r="L2291" i="1"/>
  <c r="D2292" i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L2292" i="1"/>
  <c r="M2293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H2416" i="1" l="1"/>
  <c r="R2415" i="1"/>
  <c r="AA2416" i="1"/>
  <c r="AA2417" i="1" s="1"/>
  <c r="Z2416" i="1"/>
  <c r="Z2417" i="1" s="1"/>
  <c r="F2297" i="1"/>
  <c r="E2297" i="1"/>
  <c r="L2293" i="1"/>
  <c r="M2294" i="1" s="1"/>
  <c r="M2295" i="1" s="1"/>
  <c r="G2293" i="1"/>
  <c r="D2294" i="1"/>
  <c r="N2292" i="1"/>
  <c r="O2291" i="1"/>
  <c r="U2297" i="1"/>
  <c r="W2297" i="1" s="1"/>
  <c r="J2298" i="1"/>
  <c r="K2298" i="1" s="1"/>
  <c r="I2299" i="1"/>
  <c r="A2417" i="1"/>
  <c r="Q2417" i="1" s="1"/>
  <c r="R2417" i="1" s="1"/>
  <c r="T2419" i="1"/>
  <c r="H2417" i="1" l="1"/>
  <c r="Z2418" i="1"/>
  <c r="AA2418" i="1"/>
  <c r="E2298" i="1"/>
  <c r="F2298" i="1"/>
  <c r="L2294" i="1"/>
  <c r="G2294" i="1"/>
  <c r="D2295" i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AA2419" i="1" l="1"/>
  <c r="Z2419" i="1"/>
  <c r="H2418" i="1"/>
  <c r="F2299" i="1"/>
  <c r="E2299" i="1"/>
  <c r="G2295" i="1"/>
  <c r="L2295" i="1"/>
  <c r="D2296" i="1"/>
  <c r="N2294" i="1"/>
  <c r="O2293" i="1"/>
  <c r="J2300" i="1"/>
  <c r="K2300" i="1" s="1"/>
  <c r="I2301" i="1"/>
  <c r="U2299" i="1"/>
  <c r="W2299" i="1" s="1"/>
  <c r="S2418" i="1"/>
  <c r="Y2418" i="1"/>
  <c r="A2419" i="1"/>
  <c r="Q2419" i="1" s="1"/>
  <c r="R2419" i="1" s="1"/>
  <c r="T2421" i="1"/>
  <c r="H2419" i="1" l="1"/>
  <c r="Z2420" i="1"/>
  <c r="AA2420" i="1"/>
  <c r="E2300" i="1"/>
  <c r="F2300" i="1"/>
  <c r="L2296" i="1"/>
  <c r="G2296" i="1"/>
  <c r="D2297" i="1"/>
  <c r="O2294" i="1"/>
  <c r="N2295" i="1"/>
  <c r="I2302" i="1"/>
  <c r="J2301" i="1"/>
  <c r="K2301" i="1" s="1"/>
  <c r="U2300" i="1"/>
  <c r="W2300" i="1" s="1"/>
  <c r="T2422" i="1"/>
  <c r="A2420" i="1"/>
  <c r="Q2420" i="1" s="1"/>
  <c r="R2420" i="1" s="1"/>
  <c r="AA2421" i="1" l="1"/>
  <c r="Z2421" i="1"/>
  <c r="H2420" i="1"/>
  <c r="F2301" i="1"/>
  <c r="E2301" i="1"/>
  <c r="L2297" i="1"/>
  <c r="M2298" i="1" s="1"/>
  <c r="M2299" i="1" s="1"/>
  <c r="M2300" i="1" s="1"/>
  <c r="M2301" i="1" s="1"/>
  <c r="M2302" i="1" s="1"/>
  <c r="D2298" i="1"/>
  <c r="G2297" i="1"/>
  <c r="N2296" i="1"/>
  <c r="O2295" i="1"/>
  <c r="U2301" i="1"/>
  <c r="W2301" i="1" s="1"/>
  <c r="I2303" i="1"/>
  <c r="J2302" i="1"/>
  <c r="K2302" i="1" s="1"/>
  <c r="Y2420" i="1"/>
  <c r="S2420" i="1"/>
  <c r="T2423" i="1"/>
  <c r="A2421" i="1"/>
  <c r="Q2421" i="1" s="1"/>
  <c r="R2421" i="1" s="1"/>
  <c r="H2421" i="1" l="1"/>
  <c r="Z2422" i="1"/>
  <c r="AA2422" i="1"/>
  <c r="E2302" i="1"/>
  <c r="F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AA2423" i="1" l="1"/>
  <c r="Z2423" i="1"/>
  <c r="H2422" i="1"/>
  <c r="F2303" i="1"/>
  <c r="E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H2423" i="1" l="1"/>
  <c r="Z2424" i="1"/>
  <c r="AA2424" i="1"/>
  <c r="E2304" i="1"/>
  <c r="F2304" i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AA2425" i="1" l="1"/>
  <c r="Z2425" i="1"/>
  <c r="H2424" i="1"/>
  <c r="F2305" i="1"/>
  <c r="E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H2425" i="1" l="1"/>
  <c r="Z2426" i="1"/>
  <c r="AA2426" i="1"/>
  <c r="E2306" i="1"/>
  <c r="F2306" i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AA2427" i="1" l="1"/>
  <c r="Z2427" i="1"/>
  <c r="H2426" i="1"/>
  <c r="F2307" i="1"/>
  <c r="E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H2427" i="1" l="1"/>
  <c r="Z2428" i="1"/>
  <c r="AA2428" i="1"/>
  <c r="E2308" i="1"/>
  <c r="F2308" i="1"/>
  <c r="L2304" i="1"/>
  <c r="D2305" i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AA2429" i="1" l="1"/>
  <c r="Z2429" i="1"/>
  <c r="H2428" i="1"/>
  <c r="F2309" i="1"/>
  <c r="E2309" i="1"/>
  <c r="L2305" i="1"/>
  <c r="D2306" i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H2429" i="1" l="1"/>
  <c r="Z2430" i="1"/>
  <c r="AA2430" i="1"/>
  <c r="E2310" i="1"/>
  <c r="F2310" i="1"/>
  <c r="L2306" i="1"/>
  <c r="D2307" i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AA2431" i="1" l="1"/>
  <c r="Z2431" i="1"/>
  <c r="H2430" i="1"/>
  <c r="F2311" i="1"/>
  <c r="E2311" i="1"/>
  <c r="G2307" i="1"/>
  <c r="L2307" i="1"/>
  <c r="D2308" i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H2431" i="1" l="1"/>
  <c r="Z2432" i="1"/>
  <c r="AA2432" i="1"/>
  <c r="E2312" i="1"/>
  <c r="F2312" i="1"/>
  <c r="L2308" i="1"/>
  <c r="D2309" i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AA2433" i="1" l="1"/>
  <c r="Z2433" i="1"/>
  <c r="H2432" i="1"/>
  <c r="F2313" i="1"/>
  <c r="E2313" i="1"/>
  <c r="L2309" i="1"/>
  <c r="G2309" i="1"/>
  <c r="D2310" i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H2433" i="1" l="1"/>
  <c r="Z2434" i="1"/>
  <c r="AA2434" i="1"/>
  <c r="E2314" i="1"/>
  <c r="F2314" i="1"/>
  <c r="L2310" i="1"/>
  <c r="G2310" i="1"/>
  <c r="D2311" i="1"/>
  <c r="N2309" i="1"/>
  <c r="O2308" i="1"/>
  <c r="U2314" i="1"/>
  <c r="W2314" i="1" s="1"/>
  <c r="J2315" i="1"/>
  <c r="K2315" i="1" s="1"/>
  <c r="I2316" i="1"/>
  <c r="M2315" i="1"/>
  <c r="Y2433" i="1"/>
  <c r="S2433" i="1"/>
  <c r="A2434" i="1"/>
  <c r="Q2434" i="1" s="1"/>
  <c r="R2434" i="1" s="1"/>
  <c r="T2436" i="1"/>
  <c r="AA2435" i="1" l="1"/>
  <c r="Z2435" i="1"/>
  <c r="H2434" i="1"/>
  <c r="F2315" i="1"/>
  <c r="E2315" i="1"/>
  <c r="L2311" i="1"/>
  <c r="D2312" i="1"/>
  <c r="G2311" i="1"/>
  <c r="N2310" i="1"/>
  <c r="O2309" i="1"/>
  <c r="I2317" i="1"/>
  <c r="J2316" i="1"/>
  <c r="K2316" i="1" s="1"/>
  <c r="M2316" i="1"/>
  <c r="U2315" i="1"/>
  <c r="W2315" i="1" s="1"/>
  <c r="Y2434" i="1"/>
  <c r="S2434" i="1"/>
  <c r="T2437" i="1"/>
  <c r="A2435" i="1"/>
  <c r="Q2435" i="1" s="1"/>
  <c r="R2435" i="1" s="1"/>
  <c r="H2435" i="1" l="1"/>
  <c r="Z2436" i="1"/>
  <c r="AA2436" i="1"/>
  <c r="E2316" i="1"/>
  <c r="F2316" i="1"/>
  <c r="L2312" i="1"/>
  <c r="G2312" i="1"/>
  <c r="D2313" i="1"/>
  <c r="N2311" i="1"/>
  <c r="O2310" i="1"/>
  <c r="U2316" i="1"/>
  <c r="W2316" i="1" s="1"/>
  <c r="I2318" i="1"/>
  <c r="J2317" i="1"/>
  <c r="K2317" i="1" s="1"/>
  <c r="M2317" i="1"/>
  <c r="S2435" i="1"/>
  <c r="Y2435" i="1"/>
  <c r="A2436" i="1"/>
  <c r="Q2436" i="1" s="1"/>
  <c r="R2436" i="1" s="1"/>
  <c r="T2438" i="1"/>
  <c r="AA2437" i="1" l="1"/>
  <c r="Z2437" i="1"/>
  <c r="H2436" i="1"/>
  <c r="F2317" i="1"/>
  <c r="E2317" i="1"/>
  <c r="L2313" i="1"/>
  <c r="D2314" i="1"/>
  <c r="G2313" i="1"/>
  <c r="N2312" i="1"/>
  <c r="O2311" i="1"/>
  <c r="U2317" i="1"/>
  <c r="W2317" i="1" s="1"/>
  <c r="J2318" i="1"/>
  <c r="K2318" i="1" s="1"/>
  <c r="I2319" i="1"/>
  <c r="Y2436" i="1"/>
  <c r="S2436" i="1"/>
  <c r="T2439" i="1"/>
  <c r="A2437" i="1"/>
  <c r="Q2437" i="1" s="1"/>
  <c r="R2437" i="1" s="1"/>
  <c r="H2437" i="1" l="1"/>
  <c r="Z2438" i="1"/>
  <c r="AA2438" i="1"/>
  <c r="E2318" i="1"/>
  <c r="F2318" i="1"/>
  <c r="L2314" i="1"/>
  <c r="D2315" i="1"/>
  <c r="G2314" i="1"/>
  <c r="N2313" i="1"/>
  <c r="O2312" i="1"/>
  <c r="J2319" i="1"/>
  <c r="K2319" i="1" s="1"/>
  <c r="I2320" i="1"/>
  <c r="U2318" i="1"/>
  <c r="W2318" i="1" s="1"/>
  <c r="Y2437" i="1"/>
  <c r="S2437" i="1"/>
  <c r="A2438" i="1"/>
  <c r="Q2438" i="1" s="1"/>
  <c r="R2438" i="1" s="1"/>
  <c r="T2440" i="1"/>
  <c r="AA2439" i="1" l="1"/>
  <c r="Z2439" i="1"/>
  <c r="H2438" i="1"/>
  <c r="F2319" i="1"/>
  <c r="E231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AA2440" i="1"/>
  <c r="E2320" i="1"/>
  <c r="F2320" i="1"/>
  <c r="G2316" i="1"/>
  <c r="L2316" i="1"/>
  <c r="D2317" i="1"/>
  <c r="N2315" i="1"/>
  <c r="O2314" i="1"/>
  <c r="U2320" i="1"/>
  <c r="W2320" i="1" s="1"/>
  <c r="I2322" i="1"/>
  <c r="J2321" i="1"/>
  <c r="K2321" i="1" s="1"/>
  <c r="S2439" i="1"/>
  <c r="Y2439" i="1"/>
  <c r="T2442" i="1"/>
  <c r="A2440" i="1"/>
  <c r="Q2440" i="1" s="1"/>
  <c r="R2440" i="1" s="1"/>
  <c r="AA2441" i="1" l="1"/>
  <c r="Z2441" i="1"/>
  <c r="H2440" i="1"/>
  <c r="F2321" i="1"/>
  <c r="E2321" i="1"/>
  <c r="L2317" i="1"/>
  <c r="G2317" i="1"/>
  <c r="D2318" i="1"/>
  <c r="N2316" i="1"/>
  <c r="O2315" i="1"/>
  <c r="U2321" i="1"/>
  <c r="W2321" i="1" s="1"/>
  <c r="I2323" i="1"/>
  <c r="J2322" i="1"/>
  <c r="K2322" i="1" s="1"/>
  <c r="S2440" i="1"/>
  <c r="Y2440" i="1"/>
  <c r="A2441" i="1"/>
  <c r="Q2441" i="1" s="1"/>
  <c r="R2441" i="1" s="1"/>
  <c r="T2443" i="1"/>
  <c r="H2441" i="1" l="1"/>
  <c r="Z2442" i="1"/>
  <c r="AA2442" i="1"/>
  <c r="E2322" i="1"/>
  <c r="F2322" i="1"/>
  <c r="L2318" i="1"/>
  <c r="G2318" i="1"/>
  <c r="D2319" i="1"/>
  <c r="N2317" i="1"/>
  <c r="O2316" i="1"/>
  <c r="U2322" i="1"/>
  <c r="W2322" i="1" s="1"/>
  <c r="I2324" i="1"/>
  <c r="J2323" i="1"/>
  <c r="K2323" i="1" s="1"/>
  <c r="S2441" i="1"/>
  <c r="Y2441" i="1"/>
  <c r="A2442" i="1"/>
  <c r="Q2442" i="1" s="1"/>
  <c r="R2442" i="1" s="1"/>
  <c r="T2444" i="1"/>
  <c r="AA2443" i="1" l="1"/>
  <c r="Z2443" i="1"/>
  <c r="H2442" i="1"/>
  <c r="F232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H2443" i="1" l="1"/>
  <c r="Z2444" i="1"/>
  <c r="AA2444" i="1"/>
  <c r="F2324" i="1"/>
  <c r="E2324" i="1"/>
  <c r="G2320" i="1"/>
  <c r="L2320" i="1"/>
  <c r="M2321" i="1" s="1"/>
  <c r="D2321" i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AA2445" i="1" l="1"/>
  <c r="Z2445" i="1"/>
  <c r="H2444" i="1"/>
  <c r="E2325" i="1"/>
  <c r="F2325" i="1"/>
  <c r="L2321" i="1"/>
  <c r="M2322" i="1" s="1"/>
  <c r="M2323" i="1" s="1"/>
  <c r="D2322" i="1"/>
  <c r="G2321" i="1"/>
  <c r="N2320" i="1"/>
  <c r="O2319" i="1"/>
  <c r="U2325" i="1"/>
  <c r="W2325" i="1" s="1"/>
  <c r="J2326" i="1"/>
  <c r="K2326" i="1" s="1"/>
  <c r="I2327" i="1"/>
  <c r="A2445" i="1"/>
  <c r="T2447" i="1"/>
  <c r="H2445" i="1" l="1"/>
  <c r="Q2445" i="1"/>
  <c r="R2445" i="1" s="1"/>
  <c r="S2445" i="1" s="1"/>
  <c r="F2326" i="1"/>
  <c r="E2326" i="1"/>
  <c r="L2322" i="1"/>
  <c r="G2322" i="1"/>
  <c r="D2323" i="1"/>
  <c r="N2321" i="1"/>
  <c r="O2320" i="1"/>
  <c r="I2328" i="1"/>
  <c r="J2327" i="1"/>
  <c r="K2327" i="1" s="1"/>
  <c r="U2326" i="1"/>
  <c r="W2326" i="1" s="1"/>
  <c r="T2448" i="1"/>
  <c r="A2446" i="1"/>
  <c r="Q2446" i="1" s="1"/>
  <c r="H2446" i="1" l="1"/>
  <c r="Y2445" i="1"/>
  <c r="AA2446" i="1"/>
  <c r="AA2447" i="1" s="1"/>
  <c r="Z2446" i="1"/>
  <c r="Z2447" i="1" s="1"/>
  <c r="R2446" i="1"/>
  <c r="E2327" i="1"/>
  <c r="F2327" i="1"/>
  <c r="L2323" i="1"/>
  <c r="M2324" i="1" s="1"/>
  <c r="D2324" i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H2447" i="1" l="1"/>
  <c r="Z2448" i="1"/>
  <c r="AA2448" i="1"/>
  <c r="F2328" i="1"/>
  <c r="E2328" i="1"/>
  <c r="L2324" i="1"/>
  <c r="M2325" i="1" s="1"/>
  <c r="D2325" i="1"/>
  <c r="G2324" i="1"/>
  <c r="N2323" i="1"/>
  <c r="O2322" i="1"/>
  <c r="J2329" i="1"/>
  <c r="K2329" i="1" s="1"/>
  <c r="I2330" i="1"/>
  <c r="U2328" i="1"/>
  <c r="W2328" i="1" s="1"/>
  <c r="Y2358" i="1"/>
  <c r="A2448" i="1"/>
  <c r="Q2448" i="1" s="1"/>
  <c r="R2448" i="1" s="1"/>
  <c r="T2450" i="1"/>
  <c r="AA2449" i="1" l="1"/>
  <c r="Z2449" i="1"/>
  <c r="H2448" i="1"/>
  <c r="E2329" i="1"/>
  <c r="F2329" i="1"/>
  <c r="G2325" i="1"/>
  <c r="L2325" i="1"/>
  <c r="M2326" i="1" s="1"/>
  <c r="M2327" i="1" s="1"/>
  <c r="D2326" i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H2449" i="1" l="1"/>
  <c r="Z2450" i="1"/>
  <c r="AA2450" i="1"/>
  <c r="F2330" i="1"/>
  <c r="E2330" i="1"/>
  <c r="G2326" i="1"/>
  <c r="L2326" i="1"/>
  <c r="D2327" i="1"/>
  <c r="N2325" i="1"/>
  <c r="O2324" i="1"/>
  <c r="U2330" i="1"/>
  <c r="W2330" i="1" s="1"/>
  <c r="J2331" i="1"/>
  <c r="K2331" i="1" s="1"/>
  <c r="I2332" i="1"/>
  <c r="Y2449" i="1"/>
  <c r="S2449" i="1"/>
  <c r="T2452" i="1"/>
  <c r="A2450" i="1"/>
  <c r="Q2450" i="1" s="1"/>
  <c r="R2450" i="1" s="1"/>
  <c r="AA2451" i="1" l="1"/>
  <c r="Z2451" i="1"/>
  <c r="H2450" i="1"/>
  <c r="E2331" i="1"/>
  <c r="F2331" i="1"/>
  <c r="L2327" i="1"/>
  <c r="M2328" i="1" s="1"/>
  <c r="G2327" i="1"/>
  <c r="D2328" i="1"/>
  <c r="N2326" i="1"/>
  <c r="O2325" i="1"/>
  <c r="I2333" i="1"/>
  <c r="J2332" i="1"/>
  <c r="K2332" i="1" s="1"/>
  <c r="U2331" i="1"/>
  <c r="W2331" i="1" s="1"/>
  <c r="S2450" i="1"/>
  <c r="Y2450" i="1"/>
  <c r="A2451" i="1"/>
  <c r="Q2451" i="1" s="1"/>
  <c r="R2451" i="1" s="1"/>
  <c r="T2453" i="1"/>
  <c r="H2451" i="1" l="1"/>
  <c r="Z2452" i="1"/>
  <c r="AA2452" i="1"/>
  <c r="F2332" i="1"/>
  <c r="E2332" i="1"/>
  <c r="L2328" i="1"/>
  <c r="M2329" i="1" s="1"/>
  <c r="M2330" i="1" s="1"/>
  <c r="M2331" i="1" s="1"/>
  <c r="M2332" i="1" s="1"/>
  <c r="M2333" i="1" s="1"/>
  <c r="D2329" i="1"/>
  <c r="G2328" i="1"/>
  <c r="N2327" i="1"/>
  <c r="O2326" i="1"/>
  <c r="U2332" i="1"/>
  <c r="W2332" i="1" s="1"/>
  <c r="J2333" i="1"/>
  <c r="K2333" i="1" s="1"/>
  <c r="I2334" i="1"/>
  <c r="Y2451" i="1"/>
  <c r="S2451" i="1"/>
  <c r="T2454" i="1"/>
  <c r="A2452" i="1"/>
  <c r="Q2452" i="1" s="1"/>
  <c r="R2452" i="1" s="1"/>
  <c r="AA2453" i="1" l="1"/>
  <c r="Z2453" i="1"/>
  <c r="H2452" i="1"/>
  <c r="E2333" i="1"/>
  <c r="F2333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H2453" i="1" l="1"/>
  <c r="Z2454" i="1"/>
  <c r="AA2454" i="1"/>
  <c r="F2334" i="1"/>
  <c r="E233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AA2455" i="1" l="1"/>
  <c r="Z2455" i="1"/>
  <c r="H2454" i="1"/>
  <c r="E233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H2455" i="1" l="1"/>
  <c r="Z2456" i="1"/>
  <c r="AA2456" i="1"/>
  <c r="F2336" i="1"/>
  <c r="E2336" i="1"/>
  <c r="G2332" i="1"/>
  <c r="L2332" i="1"/>
  <c r="D2333" i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AA2457" i="1" l="1"/>
  <c r="Z2457" i="1"/>
  <c r="H2456" i="1"/>
  <c r="E2337" i="1"/>
  <c r="F2337" i="1"/>
  <c r="G2333" i="1"/>
  <c r="L2333" i="1"/>
  <c r="D2334" i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H2457" i="1" l="1"/>
  <c r="Z2458" i="1"/>
  <c r="AA2458" i="1"/>
  <c r="F2338" i="1"/>
  <c r="E2338" i="1"/>
  <c r="L2334" i="1"/>
  <c r="G2334" i="1"/>
  <c r="D2335" i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AA2459" i="1" l="1"/>
  <c r="Z2459" i="1"/>
  <c r="H2458" i="1"/>
  <c r="E2339" i="1"/>
  <c r="F233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H2459" i="1" l="1"/>
  <c r="Z2460" i="1"/>
  <c r="AA2460" i="1"/>
  <c r="F2340" i="1"/>
  <c r="E2340" i="1"/>
  <c r="L2336" i="1"/>
  <c r="G2336" i="1"/>
  <c r="D2337" i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AA2461" i="1" l="1"/>
  <c r="Z2461" i="1"/>
  <c r="H2460" i="1"/>
  <c r="E2341" i="1"/>
  <c r="F2341" i="1"/>
  <c r="L2337" i="1"/>
  <c r="D2338" i="1"/>
  <c r="G2337" i="1"/>
  <c r="N2336" i="1"/>
  <c r="O2335" i="1"/>
  <c r="J2342" i="1"/>
  <c r="K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Z2462" i="1"/>
  <c r="AA2462" i="1"/>
  <c r="F2342" i="1"/>
  <c r="E2342" i="1"/>
  <c r="L2338" i="1"/>
  <c r="G2338" i="1"/>
  <c r="D2339" i="1"/>
  <c r="N2337" i="1"/>
  <c r="O2336" i="1"/>
  <c r="J2343" i="1"/>
  <c r="K2343" i="1" s="1"/>
  <c r="I2344" i="1"/>
  <c r="M2343" i="1"/>
  <c r="U2342" i="1"/>
  <c r="W2342" i="1" s="1"/>
  <c r="Y2461" i="1"/>
  <c r="S2461" i="1"/>
  <c r="A2462" i="1"/>
  <c r="Q2462" i="1" s="1"/>
  <c r="R2462" i="1" s="1"/>
  <c r="T2464" i="1"/>
  <c r="AA2463" i="1" l="1"/>
  <c r="Z2463" i="1"/>
  <c r="H2462" i="1"/>
  <c r="E2343" i="1"/>
  <c r="F2343" i="1"/>
  <c r="G2339" i="1"/>
  <c r="L2339" i="1"/>
  <c r="D2340" i="1"/>
  <c r="N2338" i="1"/>
  <c r="O2337" i="1"/>
  <c r="J2344" i="1"/>
  <c r="K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Z2464" i="1"/>
  <c r="AA2464" i="1"/>
  <c r="F2344" i="1"/>
  <c r="E2344" i="1"/>
  <c r="L2340" i="1"/>
  <c r="D2341" i="1"/>
  <c r="G2340" i="1"/>
  <c r="N2339" i="1"/>
  <c r="O2338" i="1"/>
  <c r="J2345" i="1"/>
  <c r="K2345" i="1" s="1"/>
  <c r="I2346" i="1"/>
  <c r="M2345" i="1"/>
  <c r="U2344" i="1"/>
  <c r="W2344" i="1" s="1"/>
  <c r="Y2463" i="1"/>
  <c r="S2463" i="1"/>
  <c r="A2464" i="1"/>
  <c r="Q2464" i="1" s="1"/>
  <c r="R2464" i="1" s="1"/>
  <c r="T2466" i="1"/>
  <c r="AA2465" i="1" l="1"/>
  <c r="Z2465" i="1"/>
  <c r="H2464" i="1"/>
  <c r="E2345" i="1"/>
  <c r="F2345" i="1"/>
  <c r="L2341" i="1"/>
  <c r="D2342" i="1"/>
  <c r="G2341" i="1"/>
  <c r="N2340" i="1"/>
  <c r="O2339" i="1"/>
  <c r="I2347" i="1"/>
  <c r="J2346" i="1"/>
  <c r="K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Z2466" i="1"/>
  <c r="AA2466" i="1"/>
  <c r="F2346" i="1"/>
  <c r="E2346" i="1"/>
  <c r="L2342" i="1"/>
  <c r="G2342" i="1"/>
  <c r="D2343" i="1"/>
  <c r="N2341" i="1"/>
  <c r="O2340" i="1"/>
  <c r="U2346" i="1"/>
  <c r="W2346" i="1" s="1"/>
  <c r="I2348" i="1"/>
  <c r="J2347" i="1"/>
  <c r="K2347" i="1" s="1"/>
  <c r="M2347" i="1"/>
  <c r="Y2465" i="1"/>
  <c r="S2465" i="1"/>
  <c r="A2466" i="1"/>
  <c r="Q2466" i="1" s="1"/>
  <c r="R2466" i="1" s="1"/>
  <c r="T2468" i="1"/>
  <c r="AA2467" i="1" l="1"/>
  <c r="Z2467" i="1"/>
  <c r="H2466" i="1"/>
  <c r="E2347" i="1"/>
  <c r="F2347" i="1"/>
  <c r="G2343" i="1"/>
  <c r="L2343" i="1"/>
  <c r="D2344" i="1"/>
  <c r="N2342" i="1"/>
  <c r="O2341" i="1"/>
  <c r="U2347" i="1"/>
  <c r="W2347" i="1" s="1"/>
  <c r="J2348" i="1"/>
  <c r="K2348" i="1" s="1"/>
  <c r="I2349" i="1"/>
  <c r="M2348" i="1"/>
  <c r="S2466" i="1"/>
  <c r="Y2466" i="1"/>
  <c r="T2469" i="1"/>
  <c r="A2467" i="1"/>
  <c r="Q2467" i="1" s="1"/>
  <c r="R2467" i="1" s="1"/>
  <c r="H2467" i="1" l="1"/>
  <c r="Z2468" i="1"/>
  <c r="AA2468" i="1"/>
  <c r="F2348" i="1"/>
  <c r="E2348" i="1"/>
  <c r="L2344" i="1"/>
  <c r="G2344" i="1"/>
  <c r="D2345" i="1"/>
  <c r="N2343" i="1"/>
  <c r="O2342" i="1"/>
  <c r="I2350" i="1"/>
  <c r="J2349" i="1"/>
  <c r="K2349" i="1" s="1"/>
  <c r="U2348" i="1"/>
  <c r="W2348" i="1" s="1"/>
  <c r="S2467" i="1"/>
  <c r="Y2467" i="1"/>
  <c r="A2468" i="1"/>
  <c r="Q2468" i="1" s="1"/>
  <c r="R2468" i="1" s="1"/>
  <c r="T2470" i="1"/>
  <c r="AA2469" i="1" l="1"/>
  <c r="Z2469" i="1"/>
  <c r="H2468" i="1"/>
  <c r="E2349" i="1"/>
  <c r="F2349" i="1"/>
  <c r="L2345" i="1"/>
  <c r="D2346" i="1"/>
  <c r="G2345" i="1"/>
  <c r="N2344" i="1"/>
  <c r="O2343" i="1"/>
  <c r="U2349" i="1"/>
  <c r="W2349" i="1" s="1"/>
  <c r="I2351" i="1"/>
  <c r="J2350" i="1"/>
  <c r="K2350" i="1" s="1"/>
  <c r="Y2468" i="1"/>
  <c r="S2468" i="1"/>
  <c r="A2469" i="1"/>
  <c r="Q2469" i="1" s="1"/>
  <c r="R2469" i="1" s="1"/>
  <c r="T2471" i="1"/>
  <c r="H2469" i="1" l="1"/>
  <c r="Z2470" i="1"/>
  <c r="AA2470" i="1"/>
  <c r="F2350" i="1"/>
  <c r="E2350" i="1"/>
  <c r="G2346" i="1"/>
  <c r="L2346" i="1"/>
  <c r="D2347" i="1"/>
  <c r="N2345" i="1"/>
  <c r="O2344" i="1"/>
  <c r="U2350" i="1"/>
  <c r="W2350" i="1" s="1"/>
  <c r="J2351" i="1"/>
  <c r="K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AA2471" i="1" l="1"/>
  <c r="Z2471" i="1"/>
  <c r="H2470" i="1"/>
  <c r="E2351" i="1"/>
  <c r="F2351" i="1"/>
  <c r="L2347" i="1"/>
  <c r="G2347" i="1"/>
  <c r="D2348" i="1"/>
  <c r="N2346" i="1"/>
  <c r="O2345" i="1"/>
  <c r="I2353" i="1"/>
  <c r="J2352" i="1"/>
  <c r="K2352" i="1" s="1"/>
  <c r="U2351" i="1"/>
  <c r="W2351" i="1" s="1"/>
  <c r="S2470" i="1"/>
  <c r="Y2470" i="1"/>
  <c r="A2471" i="1"/>
  <c r="Q2471" i="1" s="1"/>
  <c r="R2471" i="1" s="1"/>
  <c r="T2473" i="1"/>
  <c r="H2471" i="1" l="1"/>
  <c r="Z2472" i="1"/>
  <c r="AA2472" i="1"/>
  <c r="F2352" i="1"/>
  <c r="E2352" i="1"/>
  <c r="G2348" i="1"/>
  <c r="L2348" i="1"/>
  <c r="D2349" i="1"/>
  <c r="N2347" i="1"/>
  <c r="O2346" i="1"/>
  <c r="U2352" i="1"/>
  <c r="W2352" i="1" s="1"/>
  <c r="J2353" i="1"/>
  <c r="K2353" i="1" s="1"/>
  <c r="I2354" i="1"/>
  <c r="S2471" i="1"/>
  <c r="Y2471" i="1"/>
  <c r="T2474" i="1"/>
  <c r="A2472" i="1"/>
  <c r="Q2472" i="1" s="1"/>
  <c r="R2472" i="1" s="1"/>
  <c r="AA2473" i="1" l="1"/>
  <c r="Z2473" i="1"/>
  <c r="H2472" i="1"/>
  <c r="E2353" i="1"/>
  <c r="F2353" i="1"/>
  <c r="L2349" i="1"/>
  <c r="D2350" i="1"/>
  <c r="G2349" i="1"/>
  <c r="N2348" i="1"/>
  <c r="O2347" i="1"/>
  <c r="J2354" i="1"/>
  <c r="K2354" i="1" s="1"/>
  <c r="I2355" i="1"/>
  <c r="U2353" i="1"/>
  <c r="W2353" i="1" s="1"/>
  <c r="Y2472" i="1"/>
  <c r="S2472" i="1"/>
  <c r="A2473" i="1"/>
  <c r="Q2473" i="1" s="1"/>
  <c r="R2473" i="1" s="1"/>
  <c r="T2475" i="1"/>
  <c r="H2473" i="1" l="1"/>
  <c r="Z2474" i="1"/>
  <c r="AA2474" i="1"/>
  <c r="F2354" i="1"/>
  <c r="E2354" i="1"/>
  <c r="G2350" i="1"/>
  <c r="L2350" i="1"/>
  <c r="D2351" i="1"/>
  <c r="N2349" i="1"/>
  <c r="O2348" i="1"/>
  <c r="U2354" i="1"/>
  <c r="W2354" i="1" s="1"/>
  <c r="J2355" i="1"/>
  <c r="K2355" i="1" s="1"/>
  <c r="I2356" i="1"/>
  <c r="S2473" i="1"/>
  <c r="Y2473" i="1"/>
  <c r="T2476" i="1"/>
  <c r="A2474" i="1"/>
  <c r="Q2474" i="1" s="1"/>
  <c r="R2474" i="1" s="1"/>
  <c r="AA2475" i="1" l="1"/>
  <c r="Z2475" i="1"/>
  <c r="H2474" i="1"/>
  <c r="E2355" i="1"/>
  <c r="F2355" i="1"/>
  <c r="L2351" i="1"/>
  <c r="M2352" i="1" s="1"/>
  <c r="D2352" i="1"/>
  <c r="G2351" i="1"/>
  <c r="N2350" i="1"/>
  <c r="O2349" i="1"/>
  <c r="I2357" i="1"/>
  <c r="J2356" i="1"/>
  <c r="K2356" i="1" s="1"/>
  <c r="U2355" i="1"/>
  <c r="W2355" i="1" s="1"/>
  <c r="A2475" i="1"/>
  <c r="Q2475" i="1" s="1"/>
  <c r="R2475" i="1" s="1"/>
  <c r="T2477" i="1"/>
  <c r="H2475" i="1" l="1"/>
  <c r="Z2476" i="1"/>
  <c r="AA2476" i="1"/>
  <c r="F2356" i="1"/>
  <c r="E2356" i="1"/>
  <c r="L2352" i="1"/>
  <c r="M2353" i="1" s="1"/>
  <c r="M2354" i="1" s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H2476" i="1" l="1"/>
  <c r="Q2476" i="1"/>
  <c r="E2357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T2479" i="1"/>
  <c r="A2477" i="1"/>
  <c r="Q2477" i="1" s="1"/>
  <c r="R2477" i="1" s="1"/>
  <c r="H2477" i="1" l="1"/>
  <c r="R2476" i="1"/>
  <c r="Z2477" i="1"/>
  <c r="Z2478" i="1" s="1"/>
  <c r="AA2477" i="1"/>
  <c r="AA2478" i="1" s="1"/>
  <c r="F2358" i="1"/>
  <c r="E2358" i="1"/>
  <c r="L2354" i="1"/>
  <c r="M2355" i="1" s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H2478" i="1" l="1"/>
  <c r="AA2479" i="1"/>
  <c r="Z2479" i="1"/>
  <c r="E235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Z2480" i="1" l="1"/>
  <c r="AA2480" i="1"/>
  <c r="H2479" i="1"/>
  <c r="F2360" i="1"/>
  <c r="E2360" i="1"/>
  <c r="L2356" i="1"/>
  <c r="G2356" i="1"/>
  <c r="D2357" i="1"/>
  <c r="N2355" i="1"/>
  <c r="O2354" i="1"/>
  <c r="I2362" i="1"/>
  <c r="J2361" i="1"/>
  <c r="K2361" i="1" s="1"/>
  <c r="U2360" i="1"/>
  <c r="W2360" i="1" s="1"/>
  <c r="A2480" i="1"/>
  <c r="Q2480" i="1" s="1"/>
  <c r="R2480" i="1" s="1"/>
  <c r="T2482" i="1"/>
  <c r="H2480" i="1" l="1"/>
  <c r="AA2481" i="1"/>
  <c r="Z2481" i="1"/>
  <c r="E2361" i="1"/>
  <c r="F2361" i="1"/>
  <c r="L2357" i="1"/>
  <c r="D2358" i="1"/>
  <c r="G2357" i="1"/>
  <c r="N2356" i="1"/>
  <c r="O2355" i="1"/>
  <c r="U2361" i="1"/>
  <c r="W2361" i="1" s="1"/>
  <c r="J2362" i="1"/>
  <c r="K2362" i="1" s="1"/>
  <c r="I2363" i="1"/>
  <c r="S2480" i="1"/>
  <c r="Y2480" i="1"/>
  <c r="T2483" i="1"/>
  <c r="A2481" i="1"/>
  <c r="Q2481" i="1" s="1"/>
  <c r="R2481" i="1" s="1"/>
  <c r="Z2482" i="1" l="1"/>
  <c r="AA2482" i="1"/>
  <c r="H2481" i="1"/>
  <c r="F2362" i="1"/>
  <c r="E2362" i="1"/>
  <c r="L2358" i="1"/>
  <c r="M2359" i="1" s="1"/>
  <c r="M2360" i="1" s="1"/>
  <c r="M2361" i="1" s="1"/>
  <c r="M2362" i="1" s="1"/>
  <c r="M2363" i="1" s="1"/>
  <c r="D2359" i="1"/>
  <c r="G2358" i="1"/>
  <c r="O2356" i="1"/>
  <c r="N2357" i="1"/>
  <c r="J2363" i="1"/>
  <c r="K2363" i="1" s="1"/>
  <c r="I2364" i="1"/>
  <c r="U2362" i="1"/>
  <c r="W2362" i="1" s="1"/>
  <c r="Y2481" i="1"/>
  <c r="S2481" i="1"/>
  <c r="A2482" i="1"/>
  <c r="Q2482" i="1" s="1"/>
  <c r="R2482" i="1" s="1"/>
  <c r="T2484" i="1"/>
  <c r="H2482" i="1" l="1"/>
  <c r="AA2483" i="1"/>
  <c r="Z2483" i="1"/>
  <c r="E2363" i="1"/>
  <c r="F2363" i="1"/>
  <c r="L2359" i="1"/>
  <c r="D2360" i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Z2484" i="1" l="1"/>
  <c r="AA2484" i="1"/>
  <c r="H2483" i="1"/>
  <c r="F2364" i="1"/>
  <c r="E2364" i="1"/>
  <c r="L2360" i="1"/>
  <c r="D2361" i="1"/>
  <c r="G2360" i="1"/>
  <c r="N2359" i="1"/>
  <c r="O2358" i="1"/>
  <c r="J2365" i="1"/>
  <c r="K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AA2485" i="1"/>
  <c r="Z2485" i="1"/>
  <c r="E2365" i="1"/>
  <c r="F2365" i="1"/>
  <c r="L2361" i="1"/>
  <c r="D2362" i="1"/>
  <c r="G2361" i="1"/>
  <c r="N2360" i="1"/>
  <c r="O2359" i="1"/>
  <c r="U2365" i="1"/>
  <c r="W2365" i="1" s="1"/>
  <c r="J2366" i="1"/>
  <c r="K2366" i="1" s="1"/>
  <c r="I2367" i="1"/>
  <c r="M2366" i="1"/>
  <c r="S2484" i="1"/>
  <c r="Y2484" i="1"/>
  <c r="T2487" i="1"/>
  <c r="A2485" i="1"/>
  <c r="Q2485" i="1" s="1"/>
  <c r="R2485" i="1" s="1"/>
  <c r="Z2486" i="1" l="1"/>
  <c r="AA2486" i="1"/>
  <c r="H2485" i="1"/>
  <c r="F2366" i="1"/>
  <c r="E2366" i="1"/>
  <c r="L2362" i="1"/>
  <c r="D2363" i="1"/>
  <c r="G2362" i="1"/>
  <c r="N2361" i="1"/>
  <c r="O2360" i="1"/>
  <c r="I2368" i="1"/>
  <c r="J2367" i="1"/>
  <c r="K2367" i="1" s="1"/>
  <c r="M2367" i="1"/>
  <c r="U2366" i="1"/>
  <c r="W2366" i="1" s="1"/>
  <c r="Y2485" i="1"/>
  <c r="S2485" i="1"/>
  <c r="A2486" i="1"/>
  <c r="Q2486" i="1" s="1"/>
  <c r="R2486" i="1" s="1"/>
  <c r="T2488" i="1"/>
  <c r="H2486" i="1" l="1"/>
  <c r="AA2487" i="1"/>
  <c r="Z2487" i="1"/>
  <c r="E2367" i="1"/>
  <c r="F2367" i="1"/>
  <c r="L2363" i="1"/>
  <c r="G2363" i="1"/>
  <c r="D2364" i="1"/>
  <c r="N2362" i="1"/>
  <c r="O2361" i="1"/>
  <c r="U2367" i="1"/>
  <c r="W2367" i="1" s="1"/>
  <c r="J2368" i="1"/>
  <c r="K2368" i="1" s="1"/>
  <c r="I2369" i="1"/>
  <c r="M2368" i="1"/>
  <c r="Y2486" i="1"/>
  <c r="S2486" i="1"/>
  <c r="T2489" i="1"/>
  <c r="A2487" i="1"/>
  <c r="Q2487" i="1" s="1"/>
  <c r="R2487" i="1" s="1"/>
  <c r="Z2488" i="1" l="1"/>
  <c r="AA2488" i="1"/>
  <c r="H2487" i="1"/>
  <c r="F2368" i="1"/>
  <c r="E2368" i="1"/>
  <c r="L2364" i="1"/>
  <c r="D2365" i="1"/>
  <c r="G2364" i="1"/>
  <c r="N2363" i="1"/>
  <c r="O2362" i="1"/>
  <c r="J2369" i="1"/>
  <c r="K2369" i="1" s="1"/>
  <c r="I2370" i="1"/>
  <c r="M2369" i="1"/>
  <c r="U2368" i="1"/>
  <c r="W2368" i="1" s="1"/>
  <c r="Y2487" i="1"/>
  <c r="S2487" i="1"/>
  <c r="A2488" i="1"/>
  <c r="Q2488" i="1" s="1"/>
  <c r="R2488" i="1" s="1"/>
  <c r="T2490" i="1"/>
  <c r="H2488" i="1" l="1"/>
  <c r="AA2489" i="1"/>
  <c r="Z2489" i="1"/>
  <c r="E2369" i="1"/>
  <c r="F2369" i="1"/>
  <c r="L2365" i="1"/>
  <c r="G2365" i="1"/>
  <c r="D2366" i="1"/>
  <c r="N2364" i="1"/>
  <c r="O2363" i="1"/>
  <c r="J2370" i="1"/>
  <c r="K2370" i="1" s="1"/>
  <c r="I2371" i="1"/>
  <c r="M2370" i="1"/>
  <c r="U2369" i="1"/>
  <c r="W2369" i="1" s="1"/>
  <c r="S2488" i="1"/>
  <c r="Y2488" i="1"/>
  <c r="T2491" i="1"/>
  <c r="A2489" i="1"/>
  <c r="Q2489" i="1" s="1"/>
  <c r="R2489" i="1" s="1"/>
  <c r="Z2490" i="1" l="1"/>
  <c r="AA2490" i="1"/>
  <c r="H2489" i="1"/>
  <c r="F2370" i="1"/>
  <c r="E2370" i="1"/>
  <c r="L2366" i="1"/>
  <c r="D2367" i="1"/>
  <c r="G2366" i="1"/>
  <c r="N2365" i="1"/>
  <c r="O2364" i="1"/>
  <c r="I2372" i="1"/>
  <c r="J2371" i="1"/>
  <c r="K2371" i="1" s="1"/>
  <c r="M2371" i="1"/>
  <c r="U2370" i="1"/>
  <c r="W2370" i="1" s="1"/>
  <c r="Y2489" i="1"/>
  <c r="S2489" i="1"/>
  <c r="A2490" i="1"/>
  <c r="Q2490" i="1" s="1"/>
  <c r="R2490" i="1" s="1"/>
  <c r="T2492" i="1"/>
  <c r="H2490" i="1" l="1"/>
  <c r="AA2491" i="1"/>
  <c r="Z2491" i="1"/>
  <c r="E2371" i="1"/>
  <c r="F2371" i="1"/>
  <c r="L2367" i="1"/>
  <c r="D2368" i="1"/>
  <c r="G2367" i="1"/>
  <c r="N2366" i="1"/>
  <c r="O2365" i="1"/>
  <c r="U2371" i="1"/>
  <c r="W2371" i="1" s="1"/>
  <c r="I2373" i="1"/>
  <c r="J2372" i="1"/>
  <c r="K2372" i="1" s="1"/>
  <c r="M2372" i="1"/>
  <c r="S2490" i="1"/>
  <c r="Y2490" i="1"/>
  <c r="T2493" i="1"/>
  <c r="A2491" i="1"/>
  <c r="Q2491" i="1" s="1"/>
  <c r="R2491" i="1" s="1"/>
  <c r="Z2492" i="1" l="1"/>
  <c r="AA2492" i="1"/>
  <c r="H2491" i="1"/>
  <c r="F2372" i="1"/>
  <c r="E2372" i="1"/>
  <c r="G2368" i="1"/>
  <c r="L2368" i="1"/>
  <c r="D2369" i="1"/>
  <c r="N2367" i="1"/>
  <c r="O2366" i="1"/>
  <c r="U2372" i="1"/>
  <c r="W2372" i="1" s="1"/>
  <c r="J2373" i="1"/>
  <c r="K2373" i="1" s="1"/>
  <c r="I2374" i="1"/>
  <c r="M2373" i="1"/>
  <c r="Y2491" i="1"/>
  <c r="S2491" i="1"/>
  <c r="A2492" i="1"/>
  <c r="Q2492" i="1" s="1"/>
  <c r="R2492" i="1" s="1"/>
  <c r="T2494" i="1"/>
  <c r="H2492" i="1" l="1"/>
  <c r="AA2493" i="1"/>
  <c r="Z2493" i="1"/>
  <c r="E2373" i="1"/>
  <c r="F2373" i="1"/>
  <c r="L2369" i="1"/>
  <c r="G2369" i="1"/>
  <c r="D2370" i="1"/>
  <c r="N2368" i="1"/>
  <c r="O2367" i="1"/>
  <c r="J2374" i="1"/>
  <c r="K2374" i="1" s="1"/>
  <c r="I2375" i="1"/>
  <c r="M2374" i="1"/>
  <c r="U2373" i="1"/>
  <c r="W2373" i="1" s="1"/>
  <c r="Y2492" i="1"/>
  <c r="S2492" i="1"/>
  <c r="A2493" i="1"/>
  <c r="Q2493" i="1" s="1"/>
  <c r="R2493" i="1" s="1"/>
  <c r="T2495" i="1"/>
  <c r="Z2494" i="1" l="1"/>
  <c r="AA2494" i="1"/>
  <c r="H2493" i="1"/>
  <c r="F2374" i="1"/>
  <c r="E2374" i="1"/>
  <c r="L2370" i="1"/>
  <c r="G2370" i="1"/>
  <c r="D2371" i="1"/>
  <c r="N2369" i="1"/>
  <c r="O2368" i="1"/>
  <c r="I2376" i="1"/>
  <c r="J2375" i="1"/>
  <c r="K2375" i="1" s="1"/>
  <c r="M2375" i="1"/>
  <c r="U2374" i="1"/>
  <c r="W2374" i="1" s="1"/>
  <c r="S2493" i="1"/>
  <c r="Y2493" i="1"/>
  <c r="A2494" i="1"/>
  <c r="Q2494" i="1" s="1"/>
  <c r="R2494" i="1" s="1"/>
  <c r="T2496" i="1"/>
  <c r="H2494" i="1" l="1"/>
  <c r="AA2495" i="1"/>
  <c r="Z2495" i="1"/>
  <c r="E2375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M2376" i="1"/>
  <c r="S2494" i="1"/>
  <c r="Y2494" i="1"/>
  <c r="A2495" i="1"/>
  <c r="Q2495" i="1" s="1"/>
  <c r="R2495" i="1" s="1"/>
  <c r="T2497" i="1"/>
  <c r="Z2496" i="1" l="1"/>
  <c r="AA2496" i="1"/>
  <c r="H2495" i="1"/>
  <c r="F2376" i="1"/>
  <c r="E2376" i="1"/>
  <c r="L2372" i="1"/>
  <c r="D2373" i="1"/>
  <c r="G2372" i="1"/>
  <c r="N2371" i="1"/>
  <c r="O2370" i="1"/>
  <c r="U2376" i="1"/>
  <c r="W2376" i="1" s="1"/>
  <c r="I2378" i="1"/>
  <c r="J2377" i="1"/>
  <c r="K2377" i="1" s="1"/>
  <c r="M2377" i="1"/>
  <c r="S2495" i="1"/>
  <c r="Y2495" i="1"/>
  <c r="T2498" i="1"/>
  <c r="A2496" i="1"/>
  <c r="Q2496" i="1" s="1"/>
  <c r="R2496" i="1" s="1"/>
  <c r="H2496" i="1" l="1"/>
  <c r="AA2497" i="1"/>
  <c r="Z2497" i="1"/>
  <c r="E2377" i="1"/>
  <c r="F2377" i="1"/>
  <c r="L2373" i="1"/>
  <c r="G2373" i="1"/>
  <c r="D2374" i="1"/>
  <c r="N2372" i="1"/>
  <c r="O2371" i="1"/>
  <c r="U2377" i="1"/>
  <c r="W2377" i="1" s="1"/>
  <c r="I2379" i="1"/>
  <c r="J2378" i="1"/>
  <c r="K2378" i="1" s="1"/>
  <c r="M2378" i="1"/>
  <c r="S2496" i="1"/>
  <c r="Y2496" i="1"/>
  <c r="T2499" i="1"/>
  <c r="A2497" i="1"/>
  <c r="Q2497" i="1" s="1"/>
  <c r="R2497" i="1" s="1"/>
  <c r="Z2498" i="1" l="1"/>
  <c r="AA2498" i="1"/>
  <c r="H2497" i="1"/>
  <c r="F2378" i="1"/>
  <c r="E2378" i="1"/>
  <c r="G2374" i="1"/>
  <c r="L2374" i="1"/>
  <c r="D2375" i="1"/>
  <c r="N2373" i="1"/>
  <c r="O2372" i="1"/>
  <c r="U2378" i="1"/>
  <c r="W2378" i="1" s="1"/>
  <c r="I2380" i="1"/>
  <c r="J2379" i="1"/>
  <c r="K2379" i="1" s="1"/>
  <c r="Y2497" i="1"/>
  <c r="S2497" i="1"/>
  <c r="A2498" i="1"/>
  <c r="Q2498" i="1" s="1"/>
  <c r="R2498" i="1" s="1"/>
  <c r="T2500" i="1"/>
  <c r="H2498" i="1" l="1"/>
  <c r="AA2499" i="1"/>
  <c r="Z2499" i="1"/>
  <c r="E2379" i="1"/>
  <c r="F2379" i="1"/>
  <c r="L2375" i="1"/>
  <c r="G2375" i="1"/>
  <c r="D2376" i="1"/>
  <c r="N2374" i="1"/>
  <c r="O2373" i="1"/>
  <c r="U2379" i="1"/>
  <c r="W2379" i="1" s="1"/>
  <c r="J2380" i="1"/>
  <c r="K2380" i="1" s="1"/>
  <c r="I2381" i="1"/>
  <c r="Y2498" i="1"/>
  <c r="S2498" i="1"/>
  <c r="T2501" i="1"/>
  <c r="A2499" i="1"/>
  <c r="Q2499" i="1" s="1"/>
  <c r="R2499" i="1" s="1"/>
  <c r="Z2500" i="1" l="1"/>
  <c r="AA2500" i="1"/>
  <c r="H2499" i="1"/>
  <c r="F2380" i="1"/>
  <c r="E2380" i="1"/>
  <c r="G2376" i="1"/>
  <c r="L2376" i="1"/>
  <c r="D2377" i="1"/>
  <c r="N2375" i="1"/>
  <c r="O2374" i="1"/>
  <c r="I2382" i="1"/>
  <c r="J2381" i="1"/>
  <c r="K2381" i="1" s="1"/>
  <c r="U2380" i="1"/>
  <c r="W2380" i="1" s="1"/>
  <c r="S2499" i="1"/>
  <c r="Y2499" i="1"/>
  <c r="A2500" i="1"/>
  <c r="Q2500" i="1" s="1"/>
  <c r="R2500" i="1" s="1"/>
  <c r="T2502" i="1"/>
  <c r="H2500" i="1" l="1"/>
  <c r="AA2501" i="1"/>
  <c r="Z2501" i="1"/>
  <c r="E2381" i="1"/>
  <c r="F2381" i="1"/>
  <c r="G2377" i="1"/>
  <c r="L2377" i="1"/>
  <c r="D2378" i="1"/>
  <c r="N2376" i="1"/>
  <c r="O2375" i="1"/>
  <c r="U2381" i="1"/>
  <c r="W2381" i="1" s="1"/>
  <c r="I2383" i="1"/>
  <c r="J2382" i="1"/>
  <c r="K2382" i="1" s="1"/>
  <c r="Y2500" i="1"/>
  <c r="S2500" i="1"/>
  <c r="T2503" i="1"/>
  <c r="A2501" i="1"/>
  <c r="Q2501" i="1" s="1"/>
  <c r="R2501" i="1" s="1"/>
  <c r="Z2502" i="1" l="1"/>
  <c r="AA2502" i="1"/>
  <c r="H2501" i="1"/>
  <c r="F2382" i="1"/>
  <c r="E2382" i="1"/>
  <c r="M2379" i="1"/>
  <c r="M2380" i="1" s="1"/>
  <c r="M2381" i="1" s="1"/>
  <c r="L2378" i="1"/>
  <c r="G2378" i="1"/>
  <c r="D2379" i="1"/>
  <c r="N2377" i="1"/>
  <c r="O2376" i="1"/>
  <c r="U2382" i="1"/>
  <c r="W2382" i="1" s="1"/>
  <c r="J2383" i="1"/>
  <c r="K2383" i="1" s="1"/>
  <c r="I2384" i="1"/>
  <c r="Y2501" i="1"/>
  <c r="S2501" i="1"/>
  <c r="A2502" i="1"/>
  <c r="Q2502" i="1" s="1"/>
  <c r="R2502" i="1" s="1"/>
  <c r="T2504" i="1"/>
  <c r="H2502" i="1" l="1"/>
  <c r="AA2503" i="1"/>
  <c r="Z2503" i="1"/>
  <c r="E2383" i="1"/>
  <c r="F2383" i="1"/>
  <c r="L2379" i="1"/>
  <c r="G2379" i="1"/>
  <c r="D2380" i="1"/>
  <c r="N2378" i="1"/>
  <c r="O2377" i="1"/>
  <c r="J2384" i="1"/>
  <c r="K2384" i="1" s="1"/>
  <c r="I2385" i="1"/>
  <c r="U2383" i="1"/>
  <c r="W2383" i="1" s="1"/>
  <c r="S2502" i="1"/>
  <c r="Y2502" i="1"/>
  <c r="T2505" i="1"/>
  <c r="A2503" i="1"/>
  <c r="Q2503" i="1" s="1"/>
  <c r="R2503" i="1" s="1"/>
  <c r="Z2504" i="1" l="1"/>
  <c r="AA2504" i="1"/>
  <c r="H2503" i="1"/>
  <c r="F2384" i="1"/>
  <c r="E2384" i="1"/>
  <c r="L2380" i="1"/>
  <c r="D2381" i="1"/>
  <c r="G2380" i="1"/>
  <c r="N2379" i="1"/>
  <c r="O2378" i="1"/>
  <c r="I2386" i="1"/>
  <c r="J2385" i="1"/>
  <c r="K2385" i="1" s="1"/>
  <c r="U2384" i="1"/>
  <c r="W2384" i="1" s="1"/>
  <c r="A2504" i="1"/>
  <c r="Q2504" i="1" s="1"/>
  <c r="R2504" i="1" s="1"/>
  <c r="T2506" i="1"/>
  <c r="H2504" i="1" l="1"/>
  <c r="AA2505" i="1"/>
  <c r="Z2505" i="1"/>
  <c r="F2385" i="1"/>
  <c r="E2385" i="1"/>
  <c r="L2381" i="1"/>
  <c r="M2382" i="1" s="1"/>
  <c r="M2383" i="1" s="1"/>
  <c r="D2382" i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Z2506" i="1" l="1"/>
  <c r="AA2506" i="1"/>
  <c r="H2505" i="1"/>
  <c r="E2386" i="1"/>
  <c r="F2386" i="1"/>
  <c r="G2382" i="1"/>
  <c r="L2382" i="1"/>
  <c r="D2383" i="1"/>
  <c r="N2381" i="1"/>
  <c r="O2380" i="1"/>
  <c r="J2387" i="1"/>
  <c r="K2387" i="1" s="1"/>
  <c r="I2388" i="1"/>
  <c r="U2386" i="1"/>
  <c r="W2386" i="1" s="1"/>
  <c r="A2506" i="1"/>
  <c r="Q2506" i="1" s="1"/>
  <c r="R2506" i="1" s="1"/>
  <c r="T2508" i="1"/>
  <c r="H2506" i="1" l="1"/>
  <c r="AA2507" i="1"/>
  <c r="Z2507" i="1"/>
  <c r="F2387" i="1"/>
  <c r="E2387" i="1"/>
  <c r="G2383" i="1"/>
  <c r="L2383" i="1"/>
  <c r="M2384" i="1" s="1"/>
  <c r="D2384" i="1"/>
  <c r="N2382" i="1"/>
  <c r="O2381" i="1"/>
  <c r="J2388" i="1"/>
  <c r="K2388" i="1" s="1"/>
  <c r="I2389" i="1"/>
  <c r="U2387" i="1"/>
  <c r="W2387" i="1" s="1"/>
  <c r="A2507" i="1"/>
  <c r="T2509" i="1"/>
  <c r="H2507" i="1" l="1"/>
  <c r="Q2507" i="1"/>
  <c r="R2507" i="1" s="1"/>
  <c r="E2388" i="1"/>
  <c r="F2388" i="1"/>
  <c r="L2384" i="1"/>
  <c r="M2385" i="1" s="1"/>
  <c r="G2384" i="1"/>
  <c r="D2385" i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H2508" i="1" l="1"/>
  <c r="AA2508" i="1"/>
  <c r="AA2509" i="1" s="1"/>
  <c r="Z2508" i="1"/>
  <c r="Z2509" i="1" s="1"/>
  <c r="F2389" i="1"/>
  <c r="E2389" i="1"/>
  <c r="L2385" i="1"/>
  <c r="M2386" i="1" s="1"/>
  <c r="M2387" i="1" s="1"/>
  <c r="G2385" i="1"/>
  <c r="D2386" i="1"/>
  <c r="N2384" i="1"/>
  <c r="O2383" i="1"/>
  <c r="J2390" i="1"/>
  <c r="K2390" i="1" s="1"/>
  <c r="I2391" i="1"/>
  <c r="U2389" i="1"/>
  <c r="W2389" i="1" s="1"/>
  <c r="Y2419" i="1"/>
  <c r="S2508" i="1"/>
  <c r="Y2508" i="1"/>
  <c r="T2511" i="1"/>
  <c r="A2509" i="1"/>
  <c r="Q2509" i="1" s="1"/>
  <c r="H2509" i="1" l="1"/>
  <c r="AA2510" i="1"/>
  <c r="Z2510" i="1"/>
  <c r="R2509" i="1"/>
  <c r="E2390" i="1"/>
  <c r="F2390" i="1"/>
  <c r="L2386" i="1"/>
  <c r="D2387" i="1"/>
  <c r="G2386" i="1"/>
  <c r="N2385" i="1"/>
  <c r="O2384" i="1"/>
  <c r="J2391" i="1"/>
  <c r="K2391" i="1" s="1"/>
  <c r="I2392" i="1"/>
  <c r="U2390" i="1"/>
  <c r="W2390" i="1" s="1"/>
  <c r="A2510" i="1"/>
  <c r="Q2510" i="1" s="1"/>
  <c r="R2510" i="1" s="1"/>
  <c r="T2512" i="1"/>
  <c r="Z2511" i="1" l="1"/>
  <c r="AA2511" i="1"/>
  <c r="H2510" i="1"/>
  <c r="F2391" i="1"/>
  <c r="E2391" i="1"/>
  <c r="L2387" i="1"/>
  <c r="M2388" i="1" s="1"/>
  <c r="D2388" i="1"/>
  <c r="G2387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H2511" i="1" l="1"/>
  <c r="AA2512" i="1"/>
  <c r="Z2512" i="1"/>
  <c r="E2392" i="1"/>
  <c r="F2392" i="1"/>
  <c r="L2388" i="1"/>
  <c r="M2389" i="1" s="1"/>
  <c r="D2389" i="1"/>
  <c r="G2388" i="1"/>
  <c r="O2386" i="1"/>
  <c r="N2387" i="1"/>
  <c r="U2392" i="1"/>
  <c r="W2392" i="1" s="1"/>
  <c r="J2393" i="1"/>
  <c r="K2393" i="1" s="1"/>
  <c r="I2394" i="1"/>
  <c r="S2511" i="1"/>
  <c r="Y2511" i="1"/>
  <c r="A2512" i="1"/>
  <c r="Q2512" i="1" s="1"/>
  <c r="R2512" i="1" s="1"/>
  <c r="T2514" i="1"/>
  <c r="Z2513" i="1" l="1"/>
  <c r="AA2513" i="1"/>
  <c r="H2512" i="1"/>
  <c r="F2393" i="1"/>
  <c r="E2393" i="1"/>
  <c r="L2389" i="1"/>
  <c r="M2390" i="1" s="1"/>
  <c r="M2391" i="1" s="1"/>
  <c r="M2392" i="1" s="1"/>
  <c r="M2393" i="1" s="1"/>
  <c r="M2394" i="1" s="1"/>
  <c r="D2390" i="1"/>
  <c r="G2389" i="1"/>
  <c r="N2388" i="1"/>
  <c r="O2387" i="1"/>
  <c r="I2395" i="1"/>
  <c r="J2394" i="1"/>
  <c r="K2394" i="1" s="1"/>
  <c r="U2393" i="1"/>
  <c r="W2393" i="1" s="1"/>
  <c r="S2512" i="1"/>
  <c r="Y2512" i="1"/>
  <c r="T2515" i="1"/>
  <c r="A2513" i="1"/>
  <c r="Q2513" i="1" s="1"/>
  <c r="R2513" i="1" s="1"/>
  <c r="H2513" i="1" l="1"/>
  <c r="AA2514" i="1"/>
  <c r="Z2514" i="1"/>
  <c r="E2394" i="1"/>
  <c r="F2394" i="1"/>
  <c r="G2390" i="1"/>
  <c r="L2390" i="1"/>
  <c r="D2391" i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Z2515" i="1" l="1"/>
  <c r="AA2515" i="1"/>
  <c r="H2514" i="1"/>
  <c r="F2395" i="1"/>
  <c r="E2395" i="1"/>
  <c r="L2391" i="1"/>
  <c r="G2391" i="1"/>
  <c r="D2392" i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H2515" i="1" l="1"/>
  <c r="AA2516" i="1"/>
  <c r="Z2516" i="1"/>
  <c r="E2396" i="1"/>
  <c r="F2396" i="1"/>
  <c r="L2392" i="1"/>
  <c r="G2392" i="1"/>
  <c r="D2393" i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Z2517" i="1" l="1"/>
  <c r="AA2517" i="1"/>
  <c r="H2516" i="1"/>
  <c r="F2397" i="1"/>
  <c r="E2397" i="1"/>
  <c r="L2393" i="1"/>
  <c r="D2394" i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H2517" i="1" l="1"/>
  <c r="AA2518" i="1"/>
  <c r="Z2518" i="1"/>
  <c r="E239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Z2519" i="1" l="1"/>
  <c r="AA2519" i="1"/>
  <c r="H2518" i="1"/>
  <c r="F2399" i="1"/>
  <c r="E2399" i="1"/>
  <c r="L2395" i="1"/>
  <c r="G2395" i="1"/>
  <c r="D2396" i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H2519" i="1" l="1"/>
  <c r="AA2520" i="1"/>
  <c r="Z2520" i="1"/>
  <c r="E240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Z2521" i="1" l="1"/>
  <c r="AA2521" i="1"/>
  <c r="H2520" i="1"/>
  <c r="F2401" i="1"/>
  <c r="E2401" i="1"/>
  <c r="L2397" i="1"/>
  <c r="D2398" i="1"/>
  <c r="G2397" i="1"/>
  <c r="N2396" i="1"/>
  <c r="O2395" i="1"/>
  <c r="U2401" i="1"/>
  <c r="W2401" i="1" s="1"/>
  <c r="J2402" i="1"/>
  <c r="K2402" i="1" s="1"/>
  <c r="M2402" i="1"/>
  <c r="I2403" i="1"/>
  <c r="T2523" i="1"/>
  <c r="A2521" i="1"/>
  <c r="Q2521" i="1" s="1"/>
  <c r="R2521" i="1" s="1"/>
  <c r="H2521" i="1" l="1"/>
  <c r="AA2522" i="1"/>
  <c r="Z2522" i="1"/>
  <c r="E2402" i="1"/>
  <c r="F2402" i="1"/>
  <c r="L2398" i="1"/>
  <c r="G2398" i="1"/>
  <c r="D2399" i="1"/>
  <c r="N2397" i="1"/>
  <c r="O2396" i="1"/>
  <c r="U2402" i="1"/>
  <c r="W2402" i="1" s="1"/>
  <c r="M2403" i="1"/>
  <c r="J2403" i="1"/>
  <c r="K2403" i="1" s="1"/>
  <c r="I2404" i="1"/>
  <c r="Y2521" i="1"/>
  <c r="S2521" i="1"/>
  <c r="S2520" i="1"/>
  <c r="Y2520" i="1"/>
  <c r="A2522" i="1"/>
  <c r="Q2522" i="1" s="1"/>
  <c r="R2522" i="1" s="1"/>
  <c r="T2524" i="1"/>
  <c r="Z2523" i="1" l="1"/>
  <c r="AA2523" i="1"/>
  <c r="H2522" i="1"/>
  <c r="F2403" i="1"/>
  <c r="E2403" i="1"/>
  <c r="L2399" i="1"/>
  <c r="G2399" i="1"/>
  <c r="D2400" i="1"/>
  <c r="N2398" i="1"/>
  <c r="O2397" i="1"/>
  <c r="U2403" i="1"/>
  <c r="W2403" i="1" s="1"/>
  <c r="J2404" i="1"/>
  <c r="K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E2404" i="1"/>
  <c r="F2404" i="1"/>
  <c r="L2400" i="1"/>
  <c r="D2401" i="1"/>
  <c r="G2400" i="1"/>
  <c r="N2399" i="1"/>
  <c r="O2398" i="1"/>
  <c r="M2405" i="1"/>
  <c r="I2406" i="1"/>
  <c r="J2405" i="1"/>
  <c r="K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H2524" i="1"/>
  <c r="F2405" i="1"/>
  <c r="E2405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S2524" i="1"/>
  <c r="Y2524" i="1"/>
  <c r="T2527" i="1"/>
  <c r="A2525" i="1"/>
  <c r="Q2525" i="1" s="1"/>
  <c r="R2525" i="1" s="1"/>
  <c r="H2525" i="1" l="1"/>
  <c r="AA2526" i="1"/>
  <c r="Z2526" i="1"/>
  <c r="E2406" i="1"/>
  <c r="F2406" i="1"/>
  <c r="L2402" i="1"/>
  <c r="D2403" i="1"/>
  <c r="G2402" i="1"/>
  <c r="N2401" i="1"/>
  <c r="O2400" i="1"/>
  <c r="I2408" i="1"/>
  <c r="J2407" i="1"/>
  <c r="K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H2526" i="1"/>
  <c r="F2407" i="1"/>
  <c r="E2407" i="1"/>
  <c r="G2403" i="1"/>
  <c r="L2403" i="1"/>
  <c r="D2404" i="1"/>
  <c r="N2402" i="1"/>
  <c r="O2401" i="1"/>
  <c r="U2407" i="1"/>
  <c r="W2407" i="1" s="1"/>
  <c r="I2409" i="1"/>
  <c r="J2408" i="1"/>
  <c r="K2408" i="1" s="1"/>
  <c r="M2408" i="1"/>
  <c r="S2526" i="1"/>
  <c r="Y2526" i="1"/>
  <c r="T2529" i="1"/>
  <c r="A2527" i="1"/>
  <c r="Q2527" i="1" s="1"/>
  <c r="R2527" i="1" s="1"/>
  <c r="H2527" i="1" l="1"/>
  <c r="AA2528" i="1"/>
  <c r="Z2528" i="1"/>
  <c r="E2408" i="1"/>
  <c r="F2408" i="1"/>
  <c r="L2404" i="1"/>
  <c r="D2405" i="1"/>
  <c r="G2404" i="1"/>
  <c r="N2403" i="1"/>
  <c r="O2402" i="1"/>
  <c r="U2408" i="1"/>
  <c r="W2408" i="1" s="1"/>
  <c r="I2410" i="1"/>
  <c r="J2409" i="1"/>
  <c r="K2409" i="1" s="1"/>
  <c r="M2409" i="1"/>
  <c r="S2527" i="1"/>
  <c r="Y2527" i="1"/>
  <c r="A2528" i="1"/>
  <c r="Q2528" i="1" s="1"/>
  <c r="R2528" i="1" s="1"/>
  <c r="T2530" i="1"/>
  <c r="Z2529" i="1" l="1"/>
  <c r="AA2529" i="1"/>
  <c r="H2528" i="1"/>
  <c r="F2409" i="1"/>
  <c r="E2409" i="1"/>
  <c r="L2405" i="1"/>
  <c r="G2405" i="1"/>
  <c r="D2406" i="1"/>
  <c r="N2404" i="1"/>
  <c r="O2403" i="1"/>
  <c r="U2409" i="1"/>
  <c r="W2409" i="1" s="1"/>
  <c r="J2410" i="1"/>
  <c r="K2410" i="1" s="1"/>
  <c r="I2411" i="1"/>
  <c r="Y2528" i="1"/>
  <c r="S2528" i="1"/>
  <c r="A2529" i="1"/>
  <c r="Q2529" i="1" s="1"/>
  <c r="R2529" i="1" s="1"/>
  <c r="T2531" i="1"/>
  <c r="H2529" i="1" l="1"/>
  <c r="AA2530" i="1"/>
  <c r="Z2530" i="1"/>
  <c r="E2410" i="1"/>
  <c r="F2410" i="1"/>
  <c r="L2406" i="1"/>
  <c r="D2407" i="1"/>
  <c r="G2406" i="1"/>
  <c r="N2405" i="1"/>
  <c r="O2404" i="1"/>
  <c r="J2411" i="1"/>
  <c r="K2411" i="1" s="1"/>
  <c r="I2412" i="1"/>
  <c r="U2410" i="1"/>
  <c r="W2410" i="1" s="1"/>
  <c r="Y2529" i="1"/>
  <c r="S2529" i="1"/>
  <c r="T2532" i="1"/>
  <c r="A2530" i="1"/>
  <c r="Q2530" i="1" s="1"/>
  <c r="R2530" i="1" s="1"/>
  <c r="Z2531" i="1" l="1"/>
  <c r="AA2531" i="1"/>
  <c r="H2530" i="1"/>
  <c r="F2411" i="1"/>
  <c r="E2411" i="1"/>
  <c r="G2407" i="1"/>
  <c r="L2407" i="1"/>
  <c r="D2408" i="1"/>
  <c r="N2406" i="1"/>
  <c r="O2405" i="1"/>
  <c r="I2413" i="1"/>
  <c r="J2412" i="1"/>
  <c r="K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H2531" i="1" l="1"/>
  <c r="AA2532" i="1"/>
  <c r="Z2532" i="1"/>
  <c r="E2412" i="1"/>
  <c r="F2412" i="1"/>
  <c r="G2408" i="1"/>
  <c r="L2408" i="1"/>
  <c r="D2409" i="1"/>
  <c r="N2407" i="1"/>
  <c r="O2406" i="1"/>
  <c r="J2413" i="1"/>
  <c r="K2413" i="1" s="1"/>
  <c r="I2414" i="1"/>
  <c r="U2412" i="1"/>
  <c r="W2412" i="1" s="1"/>
  <c r="S2531" i="1"/>
  <c r="Y2531" i="1"/>
  <c r="T2534" i="1"/>
  <c r="A2532" i="1"/>
  <c r="Q2532" i="1" s="1"/>
  <c r="R2532" i="1" s="1"/>
  <c r="Z2533" i="1" l="1"/>
  <c r="AA2533" i="1"/>
  <c r="H2532" i="1"/>
  <c r="F2413" i="1"/>
  <c r="E2413" i="1"/>
  <c r="G2409" i="1"/>
  <c r="L2409" i="1"/>
  <c r="D2410" i="1"/>
  <c r="N2408" i="1"/>
  <c r="O2407" i="1"/>
  <c r="U2413" i="1"/>
  <c r="W2413" i="1" s="1"/>
  <c r="J2414" i="1"/>
  <c r="K2414" i="1" s="1"/>
  <c r="I2415" i="1"/>
  <c r="S2532" i="1"/>
  <c r="Y2532" i="1"/>
  <c r="A2533" i="1"/>
  <c r="Q2533" i="1" s="1"/>
  <c r="R2533" i="1" s="1"/>
  <c r="T2535" i="1"/>
  <c r="H2533" i="1" l="1"/>
  <c r="AA2534" i="1"/>
  <c r="Z2534" i="1"/>
  <c r="E2414" i="1"/>
  <c r="F2414" i="1"/>
  <c r="G2410" i="1"/>
  <c r="L2410" i="1"/>
  <c r="D2411" i="1"/>
  <c r="N2409" i="1"/>
  <c r="O2408" i="1"/>
  <c r="I2416" i="1"/>
  <c r="J2415" i="1"/>
  <c r="K2415" i="1" s="1"/>
  <c r="U2414" i="1"/>
  <c r="W2414" i="1" s="1"/>
  <c r="T2536" i="1"/>
  <c r="A2534" i="1"/>
  <c r="Q2534" i="1" s="1"/>
  <c r="R2534" i="1" s="1"/>
  <c r="Z2535" i="1" l="1"/>
  <c r="AA2535" i="1"/>
  <c r="H2534" i="1"/>
  <c r="F2415" i="1"/>
  <c r="E2415" i="1"/>
  <c r="G2411" i="1"/>
  <c r="L2411" i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S2534" i="1"/>
  <c r="Y2534" i="1"/>
  <c r="A2535" i="1"/>
  <c r="H2535" i="1" l="1"/>
  <c r="Q2535" i="1"/>
  <c r="R2535" i="1" s="1"/>
  <c r="F2416" i="1"/>
  <c r="E2416" i="1"/>
  <c r="L2412" i="1"/>
  <c r="M2413" i="1" s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Z2536" i="1"/>
  <c r="Z2537" i="1" s="1"/>
  <c r="AA2536" i="1"/>
  <c r="AA2537" i="1" s="1"/>
  <c r="F2417" i="1"/>
  <c r="E2417" i="1"/>
  <c r="L2413" i="1"/>
  <c r="M2414" i="1" s="1"/>
  <c r="M2415" i="1" s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AA2538" i="1" l="1"/>
  <c r="Z2538" i="1"/>
  <c r="R2537" i="1"/>
  <c r="H2537" i="1"/>
  <c r="F2418" i="1"/>
  <c r="E2418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H2538" i="1" l="1"/>
  <c r="Z2539" i="1"/>
  <c r="AA2539" i="1"/>
  <c r="E2419" i="1"/>
  <c r="F2419" i="1"/>
  <c r="G2415" i="1"/>
  <c r="L2415" i="1"/>
  <c r="M2416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Z2540" i="1"/>
  <c r="H2539" i="1"/>
  <c r="F2420" i="1"/>
  <c r="E2420" i="1"/>
  <c r="G2416" i="1"/>
  <c r="L2416" i="1"/>
  <c r="M2417" i="1" s="1"/>
  <c r="M2418" i="1" s="1"/>
  <c r="M2419" i="1" s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H2540" i="1" l="1"/>
  <c r="Z2541" i="1"/>
  <c r="AA2541" i="1"/>
  <c r="E2421" i="1"/>
  <c r="F2421" i="1"/>
  <c r="G2417" i="1"/>
  <c r="L2417" i="1"/>
  <c r="D2418" i="1"/>
  <c r="N2416" i="1"/>
  <c r="O2415" i="1"/>
  <c r="U2421" i="1"/>
  <c r="W2421" i="1" s="1"/>
  <c r="J2422" i="1"/>
  <c r="K2422" i="1" s="1"/>
  <c r="I2423" i="1"/>
  <c r="A2541" i="1"/>
  <c r="Q2541" i="1" s="1"/>
  <c r="R2541" i="1" s="1"/>
  <c r="S2539" i="1"/>
  <c r="Y2539" i="1"/>
  <c r="AA2542" i="1" l="1"/>
  <c r="Z2542" i="1"/>
  <c r="H2541" i="1"/>
  <c r="F2422" i="1"/>
  <c r="E2422" i="1"/>
  <c r="L2418" i="1"/>
  <c r="D2419" i="1"/>
  <c r="G2418" i="1"/>
  <c r="N2417" i="1"/>
  <c r="O2416" i="1"/>
  <c r="U2422" i="1"/>
  <c r="W2422" i="1" s="1"/>
  <c r="J2423" i="1"/>
  <c r="K2423" i="1" s="1"/>
  <c r="I2424" i="1"/>
  <c r="S2540" i="1"/>
  <c r="Y2540" i="1"/>
  <c r="A2542" i="1"/>
  <c r="Q2542" i="1" s="1"/>
  <c r="R2542" i="1" s="1"/>
  <c r="H2542" i="1" l="1"/>
  <c r="Z2543" i="1"/>
  <c r="AA2543" i="1"/>
  <c r="E2423" i="1"/>
  <c r="F2423" i="1"/>
  <c r="L2419" i="1"/>
  <c r="M2420" i="1" s="1"/>
  <c r="D2420" i="1"/>
  <c r="G2419" i="1"/>
  <c r="N2418" i="1"/>
  <c r="O2417" i="1"/>
  <c r="J2424" i="1"/>
  <c r="K2424" i="1" s="1"/>
  <c r="I2425" i="1"/>
  <c r="U2423" i="1"/>
  <c r="W2423" i="1" s="1"/>
  <c r="S2541" i="1"/>
  <c r="Y2541" i="1"/>
  <c r="A2543" i="1"/>
  <c r="Q2543" i="1" s="1"/>
  <c r="R2543" i="1" s="1"/>
  <c r="AA2544" i="1" l="1"/>
  <c r="Z2544" i="1"/>
  <c r="H2543" i="1"/>
  <c r="F2424" i="1"/>
  <c r="E2424" i="1"/>
  <c r="L2420" i="1"/>
  <c r="M2421" i="1" s="1"/>
  <c r="M2422" i="1" s="1"/>
  <c r="M2423" i="1" s="1"/>
  <c r="M2424" i="1" s="1"/>
  <c r="M2425" i="1" s="1"/>
  <c r="G2420" i="1"/>
  <c r="D2421" i="1"/>
  <c r="N2419" i="1"/>
  <c r="O2418" i="1"/>
  <c r="I2426" i="1"/>
  <c r="J2425" i="1"/>
  <c r="K2425" i="1" s="1"/>
  <c r="U2424" i="1"/>
  <c r="W2424" i="1" s="1"/>
  <c r="Y2542" i="1"/>
  <c r="S2542" i="1"/>
  <c r="A2544" i="1"/>
  <c r="Q2544" i="1" s="1"/>
  <c r="R2544" i="1" s="1"/>
  <c r="H2544" i="1" l="1"/>
  <c r="Z2545" i="1"/>
  <c r="AA2545" i="1"/>
  <c r="E2425" i="1"/>
  <c r="F242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AA2546" i="1" l="1"/>
  <c r="Z2546" i="1"/>
  <c r="H2545" i="1"/>
  <c r="F242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H2546" i="1" l="1"/>
  <c r="Z2547" i="1"/>
  <c r="AA2547" i="1"/>
  <c r="E2427" i="1"/>
  <c r="F242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AA2548" i="1" l="1"/>
  <c r="Z2548" i="1"/>
  <c r="H2547" i="1"/>
  <c r="F242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H2548" i="1" l="1"/>
  <c r="Z2549" i="1"/>
  <c r="AA2549" i="1"/>
  <c r="E2429" i="1"/>
  <c r="F2429" i="1"/>
  <c r="G2425" i="1"/>
  <c r="L2425" i="1"/>
  <c r="D2426" i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AA2550" i="1" l="1"/>
  <c r="Z2550" i="1"/>
  <c r="H2549" i="1"/>
  <c r="F2430" i="1"/>
  <c r="E2430" i="1"/>
  <c r="L2426" i="1"/>
  <c r="G2426" i="1"/>
  <c r="D2427" i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H2550" i="1" l="1"/>
  <c r="Z2551" i="1"/>
  <c r="AA2551" i="1"/>
  <c r="E2431" i="1"/>
  <c r="F2431" i="1"/>
  <c r="L2427" i="1"/>
  <c r="G2427" i="1"/>
  <c r="D2428" i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AA2552" i="1" l="1"/>
  <c r="Z2552" i="1"/>
  <c r="H2551" i="1"/>
  <c r="F2432" i="1"/>
  <c r="E2432" i="1"/>
  <c r="G2428" i="1"/>
  <c r="L2428" i="1"/>
  <c r="D2429" i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H2552" i="1" l="1"/>
  <c r="Z2553" i="1"/>
  <c r="AA2553" i="1"/>
  <c r="E2433" i="1"/>
  <c r="F2433" i="1"/>
  <c r="L2429" i="1"/>
  <c r="G2429" i="1"/>
  <c r="D2430" i="1"/>
  <c r="N2428" i="1"/>
  <c r="O2427" i="1"/>
  <c r="I2435" i="1"/>
  <c r="J2434" i="1"/>
  <c r="K2434" i="1" s="1"/>
  <c r="M2434" i="1"/>
  <c r="U2433" i="1"/>
  <c r="W2433" i="1" s="1"/>
  <c r="S2551" i="1"/>
  <c r="Y2551" i="1"/>
  <c r="A2553" i="1"/>
  <c r="Q2553" i="1" s="1"/>
  <c r="R2553" i="1" s="1"/>
  <c r="AA2554" i="1" l="1"/>
  <c r="Z2554" i="1"/>
  <c r="H2553" i="1"/>
  <c r="F2434" i="1"/>
  <c r="E2434" i="1"/>
  <c r="L2430" i="1"/>
  <c r="G2430" i="1"/>
  <c r="D2431" i="1"/>
  <c r="N2429" i="1"/>
  <c r="O2428" i="1"/>
  <c r="U2434" i="1"/>
  <c r="W2434" i="1" s="1"/>
  <c r="J2435" i="1"/>
  <c r="K2435" i="1" s="1"/>
  <c r="I2436" i="1"/>
  <c r="M2435" i="1"/>
  <c r="A2554" i="1"/>
  <c r="Q2554" i="1" s="1"/>
  <c r="R2554" i="1" s="1"/>
  <c r="Y2552" i="1"/>
  <c r="S2552" i="1"/>
  <c r="H2554" i="1" l="1"/>
  <c r="Z2555" i="1"/>
  <c r="AA2555" i="1"/>
  <c r="E2435" i="1"/>
  <c r="F2435" i="1"/>
  <c r="G2431" i="1"/>
  <c r="L2431" i="1"/>
  <c r="D2432" i="1"/>
  <c r="N2430" i="1"/>
  <c r="O2429" i="1"/>
  <c r="J2436" i="1"/>
  <c r="K2436" i="1" s="1"/>
  <c r="I2437" i="1"/>
  <c r="M2436" i="1"/>
  <c r="U2435" i="1"/>
  <c r="W2435" i="1" s="1"/>
  <c r="A2555" i="1"/>
  <c r="Q2555" i="1" s="1"/>
  <c r="R2555" i="1" s="1"/>
  <c r="S2553" i="1"/>
  <c r="Y2553" i="1"/>
  <c r="AA2556" i="1" l="1"/>
  <c r="Z2556" i="1"/>
  <c r="H2555" i="1"/>
  <c r="F2436" i="1"/>
  <c r="E2436" i="1"/>
  <c r="L2432" i="1"/>
  <c r="G2432" i="1"/>
  <c r="D2433" i="1"/>
  <c r="N2431" i="1"/>
  <c r="O2430" i="1"/>
  <c r="U2436" i="1"/>
  <c r="W2436" i="1" s="1"/>
  <c r="J2437" i="1"/>
  <c r="K2437" i="1" s="1"/>
  <c r="I2438" i="1"/>
  <c r="M2437" i="1"/>
  <c r="Y2554" i="1"/>
  <c r="S2554" i="1"/>
  <c r="A2556" i="1"/>
  <c r="Q2556" i="1" s="1"/>
  <c r="R2556" i="1" s="1"/>
  <c r="H2556" i="1" l="1"/>
  <c r="Z2557" i="1"/>
  <c r="AA2557" i="1"/>
  <c r="E2437" i="1"/>
  <c r="F2437" i="1"/>
  <c r="L2433" i="1"/>
  <c r="D2434" i="1"/>
  <c r="G2433" i="1"/>
  <c r="N2432" i="1"/>
  <c r="O2431" i="1"/>
  <c r="I2439" i="1"/>
  <c r="J2438" i="1"/>
  <c r="K2438" i="1" s="1"/>
  <c r="M2438" i="1"/>
  <c r="U2437" i="1"/>
  <c r="W2437" i="1" s="1"/>
  <c r="S2555" i="1"/>
  <c r="Y2555" i="1"/>
  <c r="A2557" i="1"/>
  <c r="Q2557" i="1" s="1"/>
  <c r="R2557" i="1" s="1"/>
  <c r="AA2558" i="1" l="1"/>
  <c r="Z2558" i="1"/>
  <c r="H2557" i="1"/>
  <c r="F2438" i="1"/>
  <c r="E2438" i="1"/>
  <c r="L2434" i="1"/>
  <c r="G2434" i="1"/>
  <c r="D2435" i="1"/>
  <c r="N2433" i="1"/>
  <c r="O2432" i="1"/>
  <c r="U2438" i="1"/>
  <c r="W2438" i="1" s="1"/>
  <c r="J2439" i="1"/>
  <c r="K2439" i="1" s="1"/>
  <c r="I2440" i="1"/>
  <c r="M2439" i="1"/>
  <c r="S2556" i="1"/>
  <c r="Y2556" i="1"/>
  <c r="A2558" i="1"/>
  <c r="Q2558" i="1" s="1"/>
  <c r="R2558" i="1" s="1"/>
  <c r="H2558" i="1" l="1"/>
  <c r="Z2559" i="1"/>
  <c r="AA2559" i="1"/>
  <c r="E2439" i="1"/>
  <c r="F2439" i="1"/>
  <c r="L2435" i="1"/>
  <c r="D2436" i="1"/>
  <c r="G2435" i="1"/>
  <c r="N2434" i="1"/>
  <c r="O2433" i="1"/>
  <c r="U2439" i="1"/>
  <c r="W2439" i="1" s="1"/>
  <c r="J2440" i="1"/>
  <c r="K2440" i="1" s="1"/>
  <c r="I2441" i="1"/>
  <c r="A2559" i="1"/>
  <c r="Q2559" i="1" s="1"/>
  <c r="R2559" i="1" s="1"/>
  <c r="S2557" i="1"/>
  <c r="Y2557" i="1"/>
  <c r="AA2560" i="1" l="1"/>
  <c r="Z2560" i="1"/>
  <c r="H2559" i="1"/>
  <c r="F2440" i="1"/>
  <c r="E2440" i="1"/>
  <c r="L2436" i="1"/>
  <c r="D2437" i="1"/>
  <c r="G2436" i="1"/>
  <c r="N2435" i="1"/>
  <c r="O2434" i="1"/>
  <c r="I2442" i="1"/>
  <c r="J2441" i="1"/>
  <c r="K2441" i="1" s="1"/>
  <c r="U2440" i="1"/>
  <c r="W2440" i="1" s="1"/>
  <c r="Y2558" i="1"/>
  <c r="S2558" i="1"/>
  <c r="A2560" i="1"/>
  <c r="Q2560" i="1" s="1"/>
  <c r="R2560" i="1" s="1"/>
  <c r="H2560" i="1" l="1"/>
  <c r="Z2561" i="1"/>
  <c r="AA2561" i="1"/>
  <c r="E2441" i="1"/>
  <c r="F2441" i="1"/>
  <c r="G2437" i="1"/>
  <c r="L2437" i="1"/>
  <c r="D2438" i="1"/>
  <c r="N2436" i="1"/>
  <c r="O2435" i="1"/>
  <c r="U2441" i="1"/>
  <c r="W2441" i="1" s="1"/>
  <c r="M2440" i="1"/>
  <c r="M2441" i="1" s="1"/>
  <c r="M2442" i="1" s="1"/>
  <c r="I2443" i="1"/>
  <c r="J2442" i="1"/>
  <c r="K2442" i="1" s="1"/>
  <c r="Y2559" i="1"/>
  <c r="S2559" i="1"/>
  <c r="A2561" i="1"/>
  <c r="Q2561" i="1" s="1"/>
  <c r="R2561" i="1" s="1"/>
  <c r="AA2562" i="1" l="1"/>
  <c r="Z2562" i="1"/>
  <c r="H2561" i="1"/>
  <c r="F2442" i="1"/>
  <c r="E2442" i="1"/>
  <c r="L2438" i="1"/>
  <c r="D2439" i="1"/>
  <c r="G2438" i="1"/>
  <c r="N2437" i="1"/>
  <c r="O2436" i="1"/>
  <c r="U2442" i="1"/>
  <c r="W2442" i="1" s="1"/>
  <c r="J2443" i="1"/>
  <c r="K2443" i="1" s="1"/>
  <c r="I2444" i="1"/>
  <c r="M2443" i="1"/>
  <c r="Y2560" i="1"/>
  <c r="S2560" i="1"/>
  <c r="A2562" i="1"/>
  <c r="Q2562" i="1" s="1"/>
  <c r="R2562" i="1" s="1"/>
  <c r="H2562" i="1" l="1"/>
  <c r="Z2563" i="1"/>
  <c r="AA2563" i="1"/>
  <c r="E2443" i="1"/>
  <c r="F2443" i="1"/>
  <c r="G2439" i="1"/>
  <c r="L2439" i="1"/>
  <c r="D2440" i="1"/>
  <c r="N2438" i="1"/>
  <c r="O2437" i="1"/>
  <c r="U2443" i="1"/>
  <c r="W2443" i="1" s="1"/>
  <c r="J2444" i="1"/>
  <c r="K2444" i="1" s="1"/>
  <c r="I2445" i="1"/>
  <c r="Y2561" i="1"/>
  <c r="S2561" i="1"/>
  <c r="A2563" i="1"/>
  <c r="Q2563" i="1" s="1"/>
  <c r="R2563" i="1" s="1"/>
  <c r="AA2564" i="1" l="1"/>
  <c r="Z2564" i="1"/>
  <c r="H2563" i="1"/>
  <c r="F2444" i="1"/>
  <c r="E2444" i="1"/>
  <c r="L2440" i="1"/>
  <c r="D2441" i="1"/>
  <c r="G2440" i="1"/>
  <c r="N2439" i="1"/>
  <c r="O2438" i="1"/>
  <c r="J2445" i="1"/>
  <c r="K2445" i="1" s="1"/>
  <c r="I2446" i="1"/>
  <c r="U2444" i="1"/>
  <c r="W2444" i="1" s="1"/>
  <c r="Y2562" i="1"/>
  <c r="S2562" i="1"/>
  <c r="A2564" i="1"/>
  <c r="Q2564" i="1" s="1"/>
  <c r="R2564" i="1" s="1"/>
  <c r="H2564" i="1" l="1"/>
  <c r="Z2565" i="1"/>
  <c r="AA2565" i="1"/>
  <c r="E2445" i="1"/>
  <c r="F2445" i="1"/>
  <c r="L2441" i="1"/>
  <c r="D2442" i="1"/>
  <c r="G2441" i="1"/>
  <c r="N2440" i="1"/>
  <c r="O2439" i="1"/>
  <c r="J2446" i="1"/>
  <c r="K2446" i="1" s="1"/>
  <c r="I2447" i="1"/>
  <c r="U2445" i="1"/>
  <c r="W2445" i="1" s="1"/>
  <c r="A2565" i="1"/>
  <c r="Q2565" i="1" s="1"/>
  <c r="R2565" i="1" s="1"/>
  <c r="Y2563" i="1"/>
  <c r="S2563" i="1"/>
  <c r="AA2566" i="1" l="1"/>
  <c r="Z2566" i="1"/>
  <c r="H2565" i="1"/>
  <c r="F2446" i="1"/>
  <c r="E2446" i="1"/>
  <c r="L2442" i="1"/>
  <c r="G2442" i="1"/>
  <c r="D2443" i="1"/>
  <c r="N2441" i="1"/>
  <c r="O2440" i="1"/>
  <c r="J2447" i="1"/>
  <c r="K2447" i="1" s="1"/>
  <c r="I2448" i="1"/>
  <c r="U2446" i="1"/>
  <c r="W2446" i="1" s="1"/>
  <c r="Y2564" i="1"/>
  <c r="S2564" i="1"/>
  <c r="A2566" i="1"/>
  <c r="A2567" i="1" l="1"/>
  <c r="Q2567" i="1" s="1"/>
  <c r="R2567" i="1" s="1"/>
  <c r="H2566" i="1"/>
  <c r="H2567" i="1" s="1"/>
  <c r="Q2566" i="1"/>
  <c r="F2447" i="1"/>
  <c r="E2447" i="1"/>
  <c r="L2443" i="1"/>
  <c r="M2444" i="1" s="1"/>
  <c r="G2443" i="1"/>
  <c r="D2444" i="1"/>
  <c r="A2568" i="1"/>
  <c r="Q2568" i="1" s="1"/>
  <c r="R2568" i="1" s="1"/>
  <c r="N2442" i="1"/>
  <c r="O2441" i="1"/>
  <c r="J2448" i="1"/>
  <c r="K2448" i="1" s="1"/>
  <c r="I2449" i="1"/>
  <c r="U2447" i="1"/>
  <c r="W2447" i="1" s="1"/>
  <c r="H2568" i="1" l="1"/>
  <c r="Z2567" i="1"/>
  <c r="Z2568" i="1" s="1"/>
  <c r="Z2569" i="1" s="1"/>
  <c r="R2566" i="1"/>
  <c r="AA2567" i="1"/>
  <c r="AA2568" i="1" s="1"/>
  <c r="AA2569" i="1" s="1"/>
  <c r="E2448" i="1"/>
  <c r="F2448" i="1"/>
  <c r="L2444" i="1"/>
  <c r="M2445" i="1" s="1"/>
  <c r="M2446" i="1" s="1"/>
  <c r="G2444" i="1"/>
  <c r="D2445" i="1"/>
  <c r="S2567" i="1"/>
  <c r="A2569" i="1"/>
  <c r="Q2569" i="1" s="1"/>
  <c r="R2569" i="1" s="1"/>
  <c r="N2443" i="1"/>
  <c r="O2442" i="1"/>
  <c r="J2449" i="1"/>
  <c r="K2449" i="1" s="1"/>
  <c r="I2450" i="1"/>
  <c r="U2448" i="1"/>
  <c r="W2448" i="1" s="1"/>
  <c r="H2569" i="1" l="1"/>
  <c r="AA2570" i="1"/>
  <c r="Z2570" i="1"/>
  <c r="F2449" i="1"/>
  <c r="E244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Z2571" i="1" l="1"/>
  <c r="AA2571" i="1"/>
  <c r="H2570" i="1"/>
  <c r="E2450" i="1"/>
  <c r="F2450" i="1"/>
  <c r="L2446" i="1"/>
  <c r="M2447" i="1" s="1"/>
  <c r="M2448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H2571" i="1" l="1"/>
  <c r="AA2572" i="1"/>
  <c r="Z2572" i="1"/>
  <c r="F2451" i="1"/>
  <c r="E2451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Z2573" i="1" l="1"/>
  <c r="AA2573" i="1"/>
  <c r="H2572" i="1"/>
  <c r="E2452" i="1"/>
  <c r="F2452" i="1"/>
  <c r="L2448" i="1"/>
  <c r="M2449" i="1" s="1"/>
  <c r="M2450" i="1" s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U2452" i="1"/>
  <c r="W2452" i="1" s="1"/>
  <c r="H2573" i="1" l="1"/>
  <c r="AA2574" i="1"/>
  <c r="Z2574" i="1"/>
  <c r="F2453" i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I2455" i="1"/>
  <c r="U2453" i="1"/>
  <c r="W2453" i="1" s="1"/>
  <c r="Z2575" i="1" l="1"/>
  <c r="AA2575" i="1"/>
  <c r="H2574" i="1"/>
  <c r="E2454" i="1"/>
  <c r="F2454" i="1"/>
  <c r="L2450" i="1"/>
  <c r="M2451" i="1" s="1"/>
  <c r="M2452" i="1" s="1"/>
  <c r="M2453" i="1" s="1"/>
  <c r="M2454" i="1" s="1"/>
  <c r="M2455" i="1" s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U2454" i="1"/>
  <c r="W2454" i="1" s="1"/>
  <c r="H2575" i="1" l="1"/>
  <c r="AA2576" i="1"/>
  <c r="Z2576" i="1"/>
  <c r="F2455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Z2577" i="1" l="1"/>
  <c r="AA2577" i="1"/>
  <c r="H2576" i="1"/>
  <c r="E2456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H2577" i="1" l="1"/>
  <c r="AA2578" i="1"/>
  <c r="Z2578" i="1"/>
  <c r="F2457" i="1"/>
  <c r="E2457" i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Z2579" i="1" l="1"/>
  <c r="AA2579" i="1"/>
  <c r="H2578" i="1"/>
  <c r="E2458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H2579" i="1" l="1"/>
  <c r="AA2580" i="1"/>
  <c r="Z2580" i="1"/>
  <c r="F2459" i="1"/>
  <c r="E2459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Z2581" i="1" l="1"/>
  <c r="AA2581" i="1"/>
  <c r="H2580" i="1"/>
  <c r="E2460" i="1"/>
  <c r="F2460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H2581" i="1" l="1"/>
  <c r="AA2582" i="1"/>
  <c r="Z2582" i="1"/>
  <c r="F2461" i="1"/>
  <c r="E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Z2583" i="1" l="1"/>
  <c r="AA2583" i="1"/>
  <c r="H2582" i="1"/>
  <c r="E2462" i="1"/>
  <c r="F2462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H2583" i="1" l="1"/>
  <c r="AA2584" i="1"/>
  <c r="Z2584" i="1"/>
  <c r="F2463" i="1"/>
  <c r="E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Z2585" i="1" l="1"/>
  <c r="AA2585" i="1"/>
  <c r="H2584" i="1"/>
  <c r="E2464" i="1"/>
  <c r="F2464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I2466" i="1"/>
  <c r="M2465" i="1"/>
  <c r="H2585" i="1" l="1"/>
  <c r="AA2586" i="1"/>
  <c r="Z2586" i="1"/>
  <c r="F2465" i="1"/>
  <c r="E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I2467" i="1"/>
  <c r="U2465" i="1"/>
  <c r="W2465" i="1" s="1"/>
  <c r="Z2587" i="1" l="1"/>
  <c r="AA2587" i="1"/>
  <c r="H2586" i="1"/>
  <c r="E2466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H2587" i="1" l="1"/>
  <c r="AA2588" i="1"/>
  <c r="Z2588" i="1"/>
  <c r="F2467" i="1"/>
  <c r="E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I2469" i="1"/>
  <c r="M2468" i="1"/>
  <c r="U2467" i="1"/>
  <c r="W2467" i="1" s="1"/>
  <c r="Z2589" i="1" l="1"/>
  <c r="AA2589" i="1"/>
  <c r="H2588" i="1"/>
  <c r="E2468" i="1"/>
  <c r="F2468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U2468" i="1"/>
  <c r="W2468" i="1" s="1"/>
  <c r="H2589" i="1" l="1"/>
  <c r="AA2590" i="1"/>
  <c r="Z2590" i="1"/>
  <c r="F2469" i="1"/>
  <c r="E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M2470" i="1"/>
  <c r="Z2591" i="1" l="1"/>
  <c r="AA2591" i="1"/>
  <c r="H2590" i="1"/>
  <c r="E2470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I2472" i="1"/>
  <c r="H2591" i="1" l="1"/>
  <c r="AA2592" i="1"/>
  <c r="Z2592" i="1"/>
  <c r="F2471" i="1"/>
  <c r="E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I2473" i="1"/>
  <c r="U2471" i="1"/>
  <c r="W2471" i="1" s="1"/>
  <c r="Z2593" i="1" l="1"/>
  <c r="AA2593" i="1"/>
  <c r="H2592" i="1"/>
  <c r="E2472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I2474" i="1"/>
  <c r="H2593" i="1" l="1"/>
  <c r="AA2594" i="1"/>
  <c r="Z2594" i="1"/>
  <c r="F2473" i="1"/>
  <c r="E247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I2475" i="1"/>
  <c r="U2473" i="1"/>
  <c r="W2473" i="1" s="1"/>
  <c r="Z2595" i="1" l="1"/>
  <c r="AA2595" i="1"/>
  <c r="H2594" i="1"/>
  <c r="E2474" i="1"/>
  <c r="F2474" i="1"/>
  <c r="M2471" i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U2474" i="1"/>
  <c r="W2474" i="1" s="1"/>
  <c r="H2595" i="1" l="1"/>
  <c r="AA2596" i="1"/>
  <c r="Z2596" i="1"/>
  <c r="F2475" i="1"/>
  <c r="E2475" i="1"/>
  <c r="G2471" i="1"/>
  <c r="L2471" i="1"/>
  <c r="M2472" i="1" s="1"/>
  <c r="M2473" i="1" s="1"/>
  <c r="M2474" i="1" s="1"/>
  <c r="D2472" i="1"/>
  <c r="A2596" i="1"/>
  <c r="N2470" i="1"/>
  <c r="O2469" i="1"/>
  <c r="U2475" i="1"/>
  <c r="W2475" i="1" s="1"/>
  <c r="I2477" i="1"/>
  <c r="J2476" i="1"/>
  <c r="K2476" i="1" s="1"/>
  <c r="H2596" i="1" l="1"/>
  <c r="Q2596" i="1"/>
  <c r="E2476" i="1"/>
  <c r="F2476" i="1"/>
  <c r="L2472" i="1"/>
  <c r="G2472" i="1"/>
  <c r="D2473" i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H2597" i="1" l="1"/>
  <c r="Z2597" i="1"/>
  <c r="Z2598" i="1" s="1"/>
  <c r="AA2597" i="1"/>
  <c r="AA2598" i="1" s="1"/>
  <c r="R2596" i="1"/>
  <c r="F2477" i="1"/>
  <c r="E2477" i="1"/>
  <c r="G2473" i="1"/>
  <c r="L2473" i="1"/>
  <c r="D2474" i="1"/>
  <c r="A2598" i="1"/>
  <c r="Q2598" i="1" s="1"/>
  <c r="R2598" i="1" s="1"/>
  <c r="N2472" i="1"/>
  <c r="O2471" i="1"/>
  <c r="I2479" i="1"/>
  <c r="J2478" i="1"/>
  <c r="K2478" i="1" s="1"/>
  <c r="U2477" i="1"/>
  <c r="W2477" i="1" s="1"/>
  <c r="H2598" i="1" l="1"/>
  <c r="AA2599" i="1"/>
  <c r="Z2599" i="1"/>
  <c r="E2478" i="1"/>
  <c r="F2478" i="1"/>
  <c r="G2474" i="1"/>
  <c r="L2474" i="1"/>
  <c r="M2475" i="1" s="1"/>
  <c r="M2476" i="1" s="1"/>
  <c r="D2475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Z2600" i="1"/>
  <c r="AA2600" i="1"/>
  <c r="F2479" i="1"/>
  <c r="E2479" i="1"/>
  <c r="L2475" i="1"/>
  <c r="G2475" i="1"/>
  <c r="D2476" i="1"/>
  <c r="A2600" i="1"/>
  <c r="Q2600" i="1" s="1"/>
  <c r="R2600" i="1" s="1"/>
  <c r="N2474" i="1"/>
  <c r="O2473" i="1"/>
  <c r="J2480" i="1"/>
  <c r="K2480" i="1" s="1"/>
  <c r="I2481" i="1"/>
  <c r="U2479" i="1"/>
  <c r="W2479" i="1" s="1"/>
  <c r="H2600" i="1" l="1"/>
  <c r="AA2601" i="1"/>
  <c r="Z2601" i="1"/>
  <c r="E2480" i="1"/>
  <c r="F2480" i="1"/>
  <c r="G2476" i="1"/>
  <c r="L2476" i="1"/>
  <c r="M2477" i="1" s="1"/>
  <c r="M2478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Z2602" i="1" l="1"/>
  <c r="AA2602" i="1"/>
  <c r="H2601" i="1"/>
  <c r="F2481" i="1"/>
  <c r="E2481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AA2603" i="1"/>
  <c r="Z2603" i="1"/>
  <c r="E2482" i="1"/>
  <c r="F2482" i="1"/>
  <c r="G2478" i="1"/>
  <c r="L2478" i="1"/>
  <c r="M2479" i="1" s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Z2604" i="1" l="1"/>
  <c r="AA2604" i="1"/>
  <c r="H2603" i="1"/>
  <c r="F2483" i="1"/>
  <c r="E2483" i="1"/>
  <c r="G2479" i="1"/>
  <c r="L2479" i="1"/>
  <c r="M2480" i="1" s="1"/>
  <c r="M2481" i="1" s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H2604" i="1" l="1"/>
  <c r="AA2605" i="1"/>
  <c r="Z2605" i="1"/>
  <c r="E2484" i="1"/>
  <c r="F2484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Z2606" i="1" l="1"/>
  <c r="AA2606" i="1"/>
  <c r="H2605" i="1"/>
  <c r="F2485" i="1"/>
  <c r="E2485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H2606" i="1" l="1"/>
  <c r="AA2607" i="1"/>
  <c r="Z2607" i="1"/>
  <c r="E2486" i="1"/>
  <c r="F248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Z2608" i="1" l="1"/>
  <c r="AA2608" i="1"/>
  <c r="H2607" i="1"/>
  <c r="F2487" i="1"/>
  <c r="E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H2608" i="1" l="1"/>
  <c r="AA2609" i="1"/>
  <c r="Z2609" i="1"/>
  <c r="E2488" i="1"/>
  <c r="F2488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Z2610" i="1" l="1"/>
  <c r="AA2610" i="1"/>
  <c r="H2609" i="1"/>
  <c r="F2489" i="1"/>
  <c r="E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H2610" i="1" l="1"/>
  <c r="AA2611" i="1"/>
  <c r="Z2611" i="1"/>
  <c r="E2490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Z2612" i="1" l="1"/>
  <c r="AA2612" i="1"/>
  <c r="H2611" i="1"/>
  <c r="F2491" i="1"/>
  <c r="E2491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H2612" i="1" l="1"/>
  <c r="AA2613" i="1"/>
  <c r="Z2613" i="1"/>
  <c r="E2492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Z2614" i="1" l="1"/>
  <c r="AA2614" i="1"/>
  <c r="H2613" i="1"/>
  <c r="F2493" i="1"/>
  <c r="E2493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M2494" i="1"/>
  <c r="U2493" i="1"/>
  <c r="W2493" i="1" s="1"/>
  <c r="H2614" i="1" l="1"/>
  <c r="AA2615" i="1"/>
  <c r="Z2615" i="1"/>
  <c r="E2494" i="1"/>
  <c r="F2494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M2495" i="1"/>
  <c r="Z2616" i="1" l="1"/>
  <c r="AA2616" i="1"/>
  <c r="H2615" i="1"/>
  <c r="F2495" i="1"/>
  <c r="E2495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M2496" i="1"/>
  <c r="U2495" i="1"/>
  <c r="W2495" i="1" s="1"/>
  <c r="H2616" i="1" l="1"/>
  <c r="AA2617" i="1"/>
  <c r="Z2617" i="1"/>
  <c r="E2496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I2498" i="1"/>
  <c r="M2497" i="1"/>
  <c r="Z2618" i="1" l="1"/>
  <c r="AA2618" i="1"/>
  <c r="H2617" i="1"/>
  <c r="F2497" i="1"/>
  <c r="E2497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M2498" i="1"/>
  <c r="U2497" i="1"/>
  <c r="W2497" i="1" s="1"/>
  <c r="H2618" i="1" l="1"/>
  <c r="AA2619" i="1"/>
  <c r="Z2619" i="1"/>
  <c r="E2498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I2500" i="1"/>
  <c r="M2499" i="1"/>
  <c r="Z2620" i="1" l="1"/>
  <c r="AA2620" i="1"/>
  <c r="H2619" i="1"/>
  <c r="F2499" i="1"/>
  <c r="E2499" i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I2501" i="1"/>
  <c r="M2500" i="1"/>
  <c r="U2499" i="1"/>
  <c r="W2499" i="1" s="1"/>
  <c r="H2620" i="1" l="1"/>
  <c r="AA2621" i="1"/>
  <c r="Z2621" i="1"/>
  <c r="E2500" i="1"/>
  <c r="F2500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I2502" i="1"/>
  <c r="M2501" i="1"/>
  <c r="U2500" i="1"/>
  <c r="W2500" i="1" s="1"/>
  <c r="Z2622" i="1" l="1"/>
  <c r="AA2622" i="1"/>
  <c r="H2621" i="1"/>
  <c r="F2501" i="1"/>
  <c r="E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I2503" i="1"/>
  <c r="H2622" i="1" l="1"/>
  <c r="AA2623" i="1"/>
  <c r="Z2623" i="1"/>
  <c r="E2502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I2504" i="1"/>
  <c r="U2502" i="1"/>
  <c r="W2502" i="1" s="1"/>
  <c r="Z2624" i="1" l="1"/>
  <c r="AA2624" i="1"/>
  <c r="H2623" i="1"/>
  <c r="F2503" i="1"/>
  <c r="E2503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I2505" i="1"/>
  <c r="U2503" i="1"/>
  <c r="W2503" i="1" s="1"/>
  <c r="M2502" i="1"/>
  <c r="H2624" i="1" l="1"/>
  <c r="AA2625" i="1"/>
  <c r="Z2625" i="1"/>
  <c r="E2504" i="1"/>
  <c r="F2504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H2625" i="1" l="1"/>
  <c r="Z2626" i="1"/>
  <c r="AA2626" i="1"/>
  <c r="F2505" i="1"/>
  <c r="E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H2626" i="1" l="1"/>
  <c r="AA2627" i="1"/>
  <c r="Z2627" i="1"/>
  <c r="E2506" i="1"/>
  <c r="F2506" i="1"/>
  <c r="L2502" i="1"/>
  <c r="M2503" i="1" s="1"/>
  <c r="G2502" i="1"/>
  <c r="D2503" i="1"/>
  <c r="A2627" i="1"/>
  <c r="N2501" i="1"/>
  <c r="O2500" i="1"/>
  <c r="I2508" i="1"/>
  <c r="J2507" i="1"/>
  <c r="K2507" i="1" s="1"/>
  <c r="U2506" i="1"/>
  <c r="W2506" i="1" s="1"/>
  <c r="H2627" i="1" l="1"/>
  <c r="Q2627" i="1"/>
  <c r="R2627" i="1" s="1"/>
  <c r="F2507" i="1"/>
  <c r="E2507" i="1"/>
  <c r="L2503" i="1"/>
  <c r="M2504" i="1" s="1"/>
  <c r="M2505" i="1" s="1"/>
  <c r="M2506" i="1" s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I2509" i="1"/>
  <c r="H2628" i="1" l="1"/>
  <c r="R2628" i="1"/>
  <c r="AA2628" i="1"/>
  <c r="AA2629" i="1" s="1"/>
  <c r="Z2628" i="1"/>
  <c r="Z2629" i="1" s="1"/>
  <c r="E2508" i="1"/>
  <c r="F2508" i="1"/>
  <c r="L2504" i="1"/>
  <c r="G2504" i="1"/>
  <c r="D2505" i="1"/>
  <c r="A2629" i="1"/>
  <c r="Q2629" i="1" s="1"/>
  <c r="N2503" i="1"/>
  <c r="O2502" i="1"/>
  <c r="I2510" i="1"/>
  <c r="J2509" i="1"/>
  <c r="K2509" i="1" s="1"/>
  <c r="U2508" i="1"/>
  <c r="W2508" i="1" s="1"/>
  <c r="AA2630" i="1" l="1"/>
  <c r="R2629" i="1"/>
  <c r="H2629" i="1"/>
  <c r="H2630" i="1" s="1"/>
  <c r="Z2630" i="1"/>
  <c r="F2509" i="1"/>
  <c r="E2509" i="1"/>
  <c r="L2505" i="1"/>
  <c r="G2505" i="1"/>
  <c r="D2506" i="1"/>
  <c r="A2630" i="1"/>
  <c r="Q2630" i="1" s="1"/>
  <c r="R2630" i="1" s="1"/>
  <c r="N2504" i="1"/>
  <c r="O2503" i="1"/>
  <c r="U2509" i="1"/>
  <c r="W2509" i="1" s="1"/>
  <c r="I2511" i="1"/>
  <c r="J2510" i="1"/>
  <c r="K2510" i="1" s="1"/>
  <c r="Z2631" i="1" l="1"/>
  <c r="AA2631" i="1"/>
  <c r="F2510" i="1"/>
  <c r="E2510" i="1"/>
  <c r="L2506" i="1"/>
  <c r="M2507" i="1" s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AA2632" i="1" l="1"/>
  <c r="H2631" i="1"/>
  <c r="Z2632" i="1"/>
  <c r="E2511" i="1"/>
  <c r="F2511" i="1"/>
  <c r="L2507" i="1"/>
  <c r="M2508" i="1" s="1"/>
  <c r="M2509" i="1" s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H2632" i="1" l="1"/>
  <c r="Z2633" i="1"/>
  <c r="AA2633" i="1"/>
  <c r="F2512" i="1"/>
  <c r="E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AA2634" i="1" l="1"/>
  <c r="H2633" i="1"/>
  <c r="Z2634" i="1"/>
  <c r="E2513" i="1"/>
  <c r="F2513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H2634" i="1" l="1"/>
  <c r="Z2635" i="1"/>
  <c r="AA2635" i="1"/>
  <c r="F2514" i="1"/>
  <c r="E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AA2636" i="1" l="1"/>
  <c r="H2635" i="1"/>
  <c r="Z2636" i="1"/>
  <c r="E2515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H2636" i="1" l="1"/>
  <c r="Z2637" i="1"/>
  <c r="AA2637" i="1"/>
  <c r="F2516" i="1"/>
  <c r="E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AA2638" i="1" l="1"/>
  <c r="H2637" i="1"/>
  <c r="Z2638" i="1"/>
  <c r="E2517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H2638" i="1" l="1"/>
  <c r="Z2639" i="1"/>
  <c r="AA2639" i="1"/>
  <c r="F2518" i="1"/>
  <c r="E251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I2520" i="1"/>
  <c r="M2519" i="1"/>
  <c r="AA2640" i="1" l="1"/>
  <c r="H2639" i="1"/>
  <c r="Z2640" i="1"/>
  <c r="E2519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I2521" i="1"/>
  <c r="M2520" i="1"/>
  <c r="U2519" i="1"/>
  <c r="W2519" i="1" s="1"/>
  <c r="H2640" i="1" l="1"/>
  <c r="Z2641" i="1"/>
  <c r="AA2641" i="1"/>
  <c r="F2520" i="1"/>
  <c r="E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I2522" i="1"/>
  <c r="M2521" i="1"/>
  <c r="U2520" i="1"/>
  <c r="W2520" i="1" s="1"/>
  <c r="AA2642" i="1" l="1"/>
  <c r="H2641" i="1"/>
  <c r="Z2642" i="1"/>
  <c r="E2521" i="1"/>
  <c r="F2521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M2522" i="1"/>
  <c r="H2642" i="1" l="1"/>
  <c r="Z2643" i="1"/>
  <c r="AA2643" i="1"/>
  <c r="F2522" i="1"/>
  <c r="E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I2524" i="1"/>
  <c r="M2523" i="1"/>
  <c r="AA2644" i="1" l="1"/>
  <c r="H2643" i="1"/>
  <c r="Z2644" i="1"/>
  <c r="E2523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I2525" i="1"/>
  <c r="M2524" i="1"/>
  <c r="U2523" i="1"/>
  <c r="W2523" i="1" s="1"/>
  <c r="H2644" i="1" l="1"/>
  <c r="Z2645" i="1"/>
  <c r="AA2645" i="1"/>
  <c r="F2524" i="1"/>
  <c r="E2524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I2526" i="1"/>
  <c r="M2525" i="1"/>
  <c r="U2524" i="1"/>
  <c r="W2524" i="1" s="1"/>
  <c r="AA2646" i="1" l="1"/>
  <c r="H2645" i="1"/>
  <c r="Z2646" i="1"/>
  <c r="E2525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I2527" i="1"/>
  <c r="M2526" i="1"/>
  <c r="U2525" i="1"/>
  <c r="W2525" i="1" s="1"/>
  <c r="H2646" i="1" l="1"/>
  <c r="Z2647" i="1"/>
  <c r="AA2647" i="1"/>
  <c r="F2526" i="1"/>
  <c r="E2526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M2527" i="1"/>
  <c r="AA2648" i="1" l="1"/>
  <c r="H2647" i="1"/>
  <c r="Z2648" i="1"/>
  <c r="E2527" i="1"/>
  <c r="F2527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I2529" i="1"/>
  <c r="M2528" i="1"/>
  <c r="H2648" i="1" l="1"/>
  <c r="Z2649" i="1"/>
  <c r="AA2649" i="1"/>
  <c r="F2528" i="1"/>
  <c r="E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M2529" i="1"/>
  <c r="U2528" i="1"/>
  <c r="W2528" i="1" s="1"/>
  <c r="AA2650" i="1" l="1"/>
  <c r="H2649" i="1"/>
  <c r="Z2650" i="1"/>
  <c r="E2529" i="1"/>
  <c r="F2529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H2650" i="1" l="1"/>
  <c r="Z2651" i="1"/>
  <c r="AA2651" i="1"/>
  <c r="F2530" i="1"/>
  <c r="E2530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U2530" i="1"/>
  <c r="W2530" i="1" s="1"/>
  <c r="AA2652" i="1" l="1"/>
  <c r="H2651" i="1"/>
  <c r="Z2652" i="1"/>
  <c r="E2531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I2533" i="1"/>
  <c r="H2652" i="1" l="1"/>
  <c r="Z2653" i="1"/>
  <c r="AA2653" i="1"/>
  <c r="F2532" i="1"/>
  <c r="E2532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U2532" i="1"/>
  <c r="W2532" i="1" s="1"/>
  <c r="AA2654" i="1" l="1"/>
  <c r="H2653" i="1"/>
  <c r="Z2654" i="1"/>
  <c r="E2533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H2654" i="1" l="1"/>
  <c r="Z2655" i="1"/>
  <c r="AA2655" i="1"/>
  <c r="F2534" i="1"/>
  <c r="E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I2536" i="1"/>
  <c r="AA2656" i="1" l="1"/>
  <c r="H2655" i="1"/>
  <c r="Z2656" i="1"/>
  <c r="E2535" i="1"/>
  <c r="F2535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U2535" i="1"/>
  <c r="W2535" i="1" s="1"/>
  <c r="H2656" i="1" l="1"/>
  <c r="Z2657" i="1"/>
  <c r="AA2657" i="1"/>
  <c r="L2532" i="1"/>
  <c r="M2533" i="1" s="1"/>
  <c r="G2532" i="1"/>
  <c r="D2533" i="1"/>
  <c r="A2657" i="1"/>
  <c r="Y2655" i="1"/>
  <c r="S2655" i="1"/>
  <c r="N2531" i="1"/>
  <c r="O2530" i="1"/>
  <c r="J2537" i="1"/>
  <c r="K2536" i="1"/>
  <c r="F2536" i="1" s="1"/>
  <c r="I2538" i="1"/>
  <c r="H2657" i="1" l="1"/>
  <c r="Q2657" i="1"/>
  <c r="E2536" i="1"/>
  <c r="L2533" i="1"/>
  <c r="M2534" i="1" s="1"/>
  <c r="M2535" i="1" s="1"/>
  <c r="G2533" i="1"/>
  <c r="D2534" i="1"/>
  <c r="A2658" i="1"/>
  <c r="Q2658" i="1" s="1"/>
  <c r="R2658" i="1" s="1"/>
  <c r="N2532" i="1"/>
  <c r="O2531" i="1"/>
  <c r="J2538" i="1"/>
  <c r="I2539" i="1"/>
  <c r="U2536" i="1"/>
  <c r="K2537" i="1"/>
  <c r="F2537" i="1" s="1"/>
  <c r="H2658" i="1" l="1"/>
  <c r="R2657" i="1"/>
  <c r="Z2658" i="1"/>
  <c r="Z2659" i="1" s="1"/>
  <c r="AA2658" i="1"/>
  <c r="AA2659" i="1" s="1"/>
  <c r="E2537" i="1"/>
  <c r="L2534" i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F2538" i="1"/>
  <c r="E2538" i="1"/>
  <c r="L2535" i="1"/>
  <c r="M2536" i="1" s="1"/>
  <c r="G2535" i="1"/>
  <c r="D2536" i="1"/>
  <c r="A2660" i="1"/>
  <c r="Q2660" i="1" s="1"/>
  <c r="R2660" i="1" s="1"/>
  <c r="N2534" i="1"/>
  <c r="O2533" i="1"/>
  <c r="J2540" i="1"/>
  <c r="I2541" i="1"/>
  <c r="K2539" i="1"/>
  <c r="U2538" i="1"/>
  <c r="W2537" i="1"/>
  <c r="S2447" i="1"/>
  <c r="S2419" i="1"/>
  <c r="S2204" i="1"/>
  <c r="S2051" i="1"/>
  <c r="S1686" i="1"/>
  <c r="Z2661" i="1" l="1"/>
  <c r="AA2661" i="1"/>
  <c r="H2660" i="1"/>
  <c r="E2539" i="1"/>
  <c r="F2539" i="1"/>
  <c r="G2536" i="1"/>
  <c r="L2536" i="1"/>
  <c r="M2537" i="1" s="1"/>
  <c r="D2537" i="1"/>
  <c r="L2537" i="1" s="1"/>
  <c r="Y2659" i="1"/>
  <c r="S2659" i="1"/>
  <c r="A2661" i="1"/>
  <c r="Q2661" i="1" s="1"/>
  <c r="R2661" i="1" s="1"/>
  <c r="U2539" i="1"/>
  <c r="N2535" i="1"/>
  <c r="O2534" i="1"/>
  <c r="I2542" i="1"/>
  <c r="J2541" i="1"/>
  <c r="K2540" i="1"/>
  <c r="W2538" i="1"/>
  <c r="S135" i="1"/>
  <c r="G2537" i="1" l="1"/>
  <c r="H2661" i="1"/>
  <c r="AA2662" i="1"/>
  <c r="Z2662" i="1"/>
  <c r="F2540" i="1"/>
  <c r="E2540" i="1"/>
  <c r="M2538" i="1"/>
  <c r="D2538" i="1"/>
  <c r="D2539" i="1" s="1"/>
  <c r="L2539" i="1" s="1"/>
  <c r="A2662" i="1"/>
  <c r="Q2662" i="1" s="1"/>
  <c r="R2662" i="1" s="1"/>
  <c r="W2539" i="1"/>
  <c r="N2536" i="1"/>
  <c r="O2535" i="1"/>
  <c r="I2543" i="1"/>
  <c r="J2542" i="1"/>
  <c r="U2540" i="1"/>
  <c r="K2541" i="1"/>
  <c r="Y135" i="1"/>
  <c r="Z2663" i="1" l="1"/>
  <c r="AA2663" i="1"/>
  <c r="H2662" i="1"/>
  <c r="E2541" i="1"/>
  <c r="F2541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J2543" i="1"/>
  <c r="I2544" i="1"/>
  <c r="U2541" i="1"/>
  <c r="D2540" i="1"/>
  <c r="L2540" i="1" s="1"/>
  <c r="M2539" i="1"/>
  <c r="H2663" i="1" l="1"/>
  <c r="AA2664" i="1"/>
  <c r="Z2664" i="1"/>
  <c r="F2542" i="1"/>
  <c r="E2542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J2544" i="1"/>
  <c r="I2545" i="1"/>
  <c r="M2540" i="1"/>
  <c r="M2541" i="1" s="1"/>
  <c r="M2542" i="1" s="1"/>
  <c r="M2543" i="1" s="1"/>
  <c r="M2544" i="1" s="1"/>
  <c r="Z2665" i="1" l="1"/>
  <c r="AA2665" i="1"/>
  <c r="H2664" i="1"/>
  <c r="E2543" i="1"/>
  <c r="F2543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W2542" i="1"/>
  <c r="I2546" i="1"/>
  <c r="M2545" i="1"/>
  <c r="J2545" i="1"/>
  <c r="H2665" i="1" l="1"/>
  <c r="AA2666" i="1"/>
  <c r="Z2666" i="1"/>
  <c r="F2544" i="1"/>
  <c r="E2544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D2543" i="1"/>
  <c r="L2543" i="1" s="1"/>
  <c r="U2544" i="1"/>
  <c r="W2543" i="1"/>
  <c r="Z2667" i="1" l="1"/>
  <c r="AA2667" i="1"/>
  <c r="H2666" i="1"/>
  <c r="E2545" i="1"/>
  <c r="F2545" i="1"/>
  <c r="Y2665" i="1"/>
  <c r="S2665" i="1"/>
  <c r="A2667" i="1"/>
  <c r="Q2667" i="1" s="1"/>
  <c r="R2667" i="1" s="1"/>
  <c r="N2541" i="1"/>
  <c r="N2542" i="1" s="1"/>
  <c r="G2543" i="1"/>
  <c r="K2546" i="1"/>
  <c r="U2545" i="1"/>
  <c r="W2544" i="1"/>
  <c r="J2547" i="1"/>
  <c r="I2548" i="1"/>
  <c r="M2547" i="1"/>
  <c r="D2544" i="1"/>
  <c r="H2667" i="1" l="1"/>
  <c r="AA2668" i="1"/>
  <c r="Z2668" i="1"/>
  <c r="F2546" i="1"/>
  <c r="E2546" i="1"/>
  <c r="G2544" i="1"/>
  <c r="L2544" i="1"/>
  <c r="A2668" i="1"/>
  <c r="Q2668" i="1" s="1"/>
  <c r="R2668" i="1" s="1"/>
  <c r="Y2666" i="1"/>
  <c r="S2666" i="1"/>
  <c r="O2541" i="1"/>
  <c r="K2547" i="1"/>
  <c r="W2545" i="1"/>
  <c r="N2543" i="1"/>
  <c r="O2542" i="1"/>
  <c r="U2546" i="1"/>
  <c r="J2548" i="1"/>
  <c r="I2549" i="1"/>
  <c r="M2548" i="1"/>
  <c r="D2545" i="1"/>
  <c r="L2545" i="1" s="1"/>
  <c r="Z2669" i="1" l="1"/>
  <c r="AA2669" i="1"/>
  <c r="H2668" i="1"/>
  <c r="E2547" i="1"/>
  <c r="F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H2669" i="1" l="1"/>
  <c r="AA2670" i="1"/>
  <c r="Z2670" i="1"/>
  <c r="F2548" i="1"/>
  <c r="E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Z2671" i="1" l="1"/>
  <c r="AA2671" i="1"/>
  <c r="H2670" i="1"/>
  <c r="E2549" i="1"/>
  <c r="F2549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W2548" i="1"/>
  <c r="H2671" i="1" l="1"/>
  <c r="AA2672" i="1"/>
  <c r="Z2672" i="1"/>
  <c r="F2550" i="1"/>
  <c r="E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W2549" i="1"/>
  <c r="Z2673" i="1" l="1"/>
  <c r="AA2673" i="1"/>
  <c r="H2672" i="1"/>
  <c r="E2551" i="1"/>
  <c r="F2551" i="1"/>
  <c r="Y2671" i="1"/>
  <c r="S2671" i="1"/>
  <c r="A2673" i="1"/>
  <c r="Q2673" i="1" s="1"/>
  <c r="R2673" i="1" s="1"/>
  <c r="U2551" i="1"/>
  <c r="K2552" i="1"/>
  <c r="O2549" i="1"/>
  <c r="J2553" i="1"/>
  <c r="I2554" i="1"/>
  <c r="M2553" i="1"/>
  <c r="N2553" i="1"/>
  <c r="D2550" i="1"/>
  <c r="G2549" i="1"/>
  <c r="W2550" i="1"/>
  <c r="H2673" i="1" l="1"/>
  <c r="AA2674" i="1"/>
  <c r="Z2674" i="1"/>
  <c r="F2552" i="1"/>
  <c r="E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W2551" i="1"/>
  <c r="Z2675" i="1" l="1"/>
  <c r="AA2675" i="1"/>
  <c r="H2674" i="1"/>
  <c r="E2553" i="1"/>
  <c r="F2553" i="1"/>
  <c r="S2673" i="1"/>
  <c r="Y2673" i="1"/>
  <c r="A2675" i="1"/>
  <c r="Q2675" i="1" s="1"/>
  <c r="R2675" i="1" s="1"/>
  <c r="U2553" i="1"/>
  <c r="K2554" i="1"/>
  <c r="O2551" i="1"/>
  <c r="D2552" i="1"/>
  <c r="N2555" i="1"/>
  <c r="J2555" i="1"/>
  <c r="I2556" i="1"/>
  <c r="M2555" i="1"/>
  <c r="G2551" i="1"/>
  <c r="W2552" i="1"/>
  <c r="H2675" i="1" l="1"/>
  <c r="AA2676" i="1"/>
  <c r="Z2676" i="1"/>
  <c r="F2554" i="1"/>
  <c r="E2554" i="1"/>
  <c r="L2552" i="1"/>
  <c r="O2552" i="1" s="1"/>
  <c r="Y2674" i="1"/>
  <c r="S2674" i="1"/>
  <c r="A2676" i="1"/>
  <c r="Q2676" i="1" s="1"/>
  <c r="R2676" i="1" s="1"/>
  <c r="G2552" i="1"/>
  <c r="K2555" i="1"/>
  <c r="D2553" i="1"/>
  <c r="J2556" i="1"/>
  <c r="I2557" i="1"/>
  <c r="N2556" i="1"/>
  <c r="M2556" i="1"/>
  <c r="W2553" i="1"/>
  <c r="U2554" i="1"/>
  <c r="Z2677" i="1" l="1"/>
  <c r="AA2677" i="1"/>
  <c r="H2676" i="1"/>
  <c r="E2555" i="1"/>
  <c r="F2555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H2677" i="1" l="1"/>
  <c r="AA2678" i="1"/>
  <c r="Z2678" i="1"/>
  <c r="F2556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Z2679" i="1" l="1"/>
  <c r="AA2679" i="1"/>
  <c r="H2678" i="1"/>
  <c r="E2557" i="1"/>
  <c r="F2557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D2556" i="1"/>
  <c r="W2556" i="1"/>
  <c r="N2559" i="1"/>
  <c r="I2560" i="1"/>
  <c r="J2559" i="1"/>
  <c r="H2679" i="1" l="1"/>
  <c r="AA2680" i="1"/>
  <c r="Z2680" i="1"/>
  <c r="F2558" i="1"/>
  <c r="E2558" i="1"/>
  <c r="L2556" i="1"/>
  <c r="O2556" i="1" s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Z2681" i="1" l="1"/>
  <c r="AA2681" i="1"/>
  <c r="H2680" i="1"/>
  <c r="E2559" i="1"/>
  <c r="F2559" i="1"/>
  <c r="A2681" i="1"/>
  <c r="Q2681" i="1" s="1"/>
  <c r="R2681" i="1" s="1"/>
  <c r="S2679" i="1"/>
  <c r="Y2679" i="1"/>
  <c r="U2559" i="1"/>
  <c r="K2560" i="1"/>
  <c r="G2557" i="1"/>
  <c r="D2558" i="1"/>
  <c r="J2561" i="1"/>
  <c r="I2562" i="1"/>
  <c r="O2557" i="1"/>
  <c r="W2558" i="1"/>
  <c r="S1409" i="1"/>
  <c r="H2681" i="1" l="1"/>
  <c r="AA2682" i="1"/>
  <c r="Z2682" i="1"/>
  <c r="F2560" i="1"/>
  <c r="E2560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D2559" i="1"/>
  <c r="W2559" i="1"/>
  <c r="Y1409" i="1"/>
  <c r="Z2683" i="1" l="1"/>
  <c r="AA2683" i="1"/>
  <c r="H2682" i="1"/>
  <c r="E2561" i="1"/>
  <c r="F2561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W2560" i="1"/>
  <c r="S1774" i="1"/>
  <c r="H2683" i="1" l="1"/>
  <c r="AA2684" i="1"/>
  <c r="Z2684" i="1"/>
  <c r="F2562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U2562" i="1"/>
  <c r="D2561" i="1"/>
  <c r="L2561" i="1" s="1"/>
  <c r="W2561" i="1"/>
  <c r="Y1774" i="1"/>
  <c r="Z2685" i="1" l="1"/>
  <c r="AA2685" i="1"/>
  <c r="H2684" i="1"/>
  <c r="E2563" i="1"/>
  <c r="F2563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W2562" i="1"/>
  <c r="I2566" i="1"/>
  <c r="I2567" i="1" s="1"/>
  <c r="J2565" i="1"/>
  <c r="U2563" i="1"/>
  <c r="H2685" i="1" l="1"/>
  <c r="AA2686" i="1"/>
  <c r="Z2686" i="1"/>
  <c r="F2564" i="1"/>
  <c r="E2564" i="1"/>
  <c r="N2561" i="1"/>
  <c r="M2562" i="1"/>
  <c r="M2563" i="1" s="1"/>
  <c r="I2568" i="1"/>
  <c r="A2686" i="1"/>
  <c r="Q2686" i="1" s="1"/>
  <c r="R2686" i="1" s="1"/>
  <c r="Y2684" i="1"/>
  <c r="S2684" i="1"/>
  <c r="G2562" i="1"/>
  <c r="W2563" i="1"/>
  <c r="K2565" i="1"/>
  <c r="D2563" i="1"/>
  <c r="J2566" i="1"/>
  <c r="J2567" i="1" s="1"/>
  <c r="K2567" i="1" s="1"/>
  <c r="U2564" i="1"/>
  <c r="Z2687" i="1" l="1"/>
  <c r="AA2687" i="1"/>
  <c r="H2686" i="1"/>
  <c r="E2565" i="1"/>
  <c r="F2565" i="1"/>
  <c r="G2563" i="1"/>
  <c r="L2563" i="1"/>
  <c r="M2564" i="1" s="1"/>
  <c r="M2565" i="1" s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U2565" i="1"/>
  <c r="D2564" i="1"/>
  <c r="W2564" i="1"/>
  <c r="H2687" i="1" l="1"/>
  <c r="AA2688" i="1"/>
  <c r="Z2688" i="1"/>
  <c r="F2566" i="1"/>
  <c r="F2567" i="1" s="1"/>
  <c r="F2568" i="1" s="1"/>
  <c r="E2566" i="1"/>
  <c r="E2567" i="1" s="1"/>
  <c r="E2568" i="1" s="1"/>
  <c r="G2564" i="1"/>
  <c r="L2564" i="1"/>
  <c r="N2563" i="1"/>
  <c r="N2564" i="1" s="1"/>
  <c r="N2565" i="1" s="1"/>
  <c r="O2562" i="1"/>
  <c r="A2688" i="1"/>
  <c r="J2569" i="1"/>
  <c r="K2569" i="1" s="1"/>
  <c r="I2570" i="1"/>
  <c r="D2565" i="1"/>
  <c r="W2565" i="1"/>
  <c r="U2566" i="1"/>
  <c r="U2567" i="1" s="1"/>
  <c r="W2567" i="1" s="1"/>
  <c r="H2688" i="1" l="1"/>
  <c r="Q2688" i="1"/>
  <c r="F2569" i="1"/>
  <c r="E2569" i="1"/>
  <c r="G2565" i="1"/>
  <c r="L2565" i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O2565" i="1" l="1"/>
  <c r="M2566" i="1"/>
  <c r="N2566" i="1" s="1"/>
  <c r="H2689" i="1"/>
  <c r="R2689" i="1"/>
  <c r="AA2689" i="1"/>
  <c r="AA2690" i="1" s="1"/>
  <c r="Z2689" i="1"/>
  <c r="Z2690" i="1" s="1"/>
  <c r="R2688" i="1"/>
  <c r="E2570" i="1"/>
  <c r="F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Z2691" i="1" l="1"/>
  <c r="U2570" i="1"/>
  <c r="W2570" i="1" s="1"/>
  <c r="H2690" i="1"/>
  <c r="AA2691" i="1"/>
  <c r="F2571" i="1"/>
  <c r="E2571" i="1"/>
  <c r="O2566" i="1"/>
  <c r="M2567" i="1"/>
  <c r="N2567" i="1" s="1"/>
  <c r="A2691" i="1"/>
  <c r="Q2691" i="1" s="1"/>
  <c r="R2691" i="1" s="1"/>
  <c r="J2572" i="1"/>
  <c r="K2572" i="1" s="1"/>
  <c r="I2573" i="1"/>
  <c r="D2568" i="1"/>
  <c r="L2568" i="1" s="1"/>
  <c r="G2567" i="1"/>
  <c r="U2571" i="1" l="1"/>
  <c r="W2571" i="1" s="1"/>
  <c r="H2691" i="1"/>
  <c r="AA2692" i="1"/>
  <c r="Z2692" i="1"/>
  <c r="E2572" i="1"/>
  <c r="F2572" i="1"/>
  <c r="J2573" i="1"/>
  <c r="K2573" i="1" s="1"/>
  <c r="I2574" i="1"/>
  <c r="A2692" i="1"/>
  <c r="Q2692" i="1" s="1"/>
  <c r="R2692" i="1" s="1"/>
  <c r="M2568" i="1"/>
  <c r="O2567" i="1"/>
  <c r="G2568" i="1"/>
  <c r="D2569" i="1"/>
  <c r="L2569" i="1" s="1"/>
  <c r="U2572" i="1" l="1"/>
  <c r="W2572" i="1" s="1"/>
  <c r="Z2693" i="1"/>
  <c r="H2692" i="1"/>
  <c r="AA2693" i="1"/>
  <c r="F2573" i="1"/>
  <c r="E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AA2694" i="1"/>
  <c r="H2693" i="1"/>
  <c r="Z2694" i="1"/>
  <c r="E2574" i="1"/>
  <c r="F2574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S2143" i="1"/>
  <c r="S1045" i="1"/>
  <c r="Y1045" i="1"/>
  <c r="U2574" i="1" l="1"/>
  <c r="W2574" i="1" s="1"/>
  <c r="Z2695" i="1"/>
  <c r="H2694" i="1"/>
  <c r="AA2695" i="1"/>
  <c r="F2575" i="1"/>
  <c r="E2575" i="1"/>
  <c r="J2576" i="1"/>
  <c r="K2576" i="1" s="1"/>
  <c r="I2577" i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U2575" i="1" l="1"/>
  <c r="W2575" i="1" s="1"/>
  <c r="N2577" i="1"/>
  <c r="AA2696" i="1"/>
  <c r="H2695" i="1"/>
  <c r="M2577" i="1"/>
  <c r="Z2696" i="1"/>
  <c r="E2576" i="1"/>
  <c r="F2576" i="1"/>
  <c r="A2696" i="1"/>
  <c r="Q2696" i="1" s="1"/>
  <c r="R2696" i="1" s="1"/>
  <c r="J2577" i="1"/>
  <c r="K2577" i="1" s="1"/>
  <c r="I2578" i="1"/>
  <c r="S2694" i="1"/>
  <c r="Y2694" i="1"/>
  <c r="G2572" i="1"/>
  <c r="O2572" i="1"/>
  <c r="D2573" i="1"/>
  <c r="L2573" i="1" s="1"/>
  <c r="U2576" i="1" l="1"/>
  <c r="W2576" i="1" s="1"/>
  <c r="Z2697" i="1"/>
  <c r="H2696" i="1"/>
  <c r="AA2697" i="1"/>
  <c r="F2577" i="1"/>
  <c r="E2577" i="1"/>
  <c r="Y2695" i="1"/>
  <c r="S2695" i="1"/>
  <c r="A2697" i="1"/>
  <c r="Q2697" i="1" s="1"/>
  <c r="R2697" i="1" s="1"/>
  <c r="J2578" i="1"/>
  <c r="K2578" i="1" s="1"/>
  <c r="I2579" i="1"/>
  <c r="M2578" i="1"/>
  <c r="N2578" i="1"/>
  <c r="G2573" i="1"/>
  <c r="O2573" i="1"/>
  <c r="D2574" i="1"/>
  <c r="L2574" i="1" s="1"/>
  <c r="U2577" i="1" l="1"/>
  <c r="W2577" i="1" s="1"/>
  <c r="H2697" i="1"/>
  <c r="AA2698" i="1"/>
  <c r="Z2698" i="1"/>
  <c r="E2578" i="1"/>
  <c r="F2578" i="1"/>
  <c r="J2579" i="1"/>
  <c r="K2579" i="1" s="1"/>
  <c r="I2580" i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U2578" i="1" l="1"/>
  <c r="W2578" i="1" s="1"/>
  <c r="Z2699" i="1"/>
  <c r="H2698" i="1"/>
  <c r="AA2699" i="1"/>
  <c r="F2579" i="1"/>
  <c r="E2579" i="1"/>
  <c r="Y74" i="1"/>
  <c r="M2580" i="1"/>
  <c r="N2580" i="1"/>
  <c r="A2699" i="1"/>
  <c r="Q2699" i="1" s="1"/>
  <c r="R2699" i="1" s="1"/>
  <c r="S2697" i="1"/>
  <c r="Y2697" i="1"/>
  <c r="J2580" i="1"/>
  <c r="K2580" i="1" s="1"/>
  <c r="I2581" i="1"/>
  <c r="U2579" i="1"/>
  <c r="W2579" i="1" s="1"/>
  <c r="O2575" i="1"/>
  <c r="D2576" i="1"/>
  <c r="L2576" i="1" s="1"/>
  <c r="G2575" i="1"/>
  <c r="AA2700" i="1" l="1"/>
  <c r="H2699" i="1"/>
  <c r="Z2700" i="1"/>
  <c r="E2580" i="1"/>
  <c r="F2580" i="1"/>
  <c r="A2700" i="1"/>
  <c r="Q2700" i="1" s="1"/>
  <c r="R2700" i="1" s="1"/>
  <c r="J2581" i="1"/>
  <c r="K2581" i="1" s="1"/>
  <c r="I2582" i="1"/>
  <c r="U2580" i="1"/>
  <c r="W2580" i="1" s="1"/>
  <c r="N2581" i="1"/>
  <c r="Y2698" i="1"/>
  <c r="S2698" i="1"/>
  <c r="M2581" i="1"/>
  <c r="D2577" i="1"/>
  <c r="L2577" i="1" s="1"/>
  <c r="G2576" i="1"/>
  <c r="O2576" i="1"/>
  <c r="Z2701" i="1" l="1"/>
  <c r="H2700" i="1"/>
  <c r="AA2701" i="1"/>
  <c r="F2581" i="1"/>
  <c r="E2581" i="1"/>
  <c r="M2582" i="1"/>
  <c r="J2582" i="1"/>
  <c r="K2582" i="1" s="1"/>
  <c r="I2583" i="1"/>
  <c r="U2581" i="1"/>
  <c r="W2581" i="1" s="1"/>
  <c r="A2701" i="1"/>
  <c r="Q2701" i="1" s="1"/>
  <c r="R2701" i="1" s="1"/>
  <c r="Y2699" i="1"/>
  <c r="S2699" i="1"/>
  <c r="N2582" i="1"/>
  <c r="G2577" i="1"/>
  <c r="D2578" i="1"/>
  <c r="L2578" i="1" s="1"/>
  <c r="O2577" i="1"/>
  <c r="AA2702" i="1" l="1"/>
  <c r="H2701" i="1"/>
  <c r="Z2702" i="1"/>
  <c r="E2582" i="1"/>
  <c r="F2582" i="1"/>
  <c r="N2583" i="1"/>
  <c r="M2583" i="1"/>
  <c r="A2702" i="1"/>
  <c r="Q2702" i="1" s="1"/>
  <c r="R2702" i="1" s="1"/>
  <c r="Y2700" i="1"/>
  <c r="S2700" i="1"/>
  <c r="J2583" i="1"/>
  <c r="K2583" i="1" s="1"/>
  <c r="I2584" i="1"/>
  <c r="U2582" i="1"/>
  <c r="W2582" i="1" s="1"/>
  <c r="G2578" i="1"/>
  <c r="O2578" i="1"/>
  <c r="D2579" i="1"/>
  <c r="L2579" i="1" s="1"/>
  <c r="Z2703" i="1" l="1"/>
  <c r="H2702" i="1"/>
  <c r="AA2703" i="1"/>
  <c r="F2583" i="1"/>
  <c r="E2583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AA2704" i="1" l="1"/>
  <c r="H2703" i="1"/>
  <c r="Z2704" i="1"/>
  <c r="E2584" i="1"/>
  <c r="F2584" i="1"/>
  <c r="N2585" i="1"/>
  <c r="M2585" i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N2586" i="1" l="1"/>
  <c r="Z2705" i="1"/>
  <c r="H2704" i="1"/>
  <c r="AA2705" i="1"/>
  <c r="F2585" i="1"/>
  <c r="E2585" i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AA2706" i="1" l="1"/>
  <c r="H2705" i="1"/>
  <c r="Z2706" i="1"/>
  <c r="E2586" i="1"/>
  <c r="F2586" i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Z2707" i="1" l="1"/>
  <c r="H2706" i="1"/>
  <c r="AA2707" i="1"/>
  <c r="F2587" i="1"/>
  <c r="E2587" i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AA2708" i="1" l="1"/>
  <c r="H2707" i="1"/>
  <c r="Z2708" i="1"/>
  <c r="E2588" i="1"/>
  <c r="F2588" i="1"/>
  <c r="N2589" i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Z2709" i="1" l="1"/>
  <c r="H2708" i="1"/>
  <c r="AA2709" i="1"/>
  <c r="F2589" i="1"/>
  <c r="E2589" i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AA2710" i="1" l="1"/>
  <c r="H2709" i="1"/>
  <c r="Z2710" i="1"/>
  <c r="E2590" i="1"/>
  <c r="F2590" i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Z2711" i="1" l="1"/>
  <c r="H2710" i="1"/>
  <c r="AA2711" i="1"/>
  <c r="F2591" i="1"/>
  <c r="E2591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AA2712" i="1" l="1"/>
  <c r="H2711" i="1"/>
  <c r="Z2712" i="1"/>
  <c r="E2592" i="1"/>
  <c r="F2592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Z2713" i="1" l="1"/>
  <c r="H2712" i="1"/>
  <c r="AA2713" i="1"/>
  <c r="F2593" i="1"/>
  <c r="E2593" i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AA2714" i="1" l="1"/>
  <c r="H2713" i="1"/>
  <c r="Z2714" i="1"/>
  <c r="E2594" i="1"/>
  <c r="F2594" i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Z2715" i="1" l="1"/>
  <c r="H2714" i="1"/>
  <c r="AA2715" i="1"/>
  <c r="F2595" i="1"/>
  <c r="E2595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AA2716" i="1" l="1"/>
  <c r="H2715" i="1"/>
  <c r="Z2716" i="1"/>
  <c r="E2596" i="1"/>
  <c r="F2596" i="1"/>
  <c r="N2591" i="1"/>
  <c r="N2592" i="1" s="1"/>
  <c r="N2593" i="1" s="1"/>
  <c r="M2592" i="1"/>
  <c r="M2593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M2594" i="1" l="1"/>
  <c r="N2594" i="1"/>
  <c r="Z2717" i="1"/>
  <c r="H2716" i="1"/>
  <c r="AA2717" i="1"/>
  <c r="F2597" i="1"/>
  <c r="E2597" i="1"/>
  <c r="O2592" i="1"/>
  <c r="O2591" i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M2595" i="1" l="1"/>
  <c r="M2596" i="1" s="1"/>
  <c r="AA2718" i="1"/>
  <c r="H2717" i="1"/>
  <c r="Z2718" i="1"/>
  <c r="E2598" i="1"/>
  <c r="F2598" i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N2595" i="1" l="1"/>
  <c r="N2596" i="1" s="1"/>
  <c r="Z2719" i="1"/>
  <c r="H2718" i="1"/>
  <c r="AA2719" i="1"/>
  <c r="F2599" i="1"/>
  <c r="E2599" i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 l="1"/>
  <c r="H2719" i="1"/>
  <c r="Q2719" i="1"/>
  <c r="E2600" i="1"/>
  <c r="F2600" i="1"/>
  <c r="J2601" i="1"/>
  <c r="K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Z2720" i="1" l="1"/>
  <c r="Z2721" i="1" s="1"/>
  <c r="R2719" i="1"/>
  <c r="AA2720" i="1"/>
  <c r="AA2721" i="1" s="1"/>
  <c r="H2720" i="1"/>
  <c r="F2601" i="1"/>
  <c r="E2601" i="1"/>
  <c r="O2596" i="1"/>
  <c r="M2597" i="1"/>
  <c r="A2721" i="1"/>
  <c r="Q2721" i="1" s="1"/>
  <c r="R2721" i="1" s="1"/>
  <c r="J2602" i="1"/>
  <c r="K2602" i="1" s="1"/>
  <c r="I2603" i="1"/>
  <c r="U2601" i="1"/>
  <c r="W2601" i="1" s="1"/>
  <c r="G2597" i="1"/>
  <c r="D2598" i="1"/>
  <c r="L2598" i="1" s="1"/>
  <c r="H2721" i="1" l="1"/>
  <c r="AA2722" i="1"/>
  <c r="Z2722" i="1"/>
  <c r="E2602" i="1"/>
  <c r="F2602" i="1"/>
  <c r="M2598" i="1"/>
  <c r="N2597" i="1"/>
  <c r="J2603" i="1"/>
  <c r="K2603" i="1" s="1"/>
  <c r="I2604" i="1"/>
  <c r="U2602" i="1"/>
  <c r="W2602" i="1" s="1"/>
  <c r="A2722" i="1"/>
  <c r="Q2722" i="1" s="1"/>
  <c r="R2722" i="1" s="1"/>
  <c r="G2598" i="1"/>
  <c r="D2599" i="1"/>
  <c r="L2599" i="1" s="1"/>
  <c r="N2598" i="1" l="1"/>
  <c r="O2598" i="1" s="1"/>
  <c r="Z2723" i="1"/>
  <c r="AA2723" i="1"/>
  <c r="H2722" i="1"/>
  <c r="F2603" i="1"/>
  <c r="E2603" i="1"/>
  <c r="O2597" i="1"/>
  <c r="A2723" i="1"/>
  <c r="Q2723" i="1" s="1"/>
  <c r="R2723" i="1" s="1"/>
  <c r="J2604" i="1"/>
  <c r="K2604" i="1" s="1"/>
  <c r="I2605" i="1"/>
  <c r="U2603" i="1"/>
  <c r="W2603" i="1" s="1"/>
  <c r="S2721" i="1"/>
  <c r="Y2721" i="1"/>
  <c r="M2599" i="1"/>
  <c r="G2599" i="1"/>
  <c r="D2600" i="1"/>
  <c r="L2600" i="1" s="1"/>
  <c r="H2723" i="1" l="1"/>
  <c r="AA2724" i="1"/>
  <c r="Z2724" i="1"/>
  <c r="E2604" i="1"/>
  <c r="F2604" i="1"/>
  <c r="J2605" i="1"/>
  <c r="K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l="1"/>
  <c r="N2602" i="1" s="1"/>
  <c r="N2603" i="1" s="1"/>
  <c r="N2604" i="1" s="1"/>
  <c r="N2605" i="1" s="1"/>
  <c r="N2606" i="1" s="1"/>
  <c r="Z2725" i="1"/>
  <c r="AA2725" i="1"/>
  <c r="H2724" i="1"/>
  <c r="F2605" i="1"/>
  <c r="E2605" i="1"/>
  <c r="M2606" i="1"/>
  <c r="A2725" i="1"/>
  <c r="Q2725" i="1" s="1"/>
  <c r="R2725" i="1" s="1"/>
  <c r="S2723" i="1"/>
  <c r="Y2723" i="1"/>
  <c r="J2606" i="1"/>
  <c r="K2606" i="1" s="1"/>
  <c r="I2607" i="1"/>
  <c r="U2605" i="1"/>
  <c r="W2605" i="1" s="1"/>
  <c r="G2601" i="1"/>
  <c r="D2602" i="1"/>
  <c r="L2602" i="1" s="1"/>
  <c r="O2599" i="1"/>
  <c r="O2600" i="1"/>
  <c r="O2601" i="1" l="1"/>
  <c r="H2725" i="1"/>
  <c r="AA2726" i="1"/>
  <c r="Z2726" i="1"/>
  <c r="E2606" i="1"/>
  <c r="F2606" i="1"/>
  <c r="A2726" i="1"/>
  <c r="Q2726" i="1" s="1"/>
  <c r="R2726" i="1" s="1"/>
  <c r="Y2724" i="1"/>
  <c r="S2724" i="1"/>
  <c r="J2607" i="1"/>
  <c r="K2607" i="1" s="1"/>
  <c r="I2608" i="1"/>
  <c r="M2607" i="1"/>
  <c r="U2606" i="1"/>
  <c r="W2606" i="1" s="1"/>
  <c r="N2607" i="1"/>
  <c r="O2602" i="1"/>
  <c r="G2602" i="1"/>
  <c r="D2603" i="1"/>
  <c r="L2603" i="1" s="1"/>
  <c r="S72" i="1" l="1"/>
  <c r="Y72" i="1" s="1"/>
  <c r="Z2727" i="1"/>
  <c r="AA2727" i="1"/>
  <c r="H2726" i="1"/>
  <c r="F2607" i="1"/>
  <c r="E2607" i="1"/>
  <c r="M2608" i="1"/>
  <c r="N2608" i="1"/>
  <c r="Y2725" i="1"/>
  <c r="S2725" i="1"/>
  <c r="J2608" i="1"/>
  <c r="K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H2727" i="1" l="1"/>
  <c r="AA2728" i="1"/>
  <c r="Z2728" i="1"/>
  <c r="E2608" i="1"/>
  <c r="F2608" i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I2610" i="1"/>
  <c r="O2604" i="1"/>
  <c r="G2604" i="1"/>
  <c r="D2605" i="1"/>
  <c r="L2605" i="1" s="1"/>
  <c r="Z2729" i="1" l="1"/>
  <c r="AA2729" i="1"/>
  <c r="H2728" i="1"/>
  <c r="F2609" i="1"/>
  <c r="E2609" i="1"/>
  <c r="N2610" i="1"/>
  <c r="U2609" i="1"/>
  <c r="W2609" i="1" s="1"/>
  <c r="M2610" i="1"/>
  <c r="A2729" i="1"/>
  <c r="Q2729" i="1" s="1"/>
  <c r="R2729" i="1" s="1"/>
  <c r="J2610" i="1"/>
  <c r="K2610" i="1" s="1"/>
  <c r="I2611" i="1"/>
  <c r="Y2727" i="1"/>
  <c r="S2727" i="1"/>
  <c r="G2605" i="1"/>
  <c r="O2605" i="1"/>
  <c r="D2606" i="1"/>
  <c r="L2606" i="1" s="1"/>
  <c r="H2729" i="1" l="1"/>
  <c r="AA2730" i="1"/>
  <c r="Z2730" i="1"/>
  <c r="E2610" i="1"/>
  <c r="F2610" i="1"/>
  <c r="M2611" i="1"/>
  <c r="U2610" i="1"/>
  <c r="W2610" i="1" s="1"/>
  <c r="S2728" i="1"/>
  <c r="Y2728" i="1"/>
  <c r="A2730" i="1"/>
  <c r="Q2730" i="1" s="1"/>
  <c r="R2730" i="1" s="1"/>
  <c r="J2611" i="1"/>
  <c r="K2611" i="1" s="1"/>
  <c r="I2612" i="1"/>
  <c r="N2611" i="1"/>
  <c r="O2606" i="1"/>
  <c r="D2607" i="1"/>
  <c r="L2607" i="1" s="1"/>
  <c r="G2606" i="1"/>
  <c r="Z2731" i="1" l="1"/>
  <c r="AA2731" i="1"/>
  <c r="H2730" i="1"/>
  <c r="F2611" i="1"/>
  <c r="E2611" i="1"/>
  <c r="M2612" i="1"/>
  <c r="U2611" i="1"/>
  <c r="W2611" i="1" s="1"/>
  <c r="J2612" i="1"/>
  <c r="K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H2731" i="1" l="1"/>
  <c r="AA2732" i="1"/>
  <c r="Z2732" i="1"/>
  <c r="E2612" i="1"/>
  <c r="F2612" i="1"/>
  <c r="N2613" i="1"/>
  <c r="A2732" i="1"/>
  <c r="Q2732" i="1" s="1"/>
  <c r="R2732" i="1" s="1"/>
  <c r="J2613" i="1"/>
  <c r="K2613" i="1" s="1"/>
  <c r="I2614" i="1"/>
  <c r="U2612" i="1"/>
  <c r="W2612" i="1" s="1"/>
  <c r="Y2730" i="1"/>
  <c r="S2730" i="1"/>
  <c r="M2613" i="1"/>
  <c r="O2608" i="1"/>
  <c r="G2608" i="1"/>
  <c r="D2609" i="1"/>
  <c r="L2609" i="1" s="1"/>
  <c r="Z2733" i="1" l="1"/>
  <c r="AA2733" i="1"/>
  <c r="H2732" i="1"/>
  <c r="F2613" i="1"/>
  <c r="N2614" i="1"/>
  <c r="E2613" i="1"/>
  <c r="M2614" i="1"/>
  <c r="U2613" i="1"/>
  <c r="W2613" i="1" s="1"/>
  <c r="A2733" i="1"/>
  <c r="Q2733" i="1" s="1"/>
  <c r="R2733" i="1" s="1"/>
  <c r="J2614" i="1"/>
  <c r="K2614" i="1" s="1"/>
  <c r="I2615" i="1"/>
  <c r="Y2731" i="1"/>
  <c r="S2731" i="1"/>
  <c r="O2609" i="1"/>
  <c r="D2610" i="1"/>
  <c r="L2610" i="1" s="1"/>
  <c r="G2609" i="1"/>
  <c r="N2615" i="1" l="1"/>
  <c r="H2733" i="1"/>
  <c r="AA2734" i="1"/>
  <c r="Z2734" i="1"/>
  <c r="E261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I2616" i="1"/>
  <c r="G2610" i="1"/>
  <c r="D2611" i="1"/>
  <c r="L2611" i="1" s="1"/>
  <c r="O2610" i="1"/>
  <c r="H2734" i="1" l="1"/>
  <c r="Z2735" i="1"/>
  <c r="AA2735" i="1"/>
  <c r="F2615" i="1"/>
  <c r="E2615" i="1"/>
  <c r="M2616" i="1"/>
  <c r="U2615" i="1"/>
  <c r="W2615" i="1" s="1"/>
  <c r="N2616" i="1"/>
  <c r="S2733" i="1"/>
  <c r="Y2733" i="1"/>
  <c r="J2616" i="1"/>
  <c r="K2616" i="1" s="1"/>
  <c r="I2617" i="1"/>
  <c r="A2735" i="1"/>
  <c r="Q2735" i="1" s="1"/>
  <c r="R2735" i="1" s="1"/>
  <c r="G2611" i="1"/>
  <c r="O2611" i="1"/>
  <c r="D2612" i="1"/>
  <c r="L2612" i="1" s="1"/>
  <c r="H2735" i="1" l="1"/>
  <c r="AA2736" i="1"/>
  <c r="Z2736" i="1"/>
  <c r="E2616" i="1"/>
  <c r="F2616" i="1"/>
  <c r="N2617" i="1"/>
  <c r="A2736" i="1"/>
  <c r="Q2736" i="1" s="1"/>
  <c r="R2736" i="1" s="1"/>
  <c r="J2617" i="1"/>
  <c r="K2617" i="1" s="1"/>
  <c r="I2618" i="1"/>
  <c r="U2616" i="1"/>
  <c r="W2616" i="1" s="1"/>
  <c r="S2734" i="1"/>
  <c r="Y2734" i="1"/>
  <c r="M2617" i="1"/>
  <c r="G2612" i="1"/>
  <c r="O2612" i="1"/>
  <c r="D2613" i="1"/>
  <c r="L2613" i="1" s="1"/>
  <c r="Z2737" i="1" l="1"/>
  <c r="AA2737" i="1"/>
  <c r="H2736" i="1"/>
  <c r="F2617" i="1"/>
  <c r="E2617" i="1"/>
  <c r="N2618" i="1"/>
  <c r="A2737" i="1"/>
  <c r="Q2737" i="1" s="1"/>
  <c r="R2737" i="1" s="1"/>
  <c r="J2618" i="1"/>
  <c r="K2618" i="1" s="1"/>
  <c r="I2619" i="1"/>
  <c r="S2735" i="1"/>
  <c r="Y2735" i="1"/>
  <c r="U2617" i="1"/>
  <c r="W2617" i="1" s="1"/>
  <c r="M2618" i="1"/>
  <c r="O2613" i="1"/>
  <c r="G2613" i="1"/>
  <c r="D2614" i="1"/>
  <c r="L2614" i="1" s="1"/>
  <c r="H2737" i="1" l="1"/>
  <c r="AA2738" i="1"/>
  <c r="Z2738" i="1"/>
  <c r="E2618" i="1"/>
  <c r="F2618" i="1"/>
  <c r="M2619" i="1"/>
  <c r="A2738" i="1"/>
  <c r="Q2738" i="1" s="1"/>
  <c r="R2738" i="1" s="1"/>
  <c r="Y2736" i="1"/>
  <c r="S2736" i="1"/>
  <c r="J2619" i="1"/>
  <c r="K2619" i="1" s="1"/>
  <c r="I2620" i="1"/>
  <c r="U2618" i="1"/>
  <c r="W2618" i="1" s="1"/>
  <c r="N2619" i="1"/>
  <c r="G2614" i="1"/>
  <c r="O2614" i="1"/>
  <c r="D2615" i="1"/>
  <c r="L2615" i="1" s="1"/>
  <c r="Z2739" i="1" l="1"/>
  <c r="AA2739" i="1"/>
  <c r="H2738" i="1"/>
  <c r="F2619" i="1"/>
  <c r="E2619" i="1"/>
  <c r="M2620" i="1"/>
  <c r="J2620" i="1"/>
  <c r="K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H2739" i="1" l="1"/>
  <c r="AA2740" i="1"/>
  <c r="Z2740" i="1"/>
  <c r="E2620" i="1"/>
  <c r="F2620" i="1"/>
  <c r="N2621" i="1"/>
  <c r="A2740" i="1"/>
  <c r="Q2740" i="1" s="1"/>
  <c r="R2740" i="1" s="1"/>
  <c r="J2621" i="1"/>
  <c r="K2621" i="1" s="1"/>
  <c r="I2622" i="1"/>
  <c r="U2620" i="1"/>
  <c r="W2620" i="1" s="1"/>
  <c r="Y2738" i="1"/>
  <c r="S2738" i="1"/>
  <c r="M2621" i="1"/>
  <c r="G2616" i="1"/>
  <c r="D2617" i="1"/>
  <c r="L2617" i="1" s="1"/>
  <c r="O2616" i="1"/>
  <c r="Z2741" i="1" l="1"/>
  <c r="AA2741" i="1"/>
  <c r="H2740" i="1"/>
  <c r="F2621" i="1"/>
  <c r="E2621" i="1"/>
  <c r="Y2739" i="1"/>
  <c r="S2739" i="1"/>
  <c r="U2621" i="1"/>
  <c r="W2621" i="1" s="1"/>
  <c r="A2741" i="1"/>
  <c r="Q2741" i="1" s="1"/>
  <c r="R2741" i="1" s="1"/>
  <c r="J2622" i="1"/>
  <c r="K2622" i="1" s="1"/>
  <c r="I2623" i="1"/>
  <c r="O2617" i="1"/>
  <c r="G2617" i="1"/>
  <c r="D2618" i="1"/>
  <c r="L2618" i="1" s="1"/>
  <c r="H2741" i="1" l="1"/>
  <c r="AA2742" i="1"/>
  <c r="Z2742" i="1"/>
  <c r="E2622" i="1"/>
  <c r="F2622" i="1"/>
  <c r="Y2740" i="1"/>
  <c r="S2740" i="1"/>
  <c r="U2622" i="1"/>
  <c r="W2622" i="1" s="1"/>
  <c r="J2623" i="1"/>
  <c r="K2623" i="1" s="1"/>
  <c r="I2624" i="1"/>
  <c r="A2742" i="1"/>
  <c r="Q2742" i="1" s="1"/>
  <c r="R2742" i="1" s="1"/>
  <c r="G2618" i="1"/>
  <c r="O2618" i="1"/>
  <c r="D2619" i="1"/>
  <c r="L2619" i="1" s="1"/>
  <c r="Z2743" i="1" l="1"/>
  <c r="AA2743" i="1"/>
  <c r="H2742" i="1"/>
  <c r="F2623" i="1"/>
  <c r="E2623" i="1"/>
  <c r="Y2741" i="1"/>
  <c r="S2741" i="1"/>
  <c r="J2624" i="1"/>
  <c r="K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H2743" i="1" l="1"/>
  <c r="AA2744" i="1"/>
  <c r="Z2744" i="1"/>
  <c r="E2624" i="1"/>
  <c r="F2624" i="1"/>
  <c r="J2625" i="1"/>
  <c r="K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Z2745" i="1" l="1"/>
  <c r="AA2745" i="1"/>
  <c r="H2744" i="1"/>
  <c r="F2625" i="1"/>
  <c r="E2625" i="1"/>
  <c r="J2626" i="1"/>
  <c r="K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H2745" i="1" l="1"/>
  <c r="AA2746" i="1"/>
  <c r="Z2746" i="1"/>
  <c r="E2626" i="1"/>
  <c r="F2626" i="1"/>
  <c r="O2621" i="1"/>
  <c r="M2622" i="1"/>
  <c r="A2746" i="1"/>
  <c r="Q2746" i="1" s="1"/>
  <c r="R2746" i="1" s="1"/>
  <c r="J2627" i="1"/>
  <c r="K2627" i="1" s="1"/>
  <c r="I2628" i="1"/>
  <c r="U2626" i="1"/>
  <c r="W2626" i="1" s="1"/>
  <c r="Y2744" i="1"/>
  <c r="S2744" i="1"/>
  <c r="G2622" i="1"/>
  <c r="D2623" i="1"/>
  <c r="L2623" i="1" s="1"/>
  <c r="Z2747" i="1" l="1"/>
  <c r="AA2747" i="1"/>
  <c r="H2746" i="1"/>
  <c r="F2627" i="1"/>
  <c r="E2627" i="1"/>
  <c r="N2622" i="1"/>
  <c r="N2623" i="1" s="1"/>
  <c r="N2624" i="1" s="1"/>
  <c r="M2623" i="1"/>
  <c r="M2624" i="1" s="1"/>
  <c r="J2628" i="1"/>
  <c r="K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M2625" i="1" l="1"/>
  <c r="N2625" i="1"/>
  <c r="H2747" i="1"/>
  <c r="AA2748" i="1"/>
  <c r="Z2748" i="1"/>
  <c r="E262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M2626" i="1" l="1"/>
  <c r="M2627" i="1" s="1"/>
  <c r="Z2749" i="1"/>
  <c r="AA2749" i="1"/>
  <c r="H2748" i="1"/>
  <c r="F2629" i="1"/>
  <c r="E2629" i="1"/>
  <c r="A2749" i="1"/>
  <c r="J2630" i="1"/>
  <c r="K2630" i="1" s="1"/>
  <c r="I2631" i="1"/>
  <c r="U2629" i="1"/>
  <c r="W2629" i="1" s="1"/>
  <c r="G2625" i="1"/>
  <c r="O2625" i="1"/>
  <c r="D2626" i="1"/>
  <c r="L2626" i="1" s="1"/>
  <c r="N2626" i="1" l="1"/>
  <c r="N2627" i="1" s="1"/>
  <c r="H2749" i="1"/>
  <c r="Q2749" i="1"/>
  <c r="E2630" i="1"/>
  <c r="F2630" i="1"/>
  <c r="S2748" i="1"/>
  <c r="Y2748" i="1"/>
  <c r="J2631" i="1"/>
  <c r="K2631" i="1" s="1"/>
  <c r="I2632" i="1"/>
  <c r="U2630" i="1"/>
  <c r="W2630" i="1" s="1"/>
  <c r="A2750" i="1"/>
  <c r="Q2750" i="1" s="1"/>
  <c r="G2626" i="1"/>
  <c r="D2627" i="1"/>
  <c r="L2627" i="1" s="1"/>
  <c r="M2628" i="1" s="1"/>
  <c r="N2628" i="1" l="1"/>
  <c r="O2626" i="1"/>
  <c r="H2750" i="1"/>
  <c r="R2750" i="1"/>
  <c r="Z2750" i="1"/>
  <c r="Z2751" i="1" s="1"/>
  <c r="AA2750" i="1"/>
  <c r="AA2751" i="1" s="1"/>
  <c r="R2749" i="1"/>
  <c r="F2631" i="1"/>
  <c r="E2631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AA2752" i="1" l="1"/>
  <c r="Z2752" i="1"/>
  <c r="H2751" i="1"/>
  <c r="E2632" i="1"/>
  <c r="F2632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H2752" i="1" l="1"/>
  <c r="Z2753" i="1"/>
  <c r="AA2753" i="1"/>
  <c r="F2633" i="1"/>
  <c r="E2633" i="1"/>
  <c r="A2753" i="1"/>
  <c r="Q2753" i="1" s="1"/>
  <c r="R2753" i="1" s="1"/>
  <c r="J2634" i="1"/>
  <c r="K2634" i="1" s="1"/>
  <c r="I2635" i="1"/>
  <c r="U2633" i="1"/>
  <c r="W2633" i="1" s="1"/>
  <c r="M2629" i="1"/>
  <c r="O2628" i="1"/>
  <c r="G2629" i="1"/>
  <c r="D2630" i="1"/>
  <c r="L2630" i="1" s="1"/>
  <c r="AA2754" i="1" l="1"/>
  <c r="Z2754" i="1"/>
  <c r="H2753" i="1"/>
  <c r="E2634" i="1"/>
  <c r="F2634" i="1"/>
  <c r="U2634" i="1"/>
  <c r="W2634" i="1" s="1"/>
  <c r="J2635" i="1"/>
  <c r="K2635" i="1" s="1"/>
  <c r="I2636" i="1"/>
  <c r="A2754" i="1"/>
  <c r="Q2754" i="1" s="1"/>
  <c r="R2754" i="1" s="1"/>
  <c r="G2630" i="1"/>
  <c r="D2631" i="1"/>
  <c r="L2631" i="1" s="1"/>
  <c r="M2630" i="1"/>
  <c r="M2631" i="1" s="1"/>
  <c r="N2629" i="1"/>
  <c r="N2630" i="1" s="1"/>
  <c r="N2631" i="1" s="1"/>
  <c r="M2632" i="1" l="1"/>
  <c r="N2632" i="1" s="1"/>
  <c r="H2754" i="1"/>
  <c r="Z2755" i="1"/>
  <c r="AA2755" i="1"/>
  <c r="F2635" i="1"/>
  <c r="E2635" i="1"/>
  <c r="J2636" i="1"/>
  <c r="K2636" i="1" s="1"/>
  <c r="I2637" i="1"/>
  <c r="U2635" i="1"/>
  <c r="W2635" i="1" s="1"/>
  <c r="A2755" i="1"/>
  <c r="Q2755" i="1" s="1"/>
  <c r="R2755" i="1" s="1"/>
  <c r="S2753" i="1"/>
  <c r="Y2753" i="1"/>
  <c r="O2630" i="1"/>
  <c r="G2631" i="1"/>
  <c r="D2632" i="1"/>
  <c r="L2632" i="1" s="1"/>
  <c r="O2631" i="1"/>
  <c r="O2629" i="1"/>
  <c r="M2633" i="1" l="1"/>
  <c r="M2634" i="1" s="1"/>
  <c r="M2635" i="1" s="1"/>
  <c r="M2636" i="1" s="1"/>
  <c r="M2637" i="1" s="1"/>
  <c r="N2633" i="1"/>
  <c r="N2634" i="1" s="1"/>
  <c r="N2635" i="1" s="1"/>
  <c r="N2636" i="1" s="1"/>
  <c r="N2637" i="1" s="1"/>
  <c r="F2636" i="1"/>
  <c r="AA2756" i="1"/>
  <c r="Z2756" i="1"/>
  <c r="H2755" i="1"/>
  <c r="E2636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S130" i="1" l="1"/>
  <c r="H2756" i="1"/>
  <c r="F2637" i="1"/>
  <c r="Z2757" i="1"/>
  <c r="AA2757" i="1"/>
  <c r="M2638" i="1"/>
  <c r="E2637" i="1"/>
  <c r="N2638" i="1"/>
  <c r="U2637" i="1"/>
  <c r="W2637" i="1" s="1"/>
  <c r="A2757" i="1"/>
  <c r="Q2757" i="1" s="1"/>
  <c r="R2757" i="1" s="1"/>
  <c r="Y2755" i="1"/>
  <c r="S2755" i="1"/>
  <c r="J2638" i="1"/>
  <c r="K2638" i="1" s="1"/>
  <c r="I2639" i="1"/>
  <c r="D2634" i="1"/>
  <c r="L2634" i="1" s="1"/>
  <c r="O2633" i="1"/>
  <c r="G2633" i="1"/>
  <c r="Y130" i="1" l="1"/>
  <c r="F2638" i="1"/>
  <c r="M2639" i="1"/>
  <c r="AA2758" i="1"/>
  <c r="Z2758" i="1"/>
  <c r="H2757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I2640" i="1"/>
  <c r="D2635" i="1"/>
  <c r="L2635" i="1" s="1"/>
  <c r="G2634" i="1"/>
  <c r="O2634" i="1"/>
  <c r="F2639" i="1" l="1"/>
  <c r="S132" i="1"/>
  <c r="H2758" i="1"/>
  <c r="Z2759" i="1"/>
  <c r="AA2759" i="1"/>
  <c r="E2639" i="1"/>
  <c r="Y197" i="1"/>
  <c r="U2639" i="1"/>
  <c r="W2639" i="1" s="1"/>
  <c r="A2759" i="1"/>
  <c r="Q2759" i="1" s="1"/>
  <c r="R2759" i="1" s="1"/>
  <c r="Y2757" i="1"/>
  <c r="S2757" i="1"/>
  <c r="J2640" i="1"/>
  <c r="K2640" i="1" s="1"/>
  <c r="I2641" i="1"/>
  <c r="N2640" i="1"/>
  <c r="M2640" i="1"/>
  <c r="G2635" i="1"/>
  <c r="O2635" i="1"/>
  <c r="D2636" i="1"/>
  <c r="L2636" i="1" s="1"/>
  <c r="F2640" i="1" l="1"/>
  <c r="Y132" i="1"/>
  <c r="AA2760" i="1"/>
  <c r="Z2760" i="1"/>
  <c r="H2759" i="1"/>
  <c r="E2640" i="1"/>
  <c r="N2641" i="1"/>
  <c r="J2641" i="1"/>
  <c r="K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F2641" i="1" l="1"/>
  <c r="S134" i="1"/>
  <c r="H2760" i="1"/>
  <c r="Z2761" i="1"/>
  <c r="AA2761" i="1"/>
  <c r="E2641" i="1"/>
  <c r="M2642" i="1"/>
  <c r="N2642" i="1"/>
  <c r="A2761" i="1"/>
  <c r="Q2761" i="1" s="1"/>
  <c r="R2761" i="1" s="1"/>
  <c r="J2642" i="1"/>
  <c r="K2642" i="1" s="1"/>
  <c r="I2643" i="1"/>
  <c r="U2641" i="1"/>
  <c r="W2641" i="1" s="1"/>
  <c r="Y2759" i="1"/>
  <c r="S2759" i="1"/>
  <c r="G2637" i="1"/>
  <c r="D2638" i="1"/>
  <c r="L2638" i="1" s="1"/>
  <c r="O2637" i="1"/>
  <c r="F2642" i="1" l="1"/>
  <c r="Y134" i="1"/>
  <c r="AA2762" i="1"/>
  <c r="Z2762" i="1"/>
  <c r="H2761" i="1"/>
  <c r="E2642" i="1"/>
  <c r="A2762" i="1"/>
  <c r="Q2762" i="1" s="1"/>
  <c r="R2762" i="1" s="1"/>
  <c r="Y2760" i="1"/>
  <c r="S2760" i="1"/>
  <c r="J2643" i="1"/>
  <c r="K2643" i="1" s="1"/>
  <c r="I2644" i="1"/>
  <c r="U2642" i="1"/>
  <c r="W2642" i="1" s="1"/>
  <c r="N2643" i="1"/>
  <c r="M2643" i="1"/>
  <c r="G2638" i="1"/>
  <c r="O2638" i="1"/>
  <c r="D2639" i="1"/>
  <c r="L2639" i="1" s="1"/>
  <c r="F2643" i="1" l="1"/>
  <c r="H2762" i="1"/>
  <c r="Z2763" i="1"/>
  <c r="AA2763" i="1"/>
  <c r="E2643" i="1"/>
  <c r="J2644" i="1"/>
  <c r="K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F2644" i="1" l="1"/>
  <c r="AA2764" i="1"/>
  <c r="N2645" i="1"/>
  <c r="Z2764" i="1"/>
  <c r="H2763" i="1"/>
  <c r="E2644" i="1"/>
  <c r="M2645" i="1"/>
  <c r="A2764" i="1"/>
  <c r="Q2764" i="1" s="1"/>
  <c r="R2764" i="1" s="1"/>
  <c r="Y2762" i="1"/>
  <c r="S2762" i="1"/>
  <c r="J2645" i="1"/>
  <c r="K2645" i="1" s="1"/>
  <c r="I2646" i="1"/>
  <c r="U2644" i="1"/>
  <c r="W2644" i="1" s="1"/>
  <c r="G2640" i="1"/>
  <c r="D2641" i="1"/>
  <c r="L2641" i="1" s="1"/>
  <c r="O2640" i="1"/>
  <c r="H2764" i="1" l="1"/>
  <c r="F2645" i="1"/>
  <c r="Z2765" i="1"/>
  <c r="AA2765" i="1"/>
  <c r="E2645" i="1"/>
  <c r="Y2763" i="1"/>
  <c r="S2763" i="1"/>
  <c r="J2646" i="1"/>
  <c r="K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F2646" i="1" l="1"/>
  <c r="AA2766" i="1"/>
  <c r="Z2766" i="1"/>
  <c r="H2765" i="1"/>
  <c r="E2646" i="1"/>
  <c r="M2647" i="1"/>
  <c r="N2647" i="1"/>
  <c r="Y2764" i="1"/>
  <c r="S2764" i="1"/>
  <c r="A2766" i="1"/>
  <c r="Q2766" i="1" s="1"/>
  <c r="R2766" i="1" s="1"/>
  <c r="J2647" i="1"/>
  <c r="K2647" i="1" s="1"/>
  <c r="I2648" i="1"/>
  <c r="U2646" i="1"/>
  <c r="W2646" i="1" s="1"/>
  <c r="G2642" i="1"/>
  <c r="O2642" i="1"/>
  <c r="D2643" i="1"/>
  <c r="L2643" i="1" s="1"/>
  <c r="F2647" i="1" l="1"/>
  <c r="H2766" i="1"/>
  <c r="Z2767" i="1"/>
  <c r="AA2767" i="1"/>
  <c r="E2647" i="1"/>
  <c r="N2648" i="1"/>
  <c r="Y2765" i="1"/>
  <c r="S2765" i="1"/>
  <c r="U2647" i="1"/>
  <c r="W2647" i="1" s="1"/>
  <c r="J2648" i="1"/>
  <c r="K2648" i="1" s="1"/>
  <c r="I2649" i="1"/>
  <c r="A2767" i="1"/>
  <c r="Q2767" i="1" s="1"/>
  <c r="R2767" i="1" s="1"/>
  <c r="M2648" i="1"/>
  <c r="G2643" i="1"/>
  <c r="D2644" i="1"/>
  <c r="L2644" i="1" s="1"/>
  <c r="O2643" i="1"/>
  <c r="F2648" i="1" l="1"/>
  <c r="AA2768" i="1"/>
  <c r="Z2768" i="1"/>
  <c r="H2767" i="1"/>
  <c r="E2648" i="1"/>
  <c r="Y2766" i="1"/>
  <c r="S2766" i="1"/>
  <c r="J2649" i="1"/>
  <c r="K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F2649" i="1" l="1"/>
  <c r="H2768" i="1"/>
  <c r="Z2769" i="1"/>
  <c r="AA2769" i="1"/>
  <c r="E2649" i="1"/>
  <c r="M2650" i="1"/>
  <c r="A2769" i="1"/>
  <c r="Q2769" i="1" s="1"/>
  <c r="R2769" i="1" s="1"/>
  <c r="J2650" i="1"/>
  <c r="K2650" i="1" s="1"/>
  <c r="I2651" i="1"/>
  <c r="U2649" i="1"/>
  <c r="W2649" i="1" s="1"/>
  <c r="Y2767" i="1"/>
  <c r="S2767" i="1"/>
  <c r="N2650" i="1"/>
  <c r="O2645" i="1"/>
  <c r="G2645" i="1"/>
  <c r="D2646" i="1"/>
  <c r="L2646" i="1" s="1"/>
  <c r="F2650" i="1" l="1"/>
  <c r="AA2770" i="1"/>
  <c r="Z2770" i="1"/>
  <c r="H2769" i="1"/>
  <c r="E2650" i="1"/>
  <c r="N2651" i="1"/>
  <c r="U2650" i="1"/>
  <c r="W2650" i="1" s="1"/>
  <c r="A2770" i="1"/>
  <c r="Q2770" i="1" s="1"/>
  <c r="R2770" i="1" s="1"/>
  <c r="Y2768" i="1"/>
  <c r="S2768" i="1"/>
  <c r="J2651" i="1"/>
  <c r="K2651" i="1" s="1"/>
  <c r="I2652" i="1"/>
  <c r="M2651" i="1"/>
  <c r="G2646" i="1"/>
  <c r="O2646" i="1"/>
  <c r="D2647" i="1"/>
  <c r="L2647" i="1" s="1"/>
  <c r="F2651" i="1" l="1"/>
  <c r="H2770" i="1"/>
  <c r="Z2771" i="1"/>
  <c r="AA2771" i="1"/>
  <c r="E2651" i="1"/>
  <c r="U2651" i="1"/>
  <c r="W2651" i="1" s="1"/>
  <c r="A2771" i="1"/>
  <c r="Q2771" i="1" s="1"/>
  <c r="R2771" i="1" s="1"/>
  <c r="Y2769" i="1"/>
  <c r="S2769" i="1"/>
  <c r="J2652" i="1"/>
  <c r="K2652" i="1" s="1"/>
  <c r="I2653" i="1"/>
  <c r="G2647" i="1"/>
  <c r="O2647" i="1"/>
  <c r="D2648" i="1"/>
  <c r="L2648" i="1" s="1"/>
  <c r="F2652" i="1" l="1"/>
  <c r="AA2772" i="1"/>
  <c r="Z2772" i="1"/>
  <c r="H2771" i="1"/>
  <c r="E2652" i="1"/>
  <c r="A2772" i="1"/>
  <c r="Q2772" i="1" s="1"/>
  <c r="R2772" i="1" s="1"/>
  <c r="J2653" i="1"/>
  <c r="K2653" i="1" s="1"/>
  <c r="I2654" i="1"/>
  <c r="U2652" i="1"/>
  <c r="W2652" i="1" s="1"/>
  <c r="Y2770" i="1"/>
  <c r="S2770" i="1"/>
  <c r="O2648" i="1"/>
  <c r="G2648" i="1"/>
  <c r="D2649" i="1"/>
  <c r="L2649" i="1" s="1"/>
  <c r="F2653" i="1" l="1"/>
  <c r="H2772" i="1"/>
  <c r="Z2773" i="1"/>
  <c r="AA2773" i="1"/>
  <c r="E2653" i="1"/>
  <c r="Y2771" i="1"/>
  <c r="S2771" i="1"/>
  <c r="J2654" i="1"/>
  <c r="K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F2654" i="1" l="1"/>
  <c r="AA2774" i="1"/>
  <c r="Z2774" i="1"/>
  <c r="H2773" i="1"/>
  <c r="E2654" i="1"/>
  <c r="Y2772" i="1"/>
  <c r="S2772" i="1"/>
  <c r="A2774" i="1"/>
  <c r="Q2774" i="1" s="1"/>
  <c r="R2774" i="1" s="1"/>
  <c r="J2655" i="1"/>
  <c r="K2655" i="1" s="1"/>
  <c r="F2655" i="1" s="1"/>
  <c r="I2656" i="1"/>
  <c r="U2654" i="1"/>
  <c r="W2654" i="1" s="1"/>
  <c r="G2650" i="1"/>
  <c r="O2650" i="1"/>
  <c r="D2651" i="1"/>
  <c r="L2651" i="1" s="1"/>
  <c r="H2774" i="1" l="1"/>
  <c r="Z2775" i="1"/>
  <c r="AA2775" i="1"/>
  <c r="E2655" i="1"/>
  <c r="A2775" i="1"/>
  <c r="Q2775" i="1" s="1"/>
  <c r="R2775" i="1" s="1"/>
  <c r="J2656" i="1"/>
  <c r="K2656" i="1" s="1"/>
  <c r="F2656" i="1" s="1"/>
  <c r="I2657" i="1"/>
  <c r="U2655" i="1"/>
  <c r="W2655" i="1" s="1"/>
  <c r="Y2773" i="1"/>
  <c r="S2773" i="1"/>
  <c r="G2651" i="1"/>
  <c r="D2652" i="1"/>
  <c r="L2652" i="1" s="1"/>
  <c r="AA2776" i="1" l="1"/>
  <c r="Z2776" i="1"/>
  <c r="H2775" i="1"/>
  <c r="E2656" i="1"/>
  <c r="O2651" i="1"/>
  <c r="M2652" i="1"/>
  <c r="U2656" i="1"/>
  <c r="W2656" i="1" s="1"/>
  <c r="Y2774" i="1"/>
  <c r="S2774" i="1"/>
  <c r="J2657" i="1"/>
  <c r="K2657" i="1" s="1"/>
  <c r="F2657" i="1" s="1"/>
  <c r="I2658" i="1"/>
  <c r="A2776" i="1"/>
  <c r="Q2776" i="1" s="1"/>
  <c r="R2776" i="1" s="1"/>
  <c r="G2652" i="1"/>
  <c r="D2653" i="1"/>
  <c r="L2653" i="1" s="1"/>
  <c r="H2776" i="1" l="1"/>
  <c r="Z2777" i="1"/>
  <c r="AA2777" i="1"/>
  <c r="E2657" i="1"/>
  <c r="N2652" i="1"/>
  <c r="N2653" i="1" s="1"/>
  <c r="N2654" i="1" s="1"/>
  <c r="N2655" i="1" s="1"/>
  <c r="M2653" i="1"/>
  <c r="M2654" i="1" s="1"/>
  <c r="M2655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AA2778" i="1" l="1"/>
  <c r="Z2778" i="1"/>
  <c r="H2777" i="1"/>
  <c r="F2658" i="1"/>
  <c r="E265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M2656" i="1" s="1"/>
  <c r="O2654" i="1"/>
  <c r="N2656" i="1" l="1"/>
  <c r="H2778" i="1"/>
  <c r="Z2779" i="1"/>
  <c r="AA2779" i="1"/>
  <c r="E2659" i="1"/>
  <c r="F2659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M2657" i="1" s="1"/>
  <c r="O2655" i="1"/>
  <c r="N2657" i="1" l="1"/>
  <c r="AA2780" i="1"/>
  <c r="Z2780" i="1"/>
  <c r="H2779" i="1"/>
  <c r="F2660" i="1"/>
  <c r="E2660" i="1"/>
  <c r="J2661" i="1"/>
  <c r="K2661" i="1" s="1"/>
  <c r="I2662" i="1"/>
  <c r="A2780" i="1"/>
  <c r="U2660" i="1"/>
  <c r="W2660" i="1" s="1"/>
  <c r="O2656" i="1"/>
  <c r="G2656" i="1"/>
  <c r="D2657" i="1"/>
  <c r="L2657" i="1" s="1"/>
  <c r="H2780" i="1" l="1"/>
  <c r="Q2780" i="1"/>
  <c r="R2780" i="1" s="1"/>
  <c r="E2661" i="1"/>
  <c r="F2661" i="1"/>
  <c r="A2781" i="1"/>
  <c r="Q2781" i="1" s="1"/>
  <c r="R2781" i="1" s="1"/>
  <c r="J2662" i="1"/>
  <c r="K2662" i="1" s="1"/>
  <c r="I2663" i="1"/>
  <c r="U2661" i="1"/>
  <c r="W2661" i="1" s="1"/>
  <c r="G2657" i="1"/>
  <c r="D2658" i="1"/>
  <c r="L2658" i="1" s="1"/>
  <c r="H2781" i="1" l="1"/>
  <c r="AA2781" i="1"/>
  <c r="AA2782" i="1" s="1"/>
  <c r="Z2781" i="1"/>
  <c r="Z2782" i="1" s="1"/>
  <c r="F2662" i="1"/>
  <c r="E2662" i="1"/>
  <c r="O2657" i="1"/>
  <c r="M2658" i="1"/>
  <c r="J2663" i="1"/>
  <c r="K2663" i="1" s="1"/>
  <c r="I2664" i="1"/>
  <c r="U2662" i="1"/>
  <c r="W2662" i="1" s="1"/>
  <c r="A2782" i="1"/>
  <c r="Q2782" i="1" s="1"/>
  <c r="G2658" i="1"/>
  <c r="D2659" i="1"/>
  <c r="L2659" i="1" s="1"/>
  <c r="Z2783" i="1" l="1"/>
  <c r="AA2783" i="1"/>
  <c r="R2782" i="1"/>
  <c r="H2782" i="1"/>
  <c r="E2663" i="1"/>
  <c r="F2663" i="1"/>
  <c r="N2658" i="1"/>
  <c r="M2659" i="1"/>
  <c r="M2660" i="1" s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M2661" i="1" l="1"/>
  <c r="N2659" i="1"/>
  <c r="N2660" i="1" s="1"/>
  <c r="H2783" i="1"/>
  <c r="O2658" i="1"/>
  <c r="AA2784" i="1"/>
  <c r="Z2784" i="1"/>
  <c r="F2664" i="1"/>
  <c r="E2664" i="1"/>
  <c r="A2784" i="1"/>
  <c r="Q2784" i="1" s="1"/>
  <c r="R2784" i="1" s="1"/>
  <c r="J2665" i="1"/>
  <c r="K2665" i="1" s="1"/>
  <c r="I2666" i="1"/>
  <c r="U2664" i="1"/>
  <c r="W2664" i="1" s="1"/>
  <c r="D2661" i="1"/>
  <c r="L2661" i="1" s="1"/>
  <c r="G2660" i="1"/>
  <c r="N2661" i="1" l="1"/>
  <c r="O2659" i="1"/>
  <c r="O2660" i="1"/>
  <c r="Z2785" i="1"/>
  <c r="AA2785" i="1"/>
  <c r="H2784" i="1"/>
  <c r="E2665" i="1"/>
  <c r="F2665" i="1"/>
  <c r="J2666" i="1"/>
  <c r="K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H2785" i="1" l="1"/>
  <c r="AA2786" i="1"/>
  <c r="Z2786" i="1"/>
  <c r="F2666" i="1"/>
  <c r="E2666" i="1"/>
  <c r="A2786" i="1"/>
  <c r="Q2786" i="1" s="1"/>
  <c r="R2786" i="1" s="1"/>
  <c r="Y2784" i="1"/>
  <c r="S2784" i="1"/>
  <c r="J2667" i="1"/>
  <c r="K2667" i="1" s="1"/>
  <c r="I2668" i="1"/>
  <c r="U2666" i="1"/>
  <c r="W2666" i="1" s="1"/>
  <c r="M2662" i="1"/>
  <c r="O2661" i="1"/>
  <c r="G2662" i="1"/>
  <c r="D2663" i="1"/>
  <c r="L2663" i="1" s="1"/>
  <c r="Z2787" i="1" l="1"/>
  <c r="AA2787" i="1"/>
  <c r="H2786" i="1"/>
  <c r="E2667" i="1"/>
  <c r="F2667" i="1"/>
  <c r="A2787" i="1"/>
  <c r="Q2787" i="1" s="1"/>
  <c r="R2787" i="1" s="1"/>
  <c r="Y2785" i="1"/>
  <c r="S2785" i="1"/>
  <c r="J2668" i="1"/>
  <c r="K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H2787" i="1" l="1"/>
  <c r="S161" i="1"/>
  <c r="N2669" i="1"/>
  <c r="AA2788" i="1"/>
  <c r="Z2788" i="1"/>
  <c r="F2668" i="1"/>
  <c r="E2668" i="1"/>
  <c r="M2669" i="1"/>
  <c r="U2668" i="1"/>
  <c r="W2668" i="1" s="1"/>
  <c r="A2788" i="1"/>
  <c r="Q2788" i="1" s="1"/>
  <c r="R2788" i="1" s="1"/>
  <c r="Y2786" i="1"/>
  <c r="S2786" i="1"/>
  <c r="J2669" i="1"/>
  <c r="K2669" i="1" s="1"/>
  <c r="I2670" i="1"/>
  <c r="O2662" i="1"/>
  <c r="O2663" i="1"/>
  <c r="G2664" i="1"/>
  <c r="D2665" i="1"/>
  <c r="L2665" i="1" s="1"/>
  <c r="O2664" i="1"/>
  <c r="Y161" i="1" l="1"/>
  <c r="Z2789" i="1"/>
  <c r="AA2789" i="1"/>
  <c r="H2788" i="1"/>
  <c r="E2669" i="1"/>
  <c r="F2669" i="1"/>
  <c r="M2670" i="1"/>
  <c r="N2670" i="1"/>
  <c r="U2669" i="1"/>
  <c r="W2669" i="1" s="1"/>
  <c r="J2670" i="1"/>
  <c r="K2670" i="1" s="1"/>
  <c r="I2671" i="1"/>
  <c r="A2789" i="1"/>
  <c r="Q2789" i="1" s="1"/>
  <c r="R2789" i="1" s="1"/>
  <c r="Y2787" i="1"/>
  <c r="S2787" i="1"/>
  <c r="O2665" i="1"/>
  <c r="G2665" i="1"/>
  <c r="D2666" i="1"/>
  <c r="L2666" i="1" s="1"/>
  <c r="H2789" i="1" l="1"/>
  <c r="AA2790" i="1"/>
  <c r="Z2790" i="1"/>
  <c r="F2670" i="1"/>
  <c r="E2670" i="1"/>
  <c r="A2790" i="1"/>
  <c r="Q2790" i="1" s="1"/>
  <c r="R2790" i="1" s="1"/>
  <c r="Y2788" i="1"/>
  <c r="S2788" i="1"/>
  <c r="J2671" i="1"/>
  <c r="K2671" i="1" s="1"/>
  <c r="I2672" i="1"/>
  <c r="N2671" i="1"/>
  <c r="U2670" i="1"/>
  <c r="W2670" i="1" s="1"/>
  <c r="M2671" i="1"/>
  <c r="D2667" i="1"/>
  <c r="L2667" i="1" s="1"/>
  <c r="G2666" i="1"/>
  <c r="O2666" i="1"/>
  <c r="H2790" i="1" l="1"/>
  <c r="S164" i="1"/>
  <c r="Z2791" i="1"/>
  <c r="AA2791" i="1"/>
  <c r="E2671" i="1"/>
  <c r="F2671" i="1"/>
  <c r="M2672" i="1"/>
  <c r="N2672" i="1"/>
  <c r="A2791" i="1"/>
  <c r="Q2791" i="1" s="1"/>
  <c r="R2791" i="1" s="1"/>
  <c r="J2672" i="1"/>
  <c r="K2672" i="1" s="1"/>
  <c r="I2673" i="1"/>
  <c r="U2671" i="1"/>
  <c r="W2671" i="1" s="1"/>
  <c r="S2789" i="1"/>
  <c r="Y2789" i="1"/>
  <c r="G2667" i="1"/>
  <c r="O2667" i="1"/>
  <c r="D2668" i="1"/>
  <c r="L2668" i="1" s="1"/>
  <c r="H2791" i="1" l="1"/>
  <c r="AA2792" i="1"/>
  <c r="Z2792" i="1"/>
  <c r="F2672" i="1"/>
  <c r="E2672" i="1"/>
  <c r="N2673" i="1"/>
  <c r="A2792" i="1"/>
  <c r="Q2792" i="1" s="1"/>
  <c r="R2792" i="1" s="1"/>
  <c r="Y2790" i="1"/>
  <c r="S2790" i="1"/>
  <c r="U2672" i="1"/>
  <c r="W2672" i="1" s="1"/>
  <c r="J2673" i="1"/>
  <c r="K2673" i="1" s="1"/>
  <c r="I2674" i="1"/>
  <c r="M2673" i="1"/>
  <c r="O2668" i="1"/>
  <c r="D2669" i="1"/>
  <c r="L2669" i="1" s="1"/>
  <c r="G2668" i="1"/>
  <c r="Z2793" i="1" l="1"/>
  <c r="AA2793" i="1"/>
  <c r="H2792" i="1"/>
  <c r="E2673" i="1"/>
  <c r="F2673" i="1"/>
  <c r="M2674" i="1"/>
  <c r="Y2791" i="1"/>
  <c r="S2791" i="1"/>
  <c r="J2674" i="1"/>
  <c r="K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H2793" i="1" l="1"/>
  <c r="AA2794" i="1"/>
  <c r="Z2794" i="1"/>
  <c r="F2674" i="1"/>
  <c r="E2674" i="1"/>
  <c r="J2675" i="1"/>
  <c r="K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Z2795" i="1" l="1"/>
  <c r="AA2795" i="1"/>
  <c r="H2794" i="1"/>
  <c r="E2675" i="1"/>
  <c r="F2675" i="1"/>
  <c r="N2676" i="1"/>
  <c r="M2676" i="1"/>
  <c r="Y2793" i="1"/>
  <c r="S2793" i="1"/>
  <c r="A2795" i="1"/>
  <c r="Q2795" i="1" s="1"/>
  <c r="R2795" i="1" s="1"/>
  <c r="J2676" i="1"/>
  <c r="K2676" i="1" s="1"/>
  <c r="I2677" i="1"/>
  <c r="U2675" i="1"/>
  <c r="W2675" i="1" s="1"/>
  <c r="G2671" i="1"/>
  <c r="O2671" i="1"/>
  <c r="D2672" i="1"/>
  <c r="L2672" i="1" s="1"/>
  <c r="H2795" i="1" l="1"/>
  <c r="AA2796" i="1"/>
  <c r="Z2796" i="1"/>
  <c r="F2676" i="1"/>
  <c r="E2676" i="1"/>
  <c r="U2676" i="1"/>
  <c r="W2676" i="1" s="1"/>
  <c r="J2677" i="1"/>
  <c r="K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Z2797" i="1" l="1"/>
  <c r="AA2797" i="1"/>
  <c r="H2796" i="1"/>
  <c r="E2677" i="1"/>
  <c r="F2677" i="1"/>
  <c r="M2678" i="1"/>
  <c r="J2678" i="1"/>
  <c r="K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H2797" i="1" l="1"/>
  <c r="AA2798" i="1"/>
  <c r="Z2798" i="1"/>
  <c r="F2678" i="1"/>
  <c r="E2678" i="1"/>
  <c r="J2679" i="1"/>
  <c r="K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Z2799" i="1" l="1"/>
  <c r="AA2799" i="1"/>
  <c r="H2798" i="1"/>
  <c r="E2679" i="1"/>
  <c r="F2679" i="1"/>
  <c r="N2680" i="1"/>
  <c r="M2680" i="1"/>
  <c r="S2797" i="1"/>
  <c r="Y2797" i="1"/>
  <c r="A2799" i="1"/>
  <c r="Q2799" i="1" s="1"/>
  <c r="R2799" i="1" s="1"/>
  <c r="J2680" i="1"/>
  <c r="K2680" i="1" s="1"/>
  <c r="I2681" i="1"/>
  <c r="U2679" i="1"/>
  <c r="W2679" i="1" s="1"/>
  <c r="O2675" i="1"/>
  <c r="D2676" i="1"/>
  <c r="L2676" i="1" s="1"/>
  <c r="G2675" i="1"/>
  <c r="H2799" i="1" l="1"/>
  <c r="AA2800" i="1"/>
  <c r="Z2800" i="1"/>
  <c r="N2681" i="1"/>
  <c r="F2680" i="1"/>
  <c r="E2680" i="1"/>
  <c r="A2800" i="1"/>
  <c r="Q2800" i="1" s="1"/>
  <c r="R2800" i="1" s="1"/>
  <c r="Y2798" i="1"/>
  <c r="S2798" i="1"/>
  <c r="U2680" i="1"/>
  <c r="W2680" i="1" s="1"/>
  <c r="J2681" i="1"/>
  <c r="K2681" i="1" s="1"/>
  <c r="I2682" i="1"/>
  <c r="M2681" i="1"/>
  <c r="O2676" i="1"/>
  <c r="G2676" i="1"/>
  <c r="D2677" i="1"/>
  <c r="L2677" i="1" s="1"/>
  <c r="H2800" i="1" l="1"/>
  <c r="Z2801" i="1"/>
  <c r="AA2801" i="1"/>
  <c r="E2681" i="1"/>
  <c r="F2681" i="1"/>
  <c r="Y2799" i="1"/>
  <c r="S2799" i="1"/>
  <c r="A2801" i="1"/>
  <c r="Q2801" i="1" s="1"/>
  <c r="R2801" i="1" s="1"/>
  <c r="J2682" i="1"/>
  <c r="K2682" i="1" s="1"/>
  <c r="I2683" i="1"/>
  <c r="U2681" i="1"/>
  <c r="W2681" i="1" s="1"/>
  <c r="M2682" i="1"/>
  <c r="N2682" i="1"/>
  <c r="G2677" i="1"/>
  <c r="D2678" i="1"/>
  <c r="L2678" i="1" s="1"/>
  <c r="O2677" i="1"/>
  <c r="H2801" i="1" l="1"/>
  <c r="AA2802" i="1"/>
  <c r="Z2802" i="1"/>
  <c r="F2682" i="1"/>
  <c r="E2682" i="1"/>
  <c r="J2683" i="1"/>
  <c r="K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Z2803" i="1" l="1"/>
  <c r="AA2803" i="1"/>
  <c r="H2802" i="1"/>
  <c r="E2683" i="1"/>
  <c r="F2683" i="1"/>
  <c r="A2803" i="1"/>
  <c r="Q2803" i="1" s="1"/>
  <c r="R2803" i="1" s="1"/>
  <c r="J2684" i="1"/>
  <c r="K2684" i="1" s="1"/>
  <c r="I2685" i="1"/>
  <c r="U2683" i="1"/>
  <c r="W2683" i="1" s="1"/>
  <c r="Y2801" i="1"/>
  <c r="S2801" i="1"/>
  <c r="O2679" i="1"/>
  <c r="G2679" i="1"/>
  <c r="D2680" i="1"/>
  <c r="L2680" i="1" s="1"/>
  <c r="H2803" i="1" l="1"/>
  <c r="AA2804" i="1"/>
  <c r="Z2804" i="1"/>
  <c r="F2684" i="1"/>
  <c r="E2684" i="1"/>
  <c r="Y2802" i="1"/>
  <c r="S2802" i="1"/>
  <c r="J2685" i="1"/>
  <c r="K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Z2805" i="1" l="1"/>
  <c r="AA2805" i="1"/>
  <c r="H2804" i="1"/>
  <c r="E2685" i="1"/>
  <c r="F2685" i="1"/>
  <c r="A2805" i="1"/>
  <c r="Q2805" i="1" s="1"/>
  <c r="R2805" i="1" s="1"/>
  <c r="Y2803" i="1"/>
  <c r="S2803" i="1"/>
  <c r="J2686" i="1"/>
  <c r="K2686" i="1" s="1"/>
  <c r="I2687" i="1"/>
  <c r="U2685" i="1"/>
  <c r="W2685" i="1" s="1"/>
  <c r="D2682" i="1"/>
  <c r="L2682" i="1" s="1"/>
  <c r="O2681" i="1"/>
  <c r="G2681" i="1"/>
  <c r="H2805" i="1" l="1"/>
  <c r="AA2806" i="1"/>
  <c r="Z2806" i="1"/>
  <c r="F2686" i="1"/>
  <c r="E2686" i="1"/>
  <c r="J2687" i="1"/>
  <c r="K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Z2807" i="1" l="1"/>
  <c r="AA2807" i="1"/>
  <c r="H2806" i="1"/>
  <c r="E2687" i="1"/>
  <c r="F2687" i="1"/>
  <c r="O2682" i="1"/>
  <c r="M2683" i="1"/>
  <c r="A2807" i="1"/>
  <c r="Q2807" i="1" s="1"/>
  <c r="R2807" i="1" s="1"/>
  <c r="Y2805" i="1"/>
  <c r="S2805" i="1"/>
  <c r="J2688" i="1"/>
  <c r="K2688" i="1" s="1"/>
  <c r="I2689" i="1"/>
  <c r="U2687" i="1"/>
  <c r="W2687" i="1" s="1"/>
  <c r="G2683" i="1"/>
  <c r="D2684" i="1"/>
  <c r="L2684" i="1" s="1"/>
  <c r="H2807" i="1" l="1"/>
  <c r="AA2808" i="1"/>
  <c r="Z2808" i="1"/>
  <c r="F2688" i="1"/>
  <c r="E2688" i="1"/>
  <c r="N2683" i="1"/>
  <c r="N2684" i="1" s="1"/>
  <c r="N2685" i="1" s="1"/>
  <c r="M2684" i="1"/>
  <c r="M2685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M2686" i="1" l="1"/>
  <c r="N2686" i="1"/>
  <c r="Z2809" i="1"/>
  <c r="AA2809" i="1"/>
  <c r="H2808" i="1"/>
  <c r="F2689" i="1"/>
  <c r="E268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M2687" i="1" l="1"/>
  <c r="M2688" i="1" s="1"/>
  <c r="H2809" i="1"/>
  <c r="AA2810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N2687" i="1" l="1"/>
  <c r="N2688" i="1" s="1"/>
  <c r="H2810" i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 l="1"/>
  <c r="H2811" i="1"/>
  <c r="Z2811" i="1"/>
  <c r="Z2812" i="1" s="1"/>
  <c r="AA2811" i="1"/>
  <c r="AA2812" i="1" s="1"/>
  <c r="R2810" i="1"/>
  <c r="E2692" i="1"/>
  <c r="F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H2812" i="1" l="1"/>
  <c r="AA2813" i="1"/>
  <c r="Z2813" i="1"/>
  <c r="F2693" i="1"/>
  <c r="E2693" i="1"/>
  <c r="O2688" i="1"/>
  <c r="M2689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814" i="1"/>
  <c r="AA2814" i="1"/>
  <c r="H2813" i="1"/>
  <c r="E2694" i="1"/>
  <c r="F2694" i="1"/>
  <c r="N2689" i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N2690" i="1" l="1"/>
  <c r="O2690" i="1" s="1"/>
  <c r="H2814" i="1"/>
  <c r="AA2815" i="1"/>
  <c r="Z2815" i="1"/>
  <c r="F2695" i="1"/>
  <c r="E269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G2691" i="1"/>
  <c r="D2692" i="1"/>
  <c r="L2692" i="1" s="1"/>
  <c r="Z2816" i="1" l="1"/>
  <c r="AA2816" i="1"/>
  <c r="H2815" i="1"/>
  <c r="E269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H2816" i="1" l="1"/>
  <c r="AA2817" i="1"/>
  <c r="Z2817" i="1"/>
  <c r="F2697" i="1"/>
  <c r="E2697" i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I2699" i="1"/>
  <c r="O2692" i="1"/>
  <c r="D2694" i="1"/>
  <c r="L2694" i="1" s="1"/>
  <c r="O2693" i="1"/>
  <c r="G2693" i="1"/>
  <c r="O2691" i="1"/>
  <c r="C43" i="1" l="1"/>
  <c r="U43" i="1"/>
  <c r="Z2818" i="1"/>
  <c r="AA2818" i="1"/>
  <c r="H2817" i="1"/>
  <c r="E2698" i="1"/>
  <c r="F2698" i="1"/>
  <c r="J2699" i="1"/>
  <c r="K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W43" i="1" l="1"/>
  <c r="U44" i="1"/>
  <c r="P43" i="1"/>
  <c r="C44" i="1"/>
  <c r="S43" i="1"/>
  <c r="H2818" i="1"/>
  <c r="N2700" i="1"/>
  <c r="M2700" i="1"/>
  <c r="AA2819" i="1"/>
  <c r="Z2819" i="1"/>
  <c r="F2699" i="1"/>
  <c r="E2699" i="1"/>
  <c r="Y2817" i="1"/>
  <c r="S2817" i="1"/>
  <c r="A2819" i="1"/>
  <c r="Q2819" i="1" s="1"/>
  <c r="R2819" i="1" s="1"/>
  <c r="J2700" i="1"/>
  <c r="K2700" i="1" s="1"/>
  <c r="I2701" i="1"/>
  <c r="U2699" i="1"/>
  <c r="W2699" i="1" s="1"/>
  <c r="G2695" i="1"/>
  <c r="O2695" i="1"/>
  <c r="D2696" i="1"/>
  <c r="L2696" i="1" s="1"/>
  <c r="X43" i="1" l="1"/>
  <c r="B43" i="1" s="1"/>
  <c r="Y192" i="1"/>
  <c r="C45" i="1"/>
  <c r="P44" i="1"/>
  <c r="W44" i="1"/>
  <c r="U45" i="1"/>
  <c r="Y43" i="1"/>
  <c r="S193" i="1"/>
  <c r="Z2820" i="1"/>
  <c r="AA2820" i="1"/>
  <c r="H2819" i="1"/>
  <c r="E2700" i="1"/>
  <c r="F2700" i="1"/>
  <c r="J2701" i="1"/>
  <c r="K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W45" i="1" l="1"/>
  <c r="U46" i="1"/>
  <c r="X44" i="1"/>
  <c r="B44" i="1" s="1"/>
  <c r="C46" i="1"/>
  <c r="P45" i="1"/>
  <c r="S194" i="1"/>
  <c r="H2820" i="1"/>
  <c r="M2702" i="1"/>
  <c r="N2702" i="1"/>
  <c r="AA2821" i="1"/>
  <c r="Z2821" i="1"/>
  <c r="F2701" i="1"/>
  <c r="E2701" i="1"/>
  <c r="A2821" i="1"/>
  <c r="Q2821" i="1" s="1"/>
  <c r="R2821" i="1" s="1"/>
  <c r="S2819" i="1"/>
  <c r="Y2819" i="1"/>
  <c r="J2702" i="1"/>
  <c r="K2702" i="1" s="1"/>
  <c r="I2703" i="1"/>
  <c r="U2701" i="1"/>
  <c r="W2701" i="1" s="1"/>
  <c r="G2697" i="1"/>
  <c r="D2698" i="1"/>
  <c r="L2698" i="1" s="1"/>
  <c r="O2697" i="1"/>
  <c r="X45" i="1" l="1"/>
  <c r="B45" i="1" s="1"/>
  <c r="C47" i="1"/>
  <c r="P46" i="1"/>
  <c r="W46" i="1"/>
  <c r="U47" i="1"/>
  <c r="Y194" i="1"/>
  <c r="Z2822" i="1"/>
  <c r="AA2822" i="1"/>
  <c r="H2821" i="1"/>
  <c r="E2702" i="1"/>
  <c r="F2702" i="1"/>
  <c r="J2703" i="1"/>
  <c r="K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W47" i="1" l="1"/>
  <c r="U48" i="1"/>
  <c r="X46" i="1"/>
  <c r="B46" i="1" s="1"/>
  <c r="C48" i="1"/>
  <c r="P47" i="1"/>
  <c r="H2822" i="1"/>
  <c r="AA2823" i="1"/>
  <c r="Z2823" i="1"/>
  <c r="F2703" i="1"/>
  <c r="M2704" i="1"/>
  <c r="E2703" i="1"/>
  <c r="N2704" i="1"/>
  <c r="J2704" i="1"/>
  <c r="K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X47" i="1" l="1"/>
  <c r="B47" i="1" s="1"/>
  <c r="C49" i="1"/>
  <c r="P48" i="1"/>
  <c r="W48" i="1"/>
  <c r="U49" i="1"/>
  <c r="M2705" i="1"/>
  <c r="Z2824" i="1"/>
  <c r="AA2824" i="1"/>
  <c r="H2823" i="1"/>
  <c r="E2704" i="1"/>
  <c r="F2704" i="1"/>
  <c r="N2705" i="1"/>
  <c r="U2704" i="1"/>
  <c r="W2704" i="1" s="1"/>
  <c r="Y2822" i="1"/>
  <c r="S2822" i="1"/>
  <c r="A2824" i="1"/>
  <c r="Q2824" i="1" s="1"/>
  <c r="R2824" i="1" s="1"/>
  <c r="J2705" i="1"/>
  <c r="K2705" i="1" s="1"/>
  <c r="I2706" i="1"/>
  <c r="G2700" i="1"/>
  <c r="O2700" i="1"/>
  <c r="D2701" i="1"/>
  <c r="L2701" i="1" s="1"/>
  <c r="W49" i="1" l="1"/>
  <c r="U50" i="1"/>
  <c r="X48" i="1"/>
  <c r="B48" i="1" s="1"/>
  <c r="C50" i="1"/>
  <c r="P49" i="1"/>
  <c r="H2824" i="1"/>
  <c r="AA2825" i="1"/>
  <c r="Z2825" i="1"/>
  <c r="F2705" i="1"/>
  <c r="E2705" i="1"/>
  <c r="J2706" i="1"/>
  <c r="K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X49" i="1" l="1"/>
  <c r="B49" i="1" s="1"/>
  <c r="C51" i="1"/>
  <c r="P50" i="1"/>
  <c r="W50" i="1"/>
  <c r="U51" i="1"/>
  <c r="Z2826" i="1"/>
  <c r="AA2826" i="1"/>
  <c r="H2825" i="1"/>
  <c r="E2706" i="1"/>
  <c r="F2706" i="1"/>
  <c r="A2826" i="1"/>
  <c r="Q2826" i="1" s="1"/>
  <c r="R2826" i="1" s="1"/>
  <c r="J2707" i="1"/>
  <c r="K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W51" i="1" l="1"/>
  <c r="U52" i="1"/>
  <c r="X50" i="1"/>
  <c r="B50" i="1" s="1"/>
  <c r="C52" i="1"/>
  <c r="P51" i="1"/>
  <c r="H2826" i="1"/>
  <c r="AA2827" i="1"/>
  <c r="Z2827" i="1"/>
  <c r="F2707" i="1"/>
  <c r="E2707" i="1"/>
  <c r="N2708" i="1"/>
  <c r="M2708" i="1"/>
  <c r="J2708" i="1"/>
  <c r="K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51" i="1" l="1"/>
  <c r="B51" i="1" s="1"/>
  <c r="C53" i="1"/>
  <c r="P52" i="1"/>
  <c r="W52" i="1"/>
  <c r="U53" i="1"/>
  <c r="Z2828" i="1"/>
  <c r="AA2828" i="1"/>
  <c r="H2827" i="1"/>
  <c r="E2708" i="1"/>
  <c r="F2708" i="1"/>
  <c r="J2709" i="1"/>
  <c r="K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W53" i="1" l="1"/>
  <c r="U54" i="1"/>
  <c r="X52" i="1"/>
  <c r="B52" i="1" s="1"/>
  <c r="C54" i="1"/>
  <c r="P53" i="1"/>
  <c r="H2828" i="1"/>
  <c r="AA2829" i="1"/>
  <c r="Z2829" i="1"/>
  <c r="F2709" i="1"/>
  <c r="N2710" i="1"/>
  <c r="E2709" i="1"/>
  <c r="M2710" i="1"/>
  <c r="Y2827" i="1"/>
  <c r="S2827" i="1"/>
  <c r="A2829" i="1"/>
  <c r="Q2829" i="1" s="1"/>
  <c r="R2829" i="1" s="1"/>
  <c r="J2710" i="1"/>
  <c r="K2710" i="1" s="1"/>
  <c r="I2711" i="1"/>
  <c r="U2709" i="1"/>
  <c r="W2709" i="1" s="1"/>
  <c r="G2705" i="1"/>
  <c r="D2706" i="1"/>
  <c r="L2706" i="1" s="1"/>
  <c r="O2705" i="1"/>
  <c r="X53" i="1" l="1"/>
  <c r="B53" i="1" s="1"/>
  <c r="C55" i="1"/>
  <c r="P54" i="1"/>
  <c r="W54" i="1"/>
  <c r="U55" i="1"/>
  <c r="H2829" i="1"/>
  <c r="Z2830" i="1"/>
  <c r="AA2830" i="1"/>
  <c r="E2710" i="1"/>
  <c r="F2710" i="1"/>
  <c r="A2830" i="1"/>
  <c r="Q2830" i="1" s="1"/>
  <c r="R2830" i="1" s="1"/>
  <c r="U2710" i="1"/>
  <c r="W2710" i="1" s="1"/>
  <c r="J2711" i="1"/>
  <c r="K2711" i="1" s="1"/>
  <c r="I2712" i="1"/>
  <c r="N2711" i="1"/>
  <c r="M2711" i="1"/>
  <c r="Y2828" i="1"/>
  <c r="S2828" i="1"/>
  <c r="G2706" i="1"/>
  <c r="D2707" i="1"/>
  <c r="L2707" i="1" s="1"/>
  <c r="O2706" i="1"/>
  <c r="W55" i="1" l="1"/>
  <c r="U56" i="1"/>
  <c r="X54" i="1"/>
  <c r="B54" i="1" s="1"/>
  <c r="C56" i="1"/>
  <c r="P55" i="1"/>
  <c r="H2830" i="1"/>
  <c r="AA2831" i="1"/>
  <c r="Z2831" i="1"/>
  <c r="F2711" i="1"/>
  <c r="E2711" i="1"/>
  <c r="N2712" i="1"/>
  <c r="M2712" i="1"/>
  <c r="Y2829" i="1"/>
  <c r="S2829" i="1"/>
  <c r="J2712" i="1"/>
  <c r="K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X55" i="1" l="1"/>
  <c r="B55" i="1" s="1"/>
  <c r="C57" i="1"/>
  <c r="P56" i="1"/>
  <c r="W56" i="1"/>
  <c r="U57" i="1"/>
  <c r="Z2832" i="1"/>
  <c r="AA2832" i="1"/>
  <c r="H2831" i="1"/>
  <c r="E2712" i="1"/>
  <c r="F271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I2714" i="1"/>
  <c r="O2708" i="1"/>
  <c r="D2709" i="1"/>
  <c r="L2709" i="1" s="1"/>
  <c r="G2708" i="1"/>
  <c r="W57" i="1" l="1"/>
  <c r="U58" i="1"/>
  <c r="X56" i="1"/>
  <c r="B56" i="1" s="1"/>
  <c r="C58" i="1"/>
  <c r="P57" i="1"/>
  <c r="H2832" i="1"/>
  <c r="AA2833" i="1"/>
  <c r="Z2833" i="1"/>
  <c r="F2713" i="1"/>
  <c r="E2713" i="1"/>
  <c r="A2833" i="1"/>
  <c r="Q2833" i="1" s="1"/>
  <c r="R2833" i="1" s="1"/>
  <c r="U2713" i="1"/>
  <c r="W2713" i="1" s="1"/>
  <c r="J2714" i="1"/>
  <c r="K2714" i="1" s="1"/>
  <c r="I2715" i="1"/>
  <c r="Y2831" i="1"/>
  <c r="S2831" i="1"/>
  <c r="O2709" i="1"/>
  <c r="G2709" i="1"/>
  <c r="D2710" i="1"/>
  <c r="L2710" i="1" s="1"/>
  <c r="X57" i="1" l="1"/>
  <c r="B57" i="1" s="1"/>
  <c r="C59" i="1"/>
  <c r="P58" i="1"/>
  <c r="W58" i="1"/>
  <c r="U59" i="1"/>
  <c r="Z2834" i="1"/>
  <c r="AA2834" i="1"/>
  <c r="H2833" i="1"/>
  <c r="H2834" i="1" s="1"/>
  <c r="E2714" i="1"/>
  <c r="F271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W59" i="1" l="1"/>
  <c r="U60" i="1"/>
  <c r="X58" i="1"/>
  <c r="B58" i="1" s="1"/>
  <c r="C60" i="1"/>
  <c r="P59" i="1"/>
  <c r="AA2835" i="1"/>
  <c r="Z2835" i="1"/>
  <c r="F271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X59" i="1" l="1"/>
  <c r="B59" i="1" s="1"/>
  <c r="C61" i="1"/>
  <c r="P60" i="1"/>
  <c r="W60" i="1"/>
  <c r="U61" i="1"/>
  <c r="Z2836" i="1"/>
  <c r="AA2836" i="1"/>
  <c r="H2835" i="1"/>
  <c r="E2716" i="1"/>
  <c r="F271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W61" i="1" l="1"/>
  <c r="U62" i="1"/>
  <c r="X60" i="1"/>
  <c r="B60" i="1" s="1"/>
  <c r="C62" i="1"/>
  <c r="P61" i="1"/>
  <c r="H2836" i="1"/>
  <c r="AA2837" i="1"/>
  <c r="Z2837" i="1"/>
  <c r="F2717" i="1"/>
  <c r="E2717" i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61" i="1" l="1"/>
  <c r="B61" i="1" s="1"/>
  <c r="C63" i="1"/>
  <c r="P62" i="1"/>
  <c r="W62" i="1"/>
  <c r="U63" i="1"/>
  <c r="Z2838" i="1"/>
  <c r="AA2838" i="1"/>
  <c r="H2837" i="1"/>
  <c r="E2718" i="1"/>
  <c r="F2718" i="1"/>
  <c r="O2713" i="1"/>
  <c r="M2714" i="1"/>
  <c r="A2838" i="1"/>
  <c r="Q2838" i="1" s="1"/>
  <c r="R2838" i="1" s="1"/>
  <c r="Y2836" i="1"/>
  <c r="S2836" i="1"/>
  <c r="J2719" i="1"/>
  <c r="K2719" i="1" s="1"/>
  <c r="I2720" i="1"/>
  <c r="U2718" i="1"/>
  <c r="W2718" i="1" s="1"/>
  <c r="G2714" i="1"/>
  <c r="D2715" i="1"/>
  <c r="L2715" i="1" s="1"/>
  <c r="W63" i="1" l="1"/>
  <c r="U64" i="1"/>
  <c r="X62" i="1"/>
  <c r="B62" i="1" s="1"/>
  <c r="H2838" i="1"/>
  <c r="C64" i="1"/>
  <c r="P63" i="1"/>
  <c r="AA2839" i="1"/>
  <c r="Z2839" i="1"/>
  <c r="F2719" i="1"/>
  <c r="E2719" i="1"/>
  <c r="N2714" i="1"/>
  <c r="N2715" i="1" s="1"/>
  <c r="N2716" i="1" s="1"/>
  <c r="M2715" i="1"/>
  <c r="M2716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63" i="1" l="1"/>
  <c r="B63" i="1" s="1"/>
  <c r="M2717" i="1"/>
  <c r="M2718" i="1" s="1"/>
  <c r="M2719" i="1" s="1"/>
  <c r="C65" i="1"/>
  <c r="P64" i="1"/>
  <c r="W64" i="1"/>
  <c r="U65" i="1"/>
  <c r="O2715" i="1"/>
  <c r="Z2840" i="1"/>
  <c r="AA2840" i="1"/>
  <c r="H2839" i="1"/>
  <c r="F2720" i="1"/>
  <c r="E2720" i="1"/>
  <c r="O2714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N2717" i="1" l="1"/>
  <c r="N2718" i="1" s="1"/>
  <c r="N2719" i="1" s="1"/>
  <c r="W65" i="1"/>
  <c r="U66" i="1"/>
  <c r="X64" i="1"/>
  <c r="B64" i="1" s="1"/>
  <c r="C66" i="1"/>
  <c r="P65" i="1"/>
  <c r="H2840" i="1"/>
  <c r="AA2841" i="1"/>
  <c r="Z2841" i="1"/>
  <c r="E2721" i="1"/>
  <c r="F2721" i="1"/>
  <c r="S2839" i="1"/>
  <c r="Y2839" i="1"/>
  <c r="A2841" i="1"/>
  <c r="J2722" i="1"/>
  <c r="K2722" i="1" s="1"/>
  <c r="I2723" i="1"/>
  <c r="U2721" i="1"/>
  <c r="W2721" i="1" s="1"/>
  <c r="G2717" i="1"/>
  <c r="D2718" i="1"/>
  <c r="L2718" i="1" s="1"/>
  <c r="O2717" i="1" l="1"/>
  <c r="X65" i="1"/>
  <c r="B65" i="1" s="1"/>
  <c r="C67" i="1"/>
  <c r="P66" i="1"/>
  <c r="W66" i="1"/>
  <c r="U67" i="1"/>
  <c r="H2841" i="1"/>
  <c r="Q2841" i="1"/>
  <c r="F2722" i="1"/>
  <c r="E2722" i="1"/>
  <c r="J2723" i="1"/>
  <c r="K2723" i="1" s="1"/>
  <c r="I2724" i="1"/>
  <c r="U2722" i="1"/>
  <c r="W2722" i="1" s="1"/>
  <c r="A2842" i="1"/>
  <c r="Q2842" i="1" s="1"/>
  <c r="R2842" i="1" s="1"/>
  <c r="G2718" i="1"/>
  <c r="O2718" i="1"/>
  <c r="D2719" i="1"/>
  <c r="L2719" i="1" s="1"/>
  <c r="H2842" i="1" l="1"/>
  <c r="W67" i="1"/>
  <c r="U68" i="1"/>
  <c r="X66" i="1"/>
  <c r="B66" i="1" s="1"/>
  <c r="C68" i="1"/>
  <c r="P67" i="1"/>
  <c r="Z2842" i="1"/>
  <c r="Z2843" i="1" s="1"/>
  <c r="R2841" i="1"/>
  <c r="AA2842" i="1"/>
  <c r="AA2843" i="1" s="1"/>
  <c r="E2723" i="1"/>
  <c r="F2723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67" i="1" l="1"/>
  <c r="B67" i="1" s="1"/>
  <c r="C69" i="1"/>
  <c r="P68" i="1"/>
  <c r="W68" i="1"/>
  <c r="U69" i="1"/>
  <c r="H2843" i="1"/>
  <c r="AA2844" i="1"/>
  <c r="Z2844" i="1"/>
  <c r="F2724" i="1"/>
  <c r="E2724" i="1"/>
  <c r="O2719" i="1"/>
  <c r="M2720" i="1"/>
  <c r="N2720" i="1" s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W69" i="1" l="1"/>
  <c r="U70" i="1"/>
  <c r="X68" i="1"/>
  <c r="B68" i="1" s="1"/>
  <c r="C70" i="1"/>
  <c r="P69" i="1"/>
  <c r="Z2845" i="1"/>
  <c r="AA2845" i="1"/>
  <c r="H2844" i="1"/>
  <c r="E2725" i="1"/>
  <c r="F2725" i="1"/>
  <c r="A2845" i="1"/>
  <c r="Q2845" i="1" s="1"/>
  <c r="R2845" i="1" s="1"/>
  <c r="J2726" i="1"/>
  <c r="K2726" i="1" s="1"/>
  <c r="I2727" i="1"/>
  <c r="U2725" i="1"/>
  <c r="W2725" i="1" s="1"/>
  <c r="G2721" i="1"/>
  <c r="D2722" i="1"/>
  <c r="L2722" i="1" s="1"/>
  <c r="O2720" i="1"/>
  <c r="M2721" i="1"/>
  <c r="X69" i="1" l="1"/>
  <c r="S69" i="1"/>
  <c r="H2845" i="1"/>
  <c r="C71" i="1"/>
  <c r="P70" i="1"/>
  <c r="W70" i="1"/>
  <c r="U71" i="1"/>
  <c r="AA2846" i="1"/>
  <c r="Z2846" i="1"/>
  <c r="F2726" i="1"/>
  <c r="E2726" i="1"/>
  <c r="U2726" i="1"/>
  <c r="W2726" i="1" s="1"/>
  <c r="Y2844" i="1"/>
  <c r="S2844" i="1"/>
  <c r="J2727" i="1"/>
  <c r="K2727" i="1" s="1"/>
  <c r="I2728" i="1"/>
  <c r="A2846" i="1"/>
  <c r="Q2846" i="1" s="1"/>
  <c r="R2846" i="1" s="1"/>
  <c r="D2723" i="1"/>
  <c r="L2723" i="1" s="1"/>
  <c r="G2722" i="1"/>
  <c r="M2722" i="1"/>
  <c r="M2723" i="1" s="1"/>
  <c r="N2721" i="1"/>
  <c r="N2722" i="1" s="1"/>
  <c r="N2723" i="1" s="1"/>
  <c r="B69" i="1" l="1"/>
  <c r="Y69" i="1"/>
  <c r="W71" i="1"/>
  <c r="U72" i="1"/>
  <c r="X70" i="1"/>
  <c r="B70" i="1" s="1"/>
  <c r="P71" i="1"/>
  <c r="M2724" i="1"/>
  <c r="M2725" i="1" s="1"/>
  <c r="M2726" i="1" s="1"/>
  <c r="M2727" i="1" s="1"/>
  <c r="M2728" i="1" s="1"/>
  <c r="Z2847" i="1"/>
  <c r="AA2847" i="1"/>
  <c r="H2846" i="1"/>
  <c r="E2727" i="1"/>
  <c r="F2727" i="1"/>
  <c r="Y2845" i="1"/>
  <c r="S2845" i="1"/>
  <c r="A2847" i="1"/>
  <c r="Q2847" i="1" s="1"/>
  <c r="R2847" i="1" s="1"/>
  <c r="J2728" i="1"/>
  <c r="K2728" i="1" s="1"/>
  <c r="I2729" i="1"/>
  <c r="U2727" i="1"/>
  <c r="W2727" i="1" s="1"/>
  <c r="O2722" i="1"/>
  <c r="D2724" i="1"/>
  <c r="L2724" i="1" s="1"/>
  <c r="G2723" i="1"/>
  <c r="O2723" i="1"/>
  <c r="O2721" i="1"/>
  <c r="R71" i="1" l="1"/>
  <c r="AI13" i="1" s="1"/>
  <c r="AB71" i="1"/>
  <c r="X71" i="1"/>
  <c r="W72" i="1"/>
  <c r="U73" i="1"/>
  <c r="H2847" i="1"/>
  <c r="N2724" i="1"/>
  <c r="N2725" i="1" s="1"/>
  <c r="N2726" i="1" s="1"/>
  <c r="N2727" i="1" s="1"/>
  <c r="N2728" i="1" s="1"/>
  <c r="N2729" i="1" s="1"/>
  <c r="AA2848" i="1"/>
  <c r="Z2848" i="1"/>
  <c r="F272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I2730" i="1"/>
  <c r="G2724" i="1"/>
  <c r="D2725" i="1"/>
  <c r="L2725" i="1" s="1"/>
  <c r="AH13" i="1" l="1"/>
  <c r="C11" i="1"/>
  <c r="B71" i="1"/>
  <c r="O2724" i="1"/>
  <c r="W73" i="1"/>
  <c r="U74" i="1"/>
  <c r="S73" i="1"/>
  <c r="Y73" i="1" s="1"/>
  <c r="Z2849" i="1"/>
  <c r="AA2849" i="1"/>
  <c r="H2848" i="1"/>
  <c r="E2729" i="1"/>
  <c r="F2729" i="1"/>
  <c r="N2730" i="1"/>
  <c r="A2849" i="1"/>
  <c r="Q2849" i="1" s="1"/>
  <c r="R2849" i="1" s="1"/>
  <c r="S2847" i="1"/>
  <c r="Y2847" i="1"/>
  <c r="U2729" i="1"/>
  <c r="W2729" i="1" s="1"/>
  <c r="J2730" i="1"/>
  <c r="K2730" i="1" s="1"/>
  <c r="I2731" i="1"/>
  <c r="M2730" i="1"/>
  <c r="O2725" i="1"/>
  <c r="D2726" i="1"/>
  <c r="L2726" i="1" s="1"/>
  <c r="G2725" i="1"/>
  <c r="AJ13" i="1" l="1"/>
  <c r="AE13" i="1"/>
  <c r="C12" i="1"/>
  <c r="P11" i="1"/>
  <c r="X11" i="1" s="1"/>
  <c r="B11" i="1" s="1"/>
  <c r="Y222" i="1"/>
  <c r="W74" i="1"/>
  <c r="U75" i="1"/>
  <c r="H2849" i="1"/>
  <c r="AA2850" i="1"/>
  <c r="Z2850" i="1"/>
  <c r="F2730" i="1"/>
  <c r="E2730" i="1"/>
  <c r="M2731" i="1"/>
  <c r="J2731" i="1"/>
  <c r="K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AG14" i="1" l="1"/>
  <c r="C72" i="1"/>
  <c r="C13" i="1"/>
  <c r="P12" i="1"/>
  <c r="X12" i="1" s="1"/>
  <c r="B12" i="1" s="1"/>
  <c r="W75" i="1"/>
  <c r="U76" i="1"/>
  <c r="Z2851" i="1"/>
  <c r="AA2851" i="1"/>
  <c r="H2850" i="1"/>
  <c r="E2731" i="1"/>
  <c r="F2731" i="1"/>
  <c r="A2851" i="1"/>
  <c r="Q2851" i="1" s="1"/>
  <c r="R2851" i="1" s="1"/>
  <c r="J2732" i="1"/>
  <c r="K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P72" i="1" l="1"/>
  <c r="X72" i="1" s="1"/>
  <c r="B72" i="1" s="1"/>
  <c r="C73" i="1"/>
  <c r="C14" i="1"/>
  <c r="P13" i="1"/>
  <c r="X13" i="1" s="1"/>
  <c r="B13" i="1" s="1"/>
  <c r="W76" i="1"/>
  <c r="U77" i="1"/>
  <c r="S225" i="1"/>
  <c r="H2851" i="1"/>
  <c r="AA2852" i="1"/>
  <c r="Z2852" i="1"/>
  <c r="F2732" i="1"/>
  <c r="E2732" i="1"/>
  <c r="M2733" i="1"/>
  <c r="J2733" i="1"/>
  <c r="K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C74" i="1" l="1"/>
  <c r="P73" i="1"/>
  <c r="X73" i="1" s="1"/>
  <c r="B73" i="1" s="1"/>
  <c r="C15" i="1"/>
  <c r="P14" i="1"/>
  <c r="X14" i="1" s="1"/>
  <c r="B14" i="1" s="1"/>
  <c r="W77" i="1"/>
  <c r="U78" i="1"/>
  <c r="Y225" i="1"/>
  <c r="Z2853" i="1"/>
  <c r="AA2853" i="1"/>
  <c r="H2852" i="1"/>
  <c r="E2733" i="1"/>
  <c r="F2733" i="1"/>
  <c r="A2853" i="1"/>
  <c r="Q2853" i="1" s="1"/>
  <c r="R2853" i="1" s="1"/>
  <c r="J2734" i="1"/>
  <c r="K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C75" i="1" l="1"/>
  <c r="P74" i="1"/>
  <c r="X74" i="1" s="1"/>
  <c r="B74" i="1" s="1"/>
  <c r="C16" i="1"/>
  <c r="P15" i="1"/>
  <c r="X15" i="1" s="1"/>
  <c r="B15" i="1" s="1"/>
  <c r="W78" i="1"/>
  <c r="U79" i="1"/>
  <c r="H2853" i="1"/>
  <c r="AA2854" i="1"/>
  <c r="Z2854" i="1"/>
  <c r="F2734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I2736" i="1"/>
  <c r="G2730" i="1"/>
  <c r="O2730" i="1"/>
  <c r="D2731" i="1"/>
  <c r="L2731" i="1" s="1"/>
  <c r="P75" i="1" l="1"/>
  <c r="X75" i="1" s="1"/>
  <c r="B75" i="1" s="1"/>
  <c r="C76" i="1"/>
  <c r="C17" i="1"/>
  <c r="P16" i="1"/>
  <c r="X16" i="1" s="1"/>
  <c r="B16" i="1" s="1"/>
  <c r="W79" i="1"/>
  <c r="U80" i="1"/>
  <c r="Y227" i="1"/>
  <c r="Z2855" i="1"/>
  <c r="AA2855" i="1"/>
  <c r="H2854" i="1"/>
  <c r="E2735" i="1"/>
  <c r="F2735" i="1"/>
  <c r="N2736" i="1"/>
  <c r="Y2853" i="1"/>
  <c r="S2853" i="1"/>
  <c r="U2735" i="1"/>
  <c r="W2735" i="1" s="1"/>
  <c r="A2855" i="1"/>
  <c r="Q2855" i="1" s="1"/>
  <c r="R2855" i="1" s="1"/>
  <c r="J2736" i="1"/>
  <c r="K2736" i="1" s="1"/>
  <c r="I2737" i="1"/>
  <c r="M2736" i="1"/>
  <c r="O2731" i="1"/>
  <c r="G2731" i="1"/>
  <c r="D2732" i="1"/>
  <c r="L2732" i="1" s="1"/>
  <c r="P76" i="1" l="1"/>
  <c r="X76" i="1" s="1"/>
  <c r="B76" i="1" s="1"/>
  <c r="C77" i="1"/>
  <c r="C18" i="1"/>
  <c r="P17" i="1"/>
  <c r="X17" i="1" s="1"/>
  <c r="B17" i="1" s="1"/>
  <c r="W80" i="1"/>
  <c r="U81" i="1"/>
  <c r="H2855" i="1"/>
  <c r="AA2856" i="1"/>
  <c r="Z2856" i="1"/>
  <c r="F2736" i="1"/>
  <c r="E2736" i="1"/>
  <c r="J2737" i="1"/>
  <c r="K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C78" i="1" l="1"/>
  <c r="P77" i="1"/>
  <c r="X77" i="1" s="1"/>
  <c r="B77" i="1" s="1"/>
  <c r="C19" i="1"/>
  <c r="P18" i="1"/>
  <c r="X18" i="1" s="1"/>
  <c r="B18" i="1" s="1"/>
  <c r="W81" i="1"/>
  <c r="U82" i="1"/>
  <c r="Z2857" i="1"/>
  <c r="M2738" i="1"/>
  <c r="AA2857" i="1"/>
  <c r="H2856" i="1"/>
  <c r="E2737" i="1"/>
  <c r="N2738" i="1"/>
  <c r="F2737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P78" i="1" l="1"/>
  <c r="X78" i="1" s="1"/>
  <c r="B78" i="1" s="1"/>
  <c r="C79" i="1"/>
  <c r="C20" i="1"/>
  <c r="P19" i="1"/>
  <c r="X19" i="1" s="1"/>
  <c r="B19" i="1" s="1"/>
  <c r="S227" i="1"/>
  <c r="W82" i="1"/>
  <c r="U83" i="1"/>
  <c r="H2857" i="1"/>
  <c r="N2739" i="1"/>
  <c r="AA2858" i="1"/>
  <c r="Z2858" i="1"/>
  <c r="F2738" i="1"/>
  <c r="E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P79" i="1" l="1"/>
  <c r="X79" i="1" s="1"/>
  <c r="B79" i="1" s="1"/>
  <c r="C80" i="1"/>
  <c r="C21" i="1"/>
  <c r="P20" i="1"/>
  <c r="X20" i="1" s="1"/>
  <c r="B20" i="1" s="1"/>
  <c r="W83" i="1"/>
  <c r="U84" i="1"/>
  <c r="Z2859" i="1"/>
  <c r="AA2859" i="1"/>
  <c r="H2858" i="1"/>
  <c r="E2739" i="1"/>
  <c r="F273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C81" i="1" l="1"/>
  <c r="P80" i="1"/>
  <c r="X80" i="1" s="1"/>
  <c r="B80" i="1" s="1"/>
  <c r="C22" i="1"/>
  <c r="P21" i="1"/>
  <c r="X21" i="1" s="1"/>
  <c r="B21" i="1" s="1"/>
  <c r="W84" i="1"/>
  <c r="U85" i="1"/>
  <c r="H2859" i="1"/>
  <c r="AA2860" i="1"/>
  <c r="Z2860" i="1"/>
  <c r="F2740" i="1"/>
  <c r="E274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P81" i="1" l="1"/>
  <c r="X81" i="1" s="1"/>
  <c r="B81" i="1" s="1"/>
  <c r="C82" i="1"/>
  <c r="C23" i="1"/>
  <c r="P22" i="1"/>
  <c r="X22" i="1" s="1"/>
  <c r="B22" i="1" s="1"/>
  <c r="W85" i="1"/>
  <c r="U86" i="1"/>
  <c r="Z2861" i="1"/>
  <c r="AA2861" i="1"/>
  <c r="H2860" i="1"/>
  <c r="E2741" i="1"/>
  <c r="F274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C83" i="1" l="1"/>
  <c r="P82" i="1"/>
  <c r="X82" i="1" s="1"/>
  <c r="B82" i="1" s="1"/>
  <c r="C24" i="1"/>
  <c r="P23" i="1"/>
  <c r="X23" i="1" s="1"/>
  <c r="B23" i="1" s="1"/>
  <c r="W86" i="1"/>
  <c r="U87" i="1"/>
  <c r="H2861" i="1"/>
  <c r="AA2862" i="1"/>
  <c r="Z2862" i="1"/>
  <c r="F2742" i="1"/>
  <c r="E274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C84" i="1" l="1"/>
  <c r="P83" i="1"/>
  <c r="X83" i="1" s="1"/>
  <c r="B83" i="1" s="1"/>
  <c r="C25" i="1"/>
  <c r="P24" i="1"/>
  <c r="X24" i="1" s="1"/>
  <c r="B24" i="1" s="1"/>
  <c r="W87" i="1"/>
  <c r="U88" i="1"/>
  <c r="H2862" i="1"/>
  <c r="Z2863" i="1"/>
  <c r="AA2863" i="1"/>
  <c r="E2743" i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P84" i="1" l="1"/>
  <c r="X84" i="1" s="1"/>
  <c r="B84" i="1" s="1"/>
  <c r="C85" i="1"/>
  <c r="C26" i="1"/>
  <c r="P25" i="1"/>
  <c r="X25" i="1" s="1"/>
  <c r="B25" i="1" s="1"/>
  <c r="W88" i="1"/>
  <c r="U89" i="1"/>
  <c r="H2863" i="1"/>
  <c r="AA2864" i="1"/>
  <c r="Z2864" i="1"/>
  <c r="F2744" i="1"/>
  <c r="E274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P85" i="1" l="1"/>
  <c r="X85" i="1" s="1"/>
  <c r="B85" i="1" s="1"/>
  <c r="C86" i="1"/>
  <c r="C27" i="1"/>
  <c r="P26" i="1"/>
  <c r="X26" i="1" s="1"/>
  <c r="B26" i="1" s="1"/>
  <c r="W89" i="1"/>
  <c r="U90" i="1"/>
  <c r="Z2865" i="1"/>
  <c r="AA2865" i="1"/>
  <c r="H2864" i="1"/>
  <c r="E2745" i="1"/>
  <c r="F2745" i="1"/>
  <c r="Y2863" i="1"/>
  <c r="S2863" i="1"/>
  <c r="J2746" i="1"/>
  <c r="K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C87" i="1" l="1"/>
  <c r="P86" i="1"/>
  <c r="X86" i="1" s="1"/>
  <c r="B86" i="1" s="1"/>
  <c r="P27" i="1"/>
  <c r="X27" i="1" s="1"/>
  <c r="B27" i="1" s="1"/>
  <c r="C28" i="1"/>
  <c r="W90" i="1"/>
  <c r="U91" i="1"/>
  <c r="H2865" i="1"/>
  <c r="AA2866" i="1"/>
  <c r="Z2866" i="1"/>
  <c r="F2746" i="1"/>
  <c r="E2746" i="1"/>
  <c r="A2866" i="1"/>
  <c r="Q2866" i="1" s="1"/>
  <c r="R2866" i="1" s="1"/>
  <c r="Y2864" i="1"/>
  <c r="S2864" i="1"/>
  <c r="J2747" i="1"/>
  <c r="K2747" i="1" s="1"/>
  <c r="I2748" i="1"/>
  <c r="U2746" i="1"/>
  <c r="W2746" i="1" s="1"/>
  <c r="G2742" i="1"/>
  <c r="O2742" i="1"/>
  <c r="D2743" i="1"/>
  <c r="L2743" i="1" s="1"/>
  <c r="P87" i="1" l="1"/>
  <c r="X87" i="1" s="1"/>
  <c r="B87" i="1" s="1"/>
  <c r="C88" i="1"/>
  <c r="C29" i="1"/>
  <c r="P28" i="1"/>
  <c r="X28" i="1" s="1"/>
  <c r="B28" i="1" s="1"/>
  <c r="W91" i="1"/>
  <c r="U92" i="1"/>
  <c r="Z2867" i="1"/>
  <c r="AA2867" i="1"/>
  <c r="H2866" i="1"/>
  <c r="E2747" i="1"/>
  <c r="F2747" i="1"/>
  <c r="U2747" i="1"/>
  <c r="W2747" i="1" s="1"/>
  <c r="A2867" i="1"/>
  <c r="Q2867" i="1" s="1"/>
  <c r="R2867" i="1" s="1"/>
  <c r="Y2865" i="1"/>
  <c r="S2865" i="1"/>
  <c r="J2748" i="1"/>
  <c r="K2748" i="1" s="1"/>
  <c r="I2749" i="1"/>
  <c r="G2743" i="1"/>
  <c r="D2744" i="1"/>
  <c r="L2744" i="1" s="1"/>
  <c r="P88" i="1" l="1"/>
  <c r="X88" i="1" s="1"/>
  <c r="B88" i="1" s="1"/>
  <c r="C89" i="1"/>
  <c r="C30" i="1"/>
  <c r="P29" i="1"/>
  <c r="X29" i="1" s="1"/>
  <c r="B29" i="1" s="1"/>
  <c r="W92" i="1"/>
  <c r="U93" i="1"/>
  <c r="H2867" i="1"/>
  <c r="AA2868" i="1"/>
  <c r="Z2868" i="1"/>
  <c r="F2748" i="1"/>
  <c r="E2748" i="1"/>
  <c r="O2743" i="1"/>
  <c r="M2744" i="1"/>
  <c r="A2868" i="1"/>
  <c r="Q2868" i="1" s="1"/>
  <c r="R2868" i="1" s="1"/>
  <c r="Y2866" i="1"/>
  <c r="S2866" i="1"/>
  <c r="J2749" i="1"/>
  <c r="K2749" i="1" s="1"/>
  <c r="I2750" i="1"/>
  <c r="U2748" i="1"/>
  <c r="W2748" i="1" s="1"/>
  <c r="D2745" i="1"/>
  <c r="L2745" i="1" s="1"/>
  <c r="G2744" i="1"/>
  <c r="C90" i="1" l="1"/>
  <c r="P89" i="1"/>
  <c r="X89" i="1" s="1"/>
  <c r="B89" i="1" s="1"/>
  <c r="C31" i="1"/>
  <c r="P30" i="1"/>
  <c r="X30" i="1" s="1"/>
  <c r="B30" i="1" s="1"/>
  <c r="W93" i="1"/>
  <c r="U94" i="1"/>
  <c r="Z2869" i="1"/>
  <c r="AA2869" i="1"/>
  <c r="H2868" i="1"/>
  <c r="E2749" i="1"/>
  <c r="F2749" i="1"/>
  <c r="N2744" i="1"/>
  <c r="N2745" i="1" s="1"/>
  <c r="N2746" i="1" s="1"/>
  <c r="M2745" i="1"/>
  <c r="M2746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H2869" i="1" l="1"/>
  <c r="P90" i="1"/>
  <c r="X90" i="1" s="1"/>
  <c r="B90" i="1" s="1"/>
  <c r="C91" i="1"/>
  <c r="C32" i="1"/>
  <c r="P31" i="1"/>
  <c r="X31" i="1" s="1"/>
  <c r="B31" i="1" s="1"/>
  <c r="W94" i="1"/>
  <c r="U95" i="1"/>
  <c r="M2747" i="1"/>
  <c r="O2745" i="1"/>
  <c r="AA2870" i="1"/>
  <c r="Z2870" i="1"/>
  <c r="F2750" i="1"/>
  <c r="E275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P91" i="1" l="1"/>
  <c r="X91" i="1" s="1"/>
  <c r="B91" i="1" s="1"/>
  <c r="C92" i="1"/>
  <c r="C33" i="1"/>
  <c r="P32" i="1"/>
  <c r="X32" i="1" s="1"/>
  <c r="B32" i="1" s="1"/>
  <c r="M2748" i="1"/>
  <c r="M2749" i="1" s="1"/>
  <c r="W95" i="1"/>
  <c r="U96" i="1"/>
  <c r="N2747" i="1"/>
  <c r="Z2871" i="1"/>
  <c r="AA2871" i="1"/>
  <c r="H2870" i="1"/>
  <c r="E2751" i="1"/>
  <c r="F2751" i="1"/>
  <c r="U2751" i="1"/>
  <c r="W2751" i="1" s="1"/>
  <c r="A2871" i="1"/>
  <c r="Q2871" i="1" s="1"/>
  <c r="R2871" i="1" s="1"/>
  <c r="J2752" i="1"/>
  <c r="K2752" i="1" s="1"/>
  <c r="I2753" i="1"/>
  <c r="D2748" i="1"/>
  <c r="L2748" i="1" s="1"/>
  <c r="G2747" i="1"/>
  <c r="C93" i="1" l="1"/>
  <c r="P92" i="1"/>
  <c r="X92" i="1" s="1"/>
  <c r="B92" i="1" s="1"/>
  <c r="C34" i="1"/>
  <c r="P33" i="1"/>
  <c r="X33" i="1" s="1"/>
  <c r="B33" i="1" s="1"/>
  <c r="N2748" i="1"/>
  <c r="N2749" i="1" s="1"/>
  <c r="W96" i="1"/>
  <c r="U97" i="1"/>
  <c r="O2747" i="1"/>
  <c r="H2871" i="1"/>
  <c r="AA2872" i="1"/>
  <c r="Z2872" i="1"/>
  <c r="F2752" i="1"/>
  <c r="E2752" i="1"/>
  <c r="J2753" i="1"/>
  <c r="K2753" i="1" s="1"/>
  <c r="I2754" i="1"/>
  <c r="U2752" i="1"/>
  <c r="W2752" i="1" s="1"/>
  <c r="A2872" i="1"/>
  <c r="S2870" i="1"/>
  <c r="Y2870" i="1"/>
  <c r="D2749" i="1"/>
  <c r="L2749" i="1" s="1"/>
  <c r="G2748" i="1"/>
  <c r="C94" i="1" l="1"/>
  <c r="P93" i="1"/>
  <c r="X93" i="1" s="1"/>
  <c r="B93" i="1" s="1"/>
  <c r="O2748" i="1"/>
  <c r="C35" i="1"/>
  <c r="P34" i="1"/>
  <c r="X34" i="1" s="1"/>
  <c r="B34" i="1" s="1"/>
  <c r="W97" i="1"/>
  <c r="U98" i="1"/>
  <c r="H2872" i="1"/>
  <c r="Q2872" i="1"/>
  <c r="R2872" i="1" s="1"/>
  <c r="E2753" i="1"/>
  <c r="F2753" i="1"/>
  <c r="U2753" i="1"/>
  <c r="W2753" i="1" s="1"/>
  <c r="A2873" i="1"/>
  <c r="Q2873" i="1" s="1"/>
  <c r="J2754" i="1"/>
  <c r="K2754" i="1" s="1"/>
  <c r="I2755" i="1"/>
  <c r="G2749" i="1"/>
  <c r="D2750" i="1"/>
  <c r="L2750" i="1" s="1"/>
  <c r="P94" i="1" l="1"/>
  <c r="X94" i="1" s="1"/>
  <c r="B94" i="1" s="1"/>
  <c r="C95" i="1"/>
  <c r="C36" i="1"/>
  <c r="P35" i="1"/>
  <c r="X35" i="1" s="1"/>
  <c r="B35" i="1" s="1"/>
  <c r="H2873" i="1"/>
  <c r="W98" i="1"/>
  <c r="U99" i="1"/>
  <c r="AA2873" i="1"/>
  <c r="AA2874" i="1" s="1"/>
  <c r="R2873" i="1"/>
  <c r="Z2873" i="1"/>
  <c r="Z2874" i="1" s="1"/>
  <c r="F2754" i="1"/>
  <c r="E2754" i="1"/>
  <c r="O2749" i="1"/>
  <c r="M2750" i="1"/>
  <c r="J2755" i="1"/>
  <c r="K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C96" i="1" l="1"/>
  <c r="P95" i="1"/>
  <c r="X95" i="1" s="1"/>
  <c r="B95" i="1" s="1"/>
  <c r="C37" i="1"/>
  <c r="P36" i="1"/>
  <c r="X36" i="1" s="1"/>
  <c r="B36" i="1" s="1"/>
  <c r="W99" i="1"/>
  <c r="U100" i="1"/>
  <c r="Z2875" i="1"/>
  <c r="AA2875" i="1"/>
  <c r="H2874" i="1"/>
  <c r="E2755" i="1"/>
  <c r="F2755" i="1"/>
  <c r="N2750" i="1"/>
  <c r="N2751" i="1" s="1"/>
  <c r="M2751" i="1"/>
  <c r="M2752" i="1" s="1"/>
  <c r="J2756" i="1"/>
  <c r="K2756" i="1" s="1"/>
  <c r="I2757" i="1"/>
  <c r="U2755" i="1"/>
  <c r="W2755" i="1" s="1"/>
  <c r="A2875" i="1"/>
  <c r="Q2875" i="1" s="1"/>
  <c r="R2875" i="1" s="1"/>
  <c r="G2751" i="1"/>
  <c r="D2752" i="1"/>
  <c r="L2752" i="1" s="1"/>
  <c r="C97" i="1" l="1"/>
  <c r="P96" i="1"/>
  <c r="X96" i="1" s="1"/>
  <c r="B96" i="1" s="1"/>
  <c r="P37" i="1"/>
  <c r="C38" i="1"/>
  <c r="N2752" i="1"/>
  <c r="W100" i="1"/>
  <c r="U101" i="1"/>
  <c r="H2875" i="1"/>
  <c r="AA2876" i="1"/>
  <c r="Z2876" i="1"/>
  <c r="F2756" i="1"/>
  <c r="E2756" i="1"/>
  <c r="O2750" i="1"/>
  <c r="O2751" i="1"/>
  <c r="A2876" i="1"/>
  <c r="Q2876" i="1" s="1"/>
  <c r="R2876" i="1" s="1"/>
  <c r="S2874" i="1"/>
  <c r="J2757" i="1"/>
  <c r="K2757" i="1" s="1"/>
  <c r="I2758" i="1"/>
  <c r="U2756" i="1"/>
  <c r="W2756" i="1" s="1"/>
  <c r="G2752" i="1"/>
  <c r="D2753" i="1"/>
  <c r="L2753" i="1" s="1"/>
  <c r="P97" i="1" l="1"/>
  <c r="X97" i="1" s="1"/>
  <c r="B97" i="1" s="1"/>
  <c r="C98" i="1"/>
  <c r="X37" i="1"/>
  <c r="B37" i="1" s="1"/>
  <c r="C39" i="1"/>
  <c r="P38" i="1"/>
  <c r="X38" i="1" s="1"/>
  <c r="B38" i="1" s="1"/>
  <c r="W101" i="1"/>
  <c r="U102" i="1"/>
  <c r="W102" i="1" s="1"/>
  <c r="S101" i="1"/>
  <c r="Z2877" i="1"/>
  <c r="AA2877" i="1"/>
  <c r="H2876" i="1"/>
  <c r="E2757" i="1"/>
  <c r="F2757" i="1"/>
  <c r="J2758" i="1"/>
  <c r="K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C99" i="1" l="1"/>
  <c r="P98" i="1"/>
  <c r="X98" i="1" s="1"/>
  <c r="B98" i="1" s="1"/>
  <c r="C40" i="1"/>
  <c r="P39" i="1"/>
  <c r="X39" i="1" s="1"/>
  <c r="B39" i="1" s="1"/>
  <c r="Y101" i="1"/>
  <c r="H2877" i="1"/>
  <c r="AA2878" i="1"/>
  <c r="Z2878" i="1"/>
  <c r="F2758" i="1"/>
  <c r="E2758" i="1"/>
  <c r="A2878" i="1"/>
  <c r="Q2878" i="1" s="1"/>
  <c r="R2878" i="1" s="1"/>
  <c r="Y2876" i="1"/>
  <c r="S2876" i="1"/>
  <c r="J2759" i="1"/>
  <c r="K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C100" i="1" l="1"/>
  <c r="P99" i="1"/>
  <c r="X99" i="1" s="1"/>
  <c r="B99" i="1" s="1"/>
  <c r="C41" i="1"/>
  <c r="P40" i="1"/>
  <c r="X40" i="1" s="1"/>
  <c r="B40" i="1" s="1"/>
  <c r="N2754" i="1"/>
  <c r="N2755" i="1" s="1"/>
  <c r="Z2879" i="1"/>
  <c r="AA2879" i="1"/>
  <c r="H2878" i="1"/>
  <c r="E2759" i="1"/>
  <c r="F2759" i="1"/>
  <c r="M2760" i="1"/>
  <c r="J2760" i="1"/>
  <c r="K2760" i="1" s="1"/>
  <c r="I2761" i="1"/>
  <c r="U2759" i="1"/>
  <c r="W2759" i="1" s="1"/>
  <c r="Y2877" i="1"/>
  <c r="S2877" i="1"/>
  <c r="A2879" i="1"/>
  <c r="Q2879" i="1" s="1"/>
  <c r="R2879" i="1" s="1"/>
  <c r="O2753" i="1"/>
  <c r="G2755" i="1"/>
  <c r="D2756" i="1"/>
  <c r="L2756" i="1" s="1"/>
  <c r="C101" i="1" l="1"/>
  <c r="P100" i="1"/>
  <c r="X100" i="1" s="1"/>
  <c r="B100" i="1" s="1"/>
  <c r="C42" i="1"/>
  <c r="P42" i="1" s="1"/>
  <c r="P41" i="1"/>
  <c r="X41" i="1" s="1"/>
  <c r="B41" i="1" s="1"/>
  <c r="S222" i="1"/>
  <c r="N2756" i="1"/>
  <c r="N2757" i="1" s="1"/>
  <c r="N2758" i="1" s="1"/>
  <c r="N2759" i="1" s="1"/>
  <c r="N2760" i="1" s="1"/>
  <c r="N2761" i="1" s="1"/>
  <c r="O2755" i="1"/>
  <c r="O2754" i="1"/>
  <c r="H2879" i="1"/>
  <c r="AA2880" i="1"/>
  <c r="Z2880" i="1"/>
  <c r="F2760" i="1"/>
  <c r="E2760" i="1"/>
  <c r="M2761" i="1"/>
  <c r="S2878" i="1"/>
  <c r="Y2878" i="1"/>
  <c r="A2880" i="1"/>
  <c r="Q2880" i="1" s="1"/>
  <c r="R2880" i="1" s="1"/>
  <c r="J2761" i="1"/>
  <c r="K2761" i="1" s="1"/>
  <c r="I2762" i="1"/>
  <c r="U2760" i="1"/>
  <c r="W2760" i="1" s="1"/>
  <c r="G2756" i="1"/>
  <c r="D2757" i="1"/>
  <c r="L2757" i="1" s="1"/>
  <c r="P101" i="1" l="1"/>
  <c r="X101" i="1" s="1"/>
  <c r="B101" i="1" s="1"/>
  <c r="C102" i="1"/>
  <c r="P102" i="1" s="1"/>
  <c r="X42" i="1"/>
  <c r="B42" i="1" s="1"/>
  <c r="O2756" i="1"/>
  <c r="S255" i="1"/>
  <c r="Z2881" i="1"/>
  <c r="AA2881" i="1"/>
  <c r="H2880" i="1"/>
  <c r="E2761" i="1"/>
  <c r="F2761" i="1"/>
  <c r="M2762" i="1"/>
  <c r="A2881" i="1"/>
  <c r="Q2881" i="1" s="1"/>
  <c r="R2881" i="1" s="1"/>
  <c r="Y2879" i="1"/>
  <c r="S2879" i="1"/>
  <c r="U2761" i="1"/>
  <c r="W2761" i="1" s="1"/>
  <c r="J2762" i="1"/>
  <c r="K2762" i="1" s="1"/>
  <c r="I2763" i="1"/>
  <c r="N2762" i="1"/>
  <c r="G2757" i="1"/>
  <c r="O2757" i="1"/>
  <c r="D2758" i="1"/>
  <c r="L2758" i="1" s="1"/>
  <c r="X102" i="1" l="1"/>
  <c r="S192" i="1"/>
  <c r="Y42" i="1"/>
  <c r="Y255" i="1"/>
  <c r="H2881" i="1"/>
  <c r="AA2882" i="1"/>
  <c r="Z2882" i="1"/>
  <c r="F2762" i="1"/>
  <c r="E2762" i="1"/>
  <c r="N2763" i="1"/>
  <c r="S2880" i="1"/>
  <c r="Y2880" i="1"/>
  <c r="J2763" i="1"/>
  <c r="K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B102" i="1" l="1"/>
  <c r="Z2883" i="1"/>
  <c r="AA2883" i="1"/>
  <c r="H2882" i="1"/>
  <c r="E2763" i="1"/>
  <c r="F2763" i="1"/>
  <c r="M2764" i="1"/>
  <c r="A2883" i="1"/>
  <c r="Q2883" i="1" s="1"/>
  <c r="R2883" i="1" s="1"/>
  <c r="J2764" i="1"/>
  <c r="K2764" i="1" s="1"/>
  <c r="I2765" i="1"/>
  <c r="U2763" i="1"/>
  <c r="W2763" i="1" s="1"/>
  <c r="Y2881" i="1"/>
  <c r="S2881" i="1"/>
  <c r="N2764" i="1"/>
  <c r="O2759" i="1"/>
  <c r="D2760" i="1"/>
  <c r="L2760" i="1" s="1"/>
  <c r="G2759" i="1"/>
  <c r="H2883" i="1" l="1"/>
  <c r="AA2884" i="1"/>
  <c r="Z2884" i="1"/>
  <c r="F2764" i="1"/>
  <c r="E2764" i="1"/>
  <c r="N2765" i="1"/>
  <c r="S2882" i="1"/>
  <c r="Y2882" i="1"/>
  <c r="J2765" i="1"/>
  <c r="K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Z2885" i="1" l="1"/>
  <c r="AA2885" i="1"/>
  <c r="H2884" i="1"/>
  <c r="E2765" i="1"/>
  <c r="F2765" i="1"/>
  <c r="M2766" i="1"/>
  <c r="A2885" i="1"/>
  <c r="Q2885" i="1" s="1"/>
  <c r="R2885" i="1" s="1"/>
  <c r="J2766" i="1"/>
  <c r="K2766" i="1" s="1"/>
  <c r="I2767" i="1"/>
  <c r="U2765" i="1"/>
  <c r="W2765" i="1" s="1"/>
  <c r="S2883" i="1"/>
  <c r="Y2883" i="1"/>
  <c r="N2766" i="1"/>
  <c r="G2761" i="1"/>
  <c r="O2761" i="1"/>
  <c r="D2762" i="1"/>
  <c r="L2762" i="1" s="1"/>
  <c r="H2885" i="1" l="1"/>
  <c r="AA2886" i="1"/>
  <c r="Z2886" i="1"/>
  <c r="F2766" i="1"/>
  <c r="E2766" i="1"/>
  <c r="N2767" i="1"/>
  <c r="A2886" i="1"/>
  <c r="Q2886" i="1" s="1"/>
  <c r="R2886" i="1" s="1"/>
  <c r="Y2884" i="1"/>
  <c r="S2884" i="1"/>
  <c r="J2767" i="1"/>
  <c r="K2767" i="1" s="1"/>
  <c r="I2768" i="1"/>
  <c r="U2766" i="1"/>
  <c r="W2766" i="1" s="1"/>
  <c r="M2767" i="1"/>
  <c r="O2762" i="1"/>
  <c r="G2762" i="1"/>
  <c r="D2763" i="1"/>
  <c r="L2763" i="1" s="1"/>
  <c r="Z2887" i="1" l="1"/>
  <c r="AA2887" i="1"/>
  <c r="H2886" i="1"/>
  <c r="E2767" i="1"/>
  <c r="F2767" i="1"/>
  <c r="M2768" i="1"/>
  <c r="A2887" i="1"/>
  <c r="Q2887" i="1" s="1"/>
  <c r="R2887" i="1" s="1"/>
  <c r="Y2885" i="1"/>
  <c r="S2885" i="1"/>
  <c r="U2767" i="1"/>
  <c r="W2767" i="1" s="1"/>
  <c r="J2768" i="1"/>
  <c r="K2768" i="1" s="1"/>
  <c r="I2769" i="1"/>
  <c r="N2768" i="1"/>
  <c r="O2763" i="1"/>
  <c r="G2763" i="1"/>
  <c r="D2764" i="1"/>
  <c r="L2764" i="1" s="1"/>
  <c r="H2887" i="1" l="1"/>
  <c r="AA2888" i="1"/>
  <c r="Z2888" i="1"/>
  <c r="F2768" i="1"/>
  <c r="E2768" i="1"/>
  <c r="N2769" i="1"/>
  <c r="J2769" i="1"/>
  <c r="K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Z2889" i="1" l="1"/>
  <c r="AA2889" i="1"/>
  <c r="H2888" i="1"/>
  <c r="E2769" i="1"/>
  <c r="F2769" i="1"/>
  <c r="M2770" i="1"/>
  <c r="J2770" i="1"/>
  <c r="K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H2889" i="1" l="1"/>
  <c r="AA2890" i="1"/>
  <c r="Z2890" i="1"/>
  <c r="F2770" i="1"/>
  <c r="E2770" i="1"/>
  <c r="N2771" i="1"/>
  <c r="J2771" i="1"/>
  <c r="K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Z2891" i="1" l="1"/>
  <c r="AA2891" i="1"/>
  <c r="H2890" i="1"/>
  <c r="E2771" i="1"/>
  <c r="F2771" i="1"/>
  <c r="M2772" i="1"/>
  <c r="A2891" i="1"/>
  <c r="Q2891" i="1" s="1"/>
  <c r="R2891" i="1" s="1"/>
  <c r="Y2889" i="1"/>
  <c r="S2889" i="1"/>
  <c r="J2772" i="1"/>
  <c r="K2772" i="1" s="1"/>
  <c r="I2773" i="1"/>
  <c r="U2771" i="1"/>
  <c r="W2771" i="1" s="1"/>
  <c r="N2772" i="1"/>
  <c r="G2767" i="1"/>
  <c r="D2768" i="1"/>
  <c r="L2768" i="1" s="1"/>
  <c r="O2767" i="1"/>
  <c r="H2891" i="1" l="1"/>
  <c r="AA2892" i="1"/>
  <c r="Z2892" i="1"/>
  <c r="F2772" i="1"/>
  <c r="E2772" i="1"/>
  <c r="N2773" i="1"/>
  <c r="A2892" i="1"/>
  <c r="Q2892" i="1" s="1"/>
  <c r="R2892" i="1" s="1"/>
  <c r="Y2890" i="1"/>
  <c r="S2890" i="1"/>
  <c r="U2772" i="1"/>
  <c r="W2772" i="1" s="1"/>
  <c r="J2773" i="1"/>
  <c r="K2773" i="1" s="1"/>
  <c r="I2774" i="1"/>
  <c r="M2773" i="1"/>
  <c r="D2769" i="1"/>
  <c r="L2769" i="1" s="1"/>
  <c r="G2768" i="1"/>
  <c r="O2768" i="1"/>
  <c r="Z2893" i="1" l="1"/>
  <c r="AA2893" i="1"/>
  <c r="H2892" i="1"/>
  <c r="E2773" i="1"/>
  <c r="F2773" i="1"/>
  <c r="M2774" i="1"/>
  <c r="J2774" i="1"/>
  <c r="K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H2893" i="1" l="1"/>
  <c r="AA2894" i="1"/>
  <c r="Z2894" i="1"/>
  <c r="F2774" i="1"/>
  <c r="E2774" i="1"/>
  <c r="A2894" i="1"/>
  <c r="Q2894" i="1" s="1"/>
  <c r="R2894" i="1" s="1"/>
  <c r="S2892" i="1"/>
  <c r="Y2892" i="1"/>
  <c r="J2775" i="1"/>
  <c r="K2775" i="1" s="1"/>
  <c r="I2776" i="1"/>
  <c r="U2774" i="1"/>
  <c r="W2774" i="1" s="1"/>
  <c r="O2770" i="1"/>
  <c r="G2770" i="1"/>
  <c r="D2771" i="1"/>
  <c r="L2771" i="1" s="1"/>
  <c r="Z2895" i="1" l="1"/>
  <c r="AA2895" i="1"/>
  <c r="H2894" i="1"/>
  <c r="E2775" i="1"/>
  <c r="F2775" i="1"/>
  <c r="Y2893" i="1"/>
  <c r="S2893" i="1"/>
  <c r="A2895" i="1"/>
  <c r="Q2895" i="1" s="1"/>
  <c r="R2895" i="1" s="1"/>
  <c r="J2776" i="1"/>
  <c r="K2776" i="1" s="1"/>
  <c r="I2777" i="1"/>
  <c r="U2775" i="1"/>
  <c r="W2775" i="1" s="1"/>
  <c r="O2771" i="1"/>
  <c r="D2772" i="1"/>
  <c r="L2772" i="1" s="1"/>
  <c r="G2771" i="1"/>
  <c r="H2895" i="1" l="1"/>
  <c r="AA2896" i="1"/>
  <c r="Z2896" i="1"/>
  <c r="F2776" i="1"/>
  <c r="E2776" i="1"/>
  <c r="J2777" i="1"/>
  <c r="K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Z2897" i="1" l="1"/>
  <c r="AA2897" i="1"/>
  <c r="H2896" i="1"/>
  <c r="E2777" i="1"/>
  <c r="F2777" i="1"/>
  <c r="Y2895" i="1"/>
  <c r="S2895" i="1"/>
  <c r="A2897" i="1"/>
  <c r="Q2897" i="1" s="1"/>
  <c r="R2897" i="1" s="1"/>
  <c r="J2778" i="1"/>
  <c r="K2778" i="1" s="1"/>
  <c r="I2779" i="1"/>
  <c r="U2777" i="1"/>
  <c r="W2777" i="1" s="1"/>
  <c r="O2773" i="1"/>
  <c r="G2773" i="1"/>
  <c r="D2774" i="1"/>
  <c r="L2774" i="1" s="1"/>
  <c r="H2897" i="1" l="1"/>
  <c r="AA2898" i="1"/>
  <c r="Z2898" i="1"/>
  <c r="F2778" i="1"/>
  <c r="E2778" i="1"/>
  <c r="A2898" i="1"/>
  <c r="Q2898" i="1" s="1"/>
  <c r="R2898" i="1" s="1"/>
  <c r="J2779" i="1"/>
  <c r="K2779" i="1" s="1"/>
  <c r="I2780" i="1"/>
  <c r="Y2896" i="1"/>
  <c r="S2896" i="1"/>
  <c r="U2778" i="1"/>
  <c r="W2778" i="1" s="1"/>
  <c r="D2775" i="1"/>
  <c r="L2775" i="1" s="1"/>
  <c r="G2774" i="1"/>
  <c r="Z2899" i="1" l="1"/>
  <c r="AA2899" i="1"/>
  <c r="H2898" i="1"/>
  <c r="E2779" i="1"/>
  <c r="F277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I2781" i="1"/>
  <c r="G2775" i="1"/>
  <c r="D2776" i="1"/>
  <c r="L2776" i="1" s="1"/>
  <c r="H2899" i="1" l="1"/>
  <c r="AA2900" i="1"/>
  <c r="Z2900" i="1"/>
  <c r="F2780" i="1"/>
  <c r="E2780" i="1"/>
  <c r="N2775" i="1"/>
  <c r="N2776" i="1" s="1"/>
  <c r="N2777" i="1" s="1"/>
  <c r="M2776" i="1"/>
  <c r="M2777" i="1" s="1"/>
  <c r="Y2898" i="1"/>
  <c r="S2898" i="1"/>
  <c r="J2781" i="1"/>
  <c r="K2781" i="1" s="1"/>
  <c r="I2782" i="1"/>
  <c r="A2900" i="1"/>
  <c r="Q2900" i="1" s="1"/>
  <c r="R2900" i="1" s="1"/>
  <c r="U2780" i="1"/>
  <c r="W2780" i="1" s="1"/>
  <c r="G2776" i="1"/>
  <c r="D2777" i="1"/>
  <c r="L2777" i="1" s="1"/>
  <c r="M2778" i="1" l="1"/>
  <c r="N2778" i="1"/>
  <c r="Z2901" i="1"/>
  <c r="AA2901" i="1"/>
  <c r="H2900" i="1"/>
  <c r="O2776" i="1"/>
  <c r="E2781" i="1"/>
  <c r="F2781" i="1"/>
  <c r="O2775" i="1"/>
  <c r="A2901" i="1"/>
  <c r="S2899" i="1"/>
  <c r="Y2899" i="1"/>
  <c r="J2782" i="1"/>
  <c r="K2782" i="1" s="1"/>
  <c r="I2783" i="1"/>
  <c r="U2781" i="1"/>
  <c r="W2781" i="1" s="1"/>
  <c r="G2777" i="1"/>
  <c r="O2777" i="1"/>
  <c r="D2778" i="1"/>
  <c r="L2778" i="1" s="1"/>
  <c r="M2779" i="1" l="1"/>
  <c r="Q2901" i="1"/>
  <c r="H2901" i="1"/>
  <c r="F2782" i="1"/>
  <c r="E2782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O2778" i="1"/>
  <c r="G2778" i="1"/>
  <c r="M2780" i="1" l="1"/>
  <c r="N2779" i="1"/>
  <c r="H2902" i="1"/>
  <c r="R2901" i="1"/>
  <c r="Z2902" i="1"/>
  <c r="Z2903" i="1" s="1"/>
  <c r="AA2902" i="1"/>
  <c r="AA2903" i="1" s="1"/>
  <c r="F2783" i="1"/>
  <c r="E2783" i="1"/>
  <c r="A2903" i="1"/>
  <c r="Q2903" i="1" s="1"/>
  <c r="R2903" i="1" s="1"/>
  <c r="J2784" i="1"/>
  <c r="K2784" i="1" s="1"/>
  <c r="I2785" i="1"/>
  <c r="U2783" i="1"/>
  <c r="W2783" i="1" s="1"/>
  <c r="G2779" i="1"/>
  <c r="D2780" i="1"/>
  <c r="L2780" i="1" s="1"/>
  <c r="M2781" i="1" l="1"/>
  <c r="N2780" i="1"/>
  <c r="N2781" i="1" s="1"/>
  <c r="O2779" i="1"/>
  <c r="AA2904" i="1"/>
  <c r="Z2904" i="1"/>
  <c r="H2903" i="1"/>
  <c r="E2784" i="1"/>
  <c r="F2784" i="1"/>
  <c r="J2785" i="1"/>
  <c r="K2785" i="1" s="1"/>
  <c r="I2786" i="1"/>
  <c r="U2784" i="1"/>
  <c r="W2784" i="1" s="1"/>
  <c r="A2904" i="1"/>
  <c r="Q2904" i="1" s="1"/>
  <c r="R2904" i="1" s="1"/>
  <c r="G2780" i="1"/>
  <c r="D2781" i="1"/>
  <c r="L2781" i="1" s="1"/>
  <c r="O2780" i="1" l="1"/>
  <c r="H2904" i="1"/>
  <c r="Z2905" i="1"/>
  <c r="AA2905" i="1"/>
  <c r="F2785" i="1"/>
  <c r="E2785" i="1"/>
  <c r="A2905" i="1"/>
  <c r="Q2905" i="1" s="1"/>
  <c r="R2905" i="1" s="1"/>
  <c r="J2786" i="1"/>
  <c r="K2786" i="1" s="1"/>
  <c r="I2787" i="1"/>
  <c r="U2785" i="1"/>
  <c r="W2785" i="1" s="1"/>
  <c r="G2781" i="1"/>
  <c r="D2782" i="1"/>
  <c r="L2782" i="1" s="1"/>
  <c r="AA2906" i="1" l="1"/>
  <c r="Z2906" i="1"/>
  <c r="H2905" i="1"/>
  <c r="E2786" i="1"/>
  <c r="F278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H2906" i="1" l="1"/>
  <c r="Z2907" i="1"/>
  <c r="AA2907" i="1"/>
  <c r="F2787" i="1"/>
  <c r="E278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N2782" i="1"/>
  <c r="AA2908" i="1" l="1"/>
  <c r="Z2908" i="1"/>
  <c r="H2907" i="1"/>
  <c r="E2788" i="1"/>
  <c r="F2788" i="1"/>
  <c r="N2783" i="1"/>
  <c r="N2784" i="1" s="1"/>
  <c r="N2785" i="1" s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M2786" i="1" s="1"/>
  <c r="M2787" i="1" s="1"/>
  <c r="M2788" i="1" s="1"/>
  <c r="M2789" i="1" s="1"/>
  <c r="N2786" i="1" l="1"/>
  <c r="N2787" i="1" s="1"/>
  <c r="N2788" i="1" s="1"/>
  <c r="N2789" i="1" s="1"/>
  <c r="N2790" i="1" s="1"/>
  <c r="H2908" i="1"/>
  <c r="O2783" i="1"/>
  <c r="Z2909" i="1"/>
  <c r="O2784" i="1"/>
  <c r="AA2909" i="1"/>
  <c r="F2789" i="1"/>
  <c r="E2789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AA2910" i="1" l="1"/>
  <c r="Z2910" i="1"/>
  <c r="H2909" i="1"/>
  <c r="E2790" i="1"/>
  <c r="F2790" i="1"/>
  <c r="A2910" i="1"/>
  <c r="Q2910" i="1" s="1"/>
  <c r="R2910" i="1" s="1"/>
  <c r="S2908" i="1"/>
  <c r="Y2908" i="1"/>
  <c r="J2791" i="1"/>
  <c r="K2791" i="1" s="1"/>
  <c r="I2792" i="1"/>
  <c r="M2791" i="1"/>
  <c r="U2790" i="1"/>
  <c r="W2790" i="1" s="1"/>
  <c r="N2791" i="1"/>
  <c r="G2786" i="1"/>
  <c r="O2786" i="1"/>
  <c r="D2787" i="1"/>
  <c r="L2787" i="1" s="1"/>
  <c r="S284" i="1" l="1"/>
  <c r="H2910" i="1"/>
  <c r="Z2911" i="1"/>
  <c r="AA2911" i="1"/>
  <c r="F2791" i="1"/>
  <c r="E2791" i="1"/>
  <c r="J2792" i="1"/>
  <c r="K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S285" i="1" l="1"/>
  <c r="Y284" i="1"/>
  <c r="AA2912" i="1"/>
  <c r="N2793" i="1"/>
  <c r="Z2912" i="1"/>
  <c r="H2911" i="1"/>
  <c r="E2792" i="1"/>
  <c r="F2792" i="1"/>
  <c r="M2793" i="1"/>
  <c r="A2912" i="1"/>
  <c r="Q2912" i="1" s="1"/>
  <c r="R2912" i="1" s="1"/>
  <c r="Y2910" i="1"/>
  <c r="S2910" i="1"/>
  <c r="J2793" i="1"/>
  <c r="K2793" i="1" s="1"/>
  <c r="I2794" i="1"/>
  <c r="U2792" i="1"/>
  <c r="W2792" i="1" s="1"/>
  <c r="O2788" i="1"/>
  <c r="G2788" i="1"/>
  <c r="D2789" i="1"/>
  <c r="L2789" i="1" s="1"/>
  <c r="H2912" i="1" l="1"/>
  <c r="N2794" i="1"/>
  <c r="Z2913" i="1"/>
  <c r="AA2913" i="1"/>
  <c r="F2793" i="1"/>
  <c r="E2793" i="1"/>
  <c r="M2794" i="1"/>
  <c r="A2913" i="1"/>
  <c r="Q2913" i="1" s="1"/>
  <c r="R2913" i="1" s="1"/>
  <c r="J2794" i="1"/>
  <c r="K2794" i="1" s="1"/>
  <c r="I2795" i="1"/>
  <c r="Y2911" i="1"/>
  <c r="S2911" i="1"/>
  <c r="U2793" i="1"/>
  <c r="W2793" i="1" s="1"/>
  <c r="G2789" i="1"/>
  <c r="O2789" i="1"/>
  <c r="D2790" i="1"/>
  <c r="L2790" i="1" s="1"/>
  <c r="AA2914" i="1" l="1"/>
  <c r="Z2914" i="1"/>
  <c r="H2913" i="1"/>
  <c r="E2794" i="1"/>
  <c r="F2794" i="1"/>
  <c r="A2914" i="1"/>
  <c r="Q2914" i="1" s="1"/>
  <c r="R2914" i="1" s="1"/>
  <c r="S2912" i="1"/>
  <c r="Y2912" i="1"/>
  <c r="J2795" i="1"/>
  <c r="K2795" i="1" s="1"/>
  <c r="I2796" i="1"/>
  <c r="M2795" i="1"/>
  <c r="U2794" i="1"/>
  <c r="W2794" i="1" s="1"/>
  <c r="N2795" i="1"/>
  <c r="G2790" i="1"/>
  <c r="O2790" i="1"/>
  <c r="D2791" i="1"/>
  <c r="L2791" i="1" s="1"/>
  <c r="S288" i="1" l="1"/>
  <c r="H2914" i="1"/>
  <c r="Z2915" i="1"/>
  <c r="AA2915" i="1"/>
  <c r="F2795" i="1"/>
  <c r="E2795" i="1"/>
  <c r="U2795" i="1"/>
  <c r="W2795" i="1" s="1"/>
  <c r="J2796" i="1"/>
  <c r="K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AA2916" i="1" l="1"/>
  <c r="Z2916" i="1"/>
  <c r="H2915" i="1"/>
  <c r="E2796" i="1"/>
  <c r="F2796" i="1"/>
  <c r="M2797" i="1"/>
  <c r="N2797" i="1"/>
  <c r="J2797" i="1"/>
  <c r="K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H2916" i="1" l="1"/>
  <c r="Z2917" i="1"/>
  <c r="AA2917" i="1"/>
  <c r="F2797" i="1"/>
  <c r="E2797" i="1"/>
  <c r="N2798" i="1"/>
  <c r="J2798" i="1"/>
  <c r="K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H2917" i="1" l="1"/>
  <c r="AA2918" i="1"/>
  <c r="Z2918" i="1"/>
  <c r="E2798" i="1"/>
  <c r="F2798" i="1"/>
  <c r="M2799" i="1"/>
  <c r="Y2916" i="1"/>
  <c r="S2916" i="1"/>
  <c r="J2799" i="1"/>
  <c r="K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H2918" i="1" l="1"/>
  <c r="Z2919" i="1"/>
  <c r="AA2919" i="1"/>
  <c r="F2799" i="1"/>
  <c r="E2799" i="1"/>
  <c r="N2800" i="1"/>
  <c r="J2800" i="1"/>
  <c r="K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AA2920" i="1" l="1"/>
  <c r="Z2920" i="1"/>
  <c r="H2919" i="1"/>
  <c r="E2800" i="1"/>
  <c r="F2800" i="1"/>
  <c r="M2801" i="1"/>
  <c r="Y2918" i="1"/>
  <c r="S2918" i="1"/>
  <c r="J2801" i="1"/>
  <c r="K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H2920" i="1" l="1"/>
  <c r="Z2921" i="1"/>
  <c r="AA2921" i="1"/>
  <c r="F2801" i="1"/>
  <c r="E2801" i="1"/>
  <c r="N2802" i="1"/>
  <c r="A2921" i="1"/>
  <c r="Q2921" i="1" s="1"/>
  <c r="R2921" i="1" s="1"/>
  <c r="Y2919" i="1"/>
  <c r="S2919" i="1"/>
  <c r="J2802" i="1"/>
  <c r="K2802" i="1" s="1"/>
  <c r="I2803" i="1"/>
  <c r="U2801" i="1"/>
  <c r="W2801" i="1" s="1"/>
  <c r="M2802" i="1"/>
  <c r="G2797" i="1"/>
  <c r="D2798" i="1"/>
  <c r="L2798" i="1" s="1"/>
  <c r="O2797" i="1"/>
  <c r="AA2922" i="1" l="1"/>
  <c r="Z2922" i="1"/>
  <c r="H2921" i="1"/>
  <c r="E2802" i="1"/>
  <c r="F2802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I2804" i="1"/>
  <c r="G2798" i="1"/>
  <c r="O2798" i="1"/>
  <c r="D2799" i="1"/>
  <c r="L2799" i="1" s="1"/>
  <c r="H2922" i="1" l="1"/>
  <c r="Z2923" i="1"/>
  <c r="AA2923" i="1"/>
  <c r="F2803" i="1"/>
  <c r="E2803" i="1"/>
  <c r="J2804" i="1"/>
  <c r="K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AA2924" i="1" l="1"/>
  <c r="Z2924" i="1"/>
  <c r="H2923" i="1"/>
  <c r="E2804" i="1"/>
  <c r="F2804" i="1"/>
  <c r="A2924" i="1"/>
  <c r="Q2924" i="1" s="1"/>
  <c r="R2924" i="1" s="1"/>
  <c r="S2922" i="1"/>
  <c r="Y2922" i="1"/>
  <c r="J2805" i="1"/>
  <c r="K2805" i="1" s="1"/>
  <c r="I2806" i="1"/>
  <c r="U2804" i="1"/>
  <c r="W2804" i="1" s="1"/>
  <c r="G2800" i="1"/>
  <c r="O2800" i="1"/>
  <c r="D2801" i="1"/>
  <c r="L2801" i="1" s="1"/>
  <c r="H2924" i="1" l="1"/>
  <c r="Z2925" i="1"/>
  <c r="AA2925" i="1"/>
  <c r="F2805" i="1"/>
  <c r="E2805" i="1"/>
  <c r="A2925" i="1"/>
  <c r="Q2925" i="1" s="1"/>
  <c r="R2925" i="1" s="1"/>
  <c r="J2806" i="1"/>
  <c r="K2806" i="1" s="1"/>
  <c r="I2807" i="1"/>
  <c r="Y2923" i="1"/>
  <c r="S2923" i="1"/>
  <c r="U2805" i="1"/>
  <c r="W2805" i="1" s="1"/>
  <c r="D2802" i="1"/>
  <c r="L2802" i="1" s="1"/>
  <c r="O2801" i="1"/>
  <c r="G2801" i="1"/>
  <c r="AA2926" i="1" l="1"/>
  <c r="Z2926" i="1"/>
  <c r="H2925" i="1"/>
  <c r="E2806" i="1"/>
  <c r="F2806" i="1"/>
  <c r="U2806" i="1"/>
  <c r="W2806" i="1" s="1"/>
  <c r="A2926" i="1"/>
  <c r="Q2926" i="1" s="1"/>
  <c r="R2926" i="1" s="1"/>
  <c r="Y2924" i="1"/>
  <c r="S2924" i="1"/>
  <c r="J2807" i="1"/>
  <c r="K2807" i="1" s="1"/>
  <c r="I2808" i="1"/>
  <c r="G2802" i="1"/>
  <c r="D2803" i="1"/>
  <c r="L2803" i="1" s="1"/>
  <c r="O2802" i="1"/>
  <c r="H2926" i="1" l="1"/>
  <c r="Z2927" i="1"/>
  <c r="AA2927" i="1"/>
  <c r="F2807" i="1"/>
  <c r="E2807" i="1"/>
  <c r="Y2925" i="1"/>
  <c r="S2925" i="1"/>
  <c r="J2808" i="1"/>
  <c r="K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AA2928" i="1" l="1"/>
  <c r="Z2928" i="1"/>
  <c r="H2927" i="1"/>
  <c r="E2808" i="1"/>
  <c r="F2808" i="1"/>
  <c r="Y2926" i="1"/>
  <c r="S2926" i="1"/>
  <c r="A2928" i="1"/>
  <c r="Q2928" i="1" s="1"/>
  <c r="R2928" i="1" s="1"/>
  <c r="J2809" i="1"/>
  <c r="K2809" i="1" s="1"/>
  <c r="I2810" i="1"/>
  <c r="U2808" i="1"/>
  <c r="W2808" i="1" s="1"/>
  <c r="G2804" i="1"/>
  <c r="D2805" i="1"/>
  <c r="L2805" i="1" s="1"/>
  <c r="H2928" i="1" l="1"/>
  <c r="Z2929" i="1"/>
  <c r="AA2929" i="1"/>
  <c r="F280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I2811" i="1"/>
  <c r="G2805" i="1"/>
  <c r="D2806" i="1"/>
  <c r="L2806" i="1" s="1"/>
  <c r="AA2930" i="1" l="1"/>
  <c r="Z2930" i="1"/>
  <c r="H2929" i="1"/>
  <c r="E2810" i="1"/>
  <c r="F2810" i="1"/>
  <c r="N2805" i="1"/>
  <c r="N2806" i="1" s="1"/>
  <c r="N2807" i="1" s="1"/>
  <c r="N2808" i="1" s="1"/>
  <c r="M2806" i="1"/>
  <c r="M2807" i="1" s="1"/>
  <c r="M2808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H2930" i="1" l="1"/>
  <c r="Z2931" i="1"/>
  <c r="AA2931" i="1"/>
  <c r="F2811" i="1"/>
  <c r="E281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M2809" i="1" s="1"/>
  <c r="M2810" i="1" s="1"/>
  <c r="O2807" i="1"/>
  <c r="N2809" i="1" l="1"/>
  <c r="N2810" i="1" s="1"/>
  <c r="AA2932" i="1"/>
  <c r="Z2932" i="1"/>
  <c r="H2931" i="1"/>
  <c r="E2812" i="1"/>
  <c r="F2812" i="1"/>
  <c r="A2932" i="1"/>
  <c r="J2813" i="1"/>
  <c r="K2813" i="1" s="1"/>
  <c r="I2814" i="1"/>
  <c r="U2812" i="1"/>
  <c r="W2812" i="1" s="1"/>
  <c r="G2808" i="1"/>
  <c r="O2808" i="1"/>
  <c r="D2809" i="1"/>
  <c r="L2809" i="1" s="1"/>
  <c r="Q2932" i="1" l="1"/>
  <c r="H2932" i="1"/>
  <c r="F2813" i="1"/>
  <c r="E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H2933" i="1" l="1"/>
  <c r="AA2933" i="1"/>
  <c r="AA2934" i="1" s="1"/>
  <c r="Z2933" i="1"/>
  <c r="Z2934" i="1" s="1"/>
  <c r="R2932" i="1"/>
  <c r="E2814" i="1"/>
  <c r="F2814" i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Z2935" i="1" l="1"/>
  <c r="AA2935" i="1"/>
  <c r="H2934" i="1"/>
  <c r="F2815" i="1"/>
  <c r="E2815" i="1"/>
  <c r="O2810" i="1"/>
  <c r="M2811" i="1"/>
  <c r="U2815" i="1"/>
  <c r="W2815" i="1" s="1"/>
  <c r="J2816" i="1"/>
  <c r="K2816" i="1" s="1"/>
  <c r="I2817" i="1"/>
  <c r="A2935" i="1"/>
  <c r="Q2935" i="1" s="1"/>
  <c r="R2935" i="1" s="1"/>
  <c r="G2811" i="1"/>
  <c r="D2812" i="1"/>
  <c r="L2812" i="1" s="1"/>
  <c r="H2935" i="1" l="1"/>
  <c r="AA2936" i="1"/>
  <c r="Z2936" i="1"/>
  <c r="E2816" i="1"/>
  <c r="F2816" i="1"/>
  <c r="N2811" i="1"/>
  <c r="M2812" i="1"/>
  <c r="A2936" i="1"/>
  <c r="Q2936" i="1" s="1"/>
  <c r="R2936" i="1" s="1"/>
  <c r="J2817" i="1"/>
  <c r="K2817" i="1" s="1"/>
  <c r="I2818" i="1"/>
  <c r="U2816" i="1"/>
  <c r="W2816" i="1" s="1"/>
  <c r="G2812" i="1"/>
  <c r="D2813" i="1"/>
  <c r="L2813" i="1" s="1"/>
  <c r="N2812" i="1" l="1"/>
  <c r="O2812" i="1" s="1"/>
  <c r="Z2937" i="1"/>
  <c r="AA2937" i="1"/>
  <c r="O2811" i="1"/>
  <c r="H2936" i="1"/>
  <c r="F2817" i="1"/>
  <c r="E2817" i="1"/>
  <c r="J2818" i="1"/>
  <c r="K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M2813" i="1"/>
  <c r="H2937" i="1" l="1"/>
  <c r="AA2938" i="1"/>
  <c r="Z2938" i="1"/>
  <c r="E2818" i="1"/>
  <c r="F2818" i="1"/>
  <c r="A2938" i="1"/>
  <c r="Q2938" i="1" s="1"/>
  <c r="R2938" i="1" s="1"/>
  <c r="Y2936" i="1"/>
  <c r="S2936" i="1"/>
  <c r="J2819" i="1"/>
  <c r="K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Z2939" i="1" l="1"/>
  <c r="AA2939" i="1"/>
  <c r="H2938" i="1"/>
  <c r="F2819" i="1"/>
  <c r="E2819" i="1"/>
  <c r="J2820" i="1"/>
  <c r="K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Y312" i="1" l="1"/>
  <c r="N2821" i="1"/>
  <c r="H2939" i="1"/>
  <c r="H2940" i="1" s="1"/>
  <c r="AA2940" i="1"/>
  <c r="Z2940" i="1"/>
  <c r="E2820" i="1"/>
  <c r="F2820" i="1"/>
  <c r="M2821" i="1"/>
  <c r="A2940" i="1"/>
  <c r="Q2940" i="1" s="1"/>
  <c r="R2940" i="1" s="1"/>
  <c r="S2938" i="1"/>
  <c r="Y2938" i="1"/>
  <c r="J2821" i="1"/>
  <c r="K2821" i="1" s="1"/>
  <c r="I2822" i="1"/>
  <c r="U2820" i="1"/>
  <c r="W2820" i="1" s="1"/>
  <c r="G2816" i="1"/>
  <c r="O2816" i="1"/>
  <c r="D2817" i="1"/>
  <c r="L2817" i="1" s="1"/>
  <c r="Z2941" i="1" l="1"/>
  <c r="AA2941" i="1"/>
  <c r="F2821" i="1"/>
  <c r="E2821" i="1"/>
  <c r="A2941" i="1"/>
  <c r="Q2941" i="1" s="1"/>
  <c r="R2941" i="1" s="1"/>
  <c r="Y2939" i="1"/>
  <c r="S2939" i="1"/>
  <c r="J2822" i="1"/>
  <c r="K2822" i="1" s="1"/>
  <c r="I2823" i="1"/>
  <c r="N2822" i="1"/>
  <c r="U2821" i="1"/>
  <c r="W2821" i="1" s="1"/>
  <c r="M2822" i="1"/>
  <c r="G2817" i="1"/>
  <c r="D2818" i="1"/>
  <c r="L2818" i="1" s="1"/>
  <c r="O2817" i="1"/>
  <c r="S316" i="1" l="1"/>
  <c r="H2941" i="1"/>
  <c r="AA2942" i="1"/>
  <c r="Z2942" i="1"/>
  <c r="E2822" i="1"/>
  <c r="F2822" i="1"/>
  <c r="J2823" i="1"/>
  <c r="K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Z2943" i="1" l="1"/>
  <c r="M2824" i="1"/>
  <c r="AA2943" i="1"/>
  <c r="H2942" i="1"/>
  <c r="F2823" i="1"/>
  <c r="E2823" i="1"/>
  <c r="N2824" i="1"/>
  <c r="A2943" i="1"/>
  <c r="Q2943" i="1" s="1"/>
  <c r="R2943" i="1" s="1"/>
  <c r="S2941" i="1"/>
  <c r="Y2941" i="1"/>
  <c r="J2824" i="1"/>
  <c r="K2824" i="1" s="1"/>
  <c r="I2825" i="1"/>
  <c r="U2823" i="1"/>
  <c r="W2823" i="1" s="1"/>
  <c r="G2819" i="1"/>
  <c r="D2820" i="1"/>
  <c r="L2820" i="1" s="1"/>
  <c r="O2819" i="1"/>
  <c r="H2943" i="1" l="1"/>
  <c r="M2825" i="1"/>
  <c r="AA2944" i="1"/>
  <c r="Z2944" i="1"/>
  <c r="E2824" i="1"/>
  <c r="F2824" i="1"/>
  <c r="N2825" i="1"/>
  <c r="J2825" i="1"/>
  <c r="K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S318" i="1" l="1"/>
  <c r="Z2945" i="1"/>
  <c r="AA2945" i="1"/>
  <c r="H2944" i="1"/>
  <c r="F2825" i="1"/>
  <c r="E2825" i="1"/>
  <c r="A2945" i="1"/>
  <c r="Q2945" i="1" s="1"/>
  <c r="R2945" i="1" s="1"/>
  <c r="J2826" i="1"/>
  <c r="K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H2945" i="1" l="1"/>
  <c r="AA2946" i="1"/>
  <c r="Z2946" i="1"/>
  <c r="E2826" i="1"/>
  <c r="F2826" i="1"/>
  <c r="J2827" i="1"/>
  <c r="K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Z2947" i="1" l="1"/>
  <c r="N2828" i="1"/>
  <c r="AA2947" i="1"/>
  <c r="H2946" i="1"/>
  <c r="F2827" i="1"/>
  <c r="E2827" i="1"/>
  <c r="M2828" i="1"/>
  <c r="A2947" i="1"/>
  <c r="Q2947" i="1" s="1"/>
  <c r="R2947" i="1" s="1"/>
  <c r="S2945" i="1"/>
  <c r="Y2945" i="1"/>
  <c r="J2828" i="1"/>
  <c r="K2828" i="1" s="1"/>
  <c r="I2829" i="1"/>
  <c r="U2827" i="1"/>
  <c r="W2827" i="1" s="1"/>
  <c r="G2823" i="1"/>
  <c r="D2824" i="1"/>
  <c r="L2824" i="1" s="1"/>
  <c r="O2823" i="1"/>
  <c r="H2947" i="1" l="1"/>
  <c r="AA2948" i="1"/>
  <c r="Z2948" i="1"/>
  <c r="E2828" i="1"/>
  <c r="F2828" i="1"/>
  <c r="A2948" i="1"/>
  <c r="Q2948" i="1" s="1"/>
  <c r="R2948" i="1" s="1"/>
  <c r="S2946" i="1"/>
  <c r="Y2946" i="1"/>
  <c r="J2829" i="1"/>
  <c r="K2829" i="1" s="1"/>
  <c r="I2830" i="1"/>
  <c r="N2829" i="1"/>
  <c r="U2828" i="1"/>
  <c r="W2828" i="1" s="1"/>
  <c r="M2829" i="1"/>
  <c r="G2824" i="1"/>
  <c r="O2824" i="1"/>
  <c r="D2825" i="1"/>
  <c r="L2825" i="1" s="1"/>
  <c r="Z2949" i="1" l="1"/>
  <c r="AA2949" i="1"/>
  <c r="H2948" i="1"/>
  <c r="F2829" i="1"/>
  <c r="E2829" i="1"/>
  <c r="U2829" i="1"/>
  <c r="W2829" i="1" s="1"/>
  <c r="M2830" i="1"/>
  <c r="A2949" i="1"/>
  <c r="Q2949" i="1" s="1"/>
  <c r="R2949" i="1" s="1"/>
  <c r="J2830" i="1"/>
  <c r="K2830" i="1" s="1"/>
  <c r="I2831" i="1"/>
  <c r="S2947" i="1"/>
  <c r="Y2947" i="1"/>
  <c r="N2830" i="1"/>
  <c r="G2825" i="1"/>
  <c r="O2825" i="1"/>
  <c r="D2826" i="1"/>
  <c r="L2826" i="1" s="1"/>
  <c r="H2949" i="1" l="1"/>
  <c r="AA2950" i="1"/>
  <c r="Z2950" i="1"/>
  <c r="E2830" i="1"/>
  <c r="F2830" i="1"/>
  <c r="N2831" i="1"/>
  <c r="A2950" i="1"/>
  <c r="Q2950" i="1" s="1"/>
  <c r="R2950" i="1" s="1"/>
  <c r="Y2948" i="1"/>
  <c r="S2948" i="1"/>
  <c r="J2831" i="1"/>
  <c r="K2831" i="1" s="1"/>
  <c r="I2832" i="1"/>
  <c r="M2831" i="1"/>
  <c r="U2830" i="1"/>
  <c r="W2830" i="1" s="1"/>
  <c r="G2826" i="1"/>
  <c r="D2827" i="1"/>
  <c r="L2827" i="1" s="1"/>
  <c r="O2826" i="1"/>
  <c r="Z2951" i="1" l="1"/>
  <c r="AA2951" i="1"/>
  <c r="H2950" i="1"/>
  <c r="F2831" i="1"/>
  <c r="E2831" i="1"/>
  <c r="N2832" i="1"/>
  <c r="U2831" i="1"/>
  <c r="W2831" i="1" s="1"/>
  <c r="M2832" i="1"/>
  <c r="A2951" i="1"/>
  <c r="Q2951" i="1" s="1"/>
  <c r="R2951" i="1" s="1"/>
  <c r="J2832" i="1"/>
  <c r="K2832" i="1" s="1"/>
  <c r="I2833" i="1"/>
  <c r="Y2949" i="1"/>
  <c r="S2949" i="1"/>
  <c r="D2828" i="1"/>
  <c r="L2828" i="1" s="1"/>
  <c r="O2827" i="1"/>
  <c r="G2827" i="1"/>
  <c r="H2951" i="1" l="1"/>
  <c r="AA2952" i="1"/>
  <c r="Z2952" i="1"/>
  <c r="E2832" i="1"/>
  <c r="F2832" i="1"/>
  <c r="Y2950" i="1"/>
  <c r="S2950" i="1"/>
  <c r="J2833" i="1"/>
  <c r="K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Z2953" i="1" l="1"/>
  <c r="AA2953" i="1"/>
  <c r="H2952" i="1"/>
  <c r="F2833" i="1"/>
  <c r="E2833" i="1"/>
  <c r="M2834" i="1"/>
  <c r="N2834" i="1"/>
  <c r="Y2951" i="1"/>
  <c r="S2951" i="1"/>
  <c r="A2953" i="1"/>
  <c r="Q2953" i="1" s="1"/>
  <c r="R2953" i="1" s="1"/>
  <c r="J2834" i="1"/>
  <c r="K2834" i="1" s="1"/>
  <c r="I2835" i="1"/>
  <c r="U2833" i="1"/>
  <c r="W2833" i="1" s="1"/>
  <c r="G2829" i="1"/>
  <c r="D2830" i="1"/>
  <c r="L2830" i="1" s="1"/>
  <c r="O2829" i="1"/>
  <c r="H2953" i="1" l="1"/>
  <c r="AA2954" i="1"/>
  <c r="Z2954" i="1"/>
  <c r="E2834" i="1"/>
  <c r="F2834" i="1"/>
  <c r="Y2952" i="1"/>
  <c r="S2952" i="1"/>
  <c r="A2954" i="1"/>
  <c r="Q2954" i="1" s="1"/>
  <c r="R2954" i="1" s="1"/>
  <c r="J2835" i="1"/>
  <c r="K2835" i="1" s="1"/>
  <c r="I2836" i="1"/>
  <c r="M2835" i="1"/>
  <c r="U2834" i="1"/>
  <c r="W2834" i="1" s="1"/>
  <c r="N2835" i="1"/>
  <c r="G2830" i="1"/>
  <c r="O2830" i="1"/>
  <c r="D2831" i="1"/>
  <c r="L2831" i="1" s="1"/>
  <c r="Z2955" i="1" l="1"/>
  <c r="AA2955" i="1"/>
  <c r="H2954" i="1"/>
  <c r="F2835" i="1"/>
  <c r="E2835" i="1"/>
  <c r="J2836" i="1"/>
  <c r="K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H2955" i="1" l="1"/>
  <c r="AA2956" i="1"/>
  <c r="Z2956" i="1"/>
  <c r="E2836" i="1"/>
  <c r="F2836" i="1"/>
  <c r="A2956" i="1"/>
  <c r="Q2956" i="1" s="1"/>
  <c r="R2956" i="1" s="1"/>
  <c r="Y2954" i="1"/>
  <c r="S2954" i="1"/>
  <c r="J2837" i="1"/>
  <c r="K2837" i="1" s="1"/>
  <c r="I2838" i="1"/>
  <c r="U2836" i="1"/>
  <c r="W2836" i="1" s="1"/>
  <c r="O2832" i="1"/>
  <c r="G2832" i="1"/>
  <c r="D2833" i="1"/>
  <c r="L2833" i="1" s="1"/>
  <c r="Z2957" i="1" l="1"/>
  <c r="AA2957" i="1"/>
  <c r="H2956" i="1"/>
  <c r="F2837" i="1"/>
  <c r="E2837" i="1"/>
  <c r="A2957" i="1"/>
  <c r="Q2957" i="1" s="1"/>
  <c r="R2957" i="1" s="1"/>
  <c r="Y2955" i="1"/>
  <c r="S2955" i="1"/>
  <c r="J2838" i="1"/>
  <c r="K2838" i="1" s="1"/>
  <c r="I2839" i="1"/>
  <c r="U2837" i="1"/>
  <c r="W2837" i="1" s="1"/>
  <c r="G2833" i="1"/>
  <c r="D2834" i="1"/>
  <c r="L2834" i="1" s="1"/>
  <c r="O2833" i="1"/>
  <c r="H2957" i="1" l="1"/>
  <c r="AA2958" i="1"/>
  <c r="Z2958" i="1"/>
  <c r="E2838" i="1"/>
  <c r="F2838" i="1"/>
  <c r="J2839" i="1"/>
  <c r="K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Z2959" i="1" l="1"/>
  <c r="AA2959" i="1"/>
  <c r="H2958" i="1"/>
  <c r="F2839" i="1"/>
  <c r="E2839" i="1"/>
  <c r="Y2957" i="1"/>
  <c r="S2957" i="1"/>
  <c r="A2959" i="1"/>
  <c r="Q2959" i="1" s="1"/>
  <c r="R2959" i="1" s="1"/>
  <c r="J2840" i="1"/>
  <c r="K2840" i="1" s="1"/>
  <c r="I2841" i="1"/>
  <c r="U2839" i="1"/>
  <c r="W2839" i="1" s="1"/>
  <c r="G2835" i="1"/>
  <c r="D2836" i="1"/>
  <c r="L2836" i="1" s="1"/>
  <c r="H2959" i="1" l="1"/>
  <c r="AA2960" i="1"/>
  <c r="Z2960" i="1"/>
  <c r="E2840" i="1"/>
  <c r="F2840" i="1"/>
  <c r="O2835" i="1"/>
  <c r="M2836" i="1"/>
  <c r="A2960" i="1"/>
  <c r="Q2960" i="1" s="1"/>
  <c r="R2960" i="1" s="1"/>
  <c r="Y2958" i="1"/>
  <c r="S2958" i="1"/>
  <c r="J2841" i="1"/>
  <c r="K2841" i="1" s="1"/>
  <c r="I2842" i="1"/>
  <c r="U2840" i="1"/>
  <c r="W2840" i="1" s="1"/>
  <c r="D2837" i="1"/>
  <c r="L2837" i="1" s="1"/>
  <c r="G2836" i="1"/>
  <c r="Z2961" i="1" l="1"/>
  <c r="AA2961" i="1"/>
  <c r="H2960" i="1"/>
  <c r="F2841" i="1"/>
  <c r="E2841" i="1"/>
  <c r="M2837" i="1"/>
  <c r="M2838" i="1" s="1"/>
  <c r="N2836" i="1"/>
  <c r="N2837" i="1" s="1"/>
  <c r="N2838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M2839" i="1" l="1"/>
  <c r="M2840" i="1" s="1"/>
  <c r="M2841" i="1" s="1"/>
  <c r="H2961" i="1"/>
  <c r="AA2962" i="1"/>
  <c r="Z2962" i="1"/>
  <c r="F2842" i="1"/>
  <c r="E2842" i="1"/>
  <c r="O2837" i="1"/>
  <c r="O2836" i="1"/>
  <c r="A2962" i="1"/>
  <c r="J2843" i="1"/>
  <c r="K2843" i="1" s="1"/>
  <c r="I2844" i="1"/>
  <c r="U2842" i="1"/>
  <c r="W2842" i="1" s="1"/>
  <c r="O2838" i="1"/>
  <c r="G2838" i="1"/>
  <c r="D2839" i="1"/>
  <c r="L2839" i="1" s="1"/>
  <c r="N2839" i="1" l="1"/>
  <c r="N2840" i="1" s="1"/>
  <c r="N2841" i="1" s="1"/>
  <c r="Q2962" i="1"/>
  <c r="R2962" i="1" s="1"/>
  <c r="H2962" i="1"/>
  <c r="E2843" i="1"/>
  <c r="F2843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 l="1"/>
  <c r="H2963" i="1"/>
  <c r="AA2963" i="1"/>
  <c r="AA2964" i="1" s="1"/>
  <c r="Z2963" i="1"/>
  <c r="Z2964" i="1" s="1"/>
  <c r="F2844" i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AA2965" i="1" l="1"/>
  <c r="R2964" i="1"/>
  <c r="Z2965" i="1"/>
  <c r="H2964" i="1"/>
  <c r="E2845" i="1"/>
  <c r="F2845" i="1"/>
  <c r="J2846" i="1"/>
  <c r="K2846" i="1" s="1"/>
  <c r="I2847" i="1"/>
  <c r="U2845" i="1"/>
  <c r="W2845" i="1" s="1"/>
  <c r="A2965" i="1"/>
  <c r="Q2965" i="1" s="1"/>
  <c r="G2841" i="1"/>
  <c r="D2842" i="1"/>
  <c r="L2842" i="1" s="1"/>
  <c r="H2965" i="1" l="1"/>
  <c r="Z2966" i="1"/>
  <c r="AA2966" i="1"/>
  <c r="R2965" i="1"/>
  <c r="F2846" i="1"/>
  <c r="E2846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AA2967" i="1" l="1"/>
  <c r="Z2967" i="1"/>
  <c r="H2966" i="1"/>
  <c r="E2847" i="1"/>
  <c r="F2847" i="1"/>
  <c r="N2842" i="1"/>
  <c r="M2843" i="1"/>
  <c r="A2967" i="1"/>
  <c r="Q2967" i="1" s="1"/>
  <c r="R2967" i="1" s="1"/>
  <c r="S2965" i="1"/>
  <c r="U2847" i="1"/>
  <c r="W2847" i="1" s="1"/>
  <c r="J2848" i="1"/>
  <c r="K2848" i="1" s="1"/>
  <c r="I2849" i="1"/>
  <c r="G2843" i="1"/>
  <c r="D2844" i="1"/>
  <c r="L2844" i="1" s="1"/>
  <c r="N2843" i="1" l="1"/>
  <c r="O2843" i="1" s="1"/>
  <c r="H2967" i="1"/>
  <c r="Z2968" i="1"/>
  <c r="AA2968" i="1"/>
  <c r="F2848" i="1"/>
  <c r="E2848" i="1"/>
  <c r="O2842" i="1"/>
  <c r="J2849" i="1"/>
  <c r="K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M2844" i="1"/>
  <c r="AA2969" i="1" l="1"/>
  <c r="Z2969" i="1"/>
  <c r="H2968" i="1"/>
  <c r="E2849" i="1"/>
  <c r="F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Y342" i="1" l="1"/>
  <c r="H2969" i="1"/>
  <c r="Z2970" i="1"/>
  <c r="AA2970" i="1"/>
  <c r="F2850" i="1"/>
  <c r="E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AA2971" i="1" l="1"/>
  <c r="Z2971" i="1"/>
  <c r="H2970" i="1"/>
  <c r="E2851" i="1"/>
  <c r="F285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H2971" i="1" l="1"/>
  <c r="S345" i="1"/>
  <c r="Z2972" i="1"/>
  <c r="AA2972" i="1"/>
  <c r="F2852" i="1"/>
  <c r="E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S346" i="1" l="1"/>
  <c r="AA2973" i="1"/>
  <c r="Z2973" i="1"/>
  <c r="H2972" i="1"/>
  <c r="E2853" i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H2973" i="1" l="1"/>
  <c r="Z2974" i="1"/>
  <c r="AA2974" i="1"/>
  <c r="F2854" i="1"/>
  <c r="E285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AA2975" i="1" l="1"/>
  <c r="Z2975" i="1"/>
  <c r="H2974" i="1"/>
  <c r="E2855" i="1"/>
  <c r="F2855" i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H2975" i="1" l="1"/>
  <c r="Z2976" i="1"/>
  <c r="AA2976" i="1"/>
  <c r="F2856" i="1"/>
  <c r="E285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AA2977" i="1" l="1"/>
  <c r="Z2977" i="1"/>
  <c r="H2976" i="1"/>
  <c r="E2857" i="1"/>
  <c r="F2857" i="1"/>
  <c r="M2858" i="1"/>
  <c r="N2858" i="1"/>
  <c r="A2977" i="1"/>
  <c r="Q2977" i="1" s="1"/>
  <c r="R2977" i="1" s="1"/>
  <c r="J2858" i="1"/>
  <c r="K2858" i="1" s="1"/>
  <c r="I2859" i="1"/>
  <c r="Y2975" i="1"/>
  <c r="S2975" i="1"/>
  <c r="U2857" i="1"/>
  <c r="W2857" i="1" s="1"/>
  <c r="O2853" i="1"/>
  <c r="G2853" i="1"/>
  <c r="D2854" i="1"/>
  <c r="L2854" i="1" s="1"/>
  <c r="H2977" i="1" l="1"/>
  <c r="Z2978" i="1"/>
  <c r="AA2978" i="1"/>
  <c r="F2858" i="1"/>
  <c r="E2858" i="1"/>
  <c r="Y2976" i="1"/>
  <c r="S2976" i="1"/>
  <c r="A2978" i="1"/>
  <c r="Q2978" i="1" s="1"/>
  <c r="R2978" i="1" s="1"/>
  <c r="J2859" i="1"/>
  <c r="K2859" i="1" s="1"/>
  <c r="I2860" i="1"/>
  <c r="N2859" i="1"/>
  <c r="U2858" i="1"/>
  <c r="W2858" i="1" s="1"/>
  <c r="M2859" i="1"/>
  <c r="O2854" i="1"/>
  <c r="G2854" i="1"/>
  <c r="D2855" i="1"/>
  <c r="L2855" i="1" s="1"/>
  <c r="AA2979" i="1" l="1"/>
  <c r="Z2979" i="1"/>
  <c r="H2978" i="1"/>
  <c r="H2979" i="1" s="1"/>
  <c r="E2859" i="1"/>
  <c r="F2859" i="1"/>
  <c r="J2860" i="1"/>
  <c r="K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Z2980" i="1" l="1"/>
  <c r="AA2980" i="1"/>
  <c r="F2860" i="1"/>
  <c r="E2860" i="1"/>
  <c r="M2861" i="1"/>
  <c r="N2861" i="1"/>
  <c r="A2980" i="1"/>
  <c r="Q2980" i="1" s="1"/>
  <c r="R2980" i="1" s="1"/>
  <c r="Y2978" i="1"/>
  <c r="S2978" i="1"/>
  <c r="J2861" i="1"/>
  <c r="K2861" i="1" s="1"/>
  <c r="I2862" i="1"/>
  <c r="U2860" i="1"/>
  <c r="W2860" i="1" s="1"/>
  <c r="O2856" i="1"/>
  <c r="G2856" i="1"/>
  <c r="D2857" i="1"/>
  <c r="L2857" i="1" s="1"/>
  <c r="AA2981" i="1" l="1"/>
  <c r="Z2981" i="1"/>
  <c r="H2980" i="1"/>
  <c r="E2861" i="1"/>
  <c r="M2862" i="1"/>
  <c r="F2861" i="1"/>
  <c r="N2862" i="1"/>
  <c r="Y2979" i="1"/>
  <c r="S2979" i="1"/>
  <c r="J2862" i="1"/>
  <c r="K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H2981" i="1" l="1"/>
  <c r="Z2982" i="1"/>
  <c r="AA2982" i="1"/>
  <c r="F2862" i="1"/>
  <c r="E2862" i="1"/>
  <c r="J2863" i="1"/>
  <c r="K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AA2983" i="1" l="1"/>
  <c r="Z2983" i="1"/>
  <c r="H2982" i="1"/>
  <c r="E2863" i="1"/>
  <c r="F2863" i="1"/>
  <c r="N2864" i="1"/>
  <c r="M2864" i="1"/>
  <c r="S2981" i="1"/>
  <c r="Y2981" i="1"/>
  <c r="A2983" i="1"/>
  <c r="Q2983" i="1" s="1"/>
  <c r="R2983" i="1" s="1"/>
  <c r="J2864" i="1"/>
  <c r="K2864" i="1" s="1"/>
  <c r="I2865" i="1"/>
  <c r="U2863" i="1"/>
  <c r="W2863" i="1" s="1"/>
  <c r="D2860" i="1"/>
  <c r="L2860" i="1" s="1"/>
  <c r="O2859" i="1"/>
  <c r="G2859" i="1"/>
  <c r="H2983" i="1" l="1"/>
  <c r="Z2984" i="1"/>
  <c r="AA2984" i="1"/>
  <c r="F2864" i="1"/>
  <c r="E2864" i="1"/>
  <c r="S2982" i="1"/>
  <c r="Y2982" i="1"/>
  <c r="A2984" i="1"/>
  <c r="Q2984" i="1" s="1"/>
  <c r="R2984" i="1" s="1"/>
  <c r="J2865" i="1"/>
  <c r="K2865" i="1" s="1"/>
  <c r="I2866" i="1"/>
  <c r="N2865" i="1"/>
  <c r="U2864" i="1"/>
  <c r="W2864" i="1" s="1"/>
  <c r="M2865" i="1"/>
  <c r="O2860" i="1"/>
  <c r="D2861" i="1"/>
  <c r="L2861" i="1" s="1"/>
  <c r="G2860" i="1"/>
  <c r="AA2985" i="1" l="1"/>
  <c r="Z2985" i="1"/>
  <c r="H2984" i="1"/>
  <c r="E2865" i="1"/>
  <c r="F2865" i="1"/>
  <c r="J2866" i="1"/>
  <c r="K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H2985" i="1" l="1"/>
  <c r="Z2986" i="1"/>
  <c r="AA2986" i="1"/>
  <c r="F2866" i="1"/>
  <c r="E2866" i="1"/>
  <c r="A2986" i="1"/>
  <c r="Q2986" i="1" s="1"/>
  <c r="R2986" i="1" s="1"/>
  <c r="S2984" i="1"/>
  <c r="Y2984" i="1"/>
  <c r="J2867" i="1"/>
  <c r="K2867" i="1" s="1"/>
  <c r="I2868" i="1"/>
  <c r="U2866" i="1"/>
  <c r="W2866" i="1" s="1"/>
  <c r="D2863" i="1"/>
  <c r="L2863" i="1" s="1"/>
  <c r="G2862" i="1"/>
  <c r="O2862" i="1"/>
  <c r="AA2987" i="1" l="1"/>
  <c r="Z2987" i="1"/>
  <c r="H2986" i="1"/>
  <c r="E2867" i="1"/>
  <c r="F2867" i="1"/>
  <c r="A2987" i="1"/>
  <c r="Q2987" i="1" s="1"/>
  <c r="R2987" i="1" s="1"/>
  <c r="S2985" i="1"/>
  <c r="Y2985" i="1"/>
  <c r="J2868" i="1"/>
  <c r="K2868" i="1" s="1"/>
  <c r="I2869" i="1"/>
  <c r="U2867" i="1"/>
  <c r="W2867" i="1" s="1"/>
  <c r="O2863" i="1"/>
  <c r="G2863" i="1"/>
  <c r="D2864" i="1"/>
  <c r="L2864" i="1" s="1"/>
  <c r="H2987" i="1" l="1"/>
  <c r="Z2988" i="1"/>
  <c r="AA2988" i="1"/>
  <c r="F2868" i="1"/>
  <c r="E2868" i="1"/>
  <c r="U2868" i="1"/>
  <c r="W2868" i="1" s="1"/>
  <c r="A2988" i="1"/>
  <c r="Q2988" i="1" s="1"/>
  <c r="R2988" i="1" s="1"/>
  <c r="J2869" i="1"/>
  <c r="K2869" i="1" s="1"/>
  <c r="I2870" i="1"/>
  <c r="Y2986" i="1"/>
  <c r="S2986" i="1"/>
  <c r="G2864" i="1"/>
  <c r="O2864" i="1"/>
  <c r="D2865" i="1"/>
  <c r="L2865" i="1" s="1"/>
  <c r="AA2989" i="1" l="1"/>
  <c r="Z2989" i="1"/>
  <c r="H2988" i="1"/>
  <c r="E2869" i="1"/>
  <c r="F2869" i="1"/>
  <c r="A2989" i="1"/>
  <c r="Q2989" i="1" s="1"/>
  <c r="R2989" i="1" s="1"/>
  <c r="S2987" i="1"/>
  <c r="Y2987" i="1"/>
  <c r="J2870" i="1"/>
  <c r="K2870" i="1" s="1"/>
  <c r="I2871" i="1"/>
  <c r="U2869" i="1"/>
  <c r="W2869" i="1" s="1"/>
  <c r="G2865" i="1"/>
  <c r="O2865" i="1"/>
  <c r="D2866" i="1"/>
  <c r="L2866" i="1" s="1"/>
  <c r="H2989" i="1" l="1"/>
  <c r="Z2990" i="1"/>
  <c r="AA2990" i="1"/>
  <c r="F2870" i="1"/>
  <c r="E2870" i="1"/>
  <c r="Y2988" i="1"/>
  <c r="S2988" i="1"/>
  <c r="A2990" i="1"/>
  <c r="Q2990" i="1" s="1"/>
  <c r="R2990" i="1" s="1"/>
  <c r="U2870" i="1"/>
  <c r="W2870" i="1" s="1"/>
  <c r="J2871" i="1"/>
  <c r="K2871" i="1" s="1"/>
  <c r="I2872" i="1"/>
  <c r="D2867" i="1"/>
  <c r="L2867" i="1" s="1"/>
  <c r="G2866" i="1"/>
  <c r="AA2991" i="1" l="1"/>
  <c r="Z2991" i="1"/>
  <c r="H2990" i="1"/>
  <c r="E2871" i="1"/>
  <c r="F2871" i="1"/>
  <c r="O2866" i="1"/>
  <c r="M2867" i="1"/>
  <c r="J2872" i="1"/>
  <c r="K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H2991" i="1" l="1"/>
  <c r="Z2992" i="1"/>
  <c r="AA2992" i="1"/>
  <c r="F2872" i="1"/>
  <c r="E2872" i="1"/>
  <c r="N2867" i="1"/>
  <c r="N2868" i="1" s="1"/>
  <c r="M2868" i="1"/>
  <c r="M2869" i="1" s="1"/>
  <c r="A2992" i="1"/>
  <c r="Q2992" i="1" s="1"/>
  <c r="R2992" i="1" s="1"/>
  <c r="S2990" i="1"/>
  <c r="Y2990" i="1"/>
  <c r="J2873" i="1"/>
  <c r="K2873" i="1" s="1"/>
  <c r="I2874" i="1"/>
  <c r="U2872" i="1"/>
  <c r="W2872" i="1" s="1"/>
  <c r="G2868" i="1"/>
  <c r="D2869" i="1"/>
  <c r="L2869" i="1" s="1"/>
  <c r="M2870" i="1" l="1"/>
  <c r="M2871" i="1" s="1"/>
  <c r="N2869" i="1"/>
  <c r="O2869" i="1" s="1"/>
  <c r="AA2993" i="1"/>
  <c r="Z2993" i="1"/>
  <c r="H2992" i="1"/>
  <c r="E287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N2870" i="1" l="1"/>
  <c r="N2871" i="1" s="1"/>
  <c r="H2993" i="1"/>
  <c r="Q2993" i="1"/>
  <c r="F2874" i="1"/>
  <c r="E2874" i="1"/>
  <c r="A2994" i="1"/>
  <c r="Q2994" i="1" s="1"/>
  <c r="R2994" i="1" s="1"/>
  <c r="J2875" i="1"/>
  <c r="K2875" i="1" s="1"/>
  <c r="I2876" i="1"/>
  <c r="U2874" i="1"/>
  <c r="W2874" i="1" s="1"/>
  <c r="G2870" i="1"/>
  <c r="D2871" i="1"/>
  <c r="L2871" i="1" s="1"/>
  <c r="O2870" i="1" l="1"/>
  <c r="H2994" i="1"/>
  <c r="Z2994" i="1"/>
  <c r="Z2995" i="1" s="1"/>
  <c r="R2993" i="1"/>
  <c r="AA2994" i="1"/>
  <c r="AA2995" i="1" s="1"/>
  <c r="E2875" i="1"/>
  <c r="F2875" i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H2995" i="1" l="1"/>
  <c r="AA2996" i="1"/>
  <c r="Z2996" i="1"/>
  <c r="F2876" i="1"/>
  <c r="E2876" i="1"/>
  <c r="A2996" i="1"/>
  <c r="Q2996" i="1" s="1"/>
  <c r="R2996" i="1" s="1"/>
  <c r="J2877" i="1"/>
  <c r="K2877" i="1" s="1"/>
  <c r="I2878" i="1"/>
  <c r="U2876" i="1"/>
  <c r="W2876" i="1" s="1"/>
  <c r="G2872" i="1"/>
  <c r="D2873" i="1"/>
  <c r="L2873" i="1" s="1"/>
  <c r="M2872" i="1"/>
  <c r="O2871" i="1"/>
  <c r="Z2997" i="1" l="1"/>
  <c r="AA2997" i="1"/>
  <c r="H2996" i="1"/>
  <c r="E2877" i="1"/>
  <c r="F2877" i="1"/>
  <c r="U2877" i="1"/>
  <c r="W2877" i="1" s="1"/>
  <c r="A2997" i="1"/>
  <c r="Q2997" i="1" s="1"/>
  <c r="R2997" i="1" s="1"/>
  <c r="Y2995" i="1"/>
  <c r="S2995" i="1"/>
  <c r="J2878" i="1"/>
  <c r="K2878" i="1" s="1"/>
  <c r="I2879" i="1"/>
  <c r="G2873" i="1"/>
  <c r="D2874" i="1"/>
  <c r="L2874" i="1" s="1"/>
  <c r="M2873" i="1"/>
  <c r="M2874" i="1" s="1"/>
  <c r="M2875" i="1" s="1"/>
  <c r="N2872" i="1"/>
  <c r="N2873" i="1" s="1"/>
  <c r="H2997" i="1" l="1"/>
  <c r="AA2998" i="1"/>
  <c r="Z2998" i="1"/>
  <c r="F2878" i="1"/>
  <c r="E2878" i="1"/>
  <c r="N2874" i="1"/>
  <c r="N2875" i="1" s="1"/>
  <c r="A2998" i="1"/>
  <c r="Q2998" i="1" s="1"/>
  <c r="R2998" i="1" s="1"/>
  <c r="S2996" i="1"/>
  <c r="Y2996" i="1"/>
  <c r="J2879" i="1"/>
  <c r="K2879" i="1" s="1"/>
  <c r="I2880" i="1"/>
  <c r="U2878" i="1"/>
  <c r="W2878" i="1" s="1"/>
  <c r="O2873" i="1"/>
  <c r="D2875" i="1"/>
  <c r="L2875" i="1" s="1"/>
  <c r="M2876" i="1" s="1"/>
  <c r="M2877" i="1" s="1"/>
  <c r="M2878" i="1" s="1"/>
  <c r="M2879" i="1" s="1"/>
  <c r="G2874" i="1"/>
  <c r="O2872" i="1"/>
  <c r="N2876" i="1" l="1"/>
  <c r="N2877" i="1" s="1"/>
  <c r="N2878" i="1" s="1"/>
  <c r="N2879" i="1" s="1"/>
  <c r="N2880" i="1" s="1"/>
  <c r="Z2999" i="1"/>
  <c r="AA2999" i="1"/>
  <c r="O2874" i="1"/>
  <c r="H2998" i="1"/>
  <c r="E2879" i="1"/>
  <c r="F2879" i="1"/>
  <c r="M2880" i="1"/>
  <c r="J2880" i="1"/>
  <c r="K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H2999" i="1" l="1"/>
  <c r="AA3000" i="1"/>
  <c r="Z3000" i="1"/>
  <c r="F2880" i="1"/>
  <c r="E2880" i="1"/>
  <c r="Y2998" i="1"/>
  <c r="S2998" i="1"/>
  <c r="J2881" i="1"/>
  <c r="K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Z3001" i="1" l="1"/>
  <c r="AA3001" i="1"/>
  <c r="H3000" i="1"/>
  <c r="E2881" i="1"/>
  <c r="F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H3001" i="1" l="1"/>
  <c r="AA3002" i="1"/>
  <c r="Z3002" i="1"/>
  <c r="F2882" i="1"/>
  <c r="E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Z3003" i="1" l="1"/>
  <c r="AA3003" i="1"/>
  <c r="H3002" i="1"/>
  <c r="E2883" i="1"/>
  <c r="F288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H3003" i="1" l="1"/>
  <c r="AA3004" i="1"/>
  <c r="Z3004" i="1"/>
  <c r="F2884" i="1"/>
  <c r="E288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Z3005" i="1" l="1"/>
  <c r="AA3005" i="1"/>
  <c r="H3004" i="1"/>
  <c r="E2885" i="1"/>
  <c r="F288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H3005" i="1" l="1"/>
  <c r="AA3006" i="1"/>
  <c r="Z3006" i="1"/>
  <c r="F2886" i="1"/>
  <c r="E2886" i="1"/>
  <c r="M2887" i="1"/>
  <c r="A3006" i="1"/>
  <c r="Q3006" i="1" s="1"/>
  <c r="R3006" i="1" s="1"/>
  <c r="Y3004" i="1"/>
  <c r="S3004" i="1"/>
  <c r="J2887" i="1"/>
  <c r="K2887" i="1" s="1"/>
  <c r="I2888" i="1"/>
  <c r="U2886" i="1"/>
  <c r="W2886" i="1" s="1"/>
  <c r="N2887" i="1"/>
  <c r="G2882" i="1"/>
  <c r="O2882" i="1"/>
  <c r="D2883" i="1"/>
  <c r="L2883" i="1" s="1"/>
  <c r="Z3007" i="1" l="1"/>
  <c r="AA3007" i="1"/>
  <c r="H3006" i="1"/>
  <c r="E2887" i="1"/>
  <c r="F2887" i="1"/>
  <c r="N2888" i="1"/>
  <c r="U2887" i="1"/>
  <c r="W2887" i="1" s="1"/>
  <c r="A3007" i="1"/>
  <c r="Q3007" i="1" s="1"/>
  <c r="R3007" i="1" s="1"/>
  <c r="S3005" i="1"/>
  <c r="Y3005" i="1"/>
  <c r="J2888" i="1"/>
  <c r="K2888" i="1" s="1"/>
  <c r="I2889" i="1"/>
  <c r="M2888" i="1"/>
  <c r="D2884" i="1"/>
  <c r="L2884" i="1" s="1"/>
  <c r="G2883" i="1"/>
  <c r="O2883" i="1"/>
  <c r="H3007" i="1" l="1"/>
  <c r="AA3008" i="1"/>
  <c r="Z3008" i="1"/>
  <c r="F2888" i="1"/>
  <c r="E2888" i="1"/>
  <c r="M2889" i="1"/>
  <c r="A3008" i="1"/>
  <c r="Q3008" i="1" s="1"/>
  <c r="R3008" i="1" s="1"/>
  <c r="J2889" i="1"/>
  <c r="K2889" i="1" s="1"/>
  <c r="I2890" i="1"/>
  <c r="N2889" i="1"/>
  <c r="U2888" i="1"/>
  <c r="W2888" i="1" s="1"/>
  <c r="Y3006" i="1"/>
  <c r="S3006" i="1"/>
  <c r="D2885" i="1"/>
  <c r="L2885" i="1" s="1"/>
  <c r="O2884" i="1"/>
  <c r="G2884" i="1"/>
  <c r="Z3009" i="1" l="1"/>
  <c r="AA3009" i="1"/>
  <c r="H3008" i="1"/>
  <c r="E288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I2891" i="1"/>
  <c r="G2885" i="1"/>
  <c r="D2886" i="1"/>
  <c r="L2886" i="1" s="1"/>
  <c r="O2885" i="1"/>
  <c r="H3009" i="1" l="1"/>
  <c r="AA3010" i="1"/>
  <c r="Z3010" i="1"/>
  <c r="F2890" i="1"/>
  <c r="E2890" i="1"/>
  <c r="M2891" i="1"/>
  <c r="A3010" i="1"/>
  <c r="Q3010" i="1" s="1"/>
  <c r="R3010" i="1" s="1"/>
  <c r="Y3008" i="1"/>
  <c r="S3008" i="1"/>
  <c r="U2890" i="1"/>
  <c r="W2890" i="1" s="1"/>
  <c r="J2891" i="1"/>
  <c r="K2891" i="1" s="1"/>
  <c r="I2892" i="1"/>
  <c r="N2891" i="1"/>
  <c r="O2886" i="1"/>
  <c r="G2886" i="1"/>
  <c r="D2887" i="1"/>
  <c r="L2887" i="1" s="1"/>
  <c r="Z3011" i="1" l="1"/>
  <c r="AA3011" i="1"/>
  <c r="H3010" i="1"/>
  <c r="E2891" i="1"/>
  <c r="F2891" i="1"/>
  <c r="N2892" i="1"/>
  <c r="Y3009" i="1"/>
  <c r="S3009" i="1"/>
  <c r="J2892" i="1"/>
  <c r="K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H3011" i="1" l="1"/>
  <c r="AA3012" i="1"/>
  <c r="Z3012" i="1"/>
  <c r="F2892" i="1"/>
  <c r="E2892" i="1"/>
  <c r="M2893" i="1"/>
  <c r="N2893" i="1"/>
  <c r="S3010" i="1"/>
  <c r="Y3010" i="1"/>
  <c r="A3012" i="1"/>
  <c r="Q3012" i="1" s="1"/>
  <c r="R3012" i="1" s="1"/>
  <c r="J2893" i="1"/>
  <c r="K2893" i="1" s="1"/>
  <c r="I2894" i="1"/>
  <c r="U2892" i="1"/>
  <c r="W2892" i="1" s="1"/>
  <c r="G2888" i="1"/>
  <c r="O2888" i="1"/>
  <c r="D2889" i="1"/>
  <c r="L2889" i="1" s="1"/>
  <c r="Z3013" i="1" l="1"/>
  <c r="AA3013" i="1"/>
  <c r="H3012" i="1"/>
  <c r="E2893" i="1"/>
  <c r="F2893" i="1"/>
  <c r="A3013" i="1"/>
  <c r="Q3013" i="1" s="1"/>
  <c r="R3013" i="1" s="1"/>
  <c r="Y3011" i="1"/>
  <c r="S3011" i="1"/>
  <c r="J2894" i="1"/>
  <c r="K2894" i="1" s="1"/>
  <c r="I2895" i="1"/>
  <c r="N2894" i="1"/>
  <c r="U2893" i="1"/>
  <c r="W2893" i="1" s="1"/>
  <c r="M2894" i="1"/>
  <c r="O2889" i="1"/>
  <c r="G2889" i="1"/>
  <c r="D2890" i="1"/>
  <c r="L2890" i="1" s="1"/>
  <c r="H3013" i="1" l="1"/>
  <c r="AA3014" i="1"/>
  <c r="Z3014" i="1"/>
  <c r="F2894" i="1"/>
  <c r="E2894" i="1"/>
  <c r="J2895" i="1"/>
  <c r="K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Z3015" i="1" l="1"/>
  <c r="AA3015" i="1"/>
  <c r="H3014" i="1"/>
  <c r="E2895" i="1"/>
  <c r="F2895" i="1"/>
  <c r="A3015" i="1"/>
  <c r="Q3015" i="1" s="1"/>
  <c r="R3015" i="1" s="1"/>
  <c r="Y3013" i="1"/>
  <c r="S3013" i="1"/>
  <c r="J2896" i="1"/>
  <c r="K2896" i="1" s="1"/>
  <c r="I2897" i="1"/>
  <c r="U2895" i="1"/>
  <c r="W2895" i="1" s="1"/>
  <c r="G2891" i="1"/>
  <c r="O2891" i="1"/>
  <c r="D2892" i="1"/>
  <c r="L2892" i="1" s="1"/>
  <c r="H3015" i="1" l="1"/>
  <c r="AA3016" i="1"/>
  <c r="Z3016" i="1"/>
  <c r="F2896" i="1"/>
  <c r="E2896" i="1"/>
  <c r="A3016" i="1"/>
  <c r="Q3016" i="1" s="1"/>
  <c r="R3016" i="1" s="1"/>
  <c r="Y3014" i="1"/>
  <c r="S3014" i="1"/>
  <c r="J2897" i="1"/>
  <c r="K2897" i="1" s="1"/>
  <c r="I2898" i="1"/>
  <c r="U2896" i="1"/>
  <c r="W2896" i="1" s="1"/>
  <c r="G2892" i="1"/>
  <c r="O2892" i="1"/>
  <c r="D2893" i="1"/>
  <c r="L2893" i="1" s="1"/>
  <c r="Z3017" i="1" l="1"/>
  <c r="AA3017" i="1"/>
  <c r="H3016" i="1"/>
  <c r="E2897" i="1"/>
  <c r="F2897" i="1"/>
  <c r="J2898" i="1"/>
  <c r="K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H3017" i="1" l="1"/>
  <c r="AA3018" i="1"/>
  <c r="Z3018" i="1"/>
  <c r="F2898" i="1"/>
  <c r="E2898" i="1"/>
  <c r="Y3016" i="1"/>
  <c r="S3016" i="1"/>
  <c r="A3018" i="1"/>
  <c r="Q3018" i="1" s="1"/>
  <c r="R3018" i="1" s="1"/>
  <c r="J2899" i="1"/>
  <c r="K2899" i="1" s="1"/>
  <c r="I2900" i="1"/>
  <c r="U2898" i="1"/>
  <c r="W2898" i="1" s="1"/>
  <c r="G2894" i="1"/>
  <c r="O2894" i="1"/>
  <c r="D2895" i="1"/>
  <c r="L2895" i="1" s="1"/>
  <c r="Z3019" i="1" l="1"/>
  <c r="AA3019" i="1"/>
  <c r="H3018" i="1"/>
  <c r="E2899" i="1"/>
  <c r="F2899" i="1"/>
  <c r="A3019" i="1"/>
  <c r="Q3019" i="1" s="1"/>
  <c r="R3019" i="1" s="1"/>
  <c r="S3017" i="1"/>
  <c r="Y3017" i="1"/>
  <c r="J2900" i="1"/>
  <c r="K2900" i="1" s="1"/>
  <c r="I2901" i="1"/>
  <c r="U2899" i="1"/>
  <c r="W2899" i="1" s="1"/>
  <c r="G2895" i="1"/>
  <c r="D2896" i="1"/>
  <c r="L2896" i="1" s="1"/>
  <c r="H3019" i="1" l="1"/>
  <c r="AA3020" i="1"/>
  <c r="Z3020" i="1"/>
  <c r="F2900" i="1"/>
  <c r="E2900" i="1"/>
  <c r="O2895" i="1"/>
  <c r="M2896" i="1"/>
  <c r="J2901" i="1"/>
  <c r="K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Z3021" i="1" l="1"/>
  <c r="AA3021" i="1"/>
  <c r="H3020" i="1"/>
  <c r="E2901" i="1"/>
  <c r="F2901" i="1"/>
  <c r="N2896" i="1"/>
  <c r="N2897" i="1" s="1"/>
  <c r="N2898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H3021" i="1" l="1"/>
  <c r="N2899" i="1"/>
  <c r="N2900" i="1" s="1"/>
  <c r="N2901" i="1" s="1"/>
  <c r="AA3022" i="1"/>
  <c r="Z3022" i="1"/>
  <c r="F2902" i="1"/>
  <c r="E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Z3023" i="1" l="1"/>
  <c r="AA3023" i="1"/>
  <c r="H3022" i="1"/>
  <c r="E2903" i="1"/>
  <c r="F290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H3023" i="1" l="1"/>
  <c r="Q3023" i="1"/>
  <c r="F2904" i="1"/>
  <c r="E2904" i="1"/>
  <c r="J2905" i="1"/>
  <c r="K2905" i="1" s="1"/>
  <c r="I2906" i="1"/>
  <c r="U2904" i="1"/>
  <c r="W2904" i="1" s="1"/>
  <c r="A3024" i="1"/>
  <c r="Q3024" i="1" s="1"/>
  <c r="R3024" i="1" s="1"/>
  <c r="G2900" i="1"/>
  <c r="O2900" i="1"/>
  <c r="D2901" i="1"/>
  <c r="L2901" i="1" s="1"/>
  <c r="H3024" i="1" l="1"/>
  <c r="Z3024" i="1"/>
  <c r="Z3025" i="1" s="1"/>
  <c r="AA3024" i="1"/>
  <c r="AA3025" i="1" s="1"/>
  <c r="R3023" i="1"/>
  <c r="E2905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H3025" i="1" l="1"/>
  <c r="AA3026" i="1"/>
  <c r="Z3026" i="1"/>
  <c r="F2906" i="1"/>
  <c r="E2906" i="1"/>
  <c r="O2901" i="1"/>
  <c r="M2902" i="1"/>
  <c r="N2902" i="1" s="1"/>
  <c r="J2907" i="1"/>
  <c r="K2907" i="1" s="1"/>
  <c r="I2908" i="1"/>
  <c r="U2906" i="1"/>
  <c r="W2906" i="1" s="1"/>
  <c r="A3026" i="1"/>
  <c r="Q3026" i="1" s="1"/>
  <c r="R3026" i="1" s="1"/>
  <c r="D2903" i="1"/>
  <c r="L2903" i="1" s="1"/>
  <c r="G2902" i="1"/>
  <c r="Z3027" i="1" l="1"/>
  <c r="AA3027" i="1"/>
  <c r="H3026" i="1"/>
  <c r="E2907" i="1"/>
  <c r="F2907" i="1"/>
  <c r="A3027" i="1"/>
  <c r="Q3027" i="1" s="1"/>
  <c r="R3027" i="1" s="1"/>
  <c r="J2908" i="1"/>
  <c r="K2908" i="1" s="1"/>
  <c r="I2909" i="1"/>
  <c r="U2907" i="1"/>
  <c r="W2907" i="1" s="1"/>
  <c r="G2903" i="1"/>
  <c r="D2904" i="1"/>
  <c r="L2904" i="1" s="1"/>
  <c r="M2903" i="1"/>
  <c r="O2902" i="1"/>
  <c r="H3027" i="1" l="1"/>
  <c r="AA3028" i="1"/>
  <c r="Z3028" i="1"/>
  <c r="F2908" i="1"/>
  <c r="E2908" i="1"/>
  <c r="J2909" i="1"/>
  <c r="K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N2903" i="1"/>
  <c r="N2904" i="1" s="1"/>
  <c r="N2905" i="1" s="1"/>
  <c r="N2906" i="1" s="1"/>
  <c r="Z3029" i="1" l="1"/>
  <c r="AA3029" i="1"/>
  <c r="H3028" i="1"/>
  <c r="E2909" i="1"/>
  <c r="F2909" i="1"/>
  <c r="A3029" i="1"/>
  <c r="Q3029" i="1" s="1"/>
  <c r="R3029" i="1" s="1"/>
  <c r="Y3027" i="1"/>
  <c r="S3027" i="1"/>
  <c r="J2910" i="1"/>
  <c r="K2910" i="1" s="1"/>
  <c r="I2911" i="1"/>
  <c r="U2909" i="1"/>
  <c r="W2909" i="1" s="1"/>
  <c r="O2905" i="1"/>
  <c r="G2905" i="1"/>
  <c r="D2906" i="1"/>
  <c r="L2906" i="1" s="1"/>
  <c r="M2907" i="1" s="1"/>
  <c r="O2904" i="1"/>
  <c r="O2903" i="1"/>
  <c r="S403" i="1" l="1"/>
  <c r="M2908" i="1"/>
  <c r="M2909" i="1" s="1"/>
  <c r="M2910" i="1" s="1"/>
  <c r="M2911" i="1" s="1"/>
  <c r="N2907" i="1"/>
  <c r="N2908" i="1" s="1"/>
  <c r="N2909" i="1" s="1"/>
  <c r="N2910" i="1" s="1"/>
  <c r="N2911" i="1" s="1"/>
  <c r="H3029" i="1"/>
  <c r="AA3030" i="1"/>
  <c r="Z3030" i="1"/>
  <c r="F2910" i="1"/>
  <c r="E2910" i="1"/>
  <c r="J2911" i="1"/>
  <c r="K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Y403" i="1" l="1"/>
  <c r="H3030" i="1"/>
  <c r="Z3031" i="1"/>
  <c r="AA3031" i="1"/>
  <c r="E2911" i="1"/>
  <c r="F2911" i="1"/>
  <c r="J2912" i="1"/>
  <c r="K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S405" i="1" l="1"/>
  <c r="H3031" i="1"/>
  <c r="AA3032" i="1"/>
  <c r="Z3032" i="1"/>
  <c r="F2912" i="1"/>
  <c r="E2912" i="1"/>
  <c r="N2913" i="1"/>
  <c r="M2913" i="1"/>
  <c r="Y3030" i="1"/>
  <c r="S3030" i="1"/>
  <c r="A3032" i="1"/>
  <c r="Q3032" i="1" s="1"/>
  <c r="R3032" i="1" s="1"/>
  <c r="J2913" i="1"/>
  <c r="K2913" i="1" s="1"/>
  <c r="I2914" i="1"/>
  <c r="U2912" i="1"/>
  <c r="W2912" i="1" s="1"/>
  <c r="O2908" i="1"/>
  <c r="D2909" i="1"/>
  <c r="L2909" i="1" s="1"/>
  <c r="G2908" i="1"/>
  <c r="H3032" i="1" l="1"/>
  <c r="Z3033" i="1"/>
  <c r="AA3033" i="1"/>
  <c r="E2913" i="1"/>
  <c r="F2913" i="1"/>
  <c r="N2914" i="1"/>
  <c r="M2914" i="1"/>
  <c r="Y3031" i="1"/>
  <c r="S3031" i="1"/>
  <c r="J2914" i="1"/>
  <c r="K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S407" i="1" l="1"/>
  <c r="H3033" i="1"/>
  <c r="AA3034" i="1"/>
  <c r="Z3034" i="1"/>
  <c r="F2914" i="1"/>
  <c r="E2914" i="1"/>
  <c r="J2915" i="1"/>
  <c r="K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N2916" i="1" l="1"/>
  <c r="Z3035" i="1"/>
  <c r="AA3035" i="1"/>
  <c r="H3034" i="1"/>
  <c r="E2915" i="1"/>
  <c r="F2915" i="1"/>
  <c r="M2916" i="1"/>
  <c r="A3035" i="1"/>
  <c r="Q3035" i="1" s="1"/>
  <c r="R3035" i="1" s="1"/>
  <c r="Y3033" i="1"/>
  <c r="S3033" i="1"/>
  <c r="J2916" i="1"/>
  <c r="K2916" i="1" s="1"/>
  <c r="I2917" i="1"/>
  <c r="U2915" i="1"/>
  <c r="W2915" i="1" s="1"/>
  <c r="G2911" i="1"/>
  <c r="O2911" i="1"/>
  <c r="D2912" i="1"/>
  <c r="L2912" i="1" s="1"/>
  <c r="H3035" i="1" l="1"/>
  <c r="N2917" i="1"/>
  <c r="AA3036" i="1"/>
  <c r="Z3036" i="1"/>
  <c r="F2916" i="1"/>
  <c r="E2916" i="1"/>
  <c r="M2917" i="1"/>
  <c r="S3034" i="1"/>
  <c r="Y3034" i="1"/>
  <c r="J2917" i="1"/>
  <c r="K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Z3037" i="1" l="1"/>
  <c r="AA3037" i="1"/>
  <c r="H3036" i="1"/>
  <c r="E2917" i="1"/>
  <c r="F2917" i="1"/>
  <c r="J2918" i="1"/>
  <c r="K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H3037" i="1" l="1"/>
  <c r="AA3038" i="1"/>
  <c r="Z3038" i="1"/>
  <c r="F2918" i="1"/>
  <c r="E2918" i="1"/>
  <c r="M2919" i="1"/>
  <c r="N2919" i="1"/>
  <c r="Y3036" i="1"/>
  <c r="S3036" i="1"/>
  <c r="A3038" i="1"/>
  <c r="Q3038" i="1" s="1"/>
  <c r="R3038" i="1" s="1"/>
  <c r="J2919" i="1"/>
  <c r="K2919" i="1" s="1"/>
  <c r="I2920" i="1"/>
  <c r="U2918" i="1"/>
  <c r="W2918" i="1" s="1"/>
  <c r="O2914" i="1"/>
  <c r="D2915" i="1"/>
  <c r="L2915" i="1" s="1"/>
  <c r="G2914" i="1"/>
  <c r="Z3039" i="1" l="1"/>
  <c r="AA3039" i="1"/>
  <c r="H3038" i="1"/>
  <c r="E2919" i="1"/>
  <c r="F2919" i="1"/>
  <c r="A3039" i="1"/>
  <c r="Q3039" i="1" s="1"/>
  <c r="R3039" i="1" s="1"/>
  <c r="S3037" i="1"/>
  <c r="Y3037" i="1"/>
  <c r="J2920" i="1"/>
  <c r="K2920" i="1" s="1"/>
  <c r="I2921" i="1"/>
  <c r="M2920" i="1"/>
  <c r="U2919" i="1"/>
  <c r="W2919" i="1" s="1"/>
  <c r="N2920" i="1"/>
  <c r="G2915" i="1"/>
  <c r="O2915" i="1"/>
  <c r="D2916" i="1"/>
  <c r="L2916" i="1" s="1"/>
  <c r="H3039" i="1" l="1"/>
  <c r="AA3040" i="1"/>
  <c r="Z3040" i="1"/>
  <c r="F2920" i="1"/>
  <c r="E2920" i="1"/>
  <c r="U2920" i="1"/>
  <c r="W2920" i="1" s="1"/>
  <c r="N2921" i="1"/>
  <c r="A3040" i="1"/>
  <c r="Q3040" i="1" s="1"/>
  <c r="R3040" i="1" s="1"/>
  <c r="Y3038" i="1"/>
  <c r="S3038" i="1"/>
  <c r="J2921" i="1"/>
  <c r="K2921" i="1" s="1"/>
  <c r="I2922" i="1"/>
  <c r="M2921" i="1"/>
  <c r="G2916" i="1"/>
  <c r="D2917" i="1"/>
  <c r="L2917" i="1" s="1"/>
  <c r="O2916" i="1"/>
  <c r="Z3041" i="1" l="1"/>
  <c r="AA3041" i="1"/>
  <c r="H3040" i="1"/>
  <c r="E2921" i="1"/>
  <c r="F2921" i="1"/>
  <c r="S3039" i="1"/>
  <c r="Y3039" i="1"/>
  <c r="M2922" i="1"/>
  <c r="J2922" i="1"/>
  <c r="K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H3041" i="1" l="1"/>
  <c r="AA3042" i="1"/>
  <c r="Z3042" i="1"/>
  <c r="F2922" i="1"/>
  <c r="E2922" i="1"/>
  <c r="N2923" i="1"/>
  <c r="J2923" i="1"/>
  <c r="K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H3042" i="1" l="1"/>
  <c r="Z3043" i="1"/>
  <c r="AA3043" i="1"/>
  <c r="E2923" i="1"/>
  <c r="F2923" i="1"/>
  <c r="M2924" i="1"/>
  <c r="Y3041" i="1"/>
  <c r="S3041" i="1"/>
  <c r="J2924" i="1"/>
  <c r="K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H3043" i="1" l="1"/>
  <c r="AA3044" i="1"/>
  <c r="Z3044" i="1"/>
  <c r="F2924" i="1"/>
  <c r="E2924" i="1"/>
  <c r="N2925" i="1"/>
  <c r="A3044" i="1"/>
  <c r="Q3044" i="1" s="1"/>
  <c r="R3044" i="1" s="1"/>
  <c r="J2925" i="1"/>
  <c r="K2925" i="1" s="1"/>
  <c r="I2926" i="1"/>
  <c r="U2924" i="1"/>
  <c r="W2924" i="1" s="1"/>
  <c r="S3042" i="1"/>
  <c r="Y3042" i="1"/>
  <c r="M2925" i="1"/>
  <c r="O2920" i="1"/>
  <c r="G2920" i="1"/>
  <c r="D2921" i="1"/>
  <c r="L2921" i="1" s="1"/>
  <c r="Z3045" i="1" l="1"/>
  <c r="AA3045" i="1"/>
  <c r="H3044" i="1"/>
  <c r="E2925" i="1"/>
  <c r="F2925" i="1"/>
  <c r="M2926" i="1"/>
  <c r="U2925" i="1"/>
  <c r="W2925" i="1" s="1"/>
  <c r="A3045" i="1"/>
  <c r="Q3045" i="1" s="1"/>
  <c r="R3045" i="1" s="1"/>
  <c r="Y3043" i="1"/>
  <c r="S3043" i="1"/>
  <c r="J2926" i="1"/>
  <c r="K2926" i="1" s="1"/>
  <c r="I2927" i="1"/>
  <c r="N2926" i="1"/>
  <c r="G2921" i="1"/>
  <c r="D2922" i="1"/>
  <c r="L2922" i="1" s="1"/>
  <c r="O2921" i="1"/>
  <c r="H3045" i="1" l="1"/>
  <c r="AA3046" i="1"/>
  <c r="Z3046" i="1"/>
  <c r="F2926" i="1"/>
  <c r="E2926" i="1"/>
  <c r="A3046" i="1"/>
  <c r="Q3046" i="1" s="1"/>
  <c r="R3046" i="1" s="1"/>
  <c r="S3044" i="1"/>
  <c r="Y3044" i="1"/>
  <c r="J2927" i="1"/>
  <c r="K2927" i="1" s="1"/>
  <c r="I2928" i="1"/>
  <c r="U2926" i="1"/>
  <c r="W2926" i="1" s="1"/>
  <c r="D2923" i="1"/>
  <c r="L2923" i="1" s="1"/>
  <c r="O2922" i="1"/>
  <c r="G2922" i="1"/>
  <c r="Z3047" i="1" l="1"/>
  <c r="AA3047" i="1"/>
  <c r="H3046" i="1"/>
  <c r="E2927" i="1"/>
  <c r="F2927" i="1"/>
  <c r="U2927" i="1"/>
  <c r="W2927" i="1" s="1"/>
  <c r="A3047" i="1"/>
  <c r="Q3047" i="1" s="1"/>
  <c r="R3047" i="1" s="1"/>
  <c r="S3045" i="1"/>
  <c r="Y3045" i="1"/>
  <c r="J2928" i="1"/>
  <c r="K2928" i="1" s="1"/>
  <c r="I2929" i="1"/>
  <c r="O2923" i="1"/>
  <c r="G2923" i="1"/>
  <c r="D2924" i="1"/>
  <c r="L2924" i="1" s="1"/>
  <c r="H3047" i="1" l="1"/>
  <c r="AA3048" i="1"/>
  <c r="Z3048" i="1"/>
  <c r="F2928" i="1"/>
  <c r="E2928" i="1"/>
  <c r="A3048" i="1"/>
  <c r="Q3048" i="1" s="1"/>
  <c r="R3048" i="1" s="1"/>
  <c r="Y3046" i="1"/>
  <c r="S3046" i="1"/>
  <c r="U2928" i="1"/>
  <c r="W2928" i="1" s="1"/>
  <c r="J2929" i="1"/>
  <c r="K2929" i="1" s="1"/>
  <c r="I2930" i="1"/>
  <c r="G2924" i="1"/>
  <c r="O2924" i="1"/>
  <c r="D2925" i="1"/>
  <c r="L2925" i="1" s="1"/>
  <c r="Z3049" i="1" l="1"/>
  <c r="AA3049" i="1"/>
  <c r="H3048" i="1"/>
  <c r="E2929" i="1"/>
  <c r="F2929" i="1"/>
  <c r="J2930" i="1"/>
  <c r="K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H3049" i="1" l="1"/>
  <c r="AA3050" i="1"/>
  <c r="Z3050" i="1"/>
  <c r="F2930" i="1"/>
  <c r="E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Z3051" i="1" l="1"/>
  <c r="AA3051" i="1"/>
  <c r="H3050" i="1"/>
  <c r="E2931" i="1"/>
  <c r="F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H3051" i="1" l="1"/>
  <c r="AA3052" i="1"/>
  <c r="Z3052" i="1"/>
  <c r="F2932" i="1"/>
  <c r="E2932" i="1"/>
  <c r="N2927" i="1"/>
  <c r="N2928" i="1" s="1"/>
  <c r="N2929" i="1" s="1"/>
  <c r="M2928" i="1"/>
  <c r="M2929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M2930" i="1" l="1"/>
  <c r="N2930" i="1"/>
  <c r="Z3053" i="1"/>
  <c r="AA3053" i="1"/>
  <c r="H3052" i="1"/>
  <c r="F2933" i="1"/>
  <c r="E2933" i="1"/>
  <c r="O2928" i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M2931" i="1" l="1"/>
  <c r="M2932" i="1" s="1"/>
  <c r="H3053" i="1"/>
  <c r="AA3054" i="1"/>
  <c r="Z3054" i="1"/>
  <c r="F2934" i="1"/>
  <c r="E2934" i="1"/>
  <c r="A3054" i="1"/>
  <c r="J2935" i="1"/>
  <c r="K2935" i="1" s="1"/>
  <c r="I2936" i="1"/>
  <c r="U2934" i="1"/>
  <c r="W2934" i="1" s="1"/>
  <c r="G2930" i="1"/>
  <c r="O2930" i="1"/>
  <c r="D2931" i="1"/>
  <c r="L2931" i="1" s="1"/>
  <c r="N2931" i="1" l="1"/>
  <c r="N2932" i="1" s="1"/>
  <c r="H3054" i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G2931" i="1"/>
  <c r="D2932" i="1"/>
  <c r="L2932" i="1" s="1"/>
  <c r="O2931" i="1" l="1"/>
  <c r="H3055" i="1"/>
  <c r="R3055" i="1"/>
  <c r="AA3055" i="1"/>
  <c r="AA3056" i="1" s="1"/>
  <c r="Z3055" i="1"/>
  <c r="Z3056" i="1" s="1"/>
  <c r="F2936" i="1"/>
  <c r="E2936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Z3057" i="1" l="1"/>
  <c r="AA3057" i="1"/>
  <c r="H3056" i="1"/>
  <c r="E2937" i="1"/>
  <c r="F293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H3057" i="1" l="1"/>
  <c r="AA3058" i="1"/>
  <c r="Z3058" i="1"/>
  <c r="F2938" i="1"/>
  <c r="E2938" i="1"/>
  <c r="N2933" i="1"/>
  <c r="M2934" i="1"/>
  <c r="A3058" i="1"/>
  <c r="Q3058" i="1" s="1"/>
  <c r="R3058" i="1" s="1"/>
  <c r="J2939" i="1"/>
  <c r="K2939" i="1" s="1"/>
  <c r="I2940" i="1"/>
  <c r="U2938" i="1"/>
  <c r="W2938" i="1" s="1"/>
  <c r="D2935" i="1"/>
  <c r="L2935" i="1" s="1"/>
  <c r="G2934" i="1"/>
  <c r="N2934" i="1" l="1"/>
  <c r="O2934" i="1" s="1"/>
  <c r="Z3059" i="1"/>
  <c r="AA3059" i="1"/>
  <c r="H3058" i="1"/>
  <c r="E2939" i="1"/>
  <c r="F2939" i="1"/>
  <c r="O2933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M2935" i="1"/>
  <c r="G2935" i="1"/>
  <c r="D2936" i="1"/>
  <c r="L2936" i="1" s="1"/>
  <c r="Y499" i="1" l="1"/>
  <c r="H3059" i="1"/>
  <c r="AA3060" i="1"/>
  <c r="Z3060" i="1"/>
  <c r="F2940" i="1"/>
  <c r="E2940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S434" i="1" l="1"/>
  <c r="N2937" i="1"/>
  <c r="N2938" i="1" s="1"/>
  <c r="N2939" i="1" s="1"/>
  <c r="N2940" i="1" s="1"/>
  <c r="N2941" i="1" s="1"/>
  <c r="N2942" i="1" s="1"/>
  <c r="Z3061" i="1"/>
  <c r="AA3061" i="1"/>
  <c r="H3060" i="1"/>
  <c r="E2941" i="1"/>
  <c r="F2941" i="1"/>
  <c r="J2942" i="1"/>
  <c r="K2942" i="1" s="1"/>
  <c r="I2943" i="1"/>
  <c r="U2941" i="1"/>
  <c r="W2941" i="1" s="1"/>
  <c r="Y3059" i="1"/>
  <c r="S3059" i="1"/>
  <c r="M2942" i="1"/>
  <c r="A3061" i="1"/>
  <c r="Q3061" i="1" s="1"/>
  <c r="R3061" i="1" s="1"/>
  <c r="G2937" i="1"/>
  <c r="D2938" i="1"/>
  <c r="L2938" i="1" s="1"/>
  <c r="O2935" i="1"/>
  <c r="O2936" i="1"/>
  <c r="O2937" i="1" l="1"/>
  <c r="Y434" i="1"/>
  <c r="H3061" i="1"/>
  <c r="AA3062" i="1"/>
  <c r="N2943" i="1"/>
  <c r="Z3062" i="1"/>
  <c r="F2942" i="1"/>
  <c r="E2942" i="1"/>
  <c r="M2943" i="1"/>
  <c r="A3062" i="1"/>
  <c r="Q3062" i="1" s="1"/>
  <c r="R3062" i="1" s="1"/>
  <c r="S3060" i="1"/>
  <c r="Y3060" i="1"/>
  <c r="J2943" i="1"/>
  <c r="K2943" i="1" s="1"/>
  <c r="I2944" i="1"/>
  <c r="U2942" i="1"/>
  <c r="W2942" i="1" s="1"/>
  <c r="G2938" i="1"/>
  <c r="O2938" i="1"/>
  <c r="D2939" i="1"/>
  <c r="L2939" i="1" s="1"/>
  <c r="N2944" i="1" l="1"/>
  <c r="Z3063" i="1"/>
  <c r="AA3063" i="1"/>
  <c r="H3062" i="1"/>
  <c r="E2943" i="1"/>
  <c r="F2943" i="1"/>
  <c r="S3061" i="1"/>
  <c r="Y3061" i="1"/>
  <c r="J2944" i="1"/>
  <c r="K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H3063" i="1" l="1"/>
  <c r="S437" i="1"/>
  <c r="AA3064" i="1"/>
  <c r="Z3064" i="1"/>
  <c r="F2944" i="1"/>
  <c r="E2944" i="1"/>
  <c r="M2945" i="1"/>
  <c r="S3062" i="1"/>
  <c r="Y3062" i="1"/>
  <c r="J2945" i="1"/>
  <c r="K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Z3065" i="1" l="1"/>
  <c r="AA3065" i="1"/>
  <c r="H3064" i="1"/>
  <c r="E2945" i="1"/>
  <c r="F2945" i="1"/>
  <c r="N2946" i="1"/>
  <c r="J2946" i="1"/>
  <c r="K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H3065" i="1" l="1"/>
  <c r="AA3066" i="1"/>
  <c r="Z3066" i="1"/>
  <c r="F2946" i="1"/>
  <c r="E2946" i="1"/>
  <c r="M2947" i="1"/>
  <c r="A3066" i="1"/>
  <c r="Q3066" i="1" s="1"/>
  <c r="R3066" i="1" s="1"/>
  <c r="J2947" i="1"/>
  <c r="K2947" i="1" s="1"/>
  <c r="I2948" i="1"/>
  <c r="U2946" i="1"/>
  <c r="W2946" i="1" s="1"/>
  <c r="Y3064" i="1"/>
  <c r="S3064" i="1"/>
  <c r="N2947" i="1"/>
  <c r="O2942" i="1"/>
  <c r="G2942" i="1"/>
  <c r="D2943" i="1"/>
  <c r="L2943" i="1" s="1"/>
  <c r="Z3067" i="1" l="1"/>
  <c r="AA3067" i="1"/>
  <c r="H3066" i="1"/>
  <c r="E2947" i="1"/>
  <c r="F2947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I2949" i="1"/>
  <c r="G2943" i="1"/>
  <c r="O2943" i="1"/>
  <c r="D2944" i="1"/>
  <c r="L2944" i="1" s="1"/>
  <c r="H3067" i="1" l="1"/>
  <c r="AA3068" i="1"/>
  <c r="Z3068" i="1"/>
  <c r="F2948" i="1"/>
  <c r="E2948" i="1"/>
  <c r="J2949" i="1"/>
  <c r="K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M2950" i="1" l="1"/>
  <c r="Z3069" i="1"/>
  <c r="AA3069" i="1"/>
  <c r="N2950" i="1"/>
  <c r="H3068" i="1"/>
  <c r="E2949" i="1"/>
  <c r="F2949" i="1"/>
  <c r="A3069" i="1"/>
  <c r="Q3069" i="1" s="1"/>
  <c r="R3069" i="1" s="1"/>
  <c r="S3067" i="1"/>
  <c r="Y3067" i="1"/>
  <c r="J2950" i="1"/>
  <c r="K2950" i="1" s="1"/>
  <c r="I2951" i="1"/>
  <c r="U2949" i="1"/>
  <c r="W2949" i="1" s="1"/>
  <c r="O2945" i="1"/>
  <c r="G2945" i="1"/>
  <c r="D2946" i="1"/>
  <c r="L2946" i="1" s="1"/>
  <c r="H3069" i="1" l="1"/>
  <c r="N2951" i="1"/>
  <c r="AA3070" i="1"/>
  <c r="Z3070" i="1"/>
  <c r="F2950" i="1"/>
  <c r="E2950" i="1"/>
  <c r="A3070" i="1"/>
  <c r="Q3070" i="1" s="1"/>
  <c r="R3070" i="1" s="1"/>
  <c r="Y3068" i="1"/>
  <c r="S3068" i="1"/>
  <c r="J2951" i="1"/>
  <c r="K2951" i="1" s="1"/>
  <c r="I2952" i="1"/>
  <c r="U2950" i="1"/>
  <c r="W2950" i="1" s="1"/>
  <c r="M2951" i="1"/>
  <c r="D2947" i="1"/>
  <c r="L2947" i="1" s="1"/>
  <c r="O2946" i="1"/>
  <c r="G2946" i="1"/>
  <c r="Z3071" i="1" l="1"/>
  <c r="AA3071" i="1"/>
  <c r="H3070" i="1"/>
  <c r="E2951" i="1"/>
  <c r="F2951" i="1"/>
  <c r="M2952" i="1"/>
  <c r="U2951" i="1"/>
  <c r="W2951" i="1" s="1"/>
  <c r="Y3069" i="1"/>
  <c r="S3069" i="1"/>
  <c r="A3071" i="1"/>
  <c r="Q3071" i="1" s="1"/>
  <c r="R3071" i="1" s="1"/>
  <c r="J2952" i="1"/>
  <c r="K2952" i="1" s="1"/>
  <c r="I2953" i="1"/>
  <c r="N2952" i="1"/>
  <c r="G2947" i="1"/>
  <c r="O2947" i="1"/>
  <c r="D2948" i="1"/>
  <c r="L2948" i="1" s="1"/>
  <c r="H3071" i="1" l="1"/>
  <c r="AA3072" i="1"/>
  <c r="Z3072" i="1"/>
  <c r="F2952" i="1"/>
  <c r="E2952" i="1"/>
  <c r="N2953" i="1"/>
  <c r="S3070" i="1"/>
  <c r="Y3070" i="1"/>
  <c r="J2953" i="1"/>
  <c r="K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Z3073" i="1" l="1"/>
  <c r="AA3073" i="1"/>
  <c r="H3072" i="1"/>
  <c r="E2953" i="1"/>
  <c r="F2953" i="1"/>
  <c r="M2954" i="1"/>
  <c r="Y3071" i="1"/>
  <c r="S3071" i="1"/>
  <c r="J2954" i="1"/>
  <c r="K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H3073" i="1" l="1"/>
  <c r="AA3074" i="1"/>
  <c r="Z3074" i="1"/>
  <c r="F2954" i="1"/>
  <c r="E2954" i="1"/>
  <c r="N2955" i="1"/>
  <c r="A3074" i="1"/>
  <c r="Q3074" i="1" s="1"/>
  <c r="R3074" i="1" s="1"/>
  <c r="J2955" i="1"/>
  <c r="K2955" i="1" s="1"/>
  <c r="I2956" i="1"/>
  <c r="U2954" i="1"/>
  <c r="W2954" i="1" s="1"/>
  <c r="S3072" i="1"/>
  <c r="Y3072" i="1"/>
  <c r="M2955" i="1"/>
  <c r="D2951" i="1"/>
  <c r="L2951" i="1" s="1"/>
  <c r="O2950" i="1"/>
  <c r="G2950" i="1"/>
  <c r="Z3075" i="1" l="1"/>
  <c r="AA3075" i="1"/>
  <c r="H3074" i="1"/>
  <c r="E2955" i="1"/>
  <c r="F2955" i="1"/>
  <c r="M2956" i="1"/>
  <c r="U2955" i="1"/>
  <c r="W2955" i="1" s="1"/>
  <c r="A3075" i="1"/>
  <c r="Q3075" i="1" s="1"/>
  <c r="R3075" i="1" s="1"/>
  <c r="Y3073" i="1"/>
  <c r="S3073" i="1"/>
  <c r="J2956" i="1"/>
  <c r="K2956" i="1" s="1"/>
  <c r="I2957" i="1"/>
  <c r="N2956" i="1"/>
  <c r="G2951" i="1"/>
  <c r="O2951" i="1"/>
  <c r="D2952" i="1"/>
  <c r="L2952" i="1" s="1"/>
  <c r="H3075" i="1" l="1"/>
  <c r="AA3076" i="1"/>
  <c r="Z3076" i="1"/>
  <c r="F2956" i="1"/>
  <c r="E2956" i="1"/>
  <c r="S3074" i="1"/>
  <c r="Y3074" i="1"/>
  <c r="J2957" i="1"/>
  <c r="K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Z3077" i="1" l="1"/>
  <c r="AA3077" i="1"/>
  <c r="H3076" i="1"/>
  <c r="E2957" i="1"/>
  <c r="F2957" i="1"/>
  <c r="A3077" i="1"/>
  <c r="Q3077" i="1" s="1"/>
  <c r="R3077" i="1" s="1"/>
  <c r="J2958" i="1"/>
  <c r="K2958" i="1" s="1"/>
  <c r="I2959" i="1"/>
  <c r="U2957" i="1"/>
  <c r="W2957" i="1" s="1"/>
  <c r="S3075" i="1"/>
  <c r="Y3075" i="1"/>
  <c r="D2954" i="1"/>
  <c r="L2954" i="1" s="1"/>
  <c r="O2953" i="1"/>
  <c r="G2953" i="1"/>
  <c r="H3077" i="1" l="1"/>
  <c r="AA3078" i="1"/>
  <c r="Z3078" i="1"/>
  <c r="F2958" i="1"/>
  <c r="E2958" i="1"/>
  <c r="U2958" i="1"/>
  <c r="W2958" i="1" s="1"/>
  <c r="Y3076" i="1"/>
  <c r="S3076" i="1"/>
  <c r="A3078" i="1"/>
  <c r="Q3078" i="1" s="1"/>
  <c r="R3078" i="1" s="1"/>
  <c r="J2959" i="1"/>
  <c r="K2959" i="1" s="1"/>
  <c r="I2960" i="1"/>
  <c r="G2954" i="1"/>
  <c r="D2955" i="1"/>
  <c r="L2955" i="1" s="1"/>
  <c r="O2954" i="1"/>
  <c r="Z3079" i="1" l="1"/>
  <c r="AA3079" i="1"/>
  <c r="H3078" i="1"/>
  <c r="E2959" i="1"/>
  <c r="F2959" i="1"/>
  <c r="A3079" i="1"/>
  <c r="Q3079" i="1" s="1"/>
  <c r="R3079" i="1" s="1"/>
  <c r="J2960" i="1"/>
  <c r="K2960" i="1" s="1"/>
  <c r="I2961" i="1"/>
  <c r="U2959" i="1"/>
  <c r="W2959" i="1" s="1"/>
  <c r="Y3077" i="1"/>
  <c r="S3077" i="1"/>
  <c r="O2955" i="1"/>
  <c r="G2955" i="1"/>
  <c r="D2956" i="1"/>
  <c r="L2956" i="1" s="1"/>
  <c r="H3079" i="1" l="1"/>
  <c r="AA3080" i="1"/>
  <c r="Z3080" i="1"/>
  <c r="F2960" i="1"/>
  <c r="E2960" i="1"/>
  <c r="J2961" i="1"/>
  <c r="K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Z3081" i="1" l="1"/>
  <c r="AA3081" i="1"/>
  <c r="H3080" i="1"/>
  <c r="E2961" i="1"/>
  <c r="F2961" i="1"/>
  <c r="O2956" i="1"/>
  <c r="M2957" i="1"/>
  <c r="Y3079" i="1"/>
  <c r="S3079" i="1"/>
  <c r="A3081" i="1"/>
  <c r="Q3081" i="1" s="1"/>
  <c r="R3081" i="1" s="1"/>
  <c r="J2962" i="1"/>
  <c r="K2962" i="1" s="1"/>
  <c r="I2963" i="1"/>
  <c r="U2961" i="1"/>
  <c r="W2961" i="1" s="1"/>
  <c r="D2958" i="1"/>
  <c r="L2958" i="1" s="1"/>
  <c r="G2957" i="1"/>
  <c r="H3081" i="1" l="1"/>
  <c r="AA3082" i="1"/>
  <c r="Z3082" i="1"/>
  <c r="F2962" i="1"/>
  <c r="E2962" i="1"/>
  <c r="N2957" i="1"/>
  <c r="N2958" i="1" s="1"/>
  <c r="N2959" i="1" s="1"/>
  <c r="M2958" i="1"/>
  <c r="M2959" i="1" s="1"/>
  <c r="M2960" i="1" s="1"/>
  <c r="A3082" i="1"/>
  <c r="Q3082" i="1" s="1"/>
  <c r="R3082" i="1" s="1"/>
  <c r="J2963" i="1"/>
  <c r="K2963" i="1" s="1"/>
  <c r="I2964" i="1"/>
  <c r="Y3080" i="1"/>
  <c r="S3080" i="1"/>
  <c r="U2962" i="1"/>
  <c r="W2962" i="1" s="1"/>
  <c r="D2959" i="1"/>
  <c r="L2959" i="1" s="1"/>
  <c r="G2958" i="1"/>
  <c r="N2960" i="1" l="1"/>
  <c r="Z3083" i="1"/>
  <c r="AA3083" i="1"/>
  <c r="O2958" i="1"/>
  <c r="O2957" i="1"/>
  <c r="H3082" i="1"/>
  <c r="E2963" i="1"/>
  <c r="F2963" i="1"/>
  <c r="U2963" i="1"/>
  <c r="W2963" i="1" s="1"/>
  <c r="Y3081" i="1"/>
  <c r="S3081" i="1"/>
  <c r="A3083" i="1"/>
  <c r="Q3083" i="1" s="1"/>
  <c r="R3083" i="1" s="1"/>
  <c r="J2964" i="1"/>
  <c r="K2964" i="1" s="1"/>
  <c r="I2965" i="1"/>
  <c r="D2960" i="1"/>
  <c r="L2960" i="1" s="1"/>
  <c r="M2961" i="1" s="1"/>
  <c r="M2962" i="1" s="1"/>
  <c r="M2963" i="1" s="1"/>
  <c r="O2959" i="1"/>
  <c r="G2959" i="1"/>
  <c r="H3083" i="1" l="1"/>
  <c r="N2961" i="1"/>
  <c r="N2962" i="1" s="1"/>
  <c r="N2963" i="1" s="1"/>
  <c r="AA3084" i="1"/>
  <c r="Z3084" i="1"/>
  <c r="F2964" i="1"/>
  <c r="E296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Z3085" i="1" l="1"/>
  <c r="AA3085" i="1"/>
  <c r="H3084" i="1"/>
  <c r="F2965" i="1"/>
  <c r="E2965" i="1"/>
  <c r="J2966" i="1"/>
  <c r="K2966" i="1" s="1"/>
  <c r="I2967" i="1"/>
  <c r="U2965" i="1"/>
  <c r="W2965" i="1" s="1"/>
  <c r="A3085" i="1"/>
  <c r="G2961" i="1"/>
  <c r="O2961" i="1"/>
  <c r="D2962" i="1"/>
  <c r="L2962" i="1" s="1"/>
  <c r="H3085" i="1" l="1"/>
  <c r="Q3085" i="1"/>
  <c r="E2966" i="1"/>
  <c r="F2966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H3087" i="1" l="1"/>
  <c r="AA3088" i="1"/>
  <c r="Z3088" i="1"/>
  <c r="E2968" i="1"/>
  <c r="F2968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Z3089" i="1" l="1"/>
  <c r="AA3089" i="1"/>
  <c r="H3088" i="1"/>
  <c r="F2969" i="1"/>
  <c r="E2969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N2964" i="1"/>
  <c r="H3089" i="1" l="1"/>
  <c r="AA3090" i="1"/>
  <c r="Z3090" i="1"/>
  <c r="E2970" i="1"/>
  <c r="F2970" i="1"/>
  <c r="N2965" i="1"/>
  <c r="N2966" i="1" s="1"/>
  <c r="N2967" i="1" s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M2968" i="1" s="1"/>
  <c r="M2969" i="1" s="1"/>
  <c r="M2970" i="1" s="1"/>
  <c r="M2971" i="1" s="1"/>
  <c r="O2964" i="1"/>
  <c r="N2968" i="1" l="1"/>
  <c r="N2969" i="1" s="1"/>
  <c r="N2970" i="1" s="1"/>
  <c r="N2971" i="1" s="1"/>
  <c r="N2972" i="1" s="1"/>
  <c r="Z3091" i="1"/>
  <c r="AA3091" i="1"/>
  <c r="H3090" i="1"/>
  <c r="O2966" i="1"/>
  <c r="O2965" i="1"/>
  <c r="F2971" i="1"/>
  <c r="E2971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H3091" i="1" l="1"/>
  <c r="S465" i="1"/>
  <c r="AA3092" i="1"/>
  <c r="Z3092" i="1"/>
  <c r="E2972" i="1"/>
  <c r="F297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S466" i="1" l="1"/>
  <c r="Y465" i="1"/>
  <c r="Z3093" i="1"/>
  <c r="AA3093" i="1"/>
  <c r="H3092" i="1"/>
  <c r="F2973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S467" i="1" l="1"/>
  <c r="H3093" i="1"/>
  <c r="AA3094" i="1"/>
  <c r="Z3094" i="1"/>
  <c r="E2974" i="1"/>
  <c r="F297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Z3095" i="1" l="1"/>
  <c r="AA3095" i="1"/>
  <c r="H3094" i="1"/>
  <c r="F2975" i="1"/>
  <c r="E2975" i="1"/>
  <c r="N2976" i="1"/>
  <c r="Y3093" i="1"/>
  <c r="S3093" i="1"/>
  <c r="J2976" i="1"/>
  <c r="K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H3095" i="1" l="1"/>
  <c r="AA3096" i="1"/>
  <c r="Z3096" i="1"/>
  <c r="E2976" i="1"/>
  <c r="F2976" i="1"/>
  <c r="M2977" i="1"/>
  <c r="A3096" i="1"/>
  <c r="Q3096" i="1" s="1"/>
  <c r="R3096" i="1" s="1"/>
  <c r="J2977" i="1"/>
  <c r="K2977" i="1" s="1"/>
  <c r="I2978" i="1"/>
  <c r="U2976" i="1"/>
  <c r="W2976" i="1" s="1"/>
  <c r="S3094" i="1"/>
  <c r="Y3094" i="1"/>
  <c r="N2977" i="1"/>
  <c r="G2972" i="1"/>
  <c r="O2972" i="1"/>
  <c r="D2973" i="1"/>
  <c r="L2973" i="1" s="1"/>
  <c r="Z3097" i="1" l="1"/>
  <c r="AA3097" i="1"/>
  <c r="H3096" i="1"/>
  <c r="F297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I2979" i="1"/>
  <c r="G2973" i="1"/>
  <c r="O2973" i="1"/>
  <c r="D2974" i="1"/>
  <c r="L2974" i="1" s="1"/>
  <c r="H3097" i="1" l="1"/>
  <c r="AA3098" i="1"/>
  <c r="Z3098" i="1"/>
  <c r="E2978" i="1"/>
  <c r="F2978" i="1"/>
  <c r="A3098" i="1"/>
  <c r="Q3098" i="1" s="1"/>
  <c r="R3098" i="1" s="1"/>
  <c r="J2979" i="1"/>
  <c r="K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Z3099" i="1" l="1"/>
  <c r="AA3099" i="1"/>
  <c r="H3098" i="1"/>
  <c r="H3099" i="1" s="1"/>
  <c r="F2979" i="1"/>
  <c r="E2979" i="1"/>
  <c r="J2980" i="1"/>
  <c r="K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M2981" i="1" l="1"/>
  <c r="AA3100" i="1"/>
  <c r="Z3100" i="1"/>
  <c r="N2981" i="1"/>
  <c r="E2980" i="1"/>
  <c r="F2980" i="1"/>
  <c r="Y3098" i="1"/>
  <c r="S3098" i="1"/>
  <c r="A3100" i="1"/>
  <c r="Q3100" i="1" s="1"/>
  <c r="R3100" i="1" s="1"/>
  <c r="J2981" i="1"/>
  <c r="K2981" i="1" s="1"/>
  <c r="I2982" i="1"/>
  <c r="U2980" i="1"/>
  <c r="W2980" i="1" s="1"/>
  <c r="D2977" i="1"/>
  <c r="L2977" i="1" s="1"/>
  <c r="O2976" i="1"/>
  <c r="G2976" i="1"/>
  <c r="N2982" i="1" l="1"/>
  <c r="Z3101" i="1"/>
  <c r="AA3101" i="1"/>
  <c r="H3100" i="1"/>
  <c r="F2981" i="1"/>
  <c r="E2981" i="1"/>
  <c r="A3101" i="1"/>
  <c r="Q3101" i="1" s="1"/>
  <c r="R3101" i="1" s="1"/>
  <c r="Y3099" i="1"/>
  <c r="S3099" i="1"/>
  <c r="J2982" i="1"/>
  <c r="K2982" i="1" s="1"/>
  <c r="I2983" i="1"/>
  <c r="U2981" i="1"/>
  <c r="W2981" i="1" s="1"/>
  <c r="M2982" i="1"/>
  <c r="G2977" i="1"/>
  <c r="O2977" i="1"/>
  <c r="D2978" i="1"/>
  <c r="L2978" i="1" s="1"/>
  <c r="H3101" i="1" l="1"/>
  <c r="AA3102" i="1"/>
  <c r="Z3102" i="1"/>
  <c r="E2982" i="1"/>
  <c r="F2982" i="1"/>
  <c r="M2983" i="1"/>
  <c r="Y3100" i="1"/>
  <c r="S3100" i="1"/>
  <c r="A3102" i="1"/>
  <c r="Q3102" i="1" s="1"/>
  <c r="R3102" i="1" s="1"/>
  <c r="U2982" i="1"/>
  <c r="W2982" i="1" s="1"/>
  <c r="J2983" i="1"/>
  <c r="K2983" i="1" s="1"/>
  <c r="I2984" i="1"/>
  <c r="N2983" i="1"/>
  <c r="O2978" i="1"/>
  <c r="G2978" i="1"/>
  <c r="D2979" i="1"/>
  <c r="L2979" i="1" s="1"/>
  <c r="Z3103" i="1" l="1"/>
  <c r="AA3103" i="1"/>
  <c r="H3102" i="1"/>
  <c r="F2983" i="1"/>
  <c r="E2983" i="1"/>
  <c r="N2984" i="1"/>
  <c r="Y3101" i="1"/>
  <c r="S3101" i="1"/>
  <c r="J2984" i="1"/>
  <c r="K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H3103" i="1" l="1"/>
  <c r="AA3104" i="1"/>
  <c r="Z3104" i="1"/>
  <c r="E2984" i="1"/>
  <c r="F2984" i="1"/>
  <c r="N2985" i="1"/>
  <c r="M2985" i="1"/>
  <c r="Y3102" i="1"/>
  <c r="S3102" i="1"/>
  <c r="A3104" i="1"/>
  <c r="Q3104" i="1" s="1"/>
  <c r="R3104" i="1" s="1"/>
  <c r="J2985" i="1"/>
  <c r="K2985" i="1" s="1"/>
  <c r="I2986" i="1"/>
  <c r="U2984" i="1"/>
  <c r="W2984" i="1" s="1"/>
  <c r="O2980" i="1"/>
  <c r="D2981" i="1"/>
  <c r="L2981" i="1" s="1"/>
  <c r="G2980" i="1"/>
  <c r="Z3105" i="1" l="1"/>
  <c r="AA3105" i="1"/>
  <c r="H3104" i="1"/>
  <c r="F2985" i="1"/>
  <c r="E2985" i="1"/>
  <c r="A3105" i="1"/>
  <c r="Q3105" i="1" s="1"/>
  <c r="R3105" i="1" s="1"/>
  <c r="S3103" i="1"/>
  <c r="Y3103" i="1"/>
  <c r="J2986" i="1"/>
  <c r="K2986" i="1" s="1"/>
  <c r="I2987" i="1"/>
  <c r="M2986" i="1"/>
  <c r="U2985" i="1"/>
  <c r="W2985" i="1" s="1"/>
  <c r="N2986" i="1"/>
  <c r="G2981" i="1"/>
  <c r="O2981" i="1"/>
  <c r="D2982" i="1"/>
  <c r="L2982" i="1" s="1"/>
  <c r="H3105" i="1" l="1"/>
  <c r="AA3106" i="1"/>
  <c r="Z3106" i="1"/>
  <c r="E2986" i="1"/>
  <c r="F2986" i="1"/>
  <c r="J2987" i="1"/>
  <c r="K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H3106" i="1" l="1"/>
  <c r="Z3107" i="1"/>
  <c r="AA3107" i="1"/>
  <c r="F2987" i="1"/>
  <c r="E2987" i="1"/>
  <c r="S3105" i="1"/>
  <c r="Y3105" i="1"/>
  <c r="A3107" i="1"/>
  <c r="Q3107" i="1" s="1"/>
  <c r="R3107" i="1" s="1"/>
  <c r="J2988" i="1"/>
  <c r="K2988" i="1" s="1"/>
  <c r="I2989" i="1"/>
  <c r="U2987" i="1"/>
  <c r="W2987" i="1" s="1"/>
  <c r="O2983" i="1"/>
  <c r="G2983" i="1"/>
  <c r="D2984" i="1"/>
  <c r="L2984" i="1" s="1"/>
  <c r="H3107" i="1" l="1"/>
  <c r="AA3108" i="1"/>
  <c r="Z3108" i="1"/>
  <c r="E2988" i="1"/>
  <c r="F2988" i="1"/>
  <c r="A3108" i="1"/>
  <c r="Q3108" i="1" s="1"/>
  <c r="R3108" i="1" s="1"/>
  <c r="S3106" i="1"/>
  <c r="Y3106" i="1"/>
  <c r="J2989" i="1"/>
  <c r="K2989" i="1" s="1"/>
  <c r="I2990" i="1"/>
  <c r="U2988" i="1"/>
  <c r="W2988" i="1" s="1"/>
  <c r="G2984" i="1"/>
  <c r="D2985" i="1"/>
  <c r="L2985" i="1" s="1"/>
  <c r="O2984" i="1"/>
  <c r="Z3109" i="1" l="1"/>
  <c r="AA3109" i="1"/>
  <c r="H3108" i="1"/>
  <c r="F2989" i="1"/>
  <c r="E2989" i="1"/>
  <c r="J2990" i="1"/>
  <c r="K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H3109" i="1" l="1"/>
  <c r="AA3110" i="1"/>
  <c r="Z3110" i="1"/>
  <c r="E2990" i="1"/>
  <c r="F2990" i="1"/>
  <c r="A3110" i="1"/>
  <c r="Q3110" i="1" s="1"/>
  <c r="R3110" i="1" s="1"/>
  <c r="Y3108" i="1"/>
  <c r="S3108" i="1"/>
  <c r="J2991" i="1"/>
  <c r="K2991" i="1" s="1"/>
  <c r="I2992" i="1"/>
  <c r="U2990" i="1"/>
  <c r="W2990" i="1" s="1"/>
  <c r="O2986" i="1"/>
  <c r="D2987" i="1"/>
  <c r="L2987" i="1" s="1"/>
  <c r="G2986" i="1"/>
  <c r="Z3111" i="1" l="1"/>
  <c r="AA3111" i="1"/>
  <c r="H3110" i="1"/>
  <c r="F2991" i="1"/>
  <c r="E2991" i="1"/>
  <c r="Y3109" i="1"/>
  <c r="S3109" i="1"/>
  <c r="A3111" i="1"/>
  <c r="Q3111" i="1" s="1"/>
  <c r="R3111" i="1" s="1"/>
  <c r="J2992" i="1"/>
  <c r="K2992" i="1" s="1"/>
  <c r="I2993" i="1"/>
  <c r="U2991" i="1"/>
  <c r="W2991" i="1" s="1"/>
  <c r="G2987" i="1"/>
  <c r="D2988" i="1"/>
  <c r="L2988" i="1" s="1"/>
  <c r="H3111" i="1" l="1"/>
  <c r="AA3112" i="1"/>
  <c r="Z3112" i="1"/>
  <c r="E2992" i="1"/>
  <c r="F2992" i="1"/>
  <c r="O2987" i="1"/>
  <c r="M2988" i="1"/>
  <c r="J2993" i="1"/>
  <c r="K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Z3113" i="1" l="1"/>
  <c r="AA3113" i="1"/>
  <c r="H3112" i="1"/>
  <c r="F2993" i="1"/>
  <c r="E2993" i="1"/>
  <c r="N2988" i="1"/>
  <c r="N2989" i="1" s="1"/>
  <c r="N2990" i="1" s="1"/>
  <c r="M2989" i="1"/>
  <c r="M2990" i="1" s="1"/>
  <c r="M2991" i="1" s="1"/>
  <c r="M2992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H3113" i="1" l="1"/>
  <c r="N2991" i="1"/>
  <c r="N2992" i="1" s="1"/>
  <c r="O2989" i="1"/>
  <c r="AA3114" i="1"/>
  <c r="Z3114" i="1"/>
  <c r="F2994" i="1"/>
  <c r="E299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Z3115" i="1" l="1"/>
  <c r="AA3115" i="1"/>
  <c r="H3114" i="1"/>
  <c r="E2995" i="1"/>
  <c r="F2995" i="1"/>
  <c r="A3115" i="1"/>
  <c r="J2996" i="1"/>
  <c r="K2996" i="1" s="1"/>
  <c r="I2997" i="1"/>
  <c r="U2995" i="1"/>
  <c r="W2995" i="1" s="1"/>
  <c r="O2991" i="1"/>
  <c r="G2991" i="1"/>
  <c r="D2992" i="1"/>
  <c r="L2992" i="1" s="1"/>
  <c r="M2993" i="1" s="1"/>
  <c r="N2993" i="1" s="1"/>
  <c r="H3115" i="1" l="1"/>
  <c r="Q3115" i="1"/>
  <c r="F2996" i="1"/>
  <c r="E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H3116" i="1" l="1"/>
  <c r="AA3116" i="1"/>
  <c r="AA3117" i="1" s="1"/>
  <c r="Z3116" i="1"/>
  <c r="Z3117" i="1" s="1"/>
  <c r="R3115" i="1"/>
  <c r="E2997" i="1"/>
  <c r="F2997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H3117" i="1" l="1"/>
  <c r="Z3118" i="1"/>
  <c r="AA3118" i="1"/>
  <c r="F2998" i="1"/>
  <c r="E2998" i="1"/>
  <c r="J2999" i="1"/>
  <c r="K2999" i="1" s="1"/>
  <c r="I3000" i="1"/>
  <c r="U2998" i="1"/>
  <c r="W2998" i="1" s="1"/>
  <c r="A3118" i="1"/>
  <c r="Q3118" i="1" s="1"/>
  <c r="R3118" i="1" s="1"/>
  <c r="G2994" i="1"/>
  <c r="D2995" i="1"/>
  <c r="L2995" i="1" s="1"/>
  <c r="O2993" i="1"/>
  <c r="M2994" i="1"/>
  <c r="AA3119" i="1" l="1"/>
  <c r="Z3119" i="1"/>
  <c r="H3118" i="1"/>
  <c r="E2999" i="1"/>
  <c r="F2999" i="1"/>
  <c r="S3117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N2994" i="1"/>
  <c r="N2995" i="1" s="1"/>
  <c r="N2996" i="1" s="1"/>
  <c r="N2997" i="1" s="1"/>
  <c r="H3119" i="1" l="1"/>
  <c r="Z3120" i="1"/>
  <c r="AA3120" i="1"/>
  <c r="F3000" i="1"/>
  <c r="E3000" i="1"/>
  <c r="S3118" i="1"/>
  <c r="Y3118" i="1"/>
  <c r="J3001" i="1"/>
  <c r="K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M2998" i="1" s="1"/>
  <c r="N2998" i="1" s="1"/>
  <c r="Y559" i="1"/>
  <c r="AA3121" i="1" l="1"/>
  <c r="Z3121" i="1"/>
  <c r="H3120" i="1"/>
  <c r="E3001" i="1"/>
  <c r="F3001" i="1"/>
  <c r="A3121" i="1"/>
  <c r="Q3121" i="1" s="1"/>
  <c r="R3121" i="1" s="1"/>
  <c r="Y3119" i="1"/>
  <c r="S3119" i="1"/>
  <c r="J3002" i="1"/>
  <c r="K3002" i="1" s="1"/>
  <c r="I3003" i="1"/>
  <c r="U3001" i="1"/>
  <c r="W3001" i="1" s="1"/>
  <c r="D2998" i="1"/>
  <c r="L2998" i="1" s="1"/>
  <c r="M2999" i="1" s="1"/>
  <c r="O2997" i="1"/>
  <c r="G2997" i="1"/>
  <c r="S495" i="1" l="1"/>
  <c r="M3000" i="1"/>
  <c r="M3001" i="1" s="1"/>
  <c r="M3002" i="1" s="1"/>
  <c r="M3003" i="1" s="1"/>
  <c r="N2999" i="1"/>
  <c r="N3000" i="1" s="1"/>
  <c r="N3001" i="1" s="1"/>
  <c r="N3002" i="1" s="1"/>
  <c r="N3003" i="1" s="1"/>
  <c r="H3121" i="1"/>
  <c r="Z3122" i="1"/>
  <c r="AA3122" i="1"/>
  <c r="F3002" i="1"/>
  <c r="E3002" i="1"/>
  <c r="J3003" i="1"/>
  <c r="K3003" i="1" s="1"/>
  <c r="I3004" i="1"/>
  <c r="U3002" i="1"/>
  <c r="W3002" i="1" s="1"/>
  <c r="Y3120" i="1"/>
  <c r="S3120" i="1"/>
  <c r="A3122" i="1"/>
  <c r="Q3122" i="1" s="1"/>
  <c r="R3122" i="1" s="1"/>
  <c r="D2999" i="1"/>
  <c r="L2999" i="1" s="1"/>
  <c r="G2998" i="1"/>
  <c r="O2998" i="1"/>
  <c r="Y561" i="1"/>
  <c r="Y495" i="1" l="1"/>
  <c r="AA3123" i="1"/>
  <c r="Z3123" i="1"/>
  <c r="H3122" i="1"/>
  <c r="E3003" i="1"/>
  <c r="F3003" i="1"/>
  <c r="M3004" i="1"/>
  <c r="N3004" i="1"/>
  <c r="A3123" i="1"/>
  <c r="Q3123" i="1" s="1"/>
  <c r="R3123" i="1" s="1"/>
  <c r="Y3121" i="1"/>
  <c r="S3121" i="1"/>
  <c r="J3004" i="1"/>
  <c r="K3004" i="1" s="1"/>
  <c r="I3005" i="1"/>
  <c r="U3003" i="1"/>
  <c r="W3003" i="1" s="1"/>
  <c r="O2999" i="1"/>
  <c r="D3000" i="1"/>
  <c r="L3000" i="1" s="1"/>
  <c r="G2999" i="1"/>
  <c r="H3123" i="1" l="1"/>
  <c r="Z3124" i="1"/>
  <c r="AA3124" i="1"/>
  <c r="F3004" i="1"/>
  <c r="M3005" i="1"/>
  <c r="E3004" i="1"/>
  <c r="N3005" i="1"/>
  <c r="J3005" i="1"/>
  <c r="K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S498" i="1" l="1"/>
  <c r="AA3125" i="1"/>
  <c r="Z3125" i="1"/>
  <c r="H3124" i="1"/>
  <c r="E3005" i="1"/>
  <c r="F3005" i="1"/>
  <c r="A3125" i="1"/>
  <c r="Q3125" i="1" s="1"/>
  <c r="R3125" i="1" s="1"/>
  <c r="J3006" i="1"/>
  <c r="K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S499" i="1" l="1"/>
  <c r="H3125" i="1"/>
  <c r="Z3126" i="1"/>
  <c r="AA3126" i="1"/>
  <c r="F3006" i="1"/>
  <c r="E3006" i="1"/>
  <c r="M3007" i="1"/>
  <c r="J3007" i="1"/>
  <c r="K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N3008" i="1" l="1"/>
  <c r="AA3127" i="1"/>
  <c r="Z3127" i="1"/>
  <c r="H3126" i="1"/>
  <c r="E3007" i="1"/>
  <c r="F3007" i="1"/>
  <c r="M3008" i="1"/>
  <c r="S3125" i="1"/>
  <c r="Y3125" i="1"/>
  <c r="A3127" i="1"/>
  <c r="Q3127" i="1" s="1"/>
  <c r="R3127" i="1" s="1"/>
  <c r="J3008" i="1"/>
  <c r="K3008" i="1" s="1"/>
  <c r="I3009" i="1"/>
  <c r="U3007" i="1"/>
  <c r="W3007" i="1" s="1"/>
  <c r="G3003" i="1"/>
  <c r="O3003" i="1"/>
  <c r="D3004" i="1"/>
  <c r="L3004" i="1" s="1"/>
  <c r="H3127" i="1" l="1"/>
  <c r="Z3128" i="1"/>
  <c r="AA3128" i="1"/>
  <c r="F3008" i="1"/>
  <c r="E3008" i="1"/>
  <c r="M3009" i="1"/>
  <c r="A3128" i="1"/>
  <c r="Q3128" i="1" s="1"/>
  <c r="R3128" i="1" s="1"/>
  <c r="J3009" i="1"/>
  <c r="K3009" i="1" s="1"/>
  <c r="I3010" i="1"/>
  <c r="S3126" i="1"/>
  <c r="Y3126" i="1"/>
  <c r="U3008" i="1"/>
  <c r="W3008" i="1" s="1"/>
  <c r="N3009" i="1"/>
  <c r="O3004" i="1"/>
  <c r="D3005" i="1"/>
  <c r="L3005" i="1" s="1"/>
  <c r="G3004" i="1"/>
  <c r="AA3129" i="1" l="1"/>
  <c r="Z3129" i="1"/>
  <c r="H3128" i="1"/>
  <c r="E3009" i="1"/>
  <c r="F3009" i="1"/>
  <c r="N3010" i="1"/>
  <c r="U3009" i="1"/>
  <c r="W3009" i="1" s="1"/>
  <c r="A3129" i="1"/>
  <c r="Q3129" i="1" s="1"/>
  <c r="R3129" i="1" s="1"/>
  <c r="Y3127" i="1"/>
  <c r="S3127" i="1"/>
  <c r="J3010" i="1"/>
  <c r="K3010" i="1" s="1"/>
  <c r="I3011" i="1"/>
  <c r="M3010" i="1"/>
  <c r="G3005" i="1"/>
  <c r="O3005" i="1"/>
  <c r="D3006" i="1"/>
  <c r="L3006" i="1" s="1"/>
  <c r="H3129" i="1" l="1"/>
  <c r="Z3130" i="1"/>
  <c r="AA3130" i="1"/>
  <c r="F3010" i="1"/>
  <c r="E3010" i="1"/>
  <c r="M3011" i="1"/>
  <c r="A3130" i="1"/>
  <c r="Q3130" i="1" s="1"/>
  <c r="R3130" i="1" s="1"/>
  <c r="S3128" i="1"/>
  <c r="Y3128" i="1"/>
  <c r="J3011" i="1"/>
  <c r="K3011" i="1" s="1"/>
  <c r="I3012" i="1"/>
  <c r="U3010" i="1"/>
  <c r="W3010" i="1" s="1"/>
  <c r="N3011" i="1"/>
  <c r="G3006" i="1"/>
  <c r="O3006" i="1"/>
  <c r="D3007" i="1"/>
  <c r="L3007" i="1" s="1"/>
  <c r="AA3131" i="1" l="1"/>
  <c r="Z3131" i="1"/>
  <c r="H3130" i="1"/>
  <c r="E3011" i="1"/>
  <c r="F3011" i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I3013" i="1"/>
  <c r="D3008" i="1"/>
  <c r="L3008" i="1" s="1"/>
  <c r="O3007" i="1"/>
  <c r="G3007" i="1"/>
  <c r="H3131" i="1" l="1"/>
  <c r="Z3132" i="1"/>
  <c r="AA3132" i="1"/>
  <c r="F3012" i="1"/>
  <c r="E3012" i="1"/>
  <c r="J3013" i="1"/>
  <c r="K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AA3133" i="1" l="1"/>
  <c r="Z3133" i="1"/>
  <c r="N3014" i="1"/>
  <c r="H3132" i="1"/>
  <c r="E3013" i="1"/>
  <c r="F3013" i="1"/>
  <c r="M3014" i="1"/>
  <c r="Y3131" i="1"/>
  <c r="S3131" i="1"/>
  <c r="A3133" i="1"/>
  <c r="Q3133" i="1" s="1"/>
  <c r="R3133" i="1" s="1"/>
  <c r="J3014" i="1"/>
  <c r="K3014" i="1" s="1"/>
  <c r="I3015" i="1"/>
  <c r="U3013" i="1"/>
  <c r="W3013" i="1" s="1"/>
  <c r="G3009" i="1"/>
  <c r="O3009" i="1"/>
  <c r="D3010" i="1"/>
  <c r="L3010" i="1" s="1"/>
  <c r="H3133" i="1" l="1"/>
  <c r="Z3134" i="1"/>
  <c r="AA3134" i="1"/>
  <c r="F3014" i="1"/>
  <c r="E3014" i="1"/>
  <c r="Y3132" i="1"/>
  <c r="S3132" i="1"/>
  <c r="A3134" i="1"/>
  <c r="Q3134" i="1" s="1"/>
  <c r="R3134" i="1" s="1"/>
  <c r="J3015" i="1"/>
  <c r="K3015" i="1" s="1"/>
  <c r="I3016" i="1"/>
  <c r="M3015" i="1"/>
  <c r="U3014" i="1"/>
  <c r="W3014" i="1" s="1"/>
  <c r="N3015" i="1"/>
  <c r="G3010" i="1"/>
  <c r="O3010" i="1"/>
  <c r="D3011" i="1"/>
  <c r="L3011" i="1" s="1"/>
  <c r="AA3135" i="1" l="1"/>
  <c r="Z3135" i="1"/>
  <c r="H3134" i="1"/>
  <c r="H3135" i="1" s="1"/>
  <c r="E3015" i="1"/>
  <c r="F3015" i="1"/>
  <c r="J3016" i="1"/>
  <c r="K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N3017" i="1" l="1"/>
  <c r="Z3136" i="1"/>
  <c r="AA3136" i="1"/>
  <c r="F3016" i="1"/>
  <c r="E3016" i="1"/>
  <c r="M3017" i="1"/>
  <c r="A3136" i="1"/>
  <c r="Q3136" i="1" s="1"/>
  <c r="R3136" i="1" s="1"/>
  <c r="S3134" i="1"/>
  <c r="Y3134" i="1"/>
  <c r="J3017" i="1"/>
  <c r="K3017" i="1" s="1"/>
  <c r="I3018" i="1"/>
  <c r="U3016" i="1"/>
  <c r="W3016" i="1" s="1"/>
  <c r="G3012" i="1"/>
  <c r="O3012" i="1"/>
  <c r="D3013" i="1"/>
  <c r="L3013" i="1" s="1"/>
  <c r="AA3137" i="1" l="1"/>
  <c r="Z3137" i="1"/>
  <c r="H3136" i="1"/>
  <c r="E3017" i="1"/>
  <c r="F3017" i="1"/>
  <c r="A3137" i="1"/>
  <c r="Q3137" i="1" s="1"/>
  <c r="R3137" i="1" s="1"/>
  <c r="J3018" i="1"/>
  <c r="K3018" i="1" s="1"/>
  <c r="I3019" i="1"/>
  <c r="Y3135" i="1"/>
  <c r="S3135" i="1"/>
  <c r="U3017" i="1"/>
  <c r="W3017" i="1" s="1"/>
  <c r="G3013" i="1"/>
  <c r="O3013" i="1"/>
  <c r="D3014" i="1"/>
  <c r="L3014" i="1" s="1"/>
  <c r="S743" i="1"/>
  <c r="H3137" i="1" l="1"/>
  <c r="Z3138" i="1"/>
  <c r="AA3138" i="1"/>
  <c r="F3018" i="1"/>
  <c r="E3018" i="1"/>
  <c r="U3018" i="1"/>
  <c r="W3018" i="1" s="1"/>
  <c r="A3138" i="1"/>
  <c r="Q3138" i="1" s="1"/>
  <c r="R3138" i="1" s="1"/>
  <c r="S3136" i="1"/>
  <c r="Y3136" i="1"/>
  <c r="J3019" i="1"/>
  <c r="K3019" i="1" s="1"/>
  <c r="I3020" i="1"/>
  <c r="G3014" i="1"/>
  <c r="O3014" i="1"/>
  <c r="D3015" i="1"/>
  <c r="L3015" i="1" s="1"/>
  <c r="AA3139" i="1" l="1"/>
  <c r="Z3139" i="1"/>
  <c r="H3138" i="1"/>
  <c r="E3019" i="1"/>
  <c r="F3019" i="1"/>
  <c r="A3139" i="1"/>
  <c r="Q3139" i="1" s="1"/>
  <c r="R3139" i="1" s="1"/>
  <c r="Y3137" i="1"/>
  <c r="S3137" i="1"/>
  <c r="J3020" i="1"/>
  <c r="K3020" i="1" s="1"/>
  <c r="I3021" i="1"/>
  <c r="U3019" i="1"/>
  <c r="W3019" i="1" s="1"/>
  <c r="D3016" i="1"/>
  <c r="L3016" i="1" s="1"/>
  <c r="G3015" i="1"/>
  <c r="O3015" i="1"/>
  <c r="H3139" i="1" l="1"/>
  <c r="Z3140" i="1"/>
  <c r="AA3140" i="1"/>
  <c r="F3020" i="1"/>
  <c r="E3020" i="1"/>
  <c r="U3020" i="1"/>
  <c r="W3020" i="1" s="1"/>
  <c r="Y3138" i="1"/>
  <c r="S3138" i="1"/>
  <c r="A3140" i="1"/>
  <c r="Q3140" i="1" s="1"/>
  <c r="R3140" i="1" s="1"/>
  <c r="J3021" i="1"/>
  <c r="K3021" i="1" s="1"/>
  <c r="I3022" i="1"/>
  <c r="G3016" i="1"/>
  <c r="D3017" i="1"/>
  <c r="L3017" i="1" s="1"/>
  <c r="O3016" i="1"/>
  <c r="AA3141" i="1" l="1"/>
  <c r="Z3141" i="1"/>
  <c r="H3140" i="1"/>
  <c r="E3021" i="1"/>
  <c r="F3021" i="1"/>
  <c r="Y3139" i="1"/>
  <c r="S3139" i="1"/>
  <c r="J3022" i="1"/>
  <c r="K3022" i="1" s="1"/>
  <c r="I3023" i="1"/>
  <c r="U3021" i="1"/>
  <c r="W3021" i="1" s="1"/>
  <c r="A3141" i="1"/>
  <c r="Q3141" i="1" s="1"/>
  <c r="R3141" i="1" s="1"/>
  <c r="G3017" i="1"/>
  <c r="D3018" i="1"/>
  <c r="L3018" i="1" s="1"/>
  <c r="H3141" i="1" l="1"/>
  <c r="Z3142" i="1"/>
  <c r="AA3142" i="1"/>
  <c r="F3022" i="1"/>
  <c r="E3022" i="1"/>
  <c r="O3017" i="1"/>
  <c r="M3018" i="1"/>
  <c r="A3142" i="1"/>
  <c r="Q3142" i="1" s="1"/>
  <c r="R3142" i="1" s="1"/>
  <c r="S3140" i="1"/>
  <c r="Y3140" i="1"/>
  <c r="J3023" i="1"/>
  <c r="K3023" i="1" s="1"/>
  <c r="I3024" i="1"/>
  <c r="U3022" i="1"/>
  <c r="W3022" i="1" s="1"/>
  <c r="G3018" i="1"/>
  <c r="D3019" i="1"/>
  <c r="L3019" i="1" s="1"/>
  <c r="AA3143" i="1" l="1"/>
  <c r="Z3143" i="1"/>
  <c r="H3142" i="1"/>
  <c r="E3023" i="1"/>
  <c r="F3023" i="1"/>
  <c r="N3018" i="1"/>
  <c r="N3019" i="1" s="1"/>
  <c r="N3020" i="1" s="1"/>
  <c r="N3021" i="1" s="1"/>
  <c r="M3019" i="1"/>
  <c r="M3020" i="1" s="1"/>
  <c r="M3021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H3143" i="1" l="1"/>
  <c r="Z3144" i="1"/>
  <c r="O3019" i="1"/>
  <c r="AA3144" i="1"/>
  <c r="F3024" i="1"/>
  <c r="E302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M3022" i="1" s="1"/>
  <c r="O3020" i="1"/>
  <c r="N3022" i="1" l="1"/>
  <c r="AA3145" i="1"/>
  <c r="Z3145" i="1"/>
  <c r="H3144" i="1"/>
  <c r="E3025" i="1"/>
  <c r="F302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M3023" i="1" s="1"/>
  <c r="N3023" i="1" l="1"/>
  <c r="H3145" i="1"/>
  <c r="Z3146" i="1"/>
  <c r="AA3146" i="1"/>
  <c r="F3026" i="1"/>
  <c r="E3026" i="1"/>
  <c r="J3027" i="1"/>
  <c r="K3027" i="1" s="1"/>
  <c r="I3028" i="1"/>
  <c r="U3026" i="1"/>
  <c r="W3026" i="1" s="1"/>
  <c r="A3146" i="1"/>
  <c r="G3022" i="1"/>
  <c r="O3022" i="1"/>
  <c r="D3023" i="1"/>
  <c r="L3023" i="1" s="1"/>
  <c r="H3146" i="1" l="1"/>
  <c r="Q3146" i="1"/>
  <c r="E3027" i="1"/>
  <c r="F3027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Y587" i="1" l="1"/>
  <c r="H3147" i="1"/>
  <c r="Z3147" i="1"/>
  <c r="Z3148" i="1" s="1"/>
  <c r="AA3147" i="1"/>
  <c r="AA3148" i="1" s="1"/>
  <c r="R3146" i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H3148" i="1" l="1"/>
  <c r="AA3149" i="1"/>
  <c r="Z3149" i="1"/>
  <c r="E3029" i="1"/>
  <c r="F3029" i="1"/>
  <c r="N3024" i="1"/>
  <c r="M3025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N3025" i="1" l="1"/>
  <c r="O3025" i="1" s="1"/>
  <c r="Y589" i="1"/>
  <c r="H3149" i="1"/>
  <c r="Z3150" i="1"/>
  <c r="AA3150" i="1"/>
  <c r="O3024" i="1"/>
  <c r="F3030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M3026" i="1"/>
  <c r="H3150" i="1" l="1"/>
  <c r="AA3151" i="1"/>
  <c r="Z3151" i="1"/>
  <c r="E3031" i="1"/>
  <c r="F303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Z3152" i="1" l="1"/>
  <c r="AA3152" i="1"/>
  <c r="H3151" i="1"/>
  <c r="F3032" i="1"/>
  <c r="E3032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H3152" i="1" l="1"/>
  <c r="AA3153" i="1"/>
  <c r="Z3153" i="1"/>
  <c r="E3033" i="1"/>
  <c r="F3033" i="1"/>
  <c r="M3034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Z3154" i="1" l="1"/>
  <c r="AA3154" i="1"/>
  <c r="H3153" i="1"/>
  <c r="F3034" i="1"/>
  <c r="E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H3154" i="1" l="1"/>
  <c r="AA3155" i="1"/>
  <c r="Z3155" i="1"/>
  <c r="E3035" i="1"/>
  <c r="F303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H3155" i="1" l="1"/>
  <c r="Z3156" i="1"/>
  <c r="AA3156" i="1"/>
  <c r="F3036" i="1"/>
  <c r="E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H3156" i="1" l="1"/>
  <c r="AA3157" i="1"/>
  <c r="Z3157" i="1"/>
  <c r="E3037" i="1"/>
  <c r="F303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Z3158" i="1" l="1"/>
  <c r="AA3158" i="1"/>
  <c r="H3157" i="1"/>
  <c r="F3038" i="1"/>
  <c r="E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H3158" i="1" l="1"/>
  <c r="AA3159" i="1"/>
  <c r="Z3159" i="1"/>
  <c r="E3039" i="1"/>
  <c r="F303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N3041" i="1" l="1"/>
  <c r="Z3160" i="1"/>
  <c r="AA3160" i="1"/>
  <c r="H3159" i="1"/>
  <c r="F3040" i="1"/>
  <c r="E3040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H3160" i="1" l="1"/>
  <c r="AA3161" i="1"/>
  <c r="Z3161" i="1"/>
  <c r="E3041" i="1"/>
  <c r="F304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Z3162" i="1" l="1"/>
  <c r="AA3162" i="1"/>
  <c r="H3161" i="1"/>
  <c r="F3042" i="1"/>
  <c r="E304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H3162" i="1" l="1"/>
  <c r="AA3163" i="1"/>
  <c r="Z3163" i="1"/>
  <c r="E3043" i="1"/>
  <c r="F3043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Z3164" i="1" l="1"/>
  <c r="AA3164" i="1"/>
  <c r="H3163" i="1"/>
  <c r="F3044" i="1"/>
  <c r="E304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H3164" i="1" l="1"/>
  <c r="AA3165" i="1"/>
  <c r="Z3165" i="1"/>
  <c r="E304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M3047" i="1" l="1"/>
  <c r="Z3166" i="1"/>
  <c r="AA3166" i="1"/>
  <c r="H3165" i="1"/>
  <c r="F3046" i="1"/>
  <c r="E304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H3166" i="1" l="1"/>
  <c r="N3048" i="1"/>
  <c r="AA3167" i="1"/>
  <c r="Z3167" i="1"/>
  <c r="E304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Z3168" i="1" l="1"/>
  <c r="AA3168" i="1"/>
  <c r="H3167" i="1"/>
  <c r="F304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H3168" i="1" l="1"/>
  <c r="AA3169" i="1"/>
  <c r="Z3169" i="1"/>
  <c r="E3049" i="1"/>
  <c r="F304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Y774" i="1"/>
  <c r="Z3170" i="1" l="1"/>
  <c r="AA3170" i="1"/>
  <c r="H3169" i="1"/>
  <c r="F3050" i="1"/>
  <c r="E305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H3170" i="1" l="1"/>
  <c r="AA3171" i="1"/>
  <c r="Z3171" i="1"/>
  <c r="E3051" i="1"/>
  <c r="F305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Z3172" i="1" l="1"/>
  <c r="AA3172" i="1"/>
  <c r="H3171" i="1"/>
  <c r="F3052" i="1"/>
  <c r="E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H3172" i="1" l="1"/>
  <c r="AA3173" i="1"/>
  <c r="Z3173" i="1"/>
  <c r="E305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Z3174" i="1" l="1"/>
  <c r="AA3174" i="1"/>
  <c r="H3173" i="1"/>
  <c r="F3054" i="1"/>
  <c r="E3054" i="1"/>
  <c r="N3049" i="1"/>
  <c r="N3050" i="1" s="1"/>
  <c r="N3051" i="1" s="1"/>
  <c r="M3050" i="1"/>
  <c r="M3051" i="1" s="1"/>
  <c r="M3052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N3052" i="1" l="1"/>
  <c r="H3174" i="1"/>
  <c r="AA3175" i="1"/>
  <c r="Z3175" i="1"/>
  <c r="O3050" i="1"/>
  <c r="E3055" i="1"/>
  <c r="F305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M3053" i="1" s="1"/>
  <c r="M3054" i="1" s="1"/>
  <c r="N3053" i="1" l="1"/>
  <c r="N3054" i="1" s="1"/>
  <c r="Z3176" i="1"/>
  <c r="AA3176" i="1"/>
  <c r="H3175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H3176" i="1" l="1"/>
  <c r="Q3176" i="1"/>
  <c r="E3057" i="1"/>
  <c r="F3057" i="1"/>
  <c r="A3177" i="1"/>
  <c r="Q3177" i="1" s="1"/>
  <c r="R3177" i="1" s="1"/>
  <c r="J3058" i="1"/>
  <c r="K3058" i="1" s="1"/>
  <c r="I3059" i="1"/>
  <c r="U3057" i="1"/>
  <c r="W3057" i="1" s="1"/>
  <c r="G3053" i="1"/>
  <c r="O3053" i="1"/>
  <c r="D3054" i="1"/>
  <c r="L3054" i="1" s="1"/>
  <c r="M3055" i="1" s="1"/>
  <c r="N3055" i="1" s="1"/>
  <c r="H3177" i="1" l="1"/>
  <c r="Z3177" i="1"/>
  <c r="Z3178" i="1" s="1"/>
  <c r="AA3177" i="1"/>
  <c r="AA3178" i="1" s="1"/>
  <c r="R3176" i="1"/>
  <c r="F3058" i="1"/>
  <c r="E3058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H3178" i="1" l="1"/>
  <c r="AA3179" i="1"/>
  <c r="Z3179" i="1"/>
  <c r="E3059" i="1"/>
  <c r="F3059" i="1"/>
  <c r="A3179" i="1"/>
  <c r="Q3179" i="1" s="1"/>
  <c r="R3179" i="1" s="1"/>
  <c r="J3060" i="1"/>
  <c r="K3060" i="1" s="1"/>
  <c r="I3061" i="1"/>
  <c r="U3059" i="1"/>
  <c r="W3059" i="1" s="1"/>
  <c r="G3055" i="1"/>
  <c r="D3056" i="1"/>
  <c r="L3056" i="1" s="1"/>
  <c r="Z3180" i="1" l="1"/>
  <c r="AA3180" i="1"/>
  <c r="H3179" i="1"/>
  <c r="F3060" i="1"/>
  <c r="E306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H3180" i="1" l="1"/>
  <c r="AA3181" i="1"/>
  <c r="Z3181" i="1"/>
  <c r="E3061" i="1"/>
  <c r="F3061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N3056" i="1"/>
  <c r="N3057" i="1" s="1"/>
  <c r="N3058" i="1" s="1"/>
  <c r="N3059" i="1" s="1"/>
  <c r="Z3182" i="1" l="1"/>
  <c r="AA3182" i="1"/>
  <c r="H3181" i="1"/>
  <c r="F3062" i="1"/>
  <c r="E3062" i="1"/>
  <c r="J3063" i="1"/>
  <c r="K3063" i="1" s="1"/>
  <c r="I3064" i="1"/>
  <c r="U3062" i="1"/>
  <c r="W3062" i="1" s="1"/>
  <c r="S3180" i="1"/>
  <c r="Y3180" i="1"/>
  <c r="A3182" i="1"/>
  <c r="Q3182" i="1" s="1"/>
  <c r="R3182" i="1" s="1"/>
  <c r="O3057" i="1"/>
  <c r="G3058" i="1"/>
  <c r="D3059" i="1"/>
  <c r="L3059" i="1" s="1"/>
  <c r="M3060" i="1" s="1"/>
  <c r="O3058" i="1"/>
  <c r="O3056" i="1"/>
  <c r="Y621" i="1"/>
  <c r="M3061" i="1" l="1"/>
  <c r="M3062" i="1" s="1"/>
  <c r="M3063" i="1" s="1"/>
  <c r="M3064" i="1" s="1"/>
  <c r="N3060" i="1"/>
  <c r="N3061" i="1" s="1"/>
  <c r="N3062" i="1" s="1"/>
  <c r="N3063" i="1" s="1"/>
  <c r="N3064" i="1" s="1"/>
  <c r="H3182" i="1"/>
  <c r="AA3183" i="1"/>
  <c r="Z3183" i="1"/>
  <c r="E3063" i="1"/>
  <c r="F3063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Z3184" i="1" l="1"/>
  <c r="AA3184" i="1"/>
  <c r="H3183" i="1"/>
  <c r="F3064" i="1"/>
  <c r="E3064" i="1"/>
  <c r="A3184" i="1"/>
  <c r="Q3184" i="1" s="1"/>
  <c r="R3184" i="1" s="1"/>
  <c r="Y3182" i="1"/>
  <c r="S3182" i="1"/>
  <c r="J3065" i="1"/>
  <c r="K3065" i="1" s="1"/>
  <c r="I3066" i="1"/>
  <c r="N3065" i="1"/>
  <c r="U3064" i="1"/>
  <c r="W3064" i="1" s="1"/>
  <c r="M3065" i="1"/>
  <c r="O3060" i="1"/>
  <c r="D3061" i="1"/>
  <c r="L3061" i="1" s="1"/>
  <c r="G3060" i="1"/>
  <c r="H3184" i="1" l="1"/>
  <c r="AA3185" i="1"/>
  <c r="Z3185" i="1"/>
  <c r="E3065" i="1"/>
  <c r="F3065" i="1"/>
  <c r="U3065" i="1"/>
  <c r="W3065" i="1" s="1"/>
  <c r="J3066" i="1"/>
  <c r="K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H3185" i="1" l="1"/>
  <c r="Z3186" i="1"/>
  <c r="AA3186" i="1"/>
  <c r="F3066" i="1"/>
  <c r="E3066" i="1"/>
  <c r="M3067" i="1"/>
  <c r="N3067" i="1"/>
  <c r="J3067" i="1"/>
  <c r="K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H3186" i="1" l="1"/>
  <c r="AA3187" i="1"/>
  <c r="Z3187" i="1"/>
  <c r="E3067" i="1"/>
  <c r="F3067" i="1"/>
  <c r="J3068" i="1"/>
  <c r="K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N3069" i="1" l="1"/>
  <c r="Z3188" i="1"/>
  <c r="AA3188" i="1"/>
  <c r="H3187" i="1"/>
  <c r="F3068" i="1"/>
  <c r="E3068" i="1"/>
  <c r="M3069" i="1"/>
  <c r="A3188" i="1"/>
  <c r="Q3188" i="1" s="1"/>
  <c r="R3188" i="1" s="1"/>
  <c r="Y3186" i="1"/>
  <c r="S3186" i="1"/>
  <c r="J3069" i="1"/>
  <c r="K3069" i="1" s="1"/>
  <c r="I3070" i="1"/>
  <c r="U3068" i="1"/>
  <c r="W3068" i="1" s="1"/>
  <c r="O3064" i="1"/>
  <c r="G3064" i="1"/>
  <c r="D3065" i="1"/>
  <c r="L3065" i="1" s="1"/>
  <c r="H3188" i="1" l="1"/>
  <c r="N3070" i="1"/>
  <c r="AA3189" i="1"/>
  <c r="Z3189" i="1"/>
  <c r="E3069" i="1"/>
  <c r="F3069" i="1"/>
  <c r="M3070" i="1"/>
  <c r="J3070" i="1"/>
  <c r="K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Z3190" i="1" l="1"/>
  <c r="AA3190" i="1"/>
  <c r="H3189" i="1"/>
  <c r="F3070" i="1"/>
  <c r="E3070" i="1"/>
  <c r="A3190" i="1"/>
  <c r="Q3190" i="1" s="1"/>
  <c r="R3190" i="1" s="1"/>
  <c r="J3071" i="1"/>
  <c r="K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H3190" i="1" l="1"/>
  <c r="AA3191" i="1"/>
  <c r="Z3191" i="1"/>
  <c r="E3071" i="1"/>
  <c r="F3071" i="1"/>
  <c r="J3072" i="1"/>
  <c r="K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Z3192" i="1" l="1"/>
  <c r="AA3192" i="1"/>
  <c r="H3191" i="1"/>
  <c r="F3072" i="1"/>
  <c r="E3072" i="1"/>
  <c r="N3073" i="1"/>
  <c r="M3073" i="1"/>
  <c r="A3192" i="1"/>
  <c r="Q3192" i="1" s="1"/>
  <c r="R3192" i="1" s="1"/>
  <c r="Y3190" i="1"/>
  <c r="S3190" i="1"/>
  <c r="J3073" i="1"/>
  <c r="K3073" i="1" s="1"/>
  <c r="I3074" i="1"/>
  <c r="U3072" i="1"/>
  <c r="W3072" i="1" s="1"/>
  <c r="G3068" i="1"/>
  <c r="O3068" i="1"/>
  <c r="D3069" i="1"/>
  <c r="L3069" i="1" s="1"/>
  <c r="H3192" i="1" l="1"/>
  <c r="AA3193" i="1"/>
  <c r="Z3193" i="1"/>
  <c r="E3073" i="1"/>
  <c r="F3073" i="1"/>
  <c r="A3193" i="1"/>
  <c r="Q3193" i="1" s="1"/>
  <c r="R3193" i="1" s="1"/>
  <c r="S3191" i="1"/>
  <c r="Y3191" i="1"/>
  <c r="J3074" i="1"/>
  <c r="K3074" i="1" s="1"/>
  <c r="I3075" i="1"/>
  <c r="M3074" i="1"/>
  <c r="U3073" i="1"/>
  <c r="W3073" i="1" s="1"/>
  <c r="N3074" i="1"/>
  <c r="D3070" i="1"/>
  <c r="L3070" i="1" s="1"/>
  <c r="G3069" i="1"/>
  <c r="O3069" i="1"/>
  <c r="Z3194" i="1" l="1"/>
  <c r="AA3194" i="1"/>
  <c r="H3193" i="1"/>
  <c r="F3074" i="1"/>
  <c r="E3074" i="1"/>
  <c r="U3074" i="1"/>
  <c r="W3074" i="1" s="1"/>
  <c r="J3075" i="1"/>
  <c r="K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H3194" i="1" l="1"/>
  <c r="AA3195" i="1"/>
  <c r="Z3195" i="1"/>
  <c r="E3075" i="1"/>
  <c r="F3075" i="1"/>
  <c r="N3076" i="1"/>
  <c r="M3076" i="1"/>
  <c r="Y3193" i="1"/>
  <c r="S3193" i="1"/>
  <c r="J3076" i="1"/>
  <c r="K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Z3196" i="1" l="1"/>
  <c r="AA3196" i="1"/>
  <c r="H3195" i="1"/>
  <c r="F3076" i="1"/>
  <c r="E3076" i="1"/>
  <c r="J3077" i="1"/>
  <c r="K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H3196" i="1" l="1"/>
  <c r="AA3197" i="1"/>
  <c r="Z3197" i="1"/>
  <c r="E3077" i="1"/>
  <c r="F3077" i="1"/>
  <c r="N3078" i="1"/>
  <c r="M3078" i="1"/>
  <c r="A3197" i="1"/>
  <c r="Q3197" i="1" s="1"/>
  <c r="R3197" i="1" s="1"/>
  <c r="S3195" i="1"/>
  <c r="Y3195" i="1"/>
  <c r="J3078" i="1"/>
  <c r="K3078" i="1" s="1"/>
  <c r="I3079" i="1"/>
  <c r="U3077" i="1"/>
  <c r="W3077" i="1" s="1"/>
  <c r="D3074" i="1"/>
  <c r="L3074" i="1" s="1"/>
  <c r="G3073" i="1"/>
  <c r="O3073" i="1"/>
  <c r="Z3198" i="1" l="1"/>
  <c r="AA3198" i="1"/>
  <c r="H3197" i="1"/>
  <c r="F3078" i="1"/>
  <c r="M3079" i="1"/>
  <c r="E3078" i="1"/>
  <c r="N3079" i="1"/>
  <c r="A3198" i="1"/>
  <c r="Q3198" i="1" s="1"/>
  <c r="R3198" i="1" s="1"/>
  <c r="Y3196" i="1"/>
  <c r="S3196" i="1"/>
  <c r="J3079" i="1"/>
  <c r="K3079" i="1" s="1"/>
  <c r="I3080" i="1"/>
  <c r="U3078" i="1"/>
  <c r="W3078" i="1" s="1"/>
  <c r="O3074" i="1"/>
  <c r="G3074" i="1"/>
  <c r="D3075" i="1"/>
  <c r="L3075" i="1" s="1"/>
  <c r="H3198" i="1" l="1"/>
  <c r="AA3199" i="1"/>
  <c r="Z3199" i="1"/>
  <c r="E3079" i="1"/>
  <c r="F3079" i="1"/>
  <c r="A3199" i="1"/>
  <c r="Q3199" i="1" s="1"/>
  <c r="R3199" i="1" s="1"/>
  <c r="S3197" i="1"/>
  <c r="Y3197" i="1"/>
  <c r="J3080" i="1"/>
  <c r="K3080" i="1" s="1"/>
  <c r="I3081" i="1"/>
  <c r="U3079" i="1"/>
  <c r="W3079" i="1" s="1"/>
  <c r="O3075" i="1"/>
  <c r="G3075" i="1"/>
  <c r="D3076" i="1"/>
  <c r="L3076" i="1" s="1"/>
  <c r="Z3200" i="1" l="1"/>
  <c r="AA3200" i="1"/>
  <c r="H3199" i="1"/>
  <c r="F3080" i="1"/>
  <c r="E3080" i="1"/>
  <c r="U3080" i="1"/>
  <c r="W3080" i="1" s="1"/>
  <c r="A3200" i="1"/>
  <c r="Q3200" i="1" s="1"/>
  <c r="R3200" i="1" s="1"/>
  <c r="Y3198" i="1"/>
  <c r="S3198" i="1"/>
  <c r="J3081" i="1"/>
  <c r="K3081" i="1" s="1"/>
  <c r="I3082" i="1"/>
  <c r="D3077" i="1"/>
  <c r="L3077" i="1" s="1"/>
  <c r="G3076" i="1"/>
  <c r="O3076" i="1"/>
  <c r="H3200" i="1" l="1"/>
  <c r="AA3201" i="1"/>
  <c r="Z3201" i="1"/>
  <c r="E3081" i="1"/>
  <c r="F3081" i="1"/>
  <c r="Y3199" i="1"/>
  <c r="S3199" i="1"/>
  <c r="J3082" i="1"/>
  <c r="K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Z3202" i="1" l="1"/>
  <c r="AA3202" i="1"/>
  <c r="H3201" i="1"/>
  <c r="F3082" i="1"/>
  <c r="E3082" i="1"/>
  <c r="A3202" i="1"/>
  <c r="Q3202" i="1" s="1"/>
  <c r="R3202" i="1" s="1"/>
  <c r="J3083" i="1"/>
  <c r="K3083" i="1" s="1"/>
  <c r="I3084" i="1"/>
  <c r="U3082" i="1"/>
  <c r="W3082" i="1" s="1"/>
  <c r="Y3200" i="1"/>
  <c r="S3200" i="1"/>
  <c r="O3078" i="1"/>
  <c r="G3078" i="1"/>
  <c r="D3079" i="1"/>
  <c r="L3079" i="1" s="1"/>
  <c r="H3202" i="1" l="1"/>
  <c r="AA3203" i="1"/>
  <c r="Z3203" i="1"/>
  <c r="E3083" i="1"/>
  <c r="F3083" i="1"/>
  <c r="U3083" i="1"/>
  <c r="W3083" i="1" s="1"/>
  <c r="A3203" i="1"/>
  <c r="Q3203" i="1" s="1"/>
  <c r="R3203" i="1" s="1"/>
  <c r="Y3201" i="1"/>
  <c r="S3201" i="1"/>
  <c r="J3084" i="1"/>
  <c r="K3084" i="1" s="1"/>
  <c r="I3085" i="1"/>
  <c r="G3079" i="1"/>
  <c r="D3080" i="1"/>
  <c r="L3080" i="1" s="1"/>
  <c r="Z3204" i="1" l="1"/>
  <c r="AA3204" i="1"/>
  <c r="H3203" i="1"/>
  <c r="F3084" i="1"/>
  <c r="E3084" i="1"/>
  <c r="O3079" i="1"/>
  <c r="M3080" i="1"/>
  <c r="A3204" i="1"/>
  <c r="Q3204" i="1" s="1"/>
  <c r="R3204" i="1" s="1"/>
  <c r="Y3202" i="1"/>
  <c r="S3202" i="1"/>
  <c r="J3085" i="1"/>
  <c r="K3085" i="1" s="1"/>
  <c r="I3086" i="1"/>
  <c r="U3084" i="1"/>
  <c r="W3084" i="1" s="1"/>
  <c r="G3080" i="1"/>
  <c r="D3081" i="1"/>
  <c r="L3081" i="1" s="1"/>
  <c r="H3204" i="1" l="1"/>
  <c r="AA3205" i="1"/>
  <c r="Z3205" i="1"/>
  <c r="E3085" i="1"/>
  <c r="F3085" i="1"/>
  <c r="N3080" i="1"/>
  <c r="N3081" i="1" s="1"/>
  <c r="N3082" i="1" s="1"/>
  <c r="M3081" i="1"/>
  <c r="M3082" i="1" s="1"/>
  <c r="M3083" i="1" s="1"/>
  <c r="J3086" i="1"/>
  <c r="K3086" i="1" s="1"/>
  <c r="I3087" i="1"/>
  <c r="U3085" i="1"/>
  <c r="W3085" i="1" s="1"/>
  <c r="A3205" i="1"/>
  <c r="Q3205" i="1" s="1"/>
  <c r="R3205" i="1" s="1"/>
  <c r="D3082" i="1"/>
  <c r="L3082" i="1" s="1"/>
  <c r="G3081" i="1"/>
  <c r="N3083" i="1" l="1"/>
  <c r="Z3206" i="1"/>
  <c r="AA3206" i="1"/>
  <c r="H3205" i="1"/>
  <c r="H3206" i="1" s="1"/>
  <c r="F3086" i="1"/>
  <c r="E3086" i="1"/>
  <c r="O3081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M3084" i="1" s="1"/>
  <c r="M3085" i="1" s="1"/>
  <c r="O3082" i="1"/>
  <c r="N3084" i="1" l="1"/>
  <c r="N3085" i="1" s="1"/>
  <c r="AA3207" i="1"/>
  <c r="Z3207" i="1"/>
  <c r="E3087" i="1"/>
  <c r="F3087" i="1"/>
  <c r="J3088" i="1"/>
  <c r="K3088" i="1" s="1"/>
  <c r="I3089" i="1"/>
  <c r="U3087" i="1"/>
  <c r="W3087" i="1" s="1"/>
  <c r="A3207" i="1"/>
  <c r="G3083" i="1"/>
  <c r="O3083" i="1"/>
  <c r="D3084" i="1"/>
  <c r="L3084" i="1" s="1"/>
  <c r="H3207" i="1" l="1"/>
  <c r="Q3207" i="1"/>
  <c r="R3207" i="1" s="1"/>
  <c r="F3088" i="1"/>
  <c r="E3088" i="1"/>
  <c r="A3208" i="1"/>
  <c r="Q3208" i="1" s="1"/>
  <c r="R3208" i="1" s="1"/>
  <c r="J3089" i="1"/>
  <c r="K3089" i="1" s="1"/>
  <c r="I3090" i="1"/>
  <c r="U3088" i="1"/>
  <c r="W3088" i="1" s="1"/>
  <c r="G3084" i="1"/>
  <c r="O3084" i="1"/>
  <c r="D3085" i="1"/>
  <c r="L3085" i="1" s="1"/>
  <c r="H3208" i="1" l="1"/>
  <c r="AA3208" i="1"/>
  <c r="AA3209" i="1" s="1"/>
  <c r="Z3208" i="1"/>
  <c r="Z3209" i="1" s="1"/>
  <c r="E3089" i="1"/>
  <c r="F3089" i="1"/>
  <c r="J3090" i="1"/>
  <c r="K3090" i="1" s="1"/>
  <c r="I3091" i="1"/>
  <c r="U3089" i="1"/>
  <c r="W3089" i="1" s="1"/>
  <c r="A3209" i="1"/>
  <c r="Q3209" i="1" s="1"/>
  <c r="D3086" i="1"/>
  <c r="L3086" i="1" s="1"/>
  <c r="G3085" i="1"/>
  <c r="Z3210" i="1" l="1"/>
  <c r="R3209" i="1"/>
  <c r="AA3210" i="1"/>
  <c r="H3209" i="1"/>
  <c r="F3090" i="1"/>
  <c r="E3090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H3210" i="1" l="1"/>
  <c r="AA3211" i="1"/>
  <c r="Z3211" i="1"/>
  <c r="E309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N3086" i="1"/>
  <c r="N3087" i="1" s="1"/>
  <c r="N3088" i="1" l="1"/>
  <c r="N3089" i="1" s="1"/>
  <c r="Z3212" i="1"/>
  <c r="AA3212" i="1"/>
  <c r="H3211" i="1"/>
  <c r="F3092" i="1"/>
  <c r="E3092" i="1"/>
  <c r="Y651" i="1"/>
  <c r="S3210" i="1"/>
  <c r="A3212" i="1"/>
  <c r="Q3212" i="1" s="1"/>
  <c r="R3212" i="1" s="1"/>
  <c r="J3093" i="1"/>
  <c r="K3093" i="1" s="1"/>
  <c r="I3094" i="1"/>
  <c r="U3092" i="1"/>
  <c r="W3092" i="1" s="1"/>
  <c r="O3087" i="1"/>
  <c r="D3089" i="1"/>
  <c r="L3089" i="1" s="1"/>
  <c r="M3090" i="1" s="1"/>
  <c r="G3088" i="1"/>
  <c r="O3086" i="1"/>
  <c r="O3088" i="1" l="1"/>
  <c r="M3091" i="1"/>
  <c r="M3092" i="1" s="1"/>
  <c r="M3093" i="1" s="1"/>
  <c r="M3094" i="1" s="1"/>
  <c r="N3090" i="1"/>
  <c r="N3091" i="1" s="1"/>
  <c r="N3092" i="1" s="1"/>
  <c r="N3093" i="1" s="1"/>
  <c r="N3094" i="1" s="1"/>
  <c r="Y652" i="1"/>
  <c r="H3212" i="1"/>
  <c r="AA3213" i="1"/>
  <c r="Z3213" i="1"/>
  <c r="E3093" i="1"/>
  <c r="F3093" i="1"/>
  <c r="A3213" i="1"/>
  <c r="Q3213" i="1" s="1"/>
  <c r="R3213" i="1" s="1"/>
  <c r="Y3211" i="1"/>
  <c r="S3211" i="1"/>
  <c r="J3094" i="1"/>
  <c r="K3094" i="1" s="1"/>
  <c r="I3095" i="1"/>
  <c r="U3093" i="1"/>
  <c r="W3093" i="1" s="1"/>
  <c r="G3089" i="1"/>
  <c r="D3090" i="1"/>
  <c r="L3090" i="1" s="1"/>
  <c r="O3089" i="1"/>
  <c r="Z3214" i="1" l="1"/>
  <c r="AA3214" i="1"/>
  <c r="H3213" i="1"/>
  <c r="F3094" i="1"/>
  <c r="E3094" i="1"/>
  <c r="J3095" i="1"/>
  <c r="K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H3214" i="1" l="1"/>
  <c r="N3096" i="1"/>
  <c r="AA3215" i="1"/>
  <c r="Z3215" i="1"/>
  <c r="E3095" i="1"/>
  <c r="F3095" i="1"/>
  <c r="M3096" i="1"/>
  <c r="A3215" i="1"/>
  <c r="Q3215" i="1" s="1"/>
  <c r="R3215" i="1" s="1"/>
  <c r="Y3213" i="1"/>
  <c r="S3213" i="1"/>
  <c r="J3096" i="1"/>
  <c r="K3096" i="1" s="1"/>
  <c r="I3097" i="1"/>
  <c r="U3095" i="1"/>
  <c r="W3095" i="1" s="1"/>
  <c r="G3091" i="1"/>
  <c r="O3091" i="1"/>
  <c r="D3092" i="1"/>
  <c r="L3092" i="1" s="1"/>
  <c r="Z3216" i="1" l="1"/>
  <c r="AA3216" i="1"/>
  <c r="H3215" i="1"/>
  <c r="F3096" i="1"/>
  <c r="E3096" i="1"/>
  <c r="A3216" i="1"/>
  <c r="Q3216" i="1" s="1"/>
  <c r="R3216" i="1" s="1"/>
  <c r="Y3214" i="1"/>
  <c r="S3214" i="1"/>
  <c r="J3097" i="1"/>
  <c r="K3097" i="1" s="1"/>
  <c r="I3098" i="1"/>
  <c r="M3097" i="1"/>
  <c r="U3096" i="1"/>
  <c r="W3096" i="1" s="1"/>
  <c r="N3097" i="1"/>
  <c r="D3093" i="1"/>
  <c r="L3093" i="1" s="1"/>
  <c r="O3092" i="1"/>
  <c r="G3092" i="1"/>
  <c r="H3216" i="1" l="1"/>
  <c r="AA3217" i="1"/>
  <c r="Z3217" i="1"/>
  <c r="E3097" i="1"/>
  <c r="F3097" i="1"/>
  <c r="J3098" i="1"/>
  <c r="K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H3217" i="1" l="1"/>
  <c r="Z3218" i="1"/>
  <c r="AA3218" i="1"/>
  <c r="N3099" i="1"/>
  <c r="F3098" i="1"/>
  <c r="E3098" i="1"/>
  <c r="M3099" i="1"/>
  <c r="A3218" i="1"/>
  <c r="Q3218" i="1" s="1"/>
  <c r="R3218" i="1" s="1"/>
  <c r="Y3216" i="1"/>
  <c r="S3216" i="1"/>
  <c r="J3099" i="1"/>
  <c r="K3099" i="1" s="1"/>
  <c r="I3100" i="1"/>
  <c r="U3098" i="1"/>
  <c r="W3098" i="1" s="1"/>
  <c r="D3095" i="1"/>
  <c r="L3095" i="1" s="1"/>
  <c r="G3094" i="1"/>
  <c r="O3094" i="1"/>
  <c r="H3218" i="1" l="1"/>
  <c r="AA3219" i="1"/>
  <c r="Z3219" i="1"/>
  <c r="E3099" i="1"/>
  <c r="F3099" i="1"/>
  <c r="A3219" i="1"/>
  <c r="Q3219" i="1" s="1"/>
  <c r="R3219" i="1" s="1"/>
  <c r="Y3217" i="1"/>
  <c r="S3217" i="1"/>
  <c r="J3100" i="1"/>
  <c r="K3100" i="1" s="1"/>
  <c r="I3101" i="1"/>
  <c r="M3100" i="1"/>
  <c r="U3099" i="1"/>
  <c r="W3099" i="1" s="1"/>
  <c r="N3100" i="1"/>
  <c r="G3095" i="1"/>
  <c r="O3095" i="1"/>
  <c r="D3096" i="1"/>
  <c r="L3096" i="1" s="1"/>
  <c r="Z3220" i="1" l="1"/>
  <c r="AA3220" i="1"/>
  <c r="H3219" i="1"/>
  <c r="F3100" i="1"/>
  <c r="E3100" i="1"/>
  <c r="N3101" i="1"/>
  <c r="A3220" i="1"/>
  <c r="Q3220" i="1" s="1"/>
  <c r="R3220" i="1" s="1"/>
  <c r="U3100" i="1"/>
  <c r="W3100" i="1" s="1"/>
  <c r="Y3218" i="1"/>
  <c r="S3218" i="1"/>
  <c r="J3101" i="1"/>
  <c r="K3101" i="1" s="1"/>
  <c r="I3102" i="1"/>
  <c r="M3101" i="1"/>
  <c r="O3096" i="1"/>
  <c r="G3096" i="1"/>
  <c r="D3097" i="1"/>
  <c r="L3097" i="1" s="1"/>
  <c r="H3220" i="1" l="1"/>
  <c r="AA3221" i="1"/>
  <c r="Z3221" i="1"/>
  <c r="E3101" i="1"/>
  <c r="F3101" i="1"/>
  <c r="M3102" i="1"/>
  <c r="A3221" i="1"/>
  <c r="Q3221" i="1" s="1"/>
  <c r="R3221" i="1" s="1"/>
  <c r="J3102" i="1"/>
  <c r="K3102" i="1" s="1"/>
  <c r="I3103" i="1"/>
  <c r="Y3219" i="1"/>
  <c r="S3219" i="1"/>
  <c r="U3101" i="1"/>
  <c r="W3101" i="1" s="1"/>
  <c r="N3102" i="1"/>
  <c r="G3097" i="1"/>
  <c r="O3097" i="1"/>
  <c r="D3098" i="1"/>
  <c r="L3098" i="1" s="1"/>
  <c r="Z3222" i="1" l="1"/>
  <c r="AA3222" i="1"/>
  <c r="H3221" i="1"/>
  <c r="F3102" i="1"/>
  <c r="E3102" i="1"/>
  <c r="N3103" i="1"/>
  <c r="U3102" i="1"/>
  <c r="W3102" i="1" s="1"/>
  <c r="A3222" i="1"/>
  <c r="Q3222" i="1" s="1"/>
  <c r="R3222" i="1" s="1"/>
  <c r="Y3220" i="1"/>
  <c r="S3220" i="1"/>
  <c r="J3103" i="1"/>
  <c r="K3103" i="1" s="1"/>
  <c r="I3104" i="1"/>
  <c r="M3103" i="1"/>
  <c r="G3098" i="1"/>
  <c r="D3099" i="1"/>
  <c r="L3099" i="1" s="1"/>
  <c r="O3098" i="1"/>
  <c r="H3222" i="1" l="1"/>
  <c r="AA3223" i="1"/>
  <c r="Z3223" i="1"/>
  <c r="E3103" i="1"/>
  <c r="F3103" i="1"/>
  <c r="M3104" i="1"/>
  <c r="A3223" i="1"/>
  <c r="Q3223" i="1" s="1"/>
  <c r="R3223" i="1" s="1"/>
  <c r="S3221" i="1"/>
  <c r="Y3221" i="1"/>
  <c r="J3104" i="1"/>
  <c r="K3104" i="1" s="1"/>
  <c r="I3105" i="1"/>
  <c r="N3104" i="1"/>
  <c r="U3103" i="1"/>
  <c r="W3103" i="1" s="1"/>
  <c r="G3099" i="1"/>
  <c r="O3099" i="1"/>
  <c r="D3100" i="1"/>
  <c r="L3100" i="1" s="1"/>
  <c r="Z3224" i="1" l="1"/>
  <c r="AA3224" i="1"/>
  <c r="H3223" i="1"/>
  <c r="F3104" i="1"/>
  <c r="E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I3106" i="1"/>
  <c r="O3100" i="1"/>
  <c r="D3101" i="1"/>
  <c r="L3101" i="1" s="1"/>
  <c r="G3100" i="1"/>
  <c r="H3224" i="1" l="1"/>
  <c r="AA3225" i="1"/>
  <c r="Z3225" i="1"/>
  <c r="E3105" i="1"/>
  <c r="F3105" i="1"/>
  <c r="J3106" i="1"/>
  <c r="K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Z3226" i="1" l="1"/>
  <c r="N3107" i="1"/>
  <c r="AA3226" i="1"/>
  <c r="H3225" i="1"/>
  <c r="F3106" i="1"/>
  <c r="E3106" i="1"/>
  <c r="M3107" i="1"/>
  <c r="A3226" i="1"/>
  <c r="Q3226" i="1" s="1"/>
  <c r="R3226" i="1" s="1"/>
  <c r="Y3224" i="1"/>
  <c r="S3224" i="1"/>
  <c r="J3107" i="1"/>
  <c r="K3107" i="1" s="1"/>
  <c r="I3108" i="1"/>
  <c r="U3106" i="1"/>
  <c r="W3106" i="1" s="1"/>
  <c r="D3103" i="1"/>
  <c r="L3103" i="1" s="1"/>
  <c r="G3102" i="1"/>
  <c r="O3102" i="1"/>
  <c r="H3226" i="1" l="1"/>
  <c r="N3108" i="1"/>
  <c r="AA3227" i="1"/>
  <c r="Z3227" i="1"/>
  <c r="E3107" i="1"/>
  <c r="F3107" i="1"/>
  <c r="M3108" i="1"/>
  <c r="A3227" i="1"/>
  <c r="Q3227" i="1" s="1"/>
  <c r="R3227" i="1" s="1"/>
  <c r="J3108" i="1"/>
  <c r="K3108" i="1" s="1"/>
  <c r="I3109" i="1"/>
  <c r="Y3225" i="1"/>
  <c r="S3225" i="1"/>
  <c r="U3107" i="1"/>
  <c r="W3107" i="1" s="1"/>
  <c r="G3103" i="1"/>
  <c r="D3104" i="1"/>
  <c r="L3104" i="1" s="1"/>
  <c r="O3103" i="1"/>
  <c r="Z3228" i="1" l="1"/>
  <c r="AA3228" i="1"/>
  <c r="H3227" i="1"/>
  <c r="F3108" i="1"/>
  <c r="E3108" i="1"/>
  <c r="A3228" i="1"/>
  <c r="Q3228" i="1" s="1"/>
  <c r="R3228" i="1" s="1"/>
  <c r="Y3226" i="1"/>
  <c r="S3226" i="1"/>
  <c r="J3109" i="1"/>
  <c r="K3109" i="1" s="1"/>
  <c r="I3110" i="1"/>
  <c r="N3109" i="1"/>
  <c r="U3108" i="1"/>
  <c r="W3108" i="1" s="1"/>
  <c r="M3109" i="1"/>
  <c r="O3104" i="1"/>
  <c r="D3105" i="1"/>
  <c r="L3105" i="1" s="1"/>
  <c r="G3104" i="1"/>
  <c r="H3228" i="1" l="1"/>
  <c r="AA3229" i="1"/>
  <c r="Z3229" i="1"/>
  <c r="E3109" i="1"/>
  <c r="F3109" i="1"/>
  <c r="U3109" i="1"/>
  <c r="W3109" i="1" s="1"/>
  <c r="J3110" i="1"/>
  <c r="K3110" i="1" s="1"/>
  <c r="I3111" i="1"/>
  <c r="Y3227" i="1"/>
  <c r="S3227" i="1"/>
  <c r="A3229" i="1"/>
  <c r="Q3229" i="1" s="1"/>
  <c r="R3229" i="1" s="1"/>
  <c r="D3106" i="1"/>
  <c r="L3106" i="1" s="1"/>
  <c r="O3105" i="1"/>
  <c r="G3105" i="1"/>
  <c r="Z3230" i="1" l="1"/>
  <c r="AA3230" i="1"/>
  <c r="H3229" i="1"/>
  <c r="F3110" i="1"/>
  <c r="E3110" i="1"/>
  <c r="J3111" i="1"/>
  <c r="K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H3230" i="1" l="1"/>
  <c r="AA3231" i="1"/>
  <c r="Z3231" i="1"/>
  <c r="E3111" i="1"/>
  <c r="F3111" i="1"/>
  <c r="J3112" i="1"/>
  <c r="K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Z3232" i="1" l="1"/>
  <c r="AA3232" i="1"/>
  <c r="H3231" i="1"/>
  <c r="F3112" i="1"/>
  <c r="E3112" i="1"/>
  <c r="A3232" i="1"/>
  <c r="Q3232" i="1" s="1"/>
  <c r="R3232" i="1" s="1"/>
  <c r="Y3230" i="1"/>
  <c r="S3230" i="1"/>
  <c r="J3113" i="1"/>
  <c r="K3113" i="1" s="1"/>
  <c r="I3114" i="1"/>
  <c r="U3112" i="1"/>
  <c r="W3112" i="1" s="1"/>
  <c r="O3108" i="1"/>
  <c r="D3109" i="1"/>
  <c r="L3109" i="1" s="1"/>
  <c r="G3108" i="1"/>
  <c r="H3232" i="1" l="1"/>
  <c r="AA3233" i="1"/>
  <c r="Z3233" i="1"/>
  <c r="E3113" i="1"/>
  <c r="F3113" i="1"/>
  <c r="A3233" i="1"/>
  <c r="Q3233" i="1" s="1"/>
  <c r="R3233" i="1" s="1"/>
  <c r="J3114" i="1"/>
  <c r="K3114" i="1" s="1"/>
  <c r="I3115" i="1"/>
  <c r="Y3231" i="1"/>
  <c r="S3231" i="1"/>
  <c r="U3113" i="1"/>
  <c r="W3113" i="1" s="1"/>
  <c r="G3109" i="1"/>
  <c r="D3110" i="1"/>
  <c r="L3110" i="1" s="1"/>
  <c r="Z3234" i="1" l="1"/>
  <c r="AA3234" i="1"/>
  <c r="H3233" i="1"/>
  <c r="F3114" i="1"/>
  <c r="E3114" i="1"/>
  <c r="O3109" i="1"/>
  <c r="M3110" i="1"/>
  <c r="A3234" i="1"/>
  <c r="Q3234" i="1" s="1"/>
  <c r="R3234" i="1" s="1"/>
  <c r="S3232" i="1"/>
  <c r="Y3232" i="1"/>
  <c r="J3115" i="1"/>
  <c r="K3115" i="1" s="1"/>
  <c r="I3116" i="1"/>
  <c r="U3114" i="1"/>
  <c r="W3114" i="1" s="1"/>
  <c r="G3110" i="1"/>
  <c r="D3111" i="1"/>
  <c r="L3111" i="1" s="1"/>
  <c r="H3234" i="1" l="1"/>
  <c r="AA3235" i="1"/>
  <c r="Z3235" i="1"/>
  <c r="E3115" i="1"/>
  <c r="F3115" i="1"/>
  <c r="M3111" i="1"/>
  <c r="M3112" i="1" s="1"/>
  <c r="N3110" i="1"/>
  <c r="N3111" i="1" s="1"/>
  <c r="N3112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M3113" i="1" l="1"/>
  <c r="Z3236" i="1"/>
  <c r="AA3236" i="1"/>
  <c r="H3235" i="1"/>
  <c r="H3236" i="1" s="1"/>
  <c r="O3110" i="1"/>
  <c r="O3111" i="1"/>
  <c r="F3116" i="1"/>
  <c r="E3116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M3114" i="1" l="1"/>
  <c r="M3115" i="1" s="1"/>
  <c r="N3113" i="1"/>
  <c r="O3113" i="1" s="1"/>
  <c r="AA3237" i="1"/>
  <c r="Z3237" i="1"/>
  <c r="F3117" i="1"/>
  <c r="E311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D3114" i="1"/>
  <c r="L3114" i="1" s="1"/>
  <c r="N3114" i="1" l="1"/>
  <c r="N3115" i="1" s="1"/>
  <c r="Y677" i="1"/>
  <c r="Z3238" i="1"/>
  <c r="AA3238" i="1"/>
  <c r="H3237" i="1"/>
  <c r="F3118" i="1"/>
  <c r="E3118" i="1"/>
  <c r="U3118" i="1"/>
  <c r="W3118" i="1" s="1"/>
  <c r="A3238" i="1"/>
  <c r="J3119" i="1"/>
  <c r="K3119" i="1" s="1"/>
  <c r="I3120" i="1"/>
  <c r="G3114" i="1"/>
  <c r="D3115" i="1"/>
  <c r="L3115" i="1" s="1"/>
  <c r="O3114" i="1" l="1"/>
  <c r="H3238" i="1"/>
  <c r="Q3238" i="1"/>
  <c r="E3119" i="1"/>
  <c r="F3119" i="1"/>
  <c r="J3120" i="1"/>
  <c r="K3120" i="1" s="1"/>
  <c r="I3121" i="1"/>
  <c r="U3119" i="1"/>
  <c r="W3119" i="1" s="1"/>
  <c r="A3239" i="1"/>
  <c r="Q3239" i="1" s="1"/>
  <c r="R3239" i="1" s="1"/>
  <c r="G3115" i="1"/>
  <c r="D3116" i="1"/>
  <c r="L3116" i="1" s="1"/>
  <c r="H3239" i="1" l="1"/>
  <c r="Z3239" i="1"/>
  <c r="Z3240" i="1" s="1"/>
  <c r="AA3239" i="1"/>
  <c r="AA3240" i="1" s="1"/>
  <c r="R3238" i="1"/>
  <c r="F3120" i="1"/>
  <c r="E3120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Y680" i="1" l="1"/>
  <c r="H3240" i="1"/>
  <c r="AA3241" i="1"/>
  <c r="Z3241" i="1"/>
  <c r="E3121" i="1"/>
  <c r="F3121" i="1"/>
  <c r="M3117" i="1"/>
  <c r="N3116" i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N3117" i="1" l="1"/>
  <c r="O3117" i="1" s="1"/>
  <c r="Z3242" i="1"/>
  <c r="AA3242" i="1"/>
  <c r="H3241" i="1"/>
  <c r="H3242" i="1" s="1"/>
  <c r="F3122" i="1"/>
  <c r="E3122" i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AA3243" i="1" l="1"/>
  <c r="Z3243" i="1"/>
  <c r="E3123" i="1"/>
  <c r="F3123" i="1"/>
  <c r="Y682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M3125" i="1" l="1"/>
  <c r="N3120" i="1"/>
  <c r="N3121" i="1" s="1"/>
  <c r="N3122" i="1" s="1"/>
  <c r="N3123" i="1" s="1"/>
  <c r="N3124" i="1" s="1"/>
  <c r="N3125" i="1" s="1"/>
  <c r="Z3244" i="1"/>
  <c r="AA3244" i="1"/>
  <c r="H3243" i="1"/>
  <c r="F3124" i="1"/>
  <c r="E3124" i="1"/>
  <c r="A3244" i="1"/>
  <c r="Q3244" i="1" s="1"/>
  <c r="R3244" i="1" s="1"/>
  <c r="Y3242" i="1"/>
  <c r="S3242" i="1"/>
  <c r="J3125" i="1"/>
  <c r="K3125" i="1" s="1"/>
  <c r="I3126" i="1"/>
  <c r="U3124" i="1"/>
  <c r="W3124" i="1" s="1"/>
  <c r="G3120" i="1"/>
  <c r="D3121" i="1"/>
  <c r="L3121" i="1" s="1"/>
  <c r="O3118" i="1"/>
  <c r="O3119" i="1"/>
  <c r="O3120" i="1" l="1"/>
  <c r="N3126" i="1"/>
  <c r="H3244" i="1"/>
  <c r="AA3245" i="1"/>
  <c r="Z3245" i="1"/>
  <c r="E3125" i="1"/>
  <c r="F3125" i="1"/>
  <c r="M3126" i="1"/>
  <c r="J3126" i="1"/>
  <c r="K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Z3246" i="1" l="1"/>
  <c r="AA3246" i="1"/>
  <c r="H3245" i="1"/>
  <c r="F3126" i="1"/>
  <c r="E3126" i="1"/>
  <c r="A3246" i="1"/>
  <c r="Q3246" i="1" s="1"/>
  <c r="R3246" i="1" s="1"/>
  <c r="Y3244" i="1"/>
  <c r="S3244" i="1"/>
  <c r="J3127" i="1"/>
  <c r="K3127" i="1" s="1"/>
  <c r="I3128" i="1"/>
  <c r="U3126" i="1"/>
  <c r="W3126" i="1" s="1"/>
  <c r="N3127" i="1"/>
  <c r="M3127" i="1"/>
  <c r="D3123" i="1"/>
  <c r="L3123" i="1" s="1"/>
  <c r="O3122" i="1"/>
  <c r="G3122" i="1"/>
  <c r="H3246" i="1" l="1"/>
  <c r="AA3247" i="1"/>
  <c r="Z3247" i="1"/>
  <c r="E3127" i="1"/>
  <c r="F3127" i="1"/>
  <c r="J3128" i="1"/>
  <c r="K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N3129" i="1" l="1"/>
  <c r="Z3248" i="1"/>
  <c r="AA3248" i="1"/>
  <c r="H3247" i="1"/>
  <c r="F3128" i="1"/>
  <c r="E3128" i="1"/>
  <c r="M3129" i="1"/>
  <c r="A3248" i="1"/>
  <c r="Q3248" i="1" s="1"/>
  <c r="R3248" i="1" s="1"/>
  <c r="Y3246" i="1"/>
  <c r="S3246" i="1"/>
  <c r="J3129" i="1"/>
  <c r="K3129" i="1" s="1"/>
  <c r="I3130" i="1"/>
  <c r="U3128" i="1"/>
  <c r="W3128" i="1" s="1"/>
  <c r="G3124" i="1"/>
  <c r="O3124" i="1"/>
  <c r="D3125" i="1"/>
  <c r="L3125" i="1" s="1"/>
  <c r="H3248" i="1" l="1"/>
  <c r="AA3249" i="1"/>
  <c r="Z3249" i="1"/>
  <c r="E3129" i="1"/>
  <c r="F3129" i="1"/>
  <c r="A3249" i="1"/>
  <c r="Q3249" i="1" s="1"/>
  <c r="R3249" i="1" s="1"/>
  <c r="Y3247" i="1"/>
  <c r="S3247" i="1"/>
  <c r="J3130" i="1"/>
  <c r="K3130" i="1" s="1"/>
  <c r="I3131" i="1"/>
  <c r="N3130" i="1"/>
  <c r="U3129" i="1"/>
  <c r="W3129" i="1" s="1"/>
  <c r="M3130" i="1"/>
  <c r="G3125" i="1"/>
  <c r="O3125" i="1"/>
  <c r="D3126" i="1"/>
  <c r="L3126" i="1" s="1"/>
  <c r="Z3250" i="1" l="1"/>
  <c r="AA3250" i="1"/>
  <c r="H3249" i="1"/>
  <c r="F3130" i="1"/>
  <c r="E3130" i="1"/>
  <c r="J3131" i="1"/>
  <c r="K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H3250" i="1" l="1"/>
  <c r="M3132" i="1"/>
  <c r="AA3251" i="1"/>
  <c r="Z3251" i="1"/>
  <c r="E3131" i="1"/>
  <c r="F3131" i="1"/>
  <c r="N3132" i="1"/>
  <c r="Y3249" i="1"/>
  <c r="S3249" i="1"/>
  <c r="A3251" i="1"/>
  <c r="Q3251" i="1" s="1"/>
  <c r="R3251" i="1" s="1"/>
  <c r="J3132" i="1"/>
  <c r="K3132" i="1" s="1"/>
  <c r="I3133" i="1"/>
  <c r="U3131" i="1"/>
  <c r="W3131" i="1" s="1"/>
  <c r="D3128" i="1"/>
  <c r="L3128" i="1" s="1"/>
  <c r="O3127" i="1"/>
  <c r="G3127" i="1"/>
  <c r="Z3252" i="1" l="1"/>
  <c r="AA3252" i="1"/>
  <c r="H3251" i="1"/>
  <c r="F3132" i="1"/>
  <c r="E3132" i="1"/>
  <c r="Y3250" i="1"/>
  <c r="S3250" i="1"/>
  <c r="A3252" i="1"/>
  <c r="Q3252" i="1" s="1"/>
  <c r="R3252" i="1" s="1"/>
  <c r="J3133" i="1"/>
  <c r="K3133" i="1" s="1"/>
  <c r="I3134" i="1"/>
  <c r="M3133" i="1"/>
  <c r="U3132" i="1"/>
  <c r="W3132" i="1" s="1"/>
  <c r="N3133" i="1"/>
  <c r="O3128" i="1"/>
  <c r="G3128" i="1"/>
  <c r="D3129" i="1"/>
  <c r="L3129" i="1" s="1"/>
  <c r="H3252" i="1" l="1"/>
  <c r="AA3253" i="1"/>
  <c r="Z3253" i="1"/>
  <c r="E3133" i="1"/>
  <c r="F3133" i="1"/>
  <c r="J3134" i="1"/>
  <c r="K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M3135" i="1" l="1"/>
  <c r="Z3254" i="1"/>
  <c r="AA3254" i="1"/>
  <c r="N3135" i="1"/>
  <c r="H3253" i="1"/>
  <c r="F3134" i="1"/>
  <c r="E3134" i="1"/>
  <c r="A3254" i="1"/>
  <c r="Q3254" i="1" s="1"/>
  <c r="R3254" i="1" s="1"/>
  <c r="Y3252" i="1"/>
  <c r="S3252" i="1"/>
  <c r="J3135" i="1"/>
  <c r="K3135" i="1" s="1"/>
  <c r="I3136" i="1"/>
  <c r="U3134" i="1"/>
  <c r="W3134" i="1" s="1"/>
  <c r="G3130" i="1"/>
  <c r="O3130" i="1"/>
  <c r="D3131" i="1"/>
  <c r="L3131" i="1" s="1"/>
  <c r="H3254" i="1" l="1"/>
  <c r="N3136" i="1"/>
  <c r="AA3255" i="1"/>
  <c r="Z3255" i="1"/>
  <c r="E3135" i="1"/>
  <c r="F3135" i="1"/>
  <c r="M3136" i="1"/>
  <c r="J3136" i="1"/>
  <c r="K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Z3256" i="1" l="1"/>
  <c r="AA3256" i="1"/>
  <c r="H3255" i="1"/>
  <c r="F3136" i="1"/>
  <c r="E3136" i="1"/>
  <c r="A3256" i="1"/>
  <c r="Q3256" i="1" s="1"/>
  <c r="R3256" i="1" s="1"/>
  <c r="J3137" i="1"/>
  <c r="K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H3256" i="1" l="1"/>
  <c r="AA3257" i="1"/>
  <c r="Z3257" i="1"/>
  <c r="E3137" i="1"/>
  <c r="F3137" i="1"/>
  <c r="J3138" i="1"/>
  <c r="K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Z3258" i="1" l="1"/>
  <c r="AA3258" i="1"/>
  <c r="M3139" i="1"/>
  <c r="H3257" i="1"/>
  <c r="H3258" i="1" s="1"/>
  <c r="F3138" i="1"/>
  <c r="E3138" i="1"/>
  <c r="N3139" i="1"/>
  <c r="Y3256" i="1"/>
  <c r="S3256" i="1"/>
  <c r="A3258" i="1"/>
  <c r="Q3258" i="1" s="1"/>
  <c r="R3258" i="1" s="1"/>
  <c r="J3139" i="1"/>
  <c r="K3139" i="1" s="1"/>
  <c r="I3140" i="1"/>
  <c r="U3138" i="1"/>
  <c r="W3138" i="1" s="1"/>
  <c r="G3134" i="1"/>
  <c r="O3134" i="1"/>
  <c r="D3135" i="1"/>
  <c r="L3135" i="1" s="1"/>
  <c r="M3140" i="1" l="1"/>
  <c r="AA3259" i="1"/>
  <c r="Z3259" i="1"/>
  <c r="E3139" i="1"/>
  <c r="F3139" i="1"/>
  <c r="N3140" i="1"/>
  <c r="J3140" i="1"/>
  <c r="K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Z3260" i="1" l="1"/>
  <c r="AA3260" i="1"/>
  <c r="H3259" i="1"/>
  <c r="F3140" i="1"/>
  <c r="E3140" i="1"/>
  <c r="A3260" i="1"/>
  <c r="Q3260" i="1" s="1"/>
  <c r="R3260" i="1" s="1"/>
  <c r="J3141" i="1"/>
  <c r="K3141" i="1" s="1"/>
  <c r="I3142" i="1"/>
  <c r="U3140" i="1"/>
  <c r="W3140" i="1" s="1"/>
  <c r="Y3258" i="1"/>
  <c r="S3258" i="1"/>
  <c r="G3136" i="1"/>
  <c r="O3136" i="1"/>
  <c r="D3137" i="1"/>
  <c r="L3137" i="1" s="1"/>
  <c r="H3260" i="1" l="1"/>
  <c r="AA3261" i="1"/>
  <c r="Z3261" i="1"/>
  <c r="E3141" i="1"/>
  <c r="F3141" i="1"/>
  <c r="J3142" i="1"/>
  <c r="K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Z3262" i="1" l="1"/>
  <c r="AA3262" i="1"/>
  <c r="H3261" i="1"/>
  <c r="F3142" i="1"/>
  <c r="E3142" i="1"/>
  <c r="A3262" i="1"/>
  <c r="Q3262" i="1" s="1"/>
  <c r="R3262" i="1" s="1"/>
  <c r="S3260" i="1"/>
  <c r="Y3260" i="1"/>
  <c r="J3143" i="1"/>
  <c r="K3143" i="1" s="1"/>
  <c r="I3144" i="1"/>
  <c r="U3142" i="1"/>
  <c r="W3142" i="1" s="1"/>
  <c r="G3138" i="1"/>
  <c r="D3139" i="1"/>
  <c r="L3139" i="1" s="1"/>
  <c r="O3138" i="1"/>
  <c r="H3262" i="1" l="1"/>
  <c r="AA3263" i="1"/>
  <c r="Z3263" i="1"/>
  <c r="E3143" i="1"/>
  <c r="F3143" i="1"/>
  <c r="A3263" i="1"/>
  <c r="Q3263" i="1" s="1"/>
  <c r="R3263" i="1" s="1"/>
  <c r="Y3261" i="1"/>
  <c r="S3261" i="1"/>
  <c r="J3144" i="1"/>
  <c r="K3144" i="1" s="1"/>
  <c r="I3145" i="1"/>
  <c r="U3143" i="1"/>
  <c r="W3143" i="1" s="1"/>
  <c r="G3139" i="1"/>
  <c r="D3140" i="1"/>
  <c r="L3140" i="1" s="1"/>
  <c r="O3139" i="1"/>
  <c r="Z3264" i="1" l="1"/>
  <c r="AA3264" i="1"/>
  <c r="H3263" i="1"/>
  <c r="F3144" i="1"/>
  <c r="E3144" i="1"/>
  <c r="U3144" i="1"/>
  <c r="W3144" i="1" s="1"/>
  <c r="Y3262" i="1"/>
  <c r="S3262" i="1"/>
  <c r="J3145" i="1"/>
  <c r="K3145" i="1" s="1"/>
  <c r="I3146" i="1"/>
  <c r="A3264" i="1"/>
  <c r="Q3264" i="1" s="1"/>
  <c r="R3264" i="1" s="1"/>
  <c r="G3140" i="1"/>
  <c r="D3141" i="1"/>
  <c r="L3141" i="1" s="1"/>
  <c r="H3264" i="1" l="1"/>
  <c r="AA3265" i="1"/>
  <c r="Z3265" i="1"/>
  <c r="E3145" i="1"/>
  <c r="F3145" i="1"/>
  <c r="O3140" i="1"/>
  <c r="M3141" i="1"/>
  <c r="J3146" i="1"/>
  <c r="K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Z3266" i="1" l="1"/>
  <c r="AA3266" i="1"/>
  <c r="H3265" i="1"/>
  <c r="F3146" i="1"/>
  <c r="E3146" i="1"/>
  <c r="N3141" i="1"/>
  <c r="N3142" i="1" s="1"/>
  <c r="N3143" i="1" s="1"/>
  <c r="M3142" i="1"/>
  <c r="M3143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M3144" i="1" l="1"/>
  <c r="H3266" i="1"/>
  <c r="Q3266" i="1"/>
  <c r="F3147" i="1"/>
  <c r="E3147" i="1"/>
  <c r="O3142" i="1"/>
  <c r="O3141" i="1"/>
  <c r="J3148" i="1"/>
  <c r="K3148" i="1" s="1"/>
  <c r="I3149" i="1"/>
  <c r="U3147" i="1"/>
  <c r="W3147" i="1" s="1"/>
  <c r="A3267" i="1"/>
  <c r="Q3267" i="1" s="1"/>
  <c r="R3267" i="1" s="1"/>
  <c r="O3143" i="1"/>
  <c r="G3143" i="1"/>
  <c r="D3144" i="1"/>
  <c r="L3144" i="1" s="1"/>
  <c r="M3145" i="1" l="1"/>
  <c r="M3146" i="1" s="1"/>
  <c r="Y707" i="1"/>
  <c r="N3144" i="1"/>
  <c r="H3267" i="1"/>
  <c r="R3266" i="1"/>
  <c r="AA3267" i="1"/>
  <c r="AA3268" i="1" s="1"/>
  <c r="Z3267" i="1"/>
  <c r="Z3268" i="1" s="1"/>
  <c r="E3148" i="1"/>
  <c r="F3148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N3145" i="1" l="1"/>
  <c r="N3146" i="1" s="1"/>
  <c r="O3144" i="1"/>
  <c r="H3268" i="1"/>
  <c r="Z3269" i="1"/>
  <c r="AA3269" i="1"/>
  <c r="F3149" i="1"/>
  <c r="E3149" i="1"/>
  <c r="J3150" i="1"/>
  <c r="K3150" i="1" s="1"/>
  <c r="I3151" i="1"/>
  <c r="A3269" i="1"/>
  <c r="Q3269" i="1" s="1"/>
  <c r="R3269" i="1" s="1"/>
  <c r="U3149" i="1"/>
  <c r="W3149" i="1" s="1"/>
  <c r="D3146" i="1"/>
  <c r="L3146" i="1" s="1"/>
  <c r="G3145" i="1"/>
  <c r="O3145" i="1" l="1"/>
  <c r="AA3270" i="1"/>
  <c r="Z3270" i="1"/>
  <c r="H3269" i="1"/>
  <c r="E3150" i="1"/>
  <c r="F315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H3270" i="1" l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AA3272" i="1" l="1"/>
  <c r="Z3272" i="1"/>
  <c r="H3271" i="1"/>
  <c r="E3152" i="1"/>
  <c r="F3152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N3147" i="1"/>
  <c r="N3148" i="1" s="1"/>
  <c r="N3149" i="1" s="1"/>
  <c r="N3150" i="1" s="1"/>
  <c r="H3272" i="1" l="1"/>
  <c r="Z3273" i="1"/>
  <c r="AA3273" i="1"/>
  <c r="F3153" i="1"/>
  <c r="E3153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M3151" i="1" s="1"/>
  <c r="N3151" i="1" s="1"/>
  <c r="AA3274" i="1" l="1"/>
  <c r="Z3274" i="1"/>
  <c r="H3273" i="1"/>
  <c r="E3154" i="1"/>
  <c r="F3154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M3152" i="1" s="1"/>
  <c r="G3150" i="1"/>
  <c r="H3274" i="1" l="1"/>
  <c r="M3153" i="1"/>
  <c r="M3154" i="1" s="1"/>
  <c r="M3155" i="1" s="1"/>
  <c r="M3156" i="1" s="1"/>
  <c r="N3152" i="1"/>
  <c r="N3153" i="1" s="1"/>
  <c r="N3154" i="1" s="1"/>
  <c r="N3155" i="1" s="1"/>
  <c r="N3156" i="1" s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U3155" i="1"/>
  <c r="W3155" i="1" s="1"/>
  <c r="G3151" i="1"/>
  <c r="O3151" i="1"/>
  <c r="D3152" i="1"/>
  <c r="L3152" i="1" s="1"/>
  <c r="AA3276" i="1" l="1"/>
  <c r="Z3276" i="1"/>
  <c r="H3275" i="1"/>
  <c r="E3156" i="1"/>
  <c r="F3156" i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H3276" i="1" l="1"/>
  <c r="M3158" i="1"/>
  <c r="Z3277" i="1"/>
  <c r="AA3277" i="1"/>
  <c r="N3158" i="1"/>
  <c r="F3157" i="1"/>
  <c r="E3157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M3159" i="1" l="1"/>
  <c r="AA3278" i="1"/>
  <c r="Z3278" i="1"/>
  <c r="H3277" i="1"/>
  <c r="E3158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H3278" i="1" l="1"/>
  <c r="Z3279" i="1"/>
  <c r="AA3279" i="1"/>
  <c r="F3159" i="1"/>
  <c r="E315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AA3280" i="1" l="1"/>
  <c r="M3161" i="1"/>
  <c r="Z3280" i="1"/>
  <c r="H3279" i="1"/>
  <c r="E3160" i="1"/>
  <c r="F3160" i="1"/>
  <c r="N3161" i="1"/>
  <c r="A3280" i="1"/>
  <c r="Q3280" i="1" s="1"/>
  <c r="R3280" i="1" s="1"/>
  <c r="S3278" i="1"/>
  <c r="Y3278" i="1"/>
  <c r="J3161" i="1"/>
  <c r="K3161" i="1" s="1"/>
  <c r="I3162" i="1"/>
  <c r="U3160" i="1"/>
  <c r="W3160" i="1" s="1"/>
  <c r="O3156" i="1"/>
  <c r="G3156" i="1"/>
  <c r="D3157" i="1"/>
  <c r="L3157" i="1" s="1"/>
  <c r="H3280" i="1" l="1"/>
  <c r="M3162" i="1"/>
  <c r="Z3281" i="1"/>
  <c r="AA3281" i="1"/>
  <c r="F3161" i="1"/>
  <c r="E3161" i="1"/>
  <c r="A3281" i="1"/>
  <c r="Q3281" i="1" s="1"/>
  <c r="R3281" i="1" s="1"/>
  <c r="Y3279" i="1"/>
  <c r="S3279" i="1"/>
  <c r="J3162" i="1"/>
  <c r="K3162" i="1" s="1"/>
  <c r="I3163" i="1"/>
  <c r="U3161" i="1"/>
  <c r="W3161" i="1" s="1"/>
  <c r="N3162" i="1"/>
  <c r="O3157" i="1"/>
  <c r="G3157" i="1"/>
  <c r="D3158" i="1"/>
  <c r="L3158" i="1" s="1"/>
  <c r="AA3282" i="1" l="1"/>
  <c r="Z3282" i="1"/>
  <c r="H3281" i="1"/>
  <c r="H3282" i="1" s="1"/>
  <c r="E3162" i="1"/>
  <c r="F3162" i="1"/>
  <c r="N3163" i="1"/>
  <c r="U3162" i="1"/>
  <c r="W3162" i="1" s="1"/>
  <c r="Y3280" i="1"/>
  <c r="S3280" i="1"/>
  <c r="A3282" i="1"/>
  <c r="Q3282" i="1" s="1"/>
  <c r="R3282" i="1" s="1"/>
  <c r="J3163" i="1"/>
  <c r="K3163" i="1" s="1"/>
  <c r="I3164" i="1"/>
  <c r="M3163" i="1"/>
  <c r="G3158" i="1"/>
  <c r="O3158" i="1"/>
  <c r="D3159" i="1"/>
  <c r="L3159" i="1" s="1"/>
  <c r="Z3283" i="1" l="1"/>
  <c r="AA3283" i="1"/>
  <c r="F3163" i="1"/>
  <c r="E3163" i="1"/>
  <c r="M3164" i="1"/>
  <c r="A3283" i="1"/>
  <c r="Q3283" i="1" s="1"/>
  <c r="R3283" i="1" s="1"/>
  <c r="Y3281" i="1"/>
  <c r="S3281" i="1"/>
  <c r="J3164" i="1"/>
  <c r="K3164" i="1" s="1"/>
  <c r="I3165" i="1"/>
  <c r="N3164" i="1"/>
  <c r="U3163" i="1"/>
  <c r="W3163" i="1" s="1"/>
  <c r="G3159" i="1"/>
  <c r="O3159" i="1"/>
  <c r="D3160" i="1"/>
  <c r="L3160" i="1" s="1"/>
  <c r="M3165" i="1" l="1"/>
  <c r="AA3284" i="1"/>
  <c r="Z3284" i="1"/>
  <c r="H3283" i="1"/>
  <c r="E3164" i="1"/>
  <c r="F3164" i="1"/>
  <c r="N3165" i="1"/>
  <c r="U3164" i="1"/>
  <c r="W3164" i="1" s="1"/>
  <c r="Y3282" i="1"/>
  <c r="S3282" i="1"/>
  <c r="J3165" i="1"/>
  <c r="K3165" i="1" s="1"/>
  <c r="I3166" i="1"/>
  <c r="A3284" i="1"/>
  <c r="Q3284" i="1" s="1"/>
  <c r="R3284" i="1" s="1"/>
  <c r="G3160" i="1"/>
  <c r="O3160" i="1"/>
  <c r="D3161" i="1"/>
  <c r="L3161" i="1" s="1"/>
  <c r="H3284" i="1" l="1"/>
  <c r="Z3285" i="1"/>
  <c r="AA3285" i="1"/>
  <c r="F3165" i="1"/>
  <c r="E3165" i="1"/>
  <c r="J3166" i="1"/>
  <c r="K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AA3286" i="1" l="1"/>
  <c r="Z3286" i="1"/>
  <c r="H3285" i="1"/>
  <c r="H3286" i="1" s="1"/>
  <c r="E3166" i="1"/>
  <c r="F3166" i="1"/>
  <c r="N3167" i="1"/>
  <c r="M3167" i="1"/>
  <c r="Y3284" i="1"/>
  <c r="S3284" i="1"/>
  <c r="A3286" i="1"/>
  <c r="Q3286" i="1" s="1"/>
  <c r="R3286" i="1" s="1"/>
  <c r="J3167" i="1"/>
  <c r="K3167" i="1" s="1"/>
  <c r="I3168" i="1"/>
  <c r="U3166" i="1"/>
  <c r="W3166" i="1" s="1"/>
  <c r="O3162" i="1"/>
  <c r="G3162" i="1"/>
  <c r="D3163" i="1"/>
  <c r="L3163" i="1" s="1"/>
  <c r="Z3287" i="1" l="1"/>
  <c r="AA3287" i="1"/>
  <c r="F3167" i="1"/>
  <c r="E3167" i="1"/>
  <c r="Y3285" i="1"/>
  <c r="S3285" i="1"/>
  <c r="A3287" i="1"/>
  <c r="Q3287" i="1" s="1"/>
  <c r="R3287" i="1" s="1"/>
  <c r="J3168" i="1"/>
  <c r="K3168" i="1" s="1"/>
  <c r="I3169" i="1"/>
  <c r="N3168" i="1"/>
  <c r="U3167" i="1"/>
  <c r="W3167" i="1" s="1"/>
  <c r="M3168" i="1"/>
  <c r="O3163" i="1"/>
  <c r="G3163" i="1"/>
  <c r="D3164" i="1"/>
  <c r="L3164" i="1" s="1"/>
  <c r="AA3288" i="1" l="1"/>
  <c r="Z3288" i="1"/>
  <c r="H3287" i="1"/>
  <c r="E3168" i="1"/>
  <c r="F3168" i="1"/>
  <c r="J3169" i="1"/>
  <c r="K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H3288" i="1" l="1"/>
  <c r="M3170" i="1"/>
  <c r="Z3289" i="1"/>
  <c r="AA3289" i="1"/>
  <c r="F3169" i="1"/>
  <c r="E3169" i="1"/>
  <c r="N3170" i="1"/>
  <c r="A3289" i="1"/>
  <c r="Q3289" i="1" s="1"/>
  <c r="R3289" i="1" s="1"/>
  <c r="S3287" i="1"/>
  <c r="Y3287" i="1"/>
  <c r="J3170" i="1"/>
  <c r="K3170" i="1" s="1"/>
  <c r="I3171" i="1"/>
  <c r="U3169" i="1"/>
  <c r="W3169" i="1" s="1"/>
  <c r="D3166" i="1"/>
  <c r="L3166" i="1" s="1"/>
  <c r="O3165" i="1"/>
  <c r="G3165" i="1"/>
  <c r="AA3290" i="1" l="1"/>
  <c r="Z3290" i="1"/>
  <c r="H3289" i="1"/>
  <c r="E3170" i="1"/>
  <c r="F3170" i="1"/>
  <c r="A3290" i="1"/>
  <c r="Q3290" i="1" s="1"/>
  <c r="R3290" i="1" s="1"/>
  <c r="J3171" i="1"/>
  <c r="K3171" i="1" s="1"/>
  <c r="I3172" i="1"/>
  <c r="Y3288" i="1"/>
  <c r="S3288" i="1"/>
  <c r="U3170" i="1"/>
  <c r="W3170" i="1" s="1"/>
  <c r="G3166" i="1"/>
  <c r="D3167" i="1"/>
  <c r="L3167" i="1" s="1"/>
  <c r="O3166" i="1"/>
  <c r="H3290" i="1" l="1"/>
  <c r="Z3291" i="1"/>
  <c r="AA3291" i="1"/>
  <c r="F3171" i="1"/>
  <c r="E3171" i="1"/>
  <c r="U3171" i="1"/>
  <c r="W3171" i="1" s="1"/>
  <c r="A3291" i="1"/>
  <c r="Q3291" i="1" s="1"/>
  <c r="R3291" i="1" s="1"/>
  <c r="Y3289" i="1"/>
  <c r="S3289" i="1"/>
  <c r="J3172" i="1"/>
  <c r="K3172" i="1" s="1"/>
  <c r="I3173" i="1"/>
  <c r="O3167" i="1"/>
  <c r="D3168" i="1"/>
  <c r="L3168" i="1" s="1"/>
  <c r="G3167" i="1"/>
  <c r="AA3292" i="1" l="1"/>
  <c r="Z3292" i="1"/>
  <c r="H3291" i="1"/>
  <c r="E3172" i="1"/>
  <c r="F3172" i="1"/>
  <c r="A3292" i="1"/>
  <c r="Q3292" i="1" s="1"/>
  <c r="R3292" i="1" s="1"/>
  <c r="Y3290" i="1"/>
  <c r="S3290" i="1"/>
  <c r="J3173" i="1"/>
  <c r="K3173" i="1" s="1"/>
  <c r="I3174" i="1"/>
  <c r="U3172" i="1"/>
  <c r="W3172" i="1" s="1"/>
  <c r="D3169" i="1"/>
  <c r="L3169" i="1" s="1"/>
  <c r="G3168" i="1"/>
  <c r="O3168" i="1"/>
  <c r="H3292" i="1" l="1"/>
  <c r="Z3293" i="1"/>
  <c r="AA3293" i="1"/>
  <c r="F3173" i="1"/>
  <c r="E3173" i="1"/>
  <c r="J3174" i="1"/>
  <c r="K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AA3294" i="1" l="1"/>
  <c r="Z3294" i="1"/>
  <c r="H3293" i="1"/>
  <c r="E3174" i="1"/>
  <c r="F3174" i="1"/>
  <c r="Y3292" i="1"/>
  <c r="S3292" i="1"/>
  <c r="A3294" i="1"/>
  <c r="Q3294" i="1" s="1"/>
  <c r="R3294" i="1" s="1"/>
  <c r="J3175" i="1"/>
  <c r="K3175" i="1" s="1"/>
  <c r="I3176" i="1"/>
  <c r="U3174" i="1"/>
  <c r="W3174" i="1" s="1"/>
  <c r="G3170" i="1"/>
  <c r="D3171" i="1"/>
  <c r="L3171" i="1" s="1"/>
  <c r="H3294" i="1" l="1"/>
  <c r="Z3295" i="1"/>
  <c r="AA3295" i="1"/>
  <c r="F3175" i="1"/>
  <c r="E3175" i="1"/>
  <c r="O3170" i="1"/>
  <c r="M3171" i="1"/>
  <c r="A3295" i="1"/>
  <c r="Q3295" i="1" s="1"/>
  <c r="R3295" i="1" s="1"/>
  <c r="Y3293" i="1"/>
  <c r="S3293" i="1"/>
  <c r="J3176" i="1"/>
  <c r="K3176" i="1" s="1"/>
  <c r="I3177" i="1"/>
  <c r="U3175" i="1"/>
  <c r="W3175" i="1" s="1"/>
  <c r="D3172" i="1"/>
  <c r="L3172" i="1" s="1"/>
  <c r="G3171" i="1"/>
  <c r="H3295" i="1" l="1"/>
  <c r="E3176" i="1"/>
  <c r="F3176" i="1"/>
  <c r="N3171" i="1"/>
  <c r="N3172" i="1" s="1"/>
  <c r="N3173" i="1" s="1"/>
  <c r="N3174" i="1" s="1"/>
  <c r="M3172" i="1"/>
  <c r="M3173" i="1" s="1"/>
  <c r="M3174" i="1" s="1"/>
  <c r="J3177" i="1"/>
  <c r="K3177" i="1" s="1"/>
  <c r="I3178" i="1"/>
  <c r="U3176" i="1"/>
  <c r="W3176" i="1" s="1"/>
  <c r="Y3294" i="1"/>
  <c r="S3294" i="1"/>
  <c r="G3172" i="1"/>
  <c r="D3173" i="1"/>
  <c r="L3173" i="1" s="1"/>
  <c r="F3177" i="1" l="1"/>
  <c r="E3177" i="1"/>
  <c r="O3172" i="1"/>
  <c r="O3171" i="1"/>
  <c r="J3178" i="1"/>
  <c r="K3178" i="1" s="1"/>
  <c r="I3179" i="1"/>
  <c r="U3177" i="1"/>
  <c r="W3177" i="1" s="1"/>
  <c r="G3173" i="1"/>
  <c r="O3173" i="1"/>
  <c r="D3174" i="1"/>
  <c r="L3174" i="1" s="1"/>
  <c r="M3175" i="1" s="1"/>
  <c r="N3175" i="1" l="1"/>
  <c r="E3178" i="1"/>
  <c r="F3178" i="1"/>
  <c r="J3179" i="1"/>
  <c r="K3179" i="1" s="1"/>
  <c r="I3180" i="1"/>
  <c r="U3178" i="1"/>
  <c r="W3178" i="1" s="1"/>
  <c r="G3174" i="1"/>
  <c r="D3175" i="1"/>
  <c r="L3175" i="1" s="1"/>
  <c r="M3176" i="1" s="1"/>
  <c r="O3174" i="1"/>
  <c r="N3176" i="1" l="1"/>
  <c r="F3179" i="1"/>
  <c r="E3179" i="1"/>
  <c r="J3180" i="1"/>
  <c r="K3180" i="1" s="1"/>
  <c r="I3181" i="1"/>
  <c r="U3179" i="1"/>
  <c r="W3179" i="1" s="1"/>
  <c r="G3175" i="1"/>
  <c r="D3176" i="1"/>
  <c r="L3176" i="1" s="1"/>
  <c r="O3175" i="1"/>
  <c r="E3180" i="1" l="1"/>
  <c r="F3180" i="1"/>
  <c r="J3181" i="1"/>
  <c r="K3181" i="1" s="1"/>
  <c r="I3182" i="1"/>
  <c r="U3180" i="1"/>
  <c r="W3180" i="1" s="1"/>
  <c r="G3176" i="1"/>
  <c r="D3177" i="1"/>
  <c r="L3177" i="1" s="1"/>
  <c r="F3181" i="1" l="1"/>
  <c r="E3181" i="1"/>
  <c r="O3176" i="1"/>
  <c r="M3177" i="1"/>
  <c r="J3182" i="1"/>
  <c r="K3182" i="1" s="1"/>
  <c r="I3183" i="1"/>
  <c r="U3181" i="1"/>
  <c r="W3181" i="1" s="1"/>
  <c r="D3178" i="1"/>
  <c r="L3178" i="1" s="1"/>
  <c r="G3177" i="1"/>
  <c r="E3182" i="1" l="1"/>
  <c r="F3182" i="1"/>
  <c r="N3177" i="1"/>
  <c r="N3178" i="1" s="1"/>
  <c r="N3179" i="1" s="1"/>
  <c r="M3178" i="1"/>
  <c r="M3179" i="1" s="1"/>
  <c r="J3183" i="1"/>
  <c r="K3183" i="1" s="1"/>
  <c r="I3184" i="1"/>
  <c r="U3182" i="1"/>
  <c r="W3182" i="1" s="1"/>
  <c r="G3178" i="1"/>
  <c r="D3179" i="1"/>
  <c r="L3179" i="1" s="1"/>
  <c r="Y741" i="1"/>
  <c r="O3178" i="1" l="1"/>
  <c r="F3183" i="1"/>
  <c r="E3183" i="1"/>
  <c r="O3177" i="1"/>
  <c r="J3184" i="1"/>
  <c r="K3184" i="1" s="1"/>
  <c r="I3185" i="1"/>
  <c r="U3183" i="1"/>
  <c r="W3183" i="1" s="1"/>
  <c r="G3179" i="1"/>
  <c r="D3180" i="1"/>
  <c r="L3180" i="1" s="1"/>
  <c r="E3184" i="1" l="1"/>
  <c r="F3184" i="1"/>
  <c r="J3185" i="1"/>
  <c r="K3185" i="1" s="1"/>
  <c r="I3186" i="1"/>
  <c r="U3184" i="1"/>
  <c r="W3184" i="1" s="1"/>
  <c r="O3179" i="1"/>
  <c r="M3180" i="1"/>
  <c r="G3180" i="1"/>
  <c r="D3181" i="1"/>
  <c r="L3181" i="1" s="1"/>
  <c r="F3185" i="1" l="1"/>
  <c r="E3185" i="1"/>
  <c r="J3186" i="1"/>
  <c r="K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E3186" i="1" l="1"/>
  <c r="F3186" i="1"/>
  <c r="N3187" i="1"/>
  <c r="O3181" i="1"/>
  <c r="J3187" i="1"/>
  <c r="K3187" i="1" s="1"/>
  <c r="I3188" i="1"/>
  <c r="U3186" i="1"/>
  <c r="W3186" i="1" s="1"/>
  <c r="M3187" i="1"/>
  <c r="G3182" i="1"/>
  <c r="D3183" i="1"/>
  <c r="L3183" i="1" s="1"/>
  <c r="O3182" i="1"/>
  <c r="O3180" i="1"/>
  <c r="N3188" i="1" l="1"/>
  <c r="F3187" i="1"/>
  <c r="E3187" i="1"/>
  <c r="M3188" i="1"/>
  <c r="J3188" i="1"/>
  <c r="K3188" i="1" s="1"/>
  <c r="I3189" i="1"/>
  <c r="U3187" i="1"/>
  <c r="W3187" i="1" s="1"/>
  <c r="G3183" i="1"/>
  <c r="O3183" i="1"/>
  <c r="D3184" i="1"/>
  <c r="L3184" i="1" s="1"/>
  <c r="E3188" i="1" l="1"/>
  <c r="F3188" i="1"/>
  <c r="J3189" i="1"/>
  <c r="K3189" i="1" s="1"/>
  <c r="I3190" i="1"/>
  <c r="N3189" i="1"/>
  <c r="U3188" i="1"/>
  <c r="W3188" i="1" s="1"/>
  <c r="M3189" i="1"/>
  <c r="G3184" i="1"/>
  <c r="O3184" i="1"/>
  <c r="D3185" i="1"/>
  <c r="L3185" i="1" s="1"/>
  <c r="F3189" i="1" l="1"/>
  <c r="E3189" i="1"/>
  <c r="J3190" i="1"/>
  <c r="K3190" i="1" s="1"/>
  <c r="I3191" i="1"/>
  <c r="U3189" i="1"/>
  <c r="W3189" i="1" s="1"/>
  <c r="M3190" i="1"/>
  <c r="N3190" i="1"/>
  <c r="O3185" i="1"/>
  <c r="G3185" i="1"/>
  <c r="D3186" i="1"/>
  <c r="L3186" i="1" s="1"/>
  <c r="N3191" i="1" l="1"/>
  <c r="M3191" i="1"/>
  <c r="E3190" i="1"/>
  <c r="F3190" i="1"/>
  <c r="J3191" i="1"/>
  <c r="K3191" i="1" s="1"/>
  <c r="I3192" i="1"/>
  <c r="U3190" i="1"/>
  <c r="W3190" i="1" s="1"/>
  <c r="O3186" i="1"/>
  <c r="G3186" i="1"/>
  <c r="D3187" i="1"/>
  <c r="L3187" i="1" s="1"/>
  <c r="M3192" i="1" l="1"/>
  <c r="F3191" i="1"/>
  <c r="E3191" i="1"/>
  <c r="N3192" i="1"/>
  <c r="J3192" i="1"/>
  <c r="K3192" i="1" s="1"/>
  <c r="I3193" i="1"/>
  <c r="U3191" i="1"/>
  <c r="W3191" i="1" s="1"/>
  <c r="O3187" i="1"/>
  <c r="D3188" i="1"/>
  <c r="L3188" i="1" s="1"/>
  <c r="G3187" i="1"/>
  <c r="E3192" i="1" l="1"/>
  <c r="F3192" i="1"/>
  <c r="J3193" i="1"/>
  <c r="K3193" i="1" s="1"/>
  <c r="I3194" i="1"/>
  <c r="N3193" i="1"/>
  <c r="U3192" i="1"/>
  <c r="W3192" i="1" s="1"/>
  <c r="M3193" i="1"/>
  <c r="G3188" i="1"/>
  <c r="O3188" i="1"/>
  <c r="D3189" i="1"/>
  <c r="L3189" i="1" s="1"/>
  <c r="F3193" i="1" l="1"/>
  <c r="E3193" i="1"/>
  <c r="U3193" i="1"/>
  <c r="W3193" i="1" s="1"/>
  <c r="M3194" i="1"/>
  <c r="J3194" i="1"/>
  <c r="K3194" i="1" s="1"/>
  <c r="I3195" i="1"/>
  <c r="N3194" i="1"/>
  <c r="O3189" i="1"/>
  <c r="G3189" i="1"/>
  <c r="D3190" i="1"/>
  <c r="L3190" i="1" s="1"/>
  <c r="E3194" i="1" l="1"/>
  <c r="F3194" i="1"/>
  <c r="N3195" i="1"/>
  <c r="J3195" i="1"/>
  <c r="K3195" i="1" s="1"/>
  <c r="I3196" i="1"/>
  <c r="M3195" i="1"/>
  <c r="U3194" i="1"/>
  <c r="W3194" i="1" s="1"/>
  <c r="D3191" i="1"/>
  <c r="L3191" i="1" s="1"/>
  <c r="O3190" i="1"/>
  <c r="G3190" i="1"/>
  <c r="F3195" i="1" l="1"/>
  <c r="E3195" i="1"/>
  <c r="M3196" i="1"/>
  <c r="J3196" i="1"/>
  <c r="K3196" i="1" s="1"/>
  <c r="I3197" i="1"/>
  <c r="U3195" i="1"/>
  <c r="W3195" i="1" s="1"/>
  <c r="N3196" i="1"/>
  <c r="G3191" i="1"/>
  <c r="O3191" i="1"/>
  <c r="D3192" i="1"/>
  <c r="L3192" i="1" s="1"/>
  <c r="E3196" i="1" l="1"/>
  <c r="F3196" i="1"/>
  <c r="N3197" i="1"/>
  <c r="U3196" i="1"/>
  <c r="W3196" i="1" s="1"/>
  <c r="J3197" i="1"/>
  <c r="K3197" i="1" s="1"/>
  <c r="I3198" i="1"/>
  <c r="M3197" i="1"/>
  <c r="O3192" i="1"/>
  <c r="G3192" i="1"/>
  <c r="D3193" i="1"/>
  <c r="L3193" i="1" s="1"/>
  <c r="F3197" i="1" l="1"/>
  <c r="E3197" i="1"/>
  <c r="M3198" i="1"/>
  <c r="J3198" i="1"/>
  <c r="K3198" i="1" s="1"/>
  <c r="I3199" i="1"/>
  <c r="U3197" i="1"/>
  <c r="W3197" i="1" s="1"/>
  <c r="N3198" i="1"/>
  <c r="G3193" i="1"/>
  <c r="D3194" i="1"/>
  <c r="L3194" i="1" s="1"/>
  <c r="O3193" i="1"/>
  <c r="M3199" i="1" l="1"/>
  <c r="E3198" i="1"/>
  <c r="F3198" i="1"/>
  <c r="N3199" i="1"/>
  <c r="J3199" i="1"/>
  <c r="K3199" i="1" s="1"/>
  <c r="I3200" i="1"/>
  <c r="U3198" i="1"/>
  <c r="W3198" i="1" s="1"/>
  <c r="G3194" i="1"/>
  <c r="O3194" i="1"/>
  <c r="D3195" i="1"/>
  <c r="L3195" i="1" s="1"/>
  <c r="M3200" i="1" l="1"/>
  <c r="F3199" i="1"/>
  <c r="E3199" i="1"/>
  <c r="J3200" i="1"/>
  <c r="K3200" i="1" s="1"/>
  <c r="I3201" i="1"/>
  <c r="U3199" i="1"/>
  <c r="W3199" i="1" s="1"/>
  <c r="N3200" i="1"/>
  <c r="O3195" i="1"/>
  <c r="D3196" i="1"/>
  <c r="L3196" i="1" s="1"/>
  <c r="G3195" i="1"/>
  <c r="E3200" i="1" l="1"/>
  <c r="F3200" i="1"/>
  <c r="N3201" i="1"/>
  <c r="U3200" i="1"/>
  <c r="W3200" i="1" s="1"/>
  <c r="J3201" i="1"/>
  <c r="K3201" i="1" s="1"/>
  <c r="I3202" i="1"/>
  <c r="M3201" i="1"/>
  <c r="G3196" i="1"/>
  <c r="O3196" i="1"/>
  <c r="D3197" i="1"/>
  <c r="L3197" i="1" s="1"/>
  <c r="F3201" i="1" l="1"/>
  <c r="E3201" i="1"/>
  <c r="J3202" i="1"/>
  <c r="K3202" i="1" s="1"/>
  <c r="I3203" i="1"/>
  <c r="U3201" i="1"/>
  <c r="W3201" i="1" s="1"/>
  <c r="G3197" i="1"/>
  <c r="O3197" i="1"/>
  <c r="D3198" i="1"/>
  <c r="L3198" i="1" s="1"/>
  <c r="S927" i="1"/>
  <c r="E3202" i="1" l="1"/>
  <c r="F3202" i="1"/>
  <c r="J3203" i="1"/>
  <c r="K3203" i="1" s="1"/>
  <c r="I3204" i="1"/>
  <c r="U3202" i="1"/>
  <c r="W3202" i="1" s="1"/>
  <c r="G3198" i="1"/>
  <c r="D3199" i="1"/>
  <c r="L3199" i="1" s="1"/>
  <c r="O3198" i="1"/>
  <c r="Y927" i="1"/>
  <c r="F3203" i="1" l="1"/>
  <c r="E3203" i="1"/>
  <c r="U3203" i="1"/>
  <c r="W3203" i="1" s="1"/>
  <c r="J3204" i="1"/>
  <c r="K3204" i="1" s="1"/>
  <c r="I3205" i="1"/>
  <c r="G3199" i="1"/>
  <c r="D3200" i="1"/>
  <c r="L3200" i="1" s="1"/>
  <c r="O3199" i="1"/>
  <c r="E3204" i="1" l="1"/>
  <c r="F3204" i="1"/>
  <c r="J3205" i="1"/>
  <c r="K3205" i="1" s="1"/>
  <c r="I3206" i="1"/>
  <c r="U3204" i="1"/>
  <c r="W3204" i="1" s="1"/>
  <c r="G3200" i="1"/>
  <c r="O3200" i="1"/>
  <c r="D3201" i="1"/>
  <c r="L3201" i="1" s="1"/>
  <c r="F3205" i="1" l="1"/>
  <c r="E3205" i="1"/>
  <c r="U3205" i="1"/>
  <c r="W3205" i="1" s="1"/>
  <c r="J3206" i="1"/>
  <c r="K3206" i="1" s="1"/>
  <c r="I3207" i="1"/>
  <c r="G3201" i="1"/>
  <c r="D3202" i="1"/>
  <c r="L3202" i="1" s="1"/>
  <c r="E3206" i="1" l="1"/>
  <c r="F3206" i="1"/>
  <c r="O3201" i="1"/>
  <c r="M3202" i="1"/>
  <c r="J3207" i="1"/>
  <c r="K3207" i="1" s="1"/>
  <c r="I3208" i="1"/>
  <c r="U3206" i="1"/>
  <c r="W3206" i="1" s="1"/>
  <c r="G3202" i="1"/>
  <c r="D3203" i="1"/>
  <c r="L3203" i="1" s="1"/>
  <c r="F3207" i="1" l="1"/>
  <c r="E3207" i="1"/>
  <c r="N3202" i="1"/>
  <c r="M3203" i="1"/>
  <c r="M3204" i="1" s="1"/>
  <c r="M3205" i="1" s="1"/>
  <c r="M3206" i="1" s="1"/>
  <c r="J3208" i="1"/>
  <c r="K3208" i="1" s="1"/>
  <c r="I3209" i="1"/>
  <c r="U3207" i="1"/>
  <c r="W3207" i="1" s="1"/>
  <c r="D3204" i="1"/>
  <c r="L3204" i="1" s="1"/>
  <c r="G3203" i="1"/>
  <c r="N3203" i="1" l="1"/>
  <c r="N3204" i="1" s="1"/>
  <c r="N3205" i="1" s="1"/>
  <c r="N3206" i="1" s="1"/>
  <c r="O3202" i="1"/>
  <c r="E3208" i="1"/>
  <c r="F3208" i="1"/>
  <c r="J3209" i="1"/>
  <c r="K3209" i="1" s="1"/>
  <c r="I3210" i="1"/>
  <c r="U3208" i="1"/>
  <c r="W3208" i="1" s="1"/>
  <c r="G3204" i="1"/>
  <c r="D3205" i="1"/>
  <c r="L3205" i="1" s="1"/>
  <c r="O3204" i="1" l="1"/>
  <c r="O3203" i="1"/>
  <c r="F3209" i="1"/>
  <c r="E3209" i="1"/>
  <c r="J3210" i="1"/>
  <c r="K3210" i="1" s="1"/>
  <c r="I3211" i="1"/>
  <c r="U3209" i="1"/>
  <c r="W3209" i="1" s="1"/>
  <c r="G3205" i="1"/>
  <c r="O3205" i="1"/>
  <c r="D3206" i="1"/>
  <c r="L3206" i="1" s="1"/>
  <c r="M3207" i="1" s="1"/>
  <c r="M3208" i="1" s="1"/>
  <c r="N3207" i="1" l="1"/>
  <c r="N3208" i="1" s="1"/>
  <c r="F3210" i="1"/>
  <c r="E3210" i="1"/>
  <c r="J3211" i="1"/>
  <c r="K3211" i="1" s="1"/>
  <c r="I3212" i="1"/>
  <c r="U3210" i="1"/>
  <c r="W3210" i="1" s="1"/>
  <c r="G3206" i="1"/>
  <c r="O3206" i="1"/>
  <c r="D3207" i="1"/>
  <c r="L3207" i="1" s="1"/>
  <c r="E3211" i="1" l="1"/>
  <c r="F3211" i="1"/>
  <c r="J3212" i="1"/>
  <c r="K3212" i="1" s="1"/>
  <c r="I3213" i="1"/>
  <c r="U3211" i="1"/>
  <c r="W3211" i="1" s="1"/>
  <c r="O3207" i="1"/>
  <c r="D3208" i="1"/>
  <c r="L3208" i="1" s="1"/>
  <c r="G3207" i="1"/>
  <c r="F3212" i="1" l="1"/>
  <c r="E3212" i="1"/>
  <c r="J3213" i="1"/>
  <c r="K3213" i="1" s="1"/>
  <c r="I3214" i="1"/>
  <c r="U3212" i="1"/>
  <c r="W3212" i="1" s="1"/>
  <c r="G3208" i="1"/>
  <c r="D3209" i="1"/>
  <c r="L3209" i="1" s="1"/>
  <c r="E3213" i="1" l="1"/>
  <c r="F3213" i="1"/>
  <c r="J3214" i="1"/>
  <c r="K3214" i="1" s="1"/>
  <c r="I3215" i="1"/>
  <c r="U3213" i="1"/>
  <c r="W3213" i="1" s="1"/>
  <c r="G3209" i="1"/>
  <c r="D3210" i="1"/>
  <c r="L3210" i="1" s="1"/>
  <c r="O3208" i="1"/>
  <c r="M3209" i="1"/>
  <c r="F3214" i="1" l="1"/>
  <c r="E3214" i="1"/>
  <c r="U3214" i="1"/>
  <c r="W3214" i="1" s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N3210" i="1" l="1"/>
  <c r="N3211" i="1" s="1"/>
  <c r="N3212" i="1" s="1"/>
  <c r="N3213" i="1" s="1"/>
  <c r="N3214" i="1" s="1"/>
  <c r="N3215" i="1" s="1"/>
  <c r="N3216" i="1" s="1"/>
  <c r="E3215" i="1"/>
  <c r="F3215" i="1"/>
  <c r="M3216" i="1"/>
  <c r="J3216" i="1"/>
  <c r="K3216" i="1" s="1"/>
  <c r="I3217" i="1"/>
  <c r="U3215" i="1"/>
  <c r="W3215" i="1" s="1"/>
  <c r="G3211" i="1"/>
  <c r="D3212" i="1"/>
  <c r="L3212" i="1" s="1"/>
  <c r="O3209" i="1"/>
  <c r="O3210" i="1" l="1"/>
  <c r="O3211" i="1"/>
  <c r="F3216" i="1"/>
  <c r="N3217" i="1"/>
  <c r="E3216" i="1"/>
  <c r="J3217" i="1"/>
  <c r="K3217" i="1" s="1"/>
  <c r="I3218" i="1"/>
  <c r="U3216" i="1"/>
  <c r="W3216" i="1" s="1"/>
  <c r="M3217" i="1"/>
  <c r="G3212" i="1"/>
  <c r="O3212" i="1"/>
  <c r="D3213" i="1"/>
  <c r="L3213" i="1" s="1"/>
  <c r="E3217" i="1" l="1"/>
  <c r="F3217" i="1"/>
  <c r="M3218" i="1"/>
  <c r="U3217" i="1"/>
  <c r="W3217" i="1" s="1"/>
  <c r="J3218" i="1"/>
  <c r="K3218" i="1" s="1"/>
  <c r="I3219" i="1"/>
  <c r="N3218" i="1"/>
  <c r="O3213" i="1"/>
  <c r="G3213" i="1"/>
  <c r="D3214" i="1"/>
  <c r="L3214" i="1" s="1"/>
  <c r="F3218" i="1" l="1"/>
  <c r="E3218" i="1"/>
  <c r="N3219" i="1"/>
  <c r="J3219" i="1"/>
  <c r="K3219" i="1" s="1"/>
  <c r="I3220" i="1"/>
  <c r="U3218" i="1"/>
  <c r="W3218" i="1" s="1"/>
  <c r="M3219" i="1"/>
  <c r="G3214" i="1"/>
  <c r="O3214" i="1"/>
  <c r="D3215" i="1"/>
  <c r="L3215" i="1" s="1"/>
  <c r="E3219" i="1" l="1"/>
  <c r="F3219" i="1"/>
  <c r="N3220" i="1"/>
  <c r="M3220" i="1"/>
  <c r="U3219" i="1"/>
  <c r="W3219" i="1" s="1"/>
  <c r="J3220" i="1"/>
  <c r="K3220" i="1" s="1"/>
  <c r="I3221" i="1"/>
  <c r="O3215" i="1"/>
  <c r="G3215" i="1"/>
  <c r="D3216" i="1"/>
  <c r="L3216" i="1" s="1"/>
  <c r="F3220" i="1" l="1"/>
  <c r="E3220" i="1"/>
  <c r="J3221" i="1"/>
  <c r="K3221" i="1" s="1"/>
  <c r="I3222" i="1"/>
  <c r="M3221" i="1"/>
  <c r="N3221" i="1"/>
  <c r="U3220" i="1"/>
  <c r="W3220" i="1" s="1"/>
  <c r="G3216" i="1"/>
  <c r="O3216" i="1"/>
  <c r="D3217" i="1"/>
  <c r="L3217" i="1" s="1"/>
  <c r="E3221" i="1" l="1"/>
  <c r="F3221" i="1"/>
  <c r="U3221" i="1"/>
  <c r="W3221" i="1" s="1"/>
  <c r="N3222" i="1"/>
  <c r="J3222" i="1"/>
  <c r="K3222" i="1" s="1"/>
  <c r="I3223" i="1"/>
  <c r="M3222" i="1"/>
  <c r="G3217" i="1"/>
  <c r="D3218" i="1"/>
  <c r="L3218" i="1" s="1"/>
  <c r="O3217" i="1"/>
  <c r="F3222" i="1" l="1"/>
  <c r="E3222" i="1"/>
  <c r="M3223" i="1"/>
  <c r="U3222" i="1"/>
  <c r="W3222" i="1" s="1"/>
  <c r="J3223" i="1"/>
  <c r="K3223" i="1" s="1"/>
  <c r="I3224" i="1"/>
  <c r="N3223" i="1"/>
  <c r="G3218" i="1"/>
  <c r="O3218" i="1"/>
  <c r="D3219" i="1"/>
  <c r="L3219" i="1" s="1"/>
  <c r="E3223" i="1" l="1"/>
  <c r="F3223" i="1"/>
  <c r="N3224" i="1"/>
  <c r="J3224" i="1"/>
  <c r="K3224" i="1" s="1"/>
  <c r="I3225" i="1"/>
  <c r="U3223" i="1"/>
  <c r="W3223" i="1" s="1"/>
  <c r="M3224" i="1"/>
  <c r="G3219" i="1"/>
  <c r="O3219" i="1"/>
  <c r="D3220" i="1"/>
  <c r="L3220" i="1" s="1"/>
  <c r="F3224" i="1" l="1"/>
  <c r="E3224" i="1"/>
  <c r="M3225" i="1"/>
  <c r="N3225" i="1"/>
  <c r="J3225" i="1"/>
  <c r="K3225" i="1" s="1"/>
  <c r="I3226" i="1"/>
  <c r="U3224" i="1"/>
  <c r="W3224" i="1" s="1"/>
  <c r="G3220" i="1"/>
  <c r="D3221" i="1"/>
  <c r="L3221" i="1" s="1"/>
  <c r="O3220" i="1"/>
  <c r="E3225" i="1" l="1"/>
  <c r="F3225" i="1"/>
  <c r="N3226" i="1"/>
  <c r="M3226" i="1"/>
  <c r="J3226" i="1"/>
  <c r="K3226" i="1" s="1"/>
  <c r="I3227" i="1"/>
  <c r="U3225" i="1"/>
  <c r="W3225" i="1" s="1"/>
  <c r="G3221" i="1"/>
  <c r="O3221" i="1"/>
  <c r="D3222" i="1"/>
  <c r="L3222" i="1" s="1"/>
  <c r="F3226" i="1" l="1"/>
  <c r="E3226" i="1"/>
  <c r="J3227" i="1"/>
  <c r="K3227" i="1" s="1"/>
  <c r="I3228" i="1"/>
  <c r="U3226" i="1"/>
  <c r="W3226" i="1" s="1"/>
  <c r="M3227" i="1"/>
  <c r="N3227" i="1"/>
  <c r="D3223" i="1"/>
  <c r="L3223" i="1" s="1"/>
  <c r="G3222" i="1"/>
  <c r="O3222" i="1"/>
  <c r="E3227" i="1" l="1"/>
  <c r="F3227" i="1"/>
  <c r="J3228" i="1"/>
  <c r="K3228" i="1" s="1"/>
  <c r="I3229" i="1"/>
  <c r="U3227" i="1"/>
  <c r="W3227" i="1" s="1"/>
  <c r="N3228" i="1"/>
  <c r="M3228" i="1"/>
  <c r="G3223" i="1"/>
  <c r="O3223" i="1"/>
  <c r="D3224" i="1"/>
  <c r="L3224" i="1" s="1"/>
  <c r="M3229" i="1" l="1"/>
  <c r="N3229" i="1"/>
  <c r="F3228" i="1"/>
  <c r="E3228" i="1"/>
  <c r="J3229" i="1"/>
  <c r="K3229" i="1" s="1"/>
  <c r="I3230" i="1"/>
  <c r="U3228" i="1"/>
  <c r="W3228" i="1" s="1"/>
  <c r="G3224" i="1"/>
  <c r="O3224" i="1"/>
  <c r="D3225" i="1"/>
  <c r="L3225" i="1" s="1"/>
  <c r="E3229" i="1" l="1"/>
  <c r="F3229" i="1"/>
  <c r="J3230" i="1"/>
  <c r="K3230" i="1" s="1"/>
  <c r="I3231" i="1"/>
  <c r="N3230" i="1"/>
  <c r="U3229" i="1"/>
  <c r="W3229" i="1" s="1"/>
  <c r="M3230" i="1"/>
  <c r="O3225" i="1"/>
  <c r="G3225" i="1"/>
  <c r="D3226" i="1"/>
  <c r="L3226" i="1" s="1"/>
  <c r="F3230" i="1" l="1"/>
  <c r="E3230" i="1"/>
  <c r="J3231" i="1"/>
  <c r="K3231" i="1" s="1"/>
  <c r="I3232" i="1"/>
  <c r="U3230" i="1"/>
  <c r="W3230" i="1" s="1"/>
  <c r="M3231" i="1"/>
  <c r="N3231" i="1"/>
  <c r="G3226" i="1"/>
  <c r="D3227" i="1"/>
  <c r="L3227" i="1" s="1"/>
  <c r="O3226" i="1"/>
  <c r="M3232" i="1" l="1"/>
  <c r="E3231" i="1"/>
  <c r="F3231" i="1"/>
  <c r="N3232" i="1"/>
  <c r="J3232" i="1"/>
  <c r="K3232" i="1" s="1"/>
  <c r="I3233" i="1"/>
  <c r="U3231" i="1"/>
  <c r="W3231" i="1" s="1"/>
  <c r="G3227" i="1"/>
  <c r="O3227" i="1"/>
  <c r="D3228" i="1"/>
  <c r="L3228" i="1" s="1"/>
  <c r="F3232" i="1" l="1"/>
  <c r="E3232" i="1"/>
  <c r="J3233" i="1"/>
  <c r="K3233" i="1" s="1"/>
  <c r="I3234" i="1"/>
  <c r="U3232" i="1"/>
  <c r="W3232" i="1" s="1"/>
  <c r="G3228" i="1"/>
  <c r="O3228" i="1"/>
  <c r="D3229" i="1"/>
  <c r="L3229" i="1" s="1"/>
  <c r="E3233" i="1" l="1"/>
  <c r="F3233" i="1"/>
  <c r="J3234" i="1"/>
  <c r="K3234" i="1" s="1"/>
  <c r="I3235" i="1"/>
  <c r="U3233" i="1"/>
  <c r="W3233" i="1" s="1"/>
  <c r="O3229" i="1"/>
  <c r="G3229" i="1"/>
  <c r="D3230" i="1"/>
  <c r="L3230" i="1" s="1"/>
  <c r="Y958" i="1"/>
  <c r="F3234" i="1" l="1"/>
  <c r="E3234" i="1"/>
  <c r="J3235" i="1"/>
  <c r="K3235" i="1" s="1"/>
  <c r="I3236" i="1"/>
  <c r="U3234" i="1"/>
  <c r="W3234" i="1" s="1"/>
  <c r="G3230" i="1"/>
  <c r="O3230" i="1"/>
  <c r="D3231" i="1"/>
  <c r="L3231" i="1" s="1"/>
  <c r="E3235" i="1" l="1"/>
  <c r="F3235" i="1"/>
  <c r="J3236" i="1"/>
  <c r="K3236" i="1" s="1"/>
  <c r="I3237" i="1"/>
  <c r="U3235" i="1"/>
  <c r="W3235" i="1" s="1"/>
  <c r="O3231" i="1"/>
  <c r="G3231" i="1"/>
  <c r="D3232" i="1"/>
  <c r="L3232" i="1" s="1"/>
  <c r="F3236" i="1" l="1"/>
  <c r="E3236" i="1"/>
  <c r="J3237" i="1"/>
  <c r="K3237" i="1" s="1"/>
  <c r="I3238" i="1"/>
  <c r="U3236" i="1"/>
  <c r="W3236" i="1" s="1"/>
  <c r="G3232" i="1"/>
  <c r="D3233" i="1"/>
  <c r="L3233" i="1" s="1"/>
  <c r="E3237" i="1" l="1"/>
  <c r="F3237" i="1"/>
  <c r="O3232" i="1"/>
  <c r="M3233" i="1"/>
  <c r="J3238" i="1"/>
  <c r="K3238" i="1" s="1"/>
  <c r="I3239" i="1"/>
  <c r="U3237" i="1"/>
  <c r="W3237" i="1" s="1"/>
  <c r="G3233" i="1"/>
  <c r="D3234" i="1"/>
  <c r="L3234" i="1" s="1"/>
  <c r="F3238" i="1" l="1"/>
  <c r="E3238" i="1"/>
  <c r="N3233" i="1"/>
  <c r="M3234" i="1"/>
  <c r="M3235" i="1" s="1"/>
  <c r="M3236" i="1" s="1"/>
  <c r="J3239" i="1"/>
  <c r="K3239" i="1" s="1"/>
  <c r="I3240" i="1"/>
  <c r="U3238" i="1"/>
  <c r="W3238" i="1" s="1"/>
  <c r="D3235" i="1"/>
  <c r="L3235" i="1" s="1"/>
  <c r="G3234" i="1"/>
  <c r="N3234" i="1" l="1"/>
  <c r="N3235" i="1" s="1"/>
  <c r="N3236" i="1" s="1"/>
  <c r="F3239" i="1"/>
  <c r="E3239" i="1"/>
  <c r="O3233" i="1"/>
  <c r="J3240" i="1"/>
  <c r="K3240" i="1" s="1"/>
  <c r="I3241" i="1"/>
  <c r="U3239" i="1"/>
  <c r="W3239" i="1" s="1"/>
  <c r="G3235" i="1"/>
  <c r="D3236" i="1"/>
  <c r="L3236" i="1" s="1"/>
  <c r="M3237" i="1" s="1"/>
  <c r="N3237" i="1" l="1"/>
  <c r="O3235" i="1"/>
  <c r="O3234" i="1"/>
  <c r="E3240" i="1"/>
  <c r="F3240" i="1"/>
  <c r="U3240" i="1"/>
  <c r="W3240" i="1" s="1"/>
  <c r="J3241" i="1"/>
  <c r="K3241" i="1" s="1"/>
  <c r="I3242" i="1"/>
  <c r="G3236" i="1"/>
  <c r="O3236" i="1"/>
  <c r="D3237" i="1"/>
  <c r="L3237" i="1" s="1"/>
  <c r="F3241" i="1" l="1"/>
  <c r="E3241" i="1"/>
  <c r="J3242" i="1"/>
  <c r="K3242" i="1" s="1"/>
  <c r="I3243" i="1"/>
  <c r="U3241" i="1"/>
  <c r="W3241" i="1" s="1"/>
  <c r="G3237" i="1"/>
  <c r="D3238" i="1"/>
  <c r="L3238" i="1" s="1"/>
  <c r="E3242" i="1" l="1"/>
  <c r="F3242" i="1"/>
  <c r="J3243" i="1"/>
  <c r="K3243" i="1" s="1"/>
  <c r="I3244" i="1"/>
  <c r="U3242" i="1"/>
  <c r="W3242" i="1" s="1"/>
  <c r="G3238" i="1"/>
  <c r="D3239" i="1"/>
  <c r="L3239" i="1" s="1"/>
  <c r="O3237" i="1"/>
  <c r="M3238" i="1"/>
  <c r="F3243" i="1" l="1"/>
  <c r="E3243" i="1"/>
  <c r="J3244" i="1"/>
  <c r="K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E3244" i="1" l="1"/>
  <c r="F3244" i="1"/>
  <c r="N3239" i="1"/>
  <c r="N3240" i="1" s="1"/>
  <c r="N3241" i="1" s="1"/>
  <c r="N3242" i="1" s="1"/>
  <c r="N3243" i="1" s="1"/>
  <c r="N3244" i="1" s="1"/>
  <c r="N3245" i="1" s="1"/>
  <c r="M3245" i="1"/>
  <c r="J3245" i="1"/>
  <c r="K3245" i="1" s="1"/>
  <c r="I3246" i="1"/>
  <c r="U3244" i="1"/>
  <c r="W3244" i="1" s="1"/>
  <c r="G3240" i="1"/>
  <c r="D3241" i="1"/>
  <c r="L3241" i="1" s="1"/>
  <c r="O3238" i="1"/>
  <c r="O3240" i="1" l="1"/>
  <c r="O3239" i="1"/>
  <c r="F3245" i="1"/>
  <c r="E3245" i="1"/>
  <c r="J3246" i="1"/>
  <c r="K3246" i="1" s="1"/>
  <c r="I3247" i="1"/>
  <c r="U3245" i="1"/>
  <c r="W3245" i="1" s="1"/>
  <c r="N3246" i="1"/>
  <c r="M3246" i="1"/>
  <c r="G3241" i="1"/>
  <c r="O3241" i="1"/>
  <c r="D3242" i="1"/>
  <c r="L3242" i="1" s="1"/>
  <c r="E3246" i="1" l="1"/>
  <c r="F3246" i="1"/>
  <c r="N3247" i="1"/>
  <c r="J3247" i="1"/>
  <c r="K3247" i="1" s="1"/>
  <c r="I3248" i="1"/>
  <c r="U3246" i="1"/>
  <c r="W3246" i="1" s="1"/>
  <c r="M3247" i="1"/>
  <c r="G3242" i="1"/>
  <c r="O3242" i="1"/>
  <c r="D3243" i="1"/>
  <c r="L3243" i="1" s="1"/>
  <c r="M3248" i="1" l="1"/>
  <c r="F3247" i="1"/>
  <c r="E3247" i="1"/>
  <c r="N3248" i="1"/>
  <c r="J3248" i="1"/>
  <c r="K3248" i="1" s="1"/>
  <c r="I3249" i="1"/>
  <c r="U3247" i="1"/>
  <c r="W3247" i="1" s="1"/>
  <c r="D3244" i="1"/>
  <c r="L3244" i="1" s="1"/>
  <c r="O3243" i="1"/>
  <c r="G3243" i="1"/>
  <c r="E3248" i="1" l="1"/>
  <c r="F3248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F3249" i="1" l="1"/>
  <c r="E3249" i="1"/>
  <c r="U3249" i="1"/>
  <c r="W3249" i="1" s="1"/>
  <c r="N3250" i="1"/>
  <c r="J3250" i="1"/>
  <c r="K3250" i="1" s="1"/>
  <c r="I3251" i="1"/>
  <c r="M3250" i="1"/>
  <c r="D3246" i="1"/>
  <c r="L3246" i="1" s="1"/>
  <c r="O3245" i="1"/>
  <c r="G3245" i="1"/>
  <c r="E3250" i="1" l="1"/>
  <c r="F3250" i="1"/>
  <c r="M3251" i="1"/>
  <c r="J3251" i="1"/>
  <c r="K3251" i="1" s="1"/>
  <c r="I3252" i="1"/>
  <c r="N3251" i="1"/>
  <c r="U3250" i="1"/>
  <c r="W3250" i="1" s="1"/>
  <c r="D3247" i="1"/>
  <c r="L3247" i="1" s="1"/>
  <c r="G3246" i="1"/>
  <c r="O3246" i="1"/>
  <c r="F3251" i="1" l="1"/>
  <c r="E3251" i="1"/>
  <c r="M3252" i="1"/>
  <c r="N3252" i="1"/>
  <c r="U3251" i="1"/>
  <c r="W3251" i="1" s="1"/>
  <c r="J3252" i="1"/>
  <c r="K3252" i="1" s="1"/>
  <c r="I3253" i="1"/>
  <c r="G3247" i="1"/>
  <c r="D3248" i="1"/>
  <c r="L3248" i="1" s="1"/>
  <c r="O3247" i="1"/>
  <c r="E3252" i="1" l="1"/>
  <c r="F3252" i="1"/>
  <c r="J3253" i="1"/>
  <c r="K3253" i="1" s="1"/>
  <c r="I3254" i="1"/>
  <c r="N3253" i="1"/>
  <c r="M3253" i="1"/>
  <c r="U3252" i="1"/>
  <c r="W3252" i="1" s="1"/>
  <c r="G3248" i="1"/>
  <c r="O3248" i="1"/>
  <c r="D3249" i="1"/>
  <c r="L3249" i="1" s="1"/>
  <c r="N3254" i="1" l="1"/>
  <c r="F3253" i="1"/>
  <c r="M3254" i="1"/>
  <c r="E3253" i="1"/>
  <c r="J3254" i="1"/>
  <c r="K3254" i="1" s="1"/>
  <c r="I3255" i="1"/>
  <c r="U3253" i="1"/>
  <c r="W3253" i="1" s="1"/>
  <c r="D3250" i="1"/>
  <c r="L3250" i="1" s="1"/>
  <c r="O3249" i="1"/>
  <c r="G3249" i="1"/>
  <c r="M3255" i="1" l="1"/>
  <c r="E3254" i="1"/>
  <c r="F3254" i="1"/>
  <c r="J3255" i="1"/>
  <c r="K3255" i="1" s="1"/>
  <c r="I3256" i="1"/>
  <c r="U3254" i="1"/>
  <c r="W3254" i="1" s="1"/>
  <c r="N3255" i="1"/>
  <c r="D3251" i="1"/>
  <c r="L3251" i="1" s="1"/>
  <c r="O3250" i="1"/>
  <c r="G3250" i="1"/>
  <c r="M3256" i="1" l="1"/>
  <c r="F3255" i="1"/>
  <c r="E3255" i="1"/>
  <c r="N3256" i="1"/>
  <c r="U3255" i="1"/>
  <c r="W3255" i="1" s="1"/>
  <c r="J3256" i="1"/>
  <c r="K3256" i="1" s="1"/>
  <c r="I3257" i="1"/>
  <c r="G3251" i="1"/>
  <c r="O3251" i="1"/>
  <c r="D3252" i="1"/>
  <c r="L3252" i="1" s="1"/>
  <c r="E3256" i="1" l="1"/>
  <c r="F3256" i="1"/>
  <c r="N3257" i="1"/>
  <c r="U3256" i="1"/>
  <c r="W3256" i="1" s="1"/>
  <c r="J3257" i="1"/>
  <c r="K3257" i="1" s="1"/>
  <c r="I3258" i="1"/>
  <c r="M3257" i="1"/>
  <c r="D3253" i="1"/>
  <c r="L3253" i="1" s="1"/>
  <c r="O3252" i="1"/>
  <c r="G3252" i="1"/>
  <c r="F3257" i="1" l="1"/>
  <c r="E3257" i="1"/>
  <c r="M3258" i="1"/>
  <c r="J3258" i="1"/>
  <c r="K3258" i="1" s="1"/>
  <c r="I3259" i="1"/>
  <c r="U3257" i="1"/>
  <c r="W3257" i="1" s="1"/>
  <c r="N3258" i="1"/>
  <c r="G3253" i="1"/>
  <c r="O3253" i="1"/>
  <c r="D3254" i="1"/>
  <c r="L3254" i="1" s="1"/>
  <c r="E3258" i="1" l="1"/>
  <c r="F3258" i="1"/>
  <c r="M3259" i="1"/>
  <c r="N3259" i="1"/>
  <c r="U3258" i="1"/>
  <c r="W3258" i="1" s="1"/>
  <c r="J3259" i="1"/>
  <c r="K3259" i="1" s="1"/>
  <c r="I3260" i="1"/>
  <c r="O3254" i="1"/>
  <c r="D3255" i="1"/>
  <c r="L3255" i="1" s="1"/>
  <c r="G3254" i="1"/>
  <c r="F3259" i="1" l="1"/>
  <c r="E3259" i="1"/>
  <c r="J3260" i="1"/>
  <c r="K3260" i="1" s="1"/>
  <c r="I3261" i="1"/>
  <c r="N3260" i="1"/>
  <c r="U3259" i="1"/>
  <c r="W3259" i="1" s="1"/>
  <c r="M3260" i="1"/>
  <c r="G3255" i="1"/>
  <c r="O3255" i="1"/>
  <c r="D3256" i="1"/>
  <c r="L3256" i="1" s="1"/>
  <c r="E3260" i="1" l="1"/>
  <c r="F3260" i="1"/>
  <c r="J3261" i="1"/>
  <c r="K3261" i="1" s="1"/>
  <c r="I3262" i="1"/>
  <c r="U3260" i="1"/>
  <c r="W3260" i="1" s="1"/>
  <c r="G3256" i="1"/>
  <c r="D3257" i="1"/>
  <c r="L3257" i="1" s="1"/>
  <c r="O3256" i="1"/>
  <c r="F3261" i="1" l="1"/>
  <c r="E3261" i="1"/>
  <c r="J3262" i="1"/>
  <c r="K3262" i="1" s="1"/>
  <c r="I3263" i="1"/>
  <c r="U3261" i="1"/>
  <c r="W3261" i="1" s="1"/>
  <c r="G3257" i="1"/>
  <c r="O3257" i="1"/>
  <c r="D3258" i="1"/>
  <c r="L3258" i="1" s="1"/>
  <c r="E3262" i="1" l="1"/>
  <c r="F3262" i="1"/>
  <c r="J3263" i="1"/>
  <c r="K3263" i="1" s="1"/>
  <c r="I3264" i="1"/>
  <c r="U3262" i="1"/>
  <c r="W3262" i="1" s="1"/>
  <c r="D3259" i="1"/>
  <c r="L3259" i="1" s="1"/>
  <c r="O3258" i="1"/>
  <c r="G3258" i="1"/>
  <c r="F3263" i="1" l="1"/>
  <c r="E3263" i="1"/>
  <c r="U3263" i="1"/>
  <c r="W3263" i="1" s="1"/>
  <c r="J3264" i="1"/>
  <c r="K3264" i="1" s="1"/>
  <c r="I3265" i="1"/>
  <c r="G3259" i="1"/>
  <c r="D3260" i="1"/>
  <c r="L3260" i="1" s="1"/>
  <c r="O3259" i="1"/>
  <c r="E3264" i="1" l="1"/>
  <c r="F3264" i="1"/>
  <c r="J3265" i="1"/>
  <c r="K3265" i="1" s="1"/>
  <c r="I3266" i="1"/>
  <c r="U3264" i="1"/>
  <c r="W3264" i="1" s="1"/>
  <c r="G3260" i="1"/>
  <c r="D3261" i="1"/>
  <c r="L3261" i="1" s="1"/>
  <c r="F3265" i="1" l="1"/>
  <c r="E3265" i="1"/>
  <c r="O3260" i="1"/>
  <c r="M3261" i="1"/>
  <c r="J3266" i="1"/>
  <c r="K3266" i="1" s="1"/>
  <c r="I3267" i="1"/>
  <c r="U3265" i="1"/>
  <c r="W3265" i="1" s="1"/>
  <c r="G3261" i="1"/>
  <c r="D3262" i="1"/>
  <c r="L3262" i="1" s="1"/>
  <c r="E3266" i="1" l="1"/>
  <c r="F3266" i="1"/>
  <c r="N3261" i="1"/>
  <c r="N3262" i="1" s="1"/>
  <c r="N3263" i="1" s="1"/>
  <c r="M3262" i="1"/>
  <c r="M3263" i="1" s="1"/>
  <c r="U3266" i="1"/>
  <c r="W3266" i="1" s="1"/>
  <c r="J3267" i="1"/>
  <c r="K3267" i="1" s="1"/>
  <c r="I3268" i="1"/>
  <c r="G3262" i="1"/>
  <c r="D3263" i="1"/>
  <c r="L3263" i="1" s="1"/>
  <c r="M3264" i="1" l="1"/>
  <c r="M3265" i="1" s="1"/>
  <c r="N3264" i="1"/>
  <c r="N3265" i="1" s="1"/>
  <c r="F3267" i="1"/>
  <c r="E3267" i="1"/>
  <c r="O3262" i="1"/>
  <c r="O3261" i="1"/>
  <c r="U3267" i="1"/>
  <c r="W3267" i="1" s="1"/>
  <c r="J3268" i="1"/>
  <c r="K3268" i="1" s="1"/>
  <c r="I3269" i="1"/>
  <c r="G3263" i="1"/>
  <c r="D3264" i="1"/>
  <c r="L3264" i="1" s="1"/>
  <c r="O3263" i="1"/>
  <c r="E3268" i="1" l="1"/>
  <c r="F3268" i="1"/>
  <c r="J3269" i="1"/>
  <c r="K3269" i="1" s="1"/>
  <c r="I3270" i="1"/>
  <c r="U3268" i="1"/>
  <c r="W3268" i="1" s="1"/>
  <c r="G3264" i="1"/>
  <c r="O3264" i="1"/>
  <c r="D3265" i="1"/>
  <c r="L3265" i="1" s="1"/>
  <c r="M3266" i="1" s="1"/>
  <c r="N3266" i="1" s="1"/>
  <c r="F3269" i="1" l="1"/>
  <c r="E3269" i="1"/>
  <c r="J3270" i="1"/>
  <c r="K3270" i="1" s="1"/>
  <c r="I3271" i="1"/>
  <c r="U3269" i="1"/>
  <c r="W3269" i="1" s="1"/>
  <c r="O3265" i="1"/>
  <c r="D3266" i="1"/>
  <c r="L3266" i="1" s="1"/>
  <c r="G3265" i="1"/>
  <c r="E3270" i="1" l="1"/>
  <c r="F3270" i="1"/>
  <c r="J3271" i="1"/>
  <c r="K3271" i="1" s="1"/>
  <c r="I3272" i="1"/>
  <c r="U3270" i="1"/>
  <c r="W3270" i="1" s="1"/>
  <c r="G3266" i="1"/>
  <c r="D3267" i="1"/>
  <c r="L3267" i="1" s="1"/>
  <c r="F3271" i="1" l="1"/>
  <c r="E3271" i="1"/>
  <c r="O3266" i="1"/>
  <c r="M3267" i="1"/>
  <c r="J3272" i="1"/>
  <c r="K3272" i="1" s="1"/>
  <c r="I3273" i="1"/>
  <c r="U3271" i="1"/>
  <c r="W3271" i="1" s="1"/>
  <c r="D3268" i="1"/>
  <c r="L3268" i="1" s="1"/>
  <c r="G3267" i="1"/>
  <c r="E3272" i="1" l="1"/>
  <c r="F3272" i="1"/>
  <c r="N3267" i="1"/>
  <c r="M3268" i="1"/>
  <c r="M3269" i="1" s="1"/>
  <c r="M3270" i="1" s="1"/>
  <c r="J3273" i="1"/>
  <c r="K3273" i="1" s="1"/>
  <c r="I3274" i="1"/>
  <c r="U3272" i="1"/>
  <c r="W3272" i="1" s="1"/>
  <c r="G3268" i="1"/>
  <c r="D3269" i="1"/>
  <c r="L3269" i="1" s="1"/>
  <c r="N3268" i="1" l="1"/>
  <c r="N3269" i="1" s="1"/>
  <c r="N3270" i="1" s="1"/>
  <c r="F3273" i="1"/>
  <c r="E3273" i="1"/>
  <c r="O3267" i="1"/>
  <c r="J3274" i="1"/>
  <c r="K3274" i="1" s="1"/>
  <c r="I3275" i="1"/>
  <c r="U3273" i="1"/>
  <c r="W3273" i="1" s="1"/>
  <c r="G3269" i="1"/>
  <c r="D3270" i="1"/>
  <c r="L3270" i="1" s="1"/>
  <c r="O3269" i="1" l="1"/>
  <c r="O3268" i="1"/>
  <c r="E3274" i="1"/>
  <c r="F3274" i="1"/>
  <c r="U3274" i="1"/>
  <c r="W3274" i="1" s="1"/>
  <c r="J3275" i="1"/>
  <c r="K3275" i="1" s="1"/>
  <c r="I3276" i="1"/>
  <c r="D3271" i="1"/>
  <c r="L3271" i="1" s="1"/>
  <c r="G3270" i="1"/>
  <c r="F3275" i="1" l="1"/>
  <c r="E3275" i="1"/>
  <c r="J3276" i="1"/>
  <c r="K3276" i="1" s="1"/>
  <c r="I3277" i="1"/>
  <c r="U3275" i="1"/>
  <c r="W3275" i="1" s="1"/>
  <c r="O3270" i="1"/>
  <c r="M3271" i="1"/>
  <c r="G3271" i="1"/>
  <c r="D3272" i="1"/>
  <c r="L3272" i="1" s="1"/>
  <c r="E3276" i="1" l="1"/>
  <c r="F3276" i="1"/>
  <c r="J3277" i="1"/>
  <c r="K3277" i="1" s="1"/>
  <c r="I3278" i="1"/>
  <c r="U3276" i="1"/>
  <c r="W327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N3278" i="1" l="1"/>
  <c r="F3277" i="1"/>
  <c r="E3277" i="1"/>
  <c r="M3278" i="1"/>
  <c r="J3278" i="1"/>
  <c r="K3278" i="1" s="1"/>
  <c r="I3279" i="1"/>
  <c r="U3277" i="1"/>
  <c r="W3277" i="1" s="1"/>
  <c r="G3273" i="1"/>
  <c r="D3274" i="1"/>
  <c r="L3274" i="1" s="1"/>
  <c r="O3273" i="1"/>
  <c r="O3272" i="1"/>
  <c r="O3271" i="1"/>
  <c r="N3279" i="1" l="1"/>
  <c r="E3278" i="1"/>
  <c r="F3278" i="1"/>
  <c r="M3279" i="1"/>
  <c r="J3279" i="1"/>
  <c r="K3279" i="1" s="1"/>
  <c r="I3280" i="1"/>
  <c r="U3278" i="1"/>
  <c r="W3278" i="1" s="1"/>
  <c r="G3274" i="1"/>
  <c r="O3274" i="1"/>
  <c r="D3275" i="1"/>
  <c r="L3275" i="1" s="1"/>
  <c r="F3279" i="1" l="1"/>
  <c r="E3279" i="1"/>
  <c r="J3280" i="1"/>
  <c r="K3280" i="1" s="1"/>
  <c r="I3281" i="1"/>
  <c r="U3279" i="1"/>
  <c r="W3279" i="1" s="1"/>
  <c r="N3280" i="1"/>
  <c r="M3280" i="1"/>
  <c r="G3275" i="1"/>
  <c r="O3275" i="1"/>
  <c r="D3276" i="1"/>
  <c r="L3276" i="1" s="1"/>
  <c r="E3280" i="1" l="1"/>
  <c r="M3281" i="1"/>
  <c r="F3280" i="1"/>
  <c r="N3281" i="1"/>
  <c r="J3281" i="1"/>
  <c r="K3281" i="1" s="1"/>
  <c r="I3282" i="1"/>
  <c r="U3280" i="1"/>
  <c r="W3280" i="1" s="1"/>
  <c r="O3276" i="1"/>
  <c r="G3276" i="1"/>
  <c r="D3277" i="1"/>
  <c r="L3277" i="1" s="1"/>
  <c r="M3282" i="1" l="1"/>
  <c r="F3281" i="1"/>
  <c r="E3281" i="1"/>
  <c r="N3282" i="1"/>
  <c r="J3282" i="1"/>
  <c r="K3282" i="1" s="1"/>
  <c r="I3283" i="1"/>
  <c r="U3281" i="1"/>
  <c r="W3281" i="1" s="1"/>
  <c r="G3277" i="1"/>
  <c r="O3277" i="1"/>
  <c r="D3278" i="1"/>
  <c r="L3278" i="1" s="1"/>
  <c r="E3282" i="1" l="1"/>
  <c r="F3282" i="1"/>
  <c r="J3283" i="1"/>
  <c r="K3283" i="1" s="1"/>
  <c r="I3284" i="1"/>
  <c r="U3282" i="1"/>
  <c r="W3282" i="1" s="1"/>
  <c r="M3283" i="1"/>
  <c r="N3283" i="1"/>
  <c r="G3278" i="1"/>
  <c r="O3278" i="1"/>
  <c r="D3279" i="1"/>
  <c r="L3279" i="1" s="1"/>
  <c r="F3283" i="1" l="1"/>
  <c r="E3283" i="1"/>
  <c r="M3284" i="1"/>
  <c r="N3284" i="1"/>
  <c r="J3284" i="1"/>
  <c r="K3284" i="1" s="1"/>
  <c r="I3285" i="1"/>
  <c r="U3283" i="1"/>
  <c r="W3283" i="1" s="1"/>
  <c r="G3279" i="1"/>
  <c r="O3279" i="1"/>
  <c r="D3280" i="1"/>
  <c r="L3280" i="1" s="1"/>
  <c r="E3284" i="1" l="1"/>
  <c r="F3284" i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F3285" i="1" l="1"/>
  <c r="E3285" i="1"/>
  <c r="J3286" i="1"/>
  <c r="K3286" i="1" s="1"/>
  <c r="I3287" i="1"/>
  <c r="U3285" i="1"/>
  <c r="W3285" i="1" s="1"/>
  <c r="M3286" i="1"/>
  <c r="N3286" i="1"/>
  <c r="G3281" i="1"/>
  <c r="O3281" i="1"/>
  <c r="D3282" i="1"/>
  <c r="L3282" i="1" s="1"/>
  <c r="E3286" i="1" l="1"/>
  <c r="F3286" i="1"/>
  <c r="N3287" i="1"/>
  <c r="M3287" i="1"/>
  <c r="J3287" i="1"/>
  <c r="K3287" i="1" s="1"/>
  <c r="I3288" i="1"/>
  <c r="U3286" i="1"/>
  <c r="W3286" i="1" s="1"/>
  <c r="D3283" i="1"/>
  <c r="L3283" i="1" s="1"/>
  <c r="O3282" i="1"/>
  <c r="G3282" i="1"/>
  <c r="F3287" i="1" l="1"/>
  <c r="N3288" i="1"/>
  <c r="E3287" i="1"/>
  <c r="J3288" i="1"/>
  <c r="K3288" i="1" s="1"/>
  <c r="I3289" i="1"/>
  <c r="U3287" i="1"/>
  <c r="W3287" i="1" s="1"/>
  <c r="M3288" i="1"/>
  <c r="D3284" i="1"/>
  <c r="L3284" i="1" s="1"/>
  <c r="G3283" i="1"/>
  <c r="O3283" i="1"/>
  <c r="E3288" i="1" l="1"/>
  <c r="F3288" i="1"/>
  <c r="M3289" i="1"/>
  <c r="U3288" i="1"/>
  <c r="W3288" i="1" s="1"/>
  <c r="J3289" i="1"/>
  <c r="K3289" i="1" s="1"/>
  <c r="I3290" i="1"/>
  <c r="N3289" i="1"/>
  <c r="G3284" i="1"/>
  <c r="O3284" i="1"/>
  <c r="D3285" i="1"/>
  <c r="L3285" i="1" s="1"/>
  <c r="F3289" i="1" l="1"/>
  <c r="E3289" i="1"/>
  <c r="N3290" i="1"/>
  <c r="J3290" i="1"/>
  <c r="K3290" i="1" s="1"/>
  <c r="I3291" i="1"/>
  <c r="U3289" i="1"/>
  <c r="W3289" i="1" s="1"/>
  <c r="M3290" i="1"/>
  <c r="O3285" i="1"/>
  <c r="G3285" i="1"/>
  <c r="D3286" i="1"/>
  <c r="L3286" i="1" s="1"/>
  <c r="E3290" i="1" l="1"/>
  <c r="F3290" i="1"/>
  <c r="N3291" i="1"/>
  <c r="M3291" i="1"/>
  <c r="U3290" i="1"/>
  <c r="W3290" i="1" s="1"/>
  <c r="J3291" i="1"/>
  <c r="K3291" i="1" s="1"/>
  <c r="I3292" i="1"/>
  <c r="G3286" i="1"/>
  <c r="D3287" i="1"/>
  <c r="L3287" i="1" s="1"/>
  <c r="O3286" i="1"/>
  <c r="F3291" i="1" l="1"/>
  <c r="E3291" i="1"/>
  <c r="J3292" i="1"/>
  <c r="K3292" i="1" s="1"/>
  <c r="I3293" i="1"/>
  <c r="U3291" i="1"/>
  <c r="W3291" i="1" s="1"/>
  <c r="G3287" i="1"/>
  <c r="O3287" i="1"/>
  <c r="D3288" i="1"/>
  <c r="L3288" i="1" s="1"/>
  <c r="E3292" i="1" l="1"/>
  <c r="F3292" i="1"/>
  <c r="J3293" i="1"/>
  <c r="K3293" i="1" s="1"/>
  <c r="I3294" i="1"/>
  <c r="U3292" i="1"/>
  <c r="W3292" i="1" s="1"/>
  <c r="D3289" i="1"/>
  <c r="L3289" i="1" s="1"/>
  <c r="G3288" i="1"/>
  <c r="O3288" i="1"/>
  <c r="F3293" i="1" l="1"/>
  <c r="E3293" i="1"/>
  <c r="J3294" i="1"/>
  <c r="K3294" i="1" s="1"/>
  <c r="I3295" i="1"/>
  <c r="U3293" i="1"/>
  <c r="W3293" i="1" s="1"/>
  <c r="G3289" i="1"/>
  <c r="O3289" i="1"/>
  <c r="D3290" i="1"/>
  <c r="L3290" i="1" s="1"/>
  <c r="E3294" i="1" l="1"/>
  <c r="F3294" i="1"/>
  <c r="J3295" i="1"/>
  <c r="K3295" i="1" s="1"/>
  <c r="U3294" i="1"/>
  <c r="W3294" i="1" s="1"/>
  <c r="G3290" i="1"/>
  <c r="D3291" i="1"/>
  <c r="L3291" i="1" s="1"/>
  <c r="O3290" i="1"/>
  <c r="F3295" i="1" l="1"/>
  <c r="E3295" i="1"/>
  <c r="U3295" i="1"/>
  <c r="W3295" i="1" s="1"/>
  <c r="G3291" i="1"/>
  <c r="D3292" i="1"/>
  <c r="L3292" i="1" s="1"/>
  <c r="O3291" i="1" l="1"/>
  <c r="M3292" i="1"/>
  <c r="G3292" i="1"/>
  <c r="D3293" i="1"/>
  <c r="L3293" i="1" s="1"/>
  <c r="N3292" i="1" l="1"/>
  <c r="N3293" i="1" s="1"/>
  <c r="N3294" i="1" s="1"/>
  <c r="M3293" i="1"/>
  <c r="M3294" i="1" s="1"/>
  <c r="G3293" i="1"/>
  <c r="D3294" i="1"/>
  <c r="L3294" i="1" s="1"/>
  <c r="M3295" i="1" l="1"/>
  <c r="O3293" i="1"/>
  <c r="O3292" i="1"/>
  <c r="O3294" i="1"/>
  <c r="G3294" i="1"/>
  <c r="D3295" i="1"/>
  <c r="L3295" i="1" s="1"/>
  <c r="N3295" i="1" l="1"/>
  <c r="G3295" i="1"/>
  <c r="O3295" i="1" l="1"/>
  <c r="Y894" i="1" l="1"/>
  <c r="Y921" i="1" l="1"/>
  <c r="Y923" i="1" l="1"/>
  <c r="Y924" i="1" l="1"/>
  <c r="Y954" i="1" l="1"/>
  <c r="Y955" i="1" l="1"/>
  <c r="Y956" i="1" l="1"/>
  <c r="Y984" i="1" l="1"/>
  <c r="Y985" i="1" l="1"/>
  <c r="Y1011" i="1" l="1"/>
  <c r="Y1013" i="1" l="1"/>
  <c r="Y1016" i="1" l="1"/>
  <c r="Y1018" i="1" l="1"/>
  <c r="Y1042" i="1" l="1"/>
  <c r="Y1046" i="1" l="1"/>
  <c r="Y1048" i="1" l="1"/>
  <c r="Y1049" i="1" l="1"/>
  <c r="Y1103" i="1" l="1"/>
  <c r="Y1105" i="1" l="1"/>
  <c r="S1107" i="1" l="1"/>
  <c r="Y1107" i="1" l="1"/>
  <c r="S1290" i="1" l="1"/>
  <c r="Y1290" i="1" l="1"/>
  <c r="Y1133" i="1" l="1"/>
  <c r="Y1137" i="1" l="1"/>
  <c r="Y1138" i="1" l="1"/>
  <c r="Y1321" i="1" l="1"/>
  <c r="Y1165" i="1" l="1"/>
  <c r="Y1195" i="1" l="1"/>
  <c r="Y1196" i="1" l="1"/>
  <c r="Y1198" i="1" l="1"/>
  <c r="Y1225" i="1" l="1"/>
  <c r="Y1228" i="1" l="1"/>
  <c r="Y1229" i="1" l="1"/>
  <c r="Y1256" i="1" l="1"/>
  <c r="Y1258" i="1" l="1"/>
  <c r="Y1259" i="1" l="1"/>
  <c r="Y1286" i="1" l="1"/>
  <c r="S1288" i="1" l="1"/>
  <c r="Y1288" i="1" l="1"/>
  <c r="Y1320" i="1" l="1"/>
  <c r="Y1348" i="1" l="1"/>
  <c r="S1350" i="1" l="1"/>
  <c r="Y1350" i="1" l="1"/>
  <c r="Y1377" i="1" l="1"/>
  <c r="Y1380" i="1" l="1"/>
  <c r="Y1381" i="1" l="1"/>
  <c r="Y1383" i="1" l="1"/>
  <c r="Y1412" i="1" l="1"/>
  <c r="Y1438" i="1" l="1"/>
  <c r="Y1441" i="1" l="1"/>
  <c r="Y1443" i="1" l="1"/>
  <c r="Y1469" i="1" l="1"/>
  <c r="Y1474" i="1" l="1"/>
  <c r="Y1530" i="1" l="1"/>
  <c r="S1534" i="1" l="1"/>
  <c r="Y1534" i="1" l="1"/>
  <c r="Y1561" i="1" l="1"/>
  <c r="Y1565" i="1" l="1"/>
  <c r="Y1592" i="1" l="1"/>
  <c r="Y1594" i="1" l="1"/>
  <c r="Y1597" i="1" l="1"/>
  <c r="Y1622" i="1" l="1"/>
  <c r="Y1627" i="1" l="1"/>
  <c r="Y1652" i="1" l="1"/>
  <c r="Y1686" i="1" l="1"/>
  <c r="Y1688" i="1" l="1"/>
  <c r="Y1714" i="1" l="1"/>
  <c r="Y1718" i="1" l="1"/>
  <c r="Y1742" i="1" l="1"/>
  <c r="Y1745" i="1" l="1"/>
  <c r="Y1746" i="1" l="1"/>
  <c r="Y1747" i="1" l="1"/>
  <c r="Y1778" i="1" l="1"/>
  <c r="Y1803" i="1" l="1"/>
  <c r="Y1805" i="1" l="1"/>
  <c r="Y1807" i="1" l="1"/>
  <c r="S1808" i="1"/>
  <c r="Y1808" i="1" l="1"/>
  <c r="Y1834" i="1" l="1"/>
  <c r="S1837" i="1" l="1"/>
  <c r="Y1837" i="1" l="1"/>
  <c r="Y1839" i="1" l="1"/>
  <c r="Y1865" i="1" l="1"/>
  <c r="Y1867" i="1" l="1"/>
  <c r="Y1895" i="1" l="1"/>
  <c r="S1898" i="1" l="1"/>
  <c r="Y1898" i="1" l="1"/>
  <c r="Y1929" i="1" l="1"/>
  <c r="Y1956" i="1" l="1"/>
  <c r="Y1959" i="1" l="1"/>
  <c r="Y1961" i="1" l="1"/>
  <c r="Y1987" i="1" l="1"/>
  <c r="S2202" i="1" l="1"/>
  <c r="Y2052" i="1" l="1"/>
  <c r="Y2054" i="1" l="1"/>
  <c r="Y2080" i="1" l="1"/>
  <c r="Y2081" i="1" l="1"/>
  <c r="Y2083" i="1" l="1"/>
  <c r="Y2084" i="1" l="1"/>
  <c r="Y2107" i="1" l="1"/>
  <c r="Y2110" i="1" l="1"/>
  <c r="Y2111" i="1" l="1"/>
  <c r="Y2112" i="1" l="1"/>
  <c r="Y2138" i="1" l="1"/>
  <c r="Y2140" i="1" l="1"/>
  <c r="Y2143" i="1" l="1"/>
  <c r="Y2168" i="1" l="1"/>
  <c r="Y2171" i="1" l="1"/>
  <c r="Y2202" i="1" l="1"/>
  <c r="S2386" i="1" l="1"/>
  <c r="Y2386" i="1" l="1"/>
  <c r="S2388" i="1" l="1"/>
  <c r="Y2388" i="1" l="1"/>
  <c r="Y2229" i="1" l="1"/>
  <c r="S2231" i="1" l="1"/>
  <c r="Y2231" i="1" l="1"/>
  <c r="Y2232" i="1" l="1"/>
  <c r="Y2234" i="1" l="1"/>
  <c r="Y2260" i="1" l="1"/>
  <c r="S2263" i="1" l="1"/>
  <c r="Y2265" i="1" l="1"/>
  <c r="Y2321" i="1" l="1"/>
  <c r="Y2323" i="1" l="1"/>
  <c r="Y2325" i="1" l="1"/>
  <c r="Y2352" i="1" l="1"/>
  <c r="S2538" i="1" l="1"/>
  <c r="Y2383" i="1" l="1"/>
  <c r="Y2385" i="1" l="1"/>
  <c r="Y2413" i="1" l="1"/>
  <c r="Y2416" i="1" l="1"/>
  <c r="Y2447" i="1" l="1"/>
  <c r="Y2475" i="1" l="1"/>
  <c r="Y2477" i="1" l="1"/>
  <c r="Y2479" i="1" l="1"/>
  <c r="Y2503" i="1" l="1"/>
  <c r="Y2505" i="1" l="1"/>
  <c r="Y2507" i="1" l="1"/>
  <c r="Y2510" i="1" l="1"/>
  <c r="Y2533" i="1" l="1"/>
  <c r="Y2536" i="1" l="1"/>
  <c r="Y2538" i="1" l="1"/>
  <c r="Y2565" i="1" l="1"/>
  <c r="S2594" i="1" l="1"/>
  <c r="Y2594" i="1" l="1"/>
  <c r="S2596" i="1" l="1"/>
  <c r="Y2596" i="1" l="1"/>
  <c r="S2598" i="1" l="1"/>
  <c r="Y2598" i="1" s="1"/>
  <c r="S2625" i="1" l="1"/>
  <c r="Y2625" i="1" l="1"/>
  <c r="S2628" i="1" l="1"/>
  <c r="Y2628" i="1" l="1"/>
  <c r="Y2629" i="1"/>
  <c r="S2656" i="1" l="1"/>
  <c r="Y2656" i="1" l="1"/>
  <c r="S2657" i="1"/>
  <c r="S2658" i="1" l="1"/>
  <c r="Y2657" i="1"/>
  <c r="Y2658" i="1" l="1"/>
  <c r="S2686" i="1" l="1"/>
  <c r="Y2686" i="1" l="1"/>
  <c r="S2689" i="1" l="1"/>
  <c r="S2690" i="1" l="1"/>
  <c r="Y2690" i="1" s="1"/>
  <c r="Y2689" i="1"/>
  <c r="S2720" i="1" l="1"/>
  <c r="Y2720" i="1" s="1"/>
  <c r="S2747" i="1" l="1"/>
  <c r="Y2747" i="1" l="1"/>
  <c r="Y2750" i="1" l="1"/>
  <c r="S2778" i="1" l="1"/>
  <c r="Y2778" i="1" s="1"/>
  <c r="S2780" i="1" l="1"/>
  <c r="Y2780" i="1" s="1"/>
  <c r="S2781" i="1" l="1"/>
  <c r="Y2781" i="1" s="1"/>
  <c r="S2782" i="1" l="1"/>
  <c r="Y2782" i="1" l="1"/>
  <c r="Y2783" i="1"/>
  <c r="S2811" i="1" l="1"/>
  <c r="Y2811" i="1" l="1"/>
  <c r="S2838" i="1" l="1"/>
  <c r="Y2838" i="1" s="1"/>
  <c r="S2840" i="1" l="1"/>
  <c r="Y2840" i="1" l="1"/>
  <c r="S2841" i="1"/>
  <c r="Y2841" i="1" l="1"/>
  <c r="S2843" i="1" l="1"/>
  <c r="Y2843" i="1" s="1"/>
  <c r="S2869" i="1" l="1"/>
  <c r="Y2869" i="1" l="1"/>
  <c r="S2873" i="1" l="1"/>
  <c r="Y2873" i="1" l="1"/>
  <c r="Y2874" i="1"/>
  <c r="S2902" i="1" l="1"/>
  <c r="Y2902" i="1" s="1"/>
  <c r="S2903" i="1" l="1"/>
  <c r="Y2903" i="1" s="1"/>
  <c r="S2930" i="1" l="1"/>
  <c r="Y2930" i="1" l="1"/>
  <c r="S2932" i="1" l="1"/>
  <c r="Y2932" i="1" l="1"/>
  <c r="S2934" i="1" l="1"/>
  <c r="Y2934" i="1" s="1"/>
  <c r="S2960" i="1" l="1"/>
  <c r="Y2960" i="1" l="1"/>
  <c r="S2964" i="1" l="1"/>
  <c r="Y2964" i="1" l="1"/>
  <c r="Y2965" i="1"/>
  <c r="S2992" i="1" l="1"/>
  <c r="Y2992" i="1" l="1"/>
  <c r="S2994" i="1" l="1"/>
  <c r="Y2994" i="1"/>
  <c r="S3022" i="1" l="1"/>
  <c r="Y3022" i="1" l="1"/>
  <c r="S3023" i="1"/>
  <c r="Y3023" i="1" l="1"/>
  <c r="S3025" i="1" l="1"/>
  <c r="Y3025" i="1" l="1"/>
  <c r="S3052" i="1" l="1"/>
  <c r="Y3052" i="1" l="1"/>
  <c r="S3055" i="1" l="1"/>
  <c r="S3056" i="1" l="1"/>
  <c r="Y3055" i="1"/>
  <c r="Y3056" i="1"/>
  <c r="S3083" i="1" l="1"/>
  <c r="Y3083" i="1" l="1"/>
  <c r="S3085" i="1" l="1"/>
  <c r="S3086" i="1" l="1"/>
  <c r="Y3085" i="1"/>
  <c r="Y3086" i="1"/>
  <c r="S3113" i="1" l="1"/>
  <c r="Y3113" i="1" l="1"/>
  <c r="S3146" i="1" l="1"/>
  <c r="S3147" i="1" l="1"/>
  <c r="Y3146" i="1"/>
  <c r="Y3147" i="1"/>
  <c r="S3176" i="1" l="1"/>
  <c r="S3177" i="1" l="1"/>
  <c r="Y3177" i="1" s="1"/>
  <c r="Y3176" i="1"/>
  <c r="S3179" i="1" l="1"/>
  <c r="Y3179" i="1" s="1"/>
  <c r="S3203" i="1" l="1"/>
  <c r="Y3203" i="1" l="1"/>
  <c r="S3205" i="1" l="1"/>
  <c r="Y3205" i="1" l="1"/>
  <c r="S3207" i="1" l="1"/>
  <c r="Y3207" i="1" s="1"/>
  <c r="S3208" i="1" l="1"/>
  <c r="Y3208" i="1" s="1"/>
  <c r="S3209" i="1" l="1"/>
  <c r="Y3209" i="1" l="1"/>
  <c r="Y3210" i="1"/>
  <c r="S3234" i="1" l="1"/>
  <c r="Y3234" i="1" l="1"/>
  <c r="S3237" i="1" l="1"/>
  <c r="Y3237" i="1" l="1"/>
  <c r="S3238" i="1"/>
  <c r="Y3238" i="1" l="1"/>
  <c r="Y3239" i="1"/>
  <c r="S3265" i="1" l="1"/>
  <c r="Y3265" i="1" l="1"/>
  <c r="S3266" i="1"/>
  <c r="S3267" i="1" l="1"/>
  <c r="Y3266" i="1"/>
  <c r="Y3267" i="1" l="1"/>
  <c r="S3295" i="1" l="1"/>
  <c r="Y3295" i="1" l="1"/>
  <c r="AW18" i="1"/>
  <c r="Y71" i="1"/>
  <c r="R102" i="1" l="1"/>
  <c r="AI14" i="1" s="1"/>
  <c r="Y102" i="1"/>
  <c r="AH14" i="1" l="1"/>
  <c r="AE14" i="1" s="1"/>
  <c r="AJ14" i="1" l="1"/>
  <c r="AG15" i="1"/>
  <c r="C103" i="1"/>
  <c r="C104" i="1" l="1"/>
  <c r="P103" i="1"/>
  <c r="X103" i="1" l="1"/>
  <c r="Y103" i="1" s="1"/>
  <c r="C105" i="1"/>
  <c r="P104" i="1"/>
  <c r="X104" i="1" s="1"/>
  <c r="B104" i="1" s="1"/>
  <c r="C106" i="1" l="1"/>
  <c r="P105" i="1"/>
  <c r="B103" i="1"/>
  <c r="X105" i="1" l="1"/>
  <c r="B105" i="1" s="1"/>
  <c r="P106" i="1"/>
  <c r="X106" i="1" s="1"/>
  <c r="B106" i="1" s="1"/>
  <c r="C107" i="1"/>
  <c r="C108" i="1" l="1"/>
  <c r="P107" i="1"/>
  <c r="X107" i="1" s="1"/>
  <c r="B107" i="1" s="1"/>
  <c r="C109" i="1" l="1"/>
  <c r="P108" i="1"/>
  <c r="X108" i="1" s="1"/>
  <c r="B108" i="1" s="1"/>
  <c r="P109" i="1" l="1"/>
  <c r="X109" i="1" s="1"/>
  <c r="B109" i="1" s="1"/>
  <c r="C110" i="1"/>
  <c r="C111" i="1" l="1"/>
  <c r="P110" i="1"/>
  <c r="X110" i="1" s="1"/>
  <c r="B110" i="1" s="1"/>
  <c r="C112" i="1" l="1"/>
  <c r="P111" i="1"/>
  <c r="X111" i="1" s="1"/>
  <c r="B111" i="1" s="1"/>
  <c r="S257" i="1" l="1"/>
  <c r="P112" i="1"/>
  <c r="C113" i="1"/>
  <c r="X112" i="1" l="1"/>
  <c r="B112" i="1" s="1"/>
  <c r="C114" i="1"/>
  <c r="P113" i="1"/>
  <c r="X113" i="1" s="1"/>
  <c r="B113" i="1" s="1"/>
  <c r="P114" i="1" l="1"/>
  <c r="X114" i="1" s="1"/>
  <c r="B114" i="1" s="1"/>
  <c r="C115" i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S529" i="1" l="1"/>
  <c r="C119" i="1"/>
  <c r="P118" i="1"/>
  <c r="X118" i="1" s="1"/>
  <c r="B118" i="1" s="1"/>
  <c r="S561" i="1" l="1"/>
  <c r="P119" i="1"/>
  <c r="X119" i="1" s="1"/>
  <c r="B119" i="1" s="1"/>
  <c r="C120" i="1"/>
  <c r="C121" i="1" l="1"/>
  <c r="P120" i="1"/>
  <c r="X120" i="1" l="1"/>
  <c r="B120" i="1" s="1"/>
  <c r="C122" i="1"/>
  <c r="P121" i="1"/>
  <c r="X121" i="1" s="1"/>
  <c r="B121" i="1" s="1"/>
  <c r="S619" i="1"/>
  <c r="C123" i="1" l="1"/>
  <c r="P122" i="1"/>
  <c r="X122" i="1" s="1"/>
  <c r="B122" i="1" s="1"/>
  <c r="S620" i="1"/>
  <c r="P123" i="1" l="1"/>
  <c r="X123" i="1" s="1"/>
  <c r="B123" i="1" s="1"/>
  <c r="C124" i="1"/>
  <c r="S650" i="1"/>
  <c r="S710" i="1" l="1"/>
  <c r="C125" i="1"/>
  <c r="P124" i="1"/>
  <c r="X124" i="1" s="1"/>
  <c r="B124" i="1" s="1"/>
  <c r="S652" i="1" l="1"/>
  <c r="C126" i="1"/>
  <c r="P125" i="1"/>
  <c r="X125" i="1" s="1"/>
  <c r="B125" i="1" s="1"/>
  <c r="P126" i="1" l="1"/>
  <c r="X126" i="1" s="1"/>
  <c r="B126" i="1" s="1"/>
  <c r="C127" i="1"/>
  <c r="S802" i="1" l="1"/>
  <c r="C128" i="1"/>
  <c r="P127" i="1"/>
  <c r="X127" i="1" s="1"/>
  <c r="B127" i="1" s="1"/>
  <c r="S834" i="1" l="1"/>
  <c r="P128" i="1"/>
  <c r="C129" i="1"/>
  <c r="X128" i="1" l="1"/>
  <c r="B128" i="1" s="1"/>
  <c r="P129" i="1"/>
  <c r="X129" i="1" s="1"/>
  <c r="B129" i="1" s="1"/>
  <c r="C130" i="1"/>
  <c r="P130" i="1" l="1"/>
  <c r="C131" i="1"/>
  <c r="X130" i="1" l="1"/>
  <c r="B130" i="1" s="1"/>
  <c r="P131" i="1"/>
  <c r="X131" i="1" s="1"/>
  <c r="B131" i="1" s="1"/>
  <c r="C132" i="1"/>
  <c r="C133" i="1" l="1"/>
  <c r="P133" i="1" s="1"/>
  <c r="P132" i="1"/>
  <c r="X132" i="1" s="1"/>
  <c r="B132" i="1" s="1"/>
  <c r="R133" i="1" l="1"/>
  <c r="AI15" i="1" s="1"/>
  <c r="S954" i="1"/>
  <c r="X133" i="1"/>
  <c r="AH15" i="1" l="1"/>
  <c r="B133" i="1"/>
  <c r="Y133" i="1"/>
  <c r="S955" i="1"/>
  <c r="S1016" i="1"/>
  <c r="AE15" i="1" l="1"/>
  <c r="AJ15" i="1"/>
  <c r="C134" i="1" l="1"/>
  <c r="AG16" i="1"/>
  <c r="S1018" i="1"/>
  <c r="S1046" i="1"/>
  <c r="C135" i="1" l="1"/>
  <c r="P134" i="1"/>
  <c r="S342" i="1"/>
  <c r="X134" i="1" l="1"/>
  <c r="B134" i="1" s="1"/>
  <c r="P135" i="1"/>
  <c r="X135" i="1" s="1"/>
  <c r="B135" i="1" s="1"/>
  <c r="C136" i="1"/>
  <c r="S1137" i="1"/>
  <c r="S312" i="1"/>
  <c r="S1048" i="1"/>
  <c r="P136" i="1" l="1"/>
  <c r="C137" i="1"/>
  <c r="S1167" i="1"/>
  <c r="X136" i="1" l="1"/>
  <c r="B136" i="1" s="1"/>
  <c r="C138" i="1"/>
  <c r="P137" i="1"/>
  <c r="X137" i="1" s="1"/>
  <c r="B137" i="1" s="1"/>
  <c r="S314" i="1"/>
  <c r="P138" i="1" l="1"/>
  <c r="X138" i="1" s="1"/>
  <c r="B138" i="1" s="1"/>
  <c r="C139" i="1"/>
  <c r="S374" i="1"/>
  <c r="S1228" i="1"/>
  <c r="P139" i="1" l="1"/>
  <c r="X139" i="1" s="1"/>
  <c r="B139" i="1" s="1"/>
  <c r="C140" i="1"/>
  <c r="S1229" i="1"/>
  <c r="P140" i="1" l="1"/>
  <c r="C141" i="1"/>
  <c r="X140" i="1" l="1"/>
  <c r="B140" i="1" s="1"/>
  <c r="P141" i="1"/>
  <c r="X141" i="1" s="1"/>
  <c r="B141" i="1" s="1"/>
  <c r="C142" i="1"/>
  <c r="C143" i="1" l="1"/>
  <c r="P142" i="1"/>
  <c r="X142" i="1" s="1"/>
  <c r="B142" i="1" s="1"/>
  <c r="S556" i="1"/>
  <c r="S1352" i="1"/>
  <c r="S587" i="1"/>
  <c r="P143" i="1" l="1"/>
  <c r="X143" i="1" s="1"/>
  <c r="B143" i="1" s="1"/>
  <c r="C144" i="1"/>
  <c r="P144" i="1" l="1"/>
  <c r="X144" i="1" s="1"/>
  <c r="B144" i="1" s="1"/>
  <c r="C145" i="1"/>
  <c r="S558" i="1"/>
  <c r="S589" i="1"/>
  <c r="S1411" i="1"/>
  <c r="C146" i="1" l="1"/>
  <c r="P145" i="1"/>
  <c r="X145" i="1" s="1"/>
  <c r="B145" i="1" s="1"/>
  <c r="S590" i="1"/>
  <c r="S1443" i="1"/>
  <c r="C147" i="1" l="1"/>
  <c r="P146" i="1"/>
  <c r="X146" i="1" s="1"/>
  <c r="B146" i="1" s="1"/>
  <c r="S591" i="1"/>
  <c r="S647" i="1"/>
  <c r="P147" i="1" l="1"/>
  <c r="C148" i="1"/>
  <c r="S1473" i="1"/>
  <c r="S677" i="1"/>
  <c r="X147" i="1" l="1"/>
  <c r="B147" i="1" s="1"/>
  <c r="C149" i="1"/>
  <c r="P148" i="1"/>
  <c r="X148" i="1" s="1"/>
  <c r="B148" i="1" s="1"/>
  <c r="P149" i="1" l="1"/>
  <c r="X149" i="1" s="1"/>
  <c r="B149" i="1" s="1"/>
  <c r="C150" i="1"/>
  <c r="S1564" i="1"/>
  <c r="S738" i="1"/>
  <c r="C151" i="1" l="1"/>
  <c r="P150" i="1"/>
  <c r="X150" i="1" s="1"/>
  <c r="B150" i="1" s="1"/>
  <c r="S1594" i="1"/>
  <c r="S680" i="1"/>
  <c r="C152" i="1" l="1"/>
  <c r="P151" i="1"/>
  <c r="X151" i="1" s="1"/>
  <c r="B151" i="1" s="1"/>
  <c r="S740" i="1"/>
  <c r="S860" i="1"/>
  <c r="C153" i="1" l="1"/>
  <c r="P152" i="1"/>
  <c r="X152" i="1" s="1"/>
  <c r="B152" i="1" s="1"/>
  <c r="S830" i="1"/>
  <c r="S682" i="1"/>
  <c r="P153" i="1" l="1"/>
  <c r="C154" i="1"/>
  <c r="S1597" i="1"/>
  <c r="S831" i="1"/>
  <c r="X153" i="1" l="1"/>
  <c r="B153" i="1" s="1"/>
  <c r="P154" i="1"/>
  <c r="X154" i="1" s="1"/>
  <c r="B154" i="1" s="1"/>
  <c r="C155" i="1"/>
  <c r="S1685" i="1"/>
  <c r="S832" i="1"/>
  <c r="S863" i="1"/>
  <c r="P155" i="1" l="1"/>
  <c r="C156" i="1"/>
  <c r="S1718" i="1"/>
  <c r="S1745" i="1"/>
  <c r="S864" i="1"/>
  <c r="X155" i="1" l="1"/>
  <c r="B155" i="1" s="1"/>
  <c r="C157" i="1"/>
  <c r="P156" i="1"/>
  <c r="X156" i="1" s="1"/>
  <c r="B156" i="1" s="1"/>
  <c r="S1746" i="1"/>
  <c r="C158" i="1" l="1"/>
  <c r="P157" i="1"/>
  <c r="X157" i="1" s="1"/>
  <c r="B157" i="1" s="1"/>
  <c r="S1747" i="1"/>
  <c r="S1042" i="1"/>
  <c r="S1688" i="1"/>
  <c r="S1777" i="1"/>
  <c r="S1807" i="1"/>
  <c r="C159" i="1" l="1"/>
  <c r="P158" i="1"/>
  <c r="X158" i="1" s="1"/>
  <c r="B158" i="1" s="1"/>
  <c r="P159" i="1" l="1"/>
  <c r="X159" i="1" s="1"/>
  <c r="B159" i="1" s="1"/>
  <c r="C160" i="1"/>
  <c r="S1838" i="1"/>
  <c r="P160" i="1" l="1"/>
  <c r="X160" i="1" s="1"/>
  <c r="B160" i="1" s="1"/>
  <c r="C161" i="1"/>
  <c r="S984" i="1"/>
  <c r="S1133" i="1"/>
  <c r="P161" i="1" l="1"/>
  <c r="C162" i="1"/>
  <c r="S985" i="1"/>
  <c r="X161" i="1" l="1"/>
  <c r="B161" i="1" s="1"/>
  <c r="P162" i="1"/>
  <c r="X162" i="1" s="1"/>
  <c r="B162" i="1" s="1"/>
  <c r="C163" i="1"/>
  <c r="P163" i="1" s="1"/>
  <c r="S1961" i="1"/>
  <c r="S1075" i="1"/>
  <c r="X163" i="1" l="1"/>
  <c r="S1165" i="1"/>
  <c r="B163" i="1" l="1"/>
  <c r="S1991" i="1"/>
  <c r="S1195" i="1"/>
  <c r="S1196" i="1" l="1"/>
  <c r="S1256" i="1" l="1"/>
  <c r="S2050" i="1"/>
  <c r="S1198" i="1" l="1"/>
  <c r="S1377" i="1"/>
  <c r="S2052" i="1" l="1"/>
  <c r="S1258" i="1"/>
  <c r="S2171" i="1" l="1"/>
  <c r="S1259" i="1"/>
  <c r="S1319" i="1"/>
  <c r="S1320" i="1" l="1"/>
  <c r="S1380" i="1"/>
  <c r="S2054" i="1"/>
  <c r="S1469" i="1" l="1"/>
  <c r="S1438" i="1"/>
  <c r="S1381" i="1"/>
  <c r="S2234" i="1"/>
  <c r="S1382" i="1" l="1"/>
  <c r="S2264" i="1" l="1"/>
  <c r="S1440" i="1"/>
  <c r="S2325" i="1" l="1"/>
  <c r="S1530" i="1"/>
  <c r="S1501" i="1" l="1"/>
  <c r="S2355" i="1"/>
  <c r="S1561" i="1"/>
  <c r="S1532" i="1" l="1"/>
  <c r="S707" i="1" l="1"/>
  <c r="S2416" i="1"/>
  <c r="S1592" i="1"/>
  <c r="S1622" i="1" l="1"/>
  <c r="S768" i="1" l="1"/>
  <c r="S1742" i="1"/>
  <c r="S2475" i="1"/>
  <c r="S2476" i="1" l="1"/>
  <c r="S770" i="1" l="1"/>
  <c r="S2536" i="1"/>
  <c r="S1625" i="1"/>
  <c r="S2537" i="1" l="1"/>
  <c r="S2479" i="1" l="1"/>
  <c r="S892" i="1"/>
  <c r="S1627" i="1"/>
  <c r="S1714" i="1"/>
  <c r="S1803" i="1"/>
  <c r="S1834" i="1" l="1"/>
  <c r="S1715" i="1"/>
  <c r="S894" i="1" l="1"/>
  <c r="S1805" i="1"/>
  <c r="S1865" i="1" l="1"/>
  <c r="S1011" i="1" l="1"/>
  <c r="S1866" i="1"/>
  <c r="S1956" i="1" l="1"/>
  <c r="S1867" i="1"/>
  <c r="S2752" i="1"/>
  <c r="S1987" i="1"/>
  <c r="S1013" i="1" l="1"/>
  <c r="S1958" i="1" l="1"/>
  <c r="S1103" i="1"/>
  <c r="S2019" i="1" l="1"/>
  <c r="S1105" i="1"/>
  <c r="S1225" i="1" l="1"/>
  <c r="S2080" i="1" l="1"/>
  <c r="S1286" i="1"/>
  <c r="S2081" i="1" l="1"/>
  <c r="S2260" i="1"/>
  <c r="S2229" i="1"/>
  <c r="S1348" i="1" l="1"/>
  <c r="S2082" i="1"/>
  <c r="S1349" i="1" l="1"/>
  <c r="S2084" i="1" l="1"/>
  <c r="S2321" i="1"/>
  <c r="S2292" i="1" l="1"/>
  <c r="S2352" i="1"/>
  <c r="S2323" i="1" l="1"/>
  <c r="S2383" i="1" l="1"/>
  <c r="S2384" i="1" l="1"/>
  <c r="S2385" i="1" l="1"/>
  <c r="S2446" i="1" l="1"/>
  <c r="S2503" i="1"/>
  <c r="S1652" i="1" l="1"/>
  <c r="S2505" i="1" l="1"/>
  <c r="S2565" i="1" l="1"/>
  <c r="S2507" i="1" l="1"/>
  <c r="S921" i="1" l="1"/>
  <c r="S2509" i="1" l="1"/>
  <c r="S923" i="1" l="1"/>
  <c r="S1895" i="1" l="1"/>
  <c r="S925" i="1"/>
  <c r="S2749" i="1"/>
  <c r="S2107" i="1" l="1"/>
  <c r="S3115" i="1" l="1"/>
  <c r="S2110" i="1"/>
  <c r="S2111" i="1" l="1"/>
  <c r="S2112" i="1" l="1"/>
  <c r="S2413" i="1" l="1"/>
  <c r="S2533" i="1" l="1"/>
  <c r="S2138" i="1" l="1"/>
  <c r="S2140" i="1" l="1"/>
  <c r="S2168" i="1" l="1"/>
  <c r="R163" i="1" l="1"/>
  <c r="Y163" i="1"/>
  <c r="AH16" i="1" l="1"/>
  <c r="AE16" i="1" s="1"/>
  <c r="AJ16" i="1" l="1"/>
  <c r="AG17" i="1"/>
  <c r="C164" i="1"/>
  <c r="AH17" i="1"/>
  <c r="AE17" i="1" s="1"/>
  <c r="C197" i="1" l="1"/>
  <c r="AG18" i="1"/>
  <c r="AH18" i="1"/>
  <c r="AE18" i="1" s="1"/>
  <c r="P164" i="1"/>
  <c r="C165" i="1"/>
  <c r="AJ17" i="1"/>
  <c r="AJ18" i="1" l="1"/>
  <c r="C166" i="1"/>
  <c r="P165" i="1"/>
  <c r="C225" i="1"/>
  <c r="AH19" i="1"/>
  <c r="AE19" i="1" s="1"/>
  <c r="AG19" i="1"/>
  <c r="X164" i="1"/>
  <c r="Y164" i="1" s="1"/>
  <c r="C198" i="1"/>
  <c r="P197" i="1"/>
  <c r="X197" i="1" s="1"/>
  <c r="B197" i="1" s="1"/>
  <c r="AJ19" i="1" l="1"/>
  <c r="P225" i="1"/>
  <c r="X225" i="1" s="1"/>
  <c r="B225" i="1" s="1"/>
  <c r="C226" i="1"/>
  <c r="P198" i="1"/>
  <c r="X198" i="1" s="1"/>
  <c r="B198" i="1" s="1"/>
  <c r="C199" i="1"/>
  <c r="B164" i="1"/>
  <c r="AH20" i="1"/>
  <c r="AE20" i="1" s="1"/>
  <c r="AG20" i="1"/>
  <c r="C254" i="1"/>
  <c r="X165" i="1"/>
  <c r="Y165" i="1" s="1"/>
  <c r="P166" i="1"/>
  <c r="X166" i="1" s="1"/>
  <c r="B166" i="1" s="1"/>
  <c r="C167" i="1"/>
  <c r="AJ20" i="1" l="1"/>
  <c r="P254" i="1"/>
  <c r="X254" i="1" s="1"/>
  <c r="B254" i="1" s="1"/>
  <c r="C255" i="1"/>
  <c r="P199" i="1"/>
  <c r="X199" i="1" s="1"/>
  <c r="B199" i="1" s="1"/>
  <c r="C200" i="1"/>
  <c r="B165" i="1"/>
  <c r="P226" i="1"/>
  <c r="X226" i="1" s="1"/>
  <c r="B226" i="1" s="1"/>
  <c r="C227" i="1"/>
  <c r="AG21" i="1"/>
  <c r="C284" i="1"/>
  <c r="AH21" i="1"/>
  <c r="AE21" i="1" s="1"/>
  <c r="C168" i="1"/>
  <c r="P167" i="1"/>
  <c r="X167" i="1" s="1"/>
  <c r="B167" i="1" s="1"/>
  <c r="AJ21" i="1" l="1"/>
  <c r="C201" i="1"/>
  <c r="P200" i="1"/>
  <c r="X200" i="1" s="1"/>
  <c r="B200" i="1" s="1"/>
  <c r="C228" i="1"/>
  <c r="P227" i="1"/>
  <c r="X227" i="1" s="1"/>
  <c r="B227" i="1" s="1"/>
  <c r="P168" i="1"/>
  <c r="C169" i="1"/>
  <c r="AH22" i="1"/>
  <c r="AE22" i="1" s="1"/>
  <c r="AG22" i="1"/>
  <c r="C316" i="1"/>
  <c r="P255" i="1"/>
  <c r="X255" i="1" s="1"/>
  <c r="B255" i="1" s="1"/>
  <c r="C256" i="1"/>
  <c r="P284" i="1"/>
  <c r="X284" i="1" s="1"/>
  <c r="B284" i="1" s="1"/>
  <c r="C285" i="1"/>
  <c r="X168" i="1" l="1"/>
  <c r="B168" i="1" s="1"/>
  <c r="AJ22" i="1"/>
  <c r="C170" i="1"/>
  <c r="P169" i="1"/>
  <c r="X169" i="1" s="1"/>
  <c r="B169" i="1" s="1"/>
  <c r="P285" i="1"/>
  <c r="C286" i="1"/>
  <c r="P256" i="1"/>
  <c r="C257" i="1"/>
  <c r="P228" i="1"/>
  <c r="X228" i="1" s="1"/>
  <c r="B228" i="1" s="1"/>
  <c r="C229" i="1"/>
  <c r="C345" i="1"/>
  <c r="AG23" i="1"/>
  <c r="AH23" i="1"/>
  <c r="AE23" i="1" s="1"/>
  <c r="C317" i="1"/>
  <c r="P316" i="1"/>
  <c r="C202" i="1"/>
  <c r="P201" i="1"/>
  <c r="X201" i="1" s="1"/>
  <c r="B201" i="1" s="1"/>
  <c r="AJ23" i="1" l="1"/>
  <c r="P229" i="1"/>
  <c r="X229" i="1" s="1"/>
  <c r="B229" i="1" s="1"/>
  <c r="C230" i="1"/>
  <c r="C203" i="1"/>
  <c r="P202" i="1"/>
  <c r="X202" i="1" s="1"/>
  <c r="B202" i="1" s="1"/>
  <c r="X256" i="1"/>
  <c r="Y256" i="1" s="1"/>
  <c r="P286" i="1"/>
  <c r="C287" i="1"/>
  <c r="C258" i="1"/>
  <c r="P257" i="1"/>
  <c r="AH24" i="1"/>
  <c r="AE24" i="1" s="1"/>
  <c r="AG24" i="1"/>
  <c r="C376" i="1"/>
  <c r="X285" i="1"/>
  <c r="Y285" i="1" s="1"/>
  <c r="X316" i="1"/>
  <c r="Y316" i="1" s="1"/>
  <c r="P317" i="1"/>
  <c r="X317" i="1" s="1"/>
  <c r="B317" i="1" s="1"/>
  <c r="C318" i="1"/>
  <c r="P345" i="1"/>
  <c r="C346" i="1"/>
  <c r="P170" i="1"/>
  <c r="X170" i="1" s="1"/>
  <c r="B170" i="1" s="1"/>
  <c r="C171" i="1"/>
  <c r="AJ24" i="1" l="1"/>
  <c r="B256" i="1"/>
  <c r="B285" i="1"/>
  <c r="P287" i="1"/>
  <c r="X287" i="1" s="1"/>
  <c r="B287" i="1" s="1"/>
  <c r="C288" i="1"/>
  <c r="X286" i="1"/>
  <c r="Y286" i="1" s="1"/>
  <c r="C347" i="1"/>
  <c r="P346" i="1"/>
  <c r="P171" i="1"/>
  <c r="X171" i="1" s="1"/>
  <c r="B171" i="1" s="1"/>
  <c r="C172" i="1"/>
  <c r="X345" i="1"/>
  <c r="Y345" i="1" s="1"/>
  <c r="AH25" i="1"/>
  <c r="AE25" i="1" s="1"/>
  <c r="AG25" i="1"/>
  <c r="C407" i="1"/>
  <c r="C204" i="1"/>
  <c r="P203" i="1"/>
  <c r="X203" i="1" s="1"/>
  <c r="B203" i="1" s="1"/>
  <c r="X257" i="1"/>
  <c r="Y257" i="1" s="1"/>
  <c r="C231" i="1"/>
  <c r="P230" i="1"/>
  <c r="X230" i="1" s="1"/>
  <c r="B230" i="1" s="1"/>
  <c r="P376" i="1"/>
  <c r="C377" i="1"/>
  <c r="C319" i="1"/>
  <c r="P318" i="1"/>
  <c r="B316" i="1"/>
  <c r="C259" i="1"/>
  <c r="P258" i="1"/>
  <c r="X258" i="1" s="1"/>
  <c r="B258" i="1" s="1"/>
  <c r="AJ25" i="1" l="1"/>
  <c r="B286" i="1"/>
  <c r="C173" i="1"/>
  <c r="P172" i="1"/>
  <c r="X172" i="1" s="1"/>
  <c r="B172" i="1" s="1"/>
  <c r="C320" i="1"/>
  <c r="P319" i="1"/>
  <c r="X346" i="1"/>
  <c r="Y346" i="1" s="1"/>
  <c r="P407" i="1"/>
  <c r="C408" i="1"/>
  <c r="C348" i="1"/>
  <c r="P347" i="1"/>
  <c r="P204" i="1"/>
  <c r="X204" i="1" s="1"/>
  <c r="B204" i="1" s="1"/>
  <c r="C205" i="1"/>
  <c r="AG26" i="1"/>
  <c r="AH26" i="1"/>
  <c r="AE26" i="1" s="1"/>
  <c r="C437" i="1"/>
  <c r="P231" i="1"/>
  <c r="X231" i="1" s="1"/>
  <c r="B231" i="1" s="1"/>
  <c r="C232" i="1"/>
  <c r="B345" i="1"/>
  <c r="P288" i="1"/>
  <c r="C289" i="1"/>
  <c r="X318" i="1"/>
  <c r="Y318" i="1" s="1"/>
  <c r="P377" i="1"/>
  <c r="X377" i="1" s="1"/>
  <c r="B377" i="1" s="1"/>
  <c r="C378" i="1"/>
  <c r="X376" i="1"/>
  <c r="Y376" i="1" s="1"/>
  <c r="C260" i="1"/>
  <c r="P259" i="1"/>
  <c r="X259" i="1" s="1"/>
  <c r="B259" i="1" s="1"/>
  <c r="B257" i="1"/>
  <c r="AJ26" i="1" l="1"/>
  <c r="B318" i="1"/>
  <c r="B346" i="1"/>
  <c r="B376" i="1"/>
  <c r="C409" i="1"/>
  <c r="P408" i="1"/>
  <c r="X408" i="1" s="1"/>
  <c r="B408" i="1" s="1"/>
  <c r="X407" i="1"/>
  <c r="Y407" i="1" s="1"/>
  <c r="C470" i="1"/>
  <c r="AG27" i="1"/>
  <c r="AH27" i="1"/>
  <c r="AE27" i="1" s="1"/>
  <c r="C206" i="1"/>
  <c r="P205" i="1"/>
  <c r="X205" i="1" s="1"/>
  <c r="B205" i="1" s="1"/>
  <c r="X319" i="1"/>
  <c r="Y319" i="1" s="1"/>
  <c r="C379" i="1"/>
  <c r="P378" i="1"/>
  <c r="X378" i="1" s="1"/>
  <c r="B378" i="1" s="1"/>
  <c r="C261" i="1"/>
  <c r="P260" i="1"/>
  <c r="X260" i="1" s="1"/>
  <c r="B260" i="1" s="1"/>
  <c r="P320" i="1"/>
  <c r="X320" i="1" s="1"/>
  <c r="B320" i="1" s="1"/>
  <c r="C321" i="1"/>
  <c r="C438" i="1"/>
  <c r="P437" i="1"/>
  <c r="P289" i="1"/>
  <c r="X289" i="1" s="1"/>
  <c r="B289" i="1" s="1"/>
  <c r="C290" i="1"/>
  <c r="X347" i="1"/>
  <c r="Y347" i="1" s="1"/>
  <c r="X288" i="1"/>
  <c r="Y288" i="1" s="1"/>
  <c r="P232" i="1"/>
  <c r="X232" i="1" s="1"/>
  <c r="B232" i="1" s="1"/>
  <c r="C233" i="1"/>
  <c r="P348" i="1"/>
  <c r="X348" i="1" s="1"/>
  <c r="B348" i="1" s="1"/>
  <c r="C349" i="1"/>
  <c r="C174" i="1"/>
  <c r="P173" i="1"/>
  <c r="X173" i="1" s="1"/>
  <c r="B173" i="1" s="1"/>
  <c r="AJ27" i="1" l="1"/>
  <c r="B407" i="1"/>
  <c r="P206" i="1"/>
  <c r="X206" i="1" s="1"/>
  <c r="B206" i="1" s="1"/>
  <c r="C207" i="1"/>
  <c r="AG28" i="1"/>
  <c r="C498" i="1"/>
  <c r="AH28" i="1"/>
  <c r="AE28" i="1" s="1"/>
  <c r="C175" i="1"/>
  <c r="P174" i="1"/>
  <c r="X174" i="1" s="1"/>
  <c r="B174" i="1" s="1"/>
  <c r="C291" i="1"/>
  <c r="P290" i="1"/>
  <c r="X290" i="1" s="1"/>
  <c r="B290" i="1" s="1"/>
  <c r="P470" i="1"/>
  <c r="X470" i="1" s="1"/>
  <c r="B470" i="1" s="1"/>
  <c r="C471" i="1"/>
  <c r="B347" i="1"/>
  <c r="P349" i="1"/>
  <c r="X349" i="1" s="1"/>
  <c r="B349" i="1" s="1"/>
  <c r="C350" i="1"/>
  <c r="C380" i="1"/>
  <c r="P379" i="1"/>
  <c r="X379" i="1" s="1"/>
  <c r="B379" i="1" s="1"/>
  <c r="C234" i="1"/>
  <c r="P233" i="1"/>
  <c r="X233" i="1" s="1"/>
  <c r="B233" i="1" s="1"/>
  <c r="X437" i="1"/>
  <c r="Y437" i="1" s="1"/>
  <c r="B319" i="1"/>
  <c r="P438" i="1"/>
  <c r="C439" i="1"/>
  <c r="C262" i="1"/>
  <c r="P261" i="1"/>
  <c r="X261" i="1" s="1"/>
  <c r="B261" i="1" s="1"/>
  <c r="B288" i="1"/>
  <c r="C322" i="1"/>
  <c r="P321" i="1"/>
  <c r="X321" i="1" s="1"/>
  <c r="B321" i="1" s="1"/>
  <c r="P409" i="1"/>
  <c r="X409" i="1" s="1"/>
  <c r="B409" i="1" s="1"/>
  <c r="C410" i="1"/>
  <c r="B437" i="1" l="1"/>
  <c r="P291" i="1"/>
  <c r="X291" i="1" s="1"/>
  <c r="B291" i="1" s="1"/>
  <c r="C292" i="1"/>
  <c r="C440" i="1"/>
  <c r="P439" i="1"/>
  <c r="X439" i="1" s="1"/>
  <c r="B439" i="1" s="1"/>
  <c r="P410" i="1"/>
  <c r="X410" i="1" s="1"/>
  <c r="B410" i="1" s="1"/>
  <c r="C411" i="1"/>
  <c r="C351" i="1"/>
  <c r="P350" i="1"/>
  <c r="X350" i="1" s="1"/>
  <c r="B350" i="1" s="1"/>
  <c r="P175" i="1"/>
  <c r="C176" i="1"/>
  <c r="C263" i="1"/>
  <c r="P262" i="1"/>
  <c r="X262" i="1" s="1"/>
  <c r="B262" i="1" s="1"/>
  <c r="AG29" i="1"/>
  <c r="AH29" i="1"/>
  <c r="AE29" i="1" s="1"/>
  <c r="C529" i="1"/>
  <c r="C499" i="1"/>
  <c r="P498" i="1"/>
  <c r="X498" i="1" s="1"/>
  <c r="B498" i="1" s="1"/>
  <c r="C381" i="1"/>
  <c r="P380" i="1"/>
  <c r="X380" i="1" s="1"/>
  <c r="B380" i="1" s="1"/>
  <c r="P322" i="1"/>
  <c r="X322" i="1" s="1"/>
  <c r="B322" i="1" s="1"/>
  <c r="C323" i="1"/>
  <c r="P471" i="1"/>
  <c r="X471" i="1" s="1"/>
  <c r="B471" i="1" s="1"/>
  <c r="C472" i="1"/>
  <c r="AJ28" i="1"/>
  <c r="P207" i="1"/>
  <c r="X207" i="1" s="1"/>
  <c r="B207" i="1" s="1"/>
  <c r="C208" i="1"/>
  <c r="X438" i="1"/>
  <c r="Y438" i="1" s="1"/>
  <c r="P234" i="1"/>
  <c r="X234" i="1" s="1"/>
  <c r="B234" i="1" s="1"/>
  <c r="C235" i="1"/>
  <c r="X175" i="1" l="1"/>
  <c r="B175" i="1" s="1"/>
  <c r="AJ29" i="1"/>
  <c r="B438" i="1"/>
  <c r="C500" i="1"/>
  <c r="P499" i="1"/>
  <c r="X499" i="1" s="1"/>
  <c r="B499" i="1" s="1"/>
  <c r="P529" i="1"/>
  <c r="C530" i="1"/>
  <c r="C352" i="1"/>
  <c r="P351" i="1"/>
  <c r="X351" i="1" s="1"/>
  <c r="B351" i="1" s="1"/>
  <c r="P235" i="1"/>
  <c r="X235" i="1" s="1"/>
  <c r="B235" i="1" s="1"/>
  <c r="C236" i="1"/>
  <c r="AG30" i="1"/>
  <c r="AH30" i="1"/>
  <c r="AE30" i="1" s="1"/>
  <c r="C561" i="1"/>
  <c r="C412" i="1"/>
  <c r="P411" i="1"/>
  <c r="X411" i="1" s="1"/>
  <c r="B411" i="1" s="1"/>
  <c r="P472" i="1"/>
  <c r="X472" i="1" s="1"/>
  <c r="B472" i="1" s="1"/>
  <c r="C473" i="1"/>
  <c r="P323" i="1"/>
  <c r="X323" i="1" s="1"/>
  <c r="B323" i="1" s="1"/>
  <c r="C324" i="1"/>
  <c r="P263" i="1"/>
  <c r="X263" i="1" s="1"/>
  <c r="B263" i="1" s="1"/>
  <c r="C264" i="1"/>
  <c r="C441" i="1"/>
  <c r="P440" i="1"/>
  <c r="X440" i="1" s="1"/>
  <c r="B440" i="1" s="1"/>
  <c r="P208" i="1"/>
  <c r="X208" i="1" s="1"/>
  <c r="B208" i="1" s="1"/>
  <c r="C209" i="1"/>
  <c r="C382" i="1"/>
  <c r="P381" i="1"/>
  <c r="X381" i="1" s="1"/>
  <c r="B381" i="1" s="1"/>
  <c r="P176" i="1"/>
  <c r="X176" i="1" s="1"/>
  <c r="B176" i="1" s="1"/>
  <c r="C177" i="1"/>
  <c r="C293" i="1"/>
  <c r="P292" i="1"/>
  <c r="X292" i="1" s="1"/>
  <c r="B292" i="1" s="1"/>
  <c r="P382" i="1" l="1"/>
  <c r="X382" i="1" s="1"/>
  <c r="B382" i="1" s="1"/>
  <c r="C383" i="1"/>
  <c r="P236" i="1"/>
  <c r="X236" i="1" s="1"/>
  <c r="B236" i="1" s="1"/>
  <c r="C237" i="1"/>
  <c r="C353" i="1"/>
  <c r="P352" i="1"/>
  <c r="X352" i="1" s="1"/>
  <c r="B352" i="1" s="1"/>
  <c r="C210" i="1"/>
  <c r="P209" i="1"/>
  <c r="X209" i="1" s="1"/>
  <c r="B209" i="1" s="1"/>
  <c r="P293" i="1"/>
  <c r="X293" i="1" s="1"/>
  <c r="B293" i="1" s="1"/>
  <c r="C294" i="1"/>
  <c r="C442" i="1"/>
  <c r="P441" i="1"/>
  <c r="X441" i="1" s="1"/>
  <c r="B441" i="1" s="1"/>
  <c r="C413" i="1"/>
  <c r="P412" i="1"/>
  <c r="X412" i="1" s="1"/>
  <c r="B412" i="1" s="1"/>
  <c r="P530" i="1"/>
  <c r="X530" i="1" s="1"/>
  <c r="B530" i="1" s="1"/>
  <c r="C531" i="1"/>
  <c r="P264" i="1"/>
  <c r="X264" i="1" s="1"/>
  <c r="B264" i="1" s="1"/>
  <c r="C265" i="1"/>
  <c r="C562" i="1"/>
  <c r="P561" i="1"/>
  <c r="X561" i="1" s="1"/>
  <c r="B561" i="1" s="1"/>
  <c r="X529" i="1"/>
  <c r="Y529" i="1" s="1"/>
  <c r="C474" i="1"/>
  <c r="P473" i="1"/>
  <c r="X473" i="1" s="1"/>
  <c r="B473" i="1" s="1"/>
  <c r="C589" i="1"/>
  <c r="AH31" i="1"/>
  <c r="AE31" i="1" s="1"/>
  <c r="AG31" i="1"/>
  <c r="C178" i="1"/>
  <c r="P177" i="1"/>
  <c r="X177" i="1" s="1"/>
  <c r="B177" i="1" s="1"/>
  <c r="C325" i="1"/>
  <c r="P324" i="1"/>
  <c r="X324" i="1" s="1"/>
  <c r="B324" i="1" s="1"/>
  <c r="AJ30" i="1"/>
  <c r="C501" i="1"/>
  <c r="P500" i="1"/>
  <c r="X500" i="1" s="1"/>
  <c r="B500" i="1" s="1"/>
  <c r="AJ31" i="1" l="1"/>
  <c r="B529" i="1"/>
  <c r="P531" i="1"/>
  <c r="X531" i="1" s="1"/>
  <c r="B531" i="1" s="1"/>
  <c r="C532" i="1"/>
  <c r="C211" i="1"/>
  <c r="P210" i="1"/>
  <c r="X210" i="1" s="1"/>
  <c r="B210" i="1" s="1"/>
  <c r="C414" i="1"/>
  <c r="P413" i="1"/>
  <c r="X413" i="1" s="1"/>
  <c r="B413" i="1" s="1"/>
  <c r="C354" i="1"/>
  <c r="P353" i="1"/>
  <c r="X353" i="1" s="1"/>
  <c r="B353" i="1" s="1"/>
  <c r="P237" i="1"/>
  <c r="X237" i="1" s="1"/>
  <c r="B237" i="1" s="1"/>
  <c r="C238" i="1"/>
  <c r="C179" i="1"/>
  <c r="P178" i="1"/>
  <c r="X178" i="1" s="1"/>
  <c r="B178" i="1" s="1"/>
  <c r="P562" i="1"/>
  <c r="X562" i="1" s="1"/>
  <c r="B562" i="1" s="1"/>
  <c r="C563" i="1"/>
  <c r="C443" i="1"/>
  <c r="P442" i="1"/>
  <c r="X442" i="1" s="1"/>
  <c r="B442" i="1" s="1"/>
  <c r="C326" i="1"/>
  <c r="P325" i="1"/>
  <c r="X325" i="1" s="1"/>
  <c r="B325" i="1" s="1"/>
  <c r="AG32" i="1"/>
  <c r="C619" i="1"/>
  <c r="AH32" i="1"/>
  <c r="AE32" i="1" s="1"/>
  <c r="C266" i="1"/>
  <c r="P265" i="1"/>
  <c r="X265" i="1" s="1"/>
  <c r="B265" i="1" s="1"/>
  <c r="C295" i="1"/>
  <c r="P294" i="1"/>
  <c r="X294" i="1" s="1"/>
  <c r="B294" i="1" s="1"/>
  <c r="P383" i="1"/>
  <c r="X383" i="1" s="1"/>
  <c r="B383" i="1" s="1"/>
  <c r="C384" i="1"/>
  <c r="P474" i="1"/>
  <c r="X474" i="1" s="1"/>
  <c r="B474" i="1" s="1"/>
  <c r="C475" i="1"/>
  <c r="P501" i="1"/>
  <c r="X501" i="1" s="1"/>
  <c r="B501" i="1" s="1"/>
  <c r="C502" i="1"/>
  <c r="C590" i="1"/>
  <c r="P589" i="1"/>
  <c r="X589" i="1" s="1"/>
  <c r="B589" i="1" s="1"/>
  <c r="C296" i="1" l="1"/>
  <c r="P295" i="1"/>
  <c r="X295" i="1" s="1"/>
  <c r="B295" i="1" s="1"/>
  <c r="P443" i="1"/>
  <c r="X443" i="1" s="1"/>
  <c r="B443" i="1" s="1"/>
  <c r="C444" i="1"/>
  <c r="C355" i="1"/>
  <c r="P354" i="1"/>
  <c r="X354" i="1" s="1"/>
  <c r="B354" i="1" s="1"/>
  <c r="C267" i="1"/>
  <c r="P266" i="1"/>
  <c r="X266" i="1" s="1"/>
  <c r="B266" i="1" s="1"/>
  <c r="C564" i="1"/>
  <c r="P563" i="1"/>
  <c r="X563" i="1" s="1"/>
  <c r="B563" i="1" s="1"/>
  <c r="C503" i="1"/>
  <c r="P502" i="1"/>
  <c r="X502" i="1" s="1"/>
  <c r="B502" i="1" s="1"/>
  <c r="AH33" i="1"/>
  <c r="AE33" i="1" s="1"/>
  <c r="C649" i="1"/>
  <c r="AG33" i="1"/>
  <c r="P414" i="1"/>
  <c r="X414" i="1" s="1"/>
  <c r="B414" i="1" s="1"/>
  <c r="C415" i="1"/>
  <c r="P619" i="1"/>
  <c r="C620" i="1"/>
  <c r="C476" i="1"/>
  <c r="P475" i="1"/>
  <c r="X475" i="1" s="1"/>
  <c r="B475" i="1" s="1"/>
  <c r="C385" i="1"/>
  <c r="P384" i="1"/>
  <c r="X384" i="1" s="1"/>
  <c r="B384" i="1" s="1"/>
  <c r="AJ32" i="1"/>
  <c r="C180" i="1"/>
  <c r="P179" i="1"/>
  <c r="X179" i="1" s="1"/>
  <c r="B179" i="1" s="1"/>
  <c r="P211" i="1"/>
  <c r="X211" i="1" s="1"/>
  <c r="B211" i="1" s="1"/>
  <c r="C212" i="1"/>
  <c r="P238" i="1"/>
  <c r="X238" i="1" s="1"/>
  <c r="B238" i="1" s="1"/>
  <c r="C239" i="1"/>
  <c r="C533" i="1"/>
  <c r="P532" i="1"/>
  <c r="X532" i="1" s="1"/>
  <c r="B532" i="1" s="1"/>
  <c r="P590" i="1"/>
  <c r="C591" i="1"/>
  <c r="C327" i="1"/>
  <c r="P326" i="1"/>
  <c r="X326" i="1" s="1"/>
  <c r="B326" i="1" s="1"/>
  <c r="AJ33" i="1" l="1"/>
  <c r="P267" i="1"/>
  <c r="X267" i="1" s="1"/>
  <c r="B267" i="1" s="1"/>
  <c r="C268" i="1"/>
  <c r="P649" i="1"/>
  <c r="X649" i="1" s="1"/>
  <c r="B649" i="1" s="1"/>
  <c r="C650" i="1"/>
  <c r="P239" i="1"/>
  <c r="X239" i="1" s="1"/>
  <c r="B239" i="1" s="1"/>
  <c r="C240" i="1"/>
  <c r="AH34" i="1"/>
  <c r="AE34" i="1" s="1"/>
  <c r="AG34" i="1"/>
  <c r="C680" i="1"/>
  <c r="C356" i="1"/>
  <c r="P355" i="1"/>
  <c r="X355" i="1" s="1"/>
  <c r="B355" i="1" s="1"/>
  <c r="P212" i="1"/>
  <c r="X212" i="1" s="1"/>
  <c r="B212" i="1" s="1"/>
  <c r="C213" i="1"/>
  <c r="C477" i="1"/>
  <c r="P476" i="1"/>
  <c r="X476" i="1" s="1"/>
  <c r="B476" i="1" s="1"/>
  <c r="P444" i="1"/>
  <c r="X444" i="1" s="1"/>
  <c r="B444" i="1" s="1"/>
  <c r="C445" i="1"/>
  <c r="P533" i="1"/>
  <c r="X533" i="1" s="1"/>
  <c r="B533" i="1" s="1"/>
  <c r="C534" i="1"/>
  <c r="P385" i="1"/>
  <c r="X385" i="1" s="1"/>
  <c r="B385" i="1" s="1"/>
  <c r="C386" i="1"/>
  <c r="P620" i="1"/>
  <c r="C621" i="1"/>
  <c r="C504" i="1"/>
  <c r="P503" i="1"/>
  <c r="X503" i="1" s="1"/>
  <c r="B503" i="1" s="1"/>
  <c r="X619" i="1"/>
  <c r="Y619" i="1" s="1"/>
  <c r="C328" i="1"/>
  <c r="P327" i="1"/>
  <c r="X327" i="1" s="1"/>
  <c r="B327" i="1" s="1"/>
  <c r="P591" i="1"/>
  <c r="X591" i="1" s="1"/>
  <c r="B591" i="1" s="1"/>
  <c r="C592" i="1"/>
  <c r="X590" i="1"/>
  <c r="Y590" i="1" s="1"/>
  <c r="P180" i="1"/>
  <c r="X180" i="1" s="1"/>
  <c r="B180" i="1" s="1"/>
  <c r="C181" i="1"/>
  <c r="C416" i="1"/>
  <c r="P415" i="1"/>
  <c r="X415" i="1" s="1"/>
  <c r="B415" i="1" s="1"/>
  <c r="P564" i="1"/>
  <c r="X564" i="1" s="1"/>
  <c r="B564" i="1" s="1"/>
  <c r="C565" i="1"/>
  <c r="P296" i="1"/>
  <c r="X296" i="1" s="1"/>
  <c r="B296" i="1" s="1"/>
  <c r="C297" i="1"/>
  <c r="AJ34" i="1" l="1"/>
  <c r="B619" i="1"/>
  <c r="C505" i="1"/>
  <c r="P504" i="1"/>
  <c r="X504" i="1" s="1"/>
  <c r="B504" i="1" s="1"/>
  <c r="C622" i="1"/>
  <c r="P621" i="1"/>
  <c r="X621" i="1" s="1"/>
  <c r="B621" i="1" s="1"/>
  <c r="AH35" i="1"/>
  <c r="AE35" i="1" s="1"/>
  <c r="AG35" i="1"/>
  <c r="C710" i="1"/>
  <c r="X620" i="1"/>
  <c r="Y620" i="1" s="1"/>
  <c r="C478" i="1"/>
  <c r="P477" i="1"/>
  <c r="X477" i="1" s="1"/>
  <c r="B477" i="1" s="1"/>
  <c r="C241" i="1"/>
  <c r="P240" i="1"/>
  <c r="X240" i="1" s="1"/>
  <c r="B240" i="1" s="1"/>
  <c r="C387" i="1"/>
  <c r="P386" i="1"/>
  <c r="X386" i="1" s="1"/>
  <c r="B386" i="1" s="1"/>
  <c r="P213" i="1"/>
  <c r="X213" i="1" s="1"/>
  <c r="B213" i="1" s="1"/>
  <c r="C214" i="1"/>
  <c r="C593" i="1"/>
  <c r="P592" i="1"/>
  <c r="X592" i="1" s="1"/>
  <c r="B592" i="1" s="1"/>
  <c r="P328" i="1"/>
  <c r="X328" i="1" s="1"/>
  <c r="B328" i="1" s="1"/>
  <c r="C329" i="1"/>
  <c r="P650" i="1"/>
  <c r="C651" i="1"/>
  <c r="C182" i="1"/>
  <c r="P181" i="1"/>
  <c r="X181" i="1" s="1"/>
  <c r="B181" i="1" s="1"/>
  <c r="C535" i="1"/>
  <c r="P534" i="1"/>
  <c r="X534" i="1" s="1"/>
  <c r="B534" i="1" s="1"/>
  <c r="C357" i="1"/>
  <c r="P356" i="1"/>
  <c r="X356" i="1" s="1"/>
  <c r="B356" i="1" s="1"/>
  <c r="C269" i="1"/>
  <c r="P268" i="1"/>
  <c r="X268" i="1" s="1"/>
  <c r="B268" i="1" s="1"/>
  <c r="P565" i="1"/>
  <c r="X565" i="1" s="1"/>
  <c r="B565" i="1" s="1"/>
  <c r="C566" i="1"/>
  <c r="C417" i="1"/>
  <c r="P416" i="1"/>
  <c r="X416" i="1" s="1"/>
  <c r="B416" i="1" s="1"/>
  <c r="C298" i="1"/>
  <c r="P297" i="1"/>
  <c r="X297" i="1" s="1"/>
  <c r="B297" i="1" s="1"/>
  <c r="B590" i="1"/>
  <c r="C446" i="1"/>
  <c r="P445" i="1"/>
  <c r="X445" i="1" s="1"/>
  <c r="B445" i="1" s="1"/>
  <c r="P680" i="1"/>
  <c r="X680" i="1" s="1"/>
  <c r="B680" i="1" s="1"/>
  <c r="C681" i="1"/>
  <c r="AJ35" i="1" l="1"/>
  <c r="P182" i="1"/>
  <c r="C183" i="1"/>
  <c r="C711" i="1"/>
  <c r="P710" i="1"/>
  <c r="C270" i="1"/>
  <c r="P269" i="1"/>
  <c r="X269" i="1" s="1"/>
  <c r="B269" i="1" s="1"/>
  <c r="X650" i="1"/>
  <c r="Y650" i="1" s="1"/>
  <c r="C388" i="1"/>
  <c r="P387" i="1"/>
  <c r="X387" i="1" s="1"/>
  <c r="B387" i="1" s="1"/>
  <c r="C447" i="1"/>
  <c r="P446" i="1"/>
  <c r="X446" i="1" s="1"/>
  <c r="B446" i="1" s="1"/>
  <c r="C330" i="1"/>
  <c r="P329" i="1"/>
  <c r="X329" i="1" s="1"/>
  <c r="B329" i="1" s="1"/>
  <c r="C743" i="1"/>
  <c r="AH36" i="1"/>
  <c r="AE36" i="1" s="1"/>
  <c r="AG36" i="1"/>
  <c r="P357" i="1"/>
  <c r="X357" i="1" s="1"/>
  <c r="B357" i="1" s="1"/>
  <c r="C358" i="1"/>
  <c r="C242" i="1"/>
  <c r="P241" i="1"/>
  <c r="X241" i="1" s="1"/>
  <c r="B241" i="1" s="1"/>
  <c r="C623" i="1"/>
  <c r="P622" i="1"/>
  <c r="X622" i="1" s="1"/>
  <c r="B622" i="1" s="1"/>
  <c r="C682" i="1"/>
  <c r="P681" i="1"/>
  <c r="X681" i="1" s="1"/>
  <c r="B681" i="1" s="1"/>
  <c r="C418" i="1"/>
  <c r="P417" i="1"/>
  <c r="X417" i="1" s="1"/>
  <c r="B417" i="1" s="1"/>
  <c r="C536" i="1"/>
  <c r="P535" i="1"/>
  <c r="X535" i="1" s="1"/>
  <c r="B535" i="1" s="1"/>
  <c r="P593" i="1"/>
  <c r="X593" i="1" s="1"/>
  <c r="B593" i="1" s="1"/>
  <c r="C594" i="1"/>
  <c r="P478" i="1"/>
  <c r="X478" i="1" s="1"/>
  <c r="B478" i="1" s="1"/>
  <c r="C479" i="1"/>
  <c r="C652" i="1"/>
  <c r="P651" i="1"/>
  <c r="X651" i="1" s="1"/>
  <c r="B651" i="1" s="1"/>
  <c r="P298" i="1"/>
  <c r="X298" i="1" s="1"/>
  <c r="B298" i="1" s="1"/>
  <c r="C299" i="1"/>
  <c r="C567" i="1"/>
  <c r="P566" i="1"/>
  <c r="X566" i="1" s="1"/>
  <c r="B566" i="1" s="1"/>
  <c r="C215" i="1"/>
  <c r="P214" i="1"/>
  <c r="X214" i="1" s="1"/>
  <c r="B214" i="1" s="1"/>
  <c r="B620" i="1"/>
  <c r="P505" i="1"/>
  <c r="X505" i="1" s="1"/>
  <c r="B505" i="1" s="1"/>
  <c r="C506" i="1"/>
  <c r="X182" i="1" l="1"/>
  <c r="B182" i="1" s="1"/>
  <c r="P215" i="1"/>
  <c r="X215" i="1" s="1"/>
  <c r="B215" i="1" s="1"/>
  <c r="C216" i="1"/>
  <c r="C683" i="1"/>
  <c r="P682" i="1"/>
  <c r="X682" i="1" s="1"/>
  <c r="B682" i="1" s="1"/>
  <c r="C772" i="1"/>
  <c r="AH37" i="1"/>
  <c r="AE37" i="1" s="1"/>
  <c r="AG37" i="1"/>
  <c r="B650" i="1"/>
  <c r="P743" i="1"/>
  <c r="C744" i="1"/>
  <c r="C568" i="1"/>
  <c r="P567" i="1"/>
  <c r="X567" i="1" s="1"/>
  <c r="B567" i="1" s="1"/>
  <c r="C624" i="1"/>
  <c r="P623" i="1"/>
  <c r="X623" i="1" s="1"/>
  <c r="B623" i="1" s="1"/>
  <c r="C300" i="1"/>
  <c r="P299" i="1"/>
  <c r="X299" i="1" s="1"/>
  <c r="B299" i="1" s="1"/>
  <c r="C331" i="1"/>
  <c r="P330" i="1"/>
  <c r="X330" i="1" s="1"/>
  <c r="B330" i="1" s="1"/>
  <c r="C271" i="1"/>
  <c r="P270" i="1"/>
  <c r="X270" i="1" s="1"/>
  <c r="B270" i="1" s="1"/>
  <c r="C595" i="1"/>
  <c r="P594" i="1"/>
  <c r="X594" i="1" s="1"/>
  <c r="B594" i="1" s="1"/>
  <c r="C537" i="1"/>
  <c r="P536" i="1"/>
  <c r="X536" i="1" s="1"/>
  <c r="B536" i="1" s="1"/>
  <c r="C243" i="1"/>
  <c r="P242" i="1"/>
  <c r="X242" i="1" s="1"/>
  <c r="B242" i="1" s="1"/>
  <c r="X710" i="1"/>
  <c r="Y710" i="1" s="1"/>
  <c r="C359" i="1"/>
  <c r="P358" i="1"/>
  <c r="X358" i="1" s="1"/>
  <c r="B358" i="1" s="1"/>
  <c r="P447" i="1"/>
  <c r="X447" i="1" s="1"/>
  <c r="B447" i="1" s="1"/>
  <c r="C448" i="1"/>
  <c r="P711" i="1"/>
  <c r="C712" i="1"/>
  <c r="P506" i="1"/>
  <c r="X506" i="1" s="1"/>
  <c r="B506" i="1" s="1"/>
  <c r="C507" i="1"/>
  <c r="P652" i="1"/>
  <c r="X652" i="1" s="1"/>
  <c r="B652" i="1" s="1"/>
  <c r="C653" i="1"/>
  <c r="C419" i="1"/>
  <c r="P418" i="1"/>
  <c r="X418" i="1" s="1"/>
  <c r="B418" i="1" s="1"/>
  <c r="P183" i="1"/>
  <c r="X183" i="1" s="1"/>
  <c r="B183" i="1" s="1"/>
  <c r="C184" i="1"/>
  <c r="P479" i="1"/>
  <c r="X479" i="1" s="1"/>
  <c r="B479" i="1" s="1"/>
  <c r="C480" i="1"/>
  <c r="AJ36" i="1"/>
  <c r="C389" i="1"/>
  <c r="P388" i="1"/>
  <c r="X388" i="1" s="1"/>
  <c r="B388" i="1" s="1"/>
  <c r="B710" i="1" l="1"/>
  <c r="AJ37" i="1"/>
  <c r="P448" i="1"/>
  <c r="X448" i="1" s="1"/>
  <c r="B448" i="1" s="1"/>
  <c r="C449" i="1"/>
  <c r="C538" i="1"/>
  <c r="P537" i="1"/>
  <c r="X537" i="1" s="1"/>
  <c r="B537" i="1" s="1"/>
  <c r="C301" i="1"/>
  <c r="P300" i="1"/>
  <c r="X300" i="1" s="1"/>
  <c r="B300" i="1" s="1"/>
  <c r="C654" i="1"/>
  <c r="P653" i="1"/>
  <c r="X653" i="1" s="1"/>
  <c r="B653" i="1" s="1"/>
  <c r="AG38" i="1"/>
  <c r="AH38" i="1"/>
  <c r="AE38" i="1" s="1"/>
  <c r="C802" i="1"/>
  <c r="C420" i="1"/>
  <c r="P419" i="1"/>
  <c r="X419" i="1" s="1"/>
  <c r="B419" i="1" s="1"/>
  <c r="P359" i="1"/>
  <c r="X359" i="1" s="1"/>
  <c r="B359" i="1" s="1"/>
  <c r="C360" i="1"/>
  <c r="C596" i="1"/>
  <c r="P595" i="1"/>
  <c r="X595" i="1" s="1"/>
  <c r="B595" i="1" s="1"/>
  <c r="C625" i="1"/>
  <c r="P624" i="1"/>
  <c r="X624" i="1" s="1"/>
  <c r="B624" i="1" s="1"/>
  <c r="C773" i="1"/>
  <c r="P772" i="1"/>
  <c r="X772" i="1" s="1"/>
  <c r="B772" i="1" s="1"/>
  <c r="P480" i="1"/>
  <c r="X480" i="1" s="1"/>
  <c r="B480" i="1" s="1"/>
  <c r="C481" i="1"/>
  <c r="C390" i="1"/>
  <c r="P389" i="1"/>
  <c r="X389" i="1" s="1"/>
  <c r="B389" i="1" s="1"/>
  <c r="P271" i="1"/>
  <c r="X271" i="1" s="1"/>
  <c r="B271" i="1" s="1"/>
  <c r="C272" i="1"/>
  <c r="C569" i="1"/>
  <c r="P568" i="1"/>
  <c r="X568" i="1" s="1"/>
  <c r="B568" i="1" s="1"/>
  <c r="C684" i="1"/>
  <c r="P683" i="1"/>
  <c r="C185" i="1"/>
  <c r="P184" i="1"/>
  <c r="X184" i="1" s="1"/>
  <c r="B184" i="1" s="1"/>
  <c r="C713" i="1"/>
  <c r="P712" i="1"/>
  <c r="X712" i="1" s="1"/>
  <c r="B712" i="1" s="1"/>
  <c r="C745" i="1"/>
  <c r="P744" i="1"/>
  <c r="X744" i="1" s="1"/>
  <c r="B744" i="1" s="1"/>
  <c r="C217" i="1"/>
  <c r="P216" i="1"/>
  <c r="X216" i="1" s="1"/>
  <c r="B216" i="1" s="1"/>
  <c r="C508" i="1"/>
  <c r="P507" i="1"/>
  <c r="X507" i="1" s="1"/>
  <c r="B507" i="1" s="1"/>
  <c r="X711" i="1"/>
  <c r="Y711" i="1" s="1"/>
  <c r="P243" i="1"/>
  <c r="X243" i="1" s="1"/>
  <c r="B243" i="1" s="1"/>
  <c r="C244" i="1"/>
  <c r="P331" i="1"/>
  <c r="X331" i="1" s="1"/>
  <c r="B331" i="1" s="1"/>
  <c r="C332" i="1"/>
  <c r="X743" i="1"/>
  <c r="Y743" i="1" s="1"/>
  <c r="AJ38" i="1" l="1"/>
  <c r="B711" i="1"/>
  <c r="P508" i="1"/>
  <c r="X508" i="1" s="1"/>
  <c r="B508" i="1" s="1"/>
  <c r="C509" i="1"/>
  <c r="C186" i="1"/>
  <c r="P185" i="1"/>
  <c r="X185" i="1" s="1"/>
  <c r="B185" i="1" s="1"/>
  <c r="P390" i="1"/>
  <c r="X390" i="1" s="1"/>
  <c r="B390" i="1" s="1"/>
  <c r="C391" i="1"/>
  <c r="P596" i="1"/>
  <c r="X596" i="1" s="1"/>
  <c r="B596" i="1" s="1"/>
  <c r="C597" i="1"/>
  <c r="X683" i="1"/>
  <c r="Y683" i="1" s="1"/>
  <c r="P481" i="1"/>
  <c r="X481" i="1" s="1"/>
  <c r="B481" i="1" s="1"/>
  <c r="C482" i="1"/>
  <c r="C361" i="1"/>
  <c r="P360" i="1"/>
  <c r="X360" i="1" s="1"/>
  <c r="B360" i="1" s="1"/>
  <c r="C655" i="1"/>
  <c r="P654" i="1"/>
  <c r="X654" i="1" s="1"/>
  <c r="B654" i="1" s="1"/>
  <c r="C685" i="1"/>
  <c r="P684" i="1"/>
  <c r="X684" i="1" s="1"/>
  <c r="B684" i="1" s="1"/>
  <c r="P301" i="1"/>
  <c r="X301" i="1" s="1"/>
  <c r="B301" i="1" s="1"/>
  <c r="C302" i="1"/>
  <c r="P217" i="1"/>
  <c r="X217" i="1" s="1"/>
  <c r="B217" i="1" s="1"/>
  <c r="C218" i="1"/>
  <c r="P745" i="1"/>
  <c r="X745" i="1" s="1"/>
  <c r="B745" i="1" s="1"/>
  <c r="C746" i="1"/>
  <c r="P569" i="1"/>
  <c r="X569" i="1" s="1"/>
  <c r="B569" i="1" s="1"/>
  <c r="C570" i="1"/>
  <c r="P773" i="1"/>
  <c r="X773" i="1" s="1"/>
  <c r="B773" i="1" s="1"/>
  <c r="C774" i="1"/>
  <c r="C421" i="1"/>
  <c r="P420" i="1"/>
  <c r="X420" i="1" s="1"/>
  <c r="B420" i="1" s="1"/>
  <c r="P244" i="1"/>
  <c r="X244" i="1" s="1"/>
  <c r="B244" i="1" s="1"/>
  <c r="C245" i="1"/>
  <c r="C273" i="1"/>
  <c r="P272" i="1"/>
  <c r="X272" i="1" s="1"/>
  <c r="B272" i="1" s="1"/>
  <c r="P802" i="1"/>
  <c r="C803" i="1"/>
  <c r="C539" i="1"/>
  <c r="P538" i="1"/>
  <c r="X538" i="1" s="1"/>
  <c r="B538" i="1" s="1"/>
  <c r="C714" i="1"/>
  <c r="P713" i="1"/>
  <c r="X713" i="1" s="1"/>
  <c r="B713" i="1" s="1"/>
  <c r="P625" i="1"/>
  <c r="X625" i="1" s="1"/>
  <c r="B625" i="1" s="1"/>
  <c r="C626" i="1"/>
  <c r="AH39" i="1"/>
  <c r="AE39" i="1" s="1"/>
  <c r="C834" i="1"/>
  <c r="AG39" i="1"/>
  <c r="C450" i="1"/>
  <c r="P449" i="1"/>
  <c r="X449" i="1" s="1"/>
  <c r="B449" i="1" s="1"/>
  <c r="C333" i="1"/>
  <c r="P332" i="1"/>
  <c r="X332" i="1" s="1"/>
  <c r="B332" i="1" s="1"/>
  <c r="B743" i="1"/>
  <c r="AJ39" i="1" l="1"/>
  <c r="C334" i="1"/>
  <c r="P333" i="1"/>
  <c r="X333" i="1" s="1"/>
  <c r="B333" i="1" s="1"/>
  <c r="C246" i="1"/>
  <c r="P245" i="1"/>
  <c r="X245" i="1" s="1"/>
  <c r="B245" i="1" s="1"/>
  <c r="C747" i="1"/>
  <c r="P746" i="1"/>
  <c r="X746" i="1" s="1"/>
  <c r="B746" i="1" s="1"/>
  <c r="C598" i="1"/>
  <c r="P597" i="1"/>
  <c r="X597" i="1" s="1"/>
  <c r="B597" i="1" s="1"/>
  <c r="C656" i="1"/>
  <c r="P655" i="1"/>
  <c r="X655" i="1" s="1"/>
  <c r="B655" i="1" s="1"/>
  <c r="P218" i="1"/>
  <c r="X218" i="1" s="1"/>
  <c r="B218" i="1" s="1"/>
  <c r="C219" i="1"/>
  <c r="P391" i="1"/>
  <c r="X391" i="1" s="1"/>
  <c r="B391" i="1" s="1"/>
  <c r="C392" i="1"/>
  <c r="P421" i="1"/>
  <c r="X421" i="1" s="1"/>
  <c r="B421" i="1" s="1"/>
  <c r="C422" i="1"/>
  <c r="P361" i="1"/>
  <c r="X361" i="1" s="1"/>
  <c r="B361" i="1" s="1"/>
  <c r="C362" i="1"/>
  <c r="C835" i="1"/>
  <c r="P834" i="1"/>
  <c r="C804" i="1"/>
  <c r="P803" i="1"/>
  <c r="X803" i="1" s="1"/>
  <c r="B803" i="1" s="1"/>
  <c r="P774" i="1"/>
  <c r="X774" i="1" s="1"/>
  <c r="B774" i="1" s="1"/>
  <c r="C775" i="1"/>
  <c r="C303" i="1"/>
  <c r="P302" i="1"/>
  <c r="X302" i="1" s="1"/>
  <c r="B302" i="1" s="1"/>
  <c r="C483" i="1"/>
  <c r="P482" i="1"/>
  <c r="X482" i="1" s="1"/>
  <c r="B482" i="1" s="1"/>
  <c r="C715" i="1"/>
  <c r="P714" i="1"/>
  <c r="X714" i="1" s="1"/>
  <c r="B714" i="1" s="1"/>
  <c r="C540" i="1"/>
  <c r="P539" i="1"/>
  <c r="X539" i="1" s="1"/>
  <c r="B539" i="1" s="1"/>
  <c r="X802" i="1"/>
  <c r="Y802" i="1" s="1"/>
  <c r="C187" i="1"/>
  <c r="P186" i="1"/>
  <c r="X186" i="1" s="1"/>
  <c r="B186" i="1" s="1"/>
  <c r="AG40" i="1"/>
  <c r="AH40" i="1"/>
  <c r="AE40" i="1" s="1"/>
  <c r="C863" i="1"/>
  <c r="P626" i="1"/>
  <c r="X626" i="1" s="1"/>
  <c r="B626" i="1" s="1"/>
  <c r="C627" i="1"/>
  <c r="C571" i="1"/>
  <c r="P570" i="1"/>
  <c r="X570" i="1" s="1"/>
  <c r="B570" i="1" s="1"/>
  <c r="B683" i="1"/>
  <c r="P509" i="1"/>
  <c r="X509" i="1" s="1"/>
  <c r="B509" i="1" s="1"/>
  <c r="C510" i="1"/>
  <c r="C451" i="1"/>
  <c r="P450" i="1"/>
  <c r="X450" i="1" s="1"/>
  <c r="B450" i="1" s="1"/>
  <c r="P273" i="1"/>
  <c r="X273" i="1" s="1"/>
  <c r="B273" i="1" s="1"/>
  <c r="C274" i="1"/>
  <c r="P685" i="1"/>
  <c r="X685" i="1" s="1"/>
  <c r="B685" i="1" s="1"/>
  <c r="C686" i="1"/>
  <c r="B802" i="1" l="1"/>
  <c r="C776" i="1"/>
  <c r="P775" i="1"/>
  <c r="X775" i="1" s="1"/>
  <c r="B775" i="1" s="1"/>
  <c r="C423" i="1"/>
  <c r="P422" i="1"/>
  <c r="X422" i="1" s="1"/>
  <c r="B422" i="1" s="1"/>
  <c r="P540" i="1"/>
  <c r="X540" i="1" s="1"/>
  <c r="B540" i="1" s="1"/>
  <c r="C541" i="1"/>
  <c r="P598" i="1"/>
  <c r="X598" i="1" s="1"/>
  <c r="B598" i="1" s="1"/>
  <c r="C599" i="1"/>
  <c r="C393" i="1"/>
  <c r="P392" i="1"/>
  <c r="X392" i="1" s="1"/>
  <c r="B392" i="1" s="1"/>
  <c r="C452" i="1"/>
  <c r="P451" i="1"/>
  <c r="X451" i="1" s="1"/>
  <c r="B451" i="1" s="1"/>
  <c r="AJ40" i="1"/>
  <c r="C716" i="1"/>
  <c r="P715" i="1"/>
  <c r="X715" i="1" s="1"/>
  <c r="B715" i="1" s="1"/>
  <c r="P804" i="1"/>
  <c r="X804" i="1" s="1"/>
  <c r="B804" i="1" s="1"/>
  <c r="C805" i="1"/>
  <c r="C748" i="1"/>
  <c r="P747" i="1"/>
  <c r="X747" i="1" s="1"/>
  <c r="B747" i="1" s="1"/>
  <c r="P510" i="1"/>
  <c r="X510" i="1" s="1"/>
  <c r="B510" i="1" s="1"/>
  <c r="C511" i="1"/>
  <c r="X834" i="1"/>
  <c r="Y834" i="1" s="1"/>
  <c r="C220" i="1"/>
  <c r="P219" i="1"/>
  <c r="X219" i="1" s="1"/>
  <c r="B219" i="1" s="1"/>
  <c r="P863" i="1"/>
  <c r="C864" i="1"/>
  <c r="P686" i="1"/>
  <c r="X686" i="1" s="1"/>
  <c r="B686" i="1" s="1"/>
  <c r="C687" i="1"/>
  <c r="C188" i="1"/>
  <c r="P187" i="1"/>
  <c r="X187" i="1" s="1"/>
  <c r="B187" i="1" s="1"/>
  <c r="C484" i="1"/>
  <c r="P483" i="1"/>
  <c r="X483" i="1" s="1"/>
  <c r="B483" i="1" s="1"/>
  <c r="C836" i="1"/>
  <c r="P835" i="1"/>
  <c r="X835" i="1" s="1"/>
  <c r="B835" i="1" s="1"/>
  <c r="C247" i="1"/>
  <c r="P246" i="1"/>
  <c r="X246" i="1" s="1"/>
  <c r="B246" i="1" s="1"/>
  <c r="C275" i="1"/>
  <c r="P274" i="1"/>
  <c r="X274" i="1" s="1"/>
  <c r="B274" i="1" s="1"/>
  <c r="C572" i="1"/>
  <c r="P571" i="1"/>
  <c r="X571" i="1" s="1"/>
  <c r="B571" i="1" s="1"/>
  <c r="P362" i="1"/>
  <c r="X362" i="1" s="1"/>
  <c r="B362" i="1" s="1"/>
  <c r="C363" i="1"/>
  <c r="AG41" i="1"/>
  <c r="AH41" i="1"/>
  <c r="AE41" i="1" s="1"/>
  <c r="C894" i="1"/>
  <c r="C628" i="1"/>
  <c r="P627" i="1"/>
  <c r="X627" i="1" s="1"/>
  <c r="B627" i="1" s="1"/>
  <c r="C304" i="1"/>
  <c r="P303" i="1"/>
  <c r="X303" i="1" s="1"/>
  <c r="B303" i="1" s="1"/>
  <c r="P656" i="1"/>
  <c r="X656" i="1" s="1"/>
  <c r="B656" i="1" s="1"/>
  <c r="C657" i="1"/>
  <c r="P334" i="1"/>
  <c r="X334" i="1" s="1"/>
  <c r="B334" i="1" s="1"/>
  <c r="C335" i="1"/>
  <c r="AJ41" i="1" l="1"/>
  <c r="B834" i="1"/>
  <c r="C573" i="1"/>
  <c r="P572" i="1"/>
  <c r="X572" i="1" s="1"/>
  <c r="B572" i="1" s="1"/>
  <c r="P484" i="1"/>
  <c r="X484" i="1" s="1"/>
  <c r="B484" i="1" s="1"/>
  <c r="C485" i="1"/>
  <c r="C221" i="1"/>
  <c r="P220" i="1"/>
  <c r="X220" i="1" s="1"/>
  <c r="B220" i="1" s="1"/>
  <c r="C600" i="1"/>
  <c r="P599" i="1"/>
  <c r="X599" i="1" s="1"/>
  <c r="B599" i="1" s="1"/>
  <c r="C895" i="1"/>
  <c r="P894" i="1"/>
  <c r="X894" i="1" s="1"/>
  <c r="B894" i="1" s="1"/>
  <c r="C276" i="1"/>
  <c r="P275" i="1"/>
  <c r="X275" i="1" s="1"/>
  <c r="B275" i="1" s="1"/>
  <c r="P188" i="1"/>
  <c r="X188" i="1" s="1"/>
  <c r="B188" i="1" s="1"/>
  <c r="C189" i="1"/>
  <c r="P716" i="1"/>
  <c r="X716" i="1" s="1"/>
  <c r="B716" i="1" s="1"/>
  <c r="C717" i="1"/>
  <c r="C542" i="1"/>
  <c r="P541" i="1"/>
  <c r="X541" i="1" s="1"/>
  <c r="B541" i="1" s="1"/>
  <c r="AH42" i="1"/>
  <c r="AE42" i="1" s="1"/>
  <c r="AG42" i="1"/>
  <c r="C688" i="1"/>
  <c r="P687" i="1"/>
  <c r="X687" i="1" s="1"/>
  <c r="B687" i="1" s="1"/>
  <c r="C512" i="1"/>
  <c r="P511" i="1"/>
  <c r="X511" i="1" s="1"/>
  <c r="B511" i="1" s="1"/>
  <c r="P657" i="1"/>
  <c r="X657" i="1" s="1"/>
  <c r="B657" i="1" s="1"/>
  <c r="C658" i="1"/>
  <c r="C248" i="1"/>
  <c r="P247" i="1"/>
  <c r="X247" i="1" s="1"/>
  <c r="B247" i="1" s="1"/>
  <c r="C629" i="1"/>
  <c r="P628" i="1"/>
  <c r="X628" i="1" s="1"/>
  <c r="B628" i="1" s="1"/>
  <c r="C364" i="1"/>
  <c r="P363" i="1"/>
  <c r="X363" i="1" s="1"/>
  <c r="B363" i="1" s="1"/>
  <c r="P864" i="1"/>
  <c r="C865" i="1"/>
  <c r="C453" i="1"/>
  <c r="P452" i="1"/>
  <c r="X452" i="1" s="1"/>
  <c r="B452" i="1" s="1"/>
  <c r="C424" i="1"/>
  <c r="P423" i="1"/>
  <c r="X423" i="1" s="1"/>
  <c r="B423" i="1" s="1"/>
  <c r="P335" i="1"/>
  <c r="X335" i="1" s="1"/>
  <c r="B335" i="1" s="1"/>
  <c r="C336" i="1"/>
  <c r="C837" i="1"/>
  <c r="P836" i="1"/>
  <c r="X836" i="1" s="1"/>
  <c r="B836" i="1" s="1"/>
  <c r="X863" i="1"/>
  <c r="Y863" i="1" s="1"/>
  <c r="P748" i="1"/>
  <c r="X748" i="1" s="1"/>
  <c r="B748" i="1" s="1"/>
  <c r="C749" i="1"/>
  <c r="P304" i="1"/>
  <c r="X304" i="1" s="1"/>
  <c r="B304" i="1" s="1"/>
  <c r="C305" i="1"/>
  <c r="C806" i="1"/>
  <c r="P805" i="1"/>
  <c r="X805" i="1" s="1"/>
  <c r="B805" i="1" s="1"/>
  <c r="C394" i="1"/>
  <c r="P393" i="1"/>
  <c r="X393" i="1" s="1"/>
  <c r="B393" i="1" s="1"/>
  <c r="C777" i="1"/>
  <c r="P776" i="1"/>
  <c r="X776" i="1" s="1"/>
  <c r="B776" i="1" s="1"/>
  <c r="AJ42" i="1" l="1"/>
  <c r="B863" i="1"/>
  <c r="P364" i="1"/>
  <c r="X364" i="1" s="1"/>
  <c r="B364" i="1" s="1"/>
  <c r="C365" i="1"/>
  <c r="C513" i="1"/>
  <c r="P512" i="1"/>
  <c r="X512" i="1" s="1"/>
  <c r="B512" i="1" s="1"/>
  <c r="P717" i="1"/>
  <c r="X717" i="1" s="1"/>
  <c r="B717" i="1" s="1"/>
  <c r="C718" i="1"/>
  <c r="C601" i="1"/>
  <c r="P600" i="1"/>
  <c r="X600" i="1" s="1"/>
  <c r="B600" i="1" s="1"/>
  <c r="C425" i="1"/>
  <c r="P424" i="1"/>
  <c r="X424" i="1" s="1"/>
  <c r="B424" i="1" s="1"/>
  <c r="C630" i="1"/>
  <c r="P629" i="1"/>
  <c r="X629" i="1" s="1"/>
  <c r="B629" i="1" s="1"/>
  <c r="C689" i="1"/>
  <c r="P688" i="1"/>
  <c r="X688" i="1" s="1"/>
  <c r="B688" i="1" s="1"/>
  <c r="C190" i="1"/>
  <c r="P189" i="1"/>
  <c r="X189" i="1" s="1"/>
  <c r="B189" i="1" s="1"/>
  <c r="C222" i="1"/>
  <c r="P221" i="1"/>
  <c r="X221" i="1" s="1"/>
  <c r="B221" i="1" s="1"/>
  <c r="C778" i="1"/>
  <c r="P777" i="1"/>
  <c r="X777" i="1" s="1"/>
  <c r="B777" i="1" s="1"/>
  <c r="C454" i="1"/>
  <c r="P453" i="1"/>
  <c r="X453" i="1" s="1"/>
  <c r="B453" i="1" s="1"/>
  <c r="C249" i="1"/>
  <c r="P248" i="1"/>
  <c r="X248" i="1" s="1"/>
  <c r="B248" i="1" s="1"/>
  <c r="P485" i="1"/>
  <c r="X485" i="1" s="1"/>
  <c r="B485" i="1" s="1"/>
  <c r="C486" i="1"/>
  <c r="C750" i="1"/>
  <c r="P749" i="1"/>
  <c r="X749" i="1" s="1"/>
  <c r="B749" i="1" s="1"/>
  <c r="P865" i="1"/>
  <c r="C866" i="1"/>
  <c r="P658" i="1"/>
  <c r="X658" i="1" s="1"/>
  <c r="B658" i="1" s="1"/>
  <c r="C659" i="1"/>
  <c r="AH43" i="1"/>
  <c r="AE43" i="1" s="1"/>
  <c r="AG43" i="1"/>
  <c r="P276" i="1"/>
  <c r="X276" i="1" s="1"/>
  <c r="B276" i="1" s="1"/>
  <c r="C277" i="1"/>
  <c r="P806" i="1"/>
  <c r="X806" i="1" s="1"/>
  <c r="B806" i="1" s="1"/>
  <c r="C807" i="1"/>
  <c r="P837" i="1"/>
  <c r="X837" i="1" s="1"/>
  <c r="B837" i="1" s="1"/>
  <c r="C838" i="1"/>
  <c r="X864" i="1"/>
  <c r="Y864" i="1" s="1"/>
  <c r="P394" i="1"/>
  <c r="X394" i="1" s="1"/>
  <c r="B394" i="1" s="1"/>
  <c r="C395" i="1"/>
  <c r="P305" i="1"/>
  <c r="X305" i="1" s="1"/>
  <c r="B305" i="1" s="1"/>
  <c r="C306" i="1"/>
  <c r="P336" i="1"/>
  <c r="X336" i="1" s="1"/>
  <c r="B336" i="1" s="1"/>
  <c r="C337" i="1"/>
  <c r="C543" i="1"/>
  <c r="P542" i="1"/>
  <c r="X542" i="1" s="1"/>
  <c r="B542" i="1" s="1"/>
  <c r="C896" i="1"/>
  <c r="P895" i="1"/>
  <c r="X895" i="1" s="1"/>
  <c r="B895" i="1" s="1"/>
  <c r="C574" i="1"/>
  <c r="P573" i="1"/>
  <c r="X573" i="1" s="1"/>
  <c r="B573" i="1" s="1"/>
  <c r="AJ43" i="1" l="1"/>
  <c r="B864" i="1"/>
  <c r="C867" i="1"/>
  <c r="P866" i="1"/>
  <c r="X866" i="1" s="1"/>
  <c r="B866" i="1" s="1"/>
  <c r="C575" i="1"/>
  <c r="P574" i="1"/>
  <c r="X574" i="1" s="1"/>
  <c r="B574" i="1" s="1"/>
  <c r="C396" i="1"/>
  <c r="P395" i="1"/>
  <c r="X395" i="1" s="1"/>
  <c r="B395" i="1" s="1"/>
  <c r="P277" i="1"/>
  <c r="X277" i="1" s="1"/>
  <c r="B277" i="1" s="1"/>
  <c r="C278" i="1"/>
  <c r="X865" i="1"/>
  <c r="Y865" i="1" s="1"/>
  <c r="P454" i="1"/>
  <c r="X454" i="1" s="1"/>
  <c r="B454" i="1" s="1"/>
  <c r="C455" i="1"/>
  <c r="C191" i="1"/>
  <c r="P190" i="1"/>
  <c r="X190" i="1" s="1"/>
  <c r="B190" i="1" s="1"/>
  <c r="P601" i="1"/>
  <c r="X601" i="1" s="1"/>
  <c r="B601" i="1" s="1"/>
  <c r="C602" i="1"/>
  <c r="C719" i="1"/>
  <c r="P718" i="1"/>
  <c r="X718" i="1" s="1"/>
  <c r="B718" i="1" s="1"/>
  <c r="P750" i="1"/>
  <c r="X750" i="1" s="1"/>
  <c r="B750" i="1" s="1"/>
  <c r="C751" i="1"/>
  <c r="P778" i="1"/>
  <c r="X778" i="1" s="1"/>
  <c r="B778" i="1" s="1"/>
  <c r="C779" i="1"/>
  <c r="C690" i="1"/>
  <c r="P689" i="1"/>
  <c r="X689" i="1" s="1"/>
  <c r="B689" i="1" s="1"/>
  <c r="C897" i="1"/>
  <c r="P896" i="1"/>
  <c r="X896" i="1" s="1"/>
  <c r="B896" i="1" s="1"/>
  <c r="P486" i="1"/>
  <c r="X486" i="1" s="1"/>
  <c r="B486" i="1" s="1"/>
  <c r="C487" i="1"/>
  <c r="C338" i="1"/>
  <c r="P337" i="1"/>
  <c r="X337" i="1" s="1"/>
  <c r="B337" i="1" s="1"/>
  <c r="C839" i="1"/>
  <c r="P838" i="1"/>
  <c r="X838" i="1" s="1"/>
  <c r="B838" i="1" s="1"/>
  <c r="AG44" i="1"/>
  <c r="AH44" i="1"/>
  <c r="AE44" i="1" s="1"/>
  <c r="P222" i="1"/>
  <c r="X222" i="1" s="1"/>
  <c r="B222" i="1" s="1"/>
  <c r="C223" i="1"/>
  <c r="C631" i="1"/>
  <c r="P630" i="1"/>
  <c r="X630" i="1" s="1"/>
  <c r="B630" i="1" s="1"/>
  <c r="P513" i="1"/>
  <c r="X513" i="1" s="1"/>
  <c r="B513" i="1" s="1"/>
  <c r="C514" i="1"/>
  <c r="C660" i="1"/>
  <c r="P659" i="1"/>
  <c r="X659" i="1" s="1"/>
  <c r="B659" i="1" s="1"/>
  <c r="C366" i="1"/>
  <c r="P365" i="1"/>
  <c r="X365" i="1" s="1"/>
  <c r="B365" i="1" s="1"/>
  <c r="C544" i="1"/>
  <c r="P543" i="1"/>
  <c r="X543" i="1" s="1"/>
  <c r="B543" i="1" s="1"/>
  <c r="C307" i="1"/>
  <c r="P306" i="1"/>
  <c r="X306" i="1" s="1"/>
  <c r="B306" i="1" s="1"/>
  <c r="C808" i="1"/>
  <c r="P807" i="1"/>
  <c r="X807" i="1" s="1"/>
  <c r="B807" i="1" s="1"/>
  <c r="C250" i="1"/>
  <c r="P249" i="1"/>
  <c r="X249" i="1" s="1"/>
  <c r="B249" i="1" s="1"/>
  <c r="C426" i="1"/>
  <c r="P425" i="1"/>
  <c r="X425" i="1" s="1"/>
  <c r="B425" i="1" s="1"/>
  <c r="B865" i="1" l="1"/>
  <c r="C545" i="1"/>
  <c r="P544" i="1"/>
  <c r="X544" i="1" s="1"/>
  <c r="B544" i="1" s="1"/>
  <c r="P631" i="1"/>
  <c r="X631" i="1" s="1"/>
  <c r="B631" i="1" s="1"/>
  <c r="C632" i="1"/>
  <c r="P779" i="1"/>
  <c r="X779" i="1" s="1"/>
  <c r="B779" i="1" s="1"/>
  <c r="C780" i="1"/>
  <c r="P602" i="1"/>
  <c r="X602" i="1" s="1"/>
  <c r="B602" i="1" s="1"/>
  <c r="C603" i="1"/>
  <c r="C279" i="1"/>
  <c r="P278" i="1"/>
  <c r="X278" i="1" s="1"/>
  <c r="B278" i="1" s="1"/>
  <c r="P223" i="1"/>
  <c r="X223" i="1" s="1"/>
  <c r="B223" i="1" s="1"/>
  <c r="C224" i="1"/>
  <c r="P224" i="1" s="1"/>
  <c r="P338" i="1"/>
  <c r="X338" i="1" s="1"/>
  <c r="B338" i="1" s="1"/>
  <c r="C339" i="1"/>
  <c r="P366" i="1"/>
  <c r="C367" i="1"/>
  <c r="C488" i="1"/>
  <c r="P487" i="1"/>
  <c r="X487" i="1" s="1"/>
  <c r="B487" i="1" s="1"/>
  <c r="C752" i="1"/>
  <c r="P751" i="1"/>
  <c r="X751" i="1" s="1"/>
  <c r="B751" i="1" s="1"/>
  <c r="P191" i="1"/>
  <c r="C192" i="1"/>
  <c r="P396" i="1"/>
  <c r="X396" i="1" s="1"/>
  <c r="B396" i="1" s="1"/>
  <c r="C397" i="1"/>
  <c r="P250" i="1"/>
  <c r="X250" i="1" s="1"/>
  <c r="B250" i="1" s="1"/>
  <c r="C251" i="1"/>
  <c r="P660" i="1"/>
  <c r="X660" i="1" s="1"/>
  <c r="B660" i="1" s="1"/>
  <c r="C661" i="1"/>
  <c r="AH45" i="1"/>
  <c r="AE45" i="1" s="1"/>
  <c r="AG45" i="1"/>
  <c r="C456" i="1"/>
  <c r="P455" i="1"/>
  <c r="X455" i="1" s="1"/>
  <c r="B455" i="1" s="1"/>
  <c r="C515" i="1"/>
  <c r="P514" i="1"/>
  <c r="X514" i="1" s="1"/>
  <c r="B514" i="1" s="1"/>
  <c r="AJ44" i="1"/>
  <c r="P897" i="1"/>
  <c r="X897" i="1" s="1"/>
  <c r="B897" i="1" s="1"/>
  <c r="C898" i="1"/>
  <c r="C576" i="1"/>
  <c r="P575" i="1"/>
  <c r="X575" i="1" s="1"/>
  <c r="B575" i="1" s="1"/>
  <c r="P808" i="1"/>
  <c r="X808" i="1" s="1"/>
  <c r="B808" i="1" s="1"/>
  <c r="C809" i="1"/>
  <c r="P307" i="1"/>
  <c r="X307" i="1" s="1"/>
  <c r="B307" i="1" s="1"/>
  <c r="C308" i="1"/>
  <c r="P426" i="1"/>
  <c r="X426" i="1" s="1"/>
  <c r="B426" i="1" s="1"/>
  <c r="C427" i="1"/>
  <c r="C840" i="1"/>
  <c r="P839" i="1"/>
  <c r="X839" i="1" s="1"/>
  <c r="B839" i="1" s="1"/>
  <c r="P690" i="1"/>
  <c r="X690" i="1" s="1"/>
  <c r="B690" i="1" s="1"/>
  <c r="C691" i="1"/>
  <c r="C720" i="1"/>
  <c r="P719" i="1"/>
  <c r="X719" i="1" s="1"/>
  <c r="B719" i="1" s="1"/>
  <c r="C868" i="1"/>
  <c r="P867" i="1"/>
  <c r="X867" i="1" s="1"/>
  <c r="B867" i="1" s="1"/>
  <c r="X191" i="1" l="1"/>
  <c r="B191" i="1" s="1"/>
  <c r="C692" i="1"/>
  <c r="P691" i="1"/>
  <c r="X691" i="1" s="1"/>
  <c r="B691" i="1" s="1"/>
  <c r="C309" i="1"/>
  <c r="P308" i="1"/>
  <c r="X308" i="1" s="1"/>
  <c r="B308" i="1" s="1"/>
  <c r="C899" i="1"/>
  <c r="P898" i="1"/>
  <c r="X898" i="1" s="1"/>
  <c r="B898" i="1" s="1"/>
  <c r="AH46" i="1"/>
  <c r="AE46" i="1" s="1"/>
  <c r="AG46" i="1"/>
  <c r="P192" i="1"/>
  <c r="X192" i="1" s="1"/>
  <c r="B192" i="1" s="1"/>
  <c r="C193" i="1"/>
  <c r="P367" i="1"/>
  <c r="X367" i="1" s="1"/>
  <c r="B367" i="1" s="1"/>
  <c r="C368" i="1"/>
  <c r="P603" i="1"/>
  <c r="X603" i="1" s="1"/>
  <c r="B603" i="1" s="1"/>
  <c r="C604" i="1"/>
  <c r="X366" i="1"/>
  <c r="C810" i="1"/>
  <c r="P809" i="1"/>
  <c r="X809" i="1" s="1"/>
  <c r="B809" i="1" s="1"/>
  <c r="C662" i="1"/>
  <c r="P661" i="1"/>
  <c r="X661" i="1" s="1"/>
  <c r="B661" i="1" s="1"/>
  <c r="P339" i="1"/>
  <c r="X339" i="1" s="1"/>
  <c r="B339" i="1" s="1"/>
  <c r="C340" i="1"/>
  <c r="C781" i="1"/>
  <c r="P780" i="1"/>
  <c r="X780" i="1" s="1"/>
  <c r="B780" i="1" s="1"/>
  <c r="C841" i="1"/>
  <c r="P840" i="1"/>
  <c r="X840" i="1" s="1"/>
  <c r="B840" i="1" s="1"/>
  <c r="C516" i="1"/>
  <c r="P515" i="1"/>
  <c r="X515" i="1" s="1"/>
  <c r="B515" i="1" s="1"/>
  <c r="C252" i="1"/>
  <c r="P251" i="1"/>
  <c r="X251" i="1" s="1"/>
  <c r="B251" i="1" s="1"/>
  <c r="X224" i="1"/>
  <c r="S224" i="1"/>
  <c r="P632" i="1"/>
  <c r="X632" i="1" s="1"/>
  <c r="B632" i="1" s="1"/>
  <c r="C633" i="1"/>
  <c r="P576" i="1"/>
  <c r="X576" i="1" s="1"/>
  <c r="B576" i="1" s="1"/>
  <c r="C577" i="1"/>
  <c r="C753" i="1"/>
  <c r="P752" i="1"/>
  <c r="X752" i="1" s="1"/>
  <c r="B752" i="1" s="1"/>
  <c r="P427" i="1"/>
  <c r="X427" i="1" s="1"/>
  <c r="B427" i="1" s="1"/>
  <c r="C428" i="1"/>
  <c r="P456" i="1"/>
  <c r="X456" i="1" s="1"/>
  <c r="B456" i="1" s="1"/>
  <c r="C457" i="1"/>
  <c r="P397" i="1"/>
  <c r="X397" i="1" s="1"/>
  <c r="B397" i="1" s="1"/>
  <c r="C398" i="1"/>
  <c r="C869" i="1"/>
  <c r="P868" i="1"/>
  <c r="X868" i="1" s="1"/>
  <c r="B868" i="1" s="1"/>
  <c r="C721" i="1"/>
  <c r="P720" i="1"/>
  <c r="X720" i="1" s="1"/>
  <c r="B720" i="1" s="1"/>
  <c r="AJ45" i="1"/>
  <c r="P488" i="1"/>
  <c r="X488" i="1" s="1"/>
  <c r="B488" i="1" s="1"/>
  <c r="C489" i="1"/>
  <c r="C280" i="1"/>
  <c r="P279" i="1"/>
  <c r="X279" i="1" s="1"/>
  <c r="B279" i="1" s="1"/>
  <c r="C546" i="1"/>
  <c r="P545" i="1"/>
  <c r="X545" i="1" s="1"/>
  <c r="B545" i="1" s="1"/>
  <c r="B224" i="1" l="1"/>
  <c r="P428" i="1"/>
  <c r="X428" i="1" s="1"/>
  <c r="B428" i="1" s="1"/>
  <c r="C429" i="1"/>
  <c r="Y224" i="1"/>
  <c r="AH47" i="1"/>
  <c r="AE47" i="1" s="1"/>
  <c r="AG47" i="1"/>
  <c r="P604" i="1"/>
  <c r="X604" i="1" s="1"/>
  <c r="B604" i="1" s="1"/>
  <c r="C605" i="1"/>
  <c r="C842" i="1"/>
  <c r="P841" i="1"/>
  <c r="X841" i="1" s="1"/>
  <c r="B841" i="1" s="1"/>
  <c r="P662" i="1"/>
  <c r="X662" i="1" s="1"/>
  <c r="B662" i="1" s="1"/>
  <c r="C663" i="1"/>
  <c r="C281" i="1"/>
  <c r="P280" i="1"/>
  <c r="X280" i="1" s="1"/>
  <c r="B280" i="1" s="1"/>
  <c r="P753" i="1"/>
  <c r="X753" i="1" s="1"/>
  <c r="B753" i="1" s="1"/>
  <c r="C754" i="1"/>
  <c r="C369" i="1"/>
  <c r="P368" i="1"/>
  <c r="X368" i="1" s="1"/>
  <c r="B368" i="1" s="1"/>
  <c r="C900" i="1"/>
  <c r="P899" i="1"/>
  <c r="X899" i="1" s="1"/>
  <c r="B899" i="1" s="1"/>
  <c r="P869" i="1"/>
  <c r="X869" i="1" s="1"/>
  <c r="B869" i="1" s="1"/>
  <c r="C870" i="1"/>
  <c r="P489" i="1"/>
  <c r="X489" i="1" s="1"/>
  <c r="B489" i="1" s="1"/>
  <c r="C490" i="1"/>
  <c r="C458" i="1"/>
  <c r="P457" i="1"/>
  <c r="X457" i="1" s="1"/>
  <c r="B457" i="1" s="1"/>
  <c r="C578" i="1"/>
  <c r="P577" i="1"/>
  <c r="X577" i="1" s="1"/>
  <c r="B577" i="1" s="1"/>
  <c r="P252" i="1"/>
  <c r="X252" i="1" s="1"/>
  <c r="B252" i="1" s="1"/>
  <c r="C253" i="1"/>
  <c r="P253" i="1" s="1"/>
  <c r="P810" i="1"/>
  <c r="X810" i="1" s="1"/>
  <c r="B810" i="1" s="1"/>
  <c r="C811" i="1"/>
  <c r="B366" i="1"/>
  <c r="C194" i="1"/>
  <c r="P193" i="1"/>
  <c r="C310" i="1"/>
  <c r="P309" i="1"/>
  <c r="X309" i="1" s="1"/>
  <c r="B309" i="1" s="1"/>
  <c r="C399" i="1"/>
  <c r="P398" i="1"/>
  <c r="X398" i="1" s="1"/>
  <c r="B398" i="1" s="1"/>
  <c r="C634" i="1"/>
  <c r="P633" i="1"/>
  <c r="X633" i="1" s="1"/>
  <c r="B633" i="1" s="1"/>
  <c r="C517" i="1"/>
  <c r="P516" i="1"/>
  <c r="X516" i="1" s="1"/>
  <c r="B516" i="1" s="1"/>
  <c r="P781" i="1"/>
  <c r="X781" i="1" s="1"/>
  <c r="B781" i="1" s="1"/>
  <c r="C782" i="1"/>
  <c r="C547" i="1"/>
  <c r="P546" i="1"/>
  <c r="X546" i="1" s="1"/>
  <c r="B546" i="1" s="1"/>
  <c r="C722" i="1"/>
  <c r="P721" i="1"/>
  <c r="X721" i="1" s="1"/>
  <c r="B721" i="1" s="1"/>
  <c r="P340" i="1"/>
  <c r="X340" i="1" s="1"/>
  <c r="B340" i="1" s="1"/>
  <c r="C341" i="1"/>
  <c r="AJ46" i="1"/>
  <c r="P692" i="1"/>
  <c r="X692" i="1" s="1"/>
  <c r="B692" i="1" s="1"/>
  <c r="C693" i="1"/>
  <c r="AJ47" i="1" l="1"/>
  <c r="P310" i="1"/>
  <c r="X310" i="1" s="1"/>
  <c r="B310" i="1" s="1"/>
  <c r="C311" i="1"/>
  <c r="C606" i="1"/>
  <c r="P605" i="1"/>
  <c r="X605" i="1" s="1"/>
  <c r="B605" i="1" s="1"/>
  <c r="X193" i="1"/>
  <c r="P578" i="1"/>
  <c r="X578" i="1" s="1"/>
  <c r="B578" i="1" s="1"/>
  <c r="C579" i="1"/>
  <c r="C901" i="1"/>
  <c r="P900" i="1"/>
  <c r="X900" i="1" s="1"/>
  <c r="B900" i="1" s="1"/>
  <c r="C282" i="1"/>
  <c r="P281" i="1"/>
  <c r="X281" i="1" s="1"/>
  <c r="B281" i="1" s="1"/>
  <c r="P517" i="1"/>
  <c r="X517" i="1" s="1"/>
  <c r="B517" i="1" s="1"/>
  <c r="C518" i="1"/>
  <c r="C195" i="1"/>
  <c r="P194" i="1"/>
  <c r="X194" i="1" s="1"/>
  <c r="B194" i="1" s="1"/>
  <c r="P663" i="1"/>
  <c r="X663" i="1" s="1"/>
  <c r="B663" i="1" s="1"/>
  <c r="C664" i="1"/>
  <c r="P341" i="1"/>
  <c r="X341" i="1" s="1"/>
  <c r="B341" i="1" s="1"/>
  <c r="C342" i="1"/>
  <c r="C459" i="1"/>
  <c r="P458" i="1"/>
  <c r="X458" i="1" s="1"/>
  <c r="B458" i="1" s="1"/>
  <c r="P369" i="1"/>
  <c r="X369" i="1" s="1"/>
  <c r="B369" i="1" s="1"/>
  <c r="C370" i="1"/>
  <c r="AG48" i="1"/>
  <c r="AH48" i="1"/>
  <c r="AE48" i="1" s="1"/>
  <c r="P634" i="1"/>
  <c r="X634" i="1" s="1"/>
  <c r="B634" i="1" s="1"/>
  <c r="C635" i="1"/>
  <c r="C812" i="1"/>
  <c r="P811" i="1"/>
  <c r="X811" i="1" s="1"/>
  <c r="B811" i="1" s="1"/>
  <c r="C491" i="1"/>
  <c r="P490" i="1"/>
  <c r="X490" i="1" s="1"/>
  <c r="B490" i="1" s="1"/>
  <c r="C548" i="1"/>
  <c r="P547" i="1"/>
  <c r="X547" i="1" s="1"/>
  <c r="B547" i="1" s="1"/>
  <c r="P842" i="1"/>
  <c r="X842" i="1" s="1"/>
  <c r="B842" i="1" s="1"/>
  <c r="C843" i="1"/>
  <c r="P722" i="1"/>
  <c r="X722" i="1" s="1"/>
  <c r="B722" i="1" s="1"/>
  <c r="C723" i="1"/>
  <c r="C694" i="1"/>
  <c r="P693" i="1"/>
  <c r="X693" i="1" s="1"/>
  <c r="B693" i="1" s="1"/>
  <c r="C400" i="1"/>
  <c r="P399" i="1"/>
  <c r="X399" i="1" s="1"/>
  <c r="B399" i="1" s="1"/>
  <c r="X253" i="1"/>
  <c r="S253" i="1"/>
  <c r="C871" i="1"/>
  <c r="P870" i="1"/>
  <c r="X870" i="1" s="1"/>
  <c r="B870" i="1" s="1"/>
  <c r="C755" i="1"/>
  <c r="P754" i="1"/>
  <c r="X754" i="1" s="1"/>
  <c r="B754" i="1" s="1"/>
  <c r="C430" i="1"/>
  <c r="P429" i="1"/>
  <c r="X429" i="1" s="1"/>
  <c r="B429" i="1" s="1"/>
  <c r="C783" i="1"/>
  <c r="P782" i="1"/>
  <c r="X782" i="1" s="1"/>
  <c r="B782" i="1" s="1"/>
  <c r="B253" i="1" l="1"/>
  <c r="Y193" i="1"/>
  <c r="Y253" i="1"/>
  <c r="C695" i="1"/>
  <c r="P694" i="1"/>
  <c r="X694" i="1" s="1"/>
  <c r="B694" i="1" s="1"/>
  <c r="C813" i="1"/>
  <c r="P812" i="1"/>
  <c r="X812" i="1" s="1"/>
  <c r="B812" i="1" s="1"/>
  <c r="C580" i="1"/>
  <c r="P579" i="1"/>
  <c r="X579" i="1" s="1"/>
  <c r="B579" i="1" s="1"/>
  <c r="C872" i="1"/>
  <c r="P871" i="1"/>
  <c r="X871" i="1" s="1"/>
  <c r="B871" i="1" s="1"/>
  <c r="P723" i="1"/>
  <c r="X723" i="1" s="1"/>
  <c r="B723" i="1" s="1"/>
  <c r="C724" i="1"/>
  <c r="P635" i="1"/>
  <c r="X635" i="1" s="1"/>
  <c r="B635" i="1" s="1"/>
  <c r="C636" i="1"/>
  <c r="P459" i="1"/>
  <c r="X459" i="1" s="1"/>
  <c r="B459" i="1" s="1"/>
  <c r="C460" i="1"/>
  <c r="C196" i="1"/>
  <c r="P196" i="1" s="1"/>
  <c r="P195" i="1"/>
  <c r="X195" i="1" s="1"/>
  <c r="B195" i="1" s="1"/>
  <c r="C549" i="1"/>
  <c r="P548" i="1"/>
  <c r="X548" i="1" s="1"/>
  <c r="B548" i="1" s="1"/>
  <c r="P342" i="1"/>
  <c r="X342" i="1" s="1"/>
  <c r="B342" i="1" s="1"/>
  <c r="C343" i="1"/>
  <c r="P518" i="1"/>
  <c r="X518" i="1" s="1"/>
  <c r="B518" i="1" s="1"/>
  <c r="C519" i="1"/>
  <c r="B193" i="1"/>
  <c r="C844" i="1"/>
  <c r="P843" i="1"/>
  <c r="X843" i="1" s="1"/>
  <c r="B843" i="1" s="1"/>
  <c r="AH49" i="1"/>
  <c r="AE49" i="1" s="1"/>
  <c r="AG49" i="1"/>
  <c r="C431" i="1"/>
  <c r="P430" i="1"/>
  <c r="X430" i="1" s="1"/>
  <c r="B430" i="1" s="1"/>
  <c r="AJ48" i="1"/>
  <c r="C283" i="1"/>
  <c r="P283" i="1" s="1"/>
  <c r="P282" i="1"/>
  <c r="X282" i="1" s="1"/>
  <c r="B282" i="1" s="1"/>
  <c r="P606" i="1"/>
  <c r="X606" i="1" s="1"/>
  <c r="B606" i="1" s="1"/>
  <c r="C607" i="1"/>
  <c r="C401" i="1"/>
  <c r="P400" i="1"/>
  <c r="X400" i="1" s="1"/>
  <c r="B400" i="1" s="1"/>
  <c r="C492" i="1"/>
  <c r="P491" i="1"/>
  <c r="X491" i="1" s="1"/>
  <c r="B491" i="1" s="1"/>
  <c r="C371" i="1"/>
  <c r="P370" i="1"/>
  <c r="X370" i="1" s="1"/>
  <c r="B370" i="1" s="1"/>
  <c r="C665" i="1"/>
  <c r="P664" i="1"/>
  <c r="X664" i="1" s="1"/>
  <c r="B664" i="1" s="1"/>
  <c r="P311" i="1"/>
  <c r="X311" i="1" s="1"/>
  <c r="B311" i="1" s="1"/>
  <c r="C312" i="1"/>
  <c r="P783" i="1"/>
  <c r="X783" i="1" s="1"/>
  <c r="B783" i="1" s="1"/>
  <c r="C784" i="1"/>
  <c r="C756" i="1"/>
  <c r="P755" i="1"/>
  <c r="X755" i="1" s="1"/>
  <c r="B755" i="1" s="1"/>
  <c r="C902" i="1"/>
  <c r="P901" i="1"/>
  <c r="X901" i="1" s="1"/>
  <c r="B901" i="1" s="1"/>
  <c r="S283" i="1" l="1"/>
  <c r="X283" i="1"/>
  <c r="AG50" i="1"/>
  <c r="AH50" i="1"/>
  <c r="AE50" i="1" s="1"/>
  <c r="P844" i="1"/>
  <c r="X844" i="1" s="1"/>
  <c r="B844" i="1" s="1"/>
  <c r="C845" i="1"/>
  <c r="X196" i="1"/>
  <c r="S196" i="1"/>
  <c r="C873" i="1"/>
  <c r="P872" i="1"/>
  <c r="X872" i="1" s="1"/>
  <c r="B872" i="1" s="1"/>
  <c r="C757" i="1"/>
  <c r="P756" i="1"/>
  <c r="X756" i="1" s="1"/>
  <c r="B756" i="1" s="1"/>
  <c r="P665" i="1"/>
  <c r="X665" i="1" s="1"/>
  <c r="B665" i="1" s="1"/>
  <c r="C666" i="1"/>
  <c r="C402" i="1"/>
  <c r="P401" i="1"/>
  <c r="X401" i="1" s="1"/>
  <c r="B401" i="1" s="1"/>
  <c r="C520" i="1"/>
  <c r="P519" i="1"/>
  <c r="X519" i="1" s="1"/>
  <c r="B519" i="1" s="1"/>
  <c r="C461" i="1"/>
  <c r="P460" i="1"/>
  <c r="X460" i="1" s="1"/>
  <c r="B460" i="1" s="1"/>
  <c r="C581" i="1"/>
  <c r="P580" i="1"/>
  <c r="X580" i="1" s="1"/>
  <c r="B580" i="1" s="1"/>
  <c r="P371" i="1"/>
  <c r="X371" i="1" s="1"/>
  <c r="B371" i="1" s="1"/>
  <c r="C372" i="1"/>
  <c r="C344" i="1"/>
  <c r="P344" i="1" s="1"/>
  <c r="P343" i="1"/>
  <c r="X343" i="1" s="1"/>
  <c r="B343" i="1" s="1"/>
  <c r="C637" i="1"/>
  <c r="P636" i="1"/>
  <c r="X636" i="1" s="1"/>
  <c r="B636" i="1" s="1"/>
  <c r="P784" i="1"/>
  <c r="X784" i="1" s="1"/>
  <c r="B784" i="1" s="1"/>
  <c r="C785" i="1"/>
  <c r="C608" i="1"/>
  <c r="P607" i="1"/>
  <c r="X607" i="1" s="1"/>
  <c r="B607" i="1" s="1"/>
  <c r="P431" i="1"/>
  <c r="X431" i="1" s="1"/>
  <c r="B431" i="1" s="1"/>
  <c r="C432" i="1"/>
  <c r="C814" i="1"/>
  <c r="P813" i="1"/>
  <c r="X813" i="1" s="1"/>
  <c r="B813" i="1" s="1"/>
  <c r="C493" i="1"/>
  <c r="P492" i="1"/>
  <c r="X492" i="1" s="1"/>
  <c r="B492" i="1" s="1"/>
  <c r="C725" i="1"/>
  <c r="P724" i="1"/>
  <c r="X724" i="1" s="1"/>
  <c r="B724" i="1" s="1"/>
  <c r="C903" i="1"/>
  <c r="P902" i="1"/>
  <c r="X902" i="1" s="1"/>
  <c r="B902" i="1" s="1"/>
  <c r="P312" i="1"/>
  <c r="X312" i="1" s="1"/>
  <c r="B312" i="1" s="1"/>
  <c r="C313" i="1"/>
  <c r="AJ49" i="1"/>
  <c r="P549" i="1"/>
  <c r="X549" i="1" s="1"/>
  <c r="B549" i="1" s="1"/>
  <c r="C550" i="1"/>
  <c r="C696" i="1"/>
  <c r="P695" i="1"/>
  <c r="X695" i="1" s="1"/>
  <c r="B695" i="1" s="1"/>
  <c r="B283" i="1" l="1"/>
  <c r="B196" i="1"/>
  <c r="Y196" i="1"/>
  <c r="AJ50" i="1"/>
  <c r="P608" i="1"/>
  <c r="X608" i="1" s="1"/>
  <c r="B608" i="1" s="1"/>
  <c r="C609" i="1"/>
  <c r="P873" i="1"/>
  <c r="X873" i="1" s="1"/>
  <c r="B873" i="1" s="1"/>
  <c r="C874" i="1"/>
  <c r="P785" i="1"/>
  <c r="X785" i="1" s="1"/>
  <c r="B785" i="1" s="1"/>
  <c r="C786" i="1"/>
  <c r="C494" i="1"/>
  <c r="P493" i="1"/>
  <c r="X493" i="1" s="1"/>
  <c r="B493" i="1" s="1"/>
  <c r="C462" i="1"/>
  <c r="P461" i="1"/>
  <c r="X461" i="1" s="1"/>
  <c r="B461" i="1" s="1"/>
  <c r="C403" i="1"/>
  <c r="P402" i="1"/>
  <c r="X402" i="1" s="1"/>
  <c r="B402" i="1" s="1"/>
  <c r="Y283" i="1"/>
  <c r="C667" i="1"/>
  <c r="P666" i="1"/>
  <c r="X666" i="1" s="1"/>
  <c r="B666" i="1" s="1"/>
  <c r="P550" i="1"/>
  <c r="X550" i="1" s="1"/>
  <c r="B550" i="1" s="1"/>
  <c r="C551" i="1"/>
  <c r="P903" i="1"/>
  <c r="X903" i="1" s="1"/>
  <c r="B903" i="1" s="1"/>
  <c r="C904" i="1"/>
  <c r="C815" i="1"/>
  <c r="P814" i="1"/>
  <c r="X814" i="1" s="1"/>
  <c r="B814" i="1" s="1"/>
  <c r="C638" i="1"/>
  <c r="P637" i="1"/>
  <c r="X637" i="1" s="1"/>
  <c r="B637" i="1" s="1"/>
  <c r="C582" i="1"/>
  <c r="P581" i="1"/>
  <c r="X581" i="1" s="1"/>
  <c r="B581" i="1" s="1"/>
  <c r="P520" i="1"/>
  <c r="X520" i="1" s="1"/>
  <c r="B520" i="1" s="1"/>
  <c r="C521" i="1"/>
  <c r="P845" i="1"/>
  <c r="X845" i="1" s="1"/>
  <c r="B845" i="1" s="1"/>
  <c r="C846" i="1"/>
  <c r="C314" i="1"/>
  <c r="P313" i="1"/>
  <c r="X313" i="1" s="1"/>
  <c r="B313" i="1" s="1"/>
  <c r="P696" i="1"/>
  <c r="X696" i="1" s="1"/>
  <c r="B696" i="1" s="1"/>
  <c r="C697" i="1"/>
  <c r="C433" i="1"/>
  <c r="P432" i="1"/>
  <c r="X432" i="1" s="1"/>
  <c r="B432" i="1" s="1"/>
  <c r="P725" i="1"/>
  <c r="X725" i="1" s="1"/>
  <c r="B725" i="1" s="1"/>
  <c r="C726" i="1"/>
  <c r="X344" i="1"/>
  <c r="S344" i="1"/>
  <c r="P757" i="1"/>
  <c r="X757" i="1" s="1"/>
  <c r="B757" i="1" s="1"/>
  <c r="C758" i="1"/>
  <c r="AH51" i="1"/>
  <c r="AE51" i="1" s="1"/>
  <c r="AG51" i="1"/>
  <c r="P372" i="1"/>
  <c r="X372" i="1" s="1"/>
  <c r="B372" i="1" s="1"/>
  <c r="C373" i="1"/>
  <c r="B344" i="1" l="1"/>
  <c r="AJ51" i="1"/>
  <c r="C816" i="1"/>
  <c r="P815" i="1"/>
  <c r="X815" i="1" s="1"/>
  <c r="B815" i="1" s="1"/>
  <c r="C787" i="1"/>
  <c r="P786" i="1"/>
  <c r="X786" i="1" s="1"/>
  <c r="B786" i="1" s="1"/>
  <c r="P521" i="1"/>
  <c r="X521" i="1" s="1"/>
  <c r="B521" i="1" s="1"/>
  <c r="C522" i="1"/>
  <c r="P904" i="1"/>
  <c r="C404" i="1"/>
  <c r="P403" i="1"/>
  <c r="X403" i="1" s="1"/>
  <c r="B403" i="1" s="1"/>
  <c r="P433" i="1"/>
  <c r="X433" i="1" s="1"/>
  <c r="B433" i="1" s="1"/>
  <c r="C434" i="1"/>
  <c r="P874" i="1"/>
  <c r="X874" i="1" s="1"/>
  <c r="B874" i="1" s="1"/>
  <c r="C875" i="1"/>
  <c r="AG52" i="1"/>
  <c r="AH52" i="1"/>
  <c r="AE52" i="1" s="1"/>
  <c r="Y344" i="1"/>
  <c r="P697" i="1"/>
  <c r="X697" i="1" s="1"/>
  <c r="B697" i="1" s="1"/>
  <c r="C698" i="1"/>
  <c r="P551" i="1"/>
  <c r="X551" i="1" s="1"/>
  <c r="B551" i="1" s="1"/>
  <c r="C552" i="1"/>
  <c r="C463" i="1"/>
  <c r="P462" i="1"/>
  <c r="X462" i="1" s="1"/>
  <c r="B462" i="1" s="1"/>
  <c r="C759" i="1"/>
  <c r="P758" i="1"/>
  <c r="X758" i="1" s="1"/>
  <c r="B758" i="1" s="1"/>
  <c r="C583" i="1"/>
  <c r="P582" i="1"/>
  <c r="X582" i="1" s="1"/>
  <c r="B582" i="1" s="1"/>
  <c r="P373" i="1"/>
  <c r="X373" i="1" s="1"/>
  <c r="B373" i="1" s="1"/>
  <c r="C374" i="1"/>
  <c r="C727" i="1"/>
  <c r="P726" i="1"/>
  <c r="X726" i="1" s="1"/>
  <c r="B726" i="1" s="1"/>
  <c r="C495" i="1"/>
  <c r="P494" i="1"/>
  <c r="X494" i="1" s="1"/>
  <c r="B494" i="1" s="1"/>
  <c r="P314" i="1"/>
  <c r="C315" i="1"/>
  <c r="P315" i="1" s="1"/>
  <c r="C639" i="1"/>
  <c r="P638" i="1"/>
  <c r="X638" i="1" s="1"/>
  <c r="B638" i="1" s="1"/>
  <c r="C668" i="1"/>
  <c r="P667" i="1"/>
  <c r="X667" i="1" s="1"/>
  <c r="B667" i="1" s="1"/>
  <c r="C610" i="1"/>
  <c r="P609" i="1"/>
  <c r="X609" i="1" s="1"/>
  <c r="B609" i="1" s="1"/>
  <c r="C847" i="1"/>
  <c r="P846" i="1"/>
  <c r="X846" i="1" s="1"/>
  <c r="B846" i="1" s="1"/>
  <c r="X904" i="1" l="1"/>
  <c r="B904" i="1" s="1"/>
  <c r="C553" i="1"/>
  <c r="P552" i="1"/>
  <c r="X552" i="1" s="1"/>
  <c r="B552" i="1" s="1"/>
  <c r="C669" i="1"/>
  <c r="P668" i="1"/>
  <c r="X668" i="1" s="1"/>
  <c r="B668" i="1" s="1"/>
  <c r="C817" i="1"/>
  <c r="P816" i="1"/>
  <c r="X816" i="1" s="1"/>
  <c r="B816" i="1" s="1"/>
  <c r="P698" i="1"/>
  <c r="X698" i="1" s="1"/>
  <c r="B698" i="1" s="1"/>
  <c r="C699" i="1"/>
  <c r="P875" i="1"/>
  <c r="X875" i="1" s="1"/>
  <c r="B875" i="1" s="1"/>
  <c r="C876" i="1"/>
  <c r="C523" i="1"/>
  <c r="P522" i="1"/>
  <c r="X522" i="1" s="1"/>
  <c r="B522" i="1" s="1"/>
  <c r="C640" i="1"/>
  <c r="P639" i="1"/>
  <c r="X639" i="1" s="1"/>
  <c r="B639" i="1" s="1"/>
  <c r="C496" i="1"/>
  <c r="P495" i="1"/>
  <c r="X495" i="1" s="1"/>
  <c r="B495" i="1" s="1"/>
  <c r="C584" i="1"/>
  <c r="P583" i="1"/>
  <c r="X583" i="1" s="1"/>
  <c r="B583" i="1" s="1"/>
  <c r="P434" i="1"/>
  <c r="X434" i="1" s="1"/>
  <c r="B434" i="1" s="1"/>
  <c r="C435" i="1"/>
  <c r="S315" i="1"/>
  <c r="X315" i="1"/>
  <c r="C611" i="1"/>
  <c r="P610" i="1"/>
  <c r="X610" i="1" s="1"/>
  <c r="B610" i="1" s="1"/>
  <c r="X314" i="1"/>
  <c r="Y314" i="1" s="1"/>
  <c r="P727" i="1"/>
  <c r="X727" i="1" s="1"/>
  <c r="B727" i="1" s="1"/>
  <c r="C728" i="1"/>
  <c r="C760" i="1"/>
  <c r="P759" i="1"/>
  <c r="X759" i="1" s="1"/>
  <c r="B759" i="1" s="1"/>
  <c r="AH53" i="1"/>
  <c r="AE53" i="1" s="1"/>
  <c r="AG53" i="1"/>
  <c r="C375" i="1"/>
  <c r="P375" i="1" s="1"/>
  <c r="P374" i="1"/>
  <c r="P847" i="1"/>
  <c r="X847" i="1" s="1"/>
  <c r="B847" i="1" s="1"/>
  <c r="C848" i="1"/>
  <c r="C464" i="1"/>
  <c r="P463" i="1"/>
  <c r="X463" i="1" s="1"/>
  <c r="B463" i="1" s="1"/>
  <c r="AJ52" i="1"/>
  <c r="P404" i="1"/>
  <c r="X404" i="1" s="1"/>
  <c r="B404" i="1" s="1"/>
  <c r="C405" i="1"/>
  <c r="C788" i="1"/>
  <c r="P787" i="1"/>
  <c r="X787" i="1" s="1"/>
  <c r="B787" i="1" s="1"/>
  <c r="AB906" i="1" l="1"/>
  <c r="Y904" i="1"/>
  <c r="C905" i="1"/>
  <c r="B315" i="1"/>
  <c r="AJ53" i="1"/>
  <c r="C436" i="1"/>
  <c r="P436" i="1" s="1"/>
  <c r="P435" i="1"/>
  <c r="X435" i="1" s="1"/>
  <c r="B435" i="1" s="1"/>
  <c r="AG54" i="1"/>
  <c r="AH54" i="1"/>
  <c r="AE54" i="1" s="1"/>
  <c r="C641" i="1"/>
  <c r="P640" i="1"/>
  <c r="X640" i="1" s="1"/>
  <c r="B640" i="1" s="1"/>
  <c r="C818" i="1"/>
  <c r="P817" i="1"/>
  <c r="X817" i="1" s="1"/>
  <c r="B817" i="1" s="1"/>
  <c r="X374" i="1"/>
  <c r="Y374" i="1" s="1"/>
  <c r="C612" i="1"/>
  <c r="P611" i="1"/>
  <c r="X611" i="1" s="1"/>
  <c r="B611" i="1" s="1"/>
  <c r="P464" i="1"/>
  <c r="X464" i="1" s="1"/>
  <c r="B464" i="1" s="1"/>
  <c r="C465" i="1"/>
  <c r="S375" i="1"/>
  <c r="X375" i="1"/>
  <c r="C524" i="1"/>
  <c r="P523" i="1"/>
  <c r="X523" i="1" s="1"/>
  <c r="B523" i="1" s="1"/>
  <c r="P669" i="1"/>
  <c r="X669" i="1" s="1"/>
  <c r="B669" i="1" s="1"/>
  <c r="C670" i="1"/>
  <c r="C761" i="1"/>
  <c r="P760" i="1"/>
  <c r="X760" i="1" s="1"/>
  <c r="B760" i="1" s="1"/>
  <c r="P876" i="1"/>
  <c r="X876" i="1" s="1"/>
  <c r="B876" i="1" s="1"/>
  <c r="C877" i="1"/>
  <c r="C729" i="1"/>
  <c r="P728" i="1"/>
  <c r="X728" i="1" s="1"/>
  <c r="B728" i="1" s="1"/>
  <c r="Y315" i="1"/>
  <c r="C585" i="1"/>
  <c r="P584" i="1"/>
  <c r="X584" i="1" s="1"/>
  <c r="B584" i="1" s="1"/>
  <c r="C554" i="1"/>
  <c r="P553" i="1"/>
  <c r="X553" i="1" s="1"/>
  <c r="B553" i="1" s="1"/>
  <c r="C849" i="1"/>
  <c r="P848" i="1"/>
  <c r="X848" i="1" s="1"/>
  <c r="B848" i="1" s="1"/>
  <c r="C700" i="1"/>
  <c r="P699" i="1"/>
  <c r="X699" i="1" s="1"/>
  <c r="B699" i="1" s="1"/>
  <c r="P788" i="1"/>
  <c r="X788" i="1" s="1"/>
  <c r="B788" i="1" s="1"/>
  <c r="C789" i="1"/>
  <c r="P405" i="1"/>
  <c r="C406" i="1"/>
  <c r="P406" i="1" s="1"/>
  <c r="B314" i="1"/>
  <c r="P496" i="1"/>
  <c r="X496" i="1" s="1"/>
  <c r="B496" i="1" s="1"/>
  <c r="C497" i="1"/>
  <c r="P497" i="1" s="1"/>
  <c r="C906" i="1" l="1"/>
  <c r="P905" i="1"/>
  <c r="X905" i="1" s="1"/>
  <c r="B375" i="1"/>
  <c r="Y375" i="1"/>
  <c r="B374" i="1"/>
  <c r="C671" i="1"/>
  <c r="P670" i="1"/>
  <c r="X670" i="1" s="1"/>
  <c r="B670" i="1" s="1"/>
  <c r="P641" i="1"/>
  <c r="X641" i="1" s="1"/>
  <c r="B641" i="1" s="1"/>
  <c r="C642" i="1"/>
  <c r="P729" i="1"/>
  <c r="X729" i="1" s="1"/>
  <c r="B729" i="1" s="1"/>
  <c r="C730" i="1"/>
  <c r="AH55" i="1"/>
  <c r="AE55" i="1" s="1"/>
  <c r="AG55" i="1"/>
  <c r="C555" i="1"/>
  <c r="P554" i="1"/>
  <c r="X554" i="1" s="1"/>
  <c r="B554" i="1" s="1"/>
  <c r="P465" i="1"/>
  <c r="X465" i="1" s="1"/>
  <c r="B465" i="1" s="1"/>
  <c r="C466" i="1"/>
  <c r="AJ54" i="1"/>
  <c r="X405" i="1"/>
  <c r="Y405" i="1" s="1"/>
  <c r="C701" i="1"/>
  <c r="P700" i="1"/>
  <c r="X700" i="1" s="1"/>
  <c r="B700" i="1" s="1"/>
  <c r="C878" i="1"/>
  <c r="P877" i="1"/>
  <c r="X877" i="1" s="1"/>
  <c r="B877" i="1" s="1"/>
  <c r="C525" i="1"/>
  <c r="P524" i="1"/>
  <c r="X524" i="1" s="1"/>
  <c r="B524" i="1" s="1"/>
  <c r="S436" i="1"/>
  <c r="X436" i="1"/>
  <c r="S406" i="1"/>
  <c r="X406" i="1"/>
  <c r="P789" i="1"/>
  <c r="X789" i="1" s="1"/>
  <c r="B789" i="1" s="1"/>
  <c r="C790" i="1"/>
  <c r="C850" i="1"/>
  <c r="P849" i="1"/>
  <c r="X849" i="1" s="1"/>
  <c r="B849" i="1" s="1"/>
  <c r="P585" i="1"/>
  <c r="X585" i="1" s="1"/>
  <c r="B585" i="1" s="1"/>
  <c r="C586" i="1"/>
  <c r="P612" i="1"/>
  <c r="X612" i="1" s="1"/>
  <c r="B612" i="1" s="1"/>
  <c r="C613" i="1"/>
  <c r="P818" i="1"/>
  <c r="X818" i="1" s="1"/>
  <c r="B818" i="1" s="1"/>
  <c r="C819" i="1"/>
  <c r="S497" i="1"/>
  <c r="X497" i="1"/>
  <c r="C762" i="1"/>
  <c r="P761" i="1"/>
  <c r="X761" i="1" s="1"/>
  <c r="B761" i="1" s="1"/>
  <c r="C907" i="1" l="1"/>
  <c r="P906" i="1"/>
  <c r="B497" i="1"/>
  <c r="B436" i="1"/>
  <c r="B406" i="1"/>
  <c r="AJ55" i="1"/>
  <c r="Y406" i="1"/>
  <c r="Y497" i="1"/>
  <c r="Y436" i="1"/>
  <c r="C614" i="1"/>
  <c r="P613" i="1"/>
  <c r="X613" i="1" s="1"/>
  <c r="B613" i="1" s="1"/>
  <c r="B405" i="1"/>
  <c r="C556" i="1"/>
  <c r="P555" i="1"/>
  <c r="X555" i="1" s="1"/>
  <c r="B555" i="1" s="1"/>
  <c r="C643" i="1"/>
  <c r="P642" i="1"/>
  <c r="X642" i="1" s="1"/>
  <c r="B642" i="1" s="1"/>
  <c r="P586" i="1"/>
  <c r="X586" i="1" s="1"/>
  <c r="B586" i="1" s="1"/>
  <c r="C587" i="1"/>
  <c r="C879" i="1"/>
  <c r="P878" i="1"/>
  <c r="X878" i="1" s="1"/>
  <c r="B878" i="1" s="1"/>
  <c r="C851" i="1"/>
  <c r="P850" i="1"/>
  <c r="X850" i="1" s="1"/>
  <c r="B850" i="1" s="1"/>
  <c r="C467" i="1"/>
  <c r="P466" i="1"/>
  <c r="AG56" i="1"/>
  <c r="AH56" i="1"/>
  <c r="AE56" i="1" s="1"/>
  <c r="P671" i="1"/>
  <c r="X671" i="1" s="1"/>
  <c r="B671" i="1" s="1"/>
  <c r="C672" i="1"/>
  <c r="C763" i="1"/>
  <c r="P762" i="1"/>
  <c r="X762" i="1" s="1"/>
  <c r="B762" i="1" s="1"/>
  <c r="P819" i="1"/>
  <c r="X819" i="1" s="1"/>
  <c r="B819" i="1" s="1"/>
  <c r="C820" i="1"/>
  <c r="C791" i="1"/>
  <c r="P790" i="1"/>
  <c r="X790" i="1" s="1"/>
  <c r="B790" i="1" s="1"/>
  <c r="C731" i="1"/>
  <c r="P730" i="1"/>
  <c r="X730" i="1" s="1"/>
  <c r="B730" i="1" s="1"/>
  <c r="C526" i="1"/>
  <c r="P525" i="1"/>
  <c r="X525" i="1" s="1"/>
  <c r="B525" i="1" s="1"/>
  <c r="P701" i="1"/>
  <c r="X701" i="1" s="1"/>
  <c r="B701" i="1" s="1"/>
  <c r="C702" i="1"/>
  <c r="X906" i="1" l="1"/>
  <c r="B906" i="1" s="1"/>
  <c r="C908" i="1"/>
  <c r="P907" i="1"/>
  <c r="AJ56" i="1"/>
  <c r="P467" i="1"/>
  <c r="C468" i="1"/>
  <c r="P763" i="1"/>
  <c r="X763" i="1" s="1"/>
  <c r="B763" i="1" s="1"/>
  <c r="C764" i="1"/>
  <c r="C615" i="1"/>
  <c r="P614" i="1"/>
  <c r="X614" i="1" s="1"/>
  <c r="B614" i="1" s="1"/>
  <c r="P702" i="1"/>
  <c r="X702" i="1" s="1"/>
  <c r="B702" i="1" s="1"/>
  <c r="C703" i="1"/>
  <c r="P672" i="1"/>
  <c r="X672" i="1" s="1"/>
  <c r="B672" i="1" s="1"/>
  <c r="C673" i="1"/>
  <c r="C644" i="1"/>
  <c r="P643" i="1"/>
  <c r="X643" i="1" s="1"/>
  <c r="B643" i="1" s="1"/>
  <c r="P587" i="1"/>
  <c r="X587" i="1" s="1"/>
  <c r="B587" i="1" s="1"/>
  <c r="C588" i="1"/>
  <c r="P588" i="1" s="1"/>
  <c r="P731" i="1"/>
  <c r="X731" i="1" s="1"/>
  <c r="B731" i="1" s="1"/>
  <c r="C732" i="1"/>
  <c r="C852" i="1"/>
  <c r="P851" i="1"/>
  <c r="X851" i="1" s="1"/>
  <c r="B851" i="1" s="1"/>
  <c r="P556" i="1"/>
  <c r="C557" i="1"/>
  <c r="C527" i="1"/>
  <c r="P526" i="1"/>
  <c r="X526" i="1" s="1"/>
  <c r="B526" i="1" s="1"/>
  <c r="P791" i="1"/>
  <c r="X791" i="1" s="1"/>
  <c r="B791" i="1" s="1"/>
  <c r="C792" i="1"/>
  <c r="AH57" i="1"/>
  <c r="AE57" i="1" s="1"/>
  <c r="AG57" i="1"/>
  <c r="C821" i="1"/>
  <c r="P820" i="1"/>
  <c r="X820" i="1" s="1"/>
  <c r="B820" i="1" s="1"/>
  <c r="C880" i="1"/>
  <c r="P879" i="1"/>
  <c r="X879" i="1" s="1"/>
  <c r="B879" i="1" s="1"/>
  <c r="X466" i="1"/>
  <c r="X907" i="1" l="1"/>
  <c r="B907" i="1" s="1"/>
  <c r="C909" i="1"/>
  <c r="P908" i="1"/>
  <c r="Y466" i="1"/>
  <c r="AJ57" i="1"/>
  <c r="C793" i="1"/>
  <c r="P792" i="1"/>
  <c r="X792" i="1" s="1"/>
  <c r="B792" i="1" s="1"/>
  <c r="P673" i="1"/>
  <c r="X673" i="1" s="1"/>
  <c r="B673" i="1" s="1"/>
  <c r="C674" i="1"/>
  <c r="C822" i="1"/>
  <c r="P821" i="1"/>
  <c r="X821" i="1" s="1"/>
  <c r="B821" i="1" s="1"/>
  <c r="C733" i="1"/>
  <c r="P732" i="1"/>
  <c r="X732" i="1" s="1"/>
  <c r="B732" i="1" s="1"/>
  <c r="C704" i="1"/>
  <c r="P703" i="1"/>
  <c r="X703" i="1" s="1"/>
  <c r="B703" i="1" s="1"/>
  <c r="C765" i="1"/>
  <c r="P764" i="1"/>
  <c r="X764" i="1" s="1"/>
  <c r="B764" i="1" s="1"/>
  <c r="C528" i="1"/>
  <c r="P528" i="1" s="1"/>
  <c r="P527" i="1"/>
  <c r="X527" i="1" s="1"/>
  <c r="B527" i="1" s="1"/>
  <c r="C645" i="1"/>
  <c r="P644" i="1"/>
  <c r="X644" i="1" s="1"/>
  <c r="B644" i="1" s="1"/>
  <c r="C558" i="1"/>
  <c r="P557" i="1"/>
  <c r="X557" i="1" s="1"/>
  <c r="B557" i="1" s="1"/>
  <c r="X556" i="1"/>
  <c r="Y556" i="1" s="1"/>
  <c r="P615" i="1"/>
  <c r="X615" i="1" s="1"/>
  <c r="B615" i="1" s="1"/>
  <c r="C616" i="1"/>
  <c r="C881" i="1"/>
  <c r="P880" i="1"/>
  <c r="X880" i="1" s="1"/>
  <c r="B880" i="1" s="1"/>
  <c r="S588" i="1"/>
  <c r="X588" i="1"/>
  <c r="P468" i="1"/>
  <c r="X468" i="1" s="1"/>
  <c r="B468" i="1" s="1"/>
  <c r="C469" i="1"/>
  <c r="P469" i="1" s="1"/>
  <c r="B466" i="1"/>
  <c r="AH58" i="1"/>
  <c r="AE58" i="1" s="1"/>
  <c r="AG58" i="1"/>
  <c r="C853" i="1"/>
  <c r="P852" i="1"/>
  <c r="X852" i="1" s="1"/>
  <c r="B852" i="1" s="1"/>
  <c r="X467" i="1"/>
  <c r="Y467" i="1" s="1"/>
  <c r="X908" i="1" l="1"/>
  <c r="B908" i="1" s="1"/>
  <c r="C910" i="1"/>
  <c r="P909" i="1"/>
  <c r="B588" i="1"/>
  <c r="B556" i="1"/>
  <c r="Y588" i="1"/>
  <c r="B467" i="1"/>
  <c r="P616" i="1"/>
  <c r="X616" i="1" s="1"/>
  <c r="B616" i="1" s="1"/>
  <c r="C617" i="1"/>
  <c r="C559" i="1"/>
  <c r="P558" i="1"/>
  <c r="C705" i="1"/>
  <c r="P704" i="1"/>
  <c r="X704" i="1" s="1"/>
  <c r="B704" i="1" s="1"/>
  <c r="AJ58" i="1"/>
  <c r="X469" i="1"/>
  <c r="S469" i="1"/>
  <c r="C646" i="1"/>
  <c r="P645" i="1"/>
  <c r="X645" i="1" s="1"/>
  <c r="B645" i="1" s="1"/>
  <c r="C734" i="1"/>
  <c r="P733" i="1"/>
  <c r="X733" i="1" s="1"/>
  <c r="B733" i="1" s="1"/>
  <c r="C794" i="1"/>
  <c r="P793" i="1"/>
  <c r="X793" i="1" s="1"/>
  <c r="B793" i="1" s="1"/>
  <c r="AH59" i="1"/>
  <c r="AE59" i="1" s="1"/>
  <c r="AG59" i="1"/>
  <c r="C854" i="1"/>
  <c r="P853" i="1"/>
  <c r="X853" i="1" s="1"/>
  <c r="B853" i="1" s="1"/>
  <c r="P881" i="1"/>
  <c r="X881" i="1" s="1"/>
  <c r="B881" i="1" s="1"/>
  <c r="C882" i="1"/>
  <c r="S528" i="1"/>
  <c r="X528" i="1"/>
  <c r="C675" i="1"/>
  <c r="P674" i="1"/>
  <c r="X674" i="1" s="1"/>
  <c r="B674" i="1" s="1"/>
  <c r="C766" i="1"/>
  <c r="P765" i="1"/>
  <c r="X765" i="1" s="1"/>
  <c r="B765" i="1" s="1"/>
  <c r="C823" i="1"/>
  <c r="P822" i="1"/>
  <c r="X822" i="1" s="1"/>
  <c r="B822" i="1" s="1"/>
  <c r="X909" i="1" l="1"/>
  <c r="B909" i="1" s="1"/>
  <c r="C911" i="1"/>
  <c r="P910" i="1"/>
  <c r="B528" i="1"/>
  <c r="B469" i="1"/>
  <c r="AJ59" i="1"/>
  <c r="Y528" i="1"/>
  <c r="Y469" i="1"/>
  <c r="C706" i="1"/>
  <c r="P705" i="1"/>
  <c r="X705" i="1" s="1"/>
  <c r="B705" i="1" s="1"/>
  <c r="P882" i="1"/>
  <c r="X882" i="1" s="1"/>
  <c r="B882" i="1" s="1"/>
  <c r="C883" i="1"/>
  <c r="C735" i="1"/>
  <c r="P734" i="1"/>
  <c r="X734" i="1" s="1"/>
  <c r="B734" i="1" s="1"/>
  <c r="X558" i="1"/>
  <c r="Y558" i="1" s="1"/>
  <c r="P823" i="1"/>
  <c r="X823" i="1" s="1"/>
  <c r="B823" i="1" s="1"/>
  <c r="C824" i="1"/>
  <c r="AG60" i="1"/>
  <c r="AH60" i="1"/>
  <c r="AE60" i="1" s="1"/>
  <c r="C647" i="1"/>
  <c r="P646" i="1"/>
  <c r="X646" i="1" s="1"/>
  <c r="B646" i="1" s="1"/>
  <c r="C560" i="1"/>
  <c r="P560" i="1" s="1"/>
  <c r="P559" i="1"/>
  <c r="X559" i="1" s="1"/>
  <c r="B559" i="1" s="1"/>
  <c r="P675" i="1"/>
  <c r="X675" i="1" s="1"/>
  <c r="B675" i="1" s="1"/>
  <c r="C676" i="1"/>
  <c r="C767" i="1"/>
  <c r="P766" i="1"/>
  <c r="X766" i="1" s="1"/>
  <c r="B766" i="1" s="1"/>
  <c r="C795" i="1"/>
  <c r="P794" i="1"/>
  <c r="X794" i="1" s="1"/>
  <c r="B794" i="1" s="1"/>
  <c r="C618" i="1"/>
  <c r="P618" i="1" s="1"/>
  <c r="P617" i="1"/>
  <c r="X617" i="1" s="1"/>
  <c r="B617" i="1" s="1"/>
  <c r="P854" i="1"/>
  <c r="X854" i="1" s="1"/>
  <c r="B854" i="1" s="1"/>
  <c r="C855" i="1"/>
  <c r="X910" i="1" l="1"/>
  <c r="B910" i="1" s="1"/>
  <c r="C912" i="1"/>
  <c r="P911" i="1"/>
  <c r="B558" i="1"/>
  <c r="P767" i="1"/>
  <c r="X767" i="1" s="1"/>
  <c r="B767" i="1" s="1"/>
  <c r="C768" i="1"/>
  <c r="C648" i="1"/>
  <c r="P648" i="1" s="1"/>
  <c r="P647" i="1"/>
  <c r="C677" i="1"/>
  <c r="P676" i="1"/>
  <c r="X676" i="1" s="1"/>
  <c r="B676" i="1" s="1"/>
  <c r="AH61" i="1"/>
  <c r="AE61" i="1" s="1"/>
  <c r="AG61" i="1"/>
  <c r="P824" i="1"/>
  <c r="X824" i="1" s="1"/>
  <c r="B824" i="1" s="1"/>
  <c r="C825" i="1"/>
  <c r="AJ60" i="1"/>
  <c r="C736" i="1"/>
  <c r="P735" i="1"/>
  <c r="X735" i="1" s="1"/>
  <c r="B735" i="1" s="1"/>
  <c r="X618" i="1"/>
  <c r="S618" i="1"/>
  <c r="C856" i="1"/>
  <c r="P855" i="1"/>
  <c r="X855" i="1" s="1"/>
  <c r="B855" i="1" s="1"/>
  <c r="C796" i="1"/>
  <c r="P795" i="1"/>
  <c r="X795" i="1" s="1"/>
  <c r="B795" i="1" s="1"/>
  <c r="X560" i="1"/>
  <c r="S560" i="1"/>
  <c r="P883" i="1"/>
  <c r="X883" i="1" s="1"/>
  <c r="B883" i="1" s="1"/>
  <c r="C884" i="1"/>
  <c r="C707" i="1"/>
  <c r="P706" i="1"/>
  <c r="X706" i="1" s="1"/>
  <c r="B706" i="1" s="1"/>
  <c r="X911" i="1" l="1"/>
  <c r="B911" i="1" s="1"/>
  <c r="C913" i="1"/>
  <c r="P912" i="1"/>
  <c r="B618" i="1"/>
  <c r="B560" i="1"/>
  <c r="Y618" i="1"/>
  <c r="AJ61" i="1"/>
  <c r="C857" i="1"/>
  <c r="P856" i="1"/>
  <c r="X856" i="1" s="1"/>
  <c r="B856" i="1" s="1"/>
  <c r="C826" i="1"/>
  <c r="P825" i="1"/>
  <c r="X825" i="1" s="1"/>
  <c r="B825" i="1" s="1"/>
  <c r="X647" i="1"/>
  <c r="Y647" i="1" s="1"/>
  <c r="S648" i="1"/>
  <c r="X648" i="1"/>
  <c r="C708" i="1"/>
  <c r="P707" i="1"/>
  <c r="X707" i="1" s="1"/>
  <c r="B707" i="1" s="1"/>
  <c r="Y560" i="1"/>
  <c r="AH62" i="1"/>
  <c r="AE62" i="1" s="1"/>
  <c r="AG62" i="1"/>
  <c r="P736" i="1"/>
  <c r="X736" i="1" s="1"/>
  <c r="B736" i="1" s="1"/>
  <c r="C737" i="1"/>
  <c r="C769" i="1"/>
  <c r="P768" i="1"/>
  <c r="C885" i="1"/>
  <c r="P884" i="1"/>
  <c r="X884" i="1" s="1"/>
  <c r="B884" i="1" s="1"/>
  <c r="C797" i="1"/>
  <c r="P796" i="1"/>
  <c r="X796" i="1" s="1"/>
  <c r="B796" i="1" s="1"/>
  <c r="C678" i="1"/>
  <c r="P677" i="1"/>
  <c r="X677" i="1" s="1"/>
  <c r="B677" i="1" s="1"/>
  <c r="X912" i="1" l="1"/>
  <c r="B912" i="1" s="1"/>
  <c r="C914" i="1"/>
  <c r="P913" i="1"/>
  <c r="B648" i="1"/>
  <c r="AJ62" i="1"/>
  <c r="B647" i="1"/>
  <c r="C770" i="1"/>
  <c r="P769" i="1"/>
  <c r="X769" i="1" s="1"/>
  <c r="B769" i="1" s="1"/>
  <c r="P708" i="1"/>
  <c r="X708" i="1" s="1"/>
  <c r="B708" i="1" s="1"/>
  <c r="C709" i="1"/>
  <c r="P709" i="1" s="1"/>
  <c r="Y648" i="1"/>
  <c r="C886" i="1"/>
  <c r="P885" i="1"/>
  <c r="X885" i="1" s="1"/>
  <c r="B885" i="1" s="1"/>
  <c r="AH63" i="1"/>
  <c r="AE63" i="1" s="1"/>
  <c r="AG63" i="1"/>
  <c r="C798" i="1"/>
  <c r="P797" i="1"/>
  <c r="X797" i="1" s="1"/>
  <c r="B797" i="1" s="1"/>
  <c r="C679" i="1"/>
  <c r="P679" i="1" s="1"/>
  <c r="P678" i="1"/>
  <c r="X678" i="1" s="1"/>
  <c r="B678" i="1" s="1"/>
  <c r="X768" i="1"/>
  <c r="Y768" i="1" s="1"/>
  <c r="P737" i="1"/>
  <c r="X737" i="1" s="1"/>
  <c r="B737" i="1" s="1"/>
  <c r="C738" i="1"/>
  <c r="C827" i="1"/>
  <c r="P826" i="1"/>
  <c r="X826" i="1" s="1"/>
  <c r="B826" i="1" s="1"/>
  <c r="P857" i="1"/>
  <c r="X857" i="1" s="1"/>
  <c r="B857" i="1" s="1"/>
  <c r="C858" i="1"/>
  <c r="X913" i="1" l="1"/>
  <c r="B913" i="1" s="1"/>
  <c r="C915" i="1"/>
  <c r="P914" i="1"/>
  <c r="B768" i="1"/>
  <c r="AH64" i="1"/>
  <c r="AE64" i="1" s="1"/>
  <c r="AG64" i="1"/>
  <c r="C799" i="1"/>
  <c r="P798" i="1"/>
  <c r="X798" i="1" s="1"/>
  <c r="B798" i="1" s="1"/>
  <c r="P738" i="1"/>
  <c r="C739" i="1"/>
  <c r="P886" i="1"/>
  <c r="X886" i="1" s="1"/>
  <c r="B886" i="1" s="1"/>
  <c r="C887" i="1"/>
  <c r="C859" i="1"/>
  <c r="P858" i="1"/>
  <c r="X858" i="1" s="1"/>
  <c r="B858" i="1" s="1"/>
  <c r="S709" i="1"/>
  <c r="X709" i="1"/>
  <c r="P827" i="1"/>
  <c r="X827" i="1" s="1"/>
  <c r="B827" i="1" s="1"/>
  <c r="C828" i="1"/>
  <c r="X679" i="1"/>
  <c r="S679" i="1"/>
  <c r="AJ63" i="1"/>
  <c r="P770" i="1"/>
  <c r="C771" i="1"/>
  <c r="P771" i="1" s="1"/>
  <c r="X914" i="1" l="1"/>
  <c r="B914" i="1" s="1"/>
  <c r="C916" i="1"/>
  <c r="P915" i="1"/>
  <c r="AJ64" i="1"/>
  <c r="B709" i="1"/>
  <c r="B679" i="1"/>
  <c r="Y679" i="1"/>
  <c r="Y709" i="1"/>
  <c r="C829" i="1"/>
  <c r="P828" i="1"/>
  <c r="X828" i="1" s="1"/>
  <c r="B828" i="1" s="1"/>
  <c r="P859" i="1"/>
  <c r="X859" i="1" s="1"/>
  <c r="B859" i="1" s="1"/>
  <c r="C860" i="1"/>
  <c r="X738" i="1"/>
  <c r="Y738" i="1" s="1"/>
  <c r="X771" i="1"/>
  <c r="S771" i="1"/>
  <c r="P799" i="1"/>
  <c r="X799" i="1" s="1"/>
  <c r="B799" i="1" s="1"/>
  <c r="C800" i="1"/>
  <c r="AH65" i="1"/>
  <c r="AE65" i="1" s="1"/>
  <c r="AG65" i="1"/>
  <c r="X770" i="1"/>
  <c r="Y770" i="1" s="1"/>
  <c r="P887" i="1"/>
  <c r="X887" i="1" s="1"/>
  <c r="B887" i="1" s="1"/>
  <c r="C888" i="1"/>
  <c r="P739" i="1"/>
  <c r="X739" i="1" s="1"/>
  <c r="B739" i="1" s="1"/>
  <c r="C740" i="1"/>
  <c r="X915" i="1" l="1"/>
  <c r="B915" i="1" s="1"/>
  <c r="C917" i="1"/>
  <c r="P916" i="1"/>
  <c r="B771" i="1"/>
  <c r="B770" i="1"/>
  <c r="B738" i="1"/>
  <c r="AJ65" i="1"/>
  <c r="Y771" i="1"/>
  <c r="C861" i="1"/>
  <c r="P860" i="1"/>
  <c r="AG66" i="1"/>
  <c r="AH66" i="1"/>
  <c r="AE66" i="1" s="1"/>
  <c r="C741" i="1"/>
  <c r="P740" i="1"/>
  <c r="C801" i="1"/>
  <c r="P801" i="1" s="1"/>
  <c r="P800" i="1"/>
  <c r="X800" i="1" s="1"/>
  <c r="B800" i="1" s="1"/>
  <c r="C889" i="1"/>
  <c r="P888" i="1"/>
  <c r="X888" i="1" s="1"/>
  <c r="B888" i="1" s="1"/>
  <c r="C830" i="1"/>
  <c r="P829" i="1"/>
  <c r="X829" i="1" s="1"/>
  <c r="B829" i="1" s="1"/>
  <c r="X916" i="1" l="1"/>
  <c r="B916" i="1" s="1"/>
  <c r="C918" i="1"/>
  <c r="P917" i="1"/>
  <c r="AJ66" i="1"/>
  <c r="X740" i="1"/>
  <c r="Y740" i="1" s="1"/>
  <c r="P830" i="1"/>
  <c r="C831" i="1"/>
  <c r="P741" i="1"/>
  <c r="X741" i="1" s="1"/>
  <c r="B741" i="1" s="1"/>
  <c r="C742" i="1"/>
  <c r="P742" i="1" s="1"/>
  <c r="X860" i="1"/>
  <c r="Y860" i="1" s="1"/>
  <c r="C862" i="1"/>
  <c r="P862" i="1" s="1"/>
  <c r="P861" i="1"/>
  <c r="X861" i="1" s="1"/>
  <c r="B861" i="1" s="1"/>
  <c r="AG67" i="1"/>
  <c r="AH67" i="1"/>
  <c r="AE67" i="1" s="1"/>
  <c r="C890" i="1"/>
  <c r="P889" i="1"/>
  <c r="X889" i="1" s="1"/>
  <c r="B889" i="1" s="1"/>
  <c r="S801" i="1"/>
  <c r="X801" i="1"/>
  <c r="X917" i="1" l="1"/>
  <c r="B917" i="1" s="1"/>
  <c r="C919" i="1"/>
  <c r="P918" i="1"/>
  <c r="B801" i="1"/>
  <c r="AJ67" i="1"/>
  <c r="B860" i="1"/>
  <c r="B740" i="1"/>
  <c r="P890" i="1"/>
  <c r="X890" i="1" s="1"/>
  <c r="B890" i="1" s="1"/>
  <c r="C891" i="1"/>
  <c r="AG68" i="1"/>
  <c r="AH68" i="1"/>
  <c r="AE68" i="1" s="1"/>
  <c r="S742" i="1"/>
  <c r="X742" i="1"/>
  <c r="S862" i="1"/>
  <c r="X862" i="1"/>
  <c r="C832" i="1"/>
  <c r="P831" i="1"/>
  <c r="X830" i="1"/>
  <c r="Y830" i="1" s="1"/>
  <c r="Y801" i="1"/>
  <c r="X918" i="1" l="1"/>
  <c r="B918" i="1" s="1"/>
  <c r="C920" i="1"/>
  <c r="P919" i="1"/>
  <c r="B862" i="1"/>
  <c r="B742" i="1"/>
  <c r="B830" i="1"/>
  <c r="AJ68" i="1"/>
  <c r="X831" i="1"/>
  <c r="Y831" i="1" s="1"/>
  <c r="C892" i="1"/>
  <c r="P891" i="1"/>
  <c r="X891" i="1" s="1"/>
  <c r="B891" i="1" s="1"/>
  <c r="C833" i="1"/>
  <c r="P833" i="1" s="1"/>
  <c r="P832" i="1"/>
  <c r="Y742" i="1"/>
  <c r="Y862" i="1"/>
  <c r="AG69" i="1"/>
  <c r="AH69" i="1"/>
  <c r="AE69" i="1" s="1"/>
  <c r="X919" i="1" l="1"/>
  <c r="B919" i="1" s="1"/>
  <c r="C921" i="1"/>
  <c r="P920" i="1"/>
  <c r="B831" i="1"/>
  <c r="C893" i="1"/>
  <c r="P893" i="1" s="1"/>
  <c r="P892" i="1"/>
  <c r="X832" i="1"/>
  <c r="Y832" i="1" s="1"/>
  <c r="AH70" i="1"/>
  <c r="AE70" i="1" s="1"/>
  <c r="AG70" i="1"/>
  <c r="AJ69" i="1"/>
  <c r="X833" i="1"/>
  <c r="S833" i="1"/>
  <c r="X920" i="1" l="1"/>
  <c r="B920" i="1" s="1"/>
  <c r="C922" i="1"/>
  <c r="P921" i="1"/>
  <c r="B833" i="1"/>
  <c r="Y833" i="1"/>
  <c r="AJ70" i="1"/>
  <c r="B832" i="1"/>
  <c r="AG71" i="1"/>
  <c r="AH71" i="1"/>
  <c r="AE71" i="1" s="1"/>
  <c r="X892" i="1"/>
  <c r="Y892" i="1" s="1"/>
  <c r="X893" i="1"/>
  <c r="S893" i="1"/>
  <c r="X921" i="1" l="1"/>
  <c r="B921" i="1" s="1"/>
  <c r="C923" i="1"/>
  <c r="P922" i="1"/>
  <c r="B893" i="1"/>
  <c r="Y893" i="1"/>
  <c r="B892" i="1"/>
  <c r="AH72" i="1"/>
  <c r="AE72" i="1" s="1"/>
  <c r="AG72" i="1"/>
  <c r="AJ71" i="1"/>
  <c r="X922" i="1" l="1"/>
  <c r="B922" i="1" s="1"/>
  <c r="C924" i="1"/>
  <c r="P923" i="1"/>
  <c r="AJ72" i="1"/>
  <c r="AH73" i="1"/>
  <c r="AE73" i="1" s="1"/>
  <c r="AG73" i="1"/>
  <c r="X923" i="1" l="1"/>
  <c r="B923" i="1" s="1"/>
  <c r="C925" i="1"/>
  <c r="P924" i="1"/>
  <c r="AH74" i="1"/>
  <c r="AE74" i="1" s="1"/>
  <c r="AG74" i="1"/>
  <c r="AJ73" i="1"/>
  <c r="X924" i="1" l="1"/>
  <c r="B924" i="1" s="1"/>
  <c r="C926" i="1"/>
  <c r="P926" i="1" s="1"/>
  <c r="P925" i="1"/>
  <c r="AJ74" i="1"/>
  <c r="AG75" i="1"/>
  <c r="AH75" i="1"/>
  <c r="AE75" i="1" s="1"/>
  <c r="X926" i="1" l="1"/>
  <c r="B926" i="1" s="1"/>
  <c r="Y925" i="1"/>
  <c r="X925" i="1"/>
  <c r="B925" i="1" s="1"/>
  <c r="S926" i="1"/>
  <c r="AH76" i="1"/>
  <c r="AE76" i="1" s="1"/>
  <c r="AG76" i="1"/>
  <c r="AJ75" i="1"/>
  <c r="C927" i="1" l="1"/>
  <c r="Y926" i="1"/>
  <c r="AJ76" i="1"/>
  <c r="AH77" i="1"/>
  <c r="AE77" i="1" s="1"/>
  <c r="AG77" i="1"/>
  <c r="P927" i="1" l="1"/>
  <c r="C928" i="1"/>
  <c r="AJ77" i="1"/>
  <c r="AG78" i="1"/>
  <c r="AH78" i="1"/>
  <c r="AE78" i="1" s="1"/>
  <c r="X927" i="1" l="1"/>
  <c r="P928" i="1"/>
  <c r="X928" i="1" s="1"/>
  <c r="B928" i="1" s="1"/>
  <c r="C929" i="1"/>
  <c r="AH79" i="1"/>
  <c r="AE79" i="1" s="1"/>
  <c r="AG79" i="1"/>
  <c r="AJ78" i="1"/>
  <c r="B927" i="1" l="1"/>
  <c r="C930" i="1"/>
  <c r="P929" i="1"/>
  <c r="X929" i="1" s="1"/>
  <c r="B929" i="1" s="1"/>
  <c r="AJ79" i="1"/>
  <c r="AG80" i="1"/>
  <c r="AH80" i="1"/>
  <c r="AE80" i="1" s="1"/>
  <c r="C931" i="1" l="1"/>
  <c r="P930" i="1"/>
  <c r="X930" i="1" s="1"/>
  <c r="B930" i="1" s="1"/>
  <c r="AJ80" i="1"/>
  <c r="AH81" i="1"/>
  <c r="AE81" i="1" s="1"/>
  <c r="AG81" i="1"/>
  <c r="P931" i="1" l="1"/>
  <c r="C932" i="1"/>
  <c r="AH82" i="1"/>
  <c r="AE82" i="1" s="1"/>
  <c r="AG82" i="1"/>
  <c r="AJ81" i="1"/>
  <c r="X931" i="1" l="1"/>
  <c r="C933" i="1"/>
  <c r="P932" i="1"/>
  <c r="X932" i="1" s="1"/>
  <c r="B932" i="1" s="1"/>
  <c r="AJ82" i="1"/>
  <c r="AG83" i="1"/>
  <c r="AH83" i="1"/>
  <c r="AE83" i="1" s="1"/>
  <c r="B931" i="1" l="1"/>
  <c r="P933" i="1"/>
  <c r="C934" i="1"/>
  <c r="AJ83" i="1"/>
  <c r="AG84" i="1"/>
  <c r="AH84" i="1"/>
  <c r="AE84" i="1" s="1"/>
  <c r="X933" i="1" l="1"/>
  <c r="C935" i="1"/>
  <c r="P934" i="1"/>
  <c r="X934" i="1" s="1"/>
  <c r="B934" i="1" s="1"/>
  <c r="AH85" i="1"/>
  <c r="AE85" i="1" s="1"/>
  <c r="AG85" i="1"/>
  <c r="AJ84" i="1"/>
  <c r="B933" i="1" l="1"/>
  <c r="C936" i="1"/>
  <c r="P935" i="1"/>
  <c r="AJ85" i="1"/>
  <c r="AG86" i="1"/>
  <c r="AH86" i="1"/>
  <c r="AE86" i="1" s="1"/>
  <c r="X935" i="1" l="1"/>
  <c r="C937" i="1"/>
  <c r="P936" i="1"/>
  <c r="X936" i="1" s="1"/>
  <c r="B936" i="1" s="1"/>
  <c r="AH87" i="1"/>
  <c r="AE87" i="1" s="1"/>
  <c r="AG87" i="1"/>
  <c r="AJ86" i="1"/>
  <c r="B935" i="1" l="1"/>
  <c r="C938" i="1"/>
  <c r="P937" i="1"/>
  <c r="X937" i="1" s="1"/>
  <c r="B937" i="1" s="1"/>
  <c r="AJ87" i="1"/>
  <c r="AG88" i="1"/>
  <c r="AH88" i="1"/>
  <c r="AE88" i="1" s="1"/>
  <c r="P938" i="1" l="1"/>
  <c r="C939" i="1"/>
  <c r="AJ88" i="1"/>
  <c r="AG89" i="1"/>
  <c r="AH89" i="1"/>
  <c r="AE89" i="1" s="1"/>
  <c r="X938" i="1" l="1"/>
  <c r="P939" i="1"/>
  <c r="X939" i="1" s="1"/>
  <c r="B939" i="1" s="1"/>
  <c r="C940" i="1"/>
  <c r="AH90" i="1"/>
  <c r="AE90" i="1" s="1"/>
  <c r="AG90" i="1"/>
  <c r="AJ89" i="1"/>
  <c r="B938" i="1" l="1"/>
  <c r="C941" i="1"/>
  <c r="P940" i="1"/>
  <c r="AJ90" i="1"/>
  <c r="AH91" i="1"/>
  <c r="AE91" i="1" s="1"/>
  <c r="AG91" i="1"/>
  <c r="X940" i="1" l="1"/>
  <c r="C942" i="1"/>
  <c r="P941" i="1"/>
  <c r="X941" i="1" s="1"/>
  <c r="B941" i="1" s="1"/>
  <c r="AJ91" i="1"/>
  <c r="AH92" i="1"/>
  <c r="AE92" i="1" s="1"/>
  <c r="AG92" i="1"/>
  <c r="B940" i="1" l="1"/>
  <c r="C943" i="1"/>
  <c r="P942" i="1"/>
  <c r="AJ92" i="1"/>
  <c r="AH93" i="1"/>
  <c r="AE93" i="1" s="1"/>
  <c r="AG93" i="1"/>
  <c r="X942" i="1" l="1"/>
  <c r="P943" i="1"/>
  <c r="X943" i="1" s="1"/>
  <c r="B943" i="1" s="1"/>
  <c r="C944" i="1"/>
  <c r="AJ93" i="1"/>
  <c r="AG94" i="1"/>
  <c r="AH94" i="1"/>
  <c r="AE94" i="1" s="1"/>
  <c r="B942" i="1" l="1"/>
  <c r="C945" i="1"/>
  <c r="P944" i="1"/>
  <c r="AJ94" i="1"/>
  <c r="AH95" i="1"/>
  <c r="AE95" i="1" s="1"/>
  <c r="AG95" i="1"/>
  <c r="X944" i="1" l="1"/>
  <c r="P945" i="1"/>
  <c r="X945" i="1" s="1"/>
  <c r="B945" i="1" s="1"/>
  <c r="C946" i="1"/>
  <c r="AJ95" i="1"/>
  <c r="AG96" i="1"/>
  <c r="AH96" i="1"/>
  <c r="AE96" i="1" s="1"/>
  <c r="B944" i="1" l="1"/>
  <c r="C947" i="1"/>
  <c r="P946" i="1"/>
  <c r="AJ96" i="1"/>
  <c r="AH97" i="1"/>
  <c r="AE97" i="1" s="1"/>
  <c r="AG97" i="1"/>
  <c r="X946" i="1" l="1"/>
  <c r="P947" i="1"/>
  <c r="X947" i="1" s="1"/>
  <c r="B947" i="1" s="1"/>
  <c r="C948" i="1"/>
  <c r="AJ97" i="1"/>
  <c r="AH98" i="1"/>
  <c r="AE98" i="1" s="1"/>
  <c r="AG98" i="1"/>
  <c r="B946" i="1" l="1"/>
  <c r="P948" i="1"/>
  <c r="C949" i="1"/>
  <c r="AJ98" i="1"/>
  <c r="AG99" i="1"/>
  <c r="AH99" i="1"/>
  <c r="AE99" i="1" s="1"/>
  <c r="X948" i="1" l="1"/>
  <c r="P949" i="1"/>
  <c r="X949" i="1" s="1"/>
  <c r="B949" i="1" s="1"/>
  <c r="C950" i="1"/>
  <c r="AJ99" i="1"/>
  <c r="AG100" i="1"/>
  <c r="AH100" i="1"/>
  <c r="AE100" i="1" s="1"/>
  <c r="B948" i="1" l="1"/>
  <c r="C951" i="1"/>
  <c r="P950" i="1"/>
  <c r="X950" i="1" s="1"/>
  <c r="B950" i="1" s="1"/>
  <c r="AJ100" i="1"/>
  <c r="AH101" i="1"/>
  <c r="AE101" i="1" s="1"/>
  <c r="AG101" i="1"/>
  <c r="P951" i="1" l="1"/>
  <c r="X951" i="1" s="1"/>
  <c r="B951" i="1" s="1"/>
  <c r="C952" i="1"/>
  <c r="P952" i="1" s="1"/>
  <c r="AJ101" i="1"/>
  <c r="AG102" i="1"/>
  <c r="AH102" i="1"/>
  <c r="AE102" i="1" s="1"/>
  <c r="X952" i="1" l="1"/>
  <c r="S952" i="1"/>
  <c r="AJ102" i="1"/>
  <c r="AH103" i="1"/>
  <c r="AE103" i="1" s="1"/>
  <c r="AG103" i="1"/>
  <c r="B952" i="1" l="1"/>
  <c r="Y952" i="1"/>
  <c r="C953" i="1"/>
  <c r="AJ103" i="1"/>
  <c r="AH104" i="1"/>
  <c r="AE104" i="1" s="1"/>
  <c r="AG104" i="1"/>
  <c r="C954" i="1" l="1"/>
  <c r="P953" i="1"/>
  <c r="AJ104" i="1"/>
  <c r="AG105" i="1"/>
  <c r="AH105" i="1"/>
  <c r="AE105" i="1" s="1"/>
  <c r="X953" i="1" l="1"/>
  <c r="P954" i="1"/>
  <c r="X954" i="1" s="1"/>
  <c r="B954" i="1" s="1"/>
  <c r="C955" i="1"/>
  <c r="AJ105" i="1"/>
  <c r="AH106" i="1"/>
  <c r="AE106" i="1" s="1"/>
  <c r="AG106" i="1"/>
  <c r="B953" i="1" l="1"/>
  <c r="C956" i="1"/>
  <c r="P955" i="1"/>
  <c r="AH107" i="1"/>
  <c r="AE107" i="1" s="1"/>
  <c r="AG107" i="1"/>
  <c r="AJ106" i="1"/>
  <c r="X955" i="1" l="1"/>
  <c r="C957" i="1"/>
  <c r="P956" i="1"/>
  <c r="X956" i="1" s="1"/>
  <c r="B956" i="1" s="1"/>
  <c r="AH108" i="1"/>
  <c r="AE108" i="1" s="1"/>
  <c r="AG108" i="1"/>
  <c r="AJ107" i="1"/>
  <c r="B955" i="1" l="1"/>
  <c r="C958" i="1"/>
  <c r="P957" i="1"/>
  <c r="X957" i="1" s="1"/>
  <c r="B957" i="1" s="1"/>
  <c r="AJ108" i="1"/>
  <c r="AG109" i="1"/>
  <c r="AH109" i="1"/>
  <c r="AE109" i="1" s="1"/>
  <c r="P958" i="1" l="1"/>
  <c r="X958" i="1" s="1"/>
  <c r="B958" i="1" s="1"/>
  <c r="C959" i="1"/>
  <c r="AJ109" i="1"/>
  <c r="AH110" i="1"/>
  <c r="AE110" i="1" s="1"/>
  <c r="AG110" i="1"/>
  <c r="P959" i="1" l="1"/>
  <c r="C960" i="1"/>
  <c r="AJ110" i="1"/>
  <c r="AG111" i="1"/>
  <c r="AH111" i="1"/>
  <c r="AE111" i="1" s="1"/>
  <c r="X959" i="1" l="1"/>
  <c r="C961" i="1"/>
  <c r="P960" i="1"/>
  <c r="X960" i="1" s="1"/>
  <c r="B960" i="1" s="1"/>
  <c r="AJ111" i="1"/>
  <c r="AG112" i="1"/>
  <c r="AH112" i="1"/>
  <c r="AE112" i="1" s="1"/>
  <c r="B959" i="1" l="1"/>
  <c r="C962" i="1"/>
  <c r="P961" i="1"/>
  <c r="AJ112" i="1"/>
  <c r="AH113" i="1"/>
  <c r="AE113" i="1" s="1"/>
  <c r="AG113" i="1"/>
  <c r="X961" i="1" l="1"/>
  <c r="C963" i="1"/>
  <c r="P962" i="1"/>
  <c r="X962" i="1" s="1"/>
  <c r="B962" i="1" s="1"/>
  <c r="AJ113" i="1"/>
  <c r="AH114" i="1"/>
  <c r="AE114" i="1" s="1"/>
  <c r="AG114" i="1"/>
  <c r="B961" i="1" l="1"/>
  <c r="P963" i="1"/>
  <c r="C964" i="1"/>
  <c r="AJ114" i="1"/>
  <c r="AG115" i="1"/>
  <c r="AH115" i="1"/>
  <c r="AE115" i="1" s="1"/>
  <c r="X963" i="1" l="1"/>
  <c r="P964" i="1"/>
  <c r="X964" i="1" s="1"/>
  <c r="C965" i="1"/>
  <c r="AJ115" i="1"/>
  <c r="AG116" i="1"/>
  <c r="AH116" i="1"/>
  <c r="AE116" i="1" s="1"/>
  <c r="B963" i="1" l="1"/>
  <c r="B964" i="1"/>
  <c r="B905" i="1"/>
  <c r="C966" i="1"/>
  <c r="P965" i="1"/>
  <c r="X965" i="1" s="1"/>
  <c r="B965" i="1" s="1"/>
  <c r="AH117" i="1"/>
  <c r="AE117" i="1" s="1"/>
  <c r="AG117" i="1"/>
  <c r="AJ116" i="1"/>
  <c r="C967" i="1" l="1"/>
  <c r="P966" i="1"/>
  <c r="AJ117" i="1"/>
  <c r="X966" i="1" l="1"/>
  <c r="C968" i="1"/>
  <c r="P967" i="1"/>
  <c r="X967" i="1" s="1"/>
  <c r="B967" i="1" s="1"/>
  <c r="B966" i="1" l="1"/>
  <c r="C969" i="1"/>
  <c r="P968" i="1"/>
  <c r="X968" i="1" l="1"/>
  <c r="C970" i="1"/>
  <c r="P969" i="1"/>
  <c r="X969" i="1" s="1"/>
  <c r="B969" i="1" s="1"/>
  <c r="B968" i="1" l="1"/>
  <c r="P970" i="1"/>
  <c r="X970" i="1" s="1"/>
  <c r="B970" i="1" s="1"/>
  <c r="C971" i="1"/>
  <c r="P971" i="1" l="1"/>
  <c r="X971" i="1" s="1"/>
  <c r="B971" i="1" s="1"/>
  <c r="C972" i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P975" i="1"/>
  <c r="C976" i="1"/>
  <c r="X975" i="1" l="1"/>
  <c r="C977" i="1"/>
  <c r="P976" i="1"/>
  <c r="X976" i="1" s="1"/>
  <c r="B976" i="1" s="1"/>
  <c r="B975" i="1" l="1"/>
  <c r="C978" i="1"/>
  <c r="P977" i="1"/>
  <c r="X977" i="1" l="1"/>
  <c r="P978" i="1"/>
  <c r="X978" i="1" s="1"/>
  <c r="B978" i="1" s="1"/>
  <c r="C979" i="1"/>
  <c r="B977" i="1" l="1"/>
  <c r="P979" i="1"/>
  <c r="X979" i="1" s="1"/>
  <c r="B979" i="1" s="1"/>
  <c r="C980" i="1"/>
  <c r="C981" i="1" l="1"/>
  <c r="P980" i="1"/>
  <c r="X980" i="1" l="1"/>
  <c r="C982" i="1"/>
  <c r="P981" i="1"/>
  <c r="X981" i="1" s="1"/>
  <c r="B981" i="1" s="1"/>
  <c r="B980" i="1" l="1"/>
  <c r="C983" i="1"/>
  <c r="P983" i="1" s="1"/>
  <c r="X983" i="1" s="1"/>
  <c r="P982" i="1"/>
  <c r="B983" i="1" l="1"/>
  <c r="X982" i="1"/>
  <c r="S983" i="1"/>
  <c r="Y983" i="1" l="1"/>
  <c r="B982" i="1"/>
  <c r="C984" i="1"/>
  <c r="C985" i="1" s="1"/>
  <c r="P984" i="1" l="1"/>
  <c r="X984" i="1" s="1"/>
  <c r="B984" i="1" s="1"/>
  <c r="C986" i="1"/>
  <c r="P985" i="1"/>
  <c r="X985" i="1" s="1"/>
  <c r="B985" i="1" s="1"/>
  <c r="C987" i="1" l="1"/>
  <c r="P986" i="1"/>
  <c r="X986" i="1" s="1"/>
  <c r="B986" i="1" s="1"/>
  <c r="C988" i="1" l="1"/>
  <c r="P987" i="1"/>
  <c r="X987" i="1" l="1"/>
  <c r="C989" i="1"/>
  <c r="P988" i="1"/>
  <c r="B987" i="1" l="1"/>
  <c r="X988" i="1"/>
  <c r="Y988" i="1" s="1"/>
  <c r="C990" i="1"/>
  <c r="P989" i="1"/>
  <c r="X989" i="1" l="1"/>
  <c r="B989" i="1" s="1"/>
  <c r="B988" i="1"/>
  <c r="C991" i="1"/>
  <c r="P990" i="1"/>
  <c r="X990" i="1" s="1"/>
  <c r="B990" i="1" s="1"/>
  <c r="P991" i="1" l="1"/>
  <c r="X991" i="1" l="1"/>
  <c r="S991" i="1"/>
  <c r="AB993" i="1" l="1"/>
  <c r="B991" i="1"/>
  <c r="Y991" i="1"/>
  <c r="C992" i="1"/>
  <c r="P992" i="1" l="1"/>
  <c r="X992" i="1" s="1"/>
  <c r="C993" i="1"/>
  <c r="B992" i="1" l="1"/>
  <c r="C994" i="1"/>
  <c r="P993" i="1"/>
  <c r="X993" i="1" l="1"/>
  <c r="B993" i="1" s="1"/>
  <c r="C995" i="1"/>
  <c r="P994" i="1"/>
  <c r="X994" i="1" l="1"/>
  <c r="B994" i="1" s="1"/>
  <c r="P995" i="1"/>
  <c r="C996" i="1"/>
  <c r="X995" i="1" l="1"/>
  <c r="P996" i="1"/>
  <c r="C997" i="1"/>
  <c r="B995" i="1" l="1"/>
  <c r="X996" i="1"/>
  <c r="B996" i="1" s="1"/>
  <c r="P997" i="1"/>
  <c r="C998" i="1"/>
  <c r="X997" i="1" l="1"/>
  <c r="C999" i="1"/>
  <c r="P998" i="1"/>
  <c r="B997" i="1" l="1"/>
  <c r="X998" i="1"/>
  <c r="B998" i="1" s="1"/>
  <c r="C1000" i="1"/>
  <c r="P999" i="1"/>
  <c r="X999" i="1" l="1"/>
  <c r="B999" i="1" s="1"/>
  <c r="P1000" i="1"/>
  <c r="C1001" i="1"/>
  <c r="X1000" i="1" l="1"/>
  <c r="B1000" i="1" s="1"/>
  <c r="P1001" i="1"/>
  <c r="C1002" i="1"/>
  <c r="X1001" i="1" l="1"/>
  <c r="C1003" i="1"/>
  <c r="P1002" i="1"/>
  <c r="B1001" i="1" l="1"/>
  <c r="X1002" i="1"/>
  <c r="B1002" i="1" s="1"/>
  <c r="C1004" i="1"/>
  <c r="P1003" i="1"/>
  <c r="X1003" i="1" l="1"/>
  <c r="B1003" i="1" s="1"/>
  <c r="P1004" i="1"/>
  <c r="C1005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P1007" i="1"/>
  <c r="C1008" i="1"/>
  <c r="X1007" i="1" l="1"/>
  <c r="B1007" i="1" s="1"/>
  <c r="C1009" i="1"/>
  <c r="P1008" i="1"/>
  <c r="X1008" i="1" l="1"/>
  <c r="P1009" i="1"/>
  <c r="C1010" i="1"/>
  <c r="B1008" i="1" l="1"/>
  <c r="X1009" i="1"/>
  <c r="B1009" i="1" s="1"/>
  <c r="C1011" i="1"/>
  <c r="P1010" i="1"/>
  <c r="X1010" i="1" l="1"/>
  <c r="B1010" i="1" s="1"/>
  <c r="C1012" i="1"/>
  <c r="P1011" i="1"/>
  <c r="X1011" i="1" l="1"/>
  <c r="B1011" i="1" s="1"/>
  <c r="C1013" i="1"/>
  <c r="P1012" i="1"/>
  <c r="X1012" i="1" l="1"/>
  <c r="B1012" i="1" s="1"/>
  <c r="P1013" i="1"/>
  <c r="C1014" i="1"/>
  <c r="X1013" i="1" l="1"/>
  <c r="B1013" i="1" s="1"/>
  <c r="P1014" i="1"/>
  <c r="C1015" i="1"/>
  <c r="P1015" i="1" s="1"/>
  <c r="S1015" i="1" l="1"/>
  <c r="X1015" i="1"/>
  <c r="X1014" i="1"/>
  <c r="B1014" i="1" s="1"/>
  <c r="C1016" i="1" l="1"/>
  <c r="C1017" i="1" s="1"/>
  <c r="Y1015" i="1"/>
  <c r="B1015" i="1"/>
  <c r="P1016" i="1" l="1"/>
  <c r="X1016" i="1" s="1"/>
  <c r="C1018" i="1"/>
  <c r="P1017" i="1"/>
  <c r="X1017" i="1" s="1"/>
  <c r="B1017" i="1" s="1"/>
  <c r="B1016" i="1" l="1"/>
  <c r="C1019" i="1"/>
  <c r="P1018" i="1"/>
  <c r="X1018" i="1" l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l="1"/>
  <c r="C1026" i="1"/>
  <c r="P1025" i="1"/>
  <c r="X1025" i="1" s="1"/>
  <c r="B1025" i="1" s="1"/>
  <c r="B1024" i="1" l="1"/>
  <c r="C1027" i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l="1"/>
  <c r="C1031" i="1"/>
  <c r="P1030" i="1"/>
  <c r="X1030" i="1" s="1"/>
  <c r="B1030" i="1" s="1"/>
  <c r="B1029" i="1" l="1"/>
  <c r="C1032" i="1"/>
  <c r="P1031" i="1"/>
  <c r="X1031" i="1" l="1"/>
  <c r="C1033" i="1"/>
  <c r="P1032" i="1"/>
  <c r="X1032" i="1" s="1"/>
  <c r="B1032" i="1" s="1"/>
  <c r="B1031" i="1" l="1"/>
  <c r="C1034" i="1"/>
  <c r="P1033" i="1"/>
  <c r="X1033" i="1" l="1"/>
  <c r="C1035" i="1"/>
  <c r="P1034" i="1"/>
  <c r="X1034" i="1" s="1"/>
  <c r="B1034" i="1" s="1"/>
  <c r="B1033" i="1" l="1"/>
  <c r="C1036" i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l="1"/>
  <c r="C1040" i="1"/>
  <c r="P1039" i="1"/>
  <c r="X1039" i="1" s="1"/>
  <c r="B1039" i="1" s="1"/>
  <c r="B1038" i="1" l="1"/>
  <c r="C1041" i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l="1"/>
  <c r="P1044" i="1"/>
  <c r="B1043" i="1" l="1"/>
  <c r="X1044" i="1"/>
  <c r="S1044" i="1"/>
  <c r="B1044" i="1" l="1"/>
  <c r="Y1044" i="1"/>
  <c r="C1045" i="1"/>
  <c r="C1046" i="1" l="1"/>
  <c r="P1045" i="1"/>
  <c r="X1045" i="1" l="1"/>
  <c r="C1047" i="1"/>
  <c r="P1046" i="1"/>
  <c r="X1046" i="1" s="1"/>
  <c r="B1046" i="1" s="1"/>
  <c r="B1045" i="1" l="1"/>
  <c r="C1048" i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l="1"/>
  <c r="C1052" i="1"/>
  <c r="P1051" i="1"/>
  <c r="X1051" i="1" s="1"/>
  <c r="B1051" i="1" s="1"/>
  <c r="B1050" i="1" l="1"/>
  <c r="C1053" i="1"/>
  <c r="P1052" i="1"/>
  <c r="X1052" i="1" l="1"/>
  <c r="C1054" i="1"/>
  <c r="P1053" i="1"/>
  <c r="X1053" i="1" s="1"/>
  <c r="B1053" i="1" s="1"/>
  <c r="B1052" i="1" l="1"/>
  <c r="C1055" i="1"/>
  <c r="P1054" i="1"/>
  <c r="X1054" i="1" l="1"/>
  <c r="C1056" i="1"/>
  <c r="P1055" i="1"/>
  <c r="X1055" i="1" s="1"/>
  <c r="B1055" i="1" s="1"/>
  <c r="B1054" i="1" l="1"/>
  <c r="C1057" i="1"/>
  <c r="P1056" i="1"/>
  <c r="X1056" i="1" s="1"/>
  <c r="B1056" i="1" s="1"/>
  <c r="C1058" i="1" l="1"/>
  <c r="P1057" i="1"/>
  <c r="X1057" i="1" l="1"/>
  <c r="C1059" i="1"/>
  <c r="P1058" i="1"/>
  <c r="X1058" i="1" s="1"/>
  <c r="B1058" i="1" s="1"/>
  <c r="B1057" i="1" l="1"/>
  <c r="C1060" i="1"/>
  <c r="P1059" i="1"/>
  <c r="X1059" i="1" s="1"/>
  <c r="B1059" i="1" s="1"/>
  <c r="C1061" i="1" l="1"/>
  <c r="P1060" i="1"/>
  <c r="X1060" i="1" s="1"/>
  <c r="B1060" i="1" s="1"/>
  <c r="C1062" i="1" l="1"/>
  <c r="P1061" i="1"/>
  <c r="X1061" i="1" l="1"/>
  <c r="C1063" i="1"/>
  <c r="P1062" i="1"/>
  <c r="X1062" i="1" s="1"/>
  <c r="B1062" i="1" s="1"/>
  <c r="B1061" i="1" l="1"/>
  <c r="C1064" i="1"/>
  <c r="P1063" i="1"/>
  <c r="X1063" i="1" s="1"/>
  <c r="B1063" i="1" s="1"/>
  <c r="C1065" i="1" l="1"/>
  <c r="P1064" i="1"/>
  <c r="X1064" i="1" l="1"/>
  <c r="C1066" i="1"/>
  <c r="P1065" i="1"/>
  <c r="X1065" i="1" s="1"/>
  <c r="B1065" i="1" s="1"/>
  <c r="B1064" i="1" l="1"/>
  <c r="C1067" i="1"/>
  <c r="P1066" i="1"/>
  <c r="X1066" i="1" l="1"/>
  <c r="C1068" i="1"/>
  <c r="P1067" i="1"/>
  <c r="X1067" i="1" s="1"/>
  <c r="B1067" i="1" s="1"/>
  <c r="B1066" i="1" l="1"/>
  <c r="C1069" i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l="1"/>
  <c r="C1073" i="1"/>
  <c r="P1072" i="1"/>
  <c r="X1072" i="1" s="1"/>
  <c r="B1072" i="1" s="1"/>
  <c r="B1071" i="1" l="1"/>
  <c r="C1074" i="1"/>
  <c r="P1073" i="1"/>
  <c r="X1073" i="1" l="1"/>
  <c r="P1074" i="1"/>
  <c r="B1073" i="1" l="1"/>
  <c r="X1074" i="1"/>
  <c r="S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Y1075" i="1" l="1"/>
  <c r="B1075" i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l="1"/>
  <c r="C1082" i="1"/>
  <c r="P1081" i="1"/>
  <c r="X1081" i="1" s="1"/>
  <c r="B1081" i="1" s="1"/>
  <c r="B1080" i="1" l="1"/>
  <c r="C1083" i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l="1"/>
  <c r="C1087" i="1"/>
  <c r="P1086" i="1"/>
  <c r="X1086" i="1" s="1"/>
  <c r="B1086" i="1" s="1"/>
  <c r="B1085" i="1" l="1"/>
  <c r="C1088" i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l="1"/>
  <c r="C1094" i="1"/>
  <c r="P1093" i="1"/>
  <c r="X1093" i="1" s="1"/>
  <c r="B1093" i="1" s="1"/>
  <c r="B1092" i="1" l="1"/>
  <c r="C1095" i="1"/>
  <c r="P1094" i="1"/>
  <c r="X1094" i="1" l="1"/>
  <c r="C1096" i="1"/>
  <c r="P1095" i="1"/>
  <c r="X1095" i="1" s="1"/>
  <c r="B1095" i="1" s="1"/>
  <c r="B1094" i="1" l="1"/>
  <c r="C1097" i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l="1"/>
  <c r="C1101" i="1"/>
  <c r="P1100" i="1"/>
  <c r="X1100" i="1" s="1"/>
  <c r="B1100" i="1" s="1"/>
  <c r="B1099" i="1" l="1"/>
  <c r="C1102" i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C1106" i="1" l="1"/>
  <c r="P1105" i="1"/>
  <c r="X1105" i="1" s="1"/>
  <c r="B1105" i="1" s="1"/>
  <c r="P1106" i="1" l="1"/>
  <c r="X1106" i="1" l="1"/>
  <c r="S1106" i="1"/>
  <c r="B1106" i="1" l="1"/>
  <c r="Y1106" i="1"/>
  <c r="C1107" i="1"/>
  <c r="C1108" i="1" l="1"/>
  <c r="P1107" i="1"/>
  <c r="X1107" i="1" l="1"/>
  <c r="C1109" i="1"/>
  <c r="P1108" i="1"/>
  <c r="X1108" i="1" s="1"/>
  <c r="B1108" i="1" s="1"/>
  <c r="B1107" i="1" l="1"/>
  <c r="C1110" i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l="1"/>
  <c r="C1115" i="1"/>
  <c r="P1114" i="1"/>
  <c r="X1114" i="1" s="1"/>
  <c r="B1114" i="1" s="1"/>
  <c r="B1113" i="1" l="1"/>
  <c r="C1116" i="1"/>
  <c r="P1115" i="1"/>
  <c r="X1115" i="1" l="1"/>
  <c r="C1117" i="1"/>
  <c r="P1116" i="1"/>
  <c r="X1116" i="1" s="1"/>
  <c r="B1116" i="1" s="1"/>
  <c r="B1115" i="1" l="1"/>
  <c r="C1118" i="1"/>
  <c r="P1117" i="1"/>
  <c r="X1117" i="1" l="1"/>
  <c r="C1119" i="1"/>
  <c r="P1118" i="1"/>
  <c r="X1118" i="1" s="1"/>
  <c r="B1118" i="1" s="1"/>
  <c r="B1117" i="1" l="1"/>
  <c r="C1120" i="1"/>
  <c r="P1119" i="1"/>
  <c r="X1119" i="1" s="1"/>
  <c r="B1119" i="1" s="1"/>
  <c r="C1121" i="1" l="1"/>
  <c r="P1120" i="1"/>
  <c r="X1120" i="1" l="1"/>
  <c r="C1122" i="1"/>
  <c r="P1121" i="1"/>
  <c r="X1121" i="1" s="1"/>
  <c r="B1121" i="1" s="1"/>
  <c r="B1120" i="1" l="1"/>
  <c r="C1123" i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l="1"/>
  <c r="C1130" i="1"/>
  <c r="P1129" i="1"/>
  <c r="X1129" i="1" s="1"/>
  <c r="B1129" i="1" s="1"/>
  <c r="B1128" i="1" l="1"/>
  <c r="C1131" i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l="1"/>
  <c r="C1136" i="1"/>
  <c r="P1135" i="1"/>
  <c r="X1135" i="1" s="1"/>
  <c r="B1135" i="1" s="1"/>
  <c r="B1134" i="1" l="1"/>
  <c r="P1136" i="1"/>
  <c r="S1136" i="1" l="1"/>
  <c r="X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l="1"/>
  <c r="C1144" i="1"/>
  <c r="P1143" i="1"/>
  <c r="X1143" i="1" s="1"/>
  <c r="B1143" i="1" s="1"/>
  <c r="B1142" i="1" l="1"/>
  <c r="C1145" i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l="1"/>
  <c r="C1159" i="1"/>
  <c r="P1158" i="1"/>
  <c r="X1158" i="1" s="1"/>
  <c r="B1158" i="1" s="1"/>
  <c r="B1157" i="1" l="1"/>
  <c r="C1160" i="1"/>
  <c r="P1159" i="1"/>
  <c r="X1159" i="1" l="1"/>
  <c r="C1161" i="1"/>
  <c r="P1160" i="1"/>
  <c r="X1160" i="1" s="1"/>
  <c r="B1160" i="1" s="1"/>
  <c r="B1159" i="1" l="1"/>
  <c r="C1162" i="1"/>
  <c r="P1161" i="1"/>
  <c r="X1161" i="1" s="1"/>
  <c r="B1161" i="1" s="1"/>
  <c r="C1163" i="1" l="1"/>
  <c r="P1162" i="1"/>
  <c r="X1162" i="1" l="1"/>
  <c r="C1164" i="1"/>
  <c r="P1163" i="1"/>
  <c r="X1163" i="1" s="1"/>
  <c r="B1163" i="1" s="1"/>
  <c r="B1162" i="1" l="1"/>
  <c r="C1165" i="1"/>
  <c r="P1164" i="1"/>
  <c r="X1164" i="1" l="1"/>
  <c r="C1166" i="1"/>
  <c r="P1165" i="1"/>
  <c r="X1165" i="1" s="1"/>
  <c r="B1165" i="1" s="1"/>
  <c r="B1164" i="1" l="1"/>
  <c r="P1166" i="1"/>
  <c r="S1166" i="1" l="1"/>
  <c r="X1166" i="1"/>
  <c r="B1166" i="1" l="1"/>
  <c r="Y1166" i="1"/>
  <c r="C1167" i="1"/>
  <c r="C1168" i="1" l="1"/>
  <c r="P1167" i="1"/>
  <c r="X1167" i="1" l="1"/>
  <c r="Y1167" i="1" s="1"/>
  <c r="C1169" i="1"/>
  <c r="P1168" i="1"/>
  <c r="X1168" i="1" s="1"/>
  <c r="B1168" i="1" s="1"/>
  <c r="B1167" i="1" l="1"/>
  <c r="C1170" i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l="1"/>
  <c r="C1174" i="1"/>
  <c r="P1173" i="1"/>
  <c r="X1173" i="1" s="1"/>
  <c r="B1173" i="1" s="1"/>
  <c r="B1172" i="1" l="1"/>
  <c r="C1175" i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C1196" i="1"/>
  <c r="P1195" i="1"/>
  <c r="X1195" i="1" s="1"/>
  <c r="B1195" i="1" s="1"/>
  <c r="C1197" i="1" l="1"/>
  <c r="P1196" i="1"/>
  <c r="X1196" i="1" s="1"/>
  <c r="B1196" i="1" s="1"/>
  <c r="P1197" i="1" l="1"/>
  <c r="S1197" i="1" l="1"/>
  <c r="X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l="1"/>
  <c r="C1207" i="1"/>
  <c r="P1206" i="1"/>
  <c r="X1206" i="1" s="1"/>
  <c r="B1206" i="1" s="1"/>
  <c r="B1205" i="1" l="1"/>
  <c r="C1208" i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l="1"/>
  <c r="C1221" i="1"/>
  <c r="P1220" i="1"/>
  <c r="X1220" i="1" s="1"/>
  <c r="B1220" i="1" s="1"/>
  <c r="B1219" i="1" l="1"/>
  <c r="C1222" i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l="1"/>
  <c r="C1227" i="1"/>
  <c r="P1226" i="1"/>
  <c r="X1226" i="1" s="1"/>
  <c r="B1226" i="1" s="1"/>
  <c r="B1225" i="1" l="1"/>
  <c r="P1227" i="1"/>
  <c r="X1227" i="1" l="1"/>
  <c r="S1227" i="1"/>
  <c r="B1227" i="1" l="1"/>
  <c r="Y1227" i="1"/>
  <c r="C1228" i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B1235" i="1" l="1"/>
  <c r="C1238" i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l="1"/>
  <c r="C1249" i="1"/>
  <c r="P1248" i="1"/>
  <c r="X1248" i="1" s="1"/>
  <c r="B1248" i="1" s="1"/>
  <c r="B1247" i="1" l="1"/>
  <c r="C1250" i="1"/>
  <c r="P1249" i="1"/>
  <c r="X1249" i="1" l="1"/>
  <c r="C1251" i="1"/>
  <c r="P1250" i="1"/>
  <c r="X1250" i="1" s="1"/>
  <c r="B1250" i="1" s="1"/>
  <c r="B1249" i="1" l="1"/>
  <c r="C1252" i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l="1"/>
  <c r="C1258" i="1"/>
  <c r="P1257" i="1"/>
  <c r="X1257" i="1" s="1"/>
  <c r="B1257" i="1" s="1"/>
  <c r="B1256" i="1" l="1"/>
  <c r="C1259" i="1"/>
  <c r="P1258" i="1"/>
  <c r="X1258" i="1" s="1"/>
  <c r="B1258" i="1" s="1"/>
  <c r="C1260" i="1" l="1"/>
  <c r="P1259" i="1"/>
  <c r="X1259" i="1" s="1"/>
  <c r="B1259" i="1" s="1"/>
  <c r="P1260" i="1" l="1"/>
  <c r="X1260" i="1" l="1"/>
  <c r="S1260" i="1"/>
  <c r="B1260" i="1" l="1"/>
  <c r="Y1260" i="1"/>
  <c r="C1261" i="1"/>
  <c r="C1262" i="1" l="1"/>
  <c r="P1261" i="1"/>
  <c r="X1261" i="1" l="1"/>
  <c r="Y1261" i="1" s="1"/>
  <c r="C1263" i="1"/>
  <c r="P1262" i="1"/>
  <c r="X1262" i="1" l="1"/>
  <c r="B1261" i="1"/>
  <c r="C1264" i="1"/>
  <c r="P1263" i="1"/>
  <c r="X1263" i="1" s="1"/>
  <c r="B1263" i="1" s="1"/>
  <c r="B1262" i="1" l="1"/>
  <c r="C1265" i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l="1"/>
  <c r="C1279" i="1"/>
  <c r="P1278" i="1"/>
  <c r="X1278" i="1" s="1"/>
  <c r="B1278" i="1" s="1"/>
  <c r="B1277" i="1" l="1"/>
  <c r="C1280" i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l="1"/>
  <c r="C1287" i="1"/>
  <c r="P1286" i="1"/>
  <c r="X1286" i="1" s="1"/>
  <c r="B1286" i="1" s="1"/>
  <c r="B1285" i="1" l="1"/>
  <c r="C1288" i="1"/>
  <c r="P1287" i="1"/>
  <c r="X1287" i="1" s="1"/>
  <c r="B1287" i="1" s="1"/>
  <c r="C1289" i="1" l="1"/>
  <c r="P1288" i="1"/>
  <c r="X1288" i="1" s="1"/>
  <c r="B1288" i="1" s="1"/>
  <c r="P1289" i="1" l="1"/>
  <c r="X1289" i="1" l="1"/>
  <c r="S1289" i="1"/>
  <c r="B1289" i="1" l="1"/>
  <c r="Y1289" i="1"/>
  <c r="C1290" i="1"/>
  <c r="C1291" i="1" l="1"/>
  <c r="P1290" i="1"/>
  <c r="X1290" i="1" l="1"/>
  <c r="C1292" i="1"/>
  <c r="P1291" i="1"/>
  <c r="B1290" i="1" l="1"/>
  <c r="X1291" i="1"/>
  <c r="Y1291" i="1" s="1"/>
  <c r="C1293" i="1"/>
  <c r="P1292" i="1"/>
  <c r="B1291" i="1" l="1"/>
  <c r="X1292" i="1"/>
  <c r="Y1292" i="1" s="1"/>
  <c r="C1294" i="1"/>
  <c r="P1293" i="1"/>
  <c r="X1293" i="1" s="1"/>
  <c r="B1293" i="1" s="1"/>
  <c r="B1292" i="1" l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l="1"/>
  <c r="C1299" i="1"/>
  <c r="P1298" i="1"/>
  <c r="X1298" i="1" s="1"/>
  <c r="B1298" i="1" s="1"/>
  <c r="B1297" i="1" l="1"/>
  <c r="C1300" i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l="1"/>
  <c r="C1312" i="1"/>
  <c r="P1311" i="1"/>
  <c r="X1311" i="1" s="1"/>
  <c r="B1311" i="1" s="1"/>
  <c r="B1310" i="1" l="1"/>
  <c r="C1313" i="1"/>
  <c r="P1312" i="1"/>
  <c r="X1312" i="1" s="1"/>
  <c r="B1312" i="1" s="1"/>
  <c r="C1314" i="1" l="1"/>
  <c r="P1313" i="1"/>
  <c r="X1313" i="1" l="1"/>
  <c r="C1315" i="1"/>
  <c r="P1314" i="1"/>
  <c r="X1314" i="1" s="1"/>
  <c r="B1314" i="1" s="1"/>
  <c r="B1313" i="1" l="1"/>
  <c r="C1316" i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P1318" i="1"/>
  <c r="X1318" i="1" l="1"/>
  <c r="S1318" i="1"/>
  <c r="B1318" i="1" l="1"/>
  <c r="Y1318" i="1"/>
  <c r="C1319" i="1"/>
  <c r="C1320" i="1" l="1"/>
  <c r="P1319" i="1"/>
  <c r="X1319" i="1" l="1"/>
  <c r="Y1319" i="1" s="1"/>
  <c r="C1321" i="1"/>
  <c r="P1320" i="1"/>
  <c r="X1320" i="1" s="1"/>
  <c r="B1320" i="1" s="1"/>
  <c r="B1319" i="1" l="1"/>
  <c r="C1322" i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l="1"/>
  <c r="C1326" i="1"/>
  <c r="P1325" i="1"/>
  <c r="X1325" i="1" s="1"/>
  <c r="B1325" i="1" s="1"/>
  <c r="B1324" i="1" l="1"/>
  <c r="C1327" i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l="1"/>
  <c r="C1341" i="1"/>
  <c r="P1340" i="1"/>
  <c r="X1340" i="1" s="1"/>
  <c r="B1340" i="1" s="1"/>
  <c r="B1339" i="1" l="1"/>
  <c r="C1342" i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l="1"/>
  <c r="C1348" i="1"/>
  <c r="P1347" i="1"/>
  <c r="X1347" i="1" s="1"/>
  <c r="B1347" i="1" s="1"/>
  <c r="B1346" i="1" l="1"/>
  <c r="C1349" i="1"/>
  <c r="P1348" i="1"/>
  <c r="X1348" i="1" s="1"/>
  <c r="B1348" i="1" s="1"/>
  <c r="C1350" i="1" l="1"/>
  <c r="P1349" i="1"/>
  <c r="X1349" i="1" l="1"/>
  <c r="Y1349" i="1" s="1"/>
  <c r="C1351" i="1"/>
  <c r="P1350" i="1"/>
  <c r="X1350" i="1" s="1"/>
  <c r="B1350" i="1" s="1"/>
  <c r="B1349" i="1" l="1"/>
  <c r="P1351" i="1"/>
  <c r="X1351" i="1" l="1"/>
  <c r="S1351" i="1"/>
  <c r="B1351" i="1" l="1"/>
  <c r="Y1351" i="1"/>
  <c r="C1352" i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l="1"/>
  <c r="C1356" i="1"/>
  <c r="P1355" i="1"/>
  <c r="X1355" i="1" s="1"/>
  <c r="B1355" i="1" s="1"/>
  <c r="B1354" i="1" l="1"/>
  <c r="C1357" i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l="1"/>
  <c r="C1378" i="1"/>
  <c r="P1377" i="1"/>
  <c r="X1377" i="1" s="1"/>
  <c r="B1377" i="1" s="1"/>
  <c r="B1376" i="1" l="1"/>
  <c r="C1379" i="1"/>
  <c r="P1378" i="1"/>
  <c r="X1378" i="1" s="1"/>
  <c r="B1378" i="1" s="1"/>
  <c r="P1379" i="1" l="1"/>
  <c r="X1379" i="1" l="1"/>
  <c r="S1379" i="1"/>
  <c r="B1379" i="1" l="1"/>
  <c r="Y1379" i="1"/>
  <c r="C1380" i="1"/>
  <c r="C1381" i="1" l="1"/>
  <c r="P1380" i="1"/>
  <c r="X1380" i="1" l="1"/>
  <c r="C1382" i="1"/>
  <c r="P1381" i="1"/>
  <c r="X1381" i="1" s="1"/>
  <c r="B1381" i="1" s="1"/>
  <c r="B1380" i="1" l="1"/>
  <c r="C1383" i="1"/>
  <c r="P1382" i="1"/>
  <c r="X1382" i="1" l="1"/>
  <c r="Y1382" i="1" s="1"/>
  <c r="C1384" i="1"/>
  <c r="P1383" i="1"/>
  <c r="X1383" i="1" s="1"/>
  <c r="B1383" i="1" s="1"/>
  <c r="B1382" i="1" l="1"/>
  <c r="C1385" i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l="1"/>
  <c r="C1410" i="1"/>
  <c r="P1409" i="1"/>
  <c r="X1409" i="1" s="1"/>
  <c r="B1409" i="1" s="1"/>
  <c r="B1408" i="1" l="1"/>
  <c r="P1410" i="1"/>
  <c r="S1410" i="1" l="1"/>
  <c r="X1410" i="1"/>
  <c r="B1410" i="1" l="1"/>
  <c r="Y1410" i="1"/>
  <c r="C1411" i="1"/>
  <c r="C1412" i="1" l="1"/>
  <c r="P1411" i="1"/>
  <c r="X1411" i="1" l="1"/>
  <c r="Y1411" i="1" s="1"/>
  <c r="C1413" i="1"/>
  <c r="P1412" i="1"/>
  <c r="X1412" i="1" s="1"/>
  <c r="B1412" i="1" s="1"/>
  <c r="C1414" i="1" l="1"/>
  <c r="P1413" i="1"/>
  <c r="X1413" i="1" s="1"/>
  <c r="B1413" i="1" s="1"/>
  <c r="B1411" i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l="1"/>
  <c r="C1419" i="1"/>
  <c r="P1418" i="1"/>
  <c r="X1418" i="1" s="1"/>
  <c r="B1418" i="1" s="1"/>
  <c r="B1417" i="1" l="1"/>
  <c r="C1420" i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l="1"/>
  <c r="C1432" i="1"/>
  <c r="P1431" i="1"/>
  <c r="X1431" i="1" s="1"/>
  <c r="B1431" i="1" s="1"/>
  <c r="B1430" i="1" l="1"/>
  <c r="C1433" i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l="1"/>
  <c r="C1441" i="1"/>
  <c r="P1440" i="1"/>
  <c r="B1439" i="1" l="1"/>
  <c r="X1440" i="1"/>
  <c r="Y1440" i="1" s="1"/>
  <c r="C1442" i="1"/>
  <c r="P1441" i="1"/>
  <c r="X1441" i="1" s="1"/>
  <c r="B1441" i="1" s="1"/>
  <c r="B1440" i="1" l="1"/>
  <c r="P1442" i="1"/>
  <c r="S1442" i="1" l="1"/>
  <c r="X1442" i="1"/>
  <c r="B1442" i="1" l="1"/>
  <c r="Y1442" i="1"/>
  <c r="C1443" i="1"/>
  <c r="C1444" i="1" l="1"/>
  <c r="P1443" i="1"/>
  <c r="X1443" i="1" l="1"/>
  <c r="C1445" i="1"/>
  <c r="P1444" i="1"/>
  <c r="X1444" i="1" s="1"/>
  <c r="B1444" i="1" s="1"/>
  <c r="B1443" i="1" l="1"/>
  <c r="C1446" i="1"/>
  <c r="P1445" i="1"/>
  <c r="X1445" i="1" l="1"/>
  <c r="C1447" i="1"/>
  <c r="P1446" i="1"/>
  <c r="X1446" i="1" s="1"/>
  <c r="B1446" i="1" s="1"/>
  <c r="B1445" i="1" l="1"/>
  <c r="C1448" i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l="1"/>
  <c r="C1466" i="1"/>
  <c r="P1465" i="1"/>
  <c r="X1465" i="1" s="1"/>
  <c r="B1465" i="1" s="1"/>
  <c r="B1464" i="1" l="1"/>
  <c r="C1467" i="1"/>
  <c r="P1466" i="1"/>
  <c r="X1466" i="1" l="1"/>
  <c r="C1468" i="1"/>
  <c r="P1467" i="1"/>
  <c r="X1467" i="1" s="1"/>
  <c r="B1467" i="1" s="1"/>
  <c r="B1466" i="1" l="1"/>
  <c r="C1469" i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R1471" i="1" l="1"/>
  <c r="AW17" i="1" s="1"/>
  <c r="AW23" i="1"/>
  <c r="X1471" i="1"/>
  <c r="AW20" i="1" s="1"/>
  <c r="AW22" i="1" s="1"/>
  <c r="B1471" i="1" l="1"/>
  <c r="Y1471" i="1"/>
  <c r="C1472" i="1"/>
  <c r="C1473" i="1" l="1"/>
  <c r="P1472" i="1"/>
  <c r="X1472" i="1" s="1"/>
  <c r="B1472" i="1" s="1"/>
  <c r="C1474" i="1" l="1"/>
  <c r="P1473" i="1"/>
  <c r="X1473" i="1" l="1"/>
  <c r="C1475" i="1"/>
  <c r="P1474" i="1"/>
  <c r="X1474" i="1" s="1"/>
  <c r="B1474" i="1" s="1"/>
  <c r="Y1473" i="1" l="1"/>
  <c r="B1473" i="1"/>
  <c r="C1476" i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l="1"/>
  <c r="C1481" i="1"/>
  <c r="P1480" i="1"/>
  <c r="X1480" i="1" s="1"/>
  <c r="B1480" i="1" s="1"/>
  <c r="B1479" i="1" l="1"/>
  <c r="C1482" i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l="1"/>
  <c r="C1494" i="1"/>
  <c r="P1493" i="1"/>
  <c r="X1493" i="1" s="1"/>
  <c r="B1493" i="1" s="1"/>
  <c r="B1492" i="1" l="1"/>
  <c r="C1495" i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l="1"/>
  <c r="C1502" i="1"/>
  <c r="P1501" i="1"/>
  <c r="B1500" i="1" l="1"/>
  <c r="X1501" i="1"/>
  <c r="Y1501" i="1" s="1"/>
  <c r="P1502" i="1"/>
  <c r="B1501" i="1" l="1"/>
  <c r="X1502" i="1"/>
  <c r="S1502" i="1"/>
  <c r="B1502" i="1" l="1"/>
  <c r="Y1502" i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l="1"/>
  <c r="C1509" i="1"/>
  <c r="P1508" i="1"/>
  <c r="X1508" i="1" s="1"/>
  <c r="B1508" i="1" s="1"/>
  <c r="B1507" i="1" l="1"/>
  <c r="C1510" i="1"/>
  <c r="P1509" i="1"/>
  <c r="X1509" i="1" l="1"/>
  <c r="C1511" i="1"/>
  <c r="P1510" i="1"/>
  <c r="X1510" i="1" s="1"/>
  <c r="B1510" i="1" s="1"/>
  <c r="B1509" i="1" l="1"/>
  <c r="C1512" i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l="1"/>
  <c r="C1523" i="1"/>
  <c r="P1522" i="1"/>
  <c r="X1522" i="1" s="1"/>
  <c r="B1522" i="1" s="1"/>
  <c r="B1521" i="1" l="1"/>
  <c r="C1524" i="1"/>
  <c r="P1523" i="1"/>
  <c r="X1523" i="1" l="1"/>
  <c r="C1525" i="1"/>
  <c r="P1524" i="1"/>
  <c r="X1524" i="1" s="1"/>
  <c r="B1524" i="1" s="1"/>
  <c r="B1523" i="1" l="1"/>
  <c r="C1526" i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l="1"/>
  <c r="C1530" i="1"/>
  <c r="P1529" i="1"/>
  <c r="X1529" i="1" s="1"/>
  <c r="B1529" i="1" s="1"/>
  <c r="B1528" i="1" l="1"/>
  <c r="C1531" i="1"/>
  <c r="P1530" i="1"/>
  <c r="X1530" i="1" s="1"/>
  <c r="B1530" i="1" s="1"/>
  <c r="C1532" i="1" l="1"/>
  <c r="P1531" i="1"/>
  <c r="X1531" i="1" s="1"/>
  <c r="B1531" i="1" s="1"/>
  <c r="C1533" i="1" l="1"/>
  <c r="P1532" i="1"/>
  <c r="X1532" i="1" l="1"/>
  <c r="Y1532" i="1" s="1"/>
  <c r="P1533" i="1"/>
  <c r="B1532" i="1" l="1"/>
  <c r="X1533" i="1"/>
  <c r="S1533" i="1"/>
  <c r="B1533" i="1" l="1"/>
  <c r="Y1533" i="1"/>
  <c r="C1534" i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l="1"/>
  <c r="C1538" i="1"/>
  <c r="P1537" i="1"/>
  <c r="X1537" i="1" s="1"/>
  <c r="B1537" i="1" s="1"/>
  <c r="B1536" i="1" l="1"/>
  <c r="C1539" i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l="1"/>
  <c r="AW33" i="1"/>
  <c r="C1553" i="1"/>
  <c r="P1552" i="1"/>
  <c r="X1552" i="1" s="1"/>
  <c r="B1552" i="1" s="1"/>
  <c r="B1551" i="1" l="1"/>
  <c r="AW35" i="1"/>
  <c r="AW39" i="1" s="1"/>
  <c r="C1554" i="1"/>
  <c r="P1553" i="1"/>
  <c r="X1553" i="1" s="1"/>
  <c r="B1553" i="1" s="1"/>
  <c r="AW37" i="1" l="1"/>
  <c r="C1555" i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s="1"/>
  <c r="B1561" i="1" s="1"/>
  <c r="C1563" i="1" l="1"/>
  <c r="P1562" i="1"/>
  <c r="X1562" i="1" s="1"/>
  <c r="B1562" i="1" s="1"/>
  <c r="P1563" i="1" l="1"/>
  <c r="S1563" i="1" l="1"/>
  <c r="X1563" i="1"/>
  <c r="B1563" i="1" s="1"/>
  <c r="Y1563" i="1" l="1"/>
  <c r="C1564" i="1"/>
  <c r="C1565" i="1" l="1"/>
  <c r="P1564" i="1"/>
  <c r="X1564" i="1" l="1"/>
  <c r="Y1564" i="1" s="1"/>
  <c r="C1566" i="1"/>
  <c r="P1565" i="1"/>
  <c r="X1565" i="1" s="1"/>
  <c r="B1565" i="1" s="1"/>
  <c r="B1564" i="1" l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C1593" i="1" l="1"/>
  <c r="P1592" i="1"/>
  <c r="X1592" i="1" s="1"/>
  <c r="B1592" i="1" s="1"/>
  <c r="P1593" i="1" l="1"/>
  <c r="S1593" i="1" l="1"/>
  <c r="X1593" i="1"/>
  <c r="B1593" i="1" s="1"/>
  <c r="Y1593" i="1" l="1"/>
  <c r="C1594" i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s="1"/>
  <c r="B1622" i="1" s="1"/>
  <c r="C1624" i="1" l="1"/>
  <c r="P1623" i="1"/>
  <c r="X1623" i="1" s="1"/>
  <c r="B1623" i="1" s="1"/>
  <c r="P1624" i="1" l="1"/>
  <c r="S1624" i="1" l="1"/>
  <c r="X1624" i="1"/>
  <c r="B1624" i="1" s="1"/>
  <c r="Y1624" i="1" l="1"/>
  <c r="C1625" i="1"/>
  <c r="C1626" i="1" l="1"/>
  <c r="P1625" i="1"/>
  <c r="X1625" i="1" l="1"/>
  <c r="Y1625" i="1" s="1"/>
  <c r="C1627" i="1"/>
  <c r="P1626" i="1"/>
  <c r="X1626" i="1" s="1"/>
  <c r="B1626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C1653" i="1" l="1"/>
  <c r="P1652" i="1"/>
  <c r="X1652" i="1" s="1"/>
  <c r="B1652" i="1" s="1"/>
  <c r="C1654" i="1" l="1"/>
  <c r="P1653" i="1"/>
  <c r="X1653" i="1" s="1"/>
  <c r="B1653" i="1" s="1"/>
  <c r="C1655" i="1" l="1"/>
  <c r="P1654" i="1"/>
  <c r="X1654" i="1" s="1"/>
  <c r="B1654" i="1" s="1"/>
  <c r="P1655" i="1" l="1"/>
  <c r="X1655" i="1" l="1"/>
  <c r="B1655" i="1" s="1"/>
  <c r="S1655" i="1"/>
  <c r="Y1655" i="1" l="1"/>
  <c r="C1656" i="1"/>
  <c r="C1657" i="1" l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S1683" i="1" l="1"/>
  <c r="X1683" i="1"/>
  <c r="B1683" i="1" s="1"/>
  <c r="Y1683" i="1" l="1"/>
  <c r="C1684" i="1"/>
  <c r="C1685" i="1" l="1"/>
  <c r="P1684" i="1"/>
  <c r="X1684" i="1" s="1"/>
  <c r="B1684" i="1" s="1"/>
  <c r="C1686" i="1" l="1"/>
  <c r="P1685" i="1"/>
  <c r="X1685" i="1" l="1"/>
  <c r="Y1685" i="1" s="1"/>
  <c r="C1687" i="1"/>
  <c r="P1686" i="1"/>
  <c r="X1686" i="1" s="1"/>
  <c r="B1686" i="1" s="1"/>
  <c r="B1685" i="1" l="1"/>
  <c r="C1688" i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s="1"/>
  <c r="B1713" i="1" s="1"/>
  <c r="C1715" i="1" l="1"/>
  <c r="P1714" i="1"/>
  <c r="X1714" i="1" s="1"/>
  <c r="B1714" i="1" s="1"/>
  <c r="C1716" i="1" l="1"/>
  <c r="P1715" i="1"/>
  <c r="X1715" i="1" l="1"/>
  <c r="Y1715" i="1" s="1"/>
  <c r="P1716" i="1"/>
  <c r="B1715" i="1" l="1"/>
  <c r="X1716" i="1"/>
  <c r="B1716" i="1" s="1"/>
  <c r="S1716" i="1"/>
  <c r="Y1716" i="1" l="1"/>
  <c r="C1717" i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S1744" i="1" l="1"/>
  <c r="X1744" i="1"/>
  <c r="B1744" i="1" s="1"/>
  <c r="Y1744" i="1" l="1"/>
  <c r="C1745" i="1"/>
  <c r="C1746" i="1" l="1"/>
  <c r="P1745" i="1"/>
  <c r="X1745" i="1" s="1"/>
  <c r="B1745" i="1" s="1"/>
  <c r="C1747" i="1" l="1"/>
  <c r="P1746" i="1"/>
  <c r="X1746" i="1" s="1"/>
  <c r="B1746" i="1" s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P1775" i="1" l="1"/>
  <c r="X1775" i="1" l="1"/>
  <c r="B1775" i="1" s="1"/>
  <c r="S1775" i="1"/>
  <c r="Y1775" i="1" l="1"/>
  <c r="C1776" i="1"/>
  <c r="C1777" i="1" l="1"/>
  <c r="P1776" i="1"/>
  <c r="X1776" i="1" s="1"/>
  <c r="B1776" i="1" s="1"/>
  <c r="C1778" i="1" l="1"/>
  <c r="P1777" i="1"/>
  <c r="X1777" i="1" l="1"/>
  <c r="Y1777" i="1" s="1"/>
  <c r="C1779" i="1"/>
  <c r="P1778" i="1"/>
  <c r="X1778" i="1" s="1"/>
  <c r="B1778" i="1" s="1"/>
  <c r="B1777" i="1" l="1"/>
  <c r="C1780" i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s="1"/>
  <c r="B1805" i="1" s="1"/>
  <c r="P1806" i="1" l="1"/>
  <c r="S1806" i="1" l="1"/>
  <c r="X1806" i="1"/>
  <c r="B1806" i="1" s="1"/>
  <c r="Y1806" i="1" l="1"/>
  <c r="C1807" i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S1836" i="1" l="1"/>
  <c r="X1836" i="1"/>
  <c r="B1836" i="1" s="1"/>
  <c r="Y1836" i="1" l="1"/>
  <c r="C1837" i="1"/>
  <c r="C1838" i="1" l="1"/>
  <c r="P1837" i="1"/>
  <c r="X1837" i="1" s="1"/>
  <c r="B1837" i="1" s="1"/>
  <c r="C1839" i="1" l="1"/>
  <c r="P1838" i="1"/>
  <c r="X1838" i="1" l="1"/>
  <c r="Y1838" i="1" s="1"/>
  <c r="C1840" i="1"/>
  <c r="P1839" i="1"/>
  <c r="X1839" i="1" s="1"/>
  <c r="B1839" i="1" s="1"/>
  <c r="B1838" i="1" l="1"/>
  <c r="C1841" i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l="1"/>
  <c r="Y1866" i="1" s="1"/>
  <c r="C1868" i="1"/>
  <c r="P1867" i="1"/>
  <c r="X1867" i="1" s="1"/>
  <c r="B1867" i="1" s="1"/>
  <c r="B1866" i="1" l="1"/>
  <c r="C1869" i="1"/>
  <c r="P1868" i="1"/>
  <c r="X1868" i="1" s="1"/>
  <c r="B1868" i="1" s="1"/>
  <c r="P1869" i="1" l="1"/>
  <c r="X1869" i="1" l="1"/>
  <c r="B1869" i="1" s="1"/>
  <c r="S1869" i="1"/>
  <c r="Y1869" i="1" l="1"/>
  <c r="C1870" i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P1897" i="1" l="1"/>
  <c r="S1897" i="1" l="1"/>
  <c r="X1897" i="1"/>
  <c r="B1897" i="1" s="1"/>
  <c r="Y1897" i="1" l="1"/>
  <c r="C1898" i="1"/>
  <c r="C1899" i="1" l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X1928" i="1"/>
  <c r="B1928" i="1" s="1"/>
  <c r="Y1928" i="1" l="1"/>
  <c r="C1929" i="1"/>
  <c r="C1930" i="1" l="1"/>
  <c r="P1929" i="1"/>
  <c r="X1929" i="1" s="1"/>
  <c r="B1929" i="1" s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l="1"/>
  <c r="Y1958" i="1" s="1"/>
  <c r="C1960" i="1"/>
  <c r="P1959" i="1"/>
  <c r="X1959" i="1" s="1"/>
  <c r="B1959" i="1" s="1"/>
  <c r="B1958" i="1" l="1"/>
  <c r="P1960" i="1"/>
  <c r="S1960" i="1" l="1"/>
  <c r="X1960" i="1"/>
  <c r="B1960" i="1" s="1"/>
  <c r="Y1960" i="1" l="1"/>
  <c r="C1961" i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P1989" i="1" l="1"/>
  <c r="S1989" i="1" l="1"/>
  <c r="X1989" i="1"/>
  <c r="B1989" i="1" s="1"/>
  <c r="Y1989" i="1" l="1"/>
  <c r="C1990" i="1"/>
  <c r="C1991" i="1" l="1"/>
  <c r="P1990" i="1"/>
  <c r="X1990" i="1" s="1"/>
  <c r="B1990" i="1" s="1"/>
  <c r="C1992" i="1" l="1"/>
  <c r="P1991" i="1"/>
  <c r="X1991" i="1" l="1"/>
  <c r="Y1991" i="1" s="1"/>
  <c r="C1993" i="1"/>
  <c r="P1992" i="1"/>
  <c r="B1991" i="1" l="1"/>
  <c r="C1994" i="1"/>
  <c r="P1993" i="1"/>
  <c r="X1993" i="1" s="1"/>
  <c r="B1993" i="1" s="1"/>
  <c r="X1992" i="1"/>
  <c r="Y1992" i="1" s="1"/>
  <c r="B1992" i="1" l="1"/>
  <c r="C1995" i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C2020" i="1" l="1"/>
  <c r="P2019" i="1"/>
  <c r="X2019" i="1" l="1"/>
  <c r="Y2019" i="1" s="1"/>
  <c r="P2020" i="1"/>
  <c r="B2019" i="1" l="1"/>
  <c r="X2020" i="1"/>
  <c r="B2020" i="1" s="1"/>
  <c r="S2020" i="1"/>
  <c r="Y2020" i="1" l="1"/>
  <c r="C2021" i="1"/>
  <c r="C2022" i="1" l="1"/>
  <c r="P2021" i="1"/>
  <c r="X2021" i="1" s="1"/>
  <c r="B2021" i="1" s="1"/>
  <c r="C2023" i="1" l="1"/>
  <c r="P2022" i="1"/>
  <c r="X2022" i="1" s="1"/>
  <c r="B2022" i="1" s="1"/>
  <c r="C2024" i="1" l="1"/>
  <c r="P2023" i="1"/>
  <c r="X2023" i="1" s="1"/>
  <c r="B2023" i="1" s="1"/>
  <c r="C2025" i="1" l="1"/>
  <c r="P2024" i="1"/>
  <c r="X2024" i="1" l="1"/>
  <c r="Y2024" i="1" s="1"/>
  <c r="C2026" i="1"/>
  <c r="P2025" i="1"/>
  <c r="X2025" i="1" s="1"/>
  <c r="B2025" i="1" s="1"/>
  <c r="B2024" i="1" l="1"/>
  <c r="C2027" i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P2048" i="1" l="1"/>
  <c r="S2048" i="1" l="1"/>
  <c r="X2048" i="1"/>
  <c r="B2048" i="1" s="1"/>
  <c r="Y2048" i="1" l="1"/>
  <c r="C2049" i="1"/>
  <c r="C2050" i="1" l="1"/>
  <c r="P2049" i="1"/>
  <c r="X2049" i="1" s="1"/>
  <c r="B2049" i="1" s="1"/>
  <c r="C2051" i="1" l="1"/>
  <c r="P2050" i="1"/>
  <c r="C2052" i="1" l="1"/>
  <c r="P2051" i="1"/>
  <c r="X2050" i="1"/>
  <c r="Y2050" i="1" s="1"/>
  <c r="B2050" i="1" l="1"/>
  <c r="X2051" i="1"/>
  <c r="Y2051" i="1" s="1"/>
  <c r="C2053" i="1"/>
  <c r="P2052" i="1"/>
  <c r="X2052" i="1" s="1"/>
  <c r="B2052" i="1" s="1"/>
  <c r="B2051" i="1" l="1"/>
  <c r="C2054" i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P2079" i="1" l="1"/>
  <c r="S2079" i="1" l="1"/>
  <c r="X2079" i="1"/>
  <c r="B2079" i="1" s="1"/>
  <c r="Y2079" i="1" l="1"/>
  <c r="C2080" i="1"/>
  <c r="C2081" i="1" l="1"/>
  <c r="P2080" i="1"/>
  <c r="X2080" i="1" s="1"/>
  <c r="B2080" i="1" s="1"/>
  <c r="C2082" i="1" l="1"/>
  <c r="P2081" i="1"/>
  <c r="X2081" i="1" s="1"/>
  <c r="B2081" i="1" s="1"/>
  <c r="C2083" i="1" l="1"/>
  <c r="P2082" i="1"/>
  <c r="X2082" i="1" l="1"/>
  <c r="Y2082" i="1" s="1"/>
  <c r="C2084" i="1"/>
  <c r="P2083" i="1"/>
  <c r="X2083" i="1" s="1"/>
  <c r="B2083" i="1" s="1"/>
  <c r="C2085" i="1" l="1"/>
  <c r="P2084" i="1"/>
  <c r="X2084" i="1" s="1"/>
  <c r="B2084" i="1" s="1"/>
  <c r="B2082" i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P2109" i="1" l="1"/>
  <c r="X2109" i="1" l="1"/>
  <c r="B2109" i="1" s="1"/>
  <c r="S2109" i="1"/>
  <c r="Y2109" i="1" l="1"/>
  <c r="C2110" i="1"/>
  <c r="C2111" i="1" l="1"/>
  <c r="P2110" i="1"/>
  <c r="X2110" i="1" s="1"/>
  <c r="B2110" i="1" s="1"/>
  <c r="C2112" i="1" l="1"/>
  <c r="P2111" i="1"/>
  <c r="X2111" i="1" s="1"/>
  <c r="B2111" i="1" s="1"/>
  <c r="C2113" i="1" l="1"/>
  <c r="P2112" i="1"/>
  <c r="X2112" i="1" s="1"/>
  <c r="B2112" i="1" s="1"/>
  <c r="C2114" i="1" l="1"/>
  <c r="P2113" i="1"/>
  <c r="X2113" i="1" s="1"/>
  <c r="B2113" i="1" s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S2142" i="1" l="1"/>
  <c r="X2142" i="1"/>
  <c r="B2142" i="1" s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P2170" i="1" l="1"/>
  <c r="X2170" i="1" l="1"/>
  <c r="B2170" i="1" s="1"/>
  <c r="S2170" i="1"/>
  <c r="Y2170" i="1" l="1"/>
  <c r="C2171" i="1"/>
  <c r="C2172" i="1" l="1"/>
  <c r="P2171" i="1"/>
  <c r="X2171" i="1" s="1"/>
  <c r="B2171" i="1" s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X2201" i="1" l="1"/>
  <c r="B2201" i="1" s="1"/>
  <c r="S2201" i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C2232" i="1" l="1"/>
  <c r="P2231" i="1"/>
  <c r="X2231" i="1" s="1"/>
  <c r="B2231" i="1" s="1"/>
  <c r="C2233" i="1" l="1"/>
  <c r="P2232" i="1"/>
  <c r="X2232" i="1" s="1"/>
  <c r="B2232" i="1" s="1"/>
  <c r="P2233" i="1" l="1"/>
  <c r="X2233" i="1" l="1"/>
  <c r="B2233" i="1" s="1"/>
  <c r="S2233" i="1"/>
  <c r="Y2233" i="1" l="1"/>
  <c r="C2234" i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P2262" i="1" l="1"/>
  <c r="S2262" i="1" l="1"/>
  <c r="X2262" i="1"/>
  <c r="B2262" i="1" s="1"/>
  <c r="Y2262" i="1" l="1"/>
  <c r="C2263" i="1"/>
  <c r="C2264" i="1" l="1"/>
  <c r="P2263" i="1"/>
  <c r="X2263" i="1" l="1"/>
  <c r="Y2263" i="1" s="1"/>
  <c r="C2265" i="1"/>
  <c r="P2264" i="1"/>
  <c r="B2263" i="1" l="1"/>
  <c r="X2264" i="1"/>
  <c r="Y2264" i="1" s="1"/>
  <c r="C2266" i="1"/>
  <c r="P2265" i="1"/>
  <c r="X2265" i="1" s="1"/>
  <c r="B2265" i="1" s="1"/>
  <c r="B2264" i="1" l="1"/>
  <c r="C2267" i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C2293" i="1" l="1"/>
  <c r="P2292" i="1"/>
  <c r="X2292" i="1" l="1"/>
  <c r="Y2292" i="1" s="1"/>
  <c r="P2293" i="1"/>
  <c r="B2292" i="1" l="1"/>
  <c r="X2293" i="1"/>
  <c r="B2293" i="1" s="1"/>
  <c r="S2293" i="1"/>
  <c r="Y2293" i="1" l="1"/>
  <c r="C2294" i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3" i="1"/>
  <c r="X2323" i="1" s="1"/>
  <c r="B2323" i="1" s="1"/>
  <c r="P2324" i="1" l="1"/>
  <c r="X2324" i="1" l="1"/>
  <c r="B2324" i="1" s="1"/>
  <c r="S2324" i="1"/>
  <c r="Y2324" i="1" l="1"/>
  <c r="C2325" i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P2354" i="1" l="1"/>
  <c r="X2354" i="1" l="1"/>
  <c r="B2354" i="1" s="1"/>
  <c r="S2354" i="1"/>
  <c r="Y2354" i="1" l="1"/>
  <c r="C2355" i="1"/>
  <c r="C2356" i="1" l="1"/>
  <c r="P2355" i="1"/>
  <c r="X2355" i="1" l="1"/>
  <c r="Y2355" i="1" s="1"/>
  <c r="C2357" i="1"/>
  <c r="P2356" i="1"/>
  <c r="C2358" i="1" l="1"/>
  <c r="P2357" i="1"/>
  <c r="X2357" i="1" s="1"/>
  <c r="B2357" i="1" s="1"/>
  <c r="B2355" i="1"/>
  <c r="X2356" i="1"/>
  <c r="Y2356" i="1" s="1"/>
  <c r="B2356" i="1" l="1"/>
  <c r="C2359" i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C2385" i="1" l="1"/>
  <c r="P2384" i="1"/>
  <c r="X2384" i="1" l="1"/>
  <c r="Y2384" i="1" s="1"/>
  <c r="C2386" i="1"/>
  <c r="P2385" i="1"/>
  <c r="X2385" i="1" s="1"/>
  <c r="B2385" i="1" s="1"/>
  <c r="B2384" i="1" l="1"/>
  <c r="C2387" i="1"/>
  <c r="P2386" i="1"/>
  <c r="X2386" i="1" s="1"/>
  <c r="B2386" i="1" s="1"/>
  <c r="P2387" i="1" l="1"/>
  <c r="X2387" i="1" l="1"/>
  <c r="B2387" i="1" s="1"/>
  <c r="S2387" i="1"/>
  <c r="Y2387" i="1" l="1"/>
  <c r="C2388" i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S2415" i="1" l="1"/>
  <c r="X2415" i="1"/>
  <c r="B2415" i="1" s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P2444" i="1" l="1"/>
  <c r="X2444" i="1" l="1"/>
  <c r="B2444" i="1" s="1"/>
  <c r="S2444" i="1"/>
  <c r="Y2444" i="1" l="1"/>
  <c r="C2445" i="1"/>
  <c r="C2446" i="1" l="1"/>
  <c r="P2445" i="1"/>
  <c r="X2445" i="1" s="1"/>
  <c r="B2445" i="1" s="1"/>
  <c r="C2447" i="1" l="1"/>
  <c r="P2446" i="1"/>
  <c r="X2446" i="1" l="1"/>
  <c r="Y2446" i="1" s="1"/>
  <c r="C2448" i="1"/>
  <c r="P2447" i="1"/>
  <c r="X2447" i="1" s="1"/>
  <c r="B2447" i="1" s="1"/>
  <c r="B2446" i="1" l="1"/>
  <c r="C2449" i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P2474" i="1" l="1"/>
  <c r="S2474" i="1" l="1"/>
  <c r="X2474" i="1"/>
  <c r="B2474" i="1" s="1"/>
  <c r="Y2474" i="1" l="1"/>
  <c r="C2475" i="1"/>
  <c r="C2476" i="1" l="1"/>
  <c r="P2475" i="1"/>
  <c r="X2475" i="1" s="1"/>
  <c r="B2475" i="1" s="1"/>
  <c r="C2477" i="1" l="1"/>
  <c r="P2476" i="1"/>
  <c r="X2476" i="1" l="1"/>
  <c r="Y2476" i="1" s="1"/>
  <c r="C2478" i="1"/>
  <c r="P2477" i="1"/>
  <c r="X2477" i="1" s="1"/>
  <c r="B2477" i="1" s="1"/>
  <c r="B2476" i="1" l="1"/>
  <c r="C2479" i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P2506" i="1" l="1"/>
  <c r="X2506" i="1" l="1"/>
  <c r="B2506" i="1" s="1"/>
  <c r="S2506" i="1"/>
  <c r="Y2506" i="1" l="1"/>
  <c r="C2507" i="1"/>
  <c r="C2508" i="1" l="1"/>
  <c r="P2507" i="1"/>
  <c r="X2507" i="1" s="1"/>
  <c r="B2507" i="1" s="1"/>
  <c r="C2509" i="1" l="1"/>
  <c r="P2508" i="1"/>
  <c r="X2508" i="1" s="1"/>
  <c r="B2508" i="1" s="1"/>
  <c r="C2510" i="1" l="1"/>
  <c r="P2509" i="1"/>
  <c r="X2509" i="1" l="1"/>
  <c r="Y2509" i="1" s="1"/>
  <c r="C2511" i="1"/>
  <c r="P2510" i="1"/>
  <c r="X2510" i="1" s="1"/>
  <c r="B2510" i="1" s="1"/>
  <c r="B2509" i="1" l="1"/>
  <c r="C2512" i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P2535" i="1" l="1"/>
  <c r="S2535" i="1" l="1"/>
  <c r="X2535" i="1"/>
  <c r="B2535" i="1" s="1"/>
  <c r="Y2535" i="1" l="1"/>
  <c r="C2536" i="1"/>
  <c r="C2537" i="1" l="1"/>
  <c r="P2536" i="1"/>
  <c r="X2536" i="1" s="1"/>
  <c r="B2536" i="1" s="1"/>
  <c r="C2538" i="1" l="1"/>
  <c r="P2537" i="1"/>
  <c r="X2537" i="1" l="1"/>
  <c r="Y2537" i="1" s="1"/>
  <c r="C2539" i="1"/>
  <c r="P2538" i="1"/>
  <c r="X2538" i="1" s="1"/>
  <c r="B2538" i="1" s="1"/>
  <c r="B2537" i="1" l="1"/>
  <c r="C2540" i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P2566" i="1" l="1"/>
  <c r="X2566" i="1" l="1"/>
  <c r="B2566" i="1" s="1"/>
  <c r="S2566" i="1"/>
  <c r="Y2566" i="1" l="1"/>
  <c r="C2567" i="1"/>
  <c r="C2568" i="1" l="1"/>
  <c r="P2567" i="1"/>
  <c r="X2567" i="1" l="1"/>
  <c r="Y2567" i="1" s="1"/>
  <c r="C2569" i="1"/>
  <c r="P2568" i="1"/>
  <c r="X2568" i="1" s="1"/>
  <c r="B2568" i="1" s="1"/>
  <c r="C2570" i="1" l="1"/>
  <c r="P2569" i="1"/>
  <c r="X2569" i="1" s="1"/>
  <c r="B2569" i="1" s="1"/>
  <c r="B2567" i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l="1"/>
  <c r="B2597" i="1" s="1"/>
  <c r="S2597" i="1"/>
  <c r="Y2597" i="1" l="1"/>
  <c r="C2598" i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P2627" i="1" l="1"/>
  <c r="S2627" i="1" l="1"/>
  <c r="X2627" i="1"/>
  <c r="B2627" i="1" s="1"/>
  <c r="Y2627" i="1" l="1"/>
  <c r="C2628" i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P2660" i="1" l="1"/>
  <c r="X2660" i="1" l="1"/>
  <c r="B2660" i="1" s="1"/>
  <c r="S2660" i="1"/>
  <c r="Y2660" i="1" l="1"/>
  <c r="C2661" i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S2688" i="1" l="1"/>
  <c r="X2688" i="1"/>
  <c r="B2688" i="1" s="1"/>
  <c r="Y2688" i="1" l="1"/>
  <c r="C2689" i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l="1"/>
  <c r="B2719" i="1" s="1"/>
  <c r="S2719" i="1"/>
  <c r="Y2719" i="1" l="1"/>
  <c r="C2720" i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l="1"/>
  <c r="Y2749" i="1" s="1"/>
  <c r="C2751" i="1"/>
  <c r="P2750" i="1"/>
  <c r="X2750" i="1" s="1"/>
  <c r="B2750" i="1" s="1"/>
  <c r="B2749" i="1" l="1"/>
  <c r="P2751" i="1"/>
  <c r="X2751" i="1" l="1"/>
  <c r="B2751" i="1" s="1"/>
  <c r="S2751" i="1"/>
  <c r="Y2751" i="1" l="1"/>
  <c r="C2752" i="1"/>
  <c r="C2753" i="1" l="1"/>
  <c r="P2752" i="1"/>
  <c r="X2752" i="1" l="1"/>
  <c r="Y2752" i="1" s="1"/>
  <c r="C2754" i="1"/>
  <c r="P2753" i="1"/>
  <c r="X2753" i="1" s="1"/>
  <c r="B2753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P2779" i="1" l="1"/>
  <c r="X2779" i="1" l="1"/>
  <c r="B2779" i="1" s="1"/>
  <c r="S2779" i="1"/>
  <c r="Y2779" i="1" l="1"/>
  <c r="C2780" i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P2842" i="1" l="1"/>
  <c r="X2842" i="1" l="1"/>
  <c r="B2842" i="1" s="1"/>
  <c r="S2842" i="1"/>
  <c r="Y2842" i="1" l="1"/>
  <c r="C2843" i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X2871" i="1" l="1"/>
  <c r="B2871" i="1" s="1"/>
  <c r="S2871" i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X2901" i="1" l="1"/>
  <c r="B2901" i="1" s="1"/>
  <c r="S2901" i="1"/>
  <c r="Y2901" i="1" l="1"/>
  <c r="C2902" i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P2933" i="1" l="1"/>
  <c r="S2933" i="1" l="1"/>
  <c r="X2933" i="1"/>
  <c r="B2933" i="1" s="1"/>
  <c r="Y2933" i="1" l="1"/>
  <c r="C2934" i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X2963" i="1" l="1"/>
  <c r="B2963" i="1" s="1"/>
  <c r="S2963" i="1"/>
  <c r="Y2963" i="1" l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X2993" i="1" l="1"/>
  <c r="B2993" i="1" s="1"/>
  <c r="S2993" i="1"/>
  <c r="Y2993" i="1" l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P3024" i="1" l="1"/>
  <c r="S3024" i="1" l="1"/>
  <c r="X3024" i="1"/>
  <c r="B3024" i="1" s="1"/>
  <c r="Y3024" i="1" l="1"/>
  <c r="C3025" i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P3054" i="1" l="1"/>
  <c r="S3054" i="1" l="1"/>
  <c r="X3054" i="1"/>
  <c r="B3054" i="1" s="1"/>
  <c r="Y3054" i="1" l="1"/>
  <c r="C3055" i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P3087" i="1" l="1"/>
  <c r="X3087" i="1" l="1"/>
  <c r="B3087" i="1" s="1"/>
  <c r="S3087" i="1"/>
  <c r="Y3087" i="1" l="1"/>
  <c r="C3088" i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l="1"/>
  <c r="Y3115" i="1" s="1"/>
  <c r="P3116" i="1"/>
  <c r="B3115" i="1" l="1"/>
  <c r="X3116" i="1"/>
  <c r="B3116" i="1" s="1"/>
  <c r="S3116" i="1"/>
  <c r="Y3116" i="1" l="1"/>
  <c r="C3117" i="1"/>
  <c r="C3118" i="1" l="1"/>
  <c r="P3117" i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P3144" i="1" l="1"/>
  <c r="S3144" i="1" l="1"/>
  <c r="X3144" i="1"/>
  <c r="B3144" i="1" s="1"/>
  <c r="Y3144" i="1" l="1"/>
  <c r="C3145" i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P3175" i="1" l="1"/>
  <c r="S3175" i="1" l="1"/>
  <c r="X3175" i="1"/>
  <c r="B3175" i="1" s="1"/>
  <c r="Y3175" i="1" l="1"/>
  <c r="C3176" i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P3206" i="1" l="1"/>
  <c r="S3206" i="1" l="1"/>
  <c r="X3206" i="1"/>
  <c r="B3206" i="1" s="1"/>
  <c r="Y3206" i="1" l="1"/>
  <c r="C3207" i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P3236" i="1" l="1"/>
  <c r="S3236" i="1" l="1"/>
  <c r="X3236" i="1"/>
  <c r="B3236" i="1" s="1"/>
  <c r="Y3236" i="1" l="1"/>
  <c r="C3237" i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5" i="1" s="1"/>
  <c r="X3295" i="1" s="1"/>
  <c r="B3295" i="1" s="1"/>
  <c r="P3294" i="1"/>
  <c r="X3294" i="1" s="1"/>
  <c r="B3294" i="1" s="1"/>
</calcChain>
</file>

<file path=xl/sharedStrings.xml><?xml version="1.0" encoding="utf-8"?>
<sst xmlns="http://schemas.openxmlformats.org/spreadsheetml/2006/main" count="588" uniqueCount="155">
  <si>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</si>
  <si>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</si>
  <si>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</si>
  <si>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</si>
  <si>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</si>
  <si>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</si>
  <si>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</si>
  <si>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</si>
  <si>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</si>
  <si>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</si>
  <si>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</si>
  <si>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</si>
  <si>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</si>
  <si>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</si>
  <si>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</si>
  <si>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</si>
  <si>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</si>
  <si>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</si>
  <si>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</si>
  <si>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</si>
  <si>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</si>
  <si>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</si>
  <si>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</si>
  <si>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</si>
  <si>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</si>
  <si>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</si>
  <si>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</si>
  <si>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</si>
  <si>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</si>
  <si>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</si>
  <si>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</si>
  <si>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</si>
  <si>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</si>
  <si>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</si>
  <si>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</si>
  <si>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</si>
  <si>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</si>
  <si>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</si>
  <si>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</si>
  <si>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</si>
  <si>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</si>
  <si>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</si>
  <si>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</si>
  <si>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</si>
  <si>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</si>
  <si>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</si>
  <si>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</si>
  <si>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</si>
  <si>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</si>
  <si>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</si>
  <si>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</si>
  <si>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</si>
  <si>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</si>
  <si>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</si>
  <si>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</si>
  <si>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</si>
  <si>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</si>
  <si>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</si>
  <si>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</si>
  <si>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</si>
  <si>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</si>
  <si>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</si>
  <si>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</si>
  <si>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</si>
  <si>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</si>
  <si>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</si>
  <si>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</si>
  <si>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</si>
  <si>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</si>
  <si>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</si>
  <si>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</si>
  <si>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</si>
  <si>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</si>
  <si>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</si>
  <si>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</si>
  <si>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</si>
  <si>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</si>
  <si>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</si>
  <si>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</si>
  <si>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</si>
  <si>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</si>
  <si>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</si>
  <si>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</si>
  <si>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</si>
  <si>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</si>
  <si>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</si>
  <si>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</si>
  <si>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</si>
  <si>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</si>
  <si>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</si>
  <si>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</si>
  <si>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</si>
  <si>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</si>
  <si>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</si>
  <si>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</si>
  <si>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</si>
  <si>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</si>
  <si>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</si>
  <si>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</si>
  <si>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</si>
  <si>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</si>
  <si>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</si>
  <si>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</si>
  <si>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</si>
  <si>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</si>
  <si>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</si>
  <si>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</si>
  <si>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</si>
  <si>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</si>
  <si>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</si>
  <si>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</si>
  <si>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(M-1)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</si>
  <si>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</si>
  <si>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</si>
  <si>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</si>
  <si>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</si>
  <si>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</si>
  <si>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</si>
  <si>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</si>
  <si>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</si>
  <si>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</si>
  <si>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</si>
  <si>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</si>
  <si>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</si>
  <si>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</si>
  <si>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</si>
  <si>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</si>
  <si>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</si>
  <si>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</si>
  <si>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</si>
  <si>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</si>
  <si>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</si>
  <si>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</si>
  <si>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</si>
  <si>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</si>
  <si>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</si>
  <si>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</si>
  <si>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</si>
  <si>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</si>
  <si>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</si>
  <si>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</si>
  <si>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</si>
  <si>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</si>
  <si>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</si>
  <si>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FORTE SECURITIZADORA S.A. - 1ª EMISSÃO DE CRI - 387ª SÉRIE - R$ 3.955.000,00 - 3.955 CRI</t>
  </si>
  <si>
    <t>IPCA + 7,86% A.A. (base 252)</t>
  </si>
  <si>
    <t>1ª EMI/387ª SER</t>
  </si>
  <si>
    <t>387ª</t>
  </si>
  <si>
    <t>SENIOR</t>
  </si>
  <si>
    <t>FORTESEC DOS LAGOS</t>
  </si>
  <si>
    <t>SP_VALOR_VNA</t>
  </si>
  <si>
    <t>INCORPJ=</t>
  </si>
  <si>
    <t>20D0995632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</si>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</sst>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0.00000000%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3" fillId="11" borderId="0" applyNumberFormat="0" applyBorder="0" applyAlignment="0" applyProtection="0"/>
    <xf numFmtId="9" fontId="25" fillId="0" borderId="0" applyFont="0" applyFill="0" applyBorder="0" applyAlignment="0" applyProtection="0"/>
    <xf numFmtId="0" fontId="26" fillId="12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left" vertical="center"/>
    </xf>
    <xf numFmtId="14" fontId="24" fillId="11" borderId="0" xfId="1" applyNumberFormat="1" applyFont="1" applyAlignment="1">
      <alignment horizontal="center" vertical="center"/>
    </xf>
    <xf numFmtId="165" fontId="24" fillId="11" borderId="0" xfId="1" applyNumberFormat="1" applyFont="1" applyAlignment="1">
      <alignment horizontal="center" vertical="center"/>
    </xf>
    <xf numFmtId="4" fontId="24" fillId="11" borderId="0" xfId="1" applyNumberFormat="1" applyFont="1" applyAlignment="1">
      <alignment horizontal="center"/>
    </xf>
    <xf numFmtId="4" fontId="24" fillId="11" borderId="0" xfId="1" applyNumberFormat="1" applyFont="1" applyAlignment="1">
      <alignment horizontal="center" vertical="center"/>
    </xf>
    <xf numFmtId="173" fontId="24" fillId="11" borderId="0" xfId="1" applyNumberFormat="1" applyFont="1" applyAlignment="1">
      <alignment horizontal="center" vertical="center"/>
    </xf>
    <xf numFmtId="10" fontId="24" fillId="11" borderId="0" xfId="1" applyNumberFormat="1" applyFont="1" applyAlignment="1">
      <alignment horizontal="center" vertical="center"/>
    </xf>
    <xf numFmtId="0" fontId="24" fillId="11" borderId="0" xfId="1" applyFont="1" applyAlignment="1">
      <alignment horizontal="center" vertical="center"/>
    </xf>
    <xf numFmtId="169" fontId="24" fillId="11" borderId="0" xfId="1" applyNumberFormat="1" applyFont="1" applyAlignment="1">
      <alignment horizontal="center" vertical="center"/>
    </xf>
    <xf numFmtId="3" fontId="24" fillId="11" borderId="0" xfId="1" applyNumberFormat="1" applyFont="1" applyAlignment="1">
      <alignment horizontal="center" vertical="center"/>
    </xf>
    <xf numFmtId="166" fontId="24" fillId="11" borderId="0" xfId="1" applyNumberFormat="1" applyFont="1" applyAlignment="1">
      <alignment horizontal="center" vertical="center"/>
    </xf>
    <xf numFmtId="167" fontId="24" fillId="11" borderId="0" xfId="1" applyNumberFormat="1" applyFont="1" applyAlignment="1">
      <alignment horizontal="center" vertical="center"/>
    </xf>
    <xf numFmtId="14" fontId="24" fillId="11" borderId="0" xfId="1" applyNumberFormat="1" applyFont="1" applyAlignment="1">
      <alignment horizontal="right" vertical="center"/>
    </xf>
    <xf numFmtId="167" fontId="18" fillId="8" borderId="0" xfId="2" applyNumberFormat="1" applyFon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6" fontId="26" fillId="12" borderId="0" xfId="3" applyNumberFormat="1" applyAlignment="1">
      <alignment horizontal="center" vertical="center"/>
    </xf>
    <xf numFmtId="165" fontId="26" fillId="12" borderId="0" xfId="3" applyNumberFormat="1" applyAlignment="1">
      <alignment horizontal="center" vertical="center"/>
    </xf>
    <xf numFmtId="175" fontId="26" fillId="12" borderId="0" xfId="3" applyNumberFormat="1" applyAlignment="1">
      <alignment horizontal="center"/>
    </xf>
    <xf numFmtId="14" fontId="26" fillId="12" borderId="0" xfId="3" applyNumberFormat="1" applyAlignment="1">
      <alignment horizontal="center" vertical="center"/>
    </xf>
    <xf numFmtId="4" fontId="26" fillId="12" borderId="0" xfId="3" applyNumberFormat="1" applyAlignment="1">
      <alignment horizontal="center"/>
    </xf>
    <xf numFmtId="4" fontId="26" fillId="12" borderId="0" xfId="3" applyNumberFormat="1" applyAlignment="1">
      <alignment horizontal="center" vertical="center"/>
    </xf>
    <xf numFmtId="173" fontId="26" fillId="12" borderId="0" xfId="3" applyNumberFormat="1" applyAlignment="1">
      <alignment horizontal="center" vertical="center"/>
    </xf>
    <xf numFmtId="10" fontId="26" fillId="12" borderId="0" xfId="3" applyNumberFormat="1" applyAlignment="1">
      <alignment horizontal="center" vertical="center"/>
    </xf>
    <xf numFmtId="0" fontId="26" fillId="12" borderId="0" xfId="3" applyAlignment="1">
      <alignment horizontal="center" vertical="center"/>
    </xf>
    <xf numFmtId="169" fontId="26" fillId="12" borderId="0" xfId="3" applyNumberFormat="1" applyAlignment="1">
      <alignment horizontal="center" vertical="center"/>
    </xf>
    <xf numFmtId="3" fontId="26" fillId="12" borderId="0" xfId="3" applyNumberFormat="1" applyAlignment="1">
      <alignment horizontal="center" vertical="center"/>
    </xf>
    <xf numFmtId="167" fontId="26" fillId="12" borderId="0" xfId="3" applyNumberFormat="1" applyAlignment="1">
      <alignment horizontal="center" vertical="center"/>
    </xf>
    <xf numFmtId="14" fontId="26" fillId="12" borderId="0" xfId="3" applyNumberFormat="1" applyAlignment="1">
      <alignment horizontal="right" vertical="center"/>
    </xf>
    <xf numFmtId="165" fontId="26" fillId="12" borderId="2" xfId="3" applyNumberFormat="1" applyBorder="1" applyAlignment="1">
      <alignment horizontal="center"/>
    </xf>
  </cellXfs>
  <cellStyles count="4">
    <cellStyle name="Bom" xfId="1" builtinId="26"/>
    <cellStyle name="Neutro" xfId="3" builtinId="28"/>
    <cellStyle name="Normal" xfId="0" builtinId="0"/>
    <cellStyle name="Porcentagem" xfId="2" builtinId="5"/>
  </cellStyles>
  <dxfs count="1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7036.33</v>
          </cell>
        </row>
        <row r="229">
          <cell r="EW229">
            <v>45677</v>
          </cell>
          <cell r="EX229">
            <v>7036.33</v>
          </cell>
          <cell r="EY229">
            <v>45616</v>
          </cell>
          <cell r="EZ229">
            <v>7036.33</v>
          </cell>
        </row>
        <row r="230">
          <cell r="EW230">
            <v>45708</v>
          </cell>
          <cell r="EX230">
            <v>7036.33</v>
          </cell>
          <cell r="EY230">
            <v>45646</v>
          </cell>
          <cell r="EZ230">
            <v>7036.33</v>
          </cell>
        </row>
        <row r="231">
          <cell r="EW231">
            <v>45736</v>
          </cell>
          <cell r="EX231">
            <v>7036.33</v>
          </cell>
          <cell r="EY231">
            <v>45677</v>
          </cell>
          <cell r="EZ231">
            <v>7036.33</v>
          </cell>
        </row>
        <row r="232">
          <cell r="EW232">
            <v>45769</v>
          </cell>
          <cell r="EX232">
            <v>7036.33</v>
          </cell>
          <cell r="EY232">
            <v>45710</v>
          </cell>
          <cell r="EZ232">
            <v>7036.33</v>
          </cell>
        </row>
        <row r="233">
          <cell r="EW233">
            <v>45797</v>
          </cell>
          <cell r="EX233">
            <v>7036.33</v>
          </cell>
          <cell r="EY233">
            <v>45736</v>
          </cell>
          <cell r="EZ233">
            <v>7036.33</v>
          </cell>
        </row>
        <row r="234">
          <cell r="EW234">
            <v>45828</v>
          </cell>
          <cell r="EX234">
            <v>7036.33</v>
          </cell>
          <cell r="EY234">
            <v>45767</v>
          </cell>
          <cell r="EZ234">
            <v>7036.33</v>
          </cell>
        </row>
        <row r="235">
          <cell r="EW235">
            <v>45859</v>
          </cell>
          <cell r="EX235">
            <v>7036.33</v>
          </cell>
          <cell r="EY235">
            <v>45798</v>
          </cell>
          <cell r="EZ235">
            <v>7036.33</v>
          </cell>
        </row>
        <row r="236">
          <cell r="EW236">
            <v>45889</v>
          </cell>
          <cell r="EX236">
            <v>7036.33</v>
          </cell>
          <cell r="EY236">
            <v>45828</v>
          </cell>
          <cell r="EZ236">
            <v>7036.33</v>
          </cell>
        </row>
        <row r="237">
          <cell r="EW237">
            <v>45922</v>
          </cell>
          <cell r="EX237">
            <v>7036.33</v>
          </cell>
          <cell r="EY237">
            <v>45860</v>
          </cell>
          <cell r="EZ237">
            <v>7036.33</v>
          </cell>
        </row>
        <row r="238">
          <cell r="EW238">
            <v>45950</v>
          </cell>
          <cell r="EX238">
            <v>7036.33</v>
          </cell>
          <cell r="EY238">
            <v>45889</v>
          </cell>
          <cell r="EZ238">
            <v>7036.33</v>
          </cell>
        </row>
        <row r="239">
          <cell r="EW239">
            <v>45981</v>
          </cell>
          <cell r="EX239">
            <v>7036.33</v>
          </cell>
          <cell r="EY239">
            <v>45920</v>
          </cell>
          <cell r="EZ239">
            <v>7036.33</v>
          </cell>
        </row>
        <row r="240">
          <cell r="EW240">
            <v>46013</v>
          </cell>
          <cell r="EX240">
            <v>7036.33</v>
          </cell>
          <cell r="EY240">
            <v>45952</v>
          </cell>
          <cell r="EZ240">
            <v>7036.33</v>
          </cell>
        </row>
        <row r="241">
          <cell r="EW241">
            <v>46042</v>
          </cell>
          <cell r="EX241">
            <v>7036.33</v>
          </cell>
          <cell r="EY241">
            <v>45981</v>
          </cell>
          <cell r="EZ241">
            <v>7036.33</v>
          </cell>
        </row>
        <row r="242">
          <cell r="EW242">
            <v>46073</v>
          </cell>
          <cell r="EX242">
            <v>7036.33</v>
          </cell>
          <cell r="EY242">
            <v>46011</v>
          </cell>
          <cell r="EZ242">
            <v>7036.33</v>
          </cell>
        </row>
        <row r="243">
          <cell r="EW243">
            <v>46101</v>
          </cell>
          <cell r="EX243">
            <v>7036.33</v>
          </cell>
          <cell r="EY243">
            <v>46042</v>
          </cell>
          <cell r="EZ243">
            <v>7036.33</v>
          </cell>
        </row>
        <row r="244">
          <cell r="EW244">
            <v>46132</v>
          </cell>
          <cell r="EX244">
            <v>7036.33</v>
          </cell>
          <cell r="EY244">
            <v>46073</v>
          </cell>
          <cell r="EZ244">
            <v>7036.33</v>
          </cell>
        </row>
        <row r="245">
          <cell r="EW245">
            <v>46162</v>
          </cell>
          <cell r="EX245">
            <v>7036.33</v>
          </cell>
          <cell r="EY245">
            <v>46101</v>
          </cell>
          <cell r="EZ245">
            <v>7036.33</v>
          </cell>
        </row>
        <row r="246">
          <cell r="EW246">
            <v>46195</v>
          </cell>
          <cell r="EX246">
            <v>7036.33</v>
          </cell>
          <cell r="EY246">
            <v>46134</v>
          </cell>
          <cell r="EZ246">
            <v>7036.33</v>
          </cell>
        </row>
        <row r="247">
          <cell r="EW247">
            <v>46223</v>
          </cell>
          <cell r="EX247">
            <v>7036.33</v>
          </cell>
          <cell r="EY247">
            <v>46162</v>
          </cell>
          <cell r="EZ247">
            <v>7036.33</v>
          </cell>
        </row>
        <row r="248">
          <cell r="EW248">
            <v>46254</v>
          </cell>
          <cell r="EX248">
            <v>7036.33</v>
          </cell>
          <cell r="EY248">
            <v>46193</v>
          </cell>
          <cell r="EZ248">
            <v>7036.33</v>
          </cell>
        </row>
        <row r="249">
          <cell r="EW249">
            <v>46286</v>
          </cell>
          <cell r="EX249">
            <v>7036.33</v>
          </cell>
          <cell r="EY249">
            <v>46224</v>
          </cell>
          <cell r="EZ249">
            <v>7036.33</v>
          </cell>
        </row>
        <row r="250">
          <cell r="EW250">
            <v>46315</v>
          </cell>
          <cell r="EX250">
            <v>7036.33</v>
          </cell>
          <cell r="EY250">
            <v>46254</v>
          </cell>
          <cell r="EZ250">
            <v>7036.33</v>
          </cell>
        </row>
        <row r="251">
          <cell r="EW251">
            <v>46346</v>
          </cell>
          <cell r="EX251">
            <v>7036.33</v>
          </cell>
          <cell r="EY251">
            <v>46285</v>
          </cell>
          <cell r="EZ251">
            <v>7036.33</v>
          </cell>
        </row>
        <row r="252">
          <cell r="EW252">
            <v>46377</v>
          </cell>
          <cell r="EX252">
            <v>7036.33</v>
          </cell>
          <cell r="EY252">
            <v>46316</v>
          </cell>
          <cell r="EZ252">
            <v>7036.33</v>
          </cell>
        </row>
        <row r="253">
          <cell r="EW253">
            <v>46407</v>
          </cell>
          <cell r="EX253">
            <v>7036.33</v>
          </cell>
          <cell r="EY253">
            <v>46346</v>
          </cell>
          <cell r="EZ253">
            <v>7036.33</v>
          </cell>
        </row>
        <row r="254">
          <cell r="EW254">
            <v>46440</v>
          </cell>
          <cell r="EX254">
            <v>7036.33</v>
          </cell>
          <cell r="EY254">
            <v>46378</v>
          </cell>
          <cell r="EZ254">
            <v>7036.33</v>
          </cell>
        </row>
        <row r="255">
          <cell r="EW255">
            <v>46468</v>
          </cell>
          <cell r="EX255">
            <v>7036.33</v>
          </cell>
          <cell r="EY255">
            <v>46409</v>
          </cell>
          <cell r="EZ255">
            <v>7036.33</v>
          </cell>
        </row>
        <row r="256">
          <cell r="EW256">
            <v>46497</v>
          </cell>
          <cell r="EX256">
            <v>7036.33</v>
          </cell>
          <cell r="EY256">
            <v>46438</v>
          </cell>
          <cell r="EZ256">
            <v>7036.33</v>
          </cell>
        </row>
        <row r="257">
          <cell r="EW257">
            <v>46527</v>
          </cell>
          <cell r="EX257">
            <v>7036.33</v>
          </cell>
          <cell r="EY257">
            <v>46466</v>
          </cell>
          <cell r="EZ257">
            <v>7036.33</v>
          </cell>
        </row>
        <row r="258">
          <cell r="EW258">
            <v>46559</v>
          </cell>
          <cell r="EX258">
            <v>7036.33</v>
          </cell>
          <cell r="EY258">
            <v>46498</v>
          </cell>
          <cell r="EZ258">
            <v>7036.33</v>
          </cell>
        </row>
        <row r="259">
          <cell r="EW259">
            <v>46588</v>
          </cell>
          <cell r="EX259">
            <v>7036.33</v>
          </cell>
          <cell r="EY259">
            <v>46527</v>
          </cell>
          <cell r="EZ259">
            <v>7036.33</v>
          </cell>
        </row>
        <row r="260">
          <cell r="EW260">
            <v>46619</v>
          </cell>
          <cell r="EX260">
            <v>7036.33</v>
          </cell>
          <cell r="EY260">
            <v>46558</v>
          </cell>
          <cell r="EZ260">
            <v>7036.33</v>
          </cell>
        </row>
        <row r="261">
          <cell r="EW261">
            <v>46650</v>
          </cell>
          <cell r="EX261">
            <v>7036.33</v>
          </cell>
          <cell r="EY261">
            <v>46588</v>
          </cell>
          <cell r="EZ261">
            <v>7036.33</v>
          </cell>
        </row>
        <row r="262">
          <cell r="EW262">
            <v>46680</v>
          </cell>
          <cell r="EX262">
            <v>7036.33</v>
          </cell>
          <cell r="EY262">
            <v>46619</v>
          </cell>
          <cell r="EZ262">
            <v>7036.33</v>
          </cell>
        </row>
        <row r="263">
          <cell r="EW263">
            <v>46713</v>
          </cell>
          <cell r="EX263">
            <v>7036.33</v>
          </cell>
          <cell r="EY263">
            <v>46652</v>
          </cell>
          <cell r="EZ263">
            <v>7036.33</v>
          </cell>
        </row>
        <row r="264">
          <cell r="EW264">
            <v>46741</v>
          </cell>
          <cell r="EX264">
            <v>7036.33</v>
          </cell>
          <cell r="EY264">
            <v>46680</v>
          </cell>
          <cell r="EZ264">
            <v>7036.33</v>
          </cell>
        </row>
        <row r="265">
          <cell r="EW265">
            <v>46772</v>
          </cell>
          <cell r="EX265">
            <v>7036.33</v>
          </cell>
          <cell r="EY265">
            <v>46711</v>
          </cell>
          <cell r="EZ265">
            <v>7036.33</v>
          </cell>
        </row>
        <row r="266">
          <cell r="EW266">
            <v>46804</v>
          </cell>
          <cell r="EX266">
            <v>7036.33</v>
          </cell>
          <cell r="EY266">
            <v>46742</v>
          </cell>
          <cell r="EZ266">
            <v>7036.33</v>
          </cell>
        </row>
        <row r="267">
          <cell r="EW267">
            <v>46832</v>
          </cell>
          <cell r="EX267">
            <v>7036.33</v>
          </cell>
          <cell r="EY267">
            <v>46772</v>
          </cell>
          <cell r="EZ267">
            <v>7036.33</v>
          </cell>
        </row>
        <row r="268">
          <cell r="EW268">
            <v>46863</v>
          </cell>
          <cell r="EX268">
            <v>7036.33</v>
          </cell>
          <cell r="EY268">
            <v>46803</v>
          </cell>
          <cell r="EZ268">
            <v>7036.33</v>
          </cell>
        </row>
        <row r="269">
          <cell r="EW269">
            <v>46895</v>
          </cell>
          <cell r="EX269">
            <v>7036.33</v>
          </cell>
          <cell r="EY269">
            <v>46834</v>
          </cell>
          <cell r="EZ269">
            <v>7036.33</v>
          </cell>
        </row>
        <row r="270">
          <cell r="EW270">
            <v>46924</v>
          </cell>
          <cell r="EX270">
            <v>7036.33</v>
          </cell>
          <cell r="EY270">
            <v>46863</v>
          </cell>
          <cell r="EZ270">
            <v>7036.33</v>
          </cell>
        </row>
        <row r="271">
          <cell r="EW271">
            <v>46954</v>
          </cell>
          <cell r="EX271">
            <v>7036.33</v>
          </cell>
          <cell r="EY271">
            <v>46893</v>
          </cell>
          <cell r="EZ271">
            <v>7036.33</v>
          </cell>
        </row>
        <row r="272">
          <cell r="EW272">
            <v>46986</v>
          </cell>
          <cell r="EX272">
            <v>7036.33</v>
          </cell>
          <cell r="EY272">
            <v>46925</v>
          </cell>
          <cell r="EZ272">
            <v>7036.33</v>
          </cell>
        </row>
        <row r="273">
          <cell r="EW273">
            <v>47016</v>
          </cell>
          <cell r="EX273">
            <v>7036.33</v>
          </cell>
          <cell r="EY273">
            <v>46954</v>
          </cell>
          <cell r="EZ273">
            <v>7036.33</v>
          </cell>
        </row>
        <row r="274">
          <cell r="EW274">
            <v>47046</v>
          </cell>
          <cell r="EX274">
            <v>7036.33</v>
          </cell>
          <cell r="EY274">
            <v>46985</v>
          </cell>
          <cell r="EZ274">
            <v>7036.33</v>
          </cell>
        </row>
        <row r="275">
          <cell r="EW275">
            <v>47077</v>
          </cell>
          <cell r="EX275">
            <v>7036.33</v>
          </cell>
          <cell r="EY275">
            <v>47016</v>
          </cell>
          <cell r="EZ275">
            <v>7036.33</v>
          </cell>
        </row>
        <row r="276">
          <cell r="EW276">
            <v>47107</v>
          </cell>
          <cell r="EX276">
            <v>7036.33</v>
          </cell>
          <cell r="EY276">
            <v>47046</v>
          </cell>
          <cell r="EZ276">
            <v>7036.33</v>
          </cell>
        </row>
        <row r="277">
          <cell r="EW277">
            <v>47140</v>
          </cell>
          <cell r="EX277">
            <v>7036.33</v>
          </cell>
          <cell r="EY277">
            <v>47079</v>
          </cell>
          <cell r="EZ277">
            <v>7036.33</v>
          </cell>
        </row>
        <row r="278">
          <cell r="EW278">
            <v>47169</v>
          </cell>
          <cell r="EX278">
            <v>7036.33</v>
          </cell>
          <cell r="EY278">
            <v>47107</v>
          </cell>
          <cell r="EZ278">
            <v>7036.33</v>
          </cell>
        </row>
        <row r="279">
          <cell r="EW279">
            <v>47197</v>
          </cell>
          <cell r="EX279">
            <v>7036.33</v>
          </cell>
          <cell r="EY279">
            <v>47138</v>
          </cell>
          <cell r="EZ279">
            <v>7036.33</v>
          </cell>
        </row>
        <row r="280">
          <cell r="EW280">
            <v>47228</v>
          </cell>
          <cell r="EX280">
            <v>7036.33</v>
          </cell>
          <cell r="EY280">
            <v>47169</v>
          </cell>
          <cell r="EZ280">
            <v>7036.33</v>
          </cell>
        </row>
        <row r="281">
          <cell r="EW281">
            <v>47259</v>
          </cell>
          <cell r="EX281">
            <v>7036.33</v>
          </cell>
          <cell r="EY281">
            <v>47198</v>
          </cell>
          <cell r="EZ281">
            <v>7036.33</v>
          </cell>
        </row>
        <row r="282">
          <cell r="EW282">
            <v>47289</v>
          </cell>
          <cell r="EX282">
            <v>7036.33</v>
          </cell>
          <cell r="EY282">
            <v>47228</v>
          </cell>
          <cell r="EZ282">
            <v>7036.33</v>
          </cell>
        </row>
        <row r="283">
          <cell r="EW283">
            <v>47319</v>
          </cell>
          <cell r="EX283">
            <v>7036.33</v>
          </cell>
          <cell r="EY283">
            <v>47258</v>
          </cell>
          <cell r="EZ283">
            <v>7036.33</v>
          </cell>
        </row>
        <row r="284">
          <cell r="EW284">
            <v>47350</v>
          </cell>
          <cell r="EX284">
            <v>7036.33</v>
          </cell>
          <cell r="EY284">
            <v>47289</v>
          </cell>
          <cell r="EZ284">
            <v>7036.33</v>
          </cell>
        </row>
        <row r="285">
          <cell r="EW285">
            <v>47381</v>
          </cell>
          <cell r="EX285">
            <v>7036.33</v>
          </cell>
          <cell r="EY285">
            <v>47319</v>
          </cell>
          <cell r="EZ285">
            <v>7036.33</v>
          </cell>
        </row>
        <row r="286">
          <cell r="EW286">
            <v>47413</v>
          </cell>
          <cell r="EX286">
            <v>7036.33</v>
          </cell>
          <cell r="EY286">
            <v>47352</v>
          </cell>
          <cell r="EZ286">
            <v>7036.33</v>
          </cell>
        </row>
        <row r="287">
          <cell r="EW287">
            <v>47442</v>
          </cell>
          <cell r="EX287">
            <v>7036.33</v>
          </cell>
          <cell r="EY287">
            <v>47381</v>
          </cell>
          <cell r="EZ287">
            <v>7036.33</v>
          </cell>
        </row>
        <row r="288">
          <cell r="EW288">
            <v>47472</v>
          </cell>
          <cell r="EX288">
            <v>7036.33</v>
          </cell>
          <cell r="EY288">
            <v>47411</v>
          </cell>
          <cell r="EZ288">
            <v>7036.33</v>
          </cell>
        </row>
        <row r="289">
          <cell r="EW289">
            <v>47504</v>
          </cell>
          <cell r="EX289">
            <v>7036.33</v>
          </cell>
          <cell r="EY289">
            <v>47443</v>
          </cell>
          <cell r="EZ289">
            <v>7036.33</v>
          </cell>
        </row>
        <row r="290">
          <cell r="EW290">
            <v>47534</v>
          </cell>
          <cell r="EX290">
            <v>7036.33</v>
          </cell>
          <cell r="EY290">
            <v>47472</v>
          </cell>
          <cell r="EZ290">
            <v>7036.33</v>
          </cell>
        </row>
        <row r="291">
          <cell r="EW291">
            <v>47562</v>
          </cell>
          <cell r="EX291">
            <v>7036.33</v>
          </cell>
          <cell r="EY291">
            <v>47503</v>
          </cell>
          <cell r="EZ291">
            <v>7036.33</v>
          </cell>
        </row>
        <row r="292">
          <cell r="EW292">
            <v>47595</v>
          </cell>
          <cell r="EX292">
            <v>7036.33</v>
          </cell>
          <cell r="EY292">
            <v>47536</v>
          </cell>
          <cell r="EZ292">
            <v>7036.33</v>
          </cell>
        </row>
        <row r="293">
          <cell r="EW293">
            <v>47623</v>
          </cell>
          <cell r="EX293">
            <v>7036.33</v>
          </cell>
          <cell r="EY293">
            <v>47562</v>
          </cell>
          <cell r="EZ293">
            <v>7036.33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N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5703125" style="5" customWidth="1"/>
    <col min="5" max="5" width="12.28515625" style="5" bestFit="1" customWidth="1"/>
    <col min="6" max="6" width="14.28515625" style="5" bestFit="1" customWidth="1"/>
    <col min="7" max="7" width="15" style="5" bestFit="1" customWidth="1"/>
    <col min="8" max="8" width="19.5703125" style="5" bestFit="1" customWidth="1"/>
    <col min="9" max="9" width="17.5703125" style="5" bestFit="1" customWidth="1"/>
    <col min="10" max="10" width="19.5703125" style="5" customWidth="1"/>
    <col min="11" max="11" width="17.5703125" style="5" customWidth="1"/>
    <col min="12" max="12" width="15" style="5" bestFit="1" customWidth="1"/>
    <col min="13" max="13" width="17.140625" style="5" bestFit="1" customWidth="1"/>
    <col min="14" max="14" width="18.5703125" style="5" bestFit="1" customWidth="1"/>
    <col min="15" max="15" width="16.85546875" style="5" bestFit="1" customWidth="1"/>
    <col min="16" max="16" width="22.5703125" style="5" bestFit="1" customWidth="1"/>
    <col min="17" max="17" width="11.140625" style="5" customWidth="1"/>
    <col min="18" max="18" width="20.42578125" style="5" bestFit="1" customWidth="1"/>
    <col min="19" max="19" width="18.5703125" style="5" bestFit="1" customWidth="1"/>
    <col min="20" max="20" width="12.85546875" style="5" bestFit="1" customWidth="1"/>
    <col min="21" max="22" width="8.5703125" style="5" customWidth="1"/>
    <col min="23" max="23" width="16.42578125" style="5" bestFit="1" customWidth="1"/>
    <col min="24" max="24" width="15.28515625" style="5" bestFit="1" customWidth="1"/>
    <col min="25" max="25" width="18.5703125" style="5" bestFit="1" customWidth="1"/>
    <col min="26" max="26" width="10.85546875" style="5" bestFit="1" customWidth="1"/>
    <col min="27" max="27" width="17.5703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9.85546875" style="5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22" width="12.42578125" style="5" customWidth="1"/>
    <col min="223" max="223" width="20.140625" style="6" customWidth="1"/>
    <col min="224" max="224" width="26.5703125" style="6" customWidth="1"/>
    <col min="225" max="225" width="29.140625" style="6" customWidth="1"/>
    <col min="226" max="227" width="13.7109375" style="6" customWidth="1"/>
    <col min="228" max="228" width="17.5703125" style="6" customWidth="1"/>
    <col min="229" max="229" width="12.42578125" style="6" customWidth="1"/>
    <col min="230" max="230" width="20.140625" style="6" customWidth="1"/>
    <col min="231" max="231" width="15" style="6" customWidth="1"/>
    <col min="232" max="232" width="12.42578125" style="6" customWidth="1"/>
    <col min="233" max="233" width="17.5703125" style="6" customWidth="1"/>
    <col min="234" max="234" width="15" style="6" customWidth="1"/>
    <col min="235" max="236" width="16.28515625" style="6" customWidth="1"/>
    <col min="237" max="237" width="15" style="6" customWidth="1"/>
    <col min="238" max="238" width="18.85546875" style="6" customWidth="1"/>
    <col min="239" max="239" width="11.140625" style="6" customWidth="1"/>
    <col min="240" max="240" width="20.140625" style="6" customWidth="1"/>
    <col min="241" max="241" width="27.85546875" style="6" customWidth="1"/>
    <col min="242" max="242" width="17.5703125" style="6" customWidth="1"/>
    <col min="243" max="244" width="8.5703125" style="6" customWidth="1"/>
    <col min="245" max="245" width="16.28515625" style="6" customWidth="1"/>
    <col min="246" max="246" width="15" style="6" customWidth="1"/>
    <col min="247" max="247" width="17.5703125" style="6" customWidth="1"/>
    <col min="248" max="248" width="12.42578125" style="6" customWidth="1"/>
    <col min="249" max="249" width="15" style="6" customWidth="1"/>
    <col min="250" max="250" width="12.42578125" style="6" customWidth="1"/>
    <col min="251" max="251" width="6" style="6" customWidth="1"/>
    <col min="252" max="252" width="22.7109375" style="6" customWidth="1"/>
    <col min="253" max="253" width="31.7109375" style="6" customWidth="1"/>
    <col min="254" max="254" width="13.7109375" style="6" customWidth="1"/>
    <col min="255" max="255" width="16.28515625" style="6" customWidth="1"/>
    <col min="256" max="256" width="22.7109375" style="6" customWidth="1"/>
    <col min="257" max="257" width="21.42578125" style="6" customWidth="1"/>
    <col min="258" max="258" width="17.5703125" style="6" customWidth="1"/>
    <col min="259" max="259" width="16.28515625" style="6" customWidth="1"/>
    <col min="260" max="260" width="13.7109375" style="6" customWidth="1"/>
    <col min="261" max="261" width="8.5703125" style="6" customWidth="1"/>
    <col min="262" max="262" width="15" style="6" customWidth="1"/>
    <col min="263" max="263" width="17.5703125" style="6" customWidth="1"/>
    <col min="264" max="264" width="26.5703125" style="6" customWidth="1"/>
    <col min="265" max="265" width="25.28515625" style="6" customWidth="1"/>
    <col min="266" max="267" width="17.5703125" style="6" customWidth="1"/>
    <col min="268" max="268" width="12.42578125" style="6" customWidth="1"/>
    <col min="269" max="269" width="17.5703125" style="6" customWidth="1"/>
    <col min="270" max="270" width="12.42578125" style="6" customWidth="1"/>
    <col min="271" max="271" width="15" style="6" customWidth="1"/>
    <col min="272" max="272" width="16.28515625" style="6" customWidth="1"/>
    <col min="273" max="274" width="17.5703125" style="6" customWidth="1"/>
    <col min="275" max="275" width="27.85546875" style="6" customWidth="1"/>
    <col min="276" max="276" width="13.7109375" style="6" customWidth="1"/>
    <col min="277" max="278" width="17.5703125" style="6" customWidth="1"/>
    <col min="279" max="279" width="15" style="6" customWidth="1"/>
    <col min="280" max="281" width="12.42578125" style="6" customWidth="1"/>
    <col min="282" max="283" width="17.5703125" style="6" customWidth="1"/>
    <col min="284" max="284" width="22.7109375" style="6" customWidth="1"/>
    <col min="285" max="285" width="17.5703125" style="6" customWidth="1"/>
    <col min="286" max="286" width="15" style="6" customWidth="1"/>
    <col min="287" max="287" width="17.5703125" style="6" customWidth="1"/>
    <col min="288" max="288" width="12.42578125" style="6" customWidth="1"/>
    <col min="289" max="289" width="34.28515625" style="6" customWidth="1"/>
    <col min="290" max="290" width="29.140625" style="6" customWidth="1"/>
    <col min="291" max="292" width="18.85546875" style="6" customWidth="1"/>
    <col min="293" max="293" width="12.42578125" style="6" customWidth="1"/>
    <col min="294" max="294" width="20.140625" style="6" customWidth="1"/>
    <col min="295" max="295" width="16.28515625" style="6" customWidth="1"/>
    <col min="296" max="296" width="17.5703125" style="6" customWidth="1"/>
    <col min="297" max="478" width="12.42578125" style="6" customWidth="1"/>
    <col min="479" max="479" width="20.140625" style="6" customWidth="1"/>
    <col min="480" max="480" width="26.5703125" style="6" customWidth="1"/>
    <col min="481" max="481" width="29.140625" style="6" customWidth="1"/>
    <col min="482" max="483" width="13.7109375" style="6" customWidth="1"/>
    <col min="484" max="484" width="17.5703125" style="6" customWidth="1"/>
    <col min="485" max="485" width="12.42578125" style="6" customWidth="1"/>
    <col min="486" max="486" width="20.140625" style="6" customWidth="1"/>
    <col min="487" max="487" width="15" style="6" customWidth="1"/>
    <col min="488" max="488" width="12.42578125" style="6" customWidth="1"/>
    <col min="489" max="489" width="17.5703125" style="6" customWidth="1"/>
    <col min="490" max="490" width="15" style="6" customWidth="1"/>
    <col min="491" max="492" width="16.28515625" style="6" customWidth="1"/>
    <col min="493" max="493" width="15" style="6" customWidth="1"/>
    <col min="494" max="494" width="18.85546875" style="6" customWidth="1"/>
    <col min="495" max="495" width="11.140625" style="6" customWidth="1"/>
    <col min="496" max="496" width="20.140625" style="6" customWidth="1"/>
    <col min="497" max="497" width="27.85546875" style="6" customWidth="1"/>
    <col min="498" max="498" width="17.5703125" style="6" customWidth="1"/>
    <col min="499" max="500" width="8.5703125" style="6" customWidth="1"/>
    <col min="501" max="501" width="16.28515625" style="6" customWidth="1"/>
    <col min="502" max="502" width="15" style="6" customWidth="1"/>
    <col min="503" max="503" width="17.5703125" style="6" customWidth="1"/>
    <col min="504" max="504" width="12.42578125" style="6" customWidth="1"/>
    <col min="505" max="505" width="15" style="6" customWidth="1"/>
    <col min="506" max="506" width="12.42578125" style="6" customWidth="1"/>
    <col min="507" max="507" width="6" style="6" customWidth="1"/>
    <col min="508" max="508" width="22.7109375" style="6" customWidth="1"/>
    <col min="509" max="509" width="31.7109375" style="6" customWidth="1"/>
    <col min="510" max="510" width="13.7109375" style="6" customWidth="1"/>
    <col min="511" max="511" width="16.28515625" style="6" customWidth="1"/>
    <col min="512" max="512" width="22.7109375" style="6" customWidth="1"/>
    <col min="513" max="513" width="21.42578125" style="6" customWidth="1"/>
    <col min="514" max="514" width="17.5703125" style="6" customWidth="1"/>
    <col min="515" max="515" width="16.28515625" style="6" customWidth="1"/>
    <col min="516" max="516" width="13.7109375" style="6" customWidth="1"/>
    <col min="517" max="517" width="8.5703125" style="6" customWidth="1"/>
    <col min="518" max="518" width="15" style="6" customWidth="1"/>
    <col min="519" max="519" width="17.5703125" style="6" customWidth="1"/>
    <col min="520" max="520" width="26.5703125" style="6" customWidth="1"/>
    <col min="521" max="521" width="25.28515625" style="6" customWidth="1"/>
    <col min="522" max="523" width="17.5703125" style="6" customWidth="1"/>
    <col min="524" max="524" width="12.42578125" style="6" customWidth="1"/>
    <col min="525" max="525" width="17.5703125" style="6" customWidth="1"/>
    <col min="526" max="526" width="12.42578125" style="6" customWidth="1"/>
    <col min="527" max="527" width="15" style="6" customWidth="1"/>
    <col min="528" max="528" width="16.28515625" style="6" customWidth="1"/>
    <col min="529" max="530" width="17.5703125" style="6" customWidth="1"/>
    <col min="531" max="531" width="27.85546875" style="6" customWidth="1"/>
    <col min="532" max="532" width="13.7109375" style="6" customWidth="1"/>
    <col min="533" max="534" width="17.5703125" style="6" customWidth="1"/>
    <col min="535" max="535" width="15" style="6" customWidth="1"/>
    <col min="536" max="537" width="12.42578125" style="6" customWidth="1"/>
    <col min="538" max="539" width="17.5703125" style="6" customWidth="1"/>
    <col min="540" max="540" width="22.7109375" style="6" customWidth="1"/>
    <col min="541" max="541" width="17.5703125" style="6" customWidth="1"/>
    <col min="542" max="542" width="15" style="6" customWidth="1"/>
    <col min="543" max="543" width="17.5703125" style="6" customWidth="1"/>
    <col min="544" max="544" width="12.42578125" style="6" customWidth="1"/>
    <col min="545" max="545" width="34.28515625" style="6" customWidth="1"/>
    <col min="546" max="546" width="29.140625" style="6" customWidth="1"/>
    <col min="547" max="548" width="18.85546875" style="6" customWidth="1"/>
    <col min="549" max="549" width="12.42578125" style="6" customWidth="1"/>
    <col min="550" max="550" width="20.140625" style="6" customWidth="1"/>
    <col min="551" max="551" width="16.28515625" style="6" customWidth="1"/>
    <col min="552" max="552" width="17.5703125" style="6" customWidth="1"/>
    <col min="553" max="734" width="12.42578125" style="6" customWidth="1"/>
    <col min="735" max="735" width="20.140625" style="6" customWidth="1"/>
    <col min="736" max="736" width="26.5703125" style="6" customWidth="1"/>
    <col min="737" max="737" width="29.140625" style="6" customWidth="1"/>
    <col min="738" max="739" width="13.7109375" style="6" customWidth="1"/>
    <col min="740" max="740" width="17.5703125" style="6" customWidth="1"/>
    <col min="741" max="741" width="12.42578125" style="6" customWidth="1"/>
    <col min="742" max="742" width="20.140625" style="6" customWidth="1"/>
    <col min="743" max="743" width="15" style="6" customWidth="1"/>
    <col min="744" max="744" width="12.42578125" style="6" customWidth="1"/>
    <col min="745" max="745" width="17.5703125" style="6" customWidth="1"/>
    <col min="746" max="746" width="15" style="6" customWidth="1"/>
    <col min="747" max="748" width="16.28515625" style="6" customWidth="1"/>
    <col min="749" max="749" width="15" style="6" customWidth="1"/>
    <col min="750" max="750" width="18.85546875" style="6" customWidth="1"/>
    <col min="751" max="751" width="11.140625" style="6" customWidth="1"/>
    <col min="752" max="752" width="20.140625" style="6" customWidth="1"/>
    <col min="753" max="753" width="27.85546875" style="6" customWidth="1"/>
    <col min="754" max="754" width="17.5703125" style="6" customWidth="1"/>
    <col min="755" max="756" width="8.5703125" style="6" customWidth="1"/>
    <col min="757" max="757" width="16.28515625" style="6" customWidth="1"/>
    <col min="758" max="758" width="15" style="6" customWidth="1"/>
    <col min="759" max="759" width="17.5703125" style="6" customWidth="1"/>
    <col min="760" max="760" width="12.42578125" style="6" customWidth="1"/>
    <col min="761" max="761" width="15" style="6" customWidth="1"/>
    <col min="762" max="762" width="12.42578125" style="6" customWidth="1"/>
    <col min="763" max="763" width="6" style="6" customWidth="1"/>
    <col min="764" max="764" width="22.7109375" style="6" customWidth="1"/>
    <col min="765" max="765" width="31.7109375" style="6" customWidth="1"/>
    <col min="766" max="766" width="13.7109375" style="6" customWidth="1"/>
    <col min="767" max="767" width="16.28515625" style="6" customWidth="1"/>
    <col min="768" max="768" width="22.7109375" style="6" customWidth="1"/>
    <col min="769" max="769" width="21.42578125" style="6" customWidth="1"/>
    <col min="770" max="770" width="17.5703125" style="6" customWidth="1"/>
    <col min="771" max="771" width="16.28515625" style="6" customWidth="1"/>
    <col min="772" max="772" width="13.7109375" style="6" customWidth="1"/>
    <col min="773" max="773" width="8.5703125" style="6" customWidth="1"/>
    <col min="774" max="774" width="15" style="6" customWidth="1"/>
    <col min="775" max="775" width="17.5703125" style="6" customWidth="1"/>
    <col min="776" max="776" width="26.5703125" style="6" customWidth="1"/>
    <col min="777" max="777" width="25.28515625" style="6" customWidth="1"/>
    <col min="778" max="779" width="17.5703125" style="6" customWidth="1"/>
    <col min="780" max="780" width="12.42578125" style="6" customWidth="1"/>
    <col min="781" max="781" width="17.5703125" style="6" customWidth="1"/>
    <col min="782" max="782" width="12.42578125" style="6" customWidth="1"/>
    <col min="783" max="783" width="15" style="6" customWidth="1"/>
    <col min="784" max="784" width="16.28515625" style="6" customWidth="1"/>
    <col min="785" max="786" width="17.5703125" style="6" customWidth="1"/>
    <col min="787" max="787" width="27.85546875" style="6" customWidth="1"/>
    <col min="788" max="788" width="13.7109375" style="6" customWidth="1"/>
    <col min="789" max="790" width="17.5703125" style="6" customWidth="1"/>
    <col min="791" max="791" width="15" style="6" customWidth="1"/>
    <col min="792" max="793" width="12.42578125" style="6" customWidth="1"/>
    <col min="794" max="795" width="17.5703125" style="6" customWidth="1"/>
    <col min="796" max="796" width="22.7109375" style="6" customWidth="1"/>
    <col min="797" max="797" width="17.5703125" style="6" customWidth="1"/>
    <col min="798" max="798" width="15" style="6" customWidth="1"/>
    <col min="799" max="799" width="17.5703125" style="6" customWidth="1"/>
    <col min="800" max="800" width="12.42578125" style="6" customWidth="1"/>
    <col min="801" max="801" width="34.28515625" style="6" customWidth="1"/>
    <col min="802" max="802" width="29.140625" style="6" customWidth="1"/>
    <col min="803" max="804" width="18.85546875" style="6" customWidth="1"/>
    <col min="805" max="805" width="12.42578125" style="6" customWidth="1"/>
    <col min="806" max="806" width="20.140625" style="6" customWidth="1"/>
    <col min="807" max="807" width="16.28515625" style="6" customWidth="1"/>
    <col min="808" max="808" width="17.5703125" style="6" customWidth="1"/>
    <col min="809" max="990" width="12.42578125" style="6" customWidth="1"/>
    <col min="991" max="991" width="20.140625" style="6" customWidth="1"/>
    <col min="992" max="992" width="26.5703125" style="6" customWidth="1"/>
    <col min="993" max="993" width="29.140625" style="6" customWidth="1"/>
    <col min="994" max="995" width="13.7109375" style="6" customWidth="1"/>
    <col min="996" max="996" width="17.5703125" style="6" customWidth="1"/>
    <col min="997" max="997" width="12.42578125" style="6" customWidth="1"/>
    <col min="998" max="998" width="20.140625" style="6" customWidth="1"/>
    <col min="999" max="999" width="15" style="6" customWidth="1"/>
    <col min="1000" max="1000" width="12.42578125" style="6" customWidth="1"/>
    <col min="1001" max="1001" width="17.5703125" style="6" customWidth="1"/>
    <col min="1002" max="1002" width="15" style="6" customWidth="1"/>
    <col min="1003" max="1004" width="16.28515625" style="6" customWidth="1"/>
    <col min="1005" max="1005" width="15" style="6" customWidth="1"/>
    <col min="1006" max="1006" width="18.85546875" style="6" customWidth="1"/>
    <col min="1007" max="1007" width="11.140625" style="6" customWidth="1"/>
    <col min="1008" max="1008" width="20.140625" style="6" customWidth="1"/>
    <col min="1009" max="1009" width="27.85546875" style="6" customWidth="1"/>
    <col min="1010" max="1010" width="17.5703125" style="6" customWidth="1"/>
    <col min="1011" max="1012" width="8.5703125" style="6" customWidth="1"/>
    <col min="1013" max="1013" width="16.28515625" style="6" customWidth="1"/>
    <col min="1014" max="1014" width="15" style="6" customWidth="1"/>
    <col min="1015" max="1015" width="17.5703125" style="6" customWidth="1"/>
    <col min="1016" max="1016" width="12.42578125" style="6" customWidth="1"/>
    <col min="1017" max="1017" width="15" style="6" customWidth="1"/>
    <col min="1018" max="1018" width="12.42578125" style="6" customWidth="1"/>
    <col min="1019" max="1019" width="6" style="6" customWidth="1"/>
    <col min="1020" max="1020" width="22.7109375" style="6" customWidth="1"/>
    <col min="1021" max="1021" width="31.7109375" style="6" customWidth="1"/>
    <col min="1022" max="1022" width="13.7109375" style="6" customWidth="1"/>
    <col min="1023" max="1023" width="16.28515625" style="6" customWidth="1"/>
    <col min="1024" max="1024" width="22.7109375" style="6" customWidth="1"/>
    <col min="1025" max="1025" width="21.42578125" style="6" customWidth="1"/>
    <col min="1026" max="1026" width="17.5703125" style="6" customWidth="1"/>
    <col min="1027" max="1027" width="16.28515625" style="6" customWidth="1"/>
    <col min="1028" max="1028" width="13.7109375" style="6" customWidth="1"/>
    <col min="1029" max="1029" width="8.5703125" style="6" customWidth="1"/>
    <col min="1030" max="1030" width="15" style="6" customWidth="1"/>
    <col min="1031" max="1031" width="17.5703125" style="6" customWidth="1"/>
    <col min="1032" max="1032" width="26.5703125" style="6" customWidth="1"/>
    <col min="1033" max="1033" width="25.28515625" style="6" customWidth="1"/>
    <col min="1034" max="1035" width="17.5703125" style="6" customWidth="1"/>
    <col min="1036" max="1036" width="12.42578125" style="6" customWidth="1"/>
    <col min="1037" max="1037" width="17.5703125" style="6" customWidth="1"/>
    <col min="1038" max="1038" width="12.42578125" style="6" customWidth="1"/>
    <col min="1039" max="1039" width="15" style="6" customWidth="1"/>
    <col min="1040" max="1040" width="16.28515625" style="6" customWidth="1"/>
    <col min="1041" max="1042" width="17.5703125" style="6" customWidth="1"/>
    <col min="1043" max="1043" width="27.85546875" style="6" customWidth="1"/>
    <col min="1044" max="1044" width="13.7109375" style="6" customWidth="1"/>
    <col min="1045" max="1046" width="17.5703125" style="6" customWidth="1"/>
    <col min="1047" max="1047" width="15" style="6" customWidth="1"/>
    <col min="1048" max="1049" width="12.42578125" style="6" customWidth="1"/>
    <col min="1050" max="1051" width="17.5703125" style="6" customWidth="1"/>
    <col min="1052" max="1052" width="22.7109375" style="6" customWidth="1"/>
    <col min="1053" max="1053" width="17.5703125" style="6" customWidth="1"/>
    <col min="1054" max="1054" width="15" style="6" customWidth="1"/>
    <col min="1055" max="1055" width="17.5703125" style="6" customWidth="1"/>
    <col min="1056" max="1056" width="12.42578125" style="6" customWidth="1"/>
    <col min="1057" max="1057" width="34.28515625" style="6" customWidth="1"/>
    <col min="1058" max="1058" width="29.140625" style="6" customWidth="1"/>
    <col min="1059" max="1060" width="18.85546875" style="6" customWidth="1"/>
    <col min="1061" max="1061" width="12.42578125" style="6" customWidth="1"/>
    <col min="1062" max="1062" width="20.140625" style="6" customWidth="1"/>
    <col min="1063" max="1063" width="16.28515625" style="6" customWidth="1"/>
    <col min="1064" max="1064" width="17.5703125" style="6" customWidth="1"/>
    <col min="1065" max="1246" width="12.42578125" style="6" customWidth="1"/>
    <col min="1247" max="1247" width="20.140625" style="6" customWidth="1"/>
    <col min="1248" max="1248" width="26.5703125" style="6" customWidth="1"/>
    <col min="1249" max="1249" width="29.140625" style="6" customWidth="1"/>
    <col min="1250" max="1251" width="13.7109375" style="6" customWidth="1"/>
    <col min="1252" max="1252" width="17.5703125" style="6" customWidth="1"/>
    <col min="1253" max="1253" width="12.42578125" style="6" customWidth="1"/>
    <col min="1254" max="1254" width="20.140625" style="6" customWidth="1"/>
    <col min="1255" max="1255" width="15" style="6" customWidth="1"/>
    <col min="1256" max="1256" width="12.42578125" style="6" customWidth="1"/>
    <col min="1257" max="1257" width="17.5703125" style="6" customWidth="1"/>
    <col min="1258" max="1258" width="15" style="6" customWidth="1"/>
    <col min="1259" max="1260" width="16.28515625" style="6" customWidth="1"/>
    <col min="1261" max="1261" width="15" style="6" customWidth="1"/>
    <col min="1262" max="1262" width="18.85546875" style="6" customWidth="1"/>
    <col min="1263" max="1263" width="11.140625" style="6" customWidth="1"/>
    <col min="1264" max="1264" width="20.140625" style="6" customWidth="1"/>
    <col min="1265" max="1265" width="27.85546875" style="6" customWidth="1"/>
    <col min="1266" max="1266" width="17.5703125" style="6" customWidth="1"/>
    <col min="1267" max="1268" width="8.5703125" style="6" customWidth="1"/>
    <col min="1269" max="1269" width="16.28515625" style="6" customWidth="1"/>
    <col min="1270" max="1270" width="15" style="6" customWidth="1"/>
    <col min="1271" max="1271" width="17.5703125" style="6" customWidth="1"/>
    <col min="1272" max="1272" width="12.42578125" style="6" customWidth="1"/>
    <col min="1273" max="1273" width="15" style="6" customWidth="1"/>
    <col min="1274" max="1274" width="12.42578125" style="6" customWidth="1"/>
    <col min="1275" max="1275" width="6" style="6" customWidth="1"/>
    <col min="1276" max="1276" width="22.7109375" style="6" customWidth="1"/>
    <col min="1277" max="1277" width="31.7109375" style="6" customWidth="1"/>
    <col min="1278" max="1278" width="13.7109375" style="6" customWidth="1"/>
    <col min="1279" max="1279" width="16.28515625" style="6" customWidth="1"/>
    <col min="1280" max="1280" width="22.7109375" style="6" customWidth="1"/>
    <col min="1281" max="1281" width="21.42578125" style="6" customWidth="1"/>
    <col min="1282" max="1282" width="17.5703125" style="6" customWidth="1"/>
    <col min="1283" max="1283" width="16.28515625" style="6" customWidth="1"/>
    <col min="1284" max="1284" width="13.7109375" style="6" customWidth="1"/>
    <col min="1285" max="1285" width="8.5703125" style="6" customWidth="1"/>
    <col min="1286" max="1286" width="15" style="6" customWidth="1"/>
    <col min="1287" max="1287" width="17.5703125" style="6" customWidth="1"/>
    <col min="1288" max="1288" width="26.5703125" style="6" customWidth="1"/>
    <col min="1289" max="1289" width="25.28515625" style="6" customWidth="1"/>
    <col min="1290" max="1291" width="17.5703125" style="6" customWidth="1"/>
    <col min="1292" max="1292" width="12.42578125" style="6" customWidth="1"/>
    <col min="1293" max="1293" width="17.5703125" style="6" customWidth="1"/>
    <col min="1294" max="1294" width="12.42578125" style="6" customWidth="1"/>
    <col min="1295" max="1295" width="15" style="6" customWidth="1"/>
    <col min="1296" max="1296" width="16.28515625" style="6" customWidth="1"/>
    <col min="1297" max="1298" width="17.5703125" style="6" customWidth="1"/>
    <col min="1299" max="1299" width="27.85546875" style="6" customWidth="1"/>
    <col min="1300" max="1300" width="13.7109375" style="6" customWidth="1"/>
    <col min="1301" max="1302" width="17.5703125" style="6" customWidth="1"/>
    <col min="1303" max="1303" width="15" style="6" customWidth="1"/>
    <col min="1304" max="1305" width="12.42578125" style="6" customWidth="1"/>
    <col min="1306" max="1307" width="17.5703125" style="6" customWidth="1"/>
    <col min="1308" max="1308" width="22.7109375" style="6" customWidth="1"/>
    <col min="1309" max="1309" width="17.5703125" style="6" customWidth="1"/>
    <col min="1310" max="1310" width="15" style="6" customWidth="1"/>
    <col min="1311" max="1311" width="17.5703125" style="6" customWidth="1"/>
    <col min="1312" max="1312" width="12.42578125" style="6" customWidth="1"/>
    <col min="1313" max="1313" width="34.28515625" style="6" customWidth="1"/>
    <col min="1314" max="1314" width="29.140625" style="6" customWidth="1"/>
    <col min="1315" max="1316" width="18.85546875" style="6" customWidth="1"/>
    <col min="1317" max="1317" width="12.42578125" style="6" customWidth="1"/>
    <col min="1318" max="1318" width="20.140625" style="6" customWidth="1"/>
    <col min="1319" max="1319" width="16.28515625" style="6" customWidth="1"/>
    <col min="1320" max="1320" width="17.5703125" style="6" customWidth="1"/>
    <col min="1321" max="1502" width="12.42578125" style="6" customWidth="1"/>
    <col min="1503" max="1503" width="20.140625" style="6" customWidth="1"/>
    <col min="1504" max="1504" width="26.5703125" style="6" customWidth="1"/>
    <col min="1505" max="1505" width="29.140625" style="6" customWidth="1"/>
    <col min="1506" max="1507" width="13.7109375" style="6" customWidth="1"/>
    <col min="1508" max="1508" width="17.5703125" style="6" customWidth="1"/>
    <col min="1509" max="1509" width="12.42578125" style="6" customWidth="1"/>
    <col min="1510" max="1510" width="20.140625" style="6" customWidth="1"/>
    <col min="1511" max="1511" width="15" style="6" customWidth="1"/>
    <col min="1512" max="1512" width="12.42578125" style="6" customWidth="1"/>
    <col min="1513" max="1513" width="17.5703125" style="6" customWidth="1"/>
    <col min="1514" max="1514" width="15" style="6" customWidth="1"/>
    <col min="1515" max="1516" width="16.28515625" style="6" customWidth="1"/>
    <col min="1517" max="1517" width="15" style="6" customWidth="1"/>
    <col min="1518" max="1518" width="18.85546875" style="6" customWidth="1"/>
    <col min="1519" max="1519" width="11.140625" style="6" customWidth="1"/>
    <col min="1520" max="1520" width="20.140625" style="6" customWidth="1"/>
    <col min="1521" max="1521" width="27.85546875" style="6" customWidth="1"/>
    <col min="1522" max="1522" width="17.5703125" style="6" customWidth="1"/>
    <col min="1523" max="1524" width="8.5703125" style="6" customWidth="1"/>
    <col min="1525" max="1525" width="16.28515625" style="6" customWidth="1"/>
    <col min="1526" max="1526" width="15" style="6" customWidth="1"/>
    <col min="1527" max="1527" width="17.5703125" style="6" customWidth="1"/>
    <col min="1528" max="1528" width="12.42578125" style="6" customWidth="1"/>
    <col min="1529" max="1529" width="15" style="6" customWidth="1"/>
    <col min="1530" max="1530" width="12.42578125" style="6" customWidth="1"/>
    <col min="1531" max="1531" width="6" style="6" customWidth="1"/>
    <col min="1532" max="1532" width="22.7109375" style="6" customWidth="1"/>
    <col min="1533" max="1533" width="31.7109375" style="6" customWidth="1"/>
    <col min="1534" max="1534" width="13.7109375" style="6" customWidth="1"/>
    <col min="1535" max="1535" width="16.28515625" style="6" customWidth="1"/>
    <col min="1536" max="1536" width="22.7109375" style="6" customWidth="1"/>
    <col min="1537" max="1537" width="21.42578125" style="6" customWidth="1"/>
    <col min="1538" max="1538" width="17.5703125" style="6" customWidth="1"/>
    <col min="1539" max="1539" width="16.28515625" style="6" customWidth="1"/>
    <col min="1540" max="1540" width="13.7109375" style="6" customWidth="1"/>
    <col min="1541" max="1541" width="8.5703125" style="6" customWidth="1"/>
    <col min="1542" max="1542" width="15" style="6" customWidth="1"/>
    <col min="1543" max="1543" width="17.5703125" style="6" customWidth="1"/>
    <col min="1544" max="1544" width="26.5703125" style="6" customWidth="1"/>
    <col min="1545" max="1545" width="25.28515625" style="6" customWidth="1"/>
    <col min="1546" max="1547" width="17.5703125" style="6" customWidth="1"/>
    <col min="1548" max="1548" width="12.42578125" style="6" customWidth="1"/>
    <col min="1549" max="1549" width="17.5703125" style="6" customWidth="1"/>
    <col min="1550" max="1550" width="12.42578125" style="6" customWidth="1"/>
    <col min="1551" max="1551" width="15" style="6" customWidth="1"/>
    <col min="1552" max="1552" width="16.28515625" style="6" customWidth="1"/>
    <col min="1553" max="1554" width="17.5703125" style="6" customWidth="1"/>
    <col min="1555" max="1555" width="27.85546875" style="6" customWidth="1"/>
    <col min="1556" max="1556" width="13.7109375" style="6" customWidth="1"/>
    <col min="1557" max="1558" width="17.5703125" style="6" customWidth="1"/>
    <col min="1559" max="1559" width="15" style="6" customWidth="1"/>
    <col min="1560" max="1561" width="12.42578125" style="6" customWidth="1"/>
    <col min="1562" max="1563" width="17.5703125" style="6" customWidth="1"/>
    <col min="1564" max="1564" width="22.7109375" style="6" customWidth="1"/>
    <col min="1565" max="1565" width="17.5703125" style="6" customWidth="1"/>
    <col min="1566" max="1566" width="15" style="6" customWidth="1"/>
    <col min="1567" max="1567" width="17.5703125" style="6" customWidth="1"/>
    <col min="1568" max="1568" width="12.42578125" style="6" customWidth="1"/>
    <col min="1569" max="1569" width="34.28515625" style="6" customWidth="1"/>
    <col min="1570" max="1570" width="29.140625" style="6" customWidth="1"/>
    <col min="1571" max="1572" width="18.85546875" style="6" customWidth="1"/>
    <col min="1573" max="1573" width="12.42578125" style="6" customWidth="1"/>
    <col min="1574" max="1574" width="20.140625" style="6" customWidth="1"/>
    <col min="1575" max="1575" width="16.28515625" style="6" customWidth="1"/>
    <col min="1576" max="1576" width="17.5703125" style="6" customWidth="1"/>
    <col min="1577" max="1758" width="12.42578125" style="6" customWidth="1"/>
    <col min="1759" max="1759" width="20.140625" style="6" customWidth="1"/>
    <col min="1760" max="1760" width="26.5703125" style="6" customWidth="1"/>
    <col min="1761" max="1761" width="29.140625" style="6" customWidth="1"/>
    <col min="1762" max="1763" width="13.7109375" style="6" customWidth="1"/>
    <col min="1764" max="1764" width="17.5703125" style="6" customWidth="1"/>
    <col min="1765" max="1765" width="12.42578125" style="6" customWidth="1"/>
    <col min="1766" max="1766" width="20.140625" style="6" customWidth="1"/>
    <col min="1767" max="1767" width="15" style="6" customWidth="1"/>
    <col min="1768" max="1768" width="12.42578125" style="6" customWidth="1"/>
    <col min="1769" max="1769" width="17.5703125" style="6" customWidth="1"/>
    <col min="1770" max="1770" width="15" style="6" customWidth="1"/>
    <col min="1771" max="1772" width="16.28515625" style="6" customWidth="1"/>
    <col min="1773" max="1773" width="15" style="6" customWidth="1"/>
    <col min="1774" max="1774" width="18.85546875" style="6" customWidth="1"/>
    <col min="1775" max="1775" width="11.140625" style="6" customWidth="1"/>
    <col min="1776" max="1776" width="20.140625" style="6" customWidth="1"/>
    <col min="1777" max="1777" width="27.85546875" style="6" customWidth="1"/>
    <col min="1778" max="1778" width="17.5703125" style="6" customWidth="1"/>
    <col min="1779" max="1780" width="8.5703125" style="6" customWidth="1"/>
    <col min="1781" max="1781" width="16.28515625" style="6" customWidth="1"/>
    <col min="1782" max="1782" width="15" style="6" customWidth="1"/>
    <col min="1783" max="1783" width="17.5703125" style="6" customWidth="1"/>
    <col min="1784" max="1784" width="12.42578125" style="6" customWidth="1"/>
    <col min="1785" max="1785" width="15" style="6" customWidth="1"/>
    <col min="1786" max="1786" width="12.42578125" style="6" customWidth="1"/>
    <col min="1787" max="1787" width="6" style="6" customWidth="1"/>
    <col min="1788" max="1788" width="22.7109375" style="6" customWidth="1"/>
    <col min="1789" max="1789" width="31.7109375" style="6" customWidth="1"/>
    <col min="1790" max="1790" width="13.7109375" style="6" customWidth="1"/>
    <col min="1791" max="1791" width="16.28515625" style="6" customWidth="1"/>
    <col min="1792" max="1792" width="22.7109375" style="6" customWidth="1"/>
    <col min="1793" max="1793" width="21.42578125" style="6" customWidth="1"/>
    <col min="1794" max="1794" width="17.5703125" style="6" customWidth="1"/>
    <col min="1795" max="1795" width="16.28515625" style="6" customWidth="1"/>
    <col min="1796" max="1796" width="13.7109375" style="6" customWidth="1"/>
    <col min="1797" max="1797" width="8.5703125" style="6" customWidth="1"/>
    <col min="1798" max="1798" width="15" style="6" customWidth="1"/>
    <col min="1799" max="1799" width="17.5703125" style="6" customWidth="1"/>
    <col min="1800" max="1800" width="26.5703125" style="6" customWidth="1"/>
    <col min="1801" max="1801" width="25.28515625" style="6" customWidth="1"/>
    <col min="1802" max="1803" width="17.5703125" style="6" customWidth="1"/>
    <col min="1804" max="1804" width="12.42578125" style="6" customWidth="1"/>
    <col min="1805" max="1805" width="17.5703125" style="6" customWidth="1"/>
    <col min="1806" max="1806" width="12.42578125" style="6" customWidth="1"/>
    <col min="1807" max="1807" width="15" style="6" customWidth="1"/>
    <col min="1808" max="1808" width="16.28515625" style="6" customWidth="1"/>
    <col min="1809" max="1810" width="17.5703125" style="6" customWidth="1"/>
    <col min="1811" max="1811" width="27.85546875" style="6" customWidth="1"/>
    <col min="1812" max="1812" width="13.7109375" style="6" customWidth="1"/>
    <col min="1813" max="1814" width="17.5703125" style="6" customWidth="1"/>
    <col min="1815" max="1815" width="15" style="6" customWidth="1"/>
    <col min="1816" max="1817" width="12.42578125" style="6" customWidth="1"/>
    <col min="1818" max="1819" width="17.5703125" style="6" customWidth="1"/>
    <col min="1820" max="1820" width="22.7109375" style="6" customWidth="1"/>
    <col min="1821" max="1821" width="17.5703125" style="6" customWidth="1"/>
    <col min="1822" max="1822" width="15" style="6" customWidth="1"/>
    <col min="1823" max="1823" width="17.5703125" style="6" customWidth="1"/>
    <col min="1824" max="1824" width="12.42578125" style="6" customWidth="1"/>
    <col min="1825" max="1825" width="34.28515625" style="6" customWidth="1"/>
    <col min="1826" max="1826" width="29.140625" style="6" customWidth="1"/>
    <col min="1827" max="1828" width="18.85546875" style="6" customWidth="1"/>
    <col min="1829" max="1829" width="12.42578125" style="6" customWidth="1"/>
    <col min="1830" max="1830" width="20.140625" style="6" customWidth="1"/>
    <col min="1831" max="1831" width="16.28515625" style="6" customWidth="1"/>
    <col min="1832" max="1832" width="17.5703125" style="6" customWidth="1"/>
    <col min="1833" max="2014" width="12.42578125" style="6" customWidth="1"/>
    <col min="2015" max="2015" width="20.140625" style="6" customWidth="1"/>
    <col min="2016" max="2016" width="26.5703125" style="6" customWidth="1"/>
    <col min="2017" max="2017" width="29.140625" style="6" customWidth="1"/>
    <col min="2018" max="2019" width="13.7109375" style="6" customWidth="1"/>
    <col min="2020" max="2020" width="17.5703125" style="6" customWidth="1"/>
    <col min="2021" max="2021" width="12.42578125" style="6" customWidth="1"/>
    <col min="2022" max="2022" width="20.140625" style="6" customWidth="1"/>
    <col min="2023" max="2023" width="15" style="6" customWidth="1"/>
    <col min="2024" max="2024" width="12.42578125" style="6" customWidth="1"/>
    <col min="2025" max="2025" width="17.5703125" style="6" customWidth="1"/>
    <col min="2026" max="2026" width="15" style="6" customWidth="1"/>
    <col min="2027" max="2028" width="16.28515625" style="6" customWidth="1"/>
    <col min="2029" max="2029" width="15" style="6" customWidth="1"/>
    <col min="2030" max="2030" width="18.85546875" style="6" customWidth="1"/>
    <col min="2031" max="2031" width="11.140625" style="6" customWidth="1"/>
    <col min="2032" max="2032" width="20.140625" style="6" customWidth="1"/>
    <col min="2033" max="2033" width="27.85546875" style="6" customWidth="1"/>
    <col min="2034" max="2034" width="17.5703125" style="6" customWidth="1"/>
    <col min="2035" max="2036" width="8.5703125" style="6" customWidth="1"/>
    <col min="2037" max="2037" width="16.28515625" style="6" customWidth="1"/>
    <col min="2038" max="2038" width="15" style="6" customWidth="1"/>
    <col min="2039" max="2039" width="17.5703125" style="6" customWidth="1"/>
    <col min="2040" max="2040" width="12.42578125" style="6" customWidth="1"/>
    <col min="2041" max="2041" width="15" style="6" customWidth="1"/>
    <col min="2042" max="2042" width="12.42578125" style="6" customWidth="1"/>
    <col min="2043" max="2043" width="6" style="6" customWidth="1"/>
    <col min="2044" max="2044" width="22.7109375" style="6" customWidth="1"/>
    <col min="2045" max="2045" width="31.7109375" style="6" customWidth="1"/>
    <col min="2046" max="2046" width="13.7109375" style="6" customWidth="1"/>
    <col min="2047" max="2047" width="16.28515625" style="6" customWidth="1"/>
    <col min="2048" max="2048" width="22.7109375" style="6" customWidth="1"/>
    <col min="2049" max="2049" width="21.42578125" style="6" customWidth="1"/>
    <col min="2050" max="2050" width="17.5703125" style="6" customWidth="1"/>
    <col min="2051" max="2051" width="16.28515625" style="6" customWidth="1"/>
    <col min="2052" max="2052" width="13.7109375" style="6" customWidth="1"/>
    <col min="2053" max="2053" width="8.5703125" style="6" customWidth="1"/>
    <col min="2054" max="2054" width="15" style="6" customWidth="1"/>
    <col min="2055" max="2055" width="17.5703125" style="6" customWidth="1"/>
    <col min="2056" max="2056" width="26.5703125" style="6" customWidth="1"/>
    <col min="2057" max="2057" width="25.28515625" style="6" customWidth="1"/>
    <col min="2058" max="2059" width="17.5703125" style="6" customWidth="1"/>
    <col min="2060" max="2060" width="12.42578125" style="6" customWidth="1"/>
    <col min="2061" max="2061" width="17.5703125" style="6" customWidth="1"/>
    <col min="2062" max="2062" width="12.42578125" style="6" customWidth="1"/>
    <col min="2063" max="2063" width="15" style="6" customWidth="1"/>
    <col min="2064" max="2064" width="16.28515625" style="6" customWidth="1"/>
    <col min="2065" max="2066" width="17.5703125" style="6" customWidth="1"/>
    <col min="2067" max="2067" width="27.85546875" style="6" customWidth="1"/>
    <col min="2068" max="2068" width="13.7109375" style="6" customWidth="1"/>
    <col min="2069" max="2070" width="17.5703125" style="6" customWidth="1"/>
    <col min="2071" max="2071" width="15" style="6" customWidth="1"/>
    <col min="2072" max="2073" width="12.42578125" style="6" customWidth="1"/>
    <col min="2074" max="2075" width="17.5703125" style="6" customWidth="1"/>
    <col min="2076" max="2076" width="22.7109375" style="6" customWidth="1"/>
    <col min="2077" max="2077" width="17.5703125" style="6" customWidth="1"/>
    <col min="2078" max="2078" width="15" style="6" customWidth="1"/>
    <col min="2079" max="2079" width="17.5703125" style="6" customWidth="1"/>
    <col min="2080" max="2080" width="12.42578125" style="6" customWidth="1"/>
    <col min="2081" max="2081" width="34.28515625" style="6" customWidth="1"/>
    <col min="2082" max="2082" width="29.140625" style="6" customWidth="1"/>
    <col min="2083" max="2084" width="18.85546875" style="6" customWidth="1"/>
    <col min="2085" max="2085" width="12.42578125" style="6" customWidth="1"/>
    <col min="2086" max="2086" width="20.140625" style="6" customWidth="1"/>
    <col min="2087" max="2087" width="16.28515625" style="6" customWidth="1"/>
    <col min="2088" max="2088" width="17.5703125" style="6" customWidth="1"/>
    <col min="2089" max="2270" width="12.42578125" style="6" customWidth="1"/>
    <col min="2271" max="2271" width="20.140625" style="6" customWidth="1"/>
    <col min="2272" max="2272" width="26.5703125" style="6" customWidth="1"/>
    <col min="2273" max="2273" width="29.140625" style="6" customWidth="1"/>
    <col min="2274" max="2275" width="13.7109375" style="6" customWidth="1"/>
    <col min="2276" max="2276" width="17.5703125" style="6" customWidth="1"/>
    <col min="2277" max="2277" width="12.42578125" style="6" customWidth="1"/>
    <col min="2278" max="2278" width="20.140625" style="6" customWidth="1"/>
    <col min="2279" max="2279" width="15" style="6" customWidth="1"/>
    <col min="2280" max="2280" width="12.42578125" style="6" customWidth="1"/>
    <col min="2281" max="2281" width="17.5703125" style="6" customWidth="1"/>
    <col min="2282" max="2282" width="15" style="6" customWidth="1"/>
    <col min="2283" max="2284" width="16.28515625" style="6" customWidth="1"/>
    <col min="2285" max="2285" width="15" style="6" customWidth="1"/>
    <col min="2286" max="2286" width="18.85546875" style="6" customWidth="1"/>
    <col min="2287" max="2287" width="11.140625" style="6" customWidth="1"/>
    <col min="2288" max="2288" width="20.140625" style="6" customWidth="1"/>
    <col min="2289" max="2289" width="27.85546875" style="6" customWidth="1"/>
    <col min="2290" max="2290" width="17.5703125" style="6" customWidth="1"/>
    <col min="2291" max="2292" width="8.5703125" style="6" customWidth="1"/>
    <col min="2293" max="2293" width="16.28515625" style="6" customWidth="1"/>
    <col min="2294" max="2294" width="15" style="6" customWidth="1"/>
    <col min="2295" max="2295" width="17.5703125" style="6" customWidth="1"/>
    <col min="2296" max="2296" width="12.42578125" style="6" customWidth="1"/>
    <col min="2297" max="2297" width="15" style="6" customWidth="1"/>
    <col min="2298" max="2298" width="12.42578125" style="6" customWidth="1"/>
    <col min="2299" max="2299" width="6" style="6" customWidth="1"/>
    <col min="2300" max="2300" width="22.7109375" style="6" customWidth="1"/>
    <col min="2301" max="2301" width="31.7109375" style="6" customWidth="1"/>
    <col min="2302" max="2302" width="13.7109375" style="6" customWidth="1"/>
    <col min="2303" max="2303" width="16.28515625" style="6" customWidth="1"/>
    <col min="2304" max="2304" width="22.7109375" style="6" customWidth="1"/>
    <col min="2305" max="2305" width="21.42578125" style="6" customWidth="1"/>
    <col min="2306" max="2306" width="17.5703125" style="6" customWidth="1"/>
    <col min="2307" max="2307" width="16.28515625" style="6" customWidth="1"/>
    <col min="2308" max="2308" width="13.7109375" style="6" customWidth="1"/>
    <col min="2309" max="2309" width="8.5703125" style="6" customWidth="1"/>
    <col min="2310" max="2310" width="15" style="6" customWidth="1"/>
    <col min="2311" max="2311" width="17.5703125" style="6" customWidth="1"/>
    <col min="2312" max="2312" width="26.5703125" style="6" customWidth="1"/>
    <col min="2313" max="2313" width="25.28515625" style="6" customWidth="1"/>
    <col min="2314" max="2315" width="17.5703125" style="6" customWidth="1"/>
    <col min="2316" max="2316" width="12.42578125" style="6" customWidth="1"/>
    <col min="2317" max="2317" width="17.5703125" style="6" customWidth="1"/>
    <col min="2318" max="2318" width="12.42578125" style="6" customWidth="1"/>
    <col min="2319" max="2319" width="15" style="6" customWidth="1"/>
    <col min="2320" max="2320" width="16.28515625" style="6" customWidth="1"/>
    <col min="2321" max="2322" width="17.5703125" style="6" customWidth="1"/>
    <col min="2323" max="2323" width="27.85546875" style="6" customWidth="1"/>
    <col min="2324" max="2324" width="13.7109375" style="6" customWidth="1"/>
    <col min="2325" max="2326" width="17.5703125" style="6" customWidth="1"/>
    <col min="2327" max="2327" width="15" style="6" customWidth="1"/>
    <col min="2328" max="2329" width="12.42578125" style="6" customWidth="1"/>
    <col min="2330" max="2331" width="17.5703125" style="6" customWidth="1"/>
    <col min="2332" max="2332" width="22.7109375" style="6" customWidth="1"/>
    <col min="2333" max="2333" width="17.5703125" style="6" customWidth="1"/>
    <col min="2334" max="2334" width="15" style="6" customWidth="1"/>
    <col min="2335" max="2335" width="17.5703125" style="6" customWidth="1"/>
    <col min="2336" max="2336" width="12.42578125" style="6" customWidth="1"/>
    <col min="2337" max="2337" width="34.28515625" style="6" customWidth="1"/>
    <col min="2338" max="2338" width="29.140625" style="6" customWidth="1"/>
    <col min="2339" max="2340" width="18.85546875" style="6" customWidth="1"/>
    <col min="2341" max="2341" width="12.42578125" style="6" customWidth="1"/>
    <col min="2342" max="2342" width="20.140625" style="6" customWidth="1"/>
    <col min="2343" max="2343" width="16.28515625" style="6" customWidth="1"/>
    <col min="2344" max="2344" width="17.5703125" style="6" customWidth="1"/>
    <col min="2345" max="2526" width="12.42578125" style="6" customWidth="1"/>
    <col min="2527" max="2527" width="20.140625" style="6" customWidth="1"/>
    <col min="2528" max="2528" width="26.5703125" style="6" customWidth="1"/>
    <col min="2529" max="2529" width="29.140625" style="6" customWidth="1"/>
    <col min="2530" max="2531" width="13.7109375" style="6" customWidth="1"/>
    <col min="2532" max="2532" width="17.5703125" style="6" customWidth="1"/>
    <col min="2533" max="2533" width="12.42578125" style="6" customWidth="1"/>
    <col min="2534" max="2534" width="20.140625" style="6" customWidth="1"/>
    <col min="2535" max="2535" width="15" style="6" customWidth="1"/>
    <col min="2536" max="2536" width="12.42578125" style="6" customWidth="1"/>
    <col min="2537" max="2537" width="17.5703125" style="6" customWidth="1"/>
    <col min="2538" max="2538" width="15" style="6" customWidth="1"/>
    <col min="2539" max="2540" width="16.28515625" style="6" customWidth="1"/>
    <col min="2541" max="2541" width="15" style="6" customWidth="1"/>
    <col min="2542" max="2542" width="18.85546875" style="6" customWidth="1"/>
    <col min="2543" max="2543" width="11.140625" style="6" customWidth="1"/>
    <col min="2544" max="2544" width="20.140625" style="6" customWidth="1"/>
    <col min="2545" max="2545" width="27.85546875" style="6" customWidth="1"/>
    <col min="2546" max="2546" width="17.5703125" style="6" customWidth="1"/>
    <col min="2547" max="2548" width="8.5703125" style="6" customWidth="1"/>
    <col min="2549" max="2549" width="16.28515625" style="6" customWidth="1"/>
    <col min="2550" max="2550" width="15" style="6" customWidth="1"/>
    <col min="2551" max="2551" width="17.5703125" style="6" customWidth="1"/>
    <col min="2552" max="2552" width="12.42578125" style="6" customWidth="1"/>
    <col min="2553" max="2553" width="15" style="6" customWidth="1"/>
    <col min="2554" max="2554" width="12.42578125" style="6" customWidth="1"/>
    <col min="2555" max="2555" width="6" style="6" customWidth="1"/>
    <col min="2556" max="2556" width="22.7109375" style="6" customWidth="1"/>
    <col min="2557" max="2557" width="31.7109375" style="6" customWidth="1"/>
    <col min="2558" max="2558" width="13.7109375" style="6" customWidth="1"/>
    <col min="2559" max="2559" width="16.28515625" style="6" customWidth="1"/>
    <col min="2560" max="2560" width="22.7109375" style="6" customWidth="1"/>
    <col min="2561" max="2561" width="21.42578125" style="6" customWidth="1"/>
    <col min="2562" max="2562" width="17.5703125" style="6" customWidth="1"/>
    <col min="2563" max="2563" width="16.28515625" style="6" customWidth="1"/>
    <col min="2564" max="2564" width="13.7109375" style="6" customWidth="1"/>
    <col min="2565" max="2565" width="8.5703125" style="6" customWidth="1"/>
    <col min="2566" max="2566" width="15" style="6" customWidth="1"/>
    <col min="2567" max="2567" width="17.5703125" style="6" customWidth="1"/>
    <col min="2568" max="2568" width="26.5703125" style="6" customWidth="1"/>
    <col min="2569" max="2569" width="25.28515625" style="6" customWidth="1"/>
    <col min="2570" max="2571" width="17.5703125" style="6" customWidth="1"/>
    <col min="2572" max="2572" width="12.42578125" style="6" customWidth="1"/>
    <col min="2573" max="2573" width="17.5703125" style="6" customWidth="1"/>
    <col min="2574" max="2574" width="12.42578125" style="6" customWidth="1"/>
    <col min="2575" max="2575" width="15" style="6" customWidth="1"/>
    <col min="2576" max="2576" width="16.28515625" style="6" customWidth="1"/>
    <col min="2577" max="2578" width="17.5703125" style="6" customWidth="1"/>
    <col min="2579" max="2579" width="27.85546875" style="6" customWidth="1"/>
    <col min="2580" max="2580" width="13.7109375" style="6" customWidth="1"/>
    <col min="2581" max="2582" width="17.5703125" style="6" customWidth="1"/>
    <col min="2583" max="2583" width="15" style="6" customWidth="1"/>
    <col min="2584" max="2585" width="12.42578125" style="6" customWidth="1"/>
    <col min="2586" max="2587" width="17.5703125" style="6" customWidth="1"/>
    <col min="2588" max="2588" width="22.7109375" style="6" customWidth="1"/>
    <col min="2589" max="2589" width="17.5703125" style="6" customWidth="1"/>
    <col min="2590" max="2590" width="15" style="6" customWidth="1"/>
    <col min="2591" max="2591" width="17.5703125" style="6" customWidth="1"/>
    <col min="2592" max="2592" width="12.42578125" style="6" customWidth="1"/>
    <col min="2593" max="2593" width="34.28515625" style="6" customWidth="1"/>
    <col min="2594" max="2594" width="29.140625" style="6" customWidth="1"/>
    <col min="2595" max="2596" width="18.85546875" style="6" customWidth="1"/>
    <col min="2597" max="2597" width="12.42578125" style="6" customWidth="1"/>
    <col min="2598" max="2598" width="20.140625" style="6" customWidth="1"/>
    <col min="2599" max="2599" width="16.28515625" style="6" customWidth="1"/>
    <col min="2600" max="2600" width="17.5703125" style="6" customWidth="1"/>
    <col min="2601" max="2782" width="12.42578125" style="6" customWidth="1"/>
    <col min="2783" max="2783" width="20.140625" style="6" customWidth="1"/>
    <col min="2784" max="2784" width="26.5703125" style="6" customWidth="1"/>
    <col min="2785" max="2785" width="29.140625" style="6" customWidth="1"/>
    <col min="2786" max="2787" width="13.7109375" style="6" customWidth="1"/>
    <col min="2788" max="2788" width="17.5703125" style="6" customWidth="1"/>
    <col min="2789" max="2789" width="12.42578125" style="6" customWidth="1"/>
    <col min="2790" max="2790" width="20.140625" style="6" customWidth="1"/>
    <col min="2791" max="2791" width="15" style="6" customWidth="1"/>
    <col min="2792" max="2792" width="12.42578125" style="6" customWidth="1"/>
    <col min="2793" max="2793" width="17.5703125" style="6" customWidth="1"/>
    <col min="2794" max="2794" width="15" style="6" customWidth="1"/>
    <col min="2795" max="2796" width="16.28515625" style="6" customWidth="1"/>
    <col min="2797" max="2797" width="15" style="6" customWidth="1"/>
    <col min="2798" max="2798" width="18.85546875" style="6" customWidth="1"/>
    <col min="2799" max="2799" width="11.140625" style="6" customWidth="1"/>
    <col min="2800" max="2800" width="20.140625" style="6" customWidth="1"/>
    <col min="2801" max="2801" width="27.85546875" style="6" customWidth="1"/>
    <col min="2802" max="2802" width="17.5703125" style="6" customWidth="1"/>
    <col min="2803" max="2804" width="8.5703125" style="6" customWidth="1"/>
    <col min="2805" max="2805" width="16.28515625" style="6" customWidth="1"/>
    <col min="2806" max="2806" width="15" style="6" customWidth="1"/>
    <col min="2807" max="2807" width="17.5703125" style="6" customWidth="1"/>
    <col min="2808" max="2808" width="12.42578125" style="6" customWidth="1"/>
    <col min="2809" max="2809" width="15" style="6" customWidth="1"/>
    <col min="2810" max="2810" width="12.42578125" style="6" customWidth="1"/>
    <col min="2811" max="2811" width="6" style="6" customWidth="1"/>
    <col min="2812" max="2812" width="22.7109375" style="6" customWidth="1"/>
    <col min="2813" max="2813" width="31.7109375" style="6" customWidth="1"/>
    <col min="2814" max="2814" width="13.7109375" style="6" customWidth="1"/>
    <col min="2815" max="2815" width="16.28515625" style="6" customWidth="1"/>
    <col min="2816" max="2816" width="22.7109375" style="6" customWidth="1"/>
    <col min="2817" max="2817" width="21.42578125" style="6" customWidth="1"/>
    <col min="2818" max="2818" width="17.5703125" style="6" customWidth="1"/>
    <col min="2819" max="2819" width="16.28515625" style="6" customWidth="1"/>
    <col min="2820" max="2820" width="13.7109375" style="6" customWidth="1"/>
    <col min="2821" max="2821" width="8.5703125" style="6" customWidth="1"/>
    <col min="2822" max="2822" width="15" style="6" customWidth="1"/>
    <col min="2823" max="2823" width="17.5703125" style="6" customWidth="1"/>
    <col min="2824" max="2824" width="26.5703125" style="6" customWidth="1"/>
    <col min="2825" max="2825" width="25.28515625" style="6" customWidth="1"/>
    <col min="2826" max="2827" width="17.5703125" style="6" customWidth="1"/>
    <col min="2828" max="2828" width="12.42578125" style="6" customWidth="1"/>
    <col min="2829" max="2829" width="17.5703125" style="6" customWidth="1"/>
    <col min="2830" max="2830" width="12.42578125" style="6" customWidth="1"/>
    <col min="2831" max="2831" width="15" style="6" customWidth="1"/>
    <col min="2832" max="2832" width="16.28515625" style="6" customWidth="1"/>
    <col min="2833" max="2834" width="17.5703125" style="6" customWidth="1"/>
    <col min="2835" max="2835" width="27.85546875" style="6" customWidth="1"/>
    <col min="2836" max="2836" width="13.7109375" style="6" customWidth="1"/>
    <col min="2837" max="2838" width="17.5703125" style="6" customWidth="1"/>
    <col min="2839" max="2839" width="15" style="6" customWidth="1"/>
    <col min="2840" max="2841" width="12.42578125" style="6" customWidth="1"/>
    <col min="2842" max="2843" width="17.5703125" style="6" customWidth="1"/>
    <col min="2844" max="2844" width="22.7109375" style="6" customWidth="1"/>
    <col min="2845" max="2845" width="17.5703125" style="6" customWidth="1"/>
    <col min="2846" max="2846" width="15" style="6" customWidth="1"/>
    <col min="2847" max="2847" width="17.5703125" style="6" customWidth="1"/>
    <col min="2848" max="2848" width="12.42578125" style="6" customWidth="1"/>
    <col min="2849" max="2849" width="34.28515625" style="6" customWidth="1"/>
    <col min="2850" max="2850" width="29.140625" style="6" customWidth="1"/>
    <col min="2851" max="2852" width="18.85546875" style="6" customWidth="1"/>
    <col min="2853" max="2853" width="12.42578125" style="6" customWidth="1"/>
    <col min="2854" max="2854" width="20.140625" style="6" customWidth="1"/>
    <col min="2855" max="2855" width="16.28515625" style="6" customWidth="1"/>
    <col min="2856" max="2856" width="17.5703125" style="6" customWidth="1"/>
    <col min="2857" max="3038" width="12.42578125" style="6" customWidth="1"/>
    <col min="3039" max="3039" width="20.140625" style="6" customWidth="1"/>
    <col min="3040" max="3040" width="26.5703125" style="6" customWidth="1"/>
    <col min="3041" max="3041" width="29.140625" style="6" customWidth="1"/>
    <col min="3042" max="3043" width="13.7109375" style="6" customWidth="1"/>
    <col min="3044" max="3044" width="17.5703125" style="6" customWidth="1"/>
    <col min="3045" max="3045" width="12.42578125" style="6" customWidth="1"/>
    <col min="3046" max="3046" width="20.140625" style="6" customWidth="1"/>
    <col min="3047" max="3047" width="15" style="6" customWidth="1"/>
    <col min="3048" max="3048" width="12.42578125" style="6" customWidth="1"/>
    <col min="3049" max="3049" width="17.5703125" style="6" customWidth="1"/>
    <col min="3050" max="3050" width="15" style="6" customWidth="1"/>
    <col min="3051" max="3052" width="16.28515625" style="6" customWidth="1"/>
    <col min="3053" max="3053" width="15" style="6" customWidth="1"/>
    <col min="3054" max="3054" width="18.85546875" style="6" customWidth="1"/>
    <col min="3055" max="3055" width="11.140625" style="6" customWidth="1"/>
    <col min="3056" max="3056" width="20.140625" style="6" customWidth="1"/>
    <col min="3057" max="3057" width="27.85546875" style="6" customWidth="1"/>
    <col min="3058" max="3058" width="17.5703125" style="6" customWidth="1"/>
    <col min="3059" max="3060" width="8.5703125" style="6" customWidth="1"/>
    <col min="3061" max="3061" width="16.28515625" style="6" customWidth="1"/>
    <col min="3062" max="3062" width="15" style="6" customWidth="1"/>
    <col min="3063" max="3063" width="17.5703125" style="6" customWidth="1"/>
    <col min="3064" max="3064" width="12.42578125" style="6" customWidth="1"/>
    <col min="3065" max="3065" width="15" style="6" customWidth="1"/>
    <col min="3066" max="3066" width="12.42578125" style="6" customWidth="1"/>
    <col min="3067" max="3067" width="6" style="6" customWidth="1"/>
    <col min="3068" max="3068" width="22.7109375" style="6" customWidth="1"/>
    <col min="3069" max="3069" width="31.7109375" style="6" customWidth="1"/>
    <col min="3070" max="3070" width="13.7109375" style="6" customWidth="1"/>
    <col min="3071" max="3071" width="16.28515625" style="6" customWidth="1"/>
    <col min="3072" max="3072" width="22.7109375" style="6" customWidth="1"/>
    <col min="3073" max="3073" width="21.42578125" style="6" customWidth="1"/>
    <col min="3074" max="3074" width="17.5703125" style="6" customWidth="1"/>
    <col min="3075" max="3075" width="16.28515625" style="6" customWidth="1"/>
    <col min="3076" max="3076" width="13.7109375" style="6" customWidth="1"/>
    <col min="3077" max="3077" width="8.5703125" style="6" customWidth="1"/>
    <col min="3078" max="3078" width="15" style="6" customWidth="1"/>
    <col min="3079" max="3079" width="17.5703125" style="6" customWidth="1"/>
    <col min="3080" max="3080" width="26.5703125" style="6" customWidth="1"/>
    <col min="3081" max="3081" width="25.28515625" style="6" customWidth="1"/>
    <col min="3082" max="3083" width="17.5703125" style="6" customWidth="1"/>
    <col min="3084" max="3084" width="12.42578125" style="6" customWidth="1"/>
    <col min="3085" max="3085" width="17.5703125" style="6" customWidth="1"/>
    <col min="3086" max="3086" width="12.42578125" style="6" customWidth="1"/>
    <col min="3087" max="3087" width="15" style="6" customWidth="1"/>
    <col min="3088" max="3088" width="16.28515625" style="6" customWidth="1"/>
    <col min="3089" max="3090" width="17.5703125" style="6" customWidth="1"/>
    <col min="3091" max="3091" width="27.85546875" style="6" customWidth="1"/>
    <col min="3092" max="3092" width="13.7109375" style="6" customWidth="1"/>
    <col min="3093" max="3094" width="17.5703125" style="6" customWidth="1"/>
    <col min="3095" max="3095" width="15" style="6" customWidth="1"/>
    <col min="3096" max="3097" width="12.42578125" style="6" customWidth="1"/>
    <col min="3098" max="3099" width="17.5703125" style="6" customWidth="1"/>
    <col min="3100" max="3100" width="22.7109375" style="6" customWidth="1"/>
    <col min="3101" max="3101" width="17.5703125" style="6" customWidth="1"/>
    <col min="3102" max="3102" width="15" style="6" customWidth="1"/>
    <col min="3103" max="3103" width="17.5703125" style="6" customWidth="1"/>
    <col min="3104" max="3104" width="12.42578125" style="6" customWidth="1"/>
    <col min="3105" max="3105" width="34.28515625" style="6" customWidth="1"/>
    <col min="3106" max="3106" width="29.140625" style="6" customWidth="1"/>
    <col min="3107" max="3108" width="18.85546875" style="6" customWidth="1"/>
    <col min="3109" max="3109" width="12.42578125" style="6" customWidth="1"/>
    <col min="3110" max="3110" width="20.140625" style="6" customWidth="1"/>
    <col min="3111" max="3111" width="16.28515625" style="6" customWidth="1"/>
    <col min="3112" max="3112" width="17.5703125" style="6" customWidth="1"/>
    <col min="3113" max="3294" width="12.42578125" style="6" customWidth="1"/>
    <col min="3295" max="3295" width="20.140625" style="6" customWidth="1"/>
    <col min="3296" max="3296" width="26.5703125" style="6" customWidth="1"/>
    <col min="3297" max="3297" width="29.140625" style="6" customWidth="1"/>
    <col min="3298" max="3299" width="13.7109375" style="6" customWidth="1"/>
    <col min="3300" max="3300" width="17.5703125" style="6" customWidth="1"/>
    <col min="3301" max="3301" width="12.42578125" style="6" customWidth="1"/>
    <col min="3302" max="3302" width="20.140625" style="6" customWidth="1"/>
    <col min="3303" max="3303" width="15" style="6" customWidth="1"/>
    <col min="3304" max="3304" width="12.42578125" style="6" customWidth="1"/>
    <col min="3305" max="3305" width="17.5703125" style="6" customWidth="1"/>
    <col min="3306" max="3306" width="15" style="6" customWidth="1"/>
    <col min="3307" max="3308" width="16.28515625" style="6" customWidth="1"/>
    <col min="3309" max="3309" width="15" style="6" customWidth="1"/>
    <col min="3310" max="3310" width="18.85546875" style="6" customWidth="1"/>
    <col min="3311" max="3311" width="11.140625" style="6" customWidth="1"/>
    <col min="3312" max="3312" width="20.140625" style="6" customWidth="1"/>
    <col min="3313" max="3313" width="27.85546875" style="6" customWidth="1"/>
    <col min="3314" max="3314" width="17.5703125" style="6" customWidth="1"/>
    <col min="3315" max="3316" width="8.5703125" style="6" customWidth="1"/>
    <col min="3317" max="3317" width="16.28515625" style="6" customWidth="1"/>
    <col min="3318" max="3318" width="15" style="6" customWidth="1"/>
    <col min="3319" max="3319" width="17.5703125" style="6" customWidth="1"/>
    <col min="3320" max="3320" width="12.42578125" style="6" customWidth="1"/>
    <col min="3321" max="3321" width="15" style="6" customWidth="1"/>
    <col min="3322" max="3322" width="12.42578125" style="6" customWidth="1"/>
    <col min="3323" max="3323" width="6" style="6" customWidth="1"/>
    <col min="3324" max="3324" width="22.7109375" style="6" customWidth="1"/>
    <col min="3325" max="3325" width="31.7109375" style="6" customWidth="1"/>
    <col min="3326" max="3326" width="13.7109375" style="6" customWidth="1"/>
    <col min="3327" max="3327" width="16.28515625" style="6" customWidth="1"/>
    <col min="3328" max="3328" width="22.7109375" style="6" customWidth="1"/>
    <col min="3329" max="3329" width="21.42578125" style="6" customWidth="1"/>
    <col min="3330" max="3330" width="17.5703125" style="6" customWidth="1"/>
    <col min="3331" max="3331" width="16.28515625" style="6" customWidth="1"/>
    <col min="3332" max="3332" width="13.7109375" style="6" customWidth="1"/>
    <col min="3333" max="3333" width="8.5703125" style="6" customWidth="1"/>
    <col min="3334" max="3334" width="15" style="6" customWidth="1"/>
    <col min="3335" max="3335" width="17.5703125" style="6" customWidth="1"/>
    <col min="3336" max="3336" width="26.5703125" style="6" customWidth="1"/>
    <col min="3337" max="3337" width="25.28515625" style="6" customWidth="1"/>
    <col min="3338" max="3339" width="17.5703125" style="6" customWidth="1"/>
    <col min="3340" max="3340" width="12.42578125" style="6" customWidth="1"/>
    <col min="3341" max="3341" width="17.5703125" style="6" customWidth="1"/>
    <col min="3342" max="3342" width="12.42578125" style="6" customWidth="1"/>
    <col min="3343" max="3343" width="15" style="6" customWidth="1"/>
    <col min="3344" max="3344" width="16.28515625" style="6" customWidth="1"/>
    <col min="3345" max="3346" width="17.5703125" style="6" customWidth="1"/>
    <col min="3347" max="3347" width="27.85546875" style="6" customWidth="1"/>
    <col min="3348" max="3348" width="13.7109375" style="6" customWidth="1"/>
    <col min="3349" max="3350" width="17.5703125" style="6" customWidth="1"/>
    <col min="3351" max="3351" width="15" style="6" customWidth="1"/>
    <col min="3352" max="3353" width="12.42578125" style="6" customWidth="1"/>
    <col min="3354" max="3355" width="17.5703125" style="6" customWidth="1"/>
    <col min="3356" max="3356" width="22.7109375" style="6" customWidth="1"/>
    <col min="3357" max="3357" width="17.5703125" style="6" customWidth="1"/>
    <col min="3358" max="3358" width="15" style="6" customWidth="1"/>
    <col min="3359" max="3359" width="17.5703125" style="6" customWidth="1"/>
    <col min="3360" max="3360" width="12.42578125" style="6" customWidth="1"/>
    <col min="3361" max="3361" width="34.28515625" style="6" customWidth="1"/>
    <col min="3362" max="3362" width="29.140625" style="6" customWidth="1"/>
    <col min="3363" max="3364" width="18.85546875" style="6" customWidth="1"/>
    <col min="3365" max="3365" width="12.42578125" style="6" customWidth="1"/>
    <col min="3366" max="3366" width="20.140625" style="6" customWidth="1"/>
    <col min="3367" max="3367" width="16.28515625" style="6" customWidth="1"/>
    <col min="3368" max="3368" width="17.5703125" style="6" customWidth="1"/>
    <col min="3369" max="3550" width="12.42578125" style="6" customWidth="1"/>
    <col min="3551" max="3551" width="20.140625" style="6" customWidth="1"/>
    <col min="3552" max="3552" width="26.5703125" style="6" customWidth="1"/>
    <col min="3553" max="3553" width="29.140625" style="6" customWidth="1"/>
    <col min="3554" max="3555" width="13.7109375" style="6" customWidth="1"/>
    <col min="3556" max="3556" width="17.5703125" style="6" customWidth="1"/>
    <col min="3557" max="3557" width="12.42578125" style="6" customWidth="1"/>
    <col min="3558" max="3558" width="20.140625" style="6" customWidth="1"/>
    <col min="3559" max="3559" width="15" style="6" customWidth="1"/>
    <col min="3560" max="3560" width="12.42578125" style="6" customWidth="1"/>
    <col min="3561" max="3561" width="17.5703125" style="6" customWidth="1"/>
    <col min="3562" max="3562" width="15" style="6" customWidth="1"/>
    <col min="3563" max="3564" width="16.28515625" style="6" customWidth="1"/>
    <col min="3565" max="3565" width="15" style="6" customWidth="1"/>
    <col min="3566" max="3566" width="18.85546875" style="6" customWidth="1"/>
    <col min="3567" max="3567" width="11.140625" style="6" customWidth="1"/>
    <col min="3568" max="3568" width="20.140625" style="6" customWidth="1"/>
    <col min="3569" max="3569" width="27.85546875" style="6" customWidth="1"/>
    <col min="3570" max="3570" width="17.5703125" style="6" customWidth="1"/>
    <col min="3571" max="3572" width="8.5703125" style="6" customWidth="1"/>
    <col min="3573" max="3573" width="16.28515625" style="6" customWidth="1"/>
    <col min="3574" max="3574" width="15" style="6" customWidth="1"/>
    <col min="3575" max="3575" width="17.5703125" style="6" customWidth="1"/>
    <col min="3576" max="3576" width="12.42578125" style="6" customWidth="1"/>
    <col min="3577" max="3577" width="15" style="6" customWidth="1"/>
    <col min="3578" max="3578" width="12.42578125" style="6" customWidth="1"/>
    <col min="3579" max="3579" width="6" style="6" customWidth="1"/>
    <col min="3580" max="3580" width="22.7109375" style="6" customWidth="1"/>
    <col min="3581" max="3581" width="31.7109375" style="6" customWidth="1"/>
    <col min="3582" max="3582" width="13.7109375" style="6" customWidth="1"/>
    <col min="3583" max="3583" width="16.28515625" style="6" customWidth="1"/>
    <col min="3584" max="3584" width="22.7109375" style="6" customWidth="1"/>
    <col min="3585" max="3585" width="21.42578125" style="6" customWidth="1"/>
    <col min="3586" max="3586" width="17.5703125" style="6" customWidth="1"/>
    <col min="3587" max="3587" width="16.28515625" style="6" customWidth="1"/>
    <col min="3588" max="3588" width="13.7109375" style="6" customWidth="1"/>
    <col min="3589" max="3589" width="8.5703125" style="6" customWidth="1"/>
    <col min="3590" max="3590" width="15" style="6" customWidth="1"/>
    <col min="3591" max="3591" width="17.5703125" style="6" customWidth="1"/>
    <col min="3592" max="3592" width="26.5703125" style="6" customWidth="1"/>
    <col min="3593" max="3593" width="25.28515625" style="6" customWidth="1"/>
    <col min="3594" max="3595" width="17.5703125" style="6" customWidth="1"/>
    <col min="3596" max="3596" width="12.42578125" style="6" customWidth="1"/>
    <col min="3597" max="3597" width="17.5703125" style="6" customWidth="1"/>
    <col min="3598" max="3598" width="12.42578125" style="6" customWidth="1"/>
    <col min="3599" max="3599" width="15" style="6" customWidth="1"/>
    <col min="3600" max="3600" width="16.28515625" style="6" customWidth="1"/>
    <col min="3601" max="3602" width="17.5703125" style="6" customWidth="1"/>
    <col min="3603" max="3603" width="27.85546875" style="6" customWidth="1"/>
    <col min="3604" max="3604" width="13.7109375" style="6" customWidth="1"/>
    <col min="3605" max="3606" width="17.5703125" style="6" customWidth="1"/>
    <col min="3607" max="3607" width="15" style="6" customWidth="1"/>
    <col min="3608" max="3609" width="12.42578125" style="6" customWidth="1"/>
    <col min="3610" max="3611" width="17.5703125" style="6" customWidth="1"/>
    <col min="3612" max="3612" width="22.7109375" style="6" customWidth="1"/>
    <col min="3613" max="3613" width="17.5703125" style="6" customWidth="1"/>
    <col min="3614" max="3614" width="15" style="6" customWidth="1"/>
    <col min="3615" max="3615" width="17.5703125" style="6" customWidth="1"/>
    <col min="3616" max="3616" width="12.42578125" style="6" customWidth="1"/>
    <col min="3617" max="3617" width="34.28515625" style="6" customWidth="1"/>
    <col min="3618" max="3618" width="29.140625" style="6" customWidth="1"/>
    <col min="3619" max="3620" width="18.85546875" style="6" customWidth="1"/>
    <col min="3621" max="3621" width="12.42578125" style="6" customWidth="1"/>
    <col min="3622" max="3622" width="20.140625" style="6" customWidth="1"/>
    <col min="3623" max="3623" width="16.28515625" style="6" customWidth="1"/>
    <col min="3624" max="3624" width="17.5703125" style="6" customWidth="1"/>
    <col min="3625" max="3806" width="12.42578125" style="6" customWidth="1"/>
    <col min="3807" max="3807" width="20.140625" style="6" customWidth="1"/>
    <col min="3808" max="3808" width="26.5703125" style="6" customWidth="1"/>
    <col min="3809" max="3809" width="29.140625" style="6" customWidth="1"/>
    <col min="3810" max="3811" width="13.7109375" style="6" customWidth="1"/>
    <col min="3812" max="3812" width="17.5703125" style="6" customWidth="1"/>
    <col min="3813" max="3813" width="12.42578125" style="6" customWidth="1"/>
    <col min="3814" max="3814" width="20.140625" style="6" customWidth="1"/>
    <col min="3815" max="3815" width="15" style="6" customWidth="1"/>
    <col min="3816" max="3816" width="12.42578125" style="6" customWidth="1"/>
    <col min="3817" max="3817" width="17.5703125" style="6" customWidth="1"/>
    <col min="3818" max="3818" width="15" style="6" customWidth="1"/>
    <col min="3819" max="3820" width="16.28515625" style="6" customWidth="1"/>
    <col min="3821" max="3821" width="15" style="6" customWidth="1"/>
    <col min="3822" max="3822" width="18.85546875" style="6" customWidth="1"/>
    <col min="3823" max="3823" width="11.140625" style="6" customWidth="1"/>
    <col min="3824" max="3824" width="20.140625" style="6" customWidth="1"/>
    <col min="3825" max="3825" width="27.85546875" style="6" customWidth="1"/>
    <col min="3826" max="3826" width="17.5703125" style="6" customWidth="1"/>
    <col min="3827" max="3828" width="8.5703125" style="6" customWidth="1"/>
    <col min="3829" max="3829" width="16.28515625" style="6" customWidth="1"/>
    <col min="3830" max="3830" width="15" style="6" customWidth="1"/>
    <col min="3831" max="3831" width="17.5703125" style="6" customWidth="1"/>
    <col min="3832" max="3832" width="12.42578125" style="6" customWidth="1"/>
    <col min="3833" max="3833" width="15" style="6" customWidth="1"/>
    <col min="3834" max="3834" width="12.42578125" style="6" customWidth="1"/>
    <col min="3835" max="3835" width="6" style="6" customWidth="1"/>
    <col min="3836" max="3836" width="22.7109375" style="6" customWidth="1"/>
    <col min="3837" max="3837" width="31.7109375" style="6" customWidth="1"/>
    <col min="3838" max="3838" width="13.7109375" style="6" customWidth="1"/>
    <col min="3839" max="3839" width="16.28515625" style="6" customWidth="1"/>
    <col min="3840" max="3840" width="22.7109375" style="6" customWidth="1"/>
    <col min="3841" max="3841" width="21.42578125" style="6" customWidth="1"/>
    <col min="3842" max="3842" width="17.5703125" style="6" customWidth="1"/>
    <col min="3843" max="3843" width="16.28515625" style="6" customWidth="1"/>
    <col min="3844" max="3844" width="13.7109375" style="6" customWidth="1"/>
    <col min="3845" max="3845" width="8.5703125" style="6" customWidth="1"/>
    <col min="3846" max="3846" width="15" style="6" customWidth="1"/>
    <col min="3847" max="3847" width="17.5703125" style="6" customWidth="1"/>
    <col min="3848" max="3848" width="26.5703125" style="6" customWidth="1"/>
    <col min="3849" max="3849" width="25.28515625" style="6" customWidth="1"/>
    <col min="3850" max="3851" width="17.5703125" style="6" customWidth="1"/>
    <col min="3852" max="3852" width="12.42578125" style="6" customWidth="1"/>
    <col min="3853" max="3853" width="17.5703125" style="6" customWidth="1"/>
    <col min="3854" max="3854" width="12.42578125" style="6" customWidth="1"/>
    <col min="3855" max="3855" width="15" style="6" customWidth="1"/>
    <col min="3856" max="3856" width="16.28515625" style="6" customWidth="1"/>
    <col min="3857" max="3858" width="17.5703125" style="6" customWidth="1"/>
    <col min="3859" max="3859" width="27.85546875" style="6" customWidth="1"/>
    <col min="3860" max="3860" width="13.7109375" style="6" customWidth="1"/>
    <col min="3861" max="3862" width="17.5703125" style="6" customWidth="1"/>
    <col min="3863" max="3863" width="15" style="6" customWidth="1"/>
    <col min="3864" max="3865" width="12.42578125" style="6" customWidth="1"/>
    <col min="3866" max="3867" width="17.5703125" style="6" customWidth="1"/>
    <col min="3868" max="3868" width="22.7109375" style="6" customWidth="1"/>
    <col min="3869" max="3869" width="17.5703125" style="6" customWidth="1"/>
    <col min="3870" max="3870" width="15" style="6" customWidth="1"/>
    <col min="3871" max="3871" width="17.5703125" style="6" customWidth="1"/>
    <col min="3872" max="3872" width="12.42578125" style="6" customWidth="1"/>
    <col min="3873" max="3873" width="34.28515625" style="6" customWidth="1"/>
    <col min="3874" max="3874" width="29.140625" style="6" customWidth="1"/>
    <col min="3875" max="3876" width="18.85546875" style="6" customWidth="1"/>
    <col min="3877" max="3877" width="12.42578125" style="6" customWidth="1"/>
    <col min="3878" max="3878" width="20.140625" style="6" customWidth="1"/>
    <col min="3879" max="3879" width="16.28515625" style="6" customWidth="1"/>
    <col min="3880" max="3880" width="17.5703125" style="6" customWidth="1"/>
    <col min="3881" max="4062" width="12.42578125" style="6" customWidth="1"/>
    <col min="4063" max="4063" width="20.140625" style="6" customWidth="1"/>
    <col min="4064" max="4064" width="26.5703125" style="6" customWidth="1"/>
    <col min="4065" max="4065" width="29.140625" style="6" customWidth="1"/>
    <col min="4066" max="4067" width="13.7109375" style="6" customWidth="1"/>
    <col min="4068" max="4068" width="17.5703125" style="6" customWidth="1"/>
    <col min="4069" max="4069" width="12.42578125" style="6" customWidth="1"/>
    <col min="4070" max="4070" width="20.140625" style="6" customWidth="1"/>
    <col min="4071" max="4071" width="15" style="6" customWidth="1"/>
    <col min="4072" max="4072" width="12.42578125" style="6" customWidth="1"/>
    <col min="4073" max="4073" width="17.5703125" style="6" customWidth="1"/>
    <col min="4074" max="4074" width="15" style="6" customWidth="1"/>
    <col min="4075" max="4076" width="16.28515625" style="6" customWidth="1"/>
    <col min="4077" max="4077" width="15" style="6" customWidth="1"/>
    <col min="4078" max="4078" width="18.85546875" style="6" customWidth="1"/>
    <col min="4079" max="4079" width="11.140625" style="6" customWidth="1"/>
    <col min="4080" max="4080" width="20.140625" style="6" customWidth="1"/>
    <col min="4081" max="4081" width="27.85546875" style="6" customWidth="1"/>
    <col min="4082" max="4082" width="17.5703125" style="6" customWidth="1"/>
    <col min="4083" max="4084" width="8.5703125" style="6" customWidth="1"/>
    <col min="4085" max="4085" width="16.28515625" style="6" customWidth="1"/>
    <col min="4086" max="4086" width="15" style="6" customWidth="1"/>
    <col min="4087" max="4087" width="17.5703125" style="6" customWidth="1"/>
    <col min="4088" max="4088" width="12.42578125" style="6" customWidth="1"/>
    <col min="4089" max="4089" width="15" style="6" customWidth="1"/>
    <col min="4090" max="4090" width="12.42578125" style="6" customWidth="1"/>
    <col min="4091" max="4091" width="6" style="6" customWidth="1"/>
    <col min="4092" max="4092" width="22.7109375" style="6" customWidth="1"/>
    <col min="4093" max="4093" width="31.7109375" style="6" customWidth="1"/>
    <col min="4094" max="4094" width="13.7109375" style="6" customWidth="1"/>
    <col min="4095" max="4095" width="16.28515625" style="6" customWidth="1"/>
    <col min="4096" max="4096" width="22.7109375" style="6" customWidth="1"/>
    <col min="4097" max="4097" width="21.42578125" style="6" customWidth="1"/>
    <col min="4098" max="4098" width="17.5703125" style="6" customWidth="1"/>
    <col min="4099" max="4099" width="16.28515625" style="6" customWidth="1"/>
    <col min="4100" max="4100" width="13.7109375" style="6" customWidth="1"/>
    <col min="4101" max="4101" width="8.5703125" style="6" customWidth="1"/>
    <col min="4102" max="4102" width="15" style="6" customWidth="1"/>
    <col min="4103" max="4103" width="17.5703125" style="6" customWidth="1"/>
    <col min="4104" max="4104" width="26.5703125" style="6" customWidth="1"/>
    <col min="4105" max="4105" width="25.28515625" style="6" customWidth="1"/>
    <col min="4106" max="4107" width="17.5703125" style="6" customWidth="1"/>
    <col min="4108" max="4108" width="12.42578125" style="6" customWidth="1"/>
    <col min="4109" max="4109" width="17.5703125" style="6" customWidth="1"/>
    <col min="4110" max="4110" width="12.42578125" style="6" customWidth="1"/>
    <col min="4111" max="4111" width="15" style="6" customWidth="1"/>
    <col min="4112" max="4112" width="16.28515625" style="6" customWidth="1"/>
    <col min="4113" max="4114" width="17.5703125" style="6" customWidth="1"/>
    <col min="4115" max="4115" width="27.85546875" style="6" customWidth="1"/>
    <col min="4116" max="4116" width="13.7109375" style="6" customWidth="1"/>
    <col min="4117" max="4118" width="17.5703125" style="6" customWidth="1"/>
    <col min="4119" max="4119" width="15" style="6" customWidth="1"/>
    <col min="4120" max="4121" width="12.42578125" style="6" customWidth="1"/>
    <col min="4122" max="4123" width="17.5703125" style="6" customWidth="1"/>
    <col min="4124" max="4124" width="22.7109375" style="6" customWidth="1"/>
    <col min="4125" max="4125" width="17.5703125" style="6" customWidth="1"/>
    <col min="4126" max="4126" width="15" style="6" customWidth="1"/>
    <col min="4127" max="4127" width="17.5703125" style="6" customWidth="1"/>
    <col min="4128" max="4128" width="12.42578125" style="6" customWidth="1"/>
    <col min="4129" max="4129" width="34.28515625" style="6" customWidth="1"/>
    <col min="4130" max="4130" width="29.140625" style="6" customWidth="1"/>
    <col min="4131" max="4132" width="18.85546875" style="6" customWidth="1"/>
    <col min="4133" max="4133" width="12.42578125" style="6" customWidth="1"/>
    <col min="4134" max="4134" width="20.140625" style="6" customWidth="1"/>
    <col min="4135" max="4135" width="16.28515625" style="6" customWidth="1"/>
    <col min="4136" max="4136" width="17.5703125" style="6" customWidth="1"/>
    <col min="4137" max="4318" width="12.42578125" style="6" customWidth="1"/>
    <col min="4319" max="4319" width="20.140625" style="6" customWidth="1"/>
    <col min="4320" max="4320" width="26.5703125" style="6" customWidth="1"/>
    <col min="4321" max="4321" width="29.140625" style="6" customWidth="1"/>
    <col min="4322" max="4323" width="13.7109375" style="6" customWidth="1"/>
    <col min="4324" max="4324" width="17.5703125" style="6" customWidth="1"/>
    <col min="4325" max="4325" width="12.42578125" style="6" customWidth="1"/>
    <col min="4326" max="4326" width="20.140625" style="6" customWidth="1"/>
    <col min="4327" max="4327" width="15" style="6" customWidth="1"/>
    <col min="4328" max="4328" width="12.42578125" style="6" customWidth="1"/>
    <col min="4329" max="4329" width="17.5703125" style="6" customWidth="1"/>
    <col min="4330" max="4330" width="15" style="6" customWidth="1"/>
    <col min="4331" max="4332" width="16.28515625" style="6" customWidth="1"/>
    <col min="4333" max="4333" width="15" style="6" customWidth="1"/>
    <col min="4334" max="4334" width="18.85546875" style="6" customWidth="1"/>
    <col min="4335" max="4335" width="11.140625" style="6" customWidth="1"/>
    <col min="4336" max="4336" width="20.140625" style="6" customWidth="1"/>
    <col min="4337" max="4337" width="27.85546875" style="6" customWidth="1"/>
    <col min="4338" max="4338" width="17.5703125" style="6" customWidth="1"/>
    <col min="4339" max="4340" width="8.5703125" style="6" customWidth="1"/>
    <col min="4341" max="4341" width="16.28515625" style="6" customWidth="1"/>
    <col min="4342" max="4342" width="15" style="6" customWidth="1"/>
    <col min="4343" max="4343" width="17.5703125" style="6" customWidth="1"/>
    <col min="4344" max="4344" width="12.42578125" style="6" customWidth="1"/>
    <col min="4345" max="4345" width="15" style="6" customWidth="1"/>
    <col min="4346" max="4346" width="12.42578125" style="6" customWidth="1"/>
    <col min="4347" max="4347" width="6" style="6" customWidth="1"/>
    <col min="4348" max="4348" width="22.7109375" style="6" customWidth="1"/>
    <col min="4349" max="4349" width="31.7109375" style="6" customWidth="1"/>
    <col min="4350" max="4350" width="13.7109375" style="6" customWidth="1"/>
    <col min="4351" max="4351" width="16.28515625" style="6" customWidth="1"/>
    <col min="4352" max="4352" width="22.7109375" style="6" customWidth="1"/>
    <col min="4353" max="4353" width="21.42578125" style="6" customWidth="1"/>
    <col min="4354" max="4354" width="17.5703125" style="6" customWidth="1"/>
    <col min="4355" max="4355" width="16.28515625" style="6" customWidth="1"/>
    <col min="4356" max="4356" width="13.7109375" style="6" customWidth="1"/>
    <col min="4357" max="4357" width="8.5703125" style="6" customWidth="1"/>
    <col min="4358" max="4358" width="15" style="6" customWidth="1"/>
    <col min="4359" max="4359" width="17.5703125" style="6" customWidth="1"/>
    <col min="4360" max="4360" width="26.5703125" style="6" customWidth="1"/>
    <col min="4361" max="4361" width="25.28515625" style="6" customWidth="1"/>
    <col min="4362" max="4363" width="17.5703125" style="6" customWidth="1"/>
    <col min="4364" max="4364" width="12.42578125" style="6" customWidth="1"/>
    <col min="4365" max="4365" width="17.5703125" style="6" customWidth="1"/>
    <col min="4366" max="4366" width="12.42578125" style="6" customWidth="1"/>
    <col min="4367" max="4367" width="15" style="6" customWidth="1"/>
    <col min="4368" max="4368" width="16.28515625" style="6" customWidth="1"/>
    <col min="4369" max="4370" width="17.5703125" style="6" customWidth="1"/>
    <col min="4371" max="4371" width="27.85546875" style="6" customWidth="1"/>
    <col min="4372" max="4372" width="13.7109375" style="6" customWidth="1"/>
    <col min="4373" max="4374" width="17.5703125" style="6" customWidth="1"/>
    <col min="4375" max="4375" width="15" style="6" customWidth="1"/>
    <col min="4376" max="4377" width="12.42578125" style="6" customWidth="1"/>
    <col min="4378" max="4379" width="17.5703125" style="6" customWidth="1"/>
    <col min="4380" max="4380" width="22.7109375" style="6" customWidth="1"/>
    <col min="4381" max="4381" width="17.5703125" style="6" customWidth="1"/>
    <col min="4382" max="4382" width="15" style="6" customWidth="1"/>
    <col min="4383" max="4383" width="17.5703125" style="6" customWidth="1"/>
    <col min="4384" max="4384" width="12.42578125" style="6" customWidth="1"/>
    <col min="4385" max="4385" width="34.28515625" style="6" customWidth="1"/>
    <col min="4386" max="4386" width="29.140625" style="6" customWidth="1"/>
    <col min="4387" max="4388" width="18.85546875" style="6" customWidth="1"/>
    <col min="4389" max="4389" width="12.42578125" style="6" customWidth="1"/>
    <col min="4390" max="4390" width="20.140625" style="6" customWidth="1"/>
    <col min="4391" max="4391" width="16.28515625" style="6" customWidth="1"/>
    <col min="4392" max="4392" width="17.5703125" style="6" customWidth="1"/>
    <col min="4393" max="4574" width="12.42578125" style="6" customWidth="1"/>
    <col min="4575" max="4575" width="20.140625" style="6" customWidth="1"/>
    <col min="4576" max="4576" width="26.5703125" style="6" customWidth="1"/>
    <col min="4577" max="4577" width="29.140625" style="6" customWidth="1"/>
    <col min="4578" max="4579" width="13.7109375" style="6" customWidth="1"/>
    <col min="4580" max="4580" width="17.5703125" style="6" customWidth="1"/>
    <col min="4581" max="4581" width="12.42578125" style="6" customWidth="1"/>
    <col min="4582" max="4582" width="20.140625" style="6" customWidth="1"/>
    <col min="4583" max="4583" width="15" style="6" customWidth="1"/>
    <col min="4584" max="4584" width="12.42578125" style="6" customWidth="1"/>
    <col min="4585" max="4585" width="17.5703125" style="6" customWidth="1"/>
    <col min="4586" max="4586" width="15" style="6" customWidth="1"/>
    <col min="4587" max="4588" width="16.28515625" style="6" customWidth="1"/>
    <col min="4589" max="4589" width="15" style="6" customWidth="1"/>
    <col min="4590" max="4590" width="18.85546875" style="6" customWidth="1"/>
    <col min="4591" max="4591" width="11.140625" style="6" customWidth="1"/>
    <col min="4592" max="4592" width="20.140625" style="6" customWidth="1"/>
    <col min="4593" max="4593" width="27.85546875" style="6" customWidth="1"/>
    <col min="4594" max="4594" width="17.5703125" style="6" customWidth="1"/>
    <col min="4595" max="4596" width="8.5703125" style="6" customWidth="1"/>
    <col min="4597" max="4597" width="16.28515625" style="6" customWidth="1"/>
    <col min="4598" max="4598" width="15" style="6" customWidth="1"/>
    <col min="4599" max="4599" width="17.5703125" style="6" customWidth="1"/>
    <col min="4600" max="4600" width="12.42578125" style="6" customWidth="1"/>
    <col min="4601" max="4601" width="15" style="6" customWidth="1"/>
    <col min="4602" max="4602" width="12.42578125" style="6" customWidth="1"/>
    <col min="4603" max="4603" width="6" style="6" customWidth="1"/>
    <col min="4604" max="4604" width="22.7109375" style="6" customWidth="1"/>
    <col min="4605" max="4605" width="31.7109375" style="6" customWidth="1"/>
    <col min="4606" max="4606" width="13.7109375" style="6" customWidth="1"/>
    <col min="4607" max="4607" width="16.28515625" style="6" customWidth="1"/>
    <col min="4608" max="4608" width="22.7109375" style="6" customWidth="1"/>
    <col min="4609" max="4609" width="21.42578125" style="6" customWidth="1"/>
    <col min="4610" max="4610" width="17.5703125" style="6" customWidth="1"/>
    <col min="4611" max="4611" width="16.28515625" style="6" customWidth="1"/>
    <col min="4612" max="4612" width="13.7109375" style="6" customWidth="1"/>
    <col min="4613" max="4613" width="8.5703125" style="6" customWidth="1"/>
    <col min="4614" max="4614" width="15" style="6" customWidth="1"/>
    <col min="4615" max="4615" width="17.5703125" style="6" customWidth="1"/>
    <col min="4616" max="4616" width="26.5703125" style="6" customWidth="1"/>
    <col min="4617" max="4617" width="25.28515625" style="6" customWidth="1"/>
    <col min="4618" max="4619" width="17.5703125" style="6" customWidth="1"/>
    <col min="4620" max="4620" width="12.42578125" style="6" customWidth="1"/>
    <col min="4621" max="4621" width="17.5703125" style="6" customWidth="1"/>
    <col min="4622" max="4622" width="12.42578125" style="6" customWidth="1"/>
    <col min="4623" max="4623" width="15" style="6" customWidth="1"/>
    <col min="4624" max="4624" width="16.28515625" style="6" customWidth="1"/>
    <col min="4625" max="4626" width="17.5703125" style="6" customWidth="1"/>
    <col min="4627" max="4627" width="27.85546875" style="6" customWidth="1"/>
    <col min="4628" max="4628" width="13.7109375" style="6" customWidth="1"/>
    <col min="4629" max="4630" width="17.5703125" style="6" customWidth="1"/>
    <col min="4631" max="4631" width="15" style="6" customWidth="1"/>
    <col min="4632" max="4633" width="12.42578125" style="6" customWidth="1"/>
    <col min="4634" max="4635" width="17.5703125" style="6" customWidth="1"/>
    <col min="4636" max="4636" width="22.7109375" style="6" customWidth="1"/>
    <col min="4637" max="4637" width="17.5703125" style="6" customWidth="1"/>
    <col min="4638" max="4638" width="15" style="6" customWidth="1"/>
    <col min="4639" max="4639" width="17.5703125" style="6" customWidth="1"/>
    <col min="4640" max="4640" width="12.42578125" style="6" customWidth="1"/>
    <col min="4641" max="4641" width="34.28515625" style="6" customWidth="1"/>
    <col min="4642" max="4642" width="29.140625" style="6" customWidth="1"/>
    <col min="4643" max="4644" width="18.85546875" style="6" customWidth="1"/>
    <col min="4645" max="4645" width="12.42578125" style="6" customWidth="1"/>
    <col min="4646" max="4646" width="20.140625" style="6" customWidth="1"/>
    <col min="4647" max="4647" width="16.28515625" style="6" customWidth="1"/>
    <col min="4648" max="4648" width="17.5703125" style="6" customWidth="1"/>
    <col min="4649" max="4830" width="12.42578125" style="6" customWidth="1"/>
    <col min="4831" max="4831" width="20.140625" style="6" customWidth="1"/>
    <col min="4832" max="4832" width="26.5703125" style="6" customWidth="1"/>
    <col min="4833" max="4833" width="29.140625" style="6" customWidth="1"/>
    <col min="4834" max="4835" width="13.7109375" style="6" customWidth="1"/>
    <col min="4836" max="4836" width="17.5703125" style="6" customWidth="1"/>
    <col min="4837" max="4837" width="12.42578125" style="6" customWidth="1"/>
    <col min="4838" max="4838" width="20.140625" style="6" customWidth="1"/>
    <col min="4839" max="4839" width="15" style="6" customWidth="1"/>
    <col min="4840" max="4840" width="12.42578125" style="6" customWidth="1"/>
    <col min="4841" max="4841" width="17.5703125" style="6" customWidth="1"/>
    <col min="4842" max="4842" width="15" style="6" customWidth="1"/>
    <col min="4843" max="4844" width="16.28515625" style="6" customWidth="1"/>
    <col min="4845" max="4845" width="15" style="6" customWidth="1"/>
    <col min="4846" max="4846" width="18.85546875" style="6" customWidth="1"/>
    <col min="4847" max="4847" width="11.140625" style="6" customWidth="1"/>
    <col min="4848" max="4848" width="20.140625" style="6" customWidth="1"/>
    <col min="4849" max="4849" width="27.85546875" style="6" customWidth="1"/>
    <col min="4850" max="4850" width="17.5703125" style="6" customWidth="1"/>
    <col min="4851" max="4852" width="8.5703125" style="6" customWidth="1"/>
    <col min="4853" max="4853" width="16.28515625" style="6" customWidth="1"/>
    <col min="4854" max="4854" width="15" style="6" customWidth="1"/>
    <col min="4855" max="4855" width="17.5703125" style="6" customWidth="1"/>
    <col min="4856" max="4856" width="12.42578125" style="6" customWidth="1"/>
    <col min="4857" max="4857" width="15" style="6" customWidth="1"/>
    <col min="4858" max="4858" width="12.42578125" style="6" customWidth="1"/>
    <col min="4859" max="4859" width="6" style="6" customWidth="1"/>
    <col min="4860" max="4860" width="22.7109375" style="6" customWidth="1"/>
    <col min="4861" max="4861" width="31.7109375" style="6" customWidth="1"/>
    <col min="4862" max="4862" width="13.7109375" style="6" customWidth="1"/>
    <col min="4863" max="4863" width="16.28515625" style="6" customWidth="1"/>
    <col min="4864" max="4864" width="22.7109375" style="6" customWidth="1"/>
    <col min="4865" max="4865" width="21.42578125" style="6" customWidth="1"/>
    <col min="4866" max="4866" width="17.5703125" style="6" customWidth="1"/>
    <col min="4867" max="4867" width="16.28515625" style="6" customWidth="1"/>
    <col min="4868" max="4868" width="13.7109375" style="6" customWidth="1"/>
    <col min="4869" max="4869" width="8.5703125" style="6" customWidth="1"/>
    <col min="4870" max="4870" width="15" style="6" customWidth="1"/>
    <col min="4871" max="4871" width="17.5703125" style="6" customWidth="1"/>
    <col min="4872" max="4872" width="26.5703125" style="6" customWidth="1"/>
    <col min="4873" max="4873" width="25.28515625" style="6" customWidth="1"/>
    <col min="4874" max="4875" width="17.5703125" style="6" customWidth="1"/>
    <col min="4876" max="4876" width="12.42578125" style="6" customWidth="1"/>
    <col min="4877" max="4877" width="17.5703125" style="6" customWidth="1"/>
    <col min="4878" max="4878" width="12.42578125" style="6" customWidth="1"/>
    <col min="4879" max="4879" width="15" style="6" customWidth="1"/>
    <col min="4880" max="4880" width="16.28515625" style="6" customWidth="1"/>
    <col min="4881" max="4882" width="17.5703125" style="6" customWidth="1"/>
    <col min="4883" max="4883" width="27.85546875" style="6" customWidth="1"/>
    <col min="4884" max="4884" width="13.7109375" style="6" customWidth="1"/>
    <col min="4885" max="4886" width="17.5703125" style="6" customWidth="1"/>
    <col min="4887" max="4887" width="15" style="6" customWidth="1"/>
    <col min="4888" max="4889" width="12.42578125" style="6" customWidth="1"/>
    <col min="4890" max="4891" width="17.5703125" style="6" customWidth="1"/>
    <col min="4892" max="4892" width="22.7109375" style="6" customWidth="1"/>
    <col min="4893" max="4893" width="17.5703125" style="6" customWidth="1"/>
    <col min="4894" max="4894" width="15" style="6" customWidth="1"/>
    <col min="4895" max="4895" width="17.5703125" style="6" customWidth="1"/>
    <col min="4896" max="4896" width="12.42578125" style="6" customWidth="1"/>
    <col min="4897" max="4897" width="34.28515625" style="6" customWidth="1"/>
    <col min="4898" max="4898" width="29.140625" style="6" customWidth="1"/>
    <col min="4899" max="4900" width="18.85546875" style="6" customWidth="1"/>
    <col min="4901" max="4901" width="12.42578125" style="6" customWidth="1"/>
    <col min="4902" max="4902" width="20.140625" style="6" customWidth="1"/>
    <col min="4903" max="4903" width="16.28515625" style="6" customWidth="1"/>
    <col min="4904" max="4904" width="17.5703125" style="6" customWidth="1"/>
    <col min="4905" max="5086" width="12.42578125" style="6" customWidth="1"/>
    <col min="5087" max="5087" width="20.140625" style="6" customWidth="1"/>
    <col min="5088" max="5088" width="26.5703125" style="6" customWidth="1"/>
    <col min="5089" max="5089" width="29.140625" style="6" customWidth="1"/>
    <col min="5090" max="5091" width="13.7109375" style="6" customWidth="1"/>
    <col min="5092" max="5092" width="17.5703125" style="6" customWidth="1"/>
    <col min="5093" max="5093" width="12.42578125" style="6" customWidth="1"/>
    <col min="5094" max="5094" width="20.140625" style="6" customWidth="1"/>
    <col min="5095" max="5095" width="15" style="6" customWidth="1"/>
    <col min="5096" max="5096" width="12.42578125" style="6" customWidth="1"/>
    <col min="5097" max="5097" width="17.5703125" style="6" customWidth="1"/>
    <col min="5098" max="5098" width="15" style="6" customWidth="1"/>
    <col min="5099" max="5100" width="16.28515625" style="6" customWidth="1"/>
    <col min="5101" max="5101" width="15" style="6" customWidth="1"/>
    <col min="5102" max="5102" width="18.85546875" style="6" customWidth="1"/>
    <col min="5103" max="5103" width="11.140625" style="6" customWidth="1"/>
    <col min="5104" max="5104" width="20.140625" style="6" customWidth="1"/>
    <col min="5105" max="5105" width="27.85546875" style="6" customWidth="1"/>
    <col min="5106" max="5106" width="17.5703125" style="6" customWidth="1"/>
    <col min="5107" max="5108" width="8.5703125" style="6" customWidth="1"/>
    <col min="5109" max="5109" width="16.28515625" style="6" customWidth="1"/>
    <col min="5110" max="5110" width="15" style="6" customWidth="1"/>
    <col min="5111" max="5111" width="17.5703125" style="6" customWidth="1"/>
    <col min="5112" max="5112" width="12.42578125" style="6" customWidth="1"/>
    <col min="5113" max="5113" width="15" style="6" customWidth="1"/>
    <col min="5114" max="5114" width="12.42578125" style="6" customWidth="1"/>
    <col min="5115" max="5115" width="6" style="6" customWidth="1"/>
    <col min="5116" max="5116" width="22.7109375" style="6" customWidth="1"/>
    <col min="5117" max="5117" width="31.7109375" style="6" customWidth="1"/>
    <col min="5118" max="5118" width="13.7109375" style="6" customWidth="1"/>
    <col min="5119" max="5119" width="16.28515625" style="6" customWidth="1"/>
    <col min="5120" max="5120" width="22.7109375" style="6" customWidth="1"/>
    <col min="5121" max="5121" width="21.42578125" style="6" customWidth="1"/>
    <col min="5122" max="5122" width="17.5703125" style="6" customWidth="1"/>
    <col min="5123" max="5123" width="16.28515625" style="6" customWidth="1"/>
    <col min="5124" max="5124" width="13.7109375" style="6" customWidth="1"/>
    <col min="5125" max="5125" width="8.5703125" style="6" customWidth="1"/>
    <col min="5126" max="5126" width="15" style="6" customWidth="1"/>
    <col min="5127" max="5127" width="17.5703125" style="6" customWidth="1"/>
    <col min="5128" max="5128" width="26.5703125" style="6" customWidth="1"/>
    <col min="5129" max="5129" width="25.28515625" style="6" customWidth="1"/>
    <col min="5130" max="5131" width="17.5703125" style="6" customWidth="1"/>
    <col min="5132" max="5132" width="12.42578125" style="6" customWidth="1"/>
    <col min="5133" max="5133" width="17.5703125" style="6" customWidth="1"/>
    <col min="5134" max="5134" width="12.42578125" style="6" customWidth="1"/>
    <col min="5135" max="5135" width="15" style="6" customWidth="1"/>
    <col min="5136" max="5136" width="16.28515625" style="6" customWidth="1"/>
    <col min="5137" max="5138" width="17.5703125" style="6" customWidth="1"/>
    <col min="5139" max="5139" width="27.85546875" style="6" customWidth="1"/>
    <col min="5140" max="5140" width="13.7109375" style="6" customWidth="1"/>
    <col min="5141" max="5142" width="17.5703125" style="6" customWidth="1"/>
    <col min="5143" max="5143" width="15" style="6" customWidth="1"/>
    <col min="5144" max="5145" width="12.42578125" style="6" customWidth="1"/>
    <col min="5146" max="5147" width="17.5703125" style="6" customWidth="1"/>
    <col min="5148" max="5148" width="22.7109375" style="6" customWidth="1"/>
    <col min="5149" max="5149" width="17.5703125" style="6" customWidth="1"/>
    <col min="5150" max="5150" width="15" style="6" customWidth="1"/>
    <col min="5151" max="5151" width="17.5703125" style="6" customWidth="1"/>
    <col min="5152" max="5152" width="12.42578125" style="6" customWidth="1"/>
    <col min="5153" max="5153" width="34.28515625" style="6" customWidth="1"/>
    <col min="5154" max="5154" width="29.140625" style="6" customWidth="1"/>
    <col min="5155" max="5156" width="18.85546875" style="6" customWidth="1"/>
    <col min="5157" max="5157" width="12.42578125" style="6" customWidth="1"/>
    <col min="5158" max="5158" width="20.140625" style="6" customWidth="1"/>
    <col min="5159" max="5159" width="16.28515625" style="6" customWidth="1"/>
    <col min="5160" max="5160" width="17.5703125" style="6" customWidth="1"/>
    <col min="5161" max="5342" width="12.42578125" style="6" customWidth="1"/>
    <col min="5343" max="5343" width="20.140625" style="6" customWidth="1"/>
    <col min="5344" max="5344" width="26.5703125" style="6" customWidth="1"/>
    <col min="5345" max="5345" width="29.140625" style="6" customWidth="1"/>
    <col min="5346" max="5347" width="13.7109375" style="6" customWidth="1"/>
    <col min="5348" max="5348" width="17.5703125" style="6" customWidth="1"/>
    <col min="5349" max="5349" width="12.42578125" style="6" customWidth="1"/>
    <col min="5350" max="5350" width="20.140625" style="6" customWidth="1"/>
    <col min="5351" max="5351" width="15" style="6" customWidth="1"/>
    <col min="5352" max="5352" width="12.42578125" style="6" customWidth="1"/>
    <col min="5353" max="5353" width="17.5703125" style="6" customWidth="1"/>
    <col min="5354" max="5354" width="15" style="6" customWidth="1"/>
    <col min="5355" max="5356" width="16.28515625" style="6" customWidth="1"/>
    <col min="5357" max="5357" width="15" style="6" customWidth="1"/>
    <col min="5358" max="5358" width="18.85546875" style="6" customWidth="1"/>
    <col min="5359" max="5359" width="11.140625" style="6" customWidth="1"/>
    <col min="5360" max="5360" width="20.140625" style="6" customWidth="1"/>
    <col min="5361" max="5361" width="27.85546875" style="6" customWidth="1"/>
    <col min="5362" max="5362" width="17.5703125" style="6" customWidth="1"/>
    <col min="5363" max="5364" width="8.5703125" style="6" customWidth="1"/>
    <col min="5365" max="5365" width="16.28515625" style="6" customWidth="1"/>
    <col min="5366" max="5366" width="15" style="6" customWidth="1"/>
    <col min="5367" max="5367" width="17.5703125" style="6" customWidth="1"/>
    <col min="5368" max="5368" width="12.42578125" style="6" customWidth="1"/>
    <col min="5369" max="5369" width="15" style="6" customWidth="1"/>
    <col min="5370" max="5370" width="12.42578125" style="6" customWidth="1"/>
    <col min="5371" max="5371" width="6" style="6" customWidth="1"/>
    <col min="5372" max="5372" width="22.7109375" style="6" customWidth="1"/>
    <col min="5373" max="5373" width="31.7109375" style="6" customWidth="1"/>
    <col min="5374" max="5374" width="13.7109375" style="6" customWidth="1"/>
    <col min="5375" max="5375" width="16.28515625" style="6" customWidth="1"/>
    <col min="5376" max="5376" width="22.7109375" style="6" customWidth="1"/>
    <col min="5377" max="5377" width="21.42578125" style="6" customWidth="1"/>
    <col min="5378" max="5378" width="17.5703125" style="6" customWidth="1"/>
    <col min="5379" max="5379" width="16.28515625" style="6" customWidth="1"/>
    <col min="5380" max="5380" width="13.7109375" style="6" customWidth="1"/>
    <col min="5381" max="5381" width="8.5703125" style="6" customWidth="1"/>
    <col min="5382" max="5382" width="15" style="6" customWidth="1"/>
    <col min="5383" max="5383" width="17.5703125" style="6" customWidth="1"/>
    <col min="5384" max="5384" width="26.5703125" style="6" customWidth="1"/>
    <col min="5385" max="5385" width="25.28515625" style="6" customWidth="1"/>
    <col min="5386" max="5387" width="17.5703125" style="6" customWidth="1"/>
    <col min="5388" max="5388" width="12.42578125" style="6" customWidth="1"/>
    <col min="5389" max="5389" width="17.5703125" style="6" customWidth="1"/>
    <col min="5390" max="5390" width="12.42578125" style="6" customWidth="1"/>
    <col min="5391" max="5391" width="15" style="6" customWidth="1"/>
    <col min="5392" max="5392" width="16.28515625" style="6" customWidth="1"/>
    <col min="5393" max="5394" width="17.5703125" style="6" customWidth="1"/>
    <col min="5395" max="5395" width="27.85546875" style="6" customWidth="1"/>
    <col min="5396" max="5396" width="13.7109375" style="6" customWidth="1"/>
    <col min="5397" max="5398" width="17.5703125" style="6" customWidth="1"/>
    <col min="5399" max="5399" width="15" style="6" customWidth="1"/>
    <col min="5400" max="5401" width="12.42578125" style="6" customWidth="1"/>
    <col min="5402" max="5403" width="17.5703125" style="6" customWidth="1"/>
    <col min="5404" max="5404" width="22.7109375" style="6" customWidth="1"/>
    <col min="5405" max="5405" width="17.5703125" style="6" customWidth="1"/>
    <col min="5406" max="5406" width="15" style="6" customWidth="1"/>
    <col min="5407" max="5407" width="17.5703125" style="6" customWidth="1"/>
    <col min="5408" max="5408" width="12.42578125" style="6" customWidth="1"/>
    <col min="5409" max="5409" width="34.28515625" style="6" customWidth="1"/>
    <col min="5410" max="5410" width="29.140625" style="6" customWidth="1"/>
    <col min="5411" max="5412" width="18.85546875" style="6" customWidth="1"/>
    <col min="5413" max="5413" width="12.42578125" style="6" customWidth="1"/>
    <col min="5414" max="5414" width="20.140625" style="6" customWidth="1"/>
    <col min="5415" max="5415" width="16.28515625" style="6" customWidth="1"/>
    <col min="5416" max="5416" width="17.5703125" style="6" customWidth="1"/>
    <col min="5417" max="5598" width="12.42578125" style="6" customWidth="1"/>
    <col min="5599" max="5599" width="20.140625" style="6" customWidth="1"/>
    <col min="5600" max="5600" width="26.5703125" style="6" customWidth="1"/>
    <col min="5601" max="5601" width="29.140625" style="6" customWidth="1"/>
    <col min="5602" max="5603" width="13.7109375" style="6" customWidth="1"/>
    <col min="5604" max="5604" width="17.5703125" style="6" customWidth="1"/>
    <col min="5605" max="5605" width="12.42578125" style="6" customWidth="1"/>
    <col min="5606" max="5606" width="20.140625" style="6" customWidth="1"/>
    <col min="5607" max="5607" width="15" style="6" customWidth="1"/>
    <col min="5608" max="5608" width="12.42578125" style="6" customWidth="1"/>
    <col min="5609" max="5609" width="17.5703125" style="6" customWidth="1"/>
    <col min="5610" max="5610" width="15" style="6" customWidth="1"/>
    <col min="5611" max="5612" width="16.28515625" style="6" customWidth="1"/>
    <col min="5613" max="5613" width="15" style="6" customWidth="1"/>
    <col min="5614" max="5614" width="18.85546875" style="6" customWidth="1"/>
    <col min="5615" max="5615" width="11.140625" style="6" customWidth="1"/>
    <col min="5616" max="5616" width="20.140625" style="6" customWidth="1"/>
    <col min="5617" max="5617" width="27.85546875" style="6" customWidth="1"/>
    <col min="5618" max="5618" width="17.5703125" style="6" customWidth="1"/>
    <col min="5619" max="5620" width="8.5703125" style="6" customWidth="1"/>
    <col min="5621" max="5621" width="16.28515625" style="6" customWidth="1"/>
    <col min="5622" max="5622" width="15" style="6" customWidth="1"/>
    <col min="5623" max="5623" width="17.5703125" style="6" customWidth="1"/>
    <col min="5624" max="5624" width="12.42578125" style="6" customWidth="1"/>
    <col min="5625" max="5625" width="15" style="6" customWidth="1"/>
    <col min="5626" max="5626" width="12.42578125" style="6" customWidth="1"/>
    <col min="5627" max="5627" width="6" style="6" customWidth="1"/>
    <col min="5628" max="5628" width="22.7109375" style="6" customWidth="1"/>
    <col min="5629" max="5629" width="31.7109375" style="6" customWidth="1"/>
    <col min="5630" max="5630" width="13.7109375" style="6" customWidth="1"/>
    <col min="5631" max="5631" width="16.28515625" style="6" customWidth="1"/>
    <col min="5632" max="5632" width="22.7109375" style="6" customWidth="1"/>
    <col min="5633" max="5633" width="21.42578125" style="6" customWidth="1"/>
    <col min="5634" max="5634" width="17.5703125" style="6" customWidth="1"/>
    <col min="5635" max="5635" width="16.28515625" style="6" customWidth="1"/>
    <col min="5636" max="5636" width="13.7109375" style="6" customWidth="1"/>
    <col min="5637" max="5637" width="8.5703125" style="6" customWidth="1"/>
    <col min="5638" max="5638" width="15" style="6" customWidth="1"/>
    <col min="5639" max="5639" width="17.5703125" style="6" customWidth="1"/>
    <col min="5640" max="5640" width="26.5703125" style="6" customWidth="1"/>
    <col min="5641" max="5641" width="25.28515625" style="6" customWidth="1"/>
    <col min="5642" max="5643" width="17.5703125" style="6" customWidth="1"/>
    <col min="5644" max="5644" width="12.42578125" style="6" customWidth="1"/>
    <col min="5645" max="5645" width="17.5703125" style="6" customWidth="1"/>
    <col min="5646" max="5646" width="12.42578125" style="6" customWidth="1"/>
    <col min="5647" max="5647" width="15" style="6" customWidth="1"/>
    <col min="5648" max="5648" width="16.28515625" style="6" customWidth="1"/>
    <col min="5649" max="5650" width="17.5703125" style="6" customWidth="1"/>
    <col min="5651" max="5651" width="27.85546875" style="6" customWidth="1"/>
    <col min="5652" max="5652" width="13.7109375" style="6" customWidth="1"/>
    <col min="5653" max="5654" width="17.5703125" style="6" customWidth="1"/>
    <col min="5655" max="5655" width="15" style="6" customWidth="1"/>
    <col min="5656" max="5657" width="12.42578125" style="6" customWidth="1"/>
    <col min="5658" max="5659" width="17.5703125" style="6" customWidth="1"/>
    <col min="5660" max="5660" width="22.7109375" style="6" customWidth="1"/>
    <col min="5661" max="5661" width="17.5703125" style="6" customWidth="1"/>
    <col min="5662" max="5662" width="15" style="6" customWidth="1"/>
    <col min="5663" max="5663" width="17.5703125" style="6" customWidth="1"/>
    <col min="5664" max="5664" width="12.42578125" style="6" customWidth="1"/>
    <col min="5665" max="5665" width="34.28515625" style="6" customWidth="1"/>
    <col min="5666" max="5666" width="29.140625" style="6" customWidth="1"/>
    <col min="5667" max="5668" width="18.85546875" style="6" customWidth="1"/>
    <col min="5669" max="5669" width="12.42578125" style="6" customWidth="1"/>
    <col min="5670" max="5670" width="20.140625" style="6" customWidth="1"/>
    <col min="5671" max="5671" width="16.28515625" style="6" customWidth="1"/>
    <col min="5672" max="5672" width="17.5703125" style="6" customWidth="1"/>
    <col min="5673" max="5854" width="12.42578125" style="6" customWidth="1"/>
    <col min="5855" max="5855" width="20.140625" style="6" customWidth="1"/>
    <col min="5856" max="5856" width="26.5703125" style="6" customWidth="1"/>
    <col min="5857" max="5857" width="29.140625" style="6" customWidth="1"/>
    <col min="5858" max="5859" width="13.7109375" style="6" customWidth="1"/>
    <col min="5860" max="5860" width="17.5703125" style="6" customWidth="1"/>
    <col min="5861" max="5861" width="12.42578125" style="6" customWidth="1"/>
    <col min="5862" max="5862" width="20.140625" style="6" customWidth="1"/>
    <col min="5863" max="5863" width="15" style="6" customWidth="1"/>
    <col min="5864" max="5864" width="12.42578125" style="6" customWidth="1"/>
    <col min="5865" max="5865" width="17.5703125" style="6" customWidth="1"/>
    <col min="5866" max="5866" width="15" style="6" customWidth="1"/>
    <col min="5867" max="5868" width="16.28515625" style="6" customWidth="1"/>
    <col min="5869" max="5869" width="15" style="6" customWidth="1"/>
    <col min="5870" max="5870" width="18.85546875" style="6" customWidth="1"/>
    <col min="5871" max="5871" width="11.140625" style="6" customWidth="1"/>
    <col min="5872" max="5872" width="20.140625" style="6" customWidth="1"/>
    <col min="5873" max="5873" width="27.85546875" style="6" customWidth="1"/>
    <col min="5874" max="5874" width="17.5703125" style="6" customWidth="1"/>
    <col min="5875" max="5876" width="8.5703125" style="6" customWidth="1"/>
    <col min="5877" max="5877" width="16.28515625" style="6" customWidth="1"/>
    <col min="5878" max="5878" width="15" style="6" customWidth="1"/>
    <col min="5879" max="5879" width="17.5703125" style="6" customWidth="1"/>
    <col min="5880" max="5880" width="12.42578125" style="6" customWidth="1"/>
    <col min="5881" max="5881" width="15" style="6" customWidth="1"/>
    <col min="5882" max="5882" width="12.42578125" style="6" customWidth="1"/>
    <col min="5883" max="5883" width="6" style="6" customWidth="1"/>
    <col min="5884" max="5884" width="22.7109375" style="6" customWidth="1"/>
    <col min="5885" max="5885" width="31.7109375" style="6" customWidth="1"/>
    <col min="5886" max="5886" width="13.7109375" style="6" customWidth="1"/>
    <col min="5887" max="5887" width="16.28515625" style="6" customWidth="1"/>
    <col min="5888" max="5888" width="22.7109375" style="6" customWidth="1"/>
    <col min="5889" max="5889" width="21.42578125" style="6" customWidth="1"/>
    <col min="5890" max="5890" width="17.5703125" style="6" customWidth="1"/>
    <col min="5891" max="5891" width="16.28515625" style="6" customWidth="1"/>
    <col min="5892" max="5892" width="13.7109375" style="6" customWidth="1"/>
    <col min="5893" max="5893" width="8.5703125" style="6" customWidth="1"/>
    <col min="5894" max="5894" width="15" style="6" customWidth="1"/>
    <col min="5895" max="5895" width="17.5703125" style="6" customWidth="1"/>
    <col min="5896" max="5896" width="26.5703125" style="6" customWidth="1"/>
    <col min="5897" max="5897" width="25.28515625" style="6" customWidth="1"/>
    <col min="5898" max="5899" width="17.5703125" style="6" customWidth="1"/>
    <col min="5900" max="5900" width="12.42578125" style="6" customWidth="1"/>
    <col min="5901" max="5901" width="17.5703125" style="6" customWidth="1"/>
    <col min="5902" max="5902" width="12.42578125" style="6" customWidth="1"/>
    <col min="5903" max="5903" width="15" style="6" customWidth="1"/>
    <col min="5904" max="5904" width="16.28515625" style="6" customWidth="1"/>
    <col min="5905" max="5906" width="17.5703125" style="6" customWidth="1"/>
    <col min="5907" max="5907" width="27.85546875" style="6" customWidth="1"/>
    <col min="5908" max="5908" width="13.7109375" style="6" customWidth="1"/>
    <col min="5909" max="5910" width="17.5703125" style="6" customWidth="1"/>
    <col min="5911" max="5911" width="15" style="6" customWidth="1"/>
    <col min="5912" max="5913" width="12.42578125" style="6" customWidth="1"/>
    <col min="5914" max="5915" width="17.5703125" style="6" customWidth="1"/>
    <col min="5916" max="5916" width="22.7109375" style="6" customWidth="1"/>
    <col min="5917" max="5917" width="17.5703125" style="6" customWidth="1"/>
    <col min="5918" max="5918" width="15" style="6" customWidth="1"/>
    <col min="5919" max="5919" width="17.5703125" style="6" customWidth="1"/>
    <col min="5920" max="5920" width="12.42578125" style="6" customWidth="1"/>
    <col min="5921" max="5921" width="34.28515625" style="6" customWidth="1"/>
    <col min="5922" max="5922" width="29.140625" style="6" customWidth="1"/>
    <col min="5923" max="5924" width="18.85546875" style="6" customWidth="1"/>
    <col min="5925" max="5925" width="12.42578125" style="6" customWidth="1"/>
    <col min="5926" max="5926" width="20.140625" style="6" customWidth="1"/>
    <col min="5927" max="5927" width="16.28515625" style="6" customWidth="1"/>
    <col min="5928" max="5928" width="17.5703125" style="6" customWidth="1"/>
    <col min="5929" max="6110" width="12.42578125" style="6" customWidth="1"/>
    <col min="6111" max="6111" width="20.140625" style="6" customWidth="1"/>
    <col min="6112" max="6112" width="26.5703125" style="6" customWidth="1"/>
    <col min="6113" max="6113" width="29.140625" style="6" customWidth="1"/>
    <col min="6114" max="6115" width="13.7109375" style="6" customWidth="1"/>
    <col min="6116" max="6116" width="17.5703125" style="6" customWidth="1"/>
    <col min="6117" max="6117" width="12.42578125" style="6" customWidth="1"/>
    <col min="6118" max="6118" width="20.140625" style="6" customWidth="1"/>
    <col min="6119" max="6119" width="15" style="6" customWidth="1"/>
    <col min="6120" max="6120" width="12.42578125" style="6" customWidth="1"/>
    <col min="6121" max="6121" width="17.5703125" style="6" customWidth="1"/>
    <col min="6122" max="6122" width="15" style="6" customWidth="1"/>
    <col min="6123" max="6124" width="16.28515625" style="6" customWidth="1"/>
    <col min="6125" max="6125" width="15" style="6" customWidth="1"/>
    <col min="6126" max="6126" width="18.85546875" style="6" customWidth="1"/>
    <col min="6127" max="6127" width="11.140625" style="6" customWidth="1"/>
    <col min="6128" max="6128" width="20.140625" style="6" customWidth="1"/>
    <col min="6129" max="6129" width="27.85546875" style="6" customWidth="1"/>
    <col min="6130" max="6130" width="17.5703125" style="6" customWidth="1"/>
    <col min="6131" max="6132" width="8.5703125" style="6" customWidth="1"/>
    <col min="6133" max="6133" width="16.28515625" style="6" customWidth="1"/>
    <col min="6134" max="6134" width="15" style="6" customWidth="1"/>
    <col min="6135" max="6135" width="17.5703125" style="6" customWidth="1"/>
    <col min="6136" max="6136" width="12.42578125" style="6" customWidth="1"/>
    <col min="6137" max="6137" width="15" style="6" customWidth="1"/>
    <col min="6138" max="6138" width="12.42578125" style="6" customWidth="1"/>
    <col min="6139" max="6139" width="6" style="6" customWidth="1"/>
    <col min="6140" max="6140" width="22.7109375" style="6" customWidth="1"/>
    <col min="6141" max="6141" width="31.7109375" style="6" customWidth="1"/>
    <col min="6142" max="6142" width="13.7109375" style="6" customWidth="1"/>
    <col min="6143" max="6143" width="16.28515625" style="6" customWidth="1"/>
    <col min="6144" max="6144" width="22.7109375" style="6" customWidth="1"/>
    <col min="6145" max="6145" width="21.42578125" style="6" customWidth="1"/>
    <col min="6146" max="6146" width="17.5703125" style="6" customWidth="1"/>
    <col min="6147" max="6147" width="16.28515625" style="6" customWidth="1"/>
    <col min="6148" max="6148" width="13.7109375" style="6" customWidth="1"/>
    <col min="6149" max="6149" width="8.5703125" style="6" customWidth="1"/>
    <col min="6150" max="6150" width="15" style="6" customWidth="1"/>
    <col min="6151" max="6151" width="17.5703125" style="6" customWidth="1"/>
    <col min="6152" max="6152" width="26.5703125" style="6" customWidth="1"/>
    <col min="6153" max="6153" width="25.28515625" style="6" customWidth="1"/>
    <col min="6154" max="6155" width="17.5703125" style="6" customWidth="1"/>
    <col min="6156" max="6156" width="12.42578125" style="6" customWidth="1"/>
    <col min="6157" max="6157" width="17.5703125" style="6" customWidth="1"/>
    <col min="6158" max="6158" width="12.42578125" style="6" customWidth="1"/>
    <col min="6159" max="6159" width="15" style="6" customWidth="1"/>
    <col min="6160" max="6160" width="16.28515625" style="6" customWidth="1"/>
    <col min="6161" max="6162" width="17.5703125" style="6" customWidth="1"/>
    <col min="6163" max="6163" width="27.85546875" style="6" customWidth="1"/>
    <col min="6164" max="6164" width="13.7109375" style="6" customWidth="1"/>
    <col min="6165" max="6166" width="17.5703125" style="6" customWidth="1"/>
    <col min="6167" max="6167" width="15" style="6" customWidth="1"/>
    <col min="6168" max="6169" width="12.42578125" style="6" customWidth="1"/>
    <col min="6170" max="6171" width="17.5703125" style="6" customWidth="1"/>
    <col min="6172" max="6172" width="22.7109375" style="6" customWidth="1"/>
    <col min="6173" max="6173" width="17.5703125" style="6" customWidth="1"/>
    <col min="6174" max="6174" width="15" style="6" customWidth="1"/>
    <col min="6175" max="6175" width="17.5703125" style="6" customWidth="1"/>
    <col min="6176" max="6176" width="12.42578125" style="6" customWidth="1"/>
    <col min="6177" max="6177" width="34.28515625" style="6" customWidth="1"/>
    <col min="6178" max="6178" width="29.140625" style="6" customWidth="1"/>
    <col min="6179" max="6180" width="18.85546875" style="6" customWidth="1"/>
    <col min="6181" max="6181" width="12.42578125" style="6" customWidth="1"/>
    <col min="6182" max="6182" width="20.140625" style="6" customWidth="1"/>
    <col min="6183" max="6183" width="16.28515625" style="6" customWidth="1"/>
    <col min="6184" max="6184" width="17.5703125" style="6" customWidth="1"/>
    <col min="6185" max="6366" width="12.42578125" style="6" customWidth="1"/>
    <col min="6367" max="6367" width="20.140625" style="6" customWidth="1"/>
    <col min="6368" max="6368" width="26.5703125" style="6" customWidth="1"/>
    <col min="6369" max="6369" width="29.140625" style="6" customWidth="1"/>
    <col min="6370" max="6371" width="13.7109375" style="6" customWidth="1"/>
    <col min="6372" max="6372" width="17.5703125" style="6" customWidth="1"/>
    <col min="6373" max="6373" width="12.42578125" style="6" customWidth="1"/>
    <col min="6374" max="6374" width="20.140625" style="6" customWidth="1"/>
    <col min="6375" max="6375" width="15" style="6" customWidth="1"/>
    <col min="6376" max="6376" width="12.42578125" style="6" customWidth="1"/>
    <col min="6377" max="6377" width="17.5703125" style="6" customWidth="1"/>
    <col min="6378" max="6378" width="15" style="6" customWidth="1"/>
    <col min="6379" max="6380" width="16.28515625" style="6" customWidth="1"/>
    <col min="6381" max="6381" width="15" style="6" customWidth="1"/>
    <col min="6382" max="6382" width="18.85546875" style="6" customWidth="1"/>
    <col min="6383" max="6383" width="11.140625" style="6" customWidth="1"/>
    <col min="6384" max="6384" width="20.140625" style="6" customWidth="1"/>
    <col min="6385" max="6385" width="27.85546875" style="6" customWidth="1"/>
    <col min="6386" max="6386" width="17.5703125" style="6" customWidth="1"/>
    <col min="6387" max="6388" width="8.5703125" style="6" customWidth="1"/>
    <col min="6389" max="6389" width="16.28515625" style="6" customWidth="1"/>
    <col min="6390" max="6390" width="15" style="6" customWidth="1"/>
    <col min="6391" max="6391" width="17.5703125" style="6" customWidth="1"/>
    <col min="6392" max="6392" width="12.42578125" style="6" customWidth="1"/>
    <col min="6393" max="6393" width="15" style="6" customWidth="1"/>
    <col min="6394" max="6394" width="12.42578125" style="6" customWidth="1"/>
    <col min="6395" max="6395" width="6" style="6" customWidth="1"/>
    <col min="6396" max="6396" width="22.7109375" style="6" customWidth="1"/>
    <col min="6397" max="6397" width="31.7109375" style="6" customWidth="1"/>
    <col min="6398" max="6398" width="13.7109375" style="6" customWidth="1"/>
    <col min="6399" max="6399" width="16.28515625" style="6" customWidth="1"/>
    <col min="6400" max="6400" width="22.7109375" style="6" customWidth="1"/>
    <col min="6401" max="6401" width="21.42578125" style="6" customWidth="1"/>
    <col min="6402" max="6402" width="17.5703125" style="6" customWidth="1"/>
    <col min="6403" max="6403" width="16.28515625" style="6" customWidth="1"/>
    <col min="6404" max="6404" width="13.7109375" style="6" customWidth="1"/>
    <col min="6405" max="6405" width="8.5703125" style="6" customWidth="1"/>
    <col min="6406" max="6406" width="15" style="6" customWidth="1"/>
    <col min="6407" max="6407" width="17.5703125" style="6" customWidth="1"/>
    <col min="6408" max="6408" width="26.5703125" style="6" customWidth="1"/>
    <col min="6409" max="6409" width="25.28515625" style="6" customWidth="1"/>
    <col min="6410" max="6411" width="17.5703125" style="6" customWidth="1"/>
    <col min="6412" max="6412" width="12.42578125" style="6" customWidth="1"/>
    <col min="6413" max="6413" width="17.5703125" style="6" customWidth="1"/>
    <col min="6414" max="6414" width="12.42578125" style="6" customWidth="1"/>
    <col min="6415" max="6415" width="15" style="6" customWidth="1"/>
    <col min="6416" max="6416" width="16.28515625" style="6" customWidth="1"/>
    <col min="6417" max="6418" width="17.5703125" style="6" customWidth="1"/>
    <col min="6419" max="6419" width="27.85546875" style="6" customWidth="1"/>
    <col min="6420" max="6420" width="13.7109375" style="6" customWidth="1"/>
    <col min="6421" max="6422" width="17.5703125" style="6" customWidth="1"/>
    <col min="6423" max="6423" width="15" style="6" customWidth="1"/>
    <col min="6424" max="6425" width="12.42578125" style="6" customWidth="1"/>
    <col min="6426" max="6427" width="17.5703125" style="6" customWidth="1"/>
    <col min="6428" max="6428" width="22.7109375" style="6" customWidth="1"/>
    <col min="6429" max="6429" width="17.5703125" style="6" customWidth="1"/>
    <col min="6430" max="6430" width="15" style="6" customWidth="1"/>
    <col min="6431" max="6431" width="17.5703125" style="6" customWidth="1"/>
    <col min="6432" max="6432" width="12.42578125" style="6" customWidth="1"/>
    <col min="6433" max="6433" width="34.28515625" style="6" customWidth="1"/>
    <col min="6434" max="6434" width="29.140625" style="6" customWidth="1"/>
    <col min="6435" max="6436" width="18.85546875" style="6" customWidth="1"/>
    <col min="6437" max="6437" width="12.42578125" style="6" customWidth="1"/>
    <col min="6438" max="6438" width="20.140625" style="6" customWidth="1"/>
    <col min="6439" max="6439" width="16.28515625" style="6" customWidth="1"/>
    <col min="6440" max="6440" width="17.5703125" style="6" customWidth="1"/>
    <col min="6441" max="6622" width="12.42578125" style="6" customWidth="1"/>
    <col min="6623" max="6623" width="20.140625" style="6" customWidth="1"/>
    <col min="6624" max="6624" width="26.5703125" style="6" customWidth="1"/>
    <col min="6625" max="6625" width="29.140625" style="6" customWidth="1"/>
    <col min="6626" max="6627" width="13.7109375" style="6" customWidth="1"/>
    <col min="6628" max="6628" width="17.5703125" style="6" customWidth="1"/>
    <col min="6629" max="6629" width="12.42578125" style="6" customWidth="1"/>
    <col min="6630" max="6630" width="20.140625" style="6" customWidth="1"/>
    <col min="6631" max="6631" width="15" style="6" customWidth="1"/>
    <col min="6632" max="6632" width="12.42578125" style="6" customWidth="1"/>
    <col min="6633" max="6633" width="17.5703125" style="6" customWidth="1"/>
    <col min="6634" max="6634" width="15" style="6" customWidth="1"/>
    <col min="6635" max="6636" width="16.28515625" style="6" customWidth="1"/>
    <col min="6637" max="6637" width="15" style="6" customWidth="1"/>
    <col min="6638" max="6638" width="18.85546875" style="6" customWidth="1"/>
    <col min="6639" max="6639" width="11.140625" style="6" customWidth="1"/>
    <col min="6640" max="6640" width="20.140625" style="6" customWidth="1"/>
    <col min="6641" max="6641" width="27.85546875" style="6" customWidth="1"/>
    <col min="6642" max="6642" width="17.5703125" style="6" customWidth="1"/>
    <col min="6643" max="6644" width="8.5703125" style="6" customWidth="1"/>
    <col min="6645" max="6645" width="16.28515625" style="6" customWidth="1"/>
    <col min="6646" max="6646" width="15" style="6" customWidth="1"/>
    <col min="6647" max="6647" width="17.5703125" style="6" customWidth="1"/>
    <col min="6648" max="6648" width="12.42578125" style="6" customWidth="1"/>
    <col min="6649" max="6649" width="15" style="6" customWidth="1"/>
    <col min="6650" max="6650" width="12.42578125" style="6" customWidth="1"/>
    <col min="6651" max="6651" width="6" style="6" customWidth="1"/>
    <col min="6652" max="6652" width="22.7109375" style="6" customWidth="1"/>
    <col min="6653" max="6653" width="31.7109375" style="6" customWidth="1"/>
    <col min="6654" max="6654" width="13.7109375" style="6" customWidth="1"/>
    <col min="6655" max="6655" width="16.28515625" style="6" customWidth="1"/>
    <col min="6656" max="6656" width="22.7109375" style="6" customWidth="1"/>
    <col min="6657" max="6657" width="21.42578125" style="6" customWidth="1"/>
    <col min="6658" max="6658" width="17.5703125" style="6" customWidth="1"/>
    <col min="6659" max="6659" width="16.28515625" style="6" customWidth="1"/>
    <col min="6660" max="6660" width="13.7109375" style="6" customWidth="1"/>
    <col min="6661" max="6661" width="8.5703125" style="6" customWidth="1"/>
    <col min="6662" max="6662" width="15" style="6" customWidth="1"/>
    <col min="6663" max="6663" width="17.5703125" style="6" customWidth="1"/>
    <col min="6664" max="6664" width="26.5703125" style="6" customWidth="1"/>
    <col min="6665" max="6665" width="25.28515625" style="6" customWidth="1"/>
    <col min="6666" max="6667" width="17.5703125" style="6" customWidth="1"/>
    <col min="6668" max="6668" width="12.42578125" style="6" customWidth="1"/>
    <col min="6669" max="6669" width="17.5703125" style="6" customWidth="1"/>
    <col min="6670" max="6670" width="12.42578125" style="6" customWidth="1"/>
    <col min="6671" max="6671" width="15" style="6" customWidth="1"/>
    <col min="6672" max="6672" width="16.28515625" style="6" customWidth="1"/>
    <col min="6673" max="6674" width="17.5703125" style="6" customWidth="1"/>
    <col min="6675" max="6675" width="27.85546875" style="6" customWidth="1"/>
    <col min="6676" max="6676" width="13.7109375" style="6" customWidth="1"/>
    <col min="6677" max="6678" width="17.5703125" style="6" customWidth="1"/>
    <col min="6679" max="6679" width="15" style="6" customWidth="1"/>
    <col min="6680" max="6681" width="12.42578125" style="6" customWidth="1"/>
    <col min="6682" max="6683" width="17.5703125" style="6" customWidth="1"/>
    <col min="6684" max="6684" width="22.7109375" style="6" customWidth="1"/>
    <col min="6685" max="6685" width="17.5703125" style="6" customWidth="1"/>
    <col min="6686" max="6686" width="15" style="6" customWidth="1"/>
    <col min="6687" max="6687" width="17.5703125" style="6" customWidth="1"/>
    <col min="6688" max="6688" width="12.42578125" style="6" customWidth="1"/>
    <col min="6689" max="6689" width="34.28515625" style="6" customWidth="1"/>
    <col min="6690" max="6690" width="29.140625" style="6" customWidth="1"/>
    <col min="6691" max="6692" width="18.85546875" style="6" customWidth="1"/>
    <col min="6693" max="6693" width="12.42578125" style="6" customWidth="1"/>
    <col min="6694" max="6694" width="20.140625" style="6" customWidth="1"/>
    <col min="6695" max="6695" width="16.28515625" style="6" customWidth="1"/>
    <col min="6696" max="6696" width="17.5703125" style="6" customWidth="1"/>
    <col min="6697" max="6878" width="12.42578125" style="6" customWidth="1"/>
    <col min="6879" max="6879" width="20.140625" style="6" customWidth="1"/>
    <col min="6880" max="6880" width="26.5703125" style="6" customWidth="1"/>
    <col min="6881" max="6881" width="29.140625" style="6" customWidth="1"/>
    <col min="6882" max="6883" width="13.7109375" style="6" customWidth="1"/>
    <col min="6884" max="6884" width="17.5703125" style="6" customWidth="1"/>
    <col min="6885" max="6885" width="12.42578125" style="6" customWidth="1"/>
    <col min="6886" max="6886" width="20.140625" style="6" customWidth="1"/>
    <col min="6887" max="6887" width="15" style="6" customWidth="1"/>
    <col min="6888" max="6888" width="12.42578125" style="6" customWidth="1"/>
    <col min="6889" max="6889" width="17.5703125" style="6" customWidth="1"/>
    <col min="6890" max="6890" width="15" style="6" customWidth="1"/>
    <col min="6891" max="6892" width="16.28515625" style="6" customWidth="1"/>
    <col min="6893" max="6893" width="15" style="6" customWidth="1"/>
    <col min="6894" max="6894" width="18.85546875" style="6" customWidth="1"/>
    <col min="6895" max="6895" width="11.140625" style="6" customWidth="1"/>
    <col min="6896" max="6896" width="20.140625" style="6" customWidth="1"/>
    <col min="6897" max="6897" width="27.85546875" style="6" customWidth="1"/>
    <col min="6898" max="6898" width="17.5703125" style="6" customWidth="1"/>
    <col min="6899" max="6900" width="8.5703125" style="6" customWidth="1"/>
    <col min="6901" max="6901" width="16.28515625" style="6" customWidth="1"/>
    <col min="6902" max="6902" width="15" style="6" customWidth="1"/>
    <col min="6903" max="6903" width="17.5703125" style="6" customWidth="1"/>
    <col min="6904" max="6904" width="12.42578125" style="6" customWidth="1"/>
    <col min="6905" max="6905" width="15" style="6" customWidth="1"/>
    <col min="6906" max="6906" width="12.42578125" style="6" customWidth="1"/>
    <col min="6907" max="6907" width="6" style="6" customWidth="1"/>
    <col min="6908" max="6908" width="22.7109375" style="6" customWidth="1"/>
    <col min="6909" max="6909" width="31.7109375" style="6" customWidth="1"/>
    <col min="6910" max="6910" width="13.7109375" style="6" customWidth="1"/>
    <col min="6911" max="6911" width="16.28515625" style="6" customWidth="1"/>
    <col min="6912" max="6912" width="22.7109375" style="6" customWidth="1"/>
    <col min="6913" max="6913" width="21.42578125" style="6" customWidth="1"/>
    <col min="6914" max="6914" width="17.5703125" style="6" customWidth="1"/>
    <col min="6915" max="6915" width="16.28515625" style="6" customWidth="1"/>
    <col min="6916" max="6916" width="13.7109375" style="6" customWidth="1"/>
    <col min="6917" max="6917" width="8.5703125" style="6" customWidth="1"/>
    <col min="6918" max="6918" width="15" style="6" customWidth="1"/>
    <col min="6919" max="6919" width="17.5703125" style="6" customWidth="1"/>
    <col min="6920" max="6920" width="26.5703125" style="6" customWidth="1"/>
    <col min="6921" max="6921" width="25.28515625" style="6" customWidth="1"/>
    <col min="6922" max="6923" width="17.5703125" style="6" customWidth="1"/>
    <col min="6924" max="6924" width="12.42578125" style="6" customWidth="1"/>
    <col min="6925" max="6925" width="17.5703125" style="6" customWidth="1"/>
    <col min="6926" max="6926" width="12.42578125" style="6" customWidth="1"/>
    <col min="6927" max="6927" width="15" style="6" customWidth="1"/>
    <col min="6928" max="6928" width="16.28515625" style="6" customWidth="1"/>
    <col min="6929" max="6930" width="17.5703125" style="6" customWidth="1"/>
    <col min="6931" max="6931" width="27.85546875" style="6" customWidth="1"/>
    <col min="6932" max="6932" width="13.7109375" style="6" customWidth="1"/>
    <col min="6933" max="6934" width="17.5703125" style="6" customWidth="1"/>
    <col min="6935" max="6935" width="15" style="6" customWidth="1"/>
    <col min="6936" max="6937" width="12.42578125" style="6" customWidth="1"/>
    <col min="6938" max="6939" width="17.5703125" style="6" customWidth="1"/>
    <col min="6940" max="6940" width="22.7109375" style="6" customWidth="1"/>
    <col min="6941" max="6941" width="17.5703125" style="6" customWidth="1"/>
    <col min="6942" max="6942" width="15" style="6" customWidth="1"/>
    <col min="6943" max="6943" width="17.5703125" style="6" customWidth="1"/>
    <col min="6944" max="6944" width="12.42578125" style="6" customWidth="1"/>
    <col min="6945" max="6945" width="34.28515625" style="6" customWidth="1"/>
    <col min="6946" max="6946" width="29.140625" style="6" customWidth="1"/>
    <col min="6947" max="6948" width="18.85546875" style="6" customWidth="1"/>
    <col min="6949" max="6949" width="12.42578125" style="6" customWidth="1"/>
    <col min="6950" max="6950" width="20.140625" style="6" customWidth="1"/>
    <col min="6951" max="6951" width="16.28515625" style="6" customWidth="1"/>
    <col min="6952" max="6952" width="17.5703125" style="6" customWidth="1"/>
    <col min="6953" max="7134" width="12.42578125" style="6" customWidth="1"/>
    <col min="7135" max="7135" width="20.140625" style="6" customWidth="1"/>
    <col min="7136" max="7136" width="26.5703125" style="6" customWidth="1"/>
    <col min="7137" max="7137" width="29.140625" style="6" customWidth="1"/>
    <col min="7138" max="7139" width="13.7109375" style="6" customWidth="1"/>
    <col min="7140" max="7140" width="17.5703125" style="6" customWidth="1"/>
    <col min="7141" max="7141" width="12.42578125" style="6" customWidth="1"/>
    <col min="7142" max="7142" width="20.140625" style="6" customWidth="1"/>
    <col min="7143" max="7143" width="15" style="6" customWidth="1"/>
    <col min="7144" max="7144" width="12.42578125" style="6" customWidth="1"/>
    <col min="7145" max="7145" width="17.5703125" style="6" customWidth="1"/>
    <col min="7146" max="7146" width="15" style="6" customWidth="1"/>
    <col min="7147" max="7148" width="16.28515625" style="6" customWidth="1"/>
    <col min="7149" max="7149" width="15" style="6" customWidth="1"/>
    <col min="7150" max="7150" width="18.85546875" style="6" customWidth="1"/>
    <col min="7151" max="7151" width="11.140625" style="6" customWidth="1"/>
    <col min="7152" max="7152" width="20.140625" style="6" customWidth="1"/>
    <col min="7153" max="7153" width="27.85546875" style="6" customWidth="1"/>
    <col min="7154" max="7154" width="17.5703125" style="6" customWidth="1"/>
    <col min="7155" max="7156" width="8.5703125" style="6" customWidth="1"/>
    <col min="7157" max="7157" width="16.28515625" style="6" customWidth="1"/>
    <col min="7158" max="7158" width="15" style="6" customWidth="1"/>
    <col min="7159" max="7159" width="17.5703125" style="6" customWidth="1"/>
    <col min="7160" max="7160" width="12.42578125" style="6" customWidth="1"/>
    <col min="7161" max="7161" width="15" style="6" customWidth="1"/>
    <col min="7162" max="7162" width="12.42578125" style="6" customWidth="1"/>
    <col min="7163" max="7163" width="6" style="6" customWidth="1"/>
    <col min="7164" max="7164" width="22.7109375" style="6" customWidth="1"/>
    <col min="7165" max="7165" width="31.7109375" style="6" customWidth="1"/>
    <col min="7166" max="7166" width="13.7109375" style="6" customWidth="1"/>
    <col min="7167" max="7167" width="16.28515625" style="6" customWidth="1"/>
    <col min="7168" max="7168" width="22.7109375" style="6" customWidth="1"/>
    <col min="7169" max="7169" width="21.42578125" style="6" customWidth="1"/>
    <col min="7170" max="7170" width="17.5703125" style="6" customWidth="1"/>
    <col min="7171" max="7171" width="16.28515625" style="6" customWidth="1"/>
    <col min="7172" max="7172" width="13.7109375" style="6" customWidth="1"/>
    <col min="7173" max="7173" width="8.5703125" style="6" customWidth="1"/>
    <col min="7174" max="7174" width="15" style="6" customWidth="1"/>
    <col min="7175" max="7175" width="17.5703125" style="6" customWidth="1"/>
    <col min="7176" max="7176" width="26.5703125" style="6" customWidth="1"/>
    <col min="7177" max="7177" width="25.28515625" style="6" customWidth="1"/>
    <col min="7178" max="7179" width="17.5703125" style="6" customWidth="1"/>
    <col min="7180" max="7180" width="12.42578125" style="6" customWidth="1"/>
    <col min="7181" max="7181" width="17.5703125" style="6" customWidth="1"/>
    <col min="7182" max="7182" width="12.42578125" style="6" customWidth="1"/>
    <col min="7183" max="7183" width="15" style="6" customWidth="1"/>
    <col min="7184" max="7184" width="16.28515625" style="6" customWidth="1"/>
    <col min="7185" max="7186" width="17.5703125" style="6" customWidth="1"/>
    <col min="7187" max="7187" width="27.85546875" style="6" customWidth="1"/>
    <col min="7188" max="7188" width="13.7109375" style="6" customWidth="1"/>
    <col min="7189" max="7190" width="17.5703125" style="6" customWidth="1"/>
    <col min="7191" max="7191" width="15" style="6" customWidth="1"/>
    <col min="7192" max="7193" width="12.42578125" style="6" customWidth="1"/>
    <col min="7194" max="7195" width="17.5703125" style="6" customWidth="1"/>
    <col min="7196" max="7196" width="22.7109375" style="6" customWidth="1"/>
    <col min="7197" max="7197" width="17.5703125" style="6" customWidth="1"/>
    <col min="7198" max="7198" width="15" style="6" customWidth="1"/>
    <col min="7199" max="7199" width="17.5703125" style="6" customWidth="1"/>
    <col min="7200" max="7200" width="12.42578125" style="6" customWidth="1"/>
    <col min="7201" max="7201" width="34.28515625" style="6" customWidth="1"/>
    <col min="7202" max="7202" width="29.140625" style="6" customWidth="1"/>
    <col min="7203" max="7204" width="18.85546875" style="6" customWidth="1"/>
    <col min="7205" max="7205" width="12.42578125" style="6" customWidth="1"/>
    <col min="7206" max="7206" width="20.140625" style="6" customWidth="1"/>
    <col min="7207" max="7207" width="16.28515625" style="6" customWidth="1"/>
    <col min="7208" max="7208" width="17.5703125" style="6" customWidth="1"/>
    <col min="7209" max="7390" width="12.42578125" style="6" customWidth="1"/>
    <col min="7391" max="7391" width="20.140625" style="6" customWidth="1"/>
    <col min="7392" max="7392" width="26.5703125" style="6" customWidth="1"/>
    <col min="7393" max="7393" width="29.140625" style="6" customWidth="1"/>
    <col min="7394" max="7395" width="13.7109375" style="6" customWidth="1"/>
    <col min="7396" max="7396" width="17.5703125" style="6" customWidth="1"/>
    <col min="7397" max="7397" width="12.42578125" style="6" customWidth="1"/>
    <col min="7398" max="7398" width="20.140625" style="6" customWidth="1"/>
    <col min="7399" max="7399" width="15" style="6" customWidth="1"/>
    <col min="7400" max="7400" width="12.42578125" style="6" customWidth="1"/>
    <col min="7401" max="7401" width="17.5703125" style="6" customWidth="1"/>
    <col min="7402" max="7402" width="15" style="6" customWidth="1"/>
    <col min="7403" max="7404" width="16.28515625" style="6" customWidth="1"/>
    <col min="7405" max="7405" width="15" style="6" customWidth="1"/>
    <col min="7406" max="7406" width="18.85546875" style="6" customWidth="1"/>
    <col min="7407" max="7407" width="11.140625" style="6" customWidth="1"/>
    <col min="7408" max="7408" width="20.140625" style="6" customWidth="1"/>
    <col min="7409" max="7409" width="27.85546875" style="6" customWidth="1"/>
    <col min="7410" max="7410" width="17.5703125" style="6" customWidth="1"/>
    <col min="7411" max="7412" width="8.5703125" style="6" customWidth="1"/>
    <col min="7413" max="7413" width="16.28515625" style="6" customWidth="1"/>
    <col min="7414" max="7414" width="15" style="6" customWidth="1"/>
    <col min="7415" max="7415" width="17.5703125" style="6" customWidth="1"/>
    <col min="7416" max="7416" width="12.42578125" style="6" customWidth="1"/>
    <col min="7417" max="7417" width="15" style="6" customWidth="1"/>
    <col min="7418" max="7418" width="12.42578125" style="6" customWidth="1"/>
    <col min="7419" max="7419" width="6" style="6" customWidth="1"/>
    <col min="7420" max="7420" width="22.7109375" style="6" customWidth="1"/>
    <col min="7421" max="7421" width="31.7109375" style="6" customWidth="1"/>
    <col min="7422" max="7422" width="13.7109375" style="6" customWidth="1"/>
    <col min="7423" max="7423" width="16.28515625" style="6" customWidth="1"/>
    <col min="7424" max="7424" width="22.7109375" style="6" customWidth="1"/>
    <col min="7425" max="7425" width="21.42578125" style="6" customWidth="1"/>
    <col min="7426" max="7426" width="17.5703125" style="6" customWidth="1"/>
    <col min="7427" max="7427" width="16.28515625" style="6" customWidth="1"/>
    <col min="7428" max="7428" width="13.7109375" style="6" customWidth="1"/>
    <col min="7429" max="7429" width="8.5703125" style="6" customWidth="1"/>
    <col min="7430" max="7430" width="15" style="6" customWidth="1"/>
    <col min="7431" max="7431" width="17.5703125" style="6" customWidth="1"/>
    <col min="7432" max="7432" width="26.5703125" style="6" customWidth="1"/>
    <col min="7433" max="7433" width="25.28515625" style="6" customWidth="1"/>
    <col min="7434" max="7435" width="17.5703125" style="6" customWidth="1"/>
    <col min="7436" max="7436" width="12.42578125" style="6" customWidth="1"/>
    <col min="7437" max="7437" width="17.5703125" style="6" customWidth="1"/>
    <col min="7438" max="7438" width="12.42578125" style="6" customWidth="1"/>
    <col min="7439" max="7439" width="15" style="6" customWidth="1"/>
    <col min="7440" max="7440" width="16.28515625" style="6" customWidth="1"/>
    <col min="7441" max="7442" width="17.5703125" style="6" customWidth="1"/>
    <col min="7443" max="7443" width="27.85546875" style="6" customWidth="1"/>
    <col min="7444" max="7444" width="13.7109375" style="6" customWidth="1"/>
    <col min="7445" max="7446" width="17.5703125" style="6" customWidth="1"/>
    <col min="7447" max="7447" width="15" style="6" customWidth="1"/>
    <col min="7448" max="7449" width="12.42578125" style="6" customWidth="1"/>
    <col min="7450" max="7451" width="17.5703125" style="6" customWidth="1"/>
    <col min="7452" max="7452" width="22.7109375" style="6" customWidth="1"/>
    <col min="7453" max="7453" width="17.5703125" style="6" customWidth="1"/>
    <col min="7454" max="7454" width="15" style="6" customWidth="1"/>
    <col min="7455" max="7455" width="17.5703125" style="6" customWidth="1"/>
    <col min="7456" max="7456" width="12.42578125" style="6" customWidth="1"/>
    <col min="7457" max="7457" width="34.28515625" style="6" customWidth="1"/>
    <col min="7458" max="7458" width="29.140625" style="6" customWidth="1"/>
    <col min="7459" max="7460" width="18.85546875" style="6" customWidth="1"/>
    <col min="7461" max="7461" width="12.42578125" style="6" customWidth="1"/>
    <col min="7462" max="7462" width="20.140625" style="6" customWidth="1"/>
    <col min="7463" max="7463" width="16.28515625" style="6" customWidth="1"/>
    <col min="7464" max="7464" width="17.5703125" style="6" customWidth="1"/>
    <col min="7465" max="7646" width="12.42578125" style="6" customWidth="1"/>
    <col min="7647" max="7647" width="20.140625" style="6" customWidth="1"/>
    <col min="7648" max="7648" width="26.5703125" style="6" customWidth="1"/>
    <col min="7649" max="7649" width="29.140625" style="6" customWidth="1"/>
    <col min="7650" max="7651" width="13.7109375" style="6" customWidth="1"/>
    <col min="7652" max="7652" width="17.5703125" style="6" customWidth="1"/>
    <col min="7653" max="7653" width="12.42578125" style="6" customWidth="1"/>
    <col min="7654" max="7654" width="20.140625" style="6" customWidth="1"/>
    <col min="7655" max="7655" width="15" style="6" customWidth="1"/>
    <col min="7656" max="7656" width="12.42578125" style="6" customWidth="1"/>
    <col min="7657" max="7657" width="17.5703125" style="6" customWidth="1"/>
    <col min="7658" max="7658" width="15" style="6" customWidth="1"/>
    <col min="7659" max="7660" width="16.28515625" style="6" customWidth="1"/>
    <col min="7661" max="7661" width="15" style="6" customWidth="1"/>
    <col min="7662" max="7662" width="18.85546875" style="6" customWidth="1"/>
    <col min="7663" max="7663" width="11.140625" style="6" customWidth="1"/>
    <col min="7664" max="7664" width="20.140625" style="6" customWidth="1"/>
    <col min="7665" max="7665" width="27.85546875" style="6" customWidth="1"/>
    <col min="7666" max="7666" width="17.5703125" style="6" customWidth="1"/>
    <col min="7667" max="7668" width="8.5703125" style="6" customWidth="1"/>
    <col min="7669" max="7669" width="16.28515625" style="6" customWidth="1"/>
    <col min="7670" max="7670" width="15" style="6" customWidth="1"/>
    <col min="7671" max="7671" width="17.5703125" style="6" customWidth="1"/>
    <col min="7672" max="7672" width="12.42578125" style="6" customWidth="1"/>
    <col min="7673" max="7673" width="15" style="6" customWidth="1"/>
    <col min="7674" max="7674" width="12.42578125" style="6" customWidth="1"/>
    <col min="7675" max="7675" width="6" style="6" customWidth="1"/>
    <col min="7676" max="7676" width="22.7109375" style="6" customWidth="1"/>
    <col min="7677" max="7677" width="31.7109375" style="6" customWidth="1"/>
    <col min="7678" max="7678" width="13.7109375" style="6" customWidth="1"/>
    <col min="7679" max="7679" width="16.28515625" style="6" customWidth="1"/>
    <col min="7680" max="7680" width="22.7109375" style="6" customWidth="1"/>
    <col min="7681" max="7681" width="21.42578125" style="6" customWidth="1"/>
    <col min="7682" max="7682" width="17.5703125" style="6" customWidth="1"/>
    <col min="7683" max="7683" width="16.28515625" style="6" customWidth="1"/>
    <col min="7684" max="7684" width="13.7109375" style="6" customWidth="1"/>
    <col min="7685" max="7685" width="8.5703125" style="6" customWidth="1"/>
    <col min="7686" max="7686" width="15" style="6" customWidth="1"/>
    <col min="7687" max="7687" width="17.5703125" style="6" customWidth="1"/>
    <col min="7688" max="7688" width="26.5703125" style="6" customWidth="1"/>
    <col min="7689" max="7689" width="25.28515625" style="6" customWidth="1"/>
    <col min="7690" max="7691" width="17.5703125" style="6" customWidth="1"/>
    <col min="7692" max="7692" width="12.42578125" style="6" customWidth="1"/>
    <col min="7693" max="7693" width="17.5703125" style="6" customWidth="1"/>
    <col min="7694" max="7694" width="12.42578125" style="6" customWidth="1"/>
    <col min="7695" max="7695" width="15" style="6" customWidth="1"/>
    <col min="7696" max="7696" width="16.28515625" style="6" customWidth="1"/>
    <col min="7697" max="7698" width="17.5703125" style="6" customWidth="1"/>
    <col min="7699" max="7699" width="27.85546875" style="6" customWidth="1"/>
    <col min="7700" max="7700" width="13.7109375" style="6" customWidth="1"/>
    <col min="7701" max="7702" width="17.5703125" style="6" customWidth="1"/>
    <col min="7703" max="7703" width="15" style="6" customWidth="1"/>
    <col min="7704" max="7705" width="12.42578125" style="6" customWidth="1"/>
    <col min="7706" max="7707" width="17.5703125" style="6" customWidth="1"/>
    <col min="7708" max="7708" width="22.7109375" style="6" customWidth="1"/>
    <col min="7709" max="7709" width="17.5703125" style="6" customWidth="1"/>
    <col min="7710" max="7710" width="15" style="6" customWidth="1"/>
    <col min="7711" max="7711" width="17.5703125" style="6" customWidth="1"/>
    <col min="7712" max="7712" width="12.42578125" style="6" customWidth="1"/>
    <col min="7713" max="7713" width="34.28515625" style="6" customWidth="1"/>
    <col min="7714" max="7714" width="29.140625" style="6" customWidth="1"/>
    <col min="7715" max="7716" width="18.85546875" style="6" customWidth="1"/>
    <col min="7717" max="7717" width="12.42578125" style="6" customWidth="1"/>
    <col min="7718" max="7718" width="20.140625" style="6" customWidth="1"/>
    <col min="7719" max="7719" width="16.28515625" style="6" customWidth="1"/>
    <col min="7720" max="7720" width="17.5703125" style="6" customWidth="1"/>
    <col min="7721" max="7902" width="12.42578125" style="6" customWidth="1"/>
    <col min="7903" max="7903" width="20.140625" style="6" customWidth="1"/>
    <col min="7904" max="7904" width="26.5703125" style="6" customWidth="1"/>
    <col min="7905" max="7905" width="29.140625" style="6" customWidth="1"/>
    <col min="7906" max="7907" width="13.7109375" style="6" customWidth="1"/>
    <col min="7908" max="7908" width="17.5703125" style="6" customWidth="1"/>
    <col min="7909" max="7909" width="12.42578125" style="6" customWidth="1"/>
    <col min="7910" max="7910" width="20.140625" style="6" customWidth="1"/>
    <col min="7911" max="7911" width="15" style="6" customWidth="1"/>
    <col min="7912" max="7912" width="12.42578125" style="6" customWidth="1"/>
    <col min="7913" max="7913" width="17.5703125" style="6" customWidth="1"/>
    <col min="7914" max="7914" width="15" style="6" customWidth="1"/>
    <col min="7915" max="7916" width="16.28515625" style="6" customWidth="1"/>
    <col min="7917" max="7917" width="15" style="6" customWidth="1"/>
    <col min="7918" max="7918" width="18.85546875" style="6" customWidth="1"/>
    <col min="7919" max="7919" width="11.140625" style="6" customWidth="1"/>
    <col min="7920" max="7920" width="20.140625" style="6" customWidth="1"/>
    <col min="7921" max="7921" width="27.85546875" style="6" customWidth="1"/>
    <col min="7922" max="7922" width="17.5703125" style="6" customWidth="1"/>
    <col min="7923" max="7924" width="8.5703125" style="6" customWidth="1"/>
    <col min="7925" max="7925" width="16.28515625" style="6" customWidth="1"/>
    <col min="7926" max="7926" width="15" style="6" customWidth="1"/>
    <col min="7927" max="7927" width="17.5703125" style="6" customWidth="1"/>
    <col min="7928" max="7928" width="12.42578125" style="6" customWidth="1"/>
    <col min="7929" max="7929" width="15" style="6" customWidth="1"/>
    <col min="7930" max="7930" width="12.42578125" style="6" customWidth="1"/>
    <col min="7931" max="7931" width="6" style="6" customWidth="1"/>
    <col min="7932" max="7932" width="22.7109375" style="6" customWidth="1"/>
    <col min="7933" max="7933" width="31.7109375" style="6" customWidth="1"/>
    <col min="7934" max="7934" width="13.7109375" style="6" customWidth="1"/>
    <col min="7935" max="7935" width="16.28515625" style="6" customWidth="1"/>
    <col min="7936" max="7936" width="22.7109375" style="6" customWidth="1"/>
    <col min="7937" max="7937" width="21.42578125" style="6" customWidth="1"/>
    <col min="7938" max="7938" width="17.5703125" style="6" customWidth="1"/>
    <col min="7939" max="7939" width="16.28515625" style="6" customWidth="1"/>
    <col min="7940" max="7940" width="13.7109375" style="6" customWidth="1"/>
    <col min="7941" max="7941" width="8.5703125" style="6" customWidth="1"/>
    <col min="7942" max="7942" width="15" style="6" customWidth="1"/>
    <col min="7943" max="7943" width="17.5703125" style="6" customWidth="1"/>
    <col min="7944" max="7944" width="26.5703125" style="6" customWidth="1"/>
    <col min="7945" max="7945" width="25.28515625" style="6" customWidth="1"/>
    <col min="7946" max="7947" width="17.5703125" style="6" customWidth="1"/>
    <col min="7948" max="7948" width="12.42578125" style="6" customWidth="1"/>
    <col min="7949" max="7949" width="17.5703125" style="6" customWidth="1"/>
    <col min="7950" max="7950" width="12.42578125" style="6" customWidth="1"/>
    <col min="7951" max="7951" width="15" style="6" customWidth="1"/>
    <col min="7952" max="7952" width="16.28515625" style="6" customWidth="1"/>
    <col min="7953" max="7954" width="17.5703125" style="6" customWidth="1"/>
    <col min="7955" max="7955" width="27.85546875" style="6" customWidth="1"/>
    <col min="7956" max="7956" width="13.7109375" style="6" customWidth="1"/>
    <col min="7957" max="7958" width="17.5703125" style="6" customWidth="1"/>
    <col min="7959" max="7959" width="15" style="6" customWidth="1"/>
    <col min="7960" max="7961" width="12.42578125" style="6" customWidth="1"/>
    <col min="7962" max="7963" width="17.5703125" style="6" customWidth="1"/>
    <col min="7964" max="7964" width="22.7109375" style="6" customWidth="1"/>
    <col min="7965" max="7965" width="17.5703125" style="6" customWidth="1"/>
    <col min="7966" max="7966" width="15" style="6" customWidth="1"/>
    <col min="7967" max="7967" width="17.5703125" style="6" customWidth="1"/>
    <col min="7968" max="7968" width="12.42578125" style="6" customWidth="1"/>
    <col min="7969" max="7969" width="34.28515625" style="6" customWidth="1"/>
    <col min="7970" max="7970" width="29.140625" style="6" customWidth="1"/>
    <col min="7971" max="7972" width="18.85546875" style="6" customWidth="1"/>
    <col min="7973" max="7973" width="12.42578125" style="6" customWidth="1"/>
    <col min="7974" max="7974" width="20.140625" style="6" customWidth="1"/>
    <col min="7975" max="7975" width="16.28515625" style="6" customWidth="1"/>
    <col min="7976" max="7976" width="17.5703125" style="6" customWidth="1"/>
    <col min="7977" max="8158" width="12.42578125" style="6" customWidth="1"/>
    <col min="8159" max="8159" width="20.140625" style="6" customWidth="1"/>
    <col min="8160" max="8160" width="26.5703125" style="6" customWidth="1"/>
    <col min="8161" max="8161" width="29.140625" style="6" customWidth="1"/>
    <col min="8162" max="8163" width="13.7109375" style="6" customWidth="1"/>
    <col min="8164" max="8164" width="17.5703125" style="6" customWidth="1"/>
    <col min="8165" max="8165" width="12.42578125" style="6" customWidth="1"/>
    <col min="8166" max="8166" width="20.140625" style="6" customWidth="1"/>
    <col min="8167" max="8167" width="15" style="6" customWidth="1"/>
    <col min="8168" max="8168" width="12.42578125" style="6" customWidth="1"/>
    <col min="8169" max="8169" width="17.5703125" style="6" customWidth="1"/>
    <col min="8170" max="8170" width="15" style="6" customWidth="1"/>
    <col min="8171" max="8172" width="16.28515625" style="6" customWidth="1"/>
    <col min="8173" max="8173" width="15" style="6" customWidth="1"/>
    <col min="8174" max="8174" width="18.85546875" style="6" customWidth="1"/>
    <col min="8175" max="8175" width="11.140625" style="6" customWidth="1"/>
    <col min="8176" max="8176" width="20.140625" style="6" customWidth="1"/>
    <col min="8177" max="8177" width="27.85546875" style="6" customWidth="1"/>
    <col min="8178" max="8178" width="17.5703125" style="6" customWidth="1"/>
    <col min="8179" max="8180" width="8.5703125" style="6" customWidth="1"/>
    <col min="8181" max="8181" width="16.28515625" style="6" customWidth="1"/>
    <col min="8182" max="8182" width="15" style="6" customWidth="1"/>
    <col min="8183" max="8183" width="17.5703125" style="6" customWidth="1"/>
    <col min="8184" max="8184" width="12.42578125" style="6" customWidth="1"/>
    <col min="8185" max="8185" width="15" style="6" customWidth="1"/>
    <col min="8186" max="8186" width="12.42578125" style="6" customWidth="1"/>
    <col min="8187" max="8187" width="6" style="6" customWidth="1"/>
    <col min="8188" max="8188" width="22.7109375" style="6" customWidth="1"/>
    <col min="8189" max="8189" width="31.7109375" style="6" customWidth="1"/>
    <col min="8190" max="8190" width="13.7109375" style="6" customWidth="1"/>
    <col min="8191" max="8191" width="16.28515625" style="6" customWidth="1"/>
    <col min="8192" max="8192" width="22.7109375" style="6" customWidth="1"/>
    <col min="8193" max="8193" width="21.42578125" style="6" customWidth="1"/>
    <col min="8194" max="8194" width="17.5703125" style="6" customWidth="1"/>
    <col min="8195" max="8195" width="16.28515625" style="6" customWidth="1"/>
    <col min="8196" max="8196" width="13.7109375" style="6" customWidth="1"/>
    <col min="8197" max="8197" width="8.5703125" style="6" customWidth="1"/>
    <col min="8198" max="8198" width="15" style="6" customWidth="1"/>
    <col min="8199" max="8199" width="17.5703125" style="6" customWidth="1"/>
    <col min="8200" max="8200" width="26.5703125" style="6" customWidth="1"/>
    <col min="8201" max="8201" width="25.28515625" style="6" customWidth="1"/>
    <col min="8202" max="8203" width="17.5703125" style="6" customWidth="1"/>
    <col min="8204" max="8204" width="12.42578125" style="6" customWidth="1"/>
    <col min="8205" max="8205" width="17.5703125" style="6" customWidth="1"/>
    <col min="8206" max="8206" width="12.42578125" style="6" customWidth="1"/>
    <col min="8207" max="8207" width="15" style="6" customWidth="1"/>
    <col min="8208" max="8208" width="16.28515625" style="6" customWidth="1"/>
    <col min="8209" max="8210" width="17.5703125" style="6" customWidth="1"/>
    <col min="8211" max="8211" width="27.85546875" style="6" customWidth="1"/>
    <col min="8212" max="8212" width="13.7109375" style="6" customWidth="1"/>
    <col min="8213" max="8214" width="17.5703125" style="6" customWidth="1"/>
    <col min="8215" max="8215" width="15" style="6" customWidth="1"/>
    <col min="8216" max="8217" width="12.42578125" style="6" customWidth="1"/>
    <col min="8218" max="8219" width="17.5703125" style="6" customWidth="1"/>
    <col min="8220" max="8220" width="22.7109375" style="6" customWidth="1"/>
    <col min="8221" max="8221" width="17.5703125" style="6" customWidth="1"/>
    <col min="8222" max="8222" width="15" style="6" customWidth="1"/>
    <col min="8223" max="8223" width="17.5703125" style="6" customWidth="1"/>
    <col min="8224" max="8224" width="12.42578125" style="6" customWidth="1"/>
    <col min="8225" max="8225" width="34.28515625" style="6" customWidth="1"/>
    <col min="8226" max="8226" width="29.140625" style="6" customWidth="1"/>
    <col min="8227" max="8228" width="18.85546875" style="6" customWidth="1"/>
    <col min="8229" max="8229" width="12.42578125" style="6" customWidth="1"/>
    <col min="8230" max="8230" width="20.140625" style="6" customWidth="1"/>
    <col min="8231" max="8231" width="16.28515625" style="6" customWidth="1"/>
    <col min="8232" max="8232" width="17.5703125" style="6" customWidth="1"/>
    <col min="8233" max="8414" width="12.42578125" style="6" customWidth="1"/>
    <col min="8415" max="8415" width="20.140625" style="6" customWidth="1"/>
    <col min="8416" max="8416" width="26.5703125" style="6" customWidth="1"/>
    <col min="8417" max="8417" width="29.140625" style="6" customWidth="1"/>
    <col min="8418" max="8419" width="13.7109375" style="6" customWidth="1"/>
    <col min="8420" max="8420" width="17.5703125" style="6" customWidth="1"/>
    <col min="8421" max="8421" width="12.42578125" style="6" customWidth="1"/>
    <col min="8422" max="8422" width="20.140625" style="6" customWidth="1"/>
    <col min="8423" max="8423" width="15" style="6" customWidth="1"/>
    <col min="8424" max="8424" width="12.42578125" style="6" customWidth="1"/>
    <col min="8425" max="8425" width="17.5703125" style="6" customWidth="1"/>
    <col min="8426" max="8426" width="15" style="6" customWidth="1"/>
    <col min="8427" max="8428" width="16.28515625" style="6" customWidth="1"/>
    <col min="8429" max="8429" width="15" style="6" customWidth="1"/>
    <col min="8430" max="8430" width="18.85546875" style="6" customWidth="1"/>
    <col min="8431" max="8431" width="11.140625" style="6" customWidth="1"/>
    <col min="8432" max="8432" width="20.140625" style="6" customWidth="1"/>
    <col min="8433" max="8433" width="27.85546875" style="6" customWidth="1"/>
    <col min="8434" max="8434" width="17.5703125" style="6" customWidth="1"/>
    <col min="8435" max="8436" width="8.5703125" style="6" customWidth="1"/>
    <col min="8437" max="8437" width="16.28515625" style="6" customWidth="1"/>
    <col min="8438" max="8438" width="15" style="6" customWidth="1"/>
    <col min="8439" max="8439" width="17.5703125" style="6" customWidth="1"/>
    <col min="8440" max="8440" width="12.42578125" style="6" customWidth="1"/>
    <col min="8441" max="8441" width="15" style="6" customWidth="1"/>
    <col min="8442" max="8442" width="12.42578125" style="6" customWidth="1"/>
    <col min="8443" max="8443" width="6" style="6" customWidth="1"/>
    <col min="8444" max="8444" width="22.7109375" style="6" customWidth="1"/>
    <col min="8445" max="8445" width="31.7109375" style="6" customWidth="1"/>
    <col min="8446" max="8446" width="13.7109375" style="6" customWidth="1"/>
    <col min="8447" max="8447" width="16.28515625" style="6" customWidth="1"/>
    <col min="8448" max="8448" width="22.7109375" style="6" customWidth="1"/>
    <col min="8449" max="8449" width="21.42578125" style="6" customWidth="1"/>
    <col min="8450" max="8450" width="17.5703125" style="6" customWidth="1"/>
    <col min="8451" max="8451" width="16.28515625" style="6" customWidth="1"/>
    <col min="8452" max="8452" width="13.7109375" style="6" customWidth="1"/>
    <col min="8453" max="8453" width="8.5703125" style="6" customWidth="1"/>
    <col min="8454" max="8454" width="15" style="6" customWidth="1"/>
    <col min="8455" max="8455" width="17.5703125" style="6" customWidth="1"/>
    <col min="8456" max="8456" width="26.5703125" style="6" customWidth="1"/>
    <col min="8457" max="8457" width="25.28515625" style="6" customWidth="1"/>
    <col min="8458" max="8459" width="17.5703125" style="6" customWidth="1"/>
    <col min="8460" max="8460" width="12.42578125" style="6" customWidth="1"/>
    <col min="8461" max="8461" width="17.5703125" style="6" customWidth="1"/>
    <col min="8462" max="8462" width="12.42578125" style="6" customWidth="1"/>
    <col min="8463" max="8463" width="15" style="6" customWidth="1"/>
    <col min="8464" max="8464" width="16.28515625" style="6" customWidth="1"/>
    <col min="8465" max="8466" width="17.5703125" style="6" customWidth="1"/>
    <col min="8467" max="8467" width="27.85546875" style="6" customWidth="1"/>
    <col min="8468" max="8468" width="13.7109375" style="6" customWidth="1"/>
    <col min="8469" max="8470" width="17.5703125" style="6" customWidth="1"/>
    <col min="8471" max="8471" width="15" style="6" customWidth="1"/>
    <col min="8472" max="8473" width="12.42578125" style="6" customWidth="1"/>
    <col min="8474" max="8475" width="17.5703125" style="6" customWidth="1"/>
    <col min="8476" max="8476" width="22.7109375" style="6" customWidth="1"/>
    <col min="8477" max="8477" width="17.5703125" style="6" customWidth="1"/>
    <col min="8478" max="8478" width="15" style="6" customWidth="1"/>
    <col min="8479" max="8479" width="17.5703125" style="6" customWidth="1"/>
    <col min="8480" max="8480" width="12.42578125" style="6" customWidth="1"/>
    <col min="8481" max="8481" width="34.28515625" style="6" customWidth="1"/>
    <col min="8482" max="8482" width="29.140625" style="6" customWidth="1"/>
    <col min="8483" max="8484" width="18.85546875" style="6" customWidth="1"/>
    <col min="8485" max="8485" width="12.42578125" style="6" customWidth="1"/>
    <col min="8486" max="8486" width="20.140625" style="6" customWidth="1"/>
    <col min="8487" max="8487" width="16.28515625" style="6" customWidth="1"/>
    <col min="8488" max="8488" width="17.5703125" style="6" customWidth="1"/>
    <col min="8489" max="8670" width="12.42578125" style="6" customWidth="1"/>
    <col min="8671" max="8671" width="20.140625" style="6" customWidth="1"/>
    <col min="8672" max="8672" width="26.5703125" style="6" customWidth="1"/>
    <col min="8673" max="8673" width="29.140625" style="6" customWidth="1"/>
    <col min="8674" max="8675" width="13.7109375" style="6" customWidth="1"/>
    <col min="8676" max="8676" width="17.5703125" style="6" customWidth="1"/>
    <col min="8677" max="8677" width="12.42578125" style="6" customWidth="1"/>
    <col min="8678" max="8678" width="20.140625" style="6" customWidth="1"/>
    <col min="8679" max="8679" width="15" style="6" customWidth="1"/>
    <col min="8680" max="8680" width="12.42578125" style="6" customWidth="1"/>
    <col min="8681" max="8681" width="17.5703125" style="6" customWidth="1"/>
    <col min="8682" max="8682" width="15" style="6" customWidth="1"/>
    <col min="8683" max="8684" width="16.28515625" style="6" customWidth="1"/>
    <col min="8685" max="8685" width="15" style="6" customWidth="1"/>
    <col min="8686" max="8686" width="18.85546875" style="6" customWidth="1"/>
    <col min="8687" max="8687" width="11.140625" style="6" customWidth="1"/>
    <col min="8688" max="8688" width="20.140625" style="6" customWidth="1"/>
    <col min="8689" max="8689" width="27.85546875" style="6" customWidth="1"/>
    <col min="8690" max="8690" width="17.5703125" style="6" customWidth="1"/>
    <col min="8691" max="8692" width="8.5703125" style="6" customWidth="1"/>
    <col min="8693" max="8693" width="16.28515625" style="6" customWidth="1"/>
    <col min="8694" max="8694" width="15" style="6" customWidth="1"/>
    <col min="8695" max="8695" width="17.5703125" style="6" customWidth="1"/>
    <col min="8696" max="8696" width="12.42578125" style="6" customWidth="1"/>
    <col min="8697" max="8697" width="15" style="6" customWidth="1"/>
    <col min="8698" max="8698" width="12.42578125" style="6" customWidth="1"/>
    <col min="8699" max="8699" width="6" style="6" customWidth="1"/>
    <col min="8700" max="8700" width="22.7109375" style="6" customWidth="1"/>
    <col min="8701" max="8701" width="31.7109375" style="6" customWidth="1"/>
    <col min="8702" max="8702" width="13.7109375" style="6" customWidth="1"/>
    <col min="8703" max="8703" width="16.28515625" style="6" customWidth="1"/>
    <col min="8704" max="8704" width="22.7109375" style="6" customWidth="1"/>
    <col min="8705" max="8705" width="21.42578125" style="6" customWidth="1"/>
    <col min="8706" max="8706" width="17.5703125" style="6" customWidth="1"/>
    <col min="8707" max="8707" width="16.28515625" style="6" customWidth="1"/>
    <col min="8708" max="8708" width="13.7109375" style="6" customWidth="1"/>
    <col min="8709" max="8709" width="8.5703125" style="6" customWidth="1"/>
    <col min="8710" max="8710" width="15" style="6" customWidth="1"/>
    <col min="8711" max="8711" width="17.5703125" style="6" customWidth="1"/>
    <col min="8712" max="8712" width="26.5703125" style="6" customWidth="1"/>
    <col min="8713" max="8713" width="25.28515625" style="6" customWidth="1"/>
    <col min="8714" max="8715" width="17.5703125" style="6" customWidth="1"/>
    <col min="8716" max="8716" width="12.42578125" style="6" customWidth="1"/>
    <col min="8717" max="8717" width="17.5703125" style="6" customWidth="1"/>
    <col min="8718" max="8718" width="12.42578125" style="6" customWidth="1"/>
    <col min="8719" max="8719" width="15" style="6" customWidth="1"/>
    <col min="8720" max="8720" width="16.28515625" style="6" customWidth="1"/>
    <col min="8721" max="8722" width="17.5703125" style="6" customWidth="1"/>
    <col min="8723" max="8723" width="27.85546875" style="6" customWidth="1"/>
    <col min="8724" max="8724" width="13.7109375" style="6" customWidth="1"/>
    <col min="8725" max="8726" width="17.5703125" style="6" customWidth="1"/>
    <col min="8727" max="8727" width="15" style="6" customWidth="1"/>
    <col min="8728" max="8729" width="12.42578125" style="6" customWidth="1"/>
    <col min="8730" max="8731" width="17.5703125" style="6" customWidth="1"/>
    <col min="8732" max="8732" width="22.7109375" style="6" customWidth="1"/>
    <col min="8733" max="8733" width="17.5703125" style="6" customWidth="1"/>
    <col min="8734" max="8734" width="15" style="6" customWidth="1"/>
    <col min="8735" max="8735" width="17.5703125" style="6" customWidth="1"/>
    <col min="8736" max="8736" width="12.42578125" style="6" customWidth="1"/>
    <col min="8737" max="8737" width="34.28515625" style="6" customWidth="1"/>
    <col min="8738" max="8738" width="29.140625" style="6" customWidth="1"/>
    <col min="8739" max="8740" width="18.85546875" style="6" customWidth="1"/>
    <col min="8741" max="8741" width="12.42578125" style="6" customWidth="1"/>
    <col min="8742" max="8742" width="20.140625" style="6" customWidth="1"/>
    <col min="8743" max="8743" width="16.28515625" style="6" customWidth="1"/>
    <col min="8744" max="8744" width="17.5703125" style="6" customWidth="1"/>
    <col min="8745" max="8926" width="12.42578125" style="6" customWidth="1"/>
    <col min="8927" max="8927" width="20.140625" style="6" customWidth="1"/>
    <col min="8928" max="8928" width="26.5703125" style="6" customWidth="1"/>
    <col min="8929" max="8929" width="29.140625" style="6" customWidth="1"/>
    <col min="8930" max="8931" width="13.7109375" style="6" customWidth="1"/>
    <col min="8932" max="8932" width="17.5703125" style="6" customWidth="1"/>
    <col min="8933" max="8933" width="12.42578125" style="6" customWidth="1"/>
    <col min="8934" max="8934" width="20.140625" style="6" customWidth="1"/>
    <col min="8935" max="8935" width="15" style="6" customWidth="1"/>
    <col min="8936" max="8936" width="12.42578125" style="6" customWidth="1"/>
    <col min="8937" max="8937" width="17.5703125" style="6" customWidth="1"/>
    <col min="8938" max="8938" width="15" style="6" customWidth="1"/>
    <col min="8939" max="8940" width="16.28515625" style="6" customWidth="1"/>
    <col min="8941" max="8941" width="15" style="6" customWidth="1"/>
    <col min="8942" max="8942" width="18.85546875" style="6" customWidth="1"/>
    <col min="8943" max="8943" width="11.140625" style="6" customWidth="1"/>
    <col min="8944" max="8944" width="20.140625" style="6" customWidth="1"/>
    <col min="8945" max="8945" width="27.85546875" style="6" customWidth="1"/>
    <col min="8946" max="8946" width="17.5703125" style="6" customWidth="1"/>
    <col min="8947" max="8948" width="8.5703125" style="6" customWidth="1"/>
    <col min="8949" max="8949" width="16.28515625" style="6" customWidth="1"/>
    <col min="8950" max="8950" width="15" style="6" customWidth="1"/>
    <col min="8951" max="8951" width="17.5703125" style="6" customWidth="1"/>
    <col min="8952" max="8952" width="12.42578125" style="6" customWidth="1"/>
    <col min="8953" max="8953" width="15" style="6" customWidth="1"/>
    <col min="8954" max="8954" width="12.42578125" style="6" customWidth="1"/>
    <col min="8955" max="8955" width="6" style="6" customWidth="1"/>
    <col min="8956" max="8956" width="22.7109375" style="6" customWidth="1"/>
    <col min="8957" max="8957" width="31.7109375" style="6" customWidth="1"/>
    <col min="8958" max="8958" width="13.7109375" style="6" customWidth="1"/>
    <col min="8959" max="8959" width="16.28515625" style="6" customWidth="1"/>
    <col min="8960" max="8960" width="22.7109375" style="6" customWidth="1"/>
    <col min="8961" max="8961" width="21.42578125" style="6" customWidth="1"/>
    <col min="8962" max="8962" width="17.5703125" style="6" customWidth="1"/>
    <col min="8963" max="8963" width="16.28515625" style="6" customWidth="1"/>
    <col min="8964" max="8964" width="13.7109375" style="6" customWidth="1"/>
    <col min="8965" max="8965" width="8.5703125" style="6" customWidth="1"/>
    <col min="8966" max="8966" width="15" style="6" customWidth="1"/>
    <col min="8967" max="8967" width="17.5703125" style="6" customWidth="1"/>
    <col min="8968" max="8968" width="26.5703125" style="6" customWidth="1"/>
    <col min="8969" max="8969" width="25.28515625" style="6" customWidth="1"/>
    <col min="8970" max="8971" width="17.5703125" style="6" customWidth="1"/>
    <col min="8972" max="8972" width="12.42578125" style="6" customWidth="1"/>
    <col min="8973" max="8973" width="17.5703125" style="6" customWidth="1"/>
    <col min="8974" max="8974" width="12.42578125" style="6" customWidth="1"/>
    <col min="8975" max="8975" width="15" style="6" customWidth="1"/>
    <col min="8976" max="8976" width="16.28515625" style="6" customWidth="1"/>
    <col min="8977" max="8978" width="17.5703125" style="6" customWidth="1"/>
    <col min="8979" max="8979" width="27.85546875" style="6" customWidth="1"/>
    <col min="8980" max="8980" width="13.7109375" style="6" customWidth="1"/>
    <col min="8981" max="8982" width="17.5703125" style="6" customWidth="1"/>
    <col min="8983" max="8983" width="15" style="6" customWidth="1"/>
    <col min="8984" max="8985" width="12.42578125" style="6" customWidth="1"/>
    <col min="8986" max="8987" width="17.5703125" style="6" customWidth="1"/>
    <col min="8988" max="8988" width="22.7109375" style="6" customWidth="1"/>
    <col min="8989" max="8989" width="17.5703125" style="6" customWidth="1"/>
    <col min="8990" max="8990" width="15" style="6" customWidth="1"/>
    <col min="8991" max="8991" width="17.5703125" style="6" customWidth="1"/>
    <col min="8992" max="8992" width="12.42578125" style="6" customWidth="1"/>
    <col min="8993" max="8993" width="34.28515625" style="6" customWidth="1"/>
    <col min="8994" max="8994" width="29.140625" style="6" customWidth="1"/>
    <col min="8995" max="8996" width="18.85546875" style="6" customWidth="1"/>
    <col min="8997" max="8997" width="12.42578125" style="6" customWidth="1"/>
    <col min="8998" max="8998" width="20.140625" style="6" customWidth="1"/>
    <col min="8999" max="8999" width="16.28515625" style="6" customWidth="1"/>
    <col min="9000" max="9000" width="17.5703125" style="6" customWidth="1"/>
    <col min="9001" max="9182" width="12.42578125" style="6" customWidth="1"/>
    <col min="9183" max="9183" width="20.140625" style="6" customWidth="1"/>
    <col min="9184" max="9184" width="26.5703125" style="6" customWidth="1"/>
    <col min="9185" max="9185" width="29.140625" style="6" customWidth="1"/>
    <col min="9186" max="9187" width="13.7109375" style="6" customWidth="1"/>
    <col min="9188" max="9188" width="17.5703125" style="6" customWidth="1"/>
    <col min="9189" max="9189" width="12.42578125" style="6" customWidth="1"/>
    <col min="9190" max="9190" width="20.140625" style="6" customWidth="1"/>
    <col min="9191" max="9191" width="15" style="6" customWidth="1"/>
    <col min="9192" max="9192" width="12.42578125" style="6" customWidth="1"/>
    <col min="9193" max="9193" width="17.5703125" style="6" customWidth="1"/>
    <col min="9194" max="9194" width="15" style="6" customWidth="1"/>
    <col min="9195" max="9196" width="16.28515625" style="6" customWidth="1"/>
    <col min="9197" max="9197" width="15" style="6" customWidth="1"/>
    <col min="9198" max="9198" width="18.85546875" style="6" customWidth="1"/>
    <col min="9199" max="9199" width="11.140625" style="6" customWidth="1"/>
    <col min="9200" max="9200" width="20.140625" style="6" customWidth="1"/>
    <col min="9201" max="9201" width="27.85546875" style="6" customWidth="1"/>
    <col min="9202" max="9202" width="17.5703125" style="6" customWidth="1"/>
    <col min="9203" max="9204" width="8.5703125" style="6" customWidth="1"/>
    <col min="9205" max="9205" width="16.28515625" style="6" customWidth="1"/>
    <col min="9206" max="9206" width="15" style="6" customWidth="1"/>
    <col min="9207" max="9207" width="17.5703125" style="6" customWidth="1"/>
    <col min="9208" max="9208" width="12.42578125" style="6" customWidth="1"/>
    <col min="9209" max="9209" width="15" style="6" customWidth="1"/>
    <col min="9210" max="9210" width="12.42578125" style="6" customWidth="1"/>
    <col min="9211" max="9211" width="6" style="6" customWidth="1"/>
    <col min="9212" max="9212" width="22.7109375" style="6" customWidth="1"/>
    <col min="9213" max="9213" width="31.7109375" style="6" customWidth="1"/>
    <col min="9214" max="9214" width="13.7109375" style="6" customWidth="1"/>
    <col min="9215" max="9215" width="16.28515625" style="6" customWidth="1"/>
    <col min="9216" max="9216" width="22.7109375" style="6" customWidth="1"/>
    <col min="9217" max="9217" width="21.42578125" style="6" customWidth="1"/>
    <col min="9218" max="9218" width="17.5703125" style="6" customWidth="1"/>
    <col min="9219" max="9219" width="16.28515625" style="6" customWidth="1"/>
    <col min="9220" max="9220" width="13.7109375" style="6" customWidth="1"/>
    <col min="9221" max="9221" width="8.5703125" style="6" customWidth="1"/>
    <col min="9222" max="9222" width="15" style="6" customWidth="1"/>
    <col min="9223" max="9223" width="17.5703125" style="6" customWidth="1"/>
    <col min="9224" max="9224" width="26.5703125" style="6" customWidth="1"/>
    <col min="9225" max="9225" width="25.28515625" style="6" customWidth="1"/>
    <col min="9226" max="9227" width="17.5703125" style="6" customWidth="1"/>
    <col min="9228" max="9228" width="12.42578125" style="6" customWidth="1"/>
    <col min="9229" max="9229" width="17.5703125" style="6" customWidth="1"/>
    <col min="9230" max="9230" width="12.42578125" style="6" customWidth="1"/>
    <col min="9231" max="9231" width="15" style="6" customWidth="1"/>
    <col min="9232" max="9232" width="16.28515625" style="6" customWidth="1"/>
    <col min="9233" max="9234" width="17.5703125" style="6" customWidth="1"/>
    <col min="9235" max="9235" width="27.85546875" style="6" customWidth="1"/>
    <col min="9236" max="9236" width="13.7109375" style="6" customWidth="1"/>
    <col min="9237" max="9238" width="17.5703125" style="6" customWidth="1"/>
    <col min="9239" max="9239" width="15" style="6" customWidth="1"/>
    <col min="9240" max="9241" width="12.42578125" style="6" customWidth="1"/>
    <col min="9242" max="9243" width="17.5703125" style="6" customWidth="1"/>
    <col min="9244" max="9244" width="22.7109375" style="6" customWidth="1"/>
    <col min="9245" max="9245" width="17.5703125" style="6" customWidth="1"/>
    <col min="9246" max="9246" width="15" style="6" customWidth="1"/>
    <col min="9247" max="9247" width="17.5703125" style="6" customWidth="1"/>
    <col min="9248" max="9248" width="12.42578125" style="6" customWidth="1"/>
    <col min="9249" max="9249" width="34.28515625" style="6" customWidth="1"/>
    <col min="9250" max="9250" width="29.140625" style="6" customWidth="1"/>
    <col min="9251" max="9252" width="18.85546875" style="6" customWidth="1"/>
    <col min="9253" max="9253" width="12.42578125" style="6" customWidth="1"/>
    <col min="9254" max="9254" width="20.140625" style="6" customWidth="1"/>
    <col min="9255" max="9255" width="16.28515625" style="6" customWidth="1"/>
    <col min="9256" max="9256" width="17.5703125" style="6" customWidth="1"/>
    <col min="9257" max="9438" width="12.42578125" style="6" customWidth="1"/>
    <col min="9439" max="9439" width="20.140625" style="6" customWidth="1"/>
    <col min="9440" max="9440" width="26.5703125" style="6" customWidth="1"/>
    <col min="9441" max="9441" width="29.140625" style="6" customWidth="1"/>
    <col min="9442" max="9443" width="13.7109375" style="6" customWidth="1"/>
    <col min="9444" max="9444" width="17.5703125" style="6" customWidth="1"/>
    <col min="9445" max="9445" width="12.42578125" style="6" customWidth="1"/>
    <col min="9446" max="9446" width="20.140625" style="6" customWidth="1"/>
    <col min="9447" max="9447" width="15" style="6" customWidth="1"/>
    <col min="9448" max="9448" width="12.42578125" style="6" customWidth="1"/>
    <col min="9449" max="9449" width="17.5703125" style="6" customWidth="1"/>
    <col min="9450" max="9450" width="15" style="6" customWidth="1"/>
    <col min="9451" max="9452" width="16.28515625" style="6" customWidth="1"/>
    <col min="9453" max="9453" width="15" style="6" customWidth="1"/>
    <col min="9454" max="9454" width="18.85546875" style="6" customWidth="1"/>
    <col min="9455" max="9455" width="11.140625" style="6" customWidth="1"/>
    <col min="9456" max="9456" width="20.140625" style="6" customWidth="1"/>
    <col min="9457" max="9457" width="27.85546875" style="6" customWidth="1"/>
    <col min="9458" max="9458" width="17.5703125" style="6" customWidth="1"/>
    <col min="9459" max="9460" width="8.5703125" style="6" customWidth="1"/>
    <col min="9461" max="9461" width="16.28515625" style="6" customWidth="1"/>
    <col min="9462" max="9462" width="15" style="6" customWidth="1"/>
    <col min="9463" max="9463" width="17.5703125" style="6" customWidth="1"/>
    <col min="9464" max="9464" width="12.42578125" style="6" customWidth="1"/>
    <col min="9465" max="9465" width="15" style="6" customWidth="1"/>
    <col min="9466" max="9466" width="12.42578125" style="6" customWidth="1"/>
    <col min="9467" max="9467" width="6" style="6" customWidth="1"/>
    <col min="9468" max="9468" width="22.7109375" style="6" customWidth="1"/>
    <col min="9469" max="9469" width="31.7109375" style="6" customWidth="1"/>
    <col min="9470" max="9470" width="13.7109375" style="6" customWidth="1"/>
    <col min="9471" max="9471" width="16.28515625" style="6" customWidth="1"/>
    <col min="9472" max="9472" width="22.7109375" style="6" customWidth="1"/>
    <col min="9473" max="9473" width="21.42578125" style="6" customWidth="1"/>
    <col min="9474" max="9474" width="17.5703125" style="6" customWidth="1"/>
    <col min="9475" max="9475" width="16.28515625" style="6" customWidth="1"/>
    <col min="9476" max="9476" width="13.7109375" style="6" customWidth="1"/>
    <col min="9477" max="9477" width="8.5703125" style="6" customWidth="1"/>
    <col min="9478" max="9478" width="15" style="6" customWidth="1"/>
    <col min="9479" max="9479" width="17.5703125" style="6" customWidth="1"/>
    <col min="9480" max="9480" width="26.5703125" style="6" customWidth="1"/>
    <col min="9481" max="9481" width="25.28515625" style="6" customWidth="1"/>
    <col min="9482" max="9483" width="17.5703125" style="6" customWidth="1"/>
    <col min="9484" max="9484" width="12.42578125" style="6" customWidth="1"/>
    <col min="9485" max="9485" width="17.5703125" style="6" customWidth="1"/>
    <col min="9486" max="9486" width="12.42578125" style="6" customWidth="1"/>
    <col min="9487" max="9487" width="15" style="6" customWidth="1"/>
    <col min="9488" max="9488" width="16.28515625" style="6" customWidth="1"/>
    <col min="9489" max="9490" width="17.5703125" style="6" customWidth="1"/>
    <col min="9491" max="9491" width="27.85546875" style="6" customWidth="1"/>
    <col min="9492" max="9492" width="13.7109375" style="6" customWidth="1"/>
    <col min="9493" max="9494" width="17.5703125" style="6" customWidth="1"/>
    <col min="9495" max="9495" width="15" style="6" customWidth="1"/>
    <col min="9496" max="9497" width="12.42578125" style="6" customWidth="1"/>
    <col min="9498" max="9499" width="17.5703125" style="6" customWidth="1"/>
    <col min="9500" max="9500" width="22.7109375" style="6" customWidth="1"/>
    <col min="9501" max="9501" width="17.5703125" style="6" customWidth="1"/>
    <col min="9502" max="9502" width="15" style="6" customWidth="1"/>
    <col min="9503" max="9503" width="17.5703125" style="6" customWidth="1"/>
    <col min="9504" max="9504" width="12.42578125" style="6" customWidth="1"/>
    <col min="9505" max="9505" width="34.28515625" style="6" customWidth="1"/>
    <col min="9506" max="9506" width="29.140625" style="6" customWidth="1"/>
    <col min="9507" max="9508" width="18.85546875" style="6" customWidth="1"/>
    <col min="9509" max="9509" width="12.42578125" style="6" customWidth="1"/>
    <col min="9510" max="9510" width="20.140625" style="6" customWidth="1"/>
    <col min="9511" max="9511" width="16.28515625" style="6" customWidth="1"/>
    <col min="9512" max="9512" width="17.5703125" style="6" customWidth="1"/>
    <col min="9513" max="9694" width="12.42578125" style="6" customWidth="1"/>
    <col min="9695" max="9695" width="20.140625" style="6" customWidth="1"/>
    <col min="9696" max="9696" width="26.5703125" style="6" customWidth="1"/>
    <col min="9697" max="9697" width="29.140625" style="6" customWidth="1"/>
    <col min="9698" max="9699" width="13.7109375" style="6" customWidth="1"/>
    <col min="9700" max="9700" width="17.5703125" style="6" customWidth="1"/>
    <col min="9701" max="9701" width="12.42578125" style="6" customWidth="1"/>
    <col min="9702" max="9702" width="20.140625" style="6" customWidth="1"/>
    <col min="9703" max="9703" width="15" style="6" customWidth="1"/>
    <col min="9704" max="9704" width="12.42578125" style="6" customWidth="1"/>
    <col min="9705" max="9705" width="17.5703125" style="6" customWidth="1"/>
    <col min="9706" max="9706" width="15" style="6" customWidth="1"/>
    <col min="9707" max="9708" width="16.28515625" style="6" customWidth="1"/>
    <col min="9709" max="9709" width="15" style="6" customWidth="1"/>
    <col min="9710" max="9710" width="18.85546875" style="6" customWidth="1"/>
    <col min="9711" max="9711" width="11.140625" style="6" customWidth="1"/>
    <col min="9712" max="9712" width="20.140625" style="6" customWidth="1"/>
    <col min="9713" max="9713" width="27.85546875" style="6" customWidth="1"/>
    <col min="9714" max="9714" width="17.5703125" style="6" customWidth="1"/>
    <col min="9715" max="9716" width="8.5703125" style="6" customWidth="1"/>
    <col min="9717" max="9717" width="16.28515625" style="6" customWidth="1"/>
    <col min="9718" max="9718" width="15" style="6" customWidth="1"/>
    <col min="9719" max="9719" width="17.5703125" style="6" customWidth="1"/>
    <col min="9720" max="9720" width="12.42578125" style="6" customWidth="1"/>
    <col min="9721" max="9721" width="15" style="6" customWidth="1"/>
    <col min="9722" max="9722" width="12.42578125" style="6" customWidth="1"/>
    <col min="9723" max="9723" width="6" style="6" customWidth="1"/>
    <col min="9724" max="9724" width="22.7109375" style="6" customWidth="1"/>
    <col min="9725" max="9725" width="31.7109375" style="6" customWidth="1"/>
    <col min="9726" max="9726" width="13.7109375" style="6" customWidth="1"/>
    <col min="9727" max="9727" width="16.28515625" style="6" customWidth="1"/>
    <col min="9728" max="9728" width="22.7109375" style="6" customWidth="1"/>
    <col min="9729" max="9729" width="21.42578125" style="6" customWidth="1"/>
    <col min="9730" max="9730" width="17.5703125" style="6" customWidth="1"/>
    <col min="9731" max="9731" width="16.28515625" style="6" customWidth="1"/>
    <col min="9732" max="9732" width="13.7109375" style="6" customWidth="1"/>
    <col min="9733" max="9733" width="8.5703125" style="6" customWidth="1"/>
    <col min="9734" max="9734" width="15" style="6" customWidth="1"/>
    <col min="9735" max="9735" width="17.5703125" style="6" customWidth="1"/>
    <col min="9736" max="9736" width="26.5703125" style="6" customWidth="1"/>
    <col min="9737" max="9737" width="25.28515625" style="6" customWidth="1"/>
    <col min="9738" max="9739" width="17.5703125" style="6" customWidth="1"/>
    <col min="9740" max="9740" width="12.42578125" style="6" customWidth="1"/>
    <col min="9741" max="9741" width="17.5703125" style="6" customWidth="1"/>
    <col min="9742" max="9742" width="12.42578125" style="6" customWidth="1"/>
    <col min="9743" max="9743" width="15" style="6" customWidth="1"/>
    <col min="9744" max="9744" width="16.28515625" style="6" customWidth="1"/>
    <col min="9745" max="9746" width="17.5703125" style="6" customWidth="1"/>
    <col min="9747" max="9747" width="27.85546875" style="6" customWidth="1"/>
    <col min="9748" max="9748" width="13.7109375" style="6" customWidth="1"/>
    <col min="9749" max="9750" width="17.5703125" style="6" customWidth="1"/>
    <col min="9751" max="9751" width="15" style="6" customWidth="1"/>
    <col min="9752" max="9753" width="12.42578125" style="6" customWidth="1"/>
    <col min="9754" max="9755" width="17.5703125" style="6" customWidth="1"/>
    <col min="9756" max="9756" width="22.7109375" style="6" customWidth="1"/>
    <col min="9757" max="9757" width="17.5703125" style="6" customWidth="1"/>
    <col min="9758" max="9758" width="15" style="6" customWidth="1"/>
    <col min="9759" max="9759" width="17.5703125" style="6" customWidth="1"/>
    <col min="9760" max="9760" width="12.42578125" style="6" customWidth="1"/>
    <col min="9761" max="9761" width="34.28515625" style="6" customWidth="1"/>
    <col min="9762" max="9762" width="29.140625" style="6" customWidth="1"/>
    <col min="9763" max="9764" width="18.85546875" style="6" customWidth="1"/>
    <col min="9765" max="9765" width="12.42578125" style="6" customWidth="1"/>
    <col min="9766" max="9766" width="20.140625" style="6" customWidth="1"/>
    <col min="9767" max="9767" width="16.28515625" style="6" customWidth="1"/>
    <col min="9768" max="9768" width="17.5703125" style="6" customWidth="1"/>
    <col min="9769" max="9950" width="12.42578125" style="6" customWidth="1"/>
    <col min="9951" max="9951" width="20.140625" style="6" customWidth="1"/>
    <col min="9952" max="9952" width="26.5703125" style="6" customWidth="1"/>
    <col min="9953" max="9953" width="29.140625" style="6" customWidth="1"/>
    <col min="9954" max="9955" width="13.7109375" style="6" customWidth="1"/>
    <col min="9956" max="9956" width="17.5703125" style="6" customWidth="1"/>
    <col min="9957" max="9957" width="12.42578125" style="6" customWidth="1"/>
    <col min="9958" max="9958" width="20.140625" style="6" customWidth="1"/>
    <col min="9959" max="9959" width="15" style="6" customWidth="1"/>
    <col min="9960" max="9960" width="12.42578125" style="6" customWidth="1"/>
    <col min="9961" max="9961" width="17.5703125" style="6" customWidth="1"/>
    <col min="9962" max="9962" width="15" style="6" customWidth="1"/>
    <col min="9963" max="9964" width="16.28515625" style="6" customWidth="1"/>
    <col min="9965" max="9965" width="15" style="6" customWidth="1"/>
    <col min="9966" max="9966" width="18.85546875" style="6" customWidth="1"/>
    <col min="9967" max="9967" width="11.140625" style="6" customWidth="1"/>
    <col min="9968" max="9968" width="20.140625" style="6" customWidth="1"/>
    <col min="9969" max="9969" width="27.85546875" style="6" customWidth="1"/>
    <col min="9970" max="9970" width="17.5703125" style="6" customWidth="1"/>
    <col min="9971" max="9972" width="8.5703125" style="6" customWidth="1"/>
    <col min="9973" max="9973" width="16.28515625" style="6" customWidth="1"/>
    <col min="9974" max="9974" width="15" style="6" customWidth="1"/>
    <col min="9975" max="9975" width="17.5703125" style="6" customWidth="1"/>
    <col min="9976" max="9976" width="12.42578125" style="6" customWidth="1"/>
    <col min="9977" max="9977" width="15" style="6" customWidth="1"/>
    <col min="9978" max="9978" width="12.42578125" style="6" customWidth="1"/>
    <col min="9979" max="9979" width="6" style="6" customWidth="1"/>
    <col min="9980" max="9980" width="22.7109375" style="6" customWidth="1"/>
    <col min="9981" max="9981" width="31.7109375" style="6" customWidth="1"/>
    <col min="9982" max="9982" width="13.7109375" style="6" customWidth="1"/>
    <col min="9983" max="9983" width="16.28515625" style="6" customWidth="1"/>
    <col min="9984" max="9984" width="22.7109375" style="6" customWidth="1"/>
    <col min="9985" max="9985" width="21.42578125" style="6" customWidth="1"/>
    <col min="9986" max="9986" width="17.5703125" style="6" customWidth="1"/>
    <col min="9987" max="9987" width="16.28515625" style="6" customWidth="1"/>
    <col min="9988" max="9988" width="13.7109375" style="6" customWidth="1"/>
    <col min="9989" max="9989" width="8.5703125" style="6" customWidth="1"/>
    <col min="9990" max="9990" width="15" style="6" customWidth="1"/>
    <col min="9991" max="9991" width="17.5703125" style="6" customWidth="1"/>
    <col min="9992" max="9992" width="26.5703125" style="6" customWidth="1"/>
    <col min="9993" max="9993" width="25.28515625" style="6" customWidth="1"/>
    <col min="9994" max="9995" width="17.5703125" style="6" customWidth="1"/>
    <col min="9996" max="9996" width="12.42578125" style="6" customWidth="1"/>
    <col min="9997" max="9997" width="17.5703125" style="6" customWidth="1"/>
    <col min="9998" max="9998" width="12.42578125" style="6" customWidth="1"/>
    <col min="9999" max="9999" width="15" style="6" customWidth="1"/>
    <col min="10000" max="10000" width="16.28515625" style="6" customWidth="1"/>
    <col min="10001" max="10002" width="17.5703125" style="6" customWidth="1"/>
    <col min="10003" max="10003" width="27.85546875" style="6" customWidth="1"/>
    <col min="10004" max="10004" width="13.7109375" style="6" customWidth="1"/>
    <col min="10005" max="10006" width="17.5703125" style="6" customWidth="1"/>
    <col min="10007" max="10007" width="15" style="6" customWidth="1"/>
    <col min="10008" max="10009" width="12.42578125" style="6" customWidth="1"/>
    <col min="10010" max="10011" width="17.5703125" style="6" customWidth="1"/>
    <col min="10012" max="10012" width="22.7109375" style="6" customWidth="1"/>
    <col min="10013" max="10013" width="17.5703125" style="6" customWidth="1"/>
    <col min="10014" max="10014" width="15" style="6" customWidth="1"/>
    <col min="10015" max="10015" width="17.5703125" style="6" customWidth="1"/>
    <col min="10016" max="10016" width="12.42578125" style="6" customWidth="1"/>
    <col min="10017" max="10017" width="34.28515625" style="6" customWidth="1"/>
    <col min="10018" max="10018" width="29.140625" style="6" customWidth="1"/>
    <col min="10019" max="10020" width="18.85546875" style="6" customWidth="1"/>
    <col min="10021" max="10021" width="12.42578125" style="6" customWidth="1"/>
    <col min="10022" max="10022" width="20.140625" style="6" customWidth="1"/>
    <col min="10023" max="10023" width="16.28515625" style="6" customWidth="1"/>
    <col min="10024" max="10024" width="17.5703125" style="6" customWidth="1"/>
    <col min="10025" max="10206" width="12.42578125" style="6" customWidth="1"/>
    <col min="10207" max="10207" width="20.140625" style="6" customWidth="1"/>
    <col min="10208" max="10208" width="26.5703125" style="6" customWidth="1"/>
    <col min="10209" max="10209" width="29.140625" style="6" customWidth="1"/>
    <col min="10210" max="10211" width="13.7109375" style="6" customWidth="1"/>
    <col min="10212" max="10212" width="17.5703125" style="6" customWidth="1"/>
    <col min="10213" max="10213" width="12.42578125" style="6" customWidth="1"/>
    <col min="10214" max="10214" width="20.140625" style="6" customWidth="1"/>
    <col min="10215" max="10215" width="15" style="6" customWidth="1"/>
    <col min="10216" max="10216" width="12.42578125" style="6" customWidth="1"/>
    <col min="10217" max="10217" width="17.5703125" style="6" customWidth="1"/>
    <col min="10218" max="10218" width="15" style="6" customWidth="1"/>
    <col min="10219" max="10220" width="16.28515625" style="6" customWidth="1"/>
    <col min="10221" max="10221" width="15" style="6" customWidth="1"/>
    <col min="10222" max="10222" width="18.85546875" style="6" customWidth="1"/>
    <col min="10223" max="10223" width="11.140625" style="6" customWidth="1"/>
    <col min="10224" max="10224" width="20.140625" style="6" customWidth="1"/>
    <col min="10225" max="10225" width="27.85546875" style="6" customWidth="1"/>
    <col min="10226" max="10226" width="17.5703125" style="6" customWidth="1"/>
    <col min="10227" max="10228" width="8.5703125" style="6" customWidth="1"/>
    <col min="10229" max="10229" width="16.28515625" style="6" customWidth="1"/>
    <col min="10230" max="10230" width="15" style="6" customWidth="1"/>
    <col min="10231" max="10231" width="17.5703125" style="6" customWidth="1"/>
    <col min="10232" max="10232" width="12.42578125" style="6" customWidth="1"/>
    <col min="10233" max="10233" width="15" style="6" customWidth="1"/>
    <col min="10234" max="10234" width="12.42578125" style="6" customWidth="1"/>
    <col min="10235" max="10235" width="6" style="6" customWidth="1"/>
    <col min="10236" max="10236" width="22.7109375" style="6" customWidth="1"/>
    <col min="10237" max="10237" width="31.7109375" style="6" customWidth="1"/>
    <col min="10238" max="10238" width="13.7109375" style="6" customWidth="1"/>
    <col min="10239" max="10239" width="16.28515625" style="6" customWidth="1"/>
    <col min="10240" max="10240" width="22.7109375" style="6" customWidth="1"/>
    <col min="10241" max="10241" width="21.42578125" style="6" customWidth="1"/>
    <col min="10242" max="10242" width="17.5703125" style="6" customWidth="1"/>
    <col min="10243" max="10243" width="16.28515625" style="6" customWidth="1"/>
    <col min="10244" max="10244" width="13.7109375" style="6" customWidth="1"/>
    <col min="10245" max="10245" width="8.5703125" style="6" customWidth="1"/>
    <col min="10246" max="10246" width="15" style="6" customWidth="1"/>
    <col min="10247" max="10247" width="17.5703125" style="6" customWidth="1"/>
    <col min="10248" max="10248" width="26.5703125" style="6" customWidth="1"/>
    <col min="10249" max="10249" width="25.28515625" style="6" customWidth="1"/>
    <col min="10250" max="10251" width="17.5703125" style="6" customWidth="1"/>
    <col min="10252" max="10252" width="12.42578125" style="6" customWidth="1"/>
    <col min="10253" max="10253" width="17.5703125" style="6" customWidth="1"/>
    <col min="10254" max="10254" width="12.42578125" style="6" customWidth="1"/>
    <col min="10255" max="10255" width="15" style="6" customWidth="1"/>
    <col min="10256" max="10256" width="16.28515625" style="6" customWidth="1"/>
    <col min="10257" max="10258" width="17.5703125" style="6" customWidth="1"/>
    <col min="10259" max="10259" width="27.85546875" style="6" customWidth="1"/>
    <col min="10260" max="10260" width="13.7109375" style="6" customWidth="1"/>
    <col min="10261" max="10262" width="17.5703125" style="6" customWidth="1"/>
    <col min="10263" max="10263" width="15" style="6" customWidth="1"/>
    <col min="10264" max="10265" width="12.42578125" style="6" customWidth="1"/>
    <col min="10266" max="10267" width="17.5703125" style="6" customWidth="1"/>
    <col min="10268" max="10268" width="22.7109375" style="6" customWidth="1"/>
    <col min="10269" max="10269" width="17.5703125" style="6" customWidth="1"/>
    <col min="10270" max="10270" width="15" style="6" customWidth="1"/>
    <col min="10271" max="10271" width="17.5703125" style="6" customWidth="1"/>
    <col min="10272" max="10272" width="12.42578125" style="6" customWidth="1"/>
    <col min="10273" max="10273" width="34.28515625" style="6" customWidth="1"/>
    <col min="10274" max="10274" width="29.140625" style="6" customWidth="1"/>
    <col min="10275" max="10276" width="18.85546875" style="6" customWidth="1"/>
    <col min="10277" max="10277" width="12.42578125" style="6" customWidth="1"/>
    <col min="10278" max="10278" width="20.140625" style="6" customWidth="1"/>
    <col min="10279" max="10279" width="16.28515625" style="6" customWidth="1"/>
    <col min="10280" max="10280" width="17.5703125" style="6" customWidth="1"/>
    <col min="10281" max="10462" width="12.42578125" style="6" customWidth="1"/>
    <col min="10463" max="10463" width="20.140625" style="6" customWidth="1"/>
    <col min="10464" max="10464" width="26.5703125" style="6" customWidth="1"/>
    <col min="10465" max="10465" width="29.140625" style="6" customWidth="1"/>
    <col min="10466" max="10467" width="13.7109375" style="6" customWidth="1"/>
    <col min="10468" max="10468" width="17.5703125" style="6" customWidth="1"/>
    <col min="10469" max="10469" width="12.42578125" style="6" customWidth="1"/>
    <col min="10470" max="10470" width="20.140625" style="6" customWidth="1"/>
    <col min="10471" max="10471" width="15" style="6" customWidth="1"/>
    <col min="10472" max="10472" width="12.42578125" style="6" customWidth="1"/>
    <col min="10473" max="10473" width="17.5703125" style="6" customWidth="1"/>
    <col min="10474" max="10474" width="15" style="6" customWidth="1"/>
    <col min="10475" max="10476" width="16.28515625" style="6" customWidth="1"/>
    <col min="10477" max="10477" width="15" style="6" customWidth="1"/>
    <col min="10478" max="10478" width="18.85546875" style="6" customWidth="1"/>
    <col min="10479" max="10479" width="11.140625" style="6" customWidth="1"/>
    <col min="10480" max="10480" width="20.140625" style="6" customWidth="1"/>
    <col min="10481" max="10481" width="27.85546875" style="6" customWidth="1"/>
    <col min="10482" max="10482" width="17.5703125" style="6" customWidth="1"/>
    <col min="10483" max="10484" width="8.5703125" style="6" customWidth="1"/>
    <col min="10485" max="10485" width="16.28515625" style="6" customWidth="1"/>
    <col min="10486" max="10486" width="15" style="6" customWidth="1"/>
    <col min="10487" max="10487" width="17.5703125" style="6" customWidth="1"/>
    <col min="10488" max="10488" width="12.42578125" style="6" customWidth="1"/>
    <col min="10489" max="10489" width="15" style="6" customWidth="1"/>
    <col min="10490" max="10490" width="12.42578125" style="6" customWidth="1"/>
    <col min="10491" max="10491" width="6" style="6" customWidth="1"/>
    <col min="10492" max="10492" width="22.7109375" style="6" customWidth="1"/>
    <col min="10493" max="10493" width="31.7109375" style="6" customWidth="1"/>
    <col min="10494" max="10494" width="13.7109375" style="6" customWidth="1"/>
    <col min="10495" max="10495" width="16.28515625" style="6" customWidth="1"/>
    <col min="10496" max="10496" width="22.7109375" style="6" customWidth="1"/>
    <col min="10497" max="10497" width="21.42578125" style="6" customWidth="1"/>
    <col min="10498" max="10498" width="17.5703125" style="6" customWidth="1"/>
    <col min="10499" max="10499" width="16.28515625" style="6" customWidth="1"/>
    <col min="10500" max="10500" width="13.7109375" style="6" customWidth="1"/>
    <col min="10501" max="10501" width="8.5703125" style="6" customWidth="1"/>
    <col min="10502" max="10502" width="15" style="6" customWidth="1"/>
    <col min="10503" max="10503" width="17.5703125" style="6" customWidth="1"/>
    <col min="10504" max="10504" width="26.5703125" style="6" customWidth="1"/>
    <col min="10505" max="10505" width="25.28515625" style="6" customWidth="1"/>
    <col min="10506" max="10507" width="17.5703125" style="6" customWidth="1"/>
    <col min="10508" max="10508" width="12.42578125" style="6" customWidth="1"/>
    <col min="10509" max="10509" width="17.5703125" style="6" customWidth="1"/>
    <col min="10510" max="10510" width="12.42578125" style="6" customWidth="1"/>
    <col min="10511" max="10511" width="15" style="6" customWidth="1"/>
    <col min="10512" max="10512" width="16.28515625" style="6" customWidth="1"/>
    <col min="10513" max="10514" width="17.5703125" style="6" customWidth="1"/>
    <col min="10515" max="10515" width="27.85546875" style="6" customWidth="1"/>
    <col min="10516" max="10516" width="13.7109375" style="6" customWidth="1"/>
    <col min="10517" max="10518" width="17.5703125" style="6" customWidth="1"/>
    <col min="10519" max="10519" width="15" style="6" customWidth="1"/>
    <col min="10520" max="10521" width="12.42578125" style="6" customWidth="1"/>
    <col min="10522" max="10523" width="17.5703125" style="6" customWidth="1"/>
    <col min="10524" max="10524" width="22.7109375" style="6" customWidth="1"/>
    <col min="10525" max="10525" width="17.5703125" style="6" customWidth="1"/>
    <col min="10526" max="10526" width="15" style="6" customWidth="1"/>
    <col min="10527" max="10527" width="17.5703125" style="6" customWidth="1"/>
    <col min="10528" max="10528" width="12.42578125" style="6" customWidth="1"/>
    <col min="10529" max="10529" width="34.28515625" style="6" customWidth="1"/>
    <col min="10530" max="10530" width="29.140625" style="6" customWidth="1"/>
    <col min="10531" max="10532" width="18.85546875" style="6" customWidth="1"/>
    <col min="10533" max="10533" width="12.42578125" style="6" customWidth="1"/>
    <col min="10534" max="10534" width="20.140625" style="6" customWidth="1"/>
    <col min="10535" max="10535" width="16.28515625" style="6" customWidth="1"/>
    <col min="10536" max="10536" width="17.5703125" style="6" customWidth="1"/>
    <col min="10537" max="10718" width="12.42578125" style="6" customWidth="1"/>
    <col min="10719" max="10719" width="20.140625" style="6" customWidth="1"/>
    <col min="10720" max="10720" width="26.5703125" style="6" customWidth="1"/>
    <col min="10721" max="10721" width="29.140625" style="6" customWidth="1"/>
    <col min="10722" max="10723" width="13.7109375" style="6" customWidth="1"/>
    <col min="10724" max="10724" width="17.5703125" style="6" customWidth="1"/>
    <col min="10725" max="10725" width="12.42578125" style="6" customWidth="1"/>
    <col min="10726" max="10726" width="20.140625" style="6" customWidth="1"/>
    <col min="10727" max="10727" width="15" style="6" customWidth="1"/>
    <col min="10728" max="10728" width="12.42578125" style="6" customWidth="1"/>
    <col min="10729" max="10729" width="17.5703125" style="6" customWidth="1"/>
    <col min="10730" max="10730" width="15" style="6" customWidth="1"/>
    <col min="10731" max="10732" width="16.28515625" style="6" customWidth="1"/>
    <col min="10733" max="10733" width="15" style="6" customWidth="1"/>
    <col min="10734" max="10734" width="18.85546875" style="6" customWidth="1"/>
    <col min="10735" max="10735" width="11.140625" style="6" customWidth="1"/>
    <col min="10736" max="10736" width="20.140625" style="6" customWidth="1"/>
    <col min="10737" max="10737" width="27.85546875" style="6" customWidth="1"/>
    <col min="10738" max="10738" width="17.5703125" style="6" customWidth="1"/>
    <col min="10739" max="10740" width="8.5703125" style="6" customWidth="1"/>
    <col min="10741" max="10741" width="16.28515625" style="6" customWidth="1"/>
    <col min="10742" max="10742" width="15" style="6" customWidth="1"/>
    <col min="10743" max="10743" width="17.5703125" style="6" customWidth="1"/>
    <col min="10744" max="10744" width="12.42578125" style="6" customWidth="1"/>
    <col min="10745" max="10745" width="15" style="6" customWidth="1"/>
    <col min="10746" max="10746" width="12.42578125" style="6" customWidth="1"/>
    <col min="10747" max="10747" width="6" style="6" customWidth="1"/>
    <col min="10748" max="10748" width="22.7109375" style="6" customWidth="1"/>
    <col min="10749" max="10749" width="31.7109375" style="6" customWidth="1"/>
    <col min="10750" max="10750" width="13.7109375" style="6" customWidth="1"/>
    <col min="10751" max="10751" width="16.28515625" style="6" customWidth="1"/>
    <col min="10752" max="10752" width="22.7109375" style="6" customWidth="1"/>
    <col min="10753" max="10753" width="21.42578125" style="6" customWidth="1"/>
    <col min="10754" max="10754" width="17.5703125" style="6" customWidth="1"/>
    <col min="10755" max="10755" width="16.28515625" style="6" customWidth="1"/>
    <col min="10756" max="10756" width="13.7109375" style="6" customWidth="1"/>
    <col min="10757" max="10757" width="8.5703125" style="6" customWidth="1"/>
    <col min="10758" max="10758" width="15" style="6" customWidth="1"/>
    <col min="10759" max="10759" width="17.5703125" style="6" customWidth="1"/>
    <col min="10760" max="10760" width="26.5703125" style="6" customWidth="1"/>
    <col min="10761" max="10761" width="25.28515625" style="6" customWidth="1"/>
    <col min="10762" max="10763" width="17.5703125" style="6" customWidth="1"/>
    <col min="10764" max="10764" width="12.42578125" style="6" customWidth="1"/>
    <col min="10765" max="10765" width="17.5703125" style="6" customWidth="1"/>
    <col min="10766" max="10766" width="12.42578125" style="6" customWidth="1"/>
    <col min="10767" max="10767" width="15" style="6" customWidth="1"/>
    <col min="10768" max="10768" width="16.28515625" style="6" customWidth="1"/>
    <col min="10769" max="10770" width="17.5703125" style="6" customWidth="1"/>
    <col min="10771" max="10771" width="27.85546875" style="6" customWidth="1"/>
    <col min="10772" max="10772" width="13.7109375" style="6" customWidth="1"/>
    <col min="10773" max="10774" width="17.5703125" style="6" customWidth="1"/>
    <col min="10775" max="10775" width="15" style="6" customWidth="1"/>
    <col min="10776" max="10777" width="12.42578125" style="6" customWidth="1"/>
    <col min="10778" max="10779" width="17.5703125" style="6" customWidth="1"/>
    <col min="10780" max="10780" width="22.7109375" style="6" customWidth="1"/>
    <col min="10781" max="10781" width="17.5703125" style="6" customWidth="1"/>
    <col min="10782" max="10782" width="15" style="6" customWidth="1"/>
    <col min="10783" max="10783" width="17.5703125" style="6" customWidth="1"/>
    <col min="10784" max="10784" width="12.42578125" style="6" customWidth="1"/>
    <col min="10785" max="10785" width="34.28515625" style="6" customWidth="1"/>
    <col min="10786" max="10786" width="29.140625" style="6" customWidth="1"/>
    <col min="10787" max="10788" width="18.85546875" style="6" customWidth="1"/>
    <col min="10789" max="10789" width="12.42578125" style="6" customWidth="1"/>
    <col min="10790" max="10790" width="20.140625" style="6" customWidth="1"/>
    <col min="10791" max="10791" width="16.28515625" style="6" customWidth="1"/>
    <col min="10792" max="10792" width="17.5703125" style="6" customWidth="1"/>
    <col min="10793" max="10974" width="12.42578125" style="6" customWidth="1"/>
    <col min="10975" max="10975" width="20.140625" style="6" customWidth="1"/>
    <col min="10976" max="10976" width="26.5703125" style="6" customWidth="1"/>
    <col min="10977" max="10977" width="29.140625" style="6" customWidth="1"/>
    <col min="10978" max="10979" width="13.7109375" style="6" customWidth="1"/>
    <col min="10980" max="10980" width="17.5703125" style="6" customWidth="1"/>
    <col min="10981" max="10981" width="12.42578125" style="6" customWidth="1"/>
    <col min="10982" max="10982" width="20.140625" style="6" customWidth="1"/>
    <col min="10983" max="10983" width="15" style="6" customWidth="1"/>
    <col min="10984" max="10984" width="12.42578125" style="6" customWidth="1"/>
    <col min="10985" max="10985" width="17.5703125" style="6" customWidth="1"/>
    <col min="10986" max="10986" width="15" style="6" customWidth="1"/>
    <col min="10987" max="10988" width="16.28515625" style="6" customWidth="1"/>
    <col min="10989" max="10989" width="15" style="6" customWidth="1"/>
    <col min="10990" max="10990" width="18.85546875" style="6" customWidth="1"/>
    <col min="10991" max="10991" width="11.140625" style="6" customWidth="1"/>
    <col min="10992" max="10992" width="20.140625" style="6" customWidth="1"/>
    <col min="10993" max="10993" width="27.85546875" style="6" customWidth="1"/>
    <col min="10994" max="10994" width="17.5703125" style="6" customWidth="1"/>
    <col min="10995" max="10996" width="8.5703125" style="6" customWidth="1"/>
    <col min="10997" max="10997" width="16.28515625" style="6" customWidth="1"/>
    <col min="10998" max="10998" width="15" style="6" customWidth="1"/>
    <col min="10999" max="10999" width="17.5703125" style="6" customWidth="1"/>
    <col min="11000" max="11000" width="12.42578125" style="6" customWidth="1"/>
    <col min="11001" max="11001" width="15" style="6" customWidth="1"/>
    <col min="11002" max="11002" width="12.42578125" style="6" customWidth="1"/>
    <col min="11003" max="11003" width="6" style="6" customWidth="1"/>
    <col min="11004" max="11004" width="22.7109375" style="6" customWidth="1"/>
    <col min="11005" max="11005" width="31.7109375" style="6" customWidth="1"/>
    <col min="11006" max="11006" width="13.7109375" style="6" customWidth="1"/>
    <col min="11007" max="11007" width="16.28515625" style="6" customWidth="1"/>
    <col min="11008" max="11008" width="22.7109375" style="6" customWidth="1"/>
    <col min="11009" max="11009" width="21.42578125" style="6" customWidth="1"/>
    <col min="11010" max="11010" width="17.5703125" style="6" customWidth="1"/>
    <col min="11011" max="11011" width="16.28515625" style="6" customWidth="1"/>
    <col min="11012" max="11012" width="13.7109375" style="6" customWidth="1"/>
    <col min="11013" max="11013" width="8.5703125" style="6" customWidth="1"/>
    <col min="11014" max="11014" width="15" style="6" customWidth="1"/>
    <col min="11015" max="11015" width="17.5703125" style="6" customWidth="1"/>
    <col min="11016" max="11016" width="26.5703125" style="6" customWidth="1"/>
    <col min="11017" max="11017" width="25.28515625" style="6" customWidth="1"/>
    <col min="11018" max="11019" width="17.5703125" style="6" customWidth="1"/>
    <col min="11020" max="11020" width="12.42578125" style="6" customWidth="1"/>
    <col min="11021" max="11021" width="17.5703125" style="6" customWidth="1"/>
    <col min="11022" max="11022" width="12.42578125" style="6" customWidth="1"/>
    <col min="11023" max="11023" width="15" style="6" customWidth="1"/>
    <col min="11024" max="11024" width="16.28515625" style="6" customWidth="1"/>
    <col min="11025" max="11026" width="17.5703125" style="6" customWidth="1"/>
    <col min="11027" max="11027" width="27.85546875" style="6" customWidth="1"/>
    <col min="11028" max="11028" width="13.7109375" style="6" customWidth="1"/>
    <col min="11029" max="11030" width="17.5703125" style="6" customWidth="1"/>
    <col min="11031" max="11031" width="15" style="6" customWidth="1"/>
    <col min="11032" max="11033" width="12.42578125" style="6" customWidth="1"/>
    <col min="11034" max="11035" width="17.5703125" style="6" customWidth="1"/>
    <col min="11036" max="11036" width="22.7109375" style="6" customWidth="1"/>
    <col min="11037" max="11037" width="17.5703125" style="6" customWidth="1"/>
    <col min="11038" max="11038" width="15" style="6" customWidth="1"/>
    <col min="11039" max="11039" width="17.5703125" style="6" customWidth="1"/>
    <col min="11040" max="11040" width="12.42578125" style="6" customWidth="1"/>
    <col min="11041" max="11041" width="34.28515625" style="6" customWidth="1"/>
    <col min="11042" max="11042" width="29.140625" style="6" customWidth="1"/>
    <col min="11043" max="11044" width="18.85546875" style="6" customWidth="1"/>
    <col min="11045" max="11045" width="12.42578125" style="6" customWidth="1"/>
    <col min="11046" max="11046" width="20.140625" style="6" customWidth="1"/>
    <col min="11047" max="11047" width="16.28515625" style="6" customWidth="1"/>
    <col min="11048" max="11048" width="17.5703125" style="6" customWidth="1"/>
    <col min="11049" max="11230" width="12.42578125" style="6" customWidth="1"/>
    <col min="11231" max="11231" width="20.140625" style="6" customWidth="1"/>
    <col min="11232" max="11232" width="26.5703125" style="6" customWidth="1"/>
    <col min="11233" max="11233" width="29.140625" style="6" customWidth="1"/>
    <col min="11234" max="11235" width="13.7109375" style="6" customWidth="1"/>
    <col min="11236" max="11236" width="17.5703125" style="6" customWidth="1"/>
    <col min="11237" max="11237" width="12.42578125" style="6" customWidth="1"/>
    <col min="11238" max="11238" width="20.140625" style="6" customWidth="1"/>
    <col min="11239" max="11239" width="15" style="6" customWidth="1"/>
    <col min="11240" max="11240" width="12.42578125" style="6" customWidth="1"/>
    <col min="11241" max="11241" width="17.5703125" style="6" customWidth="1"/>
    <col min="11242" max="11242" width="15" style="6" customWidth="1"/>
    <col min="11243" max="11244" width="16.28515625" style="6" customWidth="1"/>
    <col min="11245" max="11245" width="15" style="6" customWidth="1"/>
    <col min="11246" max="11246" width="18.85546875" style="6" customWidth="1"/>
    <col min="11247" max="11247" width="11.140625" style="6" customWidth="1"/>
    <col min="11248" max="11248" width="20.140625" style="6" customWidth="1"/>
    <col min="11249" max="11249" width="27.85546875" style="6" customWidth="1"/>
    <col min="11250" max="11250" width="17.5703125" style="6" customWidth="1"/>
    <col min="11251" max="11252" width="8.5703125" style="6" customWidth="1"/>
    <col min="11253" max="11253" width="16.28515625" style="6" customWidth="1"/>
    <col min="11254" max="11254" width="15" style="6" customWidth="1"/>
    <col min="11255" max="11255" width="17.5703125" style="6" customWidth="1"/>
    <col min="11256" max="11256" width="12.42578125" style="6" customWidth="1"/>
    <col min="11257" max="11257" width="15" style="6" customWidth="1"/>
    <col min="11258" max="11258" width="12.42578125" style="6" customWidth="1"/>
    <col min="11259" max="11259" width="6" style="6" customWidth="1"/>
    <col min="11260" max="11260" width="22.7109375" style="6" customWidth="1"/>
    <col min="11261" max="11261" width="31.7109375" style="6" customWidth="1"/>
    <col min="11262" max="11262" width="13.7109375" style="6" customWidth="1"/>
    <col min="11263" max="11263" width="16.28515625" style="6" customWidth="1"/>
    <col min="11264" max="11264" width="22.7109375" style="6" customWidth="1"/>
    <col min="11265" max="11265" width="21.42578125" style="6" customWidth="1"/>
    <col min="11266" max="11266" width="17.5703125" style="6" customWidth="1"/>
    <col min="11267" max="11267" width="16.28515625" style="6" customWidth="1"/>
    <col min="11268" max="11268" width="13.7109375" style="6" customWidth="1"/>
    <col min="11269" max="11269" width="8.5703125" style="6" customWidth="1"/>
    <col min="11270" max="11270" width="15" style="6" customWidth="1"/>
    <col min="11271" max="11271" width="17.5703125" style="6" customWidth="1"/>
    <col min="11272" max="11272" width="26.5703125" style="6" customWidth="1"/>
    <col min="11273" max="11273" width="25.28515625" style="6" customWidth="1"/>
    <col min="11274" max="11275" width="17.5703125" style="6" customWidth="1"/>
    <col min="11276" max="11276" width="12.42578125" style="6" customWidth="1"/>
    <col min="11277" max="11277" width="17.5703125" style="6" customWidth="1"/>
    <col min="11278" max="11278" width="12.42578125" style="6" customWidth="1"/>
    <col min="11279" max="11279" width="15" style="6" customWidth="1"/>
    <col min="11280" max="11280" width="16.28515625" style="6" customWidth="1"/>
    <col min="11281" max="11282" width="17.5703125" style="6" customWidth="1"/>
    <col min="11283" max="11283" width="27.85546875" style="6" customWidth="1"/>
    <col min="11284" max="11284" width="13.7109375" style="6" customWidth="1"/>
    <col min="11285" max="11286" width="17.5703125" style="6" customWidth="1"/>
    <col min="11287" max="11287" width="15" style="6" customWidth="1"/>
    <col min="11288" max="11289" width="12.42578125" style="6" customWidth="1"/>
    <col min="11290" max="11291" width="17.5703125" style="6" customWidth="1"/>
    <col min="11292" max="11292" width="22.7109375" style="6" customWidth="1"/>
    <col min="11293" max="11293" width="17.5703125" style="6" customWidth="1"/>
    <col min="11294" max="11294" width="15" style="6" customWidth="1"/>
    <col min="11295" max="11295" width="17.5703125" style="6" customWidth="1"/>
    <col min="11296" max="11296" width="12.42578125" style="6" customWidth="1"/>
    <col min="11297" max="11297" width="34.28515625" style="6" customWidth="1"/>
    <col min="11298" max="11298" width="29.140625" style="6" customWidth="1"/>
    <col min="11299" max="11300" width="18.85546875" style="6" customWidth="1"/>
    <col min="11301" max="11301" width="12.42578125" style="6" customWidth="1"/>
    <col min="11302" max="11302" width="20.140625" style="6" customWidth="1"/>
    <col min="11303" max="11303" width="16.28515625" style="6" customWidth="1"/>
    <col min="11304" max="11304" width="17.5703125" style="6" customWidth="1"/>
    <col min="11305" max="11486" width="12.42578125" style="6" customWidth="1"/>
    <col min="11487" max="11487" width="20.140625" style="6" customWidth="1"/>
    <col min="11488" max="11488" width="26.5703125" style="6" customWidth="1"/>
    <col min="11489" max="11489" width="29.140625" style="6" customWidth="1"/>
    <col min="11490" max="11491" width="13.7109375" style="6" customWidth="1"/>
    <col min="11492" max="11492" width="17.5703125" style="6" customWidth="1"/>
    <col min="11493" max="11493" width="12.42578125" style="6" customWidth="1"/>
    <col min="11494" max="11494" width="20.140625" style="6" customWidth="1"/>
    <col min="11495" max="11495" width="15" style="6" customWidth="1"/>
    <col min="11496" max="11496" width="12.42578125" style="6" customWidth="1"/>
    <col min="11497" max="11497" width="17.5703125" style="6" customWidth="1"/>
    <col min="11498" max="11498" width="15" style="6" customWidth="1"/>
    <col min="11499" max="11500" width="16.28515625" style="6" customWidth="1"/>
    <col min="11501" max="11501" width="15" style="6" customWidth="1"/>
    <col min="11502" max="11502" width="18.85546875" style="6" customWidth="1"/>
    <col min="11503" max="11503" width="11.140625" style="6" customWidth="1"/>
    <col min="11504" max="11504" width="20.140625" style="6" customWidth="1"/>
    <col min="11505" max="11505" width="27.85546875" style="6" customWidth="1"/>
    <col min="11506" max="11506" width="17.5703125" style="6" customWidth="1"/>
    <col min="11507" max="11508" width="8.5703125" style="6" customWidth="1"/>
    <col min="11509" max="11509" width="16.28515625" style="6" customWidth="1"/>
    <col min="11510" max="11510" width="15" style="6" customWidth="1"/>
    <col min="11511" max="11511" width="17.5703125" style="6" customWidth="1"/>
    <col min="11512" max="11512" width="12.42578125" style="6" customWidth="1"/>
    <col min="11513" max="11513" width="15" style="6" customWidth="1"/>
    <col min="11514" max="11514" width="12.42578125" style="6" customWidth="1"/>
    <col min="11515" max="11515" width="6" style="6" customWidth="1"/>
    <col min="11516" max="11516" width="22.7109375" style="6" customWidth="1"/>
    <col min="11517" max="11517" width="31.7109375" style="6" customWidth="1"/>
    <col min="11518" max="11518" width="13.7109375" style="6" customWidth="1"/>
    <col min="11519" max="11519" width="16.28515625" style="6" customWidth="1"/>
    <col min="11520" max="11520" width="22.7109375" style="6" customWidth="1"/>
    <col min="11521" max="11521" width="21.42578125" style="6" customWidth="1"/>
    <col min="11522" max="11522" width="17.5703125" style="6" customWidth="1"/>
    <col min="11523" max="11523" width="16.28515625" style="6" customWidth="1"/>
    <col min="11524" max="11524" width="13.7109375" style="6" customWidth="1"/>
    <col min="11525" max="11525" width="8.5703125" style="6" customWidth="1"/>
    <col min="11526" max="11526" width="15" style="6" customWidth="1"/>
    <col min="11527" max="11527" width="17.5703125" style="6" customWidth="1"/>
    <col min="11528" max="11528" width="26.5703125" style="6" customWidth="1"/>
    <col min="11529" max="11529" width="25.28515625" style="6" customWidth="1"/>
    <col min="11530" max="11531" width="17.5703125" style="6" customWidth="1"/>
    <col min="11532" max="11532" width="12.42578125" style="6" customWidth="1"/>
    <col min="11533" max="11533" width="17.5703125" style="6" customWidth="1"/>
    <col min="11534" max="11534" width="12.42578125" style="6" customWidth="1"/>
    <col min="11535" max="11535" width="15" style="6" customWidth="1"/>
    <col min="11536" max="11536" width="16.28515625" style="6" customWidth="1"/>
    <col min="11537" max="11538" width="17.5703125" style="6" customWidth="1"/>
    <col min="11539" max="11539" width="27.85546875" style="6" customWidth="1"/>
    <col min="11540" max="11540" width="13.7109375" style="6" customWidth="1"/>
    <col min="11541" max="11542" width="17.5703125" style="6" customWidth="1"/>
    <col min="11543" max="11543" width="15" style="6" customWidth="1"/>
    <col min="11544" max="11545" width="12.42578125" style="6" customWidth="1"/>
    <col min="11546" max="11547" width="17.5703125" style="6" customWidth="1"/>
    <col min="11548" max="11548" width="22.7109375" style="6" customWidth="1"/>
    <col min="11549" max="11549" width="17.5703125" style="6" customWidth="1"/>
    <col min="11550" max="11550" width="15" style="6" customWidth="1"/>
    <col min="11551" max="11551" width="17.5703125" style="6" customWidth="1"/>
    <col min="11552" max="11552" width="12.42578125" style="6" customWidth="1"/>
    <col min="11553" max="11553" width="34.28515625" style="6" customWidth="1"/>
    <col min="11554" max="11554" width="29.140625" style="6" customWidth="1"/>
    <col min="11555" max="11556" width="18.85546875" style="6" customWidth="1"/>
    <col min="11557" max="11557" width="12.42578125" style="6" customWidth="1"/>
    <col min="11558" max="11558" width="20.140625" style="6" customWidth="1"/>
    <col min="11559" max="11559" width="16.28515625" style="6" customWidth="1"/>
    <col min="11560" max="11560" width="17.5703125" style="6" customWidth="1"/>
    <col min="11561" max="11742" width="12.42578125" style="6" customWidth="1"/>
    <col min="11743" max="11743" width="20.140625" style="6" customWidth="1"/>
    <col min="11744" max="11744" width="26.5703125" style="6" customWidth="1"/>
    <col min="11745" max="11745" width="29.140625" style="6" customWidth="1"/>
    <col min="11746" max="11747" width="13.7109375" style="6" customWidth="1"/>
    <col min="11748" max="11748" width="17.5703125" style="6" customWidth="1"/>
    <col min="11749" max="11749" width="12.42578125" style="6" customWidth="1"/>
    <col min="11750" max="11750" width="20.140625" style="6" customWidth="1"/>
    <col min="11751" max="11751" width="15" style="6" customWidth="1"/>
    <col min="11752" max="11752" width="12.42578125" style="6" customWidth="1"/>
    <col min="11753" max="11753" width="17.5703125" style="6" customWidth="1"/>
    <col min="11754" max="11754" width="15" style="6" customWidth="1"/>
    <col min="11755" max="11756" width="16.28515625" style="6" customWidth="1"/>
    <col min="11757" max="11757" width="15" style="6" customWidth="1"/>
    <col min="11758" max="11758" width="18.85546875" style="6" customWidth="1"/>
    <col min="11759" max="11759" width="11.140625" style="6" customWidth="1"/>
    <col min="11760" max="11760" width="20.140625" style="6" customWidth="1"/>
    <col min="11761" max="11761" width="27.85546875" style="6" customWidth="1"/>
    <col min="11762" max="11762" width="17.5703125" style="6" customWidth="1"/>
    <col min="11763" max="11764" width="8.5703125" style="6" customWidth="1"/>
    <col min="11765" max="11765" width="16.28515625" style="6" customWidth="1"/>
    <col min="11766" max="11766" width="15" style="6" customWidth="1"/>
    <col min="11767" max="11767" width="17.5703125" style="6" customWidth="1"/>
    <col min="11768" max="11768" width="12.42578125" style="6" customWidth="1"/>
    <col min="11769" max="11769" width="15" style="6" customWidth="1"/>
    <col min="11770" max="11770" width="12.42578125" style="6" customWidth="1"/>
    <col min="11771" max="11771" width="6" style="6" customWidth="1"/>
    <col min="11772" max="11772" width="22.7109375" style="6" customWidth="1"/>
    <col min="11773" max="11773" width="31.7109375" style="6" customWidth="1"/>
    <col min="11774" max="11774" width="13.7109375" style="6" customWidth="1"/>
    <col min="11775" max="11775" width="16.28515625" style="6" customWidth="1"/>
    <col min="11776" max="11776" width="22.7109375" style="6" customWidth="1"/>
    <col min="11777" max="11777" width="21.42578125" style="6" customWidth="1"/>
    <col min="11778" max="11778" width="17.5703125" style="6" customWidth="1"/>
    <col min="11779" max="11779" width="16.28515625" style="6" customWidth="1"/>
    <col min="11780" max="11780" width="13.7109375" style="6" customWidth="1"/>
    <col min="11781" max="11781" width="8.5703125" style="6" customWidth="1"/>
    <col min="11782" max="11782" width="15" style="6" customWidth="1"/>
    <col min="11783" max="11783" width="17.5703125" style="6" customWidth="1"/>
    <col min="11784" max="11784" width="26.5703125" style="6" customWidth="1"/>
    <col min="11785" max="11785" width="25.28515625" style="6" customWidth="1"/>
    <col min="11786" max="11787" width="17.5703125" style="6" customWidth="1"/>
    <col min="11788" max="11788" width="12.42578125" style="6" customWidth="1"/>
    <col min="11789" max="11789" width="17.5703125" style="6" customWidth="1"/>
    <col min="11790" max="11790" width="12.42578125" style="6" customWidth="1"/>
    <col min="11791" max="11791" width="15" style="6" customWidth="1"/>
    <col min="11792" max="11792" width="16.28515625" style="6" customWidth="1"/>
    <col min="11793" max="11794" width="17.5703125" style="6" customWidth="1"/>
    <col min="11795" max="11795" width="27.85546875" style="6" customWidth="1"/>
    <col min="11796" max="11796" width="13.7109375" style="6" customWidth="1"/>
    <col min="11797" max="11798" width="17.5703125" style="6" customWidth="1"/>
    <col min="11799" max="11799" width="15" style="6" customWidth="1"/>
    <col min="11800" max="11801" width="12.42578125" style="6" customWidth="1"/>
    <col min="11802" max="11803" width="17.5703125" style="6" customWidth="1"/>
    <col min="11804" max="11804" width="22.7109375" style="6" customWidth="1"/>
    <col min="11805" max="11805" width="17.5703125" style="6" customWidth="1"/>
    <col min="11806" max="11806" width="15" style="6" customWidth="1"/>
    <col min="11807" max="11807" width="17.5703125" style="6" customWidth="1"/>
    <col min="11808" max="11808" width="12.42578125" style="6" customWidth="1"/>
    <col min="11809" max="11809" width="34.28515625" style="6" customWidth="1"/>
    <col min="11810" max="11810" width="29.140625" style="6" customWidth="1"/>
    <col min="11811" max="11812" width="18.85546875" style="6" customWidth="1"/>
    <col min="11813" max="11813" width="12.42578125" style="6" customWidth="1"/>
    <col min="11814" max="11814" width="20.140625" style="6" customWidth="1"/>
    <col min="11815" max="11815" width="16.28515625" style="6" customWidth="1"/>
    <col min="11816" max="11816" width="17.5703125" style="6" customWidth="1"/>
    <col min="11817" max="11998" width="12.42578125" style="6" customWidth="1"/>
    <col min="11999" max="11999" width="20.140625" style="6" customWidth="1"/>
    <col min="12000" max="12000" width="26.5703125" style="6" customWidth="1"/>
    <col min="12001" max="12001" width="29.140625" style="6" customWidth="1"/>
    <col min="12002" max="12003" width="13.7109375" style="6" customWidth="1"/>
    <col min="12004" max="12004" width="17.5703125" style="6" customWidth="1"/>
    <col min="12005" max="12005" width="12.42578125" style="6" customWidth="1"/>
    <col min="12006" max="12006" width="20.140625" style="6" customWidth="1"/>
    <col min="12007" max="12007" width="15" style="6" customWidth="1"/>
    <col min="12008" max="12008" width="12.42578125" style="6" customWidth="1"/>
    <col min="12009" max="12009" width="17.5703125" style="6" customWidth="1"/>
    <col min="12010" max="12010" width="15" style="6" customWidth="1"/>
    <col min="12011" max="12012" width="16.28515625" style="6" customWidth="1"/>
    <col min="12013" max="12013" width="15" style="6" customWidth="1"/>
    <col min="12014" max="12014" width="18.85546875" style="6" customWidth="1"/>
    <col min="12015" max="12015" width="11.140625" style="6" customWidth="1"/>
    <col min="12016" max="12016" width="20.140625" style="6" customWidth="1"/>
    <col min="12017" max="12017" width="27.85546875" style="6" customWidth="1"/>
    <col min="12018" max="12018" width="17.5703125" style="6" customWidth="1"/>
    <col min="12019" max="12020" width="8.5703125" style="6" customWidth="1"/>
    <col min="12021" max="12021" width="16.28515625" style="6" customWidth="1"/>
    <col min="12022" max="12022" width="15" style="6" customWidth="1"/>
    <col min="12023" max="12023" width="17.5703125" style="6" customWidth="1"/>
    <col min="12024" max="12024" width="12.42578125" style="6" customWidth="1"/>
    <col min="12025" max="12025" width="15" style="6" customWidth="1"/>
    <col min="12026" max="12026" width="12.42578125" style="6" customWidth="1"/>
    <col min="12027" max="12027" width="6" style="6" customWidth="1"/>
    <col min="12028" max="12028" width="22.7109375" style="6" customWidth="1"/>
    <col min="12029" max="12029" width="31.7109375" style="6" customWidth="1"/>
    <col min="12030" max="12030" width="13.7109375" style="6" customWidth="1"/>
    <col min="12031" max="12031" width="16.28515625" style="6" customWidth="1"/>
    <col min="12032" max="12032" width="22.7109375" style="6" customWidth="1"/>
    <col min="12033" max="12033" width="21.42578125" style="6" customWidth="1"/>
    <col min="12034" max="12034" width="17.5703125" style="6" customWidth="1"/>
    <col min="12035" max="12035" width="16.28515625" style="6" customWidth="1"/>
    <col min="12036" max="12036" width="13.7109375" style="6" customWidth="1"/>
    <col min="12037" max="12037" width="8.5703125" style="6" customWidth="1"/>
    <col min="12038" max="12038" width="15" style="6" customWidth="1"/>
    <col min="12039" max="12039" width="17.5703125" style="6" customWidth="1"/>
    <col min="12040" max="12040" width="26.5703125" style="6" customWidth="1"/>
    <col min="12041" max="12041" width="25.28515625" style="6" customWidth="1"/>
    <col min="12042" max="12043" width="17.5703125" style="6" customWidth="1"/>
    <col min="12044" max="12044" width="12.42578125" style="6" customWidth="1"/>
    <col min="12045" max="12045" width="17.5703125" style="6" customWidth="1"/>
    <col min="12046" max="12046" width="12.42578125" style="6" customWidth="1"/>
    <col min="12047" max="12047" width="15" style="6" customWidth="1"/>
    <col min="12048" max="12048" width="16.28515625" style="6" customWidth="1"/>
    <col min="12049" max="12050" width="17.5703125" style="6" customWidth="1"/>
    <col min="12051" max="12051" width="27.85546875" style="6" customWidth="1"/>
    <col min="12052" max="12052" width="13.7109375" style="6" customWidth="1"/>
    <col min="12053" max="12054" width="17.5703125" style="6" customWidth="1"/>
    <col min="12055" max="12055" width="15" style="6" customWidth="1"/>
    <col min="12056" max="12057" width="12.42578125" style="6" customWidth="1"/>
    <col min="12058" max="12059" width="17.5703125" style="6" customWidth="1"/>
    <col min="12060" max="12060" width="22.7109375" style="6" customWidth="1"/>
    <col min="12061" max="12061" width="17.5703125" style="6" customWidth="1"/>
    <col min="12062" max="12062" width="15" style="6" customWidth="1"/>
    <col min="12063" max="12063" width="17.5703125" style="6" customWidth="1"/>
    <col min="12064" max="12064" width="12.42578125" style="6" customWidth="1"/>
    <col min="12065" max="12065" width="34.28515625" style="6" customWidth="1"/>
    <col min="12066" max="12066" width="29.140625" style="6" customWidth="1"/>
    <col min="12067" max="12068" width="18.85546875" style="6" customWidth="1"/>
    <col min="12069" max="12069" width="12.42578125" style="6" customWidth="1"/>
    <col min="12070" max="12070" width="20.140625" style="6" customWidth="1"/>
    <col min="12071" max="12071" width="16.28515625" style="6" customWidth="1"/>
    <col min="12072" max="12072" width="17.5703125" style="6" customWidth="1"/>
    <col min="12073" max="12254" width="12.42578125" style="6" customWidth="1"/>
    <col min="12255" max="12255" width="20.140625" style="6" customWidth="1"/>
    <col min="12256" max="12256" width="26.5703125" style="6" customWidth="1"/>
    <col min="12257" max="12257" width="29.140625" style="6" customWidth="1"/>
    <col min="12258" max="12259" width="13.7109375" style="6" customWidth="1"/>
    <col min="12260" max="12260" width="17.5703125" style="6" customWidth="1"/>
    <col min="12261" max="12261" width="12.42578125" style="6" customWidth="1"/>
    <col min="12262" max="12262" width="20.140625" style="6" customWidth="1"/>
    <col min="12263" max="12263" width="15" style="6" customWidth="1"/>
    <col min="12264" max="12264" width="12.42578125" style="6" customWidth="1"/>
    <col min="12265" max="12265" width="17.5703125" style="6" customWidth="1"/>
    <col min="12266" max="12266" width="15" style="6" customWidth="1"/>
    <col min="12267" max="12268" width="16.28515625" style="6" customWidth="1"/>
    <col min="12269" max="12269" width="15" style="6" customWidth="1"/>
    <col min="12270" max="12270" width="18.85546875" style="6" customWidth="1"/>
    <col min="12271" max="12271" width="11.140625" style="6" customWidth="1"/>
    <col min="12272" max="12272" width="20.140625" style="6" customWidth="1"/>
    <col min="12273" max="12273" width="27.85546875" style="6" customWidth="1"/>
    <col min="12274" max="12274" width="17.5703125" style="6" customWidth="1"/>
    <col min="12275" max="12276" width="8.5703125" style="6" customWidth="1"/>
    <col min="12277" max="12277" width="16.28515625" style="6" customWidth="1"/>
    <col min="12278" max="12278" width="15" style="6" customWidth="1"/>
    <col min="12279" max="12279" width="17.5703125" style="6" customWidth="1"/>
    <col min="12280" max="12280" width="12.42578125" style="6" customWidth="1"/>
    <col min="12281" max="12281" width="15" style="6" customWidth="1"/>
    <col min="12282" max="12282" width="12.42578125" style="6" customWidth="1"/>
    <col min="12283" max="12283" width="6" style="6" customWidth="1"/>
    <col min="12284" max="12284" width="22.7109375" style="6" customWidth="1"/>
    <col min="12285" max="12285" width="31.7109375" style="6" customWidth="1"/>
    <col min="12286" max="12286" width="13.7109375" style="6" customWidth="1"/>
    <col min="12287" max="12287" width="16.28515625" style="6" customWidth="1"/>
    <col min="12288" max="12288" width="22.7109375" style="6" customWidth="1"/>
    <col min="12289" max="12289" width="21.42578125" style="6" customWidth="1"/>
    <col min="12290" max="12290" width="17.5703125" style="6" customWidth="1"/>
    <col min="12291" max="12291" width="16.28515625" style="6" customWidth="1"/>
    <col min="12292" max="12292" width="13.7109375" style="6" customWidth="1"/>
    <col min="12293" max="12293" width="8.5703125" style="6" customWidth="1"/>
    <col min="12294" max="12294" width="15" style="6" customWidth="1"/>
    <col min="12295" max="12295" width="17.5703125" style="6" customWidth="1"/>
    <col min="12296" max="12296" width="26.5703125" style="6" customWidth="1"/>
    <col min="12297" max="12297" width="25.28515625" style="6" customWidth="1"/>
    <col min="12298" max="12299" width="17.5703125" style="6" customWidth="1"/>
    <col min="12300" max="12300" width="12.42578125" style="6" customWidth="1"/>
    <col min="12301" max="12301" width="17.5703125" style="6" customWidth="1"/>
    <col min="12302" max="12302" width="12.42578125" style="6" customWidth="1"/>
    <col min="12303" max="12303" width="15" style="6" customWidth="1"/>
    <col min="12304" max="12304" width="16.28515625" style="6" customWidth="1"/>
    <col min="12305" max="12306" width="17.5703125" style="6" customWidth="1"/>
    <col min="12307" max="12307" width="27.85546875" style="6" customWidth="1"/>
    <col min="12308" max="12308" width="13.7109375" style="6" customWidth="1"/>
    <col min="12309" max="12310" width="17.5703125" style="6" customWidth="1"/>
    <col min="12311" max="12311" width="15" style="6" customWidth="1"/>
    <col min="12312" max="12313" width="12.42578125" style="6" customWidth="1"/>
    <col min="12314" max="12315" width="17.5703125" style="6" customWidth="1"/>
    <col min="12316" max="12316" width="22.7109375" style="6" customWidth="1"/>
    <col min="12317" max="12317" width="17.5703125" style="6" customWidth="1"/>
    <col min="12318" max="12318" width="15" style="6" customWidth="1"/>
    <col min="12319" max="12319" width="17.5703125" style="6" customWidth="1"/>
    <col min="12320" max="12320" width="12.42578125" style="6" customWidth="1"/>
    <col min="12321" max="12321" width="34.28515625" style="6" customWidth="1"/>
    <col min="12322" max="12322" width="29.140625" style="6" customWidth="1"/>
    <col min="12323" max="12324" width="18.85546875" style="6" customWidth="1"/>
    <col min="12325" max="12325" width="12.42578125" style="6" customWidth="1"/>
    <col min="12326" max="12326" width="20.140625" style="6" customWidth="1"/>
    <col min="12327" max="12327" width="16.28515625" style="6" customWidth="1"/>
    <col min="12328" max="12328" width="17.5703125" style="6" customWidth="1"/>
    <col min="12329" max="12510" width="12.42578125" style="6" customWidth="1"/>
    <col min="12511" max="12511" width="20.140625" style="6" customWidth="1"/>
    <col min="12512" max="12512" width="26.5703125" style="6" customWidth="1"/>
    <col min="12513" max="12513" width="29.140625" style="6" customWidth="1"/>
    <col min="12514" max="12515" width="13.7109375" style="6" customWidth="1"/>
    <col min="12516" max="12516" width="17.5703125" style="6" customWidth="1"/>
    <col min="12517" max="12517" width="12.42578125" style="6" customWidth="1"/>
    <col min="12518" max="12518" width="20.140625" style="6" customWidth="1"/>
    <col min="12519" max="12519" width="15" style="6" customWidth="1"/>
    <col min="12520" max="12520" width="12.42578125" style="6" customWidth="1"/>
    <col min="12521" max="12521" width="17.5703125" style="6" customWidth="1"/>
    <col min="12522" max="12522" width="15" style="6" customWidth="1"/>
    <col min="12523" max="12524" width="16.28515625" style="6" customWidth="1"/>
    <col min="12525" max="12525" width="15" style="6" customWidth="1"/>
    <col min="12526" max="12526" width="18.85546875" style="6" customWidth="1"/>
    <col min="12527" max="12527" width="11.140625" style="6" customWidth="1"/>
    <col min="12528" max="12528" width="20.140625" style="6" customWidth="1"/>
    <col min="12529" max="12529" width="27.85546875" style="6" customWidth="1"/>
    <col min="12530" max="12530" width="17.5703125" style="6" customWidth="1"/>
    <col min="12531" max="12532" width="8.5703125" style="6" customWidth="1"/>
    <col min="12533" max="12533" width="16.28515625" style="6" customWidth="1"/>
    <col min="12534" max="12534" width="15" style="6" customWidth="1"/>
    <col min="12535" max="12535" width="17.5703125" style="6" customWidth="1"/>
    <col min="12536" max="12536" width="12.42578125" style="6" customWidth="1"/>
    <col min="12537" max="12537" width="15" style="6" customWidth="1"/>
    <col min="12538" max="12538" width="12.42578125" style="6" customWidth="1"/>
    <col min="12539" max="12539" width="6" style="6" customWidth="1"/>
    <col min="12540" max="12540" width="22.7109375" style="6" customWidth="1"/>
    <col min="12541" max="12541" width="31.7109375" style="6" customWidth="1"/>
    <col min="12542" max="12542" width="13.7109375" style="6" customWidth="1"/>
    <col min="12543" max="12543" width="16.28515625" style="6" customWidth="1"/>
    <col min="12544" max="12544" width="22.7109375" style="6" customWidth="1"/>
    <col min="12545" max="12545" width="21.42578125" style="6" customWidth="1"/>
    <col min="12546" max="12546" width="17.5703125" style="6" customWidth="1"/>
    <col min="12547" max="12547" width="16.28515625" style="6" customWidth="1"/>
    <col min="12548" max="12548" width="13.7109375" style="6" customWidth="1"/>
    <col min="12549" max="12549" width="8.5703125" style="6" customWidth="1"/>
    <col min="12550" max="12550" width="15" style="6" customWidth="1"/>
    <col min="12551" max="12551" width="17.5703125" style="6" customWidth="1"/>
    <col min="12552" max="12552" width="26.5703125" style="6" customWidth="1"/>
    <col min="12553" max="12553" width="25.28515625" style="6" customWidth="1"/>
    <col min="12554" max="12555" width="17.5703125" style="6" customWidth="1"/>
    <col min="12556" max="12556" width="12.42578125" style="6" customWidth="1"/>
    <col min="12557" max="12557" width="17.5703125" style="6" customWidth="1"/>
    <col min="12558" max="12558" width="12.42578125" style="6" customWidth="1"/>
    <col min="12559" max="12559" width="15" style="6" customWidth="1"/>
    <col min="12560" max="12560" width="16.28515625" style="6" customWidth="1"/>
    <col min="12561" max="12562" width="17.5703125" style="6" customWidth="1"/>
    <col min="12563" max="12563" width="27.85546875" style="6" customWidth="1"/>
    <col min="12564" max="12564" width="13.7109375" style="6" customWidth="1"/>
    <col min="12565" max="12566" width="17.5703125" style="6" customWidth="1"/>
    <col min="12567" max="12567" width="15" style="6" customWidth="1"/>
    <col min="12568" max="12569" width="12.42578125" style="6" customWidth="1"/>
    <col min="12570" max="12571" width="17.5703125" style="6" customWidth="1"/>
    <col min="12572" max="12572" width="22.7109375" style="6" customWidth="1"/>
    <col min="12573" max="12573" width="17.5703125" style="6" customWidth="1"/>
    <col min="12574" max="12574" width="15" style="6" customWidth="1"/>
    <col min="12575" max="12575" width="17.5703125" style="6" customWidth="1"/>
    <col min="12576" max="12576" width="12.42578125" style="6" customWidth="1"/>
    <col min="12577" max="12577" width="34.28515625" style="6" customWidth="1"/>
    <col min="12578" max="12578" width="29.140625" style="6" customWidth="1"/>
    <col min="12579" max="12580" width="18.85546875" style="6" customWidth="1"/>
    <col min="12581" max="12581" width="12.42578125" style="6" customWidth="1"/>
    <col min="12582" max="12582" width="20.140625" style="6" customWidth="1"/>
    <col min="12583" max="12583" width="16.28515625" style="6" customWidth="1"/>
    <col min="12584" max="12584" width="17.5703125" style="6" customWidth="1"/>
    <col min="12585" max="12766" width="12.42578125" style="6" customWidth="1"/>
    <col min="12767" max="12767" width="20.140625" style="6" customWidth="1"/>
    <col min="12768" max="12768" width="26.5703125" style="6" customWidth="1"/>
    <col min="12769" max="12769" width="29.140625" style="6" customWidth="1"/>
    <col min="12770" max="12771" width="13.7109375" style="6" customWidth="1"/>
    <col min="12772" max="12772" width="17.5703125" style="6" customWidth="1"/>
    <col min="12773" max="12773" width="12.42578125" style="6" customWidth="1"/>
    <col min="12774" max="12774" width="20.140625" style="6" customWidth="1"/>
    <col min="12775" max="12775" width="15" style="6" customWidth="1"/>
    <col min="12776" max="12776" width="12.42578125" style="6" customWidth="1"/>
    <col min="12777" max="12777" width="17.5703125" style="6" customWidth="1"/>
    <col min="12778" max="12778" width="15" style="6" customWidth="1"/>
    <col min="12779" max="12780" width="16.28515625" style="6" customWidth="1"/>
    <col min="12781" max="12781" width="15" style="6" customWidth="1"/>
    <col min="12782" max="12782" width="18.85546875" style="6" customWidth="1"/>
    <col min="12783" max="12783" width="11.140625" style="6" customWidth="1"/>
    <col min="12784" max="12784" width="20.140625" style="6" customWidth="1"/>
    <col min="12785" max="12785" width="27.85546875" style="6" customWidth="1"/>
    <col min="12786" max="12786" width="17.5703125" style="6" customWidth="1"/>
    <col min="12787" max="12788" width="8.5703125" style="6" customWidth="1"/>
    <col min="12789" max="12789" width="16.28515625" style="6" customWidth="1"/>
    <col min="12790" max="12790" width="15" style="6" customWidth="1"/>
    <col min="12791" max="12791" width="17.5703125" style="6" customWidth="1"/>
    <col min="12792" max="12792" width="12.42578125" style="6" customWidth="1"/>
    <col min="12793" max="12793" width="15" style="6" customWidth="1"/>
    <col min="12794" max="12794" width="12.42578125" style="6" customWidth="1"/>
    <col min="12795" max="12795" width="6" style="6" customWidth="1"/>
    <col min="12796" max="12796" width="22.7109375" style="6" customWidth="1"/>
    <col min="12797" max="12797" width="31.7109375" style="6" customWidth="1"/>
    <col min="12798" max="12798" width="13.7109375" style="6" customWidth="1"/>
    <col min="12799" max="12799" width="16.28515625" style="6" customWidth="1"/>
    <col min="12800" max="12800" width="22.7109375" style="6" customWidth="1"/>
    <col min="12801" max="12801" width="21.42578125" style="6" customWidth="1"/>
    <col min="12802" max="12802" width="17.5703125" style="6" customWidth="1"/>
    <col min="12803" max="12803" width="16.28515625" style="6" customWidth="1"/>
    <col min="12804" max="12804" width="13.7109375" style="6" customWidth="1"/>
    <col min="12805" max="12805" width="8.5703125" style="6" customWidth="1"/>
    <col min="12806" max="12806" width="15" style="6" customWidth="1"/>
    <col min="12807" max="12807" width="17.5703125" style="6" customWidth="1"/>
    <col min="12808" max="12808" width="26.5703125" style="6" customWidth="1"/>
    <col min="12809" max="12809" width="25.28515625" style="6" customWidth="1"/>
    <col min="12810" max="12811" width="17.5703125" style="6" customWidth="1"/>
    <col min="12812" max="12812" width="12.42578125" style="6" customWidth="1"/>
    <col min="12813" max="12813" width="17.5703125" style="6" customWidth="1"/>
    <col min="12814" max="12814" width="12.42578125" style="6" customWidth="1"/>
    <col min="12815" max="12815" width="15" style="6" customWidth="1"/>
    <col min="12816" max="12816" width="16.28515625" style="6" customWidth="1"/>
    <col min="12817" max="12818" width="17.5703125" style="6" customWidth="1"/>
    <col min="12819" max="12819" width="27.85546875" style="6" customWidth="1"/>
    <col min="12820" max="12820" width="13.7109375" style="6" customWidth="1"/>
    <col min="12821" max="12822" width="17.5703125" style="6" customWidth="1"/>
    <col min="12823" max="12823" width="15" style="6" customWidth="1"/>
    <col min="12824" max="12825" width="12.42578125" style="6" customWidth="1"/>
    <col min="12826" max="12827" width="17.5703125" style="6" customWidth="1"/>
    <col min="12828" max="12828" width="22.7109375" style="6" customWidth="1"/>
    <col min="12829" max="12829" width="17.5703125" style="6" customWidth="1"/>
    <col min="12830" max="12830" width="15" style="6" customWidth="1"/>
    <col min="12831" max="12831" width="17.5703125" style="6" customWidth="1"/>
    <col min="12832" max="12832" width="12.42578125" style="6" customWidth="1"/>
    <col min="12833" max="12833" width="34.28515625" style="6" customWidth="1"/>
    <col min="12834" max="12834" width="29.140625" style="6" customWidth="1"/>
    <col min="12835" max="12836" width="18.85546875" style="6" customWidth="1"/>
    <col min="12837" max="12837" width="12.42578125" style="6" customWidth="1"/>
    <col min="12838" max="12838" width="20.140625" style="6" customWidth="1"/>
    <col min="12839" max="12839" width="16.28515625" style="6" customWidth="1"/>
    <col min="12840" max="12840" width="17.5703125" style="6" customWidth="1"/>
    <col min="12841" max="13022" width="12.42578125" style="6" customWidth="1"/>
    <col min="13023" max="13023" width="20.140625" style="6" customWidth="1"/>
    <col min="13024" max="13024" width="26.5703125" style="6" customWidth="1"/>
    <col min="13025" max="13025" width="29.140625" style="6" customWidth="1"/>
    <col min="13026" max="13027" width="13.7109375" style="6" customWidth="1"/>
    <col min="13028" max="13028" width="17.5703125" style="6" customWidth="1"/>
    <col min="13029" max="13029" width="12.42578125" style="6" customWidth="1"/>
    <col min="13030" max="13030" width="20.140625" style="6" customWidth="1"/>
    <col min="13031" max="13031" width="15" style="6" customWidth="1"/>
    <col min="13032" max="13032" width="12.42578125" style="6" customWidth="1"/>
    <col min="13033" max="13033" width="17.5703125" style="6" customWidth="1"/>
    <col min="13034" max="13034" width="15" style="6" customWidth="1"/>
    <col min="13035" max="13036" width="16.28515625" style="6" customWidth="1"/>
    <col min="13037" max="13037" width="15" style="6" customWidth="1"/>
    <col min="13038" max="13038" width="18.85546875" style="6" customWidth="1"/>
    <col min="13039" max="13039" width="11.140625" style="6" customWidth="1"/>
    <col min="13040" max="13040" width="20.140625" style="6" customWidth="1"/>
    <col min="13041" max="13041" width="27.85546875" style="6" customWidth="1"/>
    <col min="13042" max="13042" width="17.5703125" style="6" customWidth="1"/>
    <col min="13043" max="13044" width="8.5703125" style="6" customWidth="1"/>
    <col min="13045" max="13045" width="16.28515625" style="6" customWidth="1"/>
    <col min="13046" max="13046" width="15" style="6" customWidth="1"/>
    <col min="13047" max="13047" width="17.5703125" style="6" customWidth="1"/>
    <col min="13048" max="13048" width="12.42578125" style="6" customWidth="1"/>
    <col min="13049" max="13049" width="15" style="6" customWidth="1"/>
    <col min="13050" max="13050" width="12.42578125" style="6" customWidth="1"/>
    <col min="13051" max="13051" width="6" style="6" customWidth="1"/>
    <col min="13052" max="13052" width="22.7109375" style="6" customWidth="1"/>
    <col min="13053" max="13053" width="31.7109375" style="6" customWidth="1"/>
    <col min="13054" max="13054" width="13.7109375" style="6" customWidth="1"/>
    <col min="13055" max="13055" width="16.28515625" style="6" customWidth="1"/>
    <col min="13056" max="13056" width="22.7109375" style="6" customWidth="1"/>
    <col min="13057" max="13057" width="21.42578125" style="6" customWidth="1"/>
    <col min="13058" max="13058" width="17.5703125" style="6" customWidth="1"/>
    <col min="13059" max="13059" width="16.28515625" style="6" customWidth="1"/>
    <col min="13060" max="13060" width="13.7109375" style="6" customWidth="1"/>
    <col min="13061" max="13061" width="8.5703125" style="6" customWidth="1"/>
    <col min="13062" max="13062" width="15" style="6" customWidth="1"/>
    <col min="13063" max="13063" width="17.5703125" style="6" customWidth="1"/>
    <col min="13064" max="13064" width="26.5703125" style="6" customWidth="1"/>
    <col min="13065" max="13065" width="25.28515625" style="6" customWidth="1"/>
    <col min="13066" max="13067" width="17.5703125" style="6" customWidth="1"/>
    <col min="13068" max="13068" width="12.42578125" style="6" customWidth="1"/>
    <col min="13069" max="13069" width="17.5703125" style="6" customWidth="1"/>
    <col min="13070" max="13070" width="12.42578125" style="6" customWidth="1"/>
    <col min="13071" max="13071" width="15" style="6" customWidth="1"/>
    <col min="13072" max="13072" width="16.28515625" style="6" customWidth="1"/>
    <col min="13073" max="13074" width="17.5703125" style="6" customWidth="1"/>
    <col min="13075" max="13075" width="27.85546875" style="6" customWidth="1"/>
    <col min="13076" max="13076" width="13.7109375" style="6" customWidth="1"/>
    <col min="13077" max="13078" width="17.5703125" style="6" customWidth="1"/>
    <col min="13079" max="13079" width="15" style="6" customWidth="1"/>
    <col min="13080" max="13081" width="12.42578125" style="6" customWidth="1"/>
    <col min="13082" max="13083" width="17.5703125" style="6" customWidth="1"/>
    <col min="13084" max="13084" width="22.7109375" style="6" customWidth="1"/>
    <col min="13085" max="13085" width="17.5703125" style="6" customWidth="1"/>
    <col min="13086" max="13086" width="15" style="6" customWidth="1"/>
    <col min="13087" max="13087" width="17.5703125" style="6" customWidth="1"/>
    <col min="13088" max="13088" width="12.42578125" style="6" customWidth="1"/>
    <col min="13089" max="13089" width="34.28515625" style="6" customWidth="1"/>
    <col min="13090" max="13090" width="29.140625" style="6" customWidth="1"/>
    <col min="13091" max="13092" width="18.85546875" style="6" customWidth="1"/>
    <col min="13093" max="13093" width="12.42578125" style="6" customWidth="1"/>
    <col min="13094" max="13094" width="20.140625" style="6" customWidth="1"/>
    <col min="13095" max="13095" width="16.28515625" style="6" customWidth="1"/>
    <col min="13096" max="13096" width="17.5703125" style="6" customWidth="1"/>
    <col min="13097" max="13278" width="12.42578125" style="6" customWidth="1"/>
    <col min="13279" max="13279" width="20.140625" style="6" customWidth="1"/>
    <col min="13280" max="13280" width="26.5703125" style="6" customWidth="1"/>
    <col min="13281" max="13281" width="29.140625" style="6" customWidth="1"/>
    <col min="13282" max="13283" width="13.7109375" style="6" customWidth="1"/>
    <col min="13284" max="13284" width="17.5703125" style="6" customWidth="1"/>
    <col min="13285" max="13285" width="12.42578125" style="6" customWidth="1"/>
    <col min="13286" max="13286" width="20.140625" style="6" customWidth="1"/>
    <col min="13287" max="13287" width="15" style="6" customWidth="1"/>
    <col min="13288" max="13288" width="12.42578125" style="6" customWidth="1"/>
    <col min="13289" max="13289" width="17.5703125" style="6" customWidth="1"/>
    <col min="13290" max="13290" width="15" style="6" customWidth="1"/>
    <col min="13291" max="13292" width="16.28515625" style="6" customWidth="1"/>
    <col min="13293" max="13293" width="15" style="6" customWidth="1"/>
    <col min="13294" max="13294" width="18.85546875" style="6" customWidth="1"/>
    <col min="13295" max="13295" width="11.140625" style="6" customWidth="1"/>
    <col min="13296" max="13296" width="20.140625" style="6" customWidth="1"/>
    <col min="13297" max="13297" width="27.85546875" style="6" customWidth="1"/>
    <col min="13298" max="13298" width="17.5703125" style="6" customWidth="1"/>
    <col min="13299" max="13300" width="8.5703125" style="6" customWidth="1"/>
    <col min="13301" max="13301" width="16.28515625" style="6" customWidth="1"/>
    <col min="13302" max="13302" width="15" style="6" customWidth="1"/>
    <col min="13303" max="13303" width="17.5703125" style="6" customWidth="1"/>
    <col min="13304" max="13304" width="12.42578125" style="6" customWidth="1"/>
    <col min="13305" max="13305" width="15" style="6" customWidth="1"/>
    <col min="13306" max="13306" width="12.42578125" style="6" customWidth="1"/>
    <col min="13307" max="13307" width="6" style="6" customWidth="1"/>
    <col min="13308" max="13308" width="22.7109375" style="6" customWidth="1"/>
    <col min="13309" max="13309" width="31.7109375" style="6" customWidth="1"/>
    <col min="13310" max="13310" width="13.7109375" style="6" customWidth="1"/>
    <col min="13311" max="13311" width="16.28515625" style="6" customWidth="1"/>
    <col min="13312" max="13312" width="22.7109375" style="6" customWidth="1"/>
    <col min="13313" max="13313" width="21.42578125" style="6" customWidth="1"/>
    <col min="13314" max="13314" width="17.5703125" style="6" customWidth="1"/>
    <col min="13315" max="13315" width="16.28515625" style="6" customWidth="1"/>
    <col min="13316" max="13316" width="13.7109375" style="6" customWidth="1"/>
    <col min="13317" max="13317" width="8.5703125" style="6" customWidth="1"/>
    <col min="13318" max="13318" width="15" style="6" customWidth="1"/>
    <col min="13319" max="13319" width="17.5703125" style="6" customWidth="1"/>
    <col min="13320" max="13320" width="26.5703125" style="6" customWidth="1"/>
    <col min="13321" max="13321" width="25.28515625" style="6" customWidth="1"/>
    <col min="13322" max="13323" width="17.5703125" style="6" customWidth="1"/>
    <col min="13324" max="13324" width="12.42578125" style="6" customWidth="1"/>
    <col min="13325" max="13325" width="17.5703125" style="6" customWidth="1"/>
    <col min="13326" max="13326" width="12.42578125" style="6" customWidth="1"/>
    <col min="13327" max="13327" width="15" style="6" customWidth="1"/>
    <col min="13328" max="13328" width="16.28515625" style="6" customWidth="1"/>
    <col min="13329" max="13330" width="17.5703125" style="6" customWidth="1"/>
    <col min="13331" max="13331" width="27.85546875" style="6" customWidth="1"/>
    <col min="13332" max="13332" width="13.7109375" style="6" customWidth="1"/>
    <col min="13333" max="13334" width="17.5703125" style="6" customWidth="1"/>
    <col min="13335" max="13335" width="15" style="6" customWidth="1"/>
    <col min="13336" max="13337" width="12.42578125" style="6" customWidth="1"/>
    <col min="13338" max="13339" width="17.5703125" style="6" customWidth="1"/>
    <col min="13340" max="13340" width="22.7109375" style="6" customWidth="1"/>
    <col min="13341" max="13341" width="17.5703125" style="6" customWidth="1"/>
    <col min="13342" max="13342" width="15" style="6" customWidth="1"/>
    <col min="13343" max="13343" width="17.5703125" style="6" customWidth="1"/>
    <col min="13344" max="13344" width="12.42578125" style="6" customWidth="1"/>
    <col min="13345" max="13345" width="34.28515625" style="6" customWidth="1"/>
    <col min="13346" max="13346" width="29.140625" style="6" customWidth="1"/>
    <col min="13347" max="13348" width="18.85546875" style="6" customWidth="1"/>
    <col min="13349" max="13349" width="12.42578125" style="6" customWidth="1"/>
    <col min="13350" max="13350" width="20.140625" style="6" customWidth="1"/>
    <col min="13351" max="13351" width="16.28515625" style="6" customWidth="1"/>
    <col min="13352" max="13352" width="17.5703125" style="6" customWidth="1"/>
    <col min="13353" max="13534" width="12.42578125" style="6" customWidth="1"/>
    <col min="13535" max="13535" width="20.140625" style="6" customWidth="1"/>
    <col min="13536" max="13536" width="26.5703125" style="6" customWidth="1"/>
    <col min="13537" max="13537" width="29.140625" style="6" customWidth="1"/>
    <col min="13538" max="13539" width="13.7109375" style="6" customWidth="1"/>
    <col min="13540" max="13540" width="17.5703125" style="6" customWidth="1"/>
    <col min="13541" max="13541" width="12.42578125" style="6" customWidth="1"/>
    <col min="13542" max="13542" width="20.140625" style="6" customWidth="1"/>
    <col min="13543" max="13543" width="15" style="6" customWidth="1"/>
    <col min="13544" max="13544" width="12.42578125" style="6" customWidth="1"/>
    <col min="13545" max="13545" width="17.5703125" style="6" customWidth="1"/>
    <col min="13546" max="13546" width="15" style="6" customWidth="1"/>
    <col min="13547" max="13548" width="16.28515625" style="6" customWidth="1"/>
    <col min="13549" max="13549" width="15" style="6" customWidth="1"/>
    <col min="13550" max="13550" width="18.85546875" style="6" customWidth="1"/>
    <col min="13551" max="13551" width="11.140625" style="6" customWidth="1"/>
    <col min="13552" max="13552" width="20.140625" style="6" customWidth="1"/>
    <col min="13553" max="13553" width="27.85546875" style="6" customWidth="1"/>
    <col min="13554" max="13554" width="17.5703125" style="6" customWidth="1"/>
    <col min="13555" max="13556" width="8.5703125" style="6" customWidth="1"/>
    <col min="13557" max="13557" width="16.28515625" style="6" customWidth="1"/>
    <col min="13558" max="13558" width="15" style="6" customWidth="1"/>
    <col min="13559" max="13559" width="17.5703125" style="6" customWidth="1"/>
    <col min="13560" max="13560" width="12.42578125" style="6" customWidth="1"/>
    <col min="13561" max="13561" width="15" style="6" customWidth="1"/>
    <col min="13562" max="13562" width="12.42578125" style="6" customWidth="1"/>
    <col min="13563" max="13563" width="6" style="6" customWidth="1"/>
    <col min="13564" max="13564" width="22.7109375" style="6" customWidth="1"/>
    <col min="13565" max="13565" width="31.7109375" style="6" customWidth="1"/>
    <col min="13566" max="13566" width="13.7109375" style="6" customWidth="1"/>
    <col min="13567" max="13567" width="16.28515625" style="6" customWidth="1"/>
    <col min="13568" max="13568" width="22.7109375" style="6" customWidth="1"/>
    <col min="13569" max="13569" width="21.42578125" style="6" customWidth="1"/>
    <col min="13570" max="13570" width="17.5703125" style="6" customWidth="1"/>
    <col min="13571" max="13571" width="16.28515625" style="6" customWidth="1"/>
    <col min="13572" max="13572" width="13.7109375" style="6" customWidth="1"/>
    <col min="13573" max="13573" width="8.5703125" style="6" customWidth="1"/>
    <col min="13574" max="13574" width="15" style="6" customWidth="1"/>
    <col min="13575" max="13575" width="17.5703125" style="6" customWidth="1"/>
    <col min="13576" max="13576" width="26.5703125" style="6" customWidth="1"/>
    <col min="13577" max="13577" width="25.28515625" style="6" customWidth="1"/>
    <col min="13578" max="13579" width="17.5703125" style="6" customWidth="1"/>
    <col min="13580" max="13580" width="12.42578125" style="6" customWidth="1"/>
    <col min="13581" max="13581" width="17.5703125" style="6" customWidth="1"/>
    <col min="13582" max="13582" width="12.42578125" style="6" customWidth="1"/>
    <col min="13583" max="13583" width="15" style="6" customWidth="1"/>
    <col min="13584" max="13584" width="16.28515625" style="6" customWidth="1"/>
    <col min="13585" max="13586" width="17.5703125" style="6" customWidth="1"/>
    <col min="13587" max="13587" width="27.85546875" style="6" customWidth="1"/>
    <col min="13588" max="13588" width="13.7109375" style="6" customWidth="1"/>
    <col min="13589" max="13590" width="17.5703125" style="6" customWidth="1"/>
    <col min="13591" max="13591" width="15" style="6" customWidth="1"/>
    <col min="13592" max="13593" width="12.42578125" style="6" customWidth="1"/>
    <col min="13594" max="13595" width="17.5703125" style="6" customWidth="1"/>
    <col min="13596" max="13596" width="22.7109375" style="6" customWidth="1"/>
    <col min="13597" max="13597" width="17.5703125" style="6" customWidth="1"/>
    <col min="13598" max="13598" width="15" style="6" customWidth="1"/>
    <col min="13599" max="13599" width="17.5703125" style="6" customWidth="1"/>
    <col min="13600" max="13600" width="12.42578125" style="6" customWidth="1"/>
    <col min="13601" max="13601" width="34.28515625" style="6" customWidth="1"/>
    <col min="13602" max="13602" width="29.140625" style="6" customWidth="1"/>
    <col min="13603" max="13604" width="18.85546875" style="6" customWidth="1"/>
    <col min="13605" max="13605" width="12.42578125" style="6" customWidth="1"/>
    <col min="13606" max="13606" width="20.140625" style="6" customWidth="1"/>
    <col min="13607" max="13607" width="16.28515625" style="6" customWidth="1"/>
    <col min="13608" max="13608" width="17.5703125" style="6" customWidth="1"/>
    <col min="13609" max="13790" width="12.42578125" style="6" customWidth="1"/>
    <col min="13791" max="13791" width="20.140625" style="6" customWidth="1"/>
    <col min="13792" max="13792" width="26.5703125" style="6" customWidth="1"/>
    <col min="13793" max="13793" width="29.140625" style="6" customWidth="1"/>
    <col min="13794" max="13795" width="13.7109375" style="6" customWidth="1"/>
    <col min="13796" max="13796" width="17.5703125" style="6" customWidth="1"/>
    <col min="13797" max="13797" width="12.42578125" style="6" customWidth="1"/>
    <col min="13798" max="13798" width="20.140625" style="6" customWidth="1"/>
    <col min="13799" max="13799" width="15" style="6" customWidth="1"/>
    <col min="13800" max="13800" width="12.42578125" style="6" customWidth="1"/>
    <col min="13801" max="13801" width="17.5703125" style="6" customWidth="1"/>
    <col min="13802" max="13802" width="15" style="6" customWidth="1"/>
    <col min="13803" max="13804" width="16.28515625" style="6" customWidth="1"/>
    <col min="13805" max="13805" width="15" style="6" customWidth="1"/>
    <col min="13806" max="13806" width="18.85546875" style="6" customWidth="1"/>
    <col min="13807" max="13807" width="11.140625" style="6" customWidth="1"/>
    <col min="13808" max="13808" width="20.140625" style="6" customWidth="1"/>
    <col min="13809" max="13809" width="27.85546875" style="6" customWidth="1"/>
    <col min="13810" max="13810" width="17.5703125" style="6" customWidth="1"/>
    <col min="13811" max="13812" width="8.5703125" style="6" customWidth="1"/>
    <col min="13813" max="13813" width="16.28515625" style="6" customWidth="1"/>
    <col min="13814" max="13814" width="15" style="6" customWidth="1"/>
    <col min="13815" max="13815" width="17.5703125" style="6" customWidth="1"/>
    <col min="13816" max="13816" width="12.42578125" style="6" customWidth="1"/>
    <col min="13817" max="13817" width="15" style="6" customWidth="1"/>
    <col min="13818" max="13818" width="12.42578125" style="6" customWidth="1"/>
    <col min="13819" max="13819" width="6" style="6" customWidth="1"/>
    <col min="13820" max="13820" width="22.7109375" style="6" customWidth="1"/>
    <col min="13821" max="13821" width="31.7109375" style="6" customWidth="1"/>
    <col min="13822" max="13822" width="13.7109375" style="6" customWidth="1"/>
    <col min="13823" max="13823" width="16.28515625" style="6" customWidth="1"/>
    <col min="13824" max="13824" width="22.7109375" style="6" customWidth="1"/>
    <col min="13825" max="13825" width="21.42578125" style="6" customWidth="1"/>
    <col min="13826" max="13826" width="17.5703125" style="6" customWidth="1"/>
    <col min="13827" max="13827" width="16.28515625" style="6" customWidth="1"/>
    <col min="13828" max="13828" width="13.7109375" style="6" customWidth="1"/>
    <col min="13829" max="13829" width="8.5703125" style="6" customWidth="1"/>
    <col min="13830" max="13830" width="15" style="6" customWidth="1"/>
    <col min="13831" max="13831" width="17.5703125" style="6" customWidth="1"/>
    <col min="13832" max="13832" width="26.5703125" style="6" customWidth="1"/>
    <col min="13833" max="13833" width="25.28515625" style="6" customWidth="1"/>
    <col min="13834" max="13835" width="17.5703125" style="6" customWidth="1"/>
    <col min="13836" max="13836" width="12.42578125" style="6" customWidth="1"/>
    <col min="13837" max="13837" width="17.5703125" style="6" customWidth="1"/>
    <col min="13838" max="13838" width="12.42578125" style="6" customWidth="1"/>
    <col min="13839" max="13839" width="15" style="6" customWidth="1"/>
    <col min="13840" max="13840" width="16.28515625" style="6" customWidth="1"/>
    <col min="13841" max="13842" width="17.5703125" style="6" customWidth="1"/>
    <col min="13843" max="13843" width="27.85546875" style="6" customWidth="1"/>
    <col min="13844" max="13844" width="13.7109375" style="6" customWidth="1"/>
    <col min="13845" max="13846" width="17.5703125" style="6" customWidth="1"/>
    <col min="13847" max="13847" width="15" style="6" customWidth="1"/>
    <col min="13848" max="13849" width="12.42578125" style="6" customWidth="1"/>
    <col min="13850" max="13851" width="17.5703125" style="6" customWidth="1"/>
    <col min="13852" max="13852" width="22.7109375" style="6" customWidth="1"/>
    <col min="13853" max="13853" width="17.5703125" style="6" customWidth="1"/>
    <col min="13854" max="13854" width="15" style="6" customWidth="1"/>
    <col min="13855" max="13855" width="17.5703125" style="6" customWidth="1"/>
    <col min="13856" max="13856" width="12.42578125" style="6" customWidth="1"/>
    <col min="13857" max="13857" width="34.28515625" style="6" customWidth="1"/>
    <col min="13858" max="13858" width="29.140625" style="6" customWidth="1"/>
    <col min="13859" max="13860" width="18.85546875" style="6" customWidth="1"/>
    <col min="13861" max="13861" width="12.42578125" style="6" customWidth="1"/>
    <col min="13862" max="13862" width="20.140625" style="6" customWidth="1"/>
    <col min="13863" max="13863" width="16.28515625" style="6" customWidth="1"/>
    <col min="13864" max="13864" width="17.5703125" style="6" customWidth="1"/>
    <col min="13865" max="14046" width="12.42578125" style="6" customWidth="1"/>
    <col min="14047" max="14047" width="20.140625" style="6" customWidth="1"/>
    <col min="14048" max="14048" width="26.5703125" style="6" customWidth="1"/>
    <col min="14049" max="14049" width="29.140625" style="6" customWidth="1"/>
    <col min="14050" max="14051" width="13.7109375" style="6" customWidth="1"/>
    <col min="14052" max="14052" width="17.5703125" style="6" customWidth="1"/>
    <col min="14053" max="14053" width="12.42578125" style="6" customWidth="1"/>
    <col min="14054" max="14054" width="20.140625" style="6" customWidth="1"/>
    <col min="14055" max="14055" width="15" style="6" customWidth="1"/>
    <col min="14056" max="14056" width="12.42578125" style="6" customWidth="1"/>
    <col min="14057" max="14057" width="17.5703125" style="6" customWidth="1"/>
    <col min="14058" max="14058" width="15" style="6" customWidth="1"/>
    <col min="14059" max="14060" width="16.28515625" style="6" customWidth="1"/>
    <col min="14061" max="14061" width="15" style="6" customWidth="1"/>
    <col min="14062" max="14062" width="18.85546875" style="6" customWidth="1"/>
    <col min="14063" max="14063" width="11.140625" style="6" customWidth="1"/>
    <col min="14064" max="14064" width="20.140625" style="6" customWidth="1"/>
    <col min="14065" max="14065" width="27.85546875" style="6" customWidth="1"/>
    <col min="14066" max="14066" width="17.5703125" style="6" customWidth="1"/>
    <col min="14067" max="14068" width="8.5703125" style="6" customWidth="1"/>
    <col min="14069" max="14069" width="16.28515625" style="6" customWidth="1"/>
    <col min="14070" max="14070" width="15" style="6" customWidth="1"/>
    <col min="14071" max="14071" width="17.5703125" style="6" customWidth="1"/>
    <col min="14072" max="14072" width="12.42578125" style="6" customWidth="1"/>
    <col min="14073" max="14073" width="15" style="6" customWidth="1"/>
    <col min="14074" max="14074" width="12.42578125" style="6" customWidth="1"/>
    <col min="14075" max="14075" width="6" style="6" customWidth="1"/>
    <col min="14076" max="14076" width="22.7109375" style="6" customWidth="1"/>
    <col min="14077" max="14077" width="31.7109375" style="6" customWidth="1"/>
    <col min="14078" max="14078" width="13.7109375" style="6" customWidth="1"/>
    <col min="14079" max="14079" width="16.28515625" style="6" customWidth="1"/>
    <col min="14080" max="14080" width="22.7109375" style="6" customWidth="1"/>
    <col min="14081" max="14081" width="21.42578125" style="6" customWidth="1"/>
    <col min="14082" max="14082" width="17.5703125" style="6" customWidth="1"/>
    <col min="14083" max="14083" width="16.28515625" style="6" customWidth="1"/>
    <col min="14084" max="14084" width="13.7109375" style="6" customWidth="1"/>
    <col min="14085" max="14085" width="8.5703125" style="6" customWidth="1"/>
    <col min="14086" max="14086" width="15" style="6" customWidth="1"/>
    <col min="14087" max="14087" width="17.5703125" style="6" customWidth="1"/>
    <col min="14088" max="14088" width="26.5703125" style="6" customWidth="1"/>
    <col min="14089" max="14089" width="25.28515625" style="6" customWidth="1"/>
    <col min="14090" max="14091" width="17.5703125" style="6" customWidth="1"/>
    <col min="14092" max="14092" width="12.42578125" style="6" customWidth="1"/>
    <col min="14093" max="14093" width="17.5703125" style="6" customWidth="1"/>
    <col min="14094" max="14094" width="12.42578125" style="6" customWidth="1"/>
    <col min="14095" max="14095" width="15" style="6" customWidth="1"/>
    <col min="14096" max="14096" width="16.28515625" style="6" customWidth="1"/>
    <col min="14097" max="14098" width="17.5703125" style="6" customWidth="1"/>
    <col min="14099" max="14099" width="27.85546875" style="6" customWidth="1"/>
    <col min="14100" max="14100" width="13.7109375" style="6" customWidth="1"/>
    <col min="14101" max="14102" width="17.5703125" style="6" customWidth="1"/>
    <col min="14103" max="14103" width="15" style="6" customWidth="1"/>
    <col min="14104" max="14105" width="12.42578125" style="6" customWidth="1"/>
    <col min="14106" max="14107" width="17.5703125" style="6" customWidth="1"/>
    <col min="14108" max="14108" width="22.7109375" style="6" customWidth="1"/>
    <col min="14109" max="14109" width="17.5703125" style="6" customWidth="1"/>
    <col min="14110" max="14110" width="15" style="6" customWidth="1"/>
    <col min="14111" max="14111" width="17.5703125" style="6" customWidth="1"/>
    <col min="14112" max="14112" width="12.42578125" style="6" customWidth="1"/>
    <col min="14113" max="14113" width="34.28515625" style="6" customWidth="1"/>
    <col min="14114" max="14114" width="29.140625" style="6" customWidth="1"/>
    <col min="14115" max="14116" width="18.85546875" style="6" customWidth="1"/>
    <col min="14117" max="14117" width="12.42578125" style="6" customWidth="1"/>
    <col min="14118" max="14118" width="20.140625" style="6" customWidth="1"/>
    <col min="14119" max="14119" width="16.28515625" style="6" customWidth="1"/>
    <col min="14120" max="14120" width="17.5703125" style="6" customWidth="1"/>
    <col min="14121" max="14302" width="12.42578125" style="6" customWidth="1"/>
    <col min="14303" max="14303" width="20.140625" style="6" customWidth="1"/>
    <col min="14304" max="14304" width="26.5703125" style="6" customWidth="1"/>
    <col min="14305" max="14305" width="29.140625" style="6" customWidth="1"/>
    <col min="14306" max="14307" width="13.7109375" style="6" customWidth="1"/>
    <col min="14308" max="14308" width="17.5703125" style="6" customWidth="1"/>
    <col min="14309" max="14309" width="12.42578125" style="6" customWidth="1"/>
    <col min="14310" max="14310" width="20.140625" style="6" customWidth="1"/>
    <col min="14311" max="14311" width="15" style="6" customWidth="1"/>
    <col min="14312" max="14312" width="12.42578125" style="6" customWidth="1"/>
    <col min="14313" max="14313" width="17.5703125" style="6" customWidth="1"/>
    <col min="14314" max="14314" width="15" style="6" customWidth="1"/>
    <col min="14315" max="14316" width="16.28515625" style="6" customWidth="1"/>
    <col min="14317" max="14317" width="15" style="6" customWidth="1"/>
    <col min="14318" max="14318" width="18.85546875" style="6" customWidth="1"/>
    <col min="14319" max="14319" width="11.140625" style="6" customWidth="1"/>
    <col min="14320" max="14320" width="20.140625" style="6" customWidth="1"/>
    <col min="14321" max="14321" width="27.85546875" style="6" customWidth="1"/>
    <col min="14322" max="14322" width="17.5703125" style="6" customWidth="1"/>
    <col min="14323" max="14324" width="8.5703125" style="6" customWidth="1"/>
    <col min="14325" max="14325" width="16.28515625" style="6" customWidth="1"/>
    <col min="14326" max="14326" width="15" style="6" customWidth="1"/>
    <col min="14327" max="14327" width="17.5703125" style="6" customWidth="1"/>
    <col min="14328" max="14328" width="12.42578125" style="6" customWidth="1"/>
    <col min="14329" max="14329" width="15" style="6" customWidth="1"/>
    <col min="14330" max="14330" width="12.42578125" style="6" customWidth="1"/>
    <col min="14331" max="14331" width="6" style="6" customWidth="1"/>
    <col min="14332" max="14332" width="22.7109375" style="6" customWidth="1"/>
    <col min="14333" max="14333" width="31.7109375" style="6" customWidth="1"/>
    <col min="14334" max="14334" width="13.7109375" style="6" customWidth="1"/>
    <col min="14335" max="14335" width="16.28515625" style="6" customWidth="1"/>
    <col min="14336" max="14336" width="22.7109375" style="6" customWidth="1"/>
    <col min="14337" max="14337" width="21.42578125" style="6" customWidth="1"/>
    <col min="14338" max="14338" width="17.5703125" style="6" customWidth="1"/>
    <col min="14339" max="14339" width="16.28515625" style="6" customWidth="1"/>
    <col min="14340" max="14340" width="13.7109375" style="6" customWidth="1"/>
    <col min="14341" max="14341" width="8.5703125" style="6" customWidth="1"/>
    <col min="14342" max="14342" width="15" style="6" customWidth="1"/>
    <col min="14343" max="14343" width="17.5703125" style="6" customWidth="1"/>
    <col min="14344" max="14344" width="26.5703125" style="6" customWidth="1"/>
    <col min="14345" max="14345" width="25.28515625" style="6" customWidth="1"/>
    <col min="14346" max="14347" width="17.5703125" style="6" customWidth="1"/>
    <col min="14348" max="14348" width="12.42578125" style="6" customWidth="1"/>
    <col min="14349" max="14349" width="17.5703125" style="6" customWidth="1"/>
    <col min="14350" max="14350" width="12.42578125" style="6" customWidth="1"/>
    <col min="14351" max="14351" width="15" style="6" customWidth="1"/>
    <col min="14352" max="14352" width="16.28515625" style="6" customWidth="1"/>
    <col min="14353" max="14354" width="17.5703125" style="6" customWidth="1"/>
    <col min="14355" max="14355" width="27.85546875" style="6" customWidth="1"/>
    <col min="14356" max="14356" width="13.7109375" style="6" customWidth="1"/>
    <col min="14357" max="14358" width="17.5703125" style="6" customWidth="1"/>
    <col min="14359" max="14359" width="15" style="6" customWidth="1"/>
    <col min="14360" max="14361" width="12.42578125" style="6" customWidth="1"/>
    <col min="14362" max="14363" width="17.5703125" style="6" customWidth="1"/>
    <col min="14364" max="14364" width="22.7109375" style="6" customWidth="1"/>
    <col min="14365" max="14365" width="17.5703125" style="6" customWidth="1"/>
    <col min="14366" max="14366" width="15" style="6" customWidth="1"/>
    <col min="14367" max="14367" width="17.5703125" style="6" customWidth="1"/>
    <col min="14368" max="14368" width="12.42578125" style="6" customWidth="1"/>
    <col min="14369" max="14369" width="34.28515625" style="6" customWidth="1"/>
    <col min="14370" max="14370" width="29.140625" style="6" customWidth="1"/>
    <col min="14371" max="14372" width="18.85546875" style="6" customWidth="1"/>
    <col min="14373" max="14373" width="12.42578125" style="6" customWidth="1"/>
    <col min="14374" max="14374" width="20.140625" style="6" customWidth="1"/>
    <col min="14375" max="14375" width="16.28515625" style="6" customWidth="1"/>
    <col min="14376" max="14376" width="17.5703125" style="6" customWidth="1"/>
    <col min="14377" max="14558" width="12.42578125" style="6" customWidth="1"/>
    <col min="14559" max="14559" width="20.140625" style="6" customWidth="1"/>
    <col min="14560" max="14560" width="26.5703125" style="6" customWidth="1"/>
    <col min="14561" max="14561" width="29.140625" style="6" customWidth="1"/>
    <col min="14562" max="14563" width="13.7109375" style="6" customWidth="1"/>
    <col min="14564" max="14564" width="17.5703125" style="6" customWidth="1"/>
    <col min="14565" max="14565" width="12.42578125" style="6" customWidth="1"/>
    <col min="14566" max="14566" width="20.140625" style="6" customWidth="1"/>
    <col min="14567" max="14567" width="15" style="6" customWidth="1"/>
    <col min="14568" max="14568" width="12.42578125" style="6" customWidth="1"/>
    <col min="14569" max="14569" width="17.5703125" style="6" customWidth="1"/>
    <col min="14570" max="14570" width="15" style="6" customWidth="1"/>
    <col min="14571" max="14572" width="16.28515625" style="6" customWidth="1"/>
    <col min="14573" max="14573" width="15" style="6" customWidth="1"/>
    <col min="14574" max="14574" width="18.85546875" style="6" customWidth="1"/>
    <col min="14575" max="14575" width="11.140625" style="6" customWidth="1"/>
    <col min="14576" max="14576" width="20.140625" style="6" customWidth="1"/>
    <col min="14577" max="14577" width="27.85546875" style="6" customWidth="1"/>
    <col min="14578" max="14578" width="17.5703125" style="6" customWidth="1"/>
    <col min="14579" max="14580" width="8.5703125" style="6" customWidth="1"/>
    <col min="14581" max="14581" width="16.28515625" style="6" customWidth="1"/>
    <col min="14582" max="14582" width="15" style="6" customWidth="1"/>
    <col min="14583" max="14583" width="17.5703125" style="6" customWidth="1"/>
    <col min="14584" max="14584" width="12.42578125" style="6" customWidth="1"/>
    <col min="14585" max="14585" width="15" style="6" customWidth="1"/>
    <col min="14586" max="14586" width="12.42578125" style="6" customWidth="1"/>
    <col min="14587" max="14587" width="6" style="6" customWidth="1"/>
    <col min="14588" max="14588" width="22.7109375" style="6" customWidth="1"/>
    <col min="14589" max="14589" width="31.7109375" style="6" customWidth="1"/>
    <col min="14590" max="14590" width="13.7109375" style="6" customWidth="1"/>
    <col min="14591" max="14591" width="16.28515625" style="6" customWidth="1"/>
    <col min="14592" max="14592" width="22.7109375" style="6" customWidth="1"/>
    <col min="14593" max="14593" width="21.42578125" style="6" customWidth="1"/>
    <col min="14594" max="14594" width="17.5703125" style="6" customWidth="1"/>
    <col min="14595" max="14595" width="16.28515625" style="6" customWidth="1"/>
    <col min="14596" max="14596" width="13.7109375" style="6" customWidth="1"/>
    <col min="14597" max="14597" width="8.5703125" style="6" customWidth="1"/>
    <col min="14598" max="14598" width="15" style="6" customWidth="1"/>
    <col min="14599" max="14599" width="17.5703125" style="6" customWidth="1"/>
    <col min="14600" max="14600" width="26.5703125" style="6" customWidth="1"/>
    <col min="14601" max="14601" width="25.28515625" style="6" customWidth="1"/>
    <col min="14602" max="14603" width="17.5703125" style="6" customWidth="1"/>
    <col min="14604" max="14604" width="12.42578125" style="6" customWidth="1"/>
    <col min="14605" max="14605" width="17.5703125" style="6" customWidth="1"/>
    <col min="14606" max="14606" width="12.42578125" style="6" customWidth="1"/>
    <col min="14607" max="14607" width="15" style="6" customWidth="1"/>
    <col min="14608" max="14608" width="16.28515625" style="6" customWidth="1"/>
    <col min="14609" max="14610" width="17.5703125" style="6" customWidth="1"/>
    <col min="14611" max="14611" width="27.85546875" style="6" customWidth="1"/>
    <col min="14612" max="14612" width="13.7109375" style="6" customWidth="1"/>
    <col min="14613" max="14614" width="17.5703125" style="6" customWidth="1"/>
    <col min="14615" max="14615" width="15" style="6" customWidth="1"/>
    <col min="14616" max="14617" width="12.42578125" style="6" customWidth="1"/>
    <col min="14618" max="14619" width="17.5703125" style="6" customWidth="1"/>
    <col min="14620" max="14620" width="22.7109375" style="6" customWidth="1"/>
    <col min="14621" max="14621" width="17.5703125" style="6" customWidth="1"/>
    <col min="14622" max="14622" width="15" style="6" customWidth="1"/>
    <col min="14623" max="14623" width="17.5703125" style="6" customWidth="1"/>
    <col min="14624" max="14624" width="12.42578125" style="6" customWidth="1"/>
    <col min="14625" max="14625" width="34.28515625" style="6" customWidth="1"/>
    <col min="14626" max="14626" width="29.140625" style="6" customWidth="1"/>
    <col min="14627" max="14628" width="18.85546875" style="6" customWidth="1"/>
    <col min="14629" max="14629" width="12.42578125" style="6" customWidth="1"/>
    <col min="14630" max="14630" width="20.140625" style="6" customWidth="1"/>
    <col min="14631" max="14631" width="16.28515625" style="6" customWidth="1"/>
    <col min="14632" max="14632" width="17.5703125" style="6" customWidth="1"/>
    <col min="14633" max="14814" width="12.42578125" style="6" customWidth="1"/>
    <col min="14815" max="14815" width="20.140625" style="6" customWidth="1"/>
    <col min="14816" max="14816" width="26.5703125" style="6" customWidth="1"/>
    <col min="14817" max="14817" width="29.140625" style="6" customWidth="1"/>
    <col min="14818" max="14819" width="13.7109375" style="6" customWidth="1"/>
    <col min="14820" max="14820" width="17.5703125" style="6" customWidth="1"/>
    <col min="14821" max="14821" width="12.42578125" style="6" customWidth="1"/>
    <col min="14822" max="14822" width="20.140625" style="6" customWidth="1"/>
    <col min="14823" max="14823" width="15" style="6" customWidth="1"/>
    <col min="14824" max="14824" width="12.42578125" style="6" customWidth="1"/>
    <col min="14825" max="14825" width="17.5703125" style="6" customWidth="1"/>
    <col min="14826" max="14826" width="15" style="6" customWidth="1"/>
    <col min="14827" max="14828" width="16.28515625" style="6" customWidth="1"/>
    <col min="14829" max="14829" width="15" style="6" customWidth="1"/>
    <col min="14830" max="14830" width="18.85546875" style="6" customWidth="1"/>
    <col min="14831" max="14831" width="11.140625" style="6" customWidth="1"/>
    <col min="14832" max="14832" width="20.140625" style="6" customWidth="1"/>
    <col min="14833" max="14833" width="27.85546875" style="6" customWidth="1"/>
    <col min="14834" max="14834" width="17.5703125" style="6" customWidth="1"/>
    <col min="14835" max="14836" width="8.5703125" style="6" customWidth="1"/>
    <col min="14837" max="14837" width="16.28515625" style="6" customWidth="1"/>
    <col min="14838" max="14838" width="15" style="6" customWidth="1"/>
    <col min="14839" max="14839" width="17.5703125" style="6" customWidth="1"/>
    <col min="14840" max="14840" width="12.42578125" style="6" customWidth="1"/>
    <col min="14841" max="14841" width="15" style="6" customWidth="1"/>
    <col min="14842" max="14842" width="12.42578125" style="6" customWidth="1"/>
    <col min="14843" max="14843" width="6" style="6" customWidth="1"/>
    <col min="14844" max="14844" width="22.7109375" style="6" customWidth="1"/>
    <col min="14845" max="14845" width="31.7109375" style="6" customWidth="1"/>
    <col min="14846" max="14846" width="13.7109375" style="6" customWidth="1"/>
    <col min="14847" max="14847" width="16.28515625" style="6" customWidth="1"/>
    <col min="14848" max="14848" width="22.7109375" style="6" customWidth="1"/>
    <col min="14849" max="14849" width="21.42578125" style="6" customWidth="1"/>
    <col min="14850" max="14850" width="17.5703125" style="6" customWidth="1"/>
    <col min="14851" max="14851" width="16.28515625" style="6" customWidth="1"/>
    <col min="14852" max="14852" width="13.7109375" style="6" customWidth="1"/>
    <col min="14853" max="14853" width="8.5703125" style="6" customWidth="1"/>
    <col min="14854" max="14854" width="15" style="6" customWidth="1"/>
    <col min="14855" max="14855" width="17.5703125" style="6" customWidth="1"/>
    <col min="14856" max="14856" width="26.5703125" style="6" customWidth="1"/>
    <col min="14857" max="14857" width="25.28515625" style="6" customWidth="1"/>
    <col min="14858" max="14859" width="17.5703125" style="6" customWidth="1"/>
    <col min="14860" max="14860" width="12.42578125" style="6" customWidth="1"/>
    <col min="14861" max="14861" width="17.5703125" style="6" customWidth="1"/>
    <col min="14862" max="14862" width="12.42578125" style="6" customWidth="1"/>
    <col min="14863" max="14863" width="15" style="6" customWidth="1"/>
    <col min="14864" max="14864" width="16.28515625" style="6" customWidth="1"/>
    <col min="14865" max="14866" width="17.5703125" style="6" customWidth="1"/>
    <col min="14867" max="14867" width="27.85546875" style="6" customWidth="1"/>
    <col min="14868" max="14868" width="13.7109375" style="6" customWidth="1"/>
    <col min="14869" max="14870" width="17.5703125" style="6" customWidth="1"/>
    <col min="14871" max="14871" width="15" style="6" customWidth="1"/>
    <col min="14872" max="14873" width="12.42578125" style="6" customWidth="1"/>
    <col min="14874" max="14875" width="17.5703125" style="6" customWidth="1"/>
    <col min="14876" max="14876" width="22.7109375" style="6" customWidth="1"/>
    <col min="14877" max="14877" width="17.5703125" style="6" customWidth="1"/>
    <col min="14878" max="14878" width="15" style="6" customWidth="1"/>
    <col min="14879" max="14879" width="17.5703125" style="6" customWidth="1"/>
    <col min="14880" max="14880" width="12.42578125" style="6" customWidth="1"/>
    <col min="14881" max="14881" width="34.28515625" style="6" customWidth="1"/>
    <col min="14882" max="14882" width="29.140625" style="6" customWidth="1"/>
    <col min="14883" max="14884" width="18.85546875" style="6" customWidth="1"/>
    <col min="14885" max="14885" width="12.42578125" style="6" customWidth="1"/>
    <col min="14886" max="14886" width="20.140625" style="6" customWidth="1"/>
    <col min="14887" max="14887" width="16.28515625" style="6" customWidth="1"/>
    <col min="14888" max="14888" width="17.5703125" style="6" customWidth="1"/>
    <col min="14889" max="15070" width="12.42578125" style="6" customWidth="1"/>
    <col min="15071" max="15071" width="20.140625" style="6" customWidth="1"/>
    <col min="15072" max="15072" width="26.5703125" style="6" customWidth="1"/>
    <col min="15073" max="15073" width="29.140625" style="6" customWidth="1"/>
    <col min="15074" max="15075" width="13.7109375" style="6" customWidth="1"/>
    <col min="15076" max="15076" width="17.5703125" style="6" customWidth="1"/>
    <col min="15077" max="15077" width="12.42578125" style="6" customWidth="1"/>
    <col min="15078" max="15078" width="20.140625" style="6" customWidth="1"/>
    <col min="15079" max="15079" width="15" style="6" customWidth="1"/>
    <col min="15080" max="15080" width="12.42578125" style="6" customWidth="1"/>
    <col min="15081" max="15081" width="17.5703125" style="6" customWidth="1"/>
    <col min="15082" max="15082" width="15" style="6" customWidth="1"/>
    <col min="15083" max="15084" width="16.28515625" style="6" customWidth="1"/>
    <col min="15085" max="15085" width="15" style="6" customWidth="1"/>
    <col min="15086" max="15086" width="18.85546875" style="6" customWidth="1"/>
    <col min="15087" max="15087" width="11.140625" style="6" customWidth="1"/>
    <col min="15088" max="15088" width="20.140625" style="6" customWidth="1"/>
    <col min="15089" max="15089" width="27.85546875" style="6" customWidth="1"/>
    <col min="15090" max="15090" width="17.5703125" style="6" customWidth="1"/>
    <col min="15091" max="15092" width="8.5703125" style="6" customWidth="1"/>
    <col min="15093" max="15093" width="16.28515625" style="6" customWidth="1"/>
    <col min="15094" max="15094" width="15" style="6" customWidth="1"/>
    <col min="15095" max="15095" width="17.5703125" style="6" customWidth="1"/>
    <col min="15096" max="15096" width="12.42578125" style="6" customWidth="1"/>
    <col min="15097" max="15097" width="15" style="6" customWidth="1"/>
    <col min="15098" max="15098" width="12.42578125" style="6" customWidth="1"/>
    <col min="15099" max="15099" width="6" style="6" customWidth="1"/>
    <col min="15100" max="15100" width="22.7109375" style="6" customWidth="1"/>
    <col min="15101" max="15101" width="31.7109375" style="6" customWidth="1"/>
    <col min="15102" max="15102" width="13.7109375" style="6" customWidth="1"/>
    <col min="15103" max="15103" width="16.28515625" style="6" customWidth="1"/>
    <col min="15104" max="15104" width="22.7109375" style="6" customWidth="1"/>
    <col min="15105" max="15105" width="21.42578125" style="6" customWidth="1"/>
    <col min="15106" max="15106" width="17.5703125" style="6" customWidth="1"/>
    <col min="15107" max="15107" width="16.28515625" style="6" customWidth="1"/>
    <col min="15108" max="15108" width="13.7109375" style="6" customWidth="1"/>
    <col min="15109" max="15109" width="8.5703125" style="6" customWidth="1"/>
    <col min="15110" max="15110" width="15" style="6" customWidth="1"/>
    <col min="15111" max="15111" width="17.5703125" style="6" customWidth="1"/>
    <col min="15112" max="15112" width="26.5703125" style="6" customWidth="1"/>
    <col min="15113" max="15113" width="25.28515625" style="6" customWidth="1"/>
    <col min="15114" max="15115" width="17.5703125" style="6" customWidth="1"/>
    <col min="15116" max="15116" width="12.42578125" style="6" customWidth="1"/>
    <col min="15117" max="15117" width="17.5703125" style="6" customWidth="1"/>
    <col min="15118" max="15118" width="12.42578125" style="6" customWidth="1"/>
    <col min="15119" max="15119" width="15" style="6" customWidth="1"/>
    <col min="15120" max="15120" width="16.28515625" style="6" customWidth="1"/>
    <col min="15121" max="15122" width="17.5703125" style="6" customWidth="1"/>
    <col min="15123" max="15123" width="27.85546875" style="6" customWidth="1"/>
    <col min="15124" max="15124" width="13.7109375" style="6" customWidth="1"/>
    <col min="15125" max="15126" width="17.5703125" style="6" customWidth="1"/>
    <col min="15127" max="15127" width="15" style="6" customWidth="1"/>
    <col min="15128" max="15129" width="12.42578125" style="6" customWidth="1"/>
    <col min="15130" max="15131" width="17.5703125" style="6" customWidth="1"/>
    <col min="15132" max="15132" width="22.7109375" style="6" customWidth="1"/>
    <col min="15133" max="15133" width="17.5703125" style="6" customWidth="1"/>
    <col min="15134" max="15134" width="15" style="6" customWidth="1"/>
    <col min="15135" max="15135" width="17.5703125" style="6" customWidth="1"/>
    <col min="15136" max="15136" width="12.42578125" style="6" customWidth="1"/>
    <col min="15137" max="15137" width="34.28515625" style="6" customWidth="1"/>
    <col min="15138" max="15138" width="29.140625" style="6" customWidth="1"/>
    <col min="15139" max="15140" width="18.85546875" style="6" customWidth="1"/>
    <col min="15141" max="15141" width="12.42578125" style="6" customWidth="1"/>
    <col min="15142" max="15142" width="20.140625" style="6" customWidth="1"/>
    <col min="15143" max="15143" width="16.28515625" style="6" customWidth="1"/>
    <col min="15144" max="15144" width="17.5703125" style="6" customWidth="1"/>
    <col min="15145" max="15326" width="12.42578125" style="6" customWidth="1"/>
    <col min="15327" max="15327" width="20.140625" style="6" customWidth="1"/>
    <col min="15328" max="15328" width="26.5703125" style="6" customWidth="1"/>
    <col min="15329" max="15329" width="29.140625" style="6" customWidth="1"/>
    <col min="15330" max="15331" width="13.7109375" style="6" customWidth="1"/>
    <col min="15332" max="15332" width="17.5703125" style="6" customWidth="1"/>
    <col min="15333" max="15333" width="12.42578125" style="6" customWidth="1"/>
    <col min="15334" max="15334" width="20.140625" style="6" customWidth="1"/>
    <col min="15335" max="15335" width="15" style="6" customWidth="1"/>
    <col min="15336" max="15336" width="12.42578125" style="6" customWidth="1"/>
    <col min="15337" max="15337" width="17.5703125" style="6" customWidth="1"/>
    <col min="15338" max="15338" width="15" style="6" customWidth="1"/>
    <col min="15339" max="15340" width="16.28515625" style="6" customWidth="1"/>
    <col min="15341" max="15341" width="15" style="6" customWidth="1"/>
    <col min="15342" max="15342" width="18.85546875" style="6" customWidth="1"/>
    <col min="15343" max="15343" width="11.140625" style="6" customWidth="1"/>
    <col min="15344" max="15344" width="20.140625" style="6" customWidth="1"/>
    <col min="15345" max="15345" width="27.85546875" style="6" customWidth="1"/>
    <col min="15346" max="15346" width="17.5703125" style="6" customWidth="1"/>
    <col min="15347" max="15348" width="8.5703125" style="6" customWidth="1"/>
    <col min="15349" max="15349" width="16.28515625" style="6" customWidth="1"/>
    <col min="15350" max="15350" width="15" style="6" customWidth="1"/>
    <col min="15351" max="15351" width="17.5703125" style="6" customWidth="1"/>
    <col min="15352" max="15352" width="12.42578125" style="6" customWidth="1"/>
    <col min="15353" max="15353" width="15" style="6" customWidth="1"/>
    <col min="15354" max="15354" width="12.42578125" style="6" customWidth="1"/>
    <col min="15355" max="15355" width="6" style="6" customWidth="1"/>
    <col min="15356" max="15356" width="22.7109375" style="6" customWidth="1"/>
    <col min="15357" max="15357" width="31.7109375" style="6" customWidth="1"/>
    <col min="15358" max="15358" width="13.7109375" style="6" customWidth="1"/>
    <col min="15359" max="15359" width="16.28515625" style="6" customWidth="1"/>
    <col min="15360" max="15360" width="22.7109375" style="6" customWidth="1"/>
    <col min="15361" max="15361" width="21.42578125" style="6" customWidth="1"/>
    <col min="15362" max="15362" width="17.5703125" style="6" customWidth="1"/>
    <col min="15363" max="15363" width="16.28515625" style="6" customWidth="1"/>
    <col min="15364" max="15364" width="13.7109375" style="6" customWidth="1"/>
    <col min="15365" max="15365" width="8.5703125" style="6" customWidth="1"/>
    <col min="15366" max="15366" width="15" style="6" customWidth="1"/>
    <col min="15367" max="15367" width="17.5703125" style="6" customWidth="1"/>
    <col min="15368" max="15368" width="26.5703125" style="6" customWidth="1"/>
    <col min="15369" max="15369" width="25.28515625" style="6" customWidth="1"/>
    <col min="15370" max="15371" width="17.5703125" style="6" customWidth="1"/>
    <col min="15372" max="15372" width="12.42578125" style="6" customWidth="1"/>
    <col min="15373" max="15373" width="17.5703125" style="6" customWidth="1"/>
    <col min="15374" max="15374" width="12.42578125" style="6" customWidth="1"/>
    <col min="15375" max="15375" width="15" style="6" customWidth="1"/>
    <col min="15376" max="15376" width="16.28515625" style="6" customWidth="1"/>
    <col min="15377" max="15378" width="17.5703125" style="6" customWidth="1"/>
    <col min="15379" max="15379" width="27.85546875" style="6" customWidth="1"/>
    <col min="15380" max="15380" width="13.7109375" style="6" customWidth="1"/>
    <col min="15381" max="15382" width="17.5703125" style="6" customWidth="1"/>
    <col min="15383" max="15383" width="15" style="6" customWidth="1"/>
    <col min="15384" max="15385" width="12.42578125" style="6" customWidth="1"/>
    <col min="15386" max="15387" width="17.5703125" style="6" customWidth="1"/>
    <col min="15388" max="15388" width="22.7109375" style="6" customWidth="1"/>
    <col min="15389" max="15389" width="17.5703125" style="6" customWidth="1"/>
    <col min="15390" max="15390" width="15" style="6" customWidth="1"/>
    <col min="15391" max="15391" width="17.5703125" style="6" customWidth="1"/>
    <col min="15392" max="15392" width="12.42578125" style="6" customWidth="1"/>
    <col min="15393" max="15393" width="34.28515625" style="6" customWidth="1"/>
    <col min="15394" max="15394" width="29.140625" style="6" customWidth="1"/>
    <col min="15395" max="15396" width="18.85546875" style="6" customWidth="1"/>
    <col min="15397" max="15397" width="12.42578125" style="6" customWidth="1"/>
    <col min="15398" max="15398" width="20.140625" style="6" customWidth="1"/>
    <col min="15399" max="15399" width="16.28515625" style="6" customWidth="1"/>
    <col min="15400" max="15400" width="17.5703125" style="6" customWidth="1"/>
    <col min="15401" max="15582" width="12.42578125" style="6" customWidth="1"/>
    <col min="15583" max="15583" width="20.140625" style="6" customWidth="1"/>
    <col min="15584" max="15584" width="26.5703125" style="6" customWidth="1"/>
    <col min="15585" max="15585" width="29.140625" style="6" customWidth="1"/>
    <col min="15586" max="15587" width="13.7109375" style="6" customWidth="1"/>
    <col min="15588" max="15588" width="17.5703125" style="6" customWidth="1"/>
    <col min="15589" max="15589" width="12.42578125" style="6" customWidth="1"/>
    <col min="15590" max="15590" width="20.140625" style="6" customWidth="1"/>
    <col min="15591" max="15591" width="15" style="6" customWidth="1"/>
    <col min="15592" max="15592" width="12.42578125" style="6" customWidth="1"/>
    <col min="15593" max="15593" width="17.5703125" style="6" customWidth="1"/>
    <col min="15594" max="15594" width="15" style="6" customWidth="1"/>
    <col min="15595" max="15596" width="16.28515625" style="6" customWidth="1"/>
    <col min="15597" max="15597" width="15" style="6" customWidth="1"/>
    <col min="15598" max="15598" width="18.85546875" style="6" customWidth="1"/>
    <col min="15599" max="15599" width="11.140625" style="6" customWidth="1"/>
    <col min="15600" max="15600" width="20.140625" style="6" customWidth="1"/>
    <col min="15601" max="15601" width="27.85546875" style="6" customWidth="1"/>
    <col min="15602" max="15602" width="17.5703125" style="6" customWidth="1"/>
    <col min="15603" max="15604" width="8.5703125" style="6" customWidth="1"/>
    <col min="15605" max="15605" width="16.28515625" style="6" customWidth="1"/>
    <col min="15606" max="15606" width="15" style="6" customWidth="1"/>
    <col min="15607" max="15607" width="17.5703125" style="6" customWidth="1"/>
    <col min="15608" max="15608" width="12.42578125" style="6" customWidth="1"/>
    <col min="15609" max="15609" width="15" style="6" customWidth="1"/>
    <col min="15610" max="15610" width="12.42578125" style="6" customWidth="1"/>
    <col min="15611" max="15611" width="6" style="6" customWidth="1"/>
    <col min="15612" max="15612" width="22.7109375" style="6" customWidth="1"/>
    <col min="15613" max="15613" width="31.7109375" style="6" customWidth="1"/>
    <col min="15614" max="15614" width="13.7109375" style="6" customWidth="1"/>
    <col min="15615" max="15615" width="16.28515625" style="6" customWidth="1"/>
    <col min="15616" max="15616" width="22.7109375" style="6" customWidth="1"/>
    <col min="15617" max="15617" width="21.42578125" style="6" customWidth="1"/>
    <col min="15618" max="15618" width="17.5703125" style="6" customWidth="1"/>
    <col min="15619" max="15619" width="16.28515625" style="6" customWidth="1"/>
    <col min="15620" max="15620" width="13.7109375" style="6" customWidth="1"/>
    <col min="15621" max="15621" width="8.5703125" style="6" customWidth="1"/>
    <col min="15622" max="15622" width="15" style="6" customWidth="1"/>
    <col min="15623" max="15623" width="17.5703125" style="6" customWidth="1"/>
    <col min="15624" max="15624" width="26.5703125" style="6" customWidth="1"/>
    <col min="15625" max="15625" width="25.28515625" style="6" customWidth="1"/>
    <col min="15626" max="15627" width="17.5703125" style="6" customWidth="1"/>
    <col min="15628" max="15628" width="12.42578125" style="6" customWidth="1"/>
    <col min="15629" max="15629" width="17.5703125" style="6" customWidth="1"/>
    <col min="15630" max="15630" width="12.42578125" style="6" customWidth="1"/>
    <col min="15631" max="15631" width="15" style="6" customWidth="1"/>
    <col min="15632" max="15632" width="16.28515625" style="6" customWidth="1"/>
    <col min="15633" max="15634" width="17.5703125" style="6" customWidth="1"/>
    <col min="15635" max="15635" width="27.85546875" style="6" customWidth="1"/>
    <col min="15636" max="15636" width="13.7109375" style="6" customWidth="1"/>
    <col min="15637" max="15638" width="17.5703125" style="6" customWidth="1"/>
    <col min="15639" max="15639" width="15" style="6" customWidth="1"/>
    <col min="15640" max="15641" width="12.42578125" style="6" customWidth="1"/>
    <col min="15642" max="15643" width="17.5703125" style="6" customWidth="1"/>
    <col min="15644" max="15644" width="22.7109375" style="6" customWidth="1"/>
    <col min="15645" max="15645" width="17.5703125" style="6" customWidth="1"/>
    <col min="15646" max="15646" width="15" style="6" customWidth="1"/>
    <col min="15647" max="15647" width="17.5703125" style="6" customWidth="1"/>
    <col min="15648" max="15648" width="12.42578125" style="6" customWidth="1"/>
    <col min="15649" max="15649" width="34.28515625" style="6" customWidth="1"/>
    <col min="15650" max="15650" width="29.140625" style="6" customWidth="1"/>
    <col min="15651" max="15652" width="18.85546875" style="6" customWidth="1"/>
    <col min="15653" max="15653" width="12.42578125" style="6" customWidth="1"/>
    <col min="15654" max="15654" width="20.140625" style="6" customWidth="1"/>
    <col min="15655" max="15655" width="16.28515625" style="6" customWidth="1"/>
    <col min="15656" max="15656" width="17.5703125" style="6" customWidth="1"/>
    <col min="15657" max="15838" width="12.42578125" style="6" customWidth="1"/>
    <col min="15839" max="15839" width="20.140625" style="6" customWidth="1"/>
    <col min="15840" max="15840" width="26.5703125" style="6" customWidth="1"/>
    <col min="15841" max="15841" width="29.140625" style="6" customWidth="1"/>
    <col min="15842" max="15843" width="13.7109375" style="6" customWidth="1"/>
    <col min="15844" max="15844" width="17.5703125" style="6" customWidth="1"/>
    <col min="15845" max="15845" width="12.42578125" style="6" customWidth="1"/>
    <col min="15846" max="15846" width="20.140625" style="6" customWidth="1"/>
    <col min="15847" max="15847" width="15" style="6" customWidth="1"/>
    <col min="15848" max="15848" width="12.42578125" style="6" customWidth="1"/>
    <col min="15849" max="15849" width="17.5703125" style="6" customWidth="1"/>
    <col min="15850" max="15850" width="15" style="6" customWidth="1"/>
    <col min="15851" max="15852" width="16.28515625" style="6" customWidth="1"/>
    <col min="15853" max="15853" width="15" style="6" customWidth="1"/>
    <col min="15854" max="15854" width="18.85546875" style="6" customWidth="1"/>
    <col min="15855" max="15855" width="11.140625" style="6" customWidth="1"/>
    <col min="15856" max="15856" width="20.140625" style="6" customWidth="1"/>
    <col min="15857" max="15857" width="27.85546875" style="6" customWidth="1"/>
    <col min="15858" max="15858" width="17.5703125" style="6" customWidth="1"/>
    <col min="15859" max="15860" width="8.5703125" style="6" customWidth="1"/>
    <col min="15861" max="15861" width="16.28515625" style="6" customWidth="1"/>
    <col min="15862" max="15862" width="15" style="6" customWidth="1"/>
    <col min="15863" max="15863" width="17.5703125" style="6" customWidth="1"/>
    <col min="15864" max="15864" width="12.42578125" style="6" customWidth="1"/>
    <col min="15865" max="15865" width="15" style="6" customWidth="1"/>
    <col min="15866" max="15866" width="12.42578125" style="6" customWidth="1"/>
    <col min="15867" max="15867" width="6" style="6" customWidth="1"/>
    <col min="15868" max="15868" width="22.7109375" style="6" customWidth="1"/>
    <col min="15869" max="15869" width="31.7109375" style="6" customWidth="1"/>
    <col min="15870" max="15870" width="13.7109375" style="6" customWidth="1"/>
    <col min="15871" max="15871" width="16.28515625" style="6" customWidth="1"/>
    <col min="15872" max="15872" width="22.7109375" style="6" customWidth="1"/>
    <col min="15873" max="15873" width="21.42578125" style="6" customWidth="1"/>
    <col min="15874" max="15874" width="17.5703125" style="6" customWidth="1"/>
    <col min="15875" max="15875" width="16.28515625" style="6" customWidth="1"/>
    <col min="15876" max="15876" width="13.7109375" style="6" customWidth="1"/>
    <col min="15877" max="15877" width="8.5703125" style="6" customWidth="1"/>
    <col min="15878" max="15878" width="15" style="6" customWidth="1"/>
    <col min="15879" max="15879" width="17.5703125" style="6" customWidth="1"/>
    <col min="15880" max="15880" width="26.5703125" style="6" customWidth="1"/>
    <col min="15881" max="15881" width="25.28515625" style="6" customWidth="1"/>
    <col min="15882" max="15883" width="17.5703125" style="6" customWidth="1"/>
    <col min="15884" max="15884" width="12.42578125" style="6" customWidth="1"/>
    <col min="15885" max="15885" width="17.5703125" style="6" customWidth="1"/>
    <col min="15886" max="15886" width="12.42578125" style="6" customWidth="1"/>
    <col min="15887" max="15887" width="15" style="6" customWidth="1"/>
    <col min="15888" max="15888" width="16.28515625" style="6" customWidth="1"/>
    <col min="15889" max="15890" width="17.5703125" style="6" customWidth="1"/>
    <col min="15891" max="15891" width="27.85546875" style="6" customWidth="1"/>
    <col min="15892" max="15892" width="13.7109375" style="6" customWidth="1"/>
    <col min="15893" max="15894" width="17.5703125" style="6" customWidth="1"/>
    <col min="15895" max="15895" width="15" style="6" customWidth="1"/>
    <col min="15896" max="15897" width="12.42578125" style="6" customWidth="1"/>
    <col min="15898" max="15899" width="17.5703125" style="6" customWidth="1"/>
    <col min="15900" max="15900" width="22.7109375" style="6" customWidth="1"/>
    <col min="15901" max="15901" width="17.5703125" style="6" customWidth="1"/>
    <col min="15902" max="15902" width="15" style="6" customWidth="1"/>
    <col min="15903" max="15903" width="17.5703125" style="6" customWidth="1"/>
    <col min="15904" max="15904" width="12.42578125" style="6" customWidth="1"/>
    <col min="15905" max="15905" width="34.28515625" style="6" customWidth="1"/>
    <col min="15906" max="15906" width="29.140625" style="6" customWidth="1"/>
    <col min="15907" max="15908" width="18.85546875" style="6" customWidth="1"/>
    <col min="15909" max="15909" width="12.42578125" style="6" customWidth="1"/>
    <col min="15910" max="15910" width="20.140625" style="6" customWidth="1"/>
    <col min="15911" max="15911" width="16.28515625" style="6" customWidth="1"/>
    <col min="15912" max="15912" width="17.5703125" style="6" customWidth="1"/>
    <col min="15913" max="16094" width="12.42578125" style="6" customWidth="1"/>
    <col min="16095" max="16095" width="20.140625" style="6" customWidth="1"/>
    <col min="16096" max="16096" width="26.5703125" style="6" customWidth="1"/>
    <col min="16097" max="16097" width="29.140625" style="6" customWidth="1"/>
    <col min="16098" max="16099" width="13.7109375" style="6" customWidth="1"/>
    <col min="16100" max="16100" width="17.5703125" style="6" customWidth="1"/>
    <col min="16101" max="16101" width="12.42578125" style="6" customWidth="1"/>
    <col min="16102" max="16102" width="20.140625" style="6" customWidth="1"/>
    <col min="16103" max="16103" width="15" style="6" customWidth="1"/>
    <col min="16104" max="16104" width="12.42578125" style="6" customWidth="1"/>
    <col min="16105" max="16105" width="17.5703125" style="6" customWidth="1"/>
    <col min="16106" max="16106" width="15" style="6" customWidth="1"/>
    <col min="16107" max="16108" width="16.28515625" style="6" customWidth="1"/>
    <col min="16109" max="16109" width="15" style="6" customWidth="1"/>
    <col min="16110" max="16110" width="18.85546875" style="6" customWidth="1"/>
    <col min="16111" max="16111" width="11.140625" style="6" customWidth="1"/>
    <col min="16112" max="16112" width="20.140625" style="6" customWidth="1"/>
    <col min="16113" max="16113" width="27.85546875" style="6" customWidth="1"/>
    <col min="16114" max="16114" width="17.5703125" style="6" customWidth="1"/>
    <col min="16115" max="16116" width="8.5703125" style="6" customWidth="1"/>
    <col min="16117" max="16117" width="16.28515625" style="6" customWidth="1"/>
    <col min="16118" max="16118" width="15" style="6" customWidth="1"/>
    <col min="16119" max="16119" width="17.5703125" style="6" customWidth="1"/>
    <col min="16120" max="16120" width="12.42578125" style="6" customWidth="1"/>
    <col min="16121" max="16121" width="15" style="6" customWidth="1"/>
    <col min="16122" max="16122" width="12.42578125" style="6" customWidth="1"/>
    <col min="16123" max="16123" width="6" style="6" customWidth="1"/>
    <col min="16124" max="16124" width="22.7109375" style="6" customWidth="1"/>
    <col min="16125" max="16125" width="31.7109375" style="6" customWidth="1"/>
    <col min="16126" max="16126" width="13.7109375" style="6" customWidth="1"/>
    <col min="16127" max="16127" width="16.28515625" style="6" customWidth="1"/>
    <col min="16128" max="16128" width="22.7109375" style="6" customWidth="1"/>
    <col min="16129" max="16129" width="21.42578125" style="6" customWidth="1"/>
    <col min="16130" max="16130" width="17.5703125" style="6" customWidth="1"/>
    <col min="16131" max="16131" width="16.28515625" style="6" customWidth="1"/>
    <col min="16132" max="16132" width="13.7109375" style="6" customWidth="1"/>
    <col min="16133" max="16133" width="8.5703125" style="6" customWidth="1"/>
    <col min="16134" max="16134" width="15" style="6" customWidth="1"/>
    <col min="16135" max="16135" width="17.5703125" style="6" customWidth="1"/>
    <col min="16136" max="16136" width="26.5703125" style="6" customWidth="1"/>
    <col min="16137" max="16137" width="25.28515625" style="6" customWidth="1"/>
    <col min="16138" max="16139" width="17.5703125" style="6" customWidth="1"/>
    <col min="16140" max="16140" width="12.42578125" style="6" customWidth="1"/>
    <col min="16141" max="16141" width="17.5703125" style="6" customWidth="1"/>
    <col min="16142" max="16142" width="12.42578125" style="6" customWidth="1"/>
    <col min="16143" max="16143" width="15" style="6" customWidth="1"/>
    <col min="16144" max="16144" width="16.28515625" style="6" customWidth="1"/>
    <col min="16145" max="16146" width="17.5703125" style="6" customWidth="1"/>
    <col min="16147" max="16147" width="27.85546875" style="6" customWidth="1"/>
    <col min="16148" max="16148" width="13.7109375" style="6" customWidth="1"/>
    <col min="16149" max="16150" width="17.5703125" style="6" customWidth="1"/>
    <col min="16151" max="16151" width="15" style="6" customWidth="1"/>
    <col min="16152" max="16153" width="12.42578125" style="6" customWidth="1"/>
    <col min="16154" max="16155" width="17.5703125" style="6" customWidth="1"/>
    <col min="16156" max="16156" width="22.7109375" style="6" customWidth="1"/>
    <col min="16157" max="16157" width="17.5703125" style="6" customWidth="1"/>
    <col min="16158" max="16158" width="15" style="6" customWidth="1"/>
    <col min="16159" max="16159" width="17.5703125" style="6" customWidth="1"/>
    <col min="16160" max="16160" width="12.42578125" style="6" customWidth="1"/>
    <col min="16161" max="16161" width="34.28515625" style="6" customWidth="1"/>
    <col min="16162" max="16162" width="29.140625" style="6" customWidth="1"/>
    <col min="16163" max="16164" width="18.85546875" style="6" customWidth="1"/>
    <col min="16165" max="16165" width="12.42578125" style="6" customWidth="1"/>
    <col min="16166" max="16166" width="20.140625" style="6" customWidth="1"/>
    <col min="16167" max="16167" width="16.28515625" style="6" customWidth="1"/>
    <col min="16168" max="16168" width="17.5703125" style="6" customWidth="1"/>
    <col min="16169" max="16384" width="12.42578125" style="6" customWidth="1"/>
  </cols>
  <sheetData>
    <row r="1" spans="1:222" s="56" customFormat="1" ht="15" x14ac:dyDescent="0.2">
      <c r="A1" s="43"/>
      <c r="B1" s="204" t="s">
        <v>148</v>
      </c>
      <c r="C1" s="45"/>
      <c r="D1" s="45"/>
      <c r="E1" s="46"/>
      <c r="F1" s="46"/>
      <c r="G1" s="123"/>
      <c r="H1" s="123"/>
      <c r="I1" s="124"/>
      <c r="J1" s="157" t="s">
        <v>103</v>
      </c>
      <c r="K1" s="150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115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9"/>
      <c r="DX1" s="45"/>
      <c r="DY1" s="45"/>
      <c r="DZ1" s="45"/>
      <c r="EA1" s="45"/>
      <c r="EB1" s="45"/>
      <c r="EC1" s="45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</row>
    <row r="2" spans="1:222" s="56" customFormat="1" ht="15" x14ac:dyDescent="0.2">
      <c r="A2" s="43"/>
      <c r="B2" s="127" t="s">
        <v>144</v>
      </c>
      <c r="C2" s="57"/>
      <c r="D2" s="47"/>
      <c r="E2" s="58"/>
      <c r="G2" s="150"/>
      <c r="H2" s="123"/>
      <c r="I2" s="125"/>
      <c r="J2" s="158" t="s">
        <v>3</v>
      </c>
      <c r="K2" s="150">
        <v>44090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5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49"/>
      <c r="DX2" s="70"/>
      <c r="DY2" s="70"/>
      <c r="DZ2" s="50"/>
      <c r="EA2" s="45"/>
      <c r="EB2" s="45"/>
      <c r="EC2" s="4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</row>
    <row r="3" spans="1:222" s="56" customFormat="1" ht="15" x14ac:dyDescent="0.2">
      <c r="A3" s="42"/>
      <c r="B3" s="128" t="s">
        <v>145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18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105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70"/>
      <c r="CW3" s="70"/>
      <c r="CX3" s="70"/>
      <c r="CY3" s="76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8"/>
      <c r="DO3" s="45"/>
      <c r="DP3" s="45"/>
      <c r="DQ3" s="45"/>
      <c r="DR3" s="45"/>
      <c r="DS3" s="45"/>
      <c r="DT3" s="45"/>
      <c r="DU3" s="45"/>
      <c r="DV3" s="45"/>
      <c r="DW3" s="49"/>
      <c r="DX3" s="45"/>
      <c r="DY3" s="45"/>
      <c r="DZ3" s="50"/>
      <c r="EA3" s="45"/>
      <c r="EB3" s="45"/>
      <c r="EC3" s="4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</row>
    <row r="4" spans="1:222" s="56" customFormat="1" x14ac:dyDescent="0.15">
      <c r="A4" s="43"/>
      <c r="B4" s="202" t="s">
        <v>119</v>
      </c>
      <c r="C4" s="202" t="s">
        <v>120</v>
      </c>
      <c r="D4" s="202" t="s">
        <v>121</v>
      </c>
      <c r="E4" s="202" t="s">
        <v>122</v>
      </c>
      <c r="F4" s="202" t="s">
        <v>123</v>
      </c>
      <c r="G4" s="202" t="s">
        <v>124</v>
      </c>
      <c r="H4" s="202" t="s">
        <v>125</v>
      </c>
      <c r="I4" s="202" t="s">
        <v>126</v>
      </c>
      <c r="J4" s="202" t="s">
        <v>127</v>
      </c>
      <c r="K4" s="202" t="s">
        <v>128</v>
      </c>
      <c r="L4" s="202" t="s">
        <v>129</v>
      </c>
      <c r="M4" s="202" t="s">
        <v>130</v>
      </c>
      <c r="N4" s="202" t="s">
        <v>131</v>
      </c>
      <c r="O4" s="202" t="s">
        <v>132</v>
      </c>
      <c r="P4" s="202" t="s">
        <v>150</v>
      </c>
      <c r="Q4" s="202" t="s">
        <v>133</v>
      </c>
      <c r="R4" s="202" t="s">
        <v>134</v>
      </c>
      <c r="S4" s="202" t="s">
        <v>135</v>
      </c>
      <c r="T4" s="202" t="s">
        <v>136</v>
      </c>
      <c r="U4" s="202" t="s">
        <v>137</v>
      </c>
      <c r="V4" s="202" t="s">
        <v>138</v>
      </c>
      <c r="W4" s="202" t="s">
        <v>139</v>
      </c>
      <c r="X4" s="202" t="s">
        <v>140</v>
      </c>
      <c r="Y4" s="202" t="s">
        <v>141</v>
      </c>
      <c r="Z4" s="203" t="s">
        <v>142</v>
      </c>
      <c r="AA4" s="202" t="s">
        <v>143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2"/>
      <c r="DX4" s="50"/>
      <c r="DY4" s="50"/>
      <c r="DZ4" s="50"/>
      <c r="EA4" s="50"/>
      <c r="EB4" s="50"/>
      <c r="EC4" s="50"/>
      <c r="ED4" s="54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</row>
    <row r="5" spans="1:222" s="56" customFormat="1" x14ac:dyDescent="0.15">
      <c r="A5" s="43" t="s">
        <v>106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2"/>
      <c r="DX5" s="50"/>
      <c r="DY5" s="50"/>
      <c r="DZ5" s="50"/>
      <c r="EA5" s="50"/>
      <c r="EB5" s="50"/>
      <c r="EC5" s="50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</row>
    <row r="6" spans="1:222" s="56" customFormat="1" ht="15" x14ac:dyDescent="0.15">
      <c r="A6" s="149">
        <v>43950</v>
      </c>
      <c r="B6" s="79" t="s">
        <v>146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2"/>
      <c r="DX6" s="50"/>
      <c r="DY6" s="50"/>
      <c r="DZ6" s="50"/>
      <c r="EA6" s="50"/>
      <c r="EB6" s="50"/>
      <c r="EC6" s="50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</row>
    <row r="7" spans="1:222" s="56" customFormat="1" ht="14.25" x14ac:dyDescent="0.2">
      <c r="A7" s="132" t="s">
        <v>107</v>
      </c>
      <c r="B7" s="129" t="s">
        <v>152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2"/>
      <c r="DX7" s="50"/>
      <c r="DY7" s="50"/>
      <c r="DZ7" s="50"/>
      <c r="EA7" s="50"/>
      <c r="EB7" s="50"/>
      <c r="EC7" s="50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</row>
    <row r="8" spans="1:222" s="56" customFormat="1" ht="14.25" x14ac:dyDescent="0.15">
      <c r="A8" s="150">
        <f>K2</f>
        <v>44090</v>
      </c>
      <c r="B8" s="79" t="s">
        <v>149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3" t="s">
        <v>54</v>
      </c>
      <c r="AD8" s="194" t="s">
        <v>9</v>
      </c>
      <c r="AE8" s="193" t="s">
        <v>55</v>
      </c>
      <c r="AF8" s="193" t="s">
        <v>56</v>
      </c>
      <c r="AG8" s="193" t="s">
        <v>57</v>
      </c>
      <c r="AH8" s="193" t="s">
        <v>58</v>
      </c>
      <c r="AI8" s="195" t="s">
        <v>58</v>
      </c>
      <c r="AJ8" s="193" t="s">
        <v>59</v>
      </c>
      <c r="AK8" s="193" t="s">
        <v>54</v>
      </c>
      <c r="AL8" s="193" t="s">
        <v>18</v>
      </c>
      <c r="AM8" s="193" t="s">
        <v>18</v>
      </c>
      <c r="AN8" s="50"/>
      <c r="AO8" s="185" t="s">
        <v>9</v>
      </c>
      <c r="AP8" s="185" t="s">
        <v>8</v>
      </c>
      <c r="AQ8" s="185" t="s">
        <v>16</v>
      </c>
      <c r="AR8" s="185" t="s">
        <v>8</v>
      </c>
      <c r="AS8" s="185" t="s">
        <v>16</v>
      </c>
      <c r="AT8" s="185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2"/>
      <c r="DX8" s="89"/>
      <c r="DY8" s="89"/>
      <c r="DZ8" s="89"/>
      <c r="EA8" s="89"/>
      <c r="EB8" s="89"/>
      <c r="EC8" s="89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</row>
    <row r="9" spans="1:222" s="56" customFormat="1" ht="14.25" x14ac:dyDescent="0.2">
      <c r="B9" s="79" t="s">
        <v>60</v>
      </c>
      <c r="C9" s="79" t="s">
        <v>60</v>
      </c>
      <c r="D9" s="58" t="s">
        <v>112</v>
      </c>
      <c r="E9" s="58" t="s">
        <v>111</v>
      </c>
      <c r="F9" s="67"/>
      <c r="G9" s="87"/>
      <c r="H9" s="192">
        <v>20</v>
      </c>
      <c r="I9" s="80"/>
      <c r="J9" s="80"/>
      <c r="K9" s="80"/>
      <c r="L9" s="50" t="s">
        <v>113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6"/>
      <c r="AD9" s="197"/>
      <c r="AE9" s="193" t="s">
        <v>60</v>
      </c>
      <c r="AF9" s="193" t="s">
        <v>62</v>
      </c>
      <c r="AG9" s="198">
        <f>T10</f>
        <v>7.8600000000000003E-2</v>
      </c>
      <c r="AH9" s="193" t="s">
        <v>60</v>
      </c>
      <c r="AI9" s="195" t="s">
        <v>61</v>
      </c>
      <c r="AJ9" s="193" t="s">
        <v>60</v>
      </c>
      <c r="AK9" s="196"/>
      <c r="AL9" s="193" t="s">
        <v>63</v>
      </c>
      <c r="AM9" s="193" t="s">
        <v>63</v>
      </c>
      <c r="AN9" s="50"/>
      <c r="AO9" s="185"/>
      <c r="AP9" s="185" t="s">
        <v>114</v>
      </c>
      <c r="AQ9" s="185" t="s">
        <v>28</v>
      </c>
      <c r="AR9" s="185" t="s">
        <v>110</v>
      </c>
      <c r="AS9" s="185" t="s">
        <v>28</v>
      </c>
      <c r="AT9" s="185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2"/>
      <c r="DX9" s="92"/>
      <c r="DY9" s="92"/>
      <c r="DZ9" s="89"/>
      <c r="EA9" s="89"/>
      <c r="EB9" s="89"/>
      <c r="EC9" s="89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</row>
    <row r="10" spans="1:222" ht="18" x14ac:dyDescent="0.15">
      <c r="A10" s="133">
        <f>K1</f>
        <v>44063</v>
      </c>
      <c r="B10" s="8">
        <f t="shared" ref="B10:B73" si="0">(P10+X10)</f>
        <v>1000</v>
      </c>
      <c r="C10" s="151">
        <v>1000</v>
      </c>
      <c r="D10" s="146">
        <f>AP10</f>
        <v>5325.46</v>
      </c>
      <c r="E10" s="146">
        <f>AR10</f>
        <v>5344.63</v>
      </c>
      <c r="F10" s="147">
        <f>AS10</f>
        <v>44032</v>
      </c>
      <c r="G10" s="10">
        <f t="shared" ref="G10:G73" si="1">(E10/D10)-1</f>
        <v>3.599689040946652E-3</v>
      </c>
      <c r="H10" s="152">
        <f>AK148</f>
        <v>44095</v>
      </c>
      <c r="I10" s="41">
        <f>IF(A10&gt;I9,H10,I9)</f>
        <v>44095</v>
      </c>
      <c r="J10" s="153">
        <f>AL148</f>
        <v>21</v>
      </c>
      <c r="K10" s="122">
        <f t="shared" ref="K10:K36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6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7.8600000000000003E-2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118</v>
      </c>
      <c r="AA10" s="41">
        <f>AM11</f>
        <v>44095</v>
      </c>
      <c r="AB10" s="4"/>
      <c r="AC10" s="163"/>
      <c r="AD10" s="164">
        <f>A10</f>
        <v>44063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44063</v>
      </c>
      <c r="AP10" s="200">
        <f>VLOOKUP($AO10,[1]Plan1!$EW$172:$EZ$293,2)</f>
        <v>5325.46</v>
      </c>
      <c r="AQ10" s="199">
        <f>EDATE($AO10,-2)</f>
        <v>44002</v>
      </c>
      <c r="AR10" s="200">
        <f>AP11</f>
        <v>5344.63</v>
      </c>
      <c r="AS10" s="199">
        <f>EDATE($AO10,-1)</f>
        <v>44032</v>
      </c>
      <c r="AT10" s="201">
        <f>(AR10/AP10)-1</f>
        <v>3.599689040946652E-3</v>
      </c>
      <c r="AU10" s="1"/>
      <c r="AV10" s="96" t="s">
        <v>65</v>
      </c>
      <c r="AW10" s="96" t="s">
        <v>109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9"/>
      <c r="CX10" s="20"/>
      <c r="CY10" s="18"/>
      <c r="CZ10" s="18"/>
      <c r="DA10" s="18"/>
      <c r="DB10" s="18"/>
      <c r="DC10" s="18"/>
      <c r="DD10" s="19"/>
      <c r="DE10" s="18"/>
      <c r="DF10" s="18"/>
      <c r="DG10" s="18"/>
      <c r="DH10" s="1"/>
      <c r="DI10" s="1"/>
      <c r="DJ10" s="1"/>
      <c r="DK10" s="1"/>
      <c r="DL10" s="1"/>
      <c r="DM10" s="3"/>
      <c r="DN10" s="13"/>
      <c r="DO10" s="1"/>
      <c r="DP10" s="1"/>
      <c r="DQ10" s="1"/>
      <c r="DR10" s="1"/>
      <c r="DS10" s="1"/>
      <c r="DT10" s="1"/>
      <c r="DU10" s="1"/>
      <c r="DV10" s="1"/>
      <c r="DW10" s="4"/>
      <c r="DX10" s="15"/>
      <c r="DY10" s="15"/>
      <c r="DZ10" s="15"/>
      <c r="EA10" s="21"/>
      <c r="EB10" s="15"/>
      <c r="EC10" s="15"/>
    </row>
    <row r="11" spans="1:222" ht="14.25" customHeight="1" x14ac:dyDescent="0.2">
      <c r="A11" s="134">
        <f t="shared" ref="A11:A74" si="9">(A10+1)</f>
        <v>44064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5325.46</v>
      </c>
      <c r="E11" s="137">
        <f>E10</f>
        <v>5344.63</v>
      </c>
      <c r="F11" s="138">
        <f t="shared" ref="F11:F36" si="11">IF(D11=D10,F10,A11)</f>
        <v>44032</v>
      </c>
      <c r="G11" s="139">
        <f t="shared" si="1"/>
        <v>3.599689040946652E-3</v>
      </c>
      <c r="H11" s="140">
        <f>IF(DAY(A11)=H$9,VLOOKUP(A11,AH$118:AN$450,4),H10)</f>
        <v>44095</v>
      </c>
      <c r="I11" s="140">
        <f t="shared" ref="I11:I73" si="12">IF(A11&gt;I10,H11,I10)</f>
        <v>44095</v>
      </c>
      <c r="J11" s="141">
        <f t="shared" ref="J11:J74" si="13">IF(I11=I10,J10,NETWORKDAYS(I10,I11,$AD$148:$AD$502)-1)</f>
        <v>21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7.8600000000000003E-2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44095</v>
      </c>
      <c r="AB11" s="4"/>
      <c r="AC11" s="163">
        <v>0</v>
      </c>
      <c r="AD11" s="164">
        <f>A8</f>
        <v>44090</v>
      </c>
      <c r="AE11" s="165">
        <f>C10</f>
        <v>1000</v>
      </c>
      <c r="AF11" s="167">
        <v>0</v>
      </c>
      <c r="AG11" s="170">
        <v>0</v>
      </c>
      <c r="AH11" s="165">
        <v>0</v>
      </c>
      <c r="AI11" s="171">
        <v>0</v>
      </c>
      <c r="AJ11" s="165">
        <f t="shared" ref="AJ11:AJ18" si="19">(AG11+AH11)</f>
        <v>0</v>
      </c>
      <c r="AK11" s="163">
        <v>0</v>
      </c>
      <c r="AL11" s="172" t="s">
        <v>151</v>
      </c>
      <c r="AM11" s="169">
        <f t="shared" ref="AM11:AM24" si="20">AD12</f>
        <v>44095</v>
      </c>
      <c r="AN11" s="11"/>
      <c r="AO11" s="169">
        <f t="shared" ref="AO11:AO74" si="21">AJ149</f>
        <v>44095</v>
      </c>
      <c r="AP11" s="200">
        <f>VLOOKUP($AO11,[1]Plan1!$EW$172:$EZ$293,2)</f>
        <v>5344.63</v>
      </c>
      <c r="AQ11" s="199">
        <f t="shared" ref="AQ11:AQ74" si="22">EDATE($AO11,-2)</f>
        <v>44033</v>
      </c>
      <c r="AR11" s="200">
        <f t="shared" ref="AR11:AR74" si="23">AP12</f>
        <v>5357.46</v>
      </c>
      <c r="AS11" s="199">
        <f t="shared" ref="AS11:AS74" si="24">EDATE($AO11,-1)</f>
        <v>44064</v>
      </c>
      <c r="AT11" s="201">
        <f t="shared" ref="AT11:AT74" si="25">(AR11/AP11)-1</f>
        <v>2.4005403554596683E-3</v>
      </c>
      <c r="AU11" s="1"/>
      <c r="AV11" s="100" t="s">
        <v>66</v>
      </c>
      <c r="AW11" s="100" t="s">
        <v>116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22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3"/>
      <c r="DN11" s="1"/>
      <c r="DO11" s="1"/>
      <c r="DP11" s="1"/>
      <c r="DQ11" s="1"/>
      <c r="DR11" s="1"/>
      <c r="DS11" s="1"/>
      <c r="DT11" s="1"/>
      <c r="DU11" s="1"/>
      <c r="DV11" s="1"/>
      <c r="DW11" s="4"/>
      <c r="DX11" s="15"/>
      <c r="DY11" s="15"/>
      <c r="DZ11" s="15"/>
      <c r="EA11" s="15"/>
      <c r="EB11" s="15"/>
      <c r="EC11" s="15"/>
    </row>
    <row r="12" spans="1:222" ht="12.75" x14ac:dyDescent="0.2">
      <c r="A12" s="134">
        <f t="shared" si="9"/>
        <v>44065</v>
      </c>
      <c r="B12" s="135">
        <f t="shared" si="0"/>
        <v>1000</v>
      </c>
      <c r="C12" s="135">
        <f t="shared" ref="C12:C75" si="26">TRUNC(IF(Q11&gt;0,VLOOKUP(A11,$AD$12:$AE$140,2),C11),8)</f>
        <v>1000</v>
      </c>
      <c r="D12" s="136">
        <f t="shared" si="10"/>
        <v>5325.46</v>
      </c>
      <c r="E12" s="137">
        <f t="shared" ref="E12:E42" si="27">E11</f>
        <v>5344.63</v>
      </c>
      <c r="F12" s="138">
        <f t="shared" si="11"/>
        <v>44032</v>
      </c>
      <c r="G12" s="139">
        <f t="shared" si="1"/>
        <v>3.599689040946652E-3</v>
      </c>
      <c r="H12" s="140">
        <f t="shared" ref="H12:H75" si="28">IF(DAY(A12)=H$9,VLOOKUP(A12,AH$118:AN$450,4),H11)</f>
        <v>44095</v>
      </c>
      <c r="I12" s="140">
        <f t="shared" si="12"/>
        <v>44095</v>
      </c>
      <c r="J12" s="141">
        <f t="shared" si="13"/>
        <v>21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9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7.8600000000000003E-2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30">IF($Q11&gt;0,VLOOKUP($A11,$AD$10:$AM$140,9),Z11)</f>
        <v>A+J=</v>
      </c>
      <c r="AA12" s="140">
        <f t="shared" ref="AA12:AA75" si="31">IF($Q11&gt;0,VLOOKUP($A11,$AD$10:$AM$140,10),AA11)</f>
        <v>44095</v>
      </c>
      <c r="AB12" s="4"/>
      <c r="AC12" s="163">
        <f t="shared" ref="AC12:AC75" si="32">AC11+1</f>
        <v>1</v>
      </c>
      <c r="AD12" s="169">
        <f t="shared" ref="AD12:AD43" si="33">VLOOKUP(AC12,$AG$148:$AK$330,4,FALSE)</f>
        <v>44095</v>
      </c>
      <c r="AE12" s="165">
        <f t="shared" ref="AE12:AE24" si="34">(AE11-AH12)</f>
        <v>1000.901167</v>
      </c>
      <c r="AF12" s="173">
        <f t="shared" ref="AF12:AF43" si="35">NETWORKDAYS(AD11,AD12,AD$148:AD$502)-1</f>
        <v>3</v>
      </c>
      <c r="AG12" s="174">
        <f>TRUNC(AE11*(ROUND((1+T$10)^(AF12/252),9)-1),8)</f>
        <v>0.90116700000000005</v>
      </c>
      <c r="AH12" s="175">
        <f>-AG12</f>
        <v>-0.90116700000000005</v>
      </c>
      <c r="AI12" s="217">
        <v>0</v>
      </c>
      <c r="AJ12" s="165">
        <f t="shared" si="19"/>
        <v>0</v>
      </c>
      <c r="AK12" s="163">
        <f t="shared" ref="AK12:AK75" si="36">AK11+1</f>
        <v>1</v>
      </c>
      <c r="AL12" s="172" t="s">
        <v>118</v>
      </c>
      <c r="AM12" s="169">
        <f t="shared" si="20"/>
        <v>44124</v>
      </c>
      <c r="AN12" s="7"/>
      <c r="AO12" s="169">
        <f t="shared" si="21"/>
        <v>44124</v>
      </c>
      <c r="AP12" s="200">
        <f>VLOOKUP($AO12,[1]Plan1!$EW$172:$EZ$293,2)</f>
        <v>5357.46</v>
      </c>
      <c r="AQ12" s="199">
        <f t="shared" si="22"/>
        <v>44063</v>
      </c>
      <c r="AR12" s="200">
        <f t="shared" si="23"/>
        <v>5391.75</v>
      </c>
      <c r="AS12" s="199">
        <f t="shared" si="24"/>
        <v>44094</v>
      </c>
      <c r="AT12" s="201">
        <f t="shared" si="25"/>
        <v>6.4004210950712181E-3</v>
      </c>
      <c r="AU12" s="1"/>
      <c r="AV12" s="96" t="s">
        <v>67</v>
      </c>
      <c r="AW12" s="96" t="s">
        <v>147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22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3"/>
      <c r="DN12" s="1"/>
      <c r="DO12" s="1"/>
      <c r="DP12" s="1"/>
      <c r="DQ12" s="1"/>
      <c r="DR12" s="1"/>
      <c r="DS12" s="1"/>
      <c r="DT12" s="1"/>
      <c r="DU12" s="1"/>
      <c r="DV12" s="1"/>
      <c r="DW12" s="4"/>
      <c r="DX12" s="15"/>
      <c r="DY12" s="15"/>
      <c r="DZ12" s="15"/>
      <c r="EA12" s="15"/>
      <c r="EB12" s="23"/>
      <c r="EC12" s="23"/>
    </row>
    <row r="13" spans="1:222" ht="15" x14ac:dyDescent="0.25">
      <c r="A13" s="134">
        <f t="shared" si="9"/>
        <v>44066</v>
      </c>
      <c r="B13" s="135">
        <f t="shared" si="0"/>
        <v>1000</v>
      </c>
      <c r="C13" s="135">
        <f t="shared" si="26"/>
        <v>1000</v>
      </c>
      <c r="D13" s="136">
        <f t="shared" si="10"/>
        <v>5325.46</v>
      </c>
      <c r="E13" s="137">
        <f t="shared" si="27"/>
        <v>5344.63</v>
      </c>
      <c r="F13" s="138">
        <f t="shared" si="11"/>
        <v>44032</v>
      </c>
      <c r="G13" s="139">
        <f t="shared" si="1"/>
        <v>3.599689040946652E-3</v>
      </c>
      <c r="H13" s="140">
        <f t="shared" si="28"/>
        <v>44095</v>
      </c>
      <c r="I13" s="140">
        <f t="shared" si="12"/>
        <v>44095</v>
      </c>
      <c r="J13" s="141">
        <f t="shared" si="13"/>
        <v>21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9"/>
        <v>0</v>
      </c>
      <c r="R13" s="30">
        <f t="shared" si="16"/>
        <v>0</v>
      </c>
      <c r="S13" s="135">
        <f t="shared" si="5"/>
        <v>0</v>
      </c>
      <c r="T13" s="145">
        <f t="shared" si="17"/>
        <v>7.8600000000000003E-2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30"/>
        <v>A+J=</v>
      </c>
      <c r="AA13" s="140">
        <f t="shared" si="31"/>
        <v>44095</v>
      </c>
      <c r="AB13" s="4"/>
      <c r="AC13" s="163">
        <f t="shared" si="32"/>
        <v>2</v>
      </c>
      <c r="AD13" s="169">
        <f t="shared" si="33"/>
        <v>44124</v>
      </c>
      <c r="AE13" s="165">
        <f t="shared" si="34"/>
        <v>997.54281517999993</v>
      </c>
      <c r="AF13" s="167">
        <f t="shared" si="35"/>
        <v>20</v>
      </c>
      <c r="AG13" s="176">
        <f t="shared" ref="AG13:AG18" si="37">TRUNC(AE12*(ROUND((1+T$10)^(AF13/252),9)-1),8)</f>
        <v>6.0285658499999997</v>
      </c>
      <c r="AH13" s="175">
        <f t="shared" ref="AH13:AH24" si="38">TRUNC((AE12*AI13),8)</f>
        <v>3.3583518200000002</v>
      </c>
      <c r="AI13" s="221">
        <f>VLOOKUP(AD13,A$10:AA$3295,18)</f>
        <v>3.3553281181933274E-3</v>
      </c>
      <c r="AJ13" s="165">
        <f t="shared" si="19"/>
        <v>9.386917669999999</v>
      </c>
      <c r="AK13" s="163">
        <f t="shared" si="36"/>
        <v>2</v>
      </c>
      <c r="AL13" s="172" t="s">
        <v>118</v>
      </c>
      <c r="AM13" s="169">
        <f t="shared" si="20"/>
        <v>44155</v>
      </c>
      <c r="AN13" s="7"/>
      <c r="AO13" s="169">
        <f t="shared" si="21"/>
        <v>44155</v>
      </c>
      <c r="AP13" s="200">
        <f>VLOOKUP($AO13,[1]Plan1!$EW$172:$EZ$293,2)</f>
        <v>5391.75</v>
      </c>
      <c r="AQ13" s="199">
        <f t="shared" si="22"/>
        <v>44094</v>
      </c>
      <c r="AR13" s="200">
        <f t="shared" si="23"/>
        <v>5438.12</v>
      </c>
      <c r="AS13" s="199">
        <f t="shared" si="24"/>
        <v>44124</v>
      </c>
      <c r="AT13" s="201">
        <f t="shared" si="25"/>
        <v>8.6001761951128852E-3</v>
      </c>
      <c r="AU13" s="1"/>
      <c r="AV13" s="100" t="s">
        <v>108</v>
      </c>
      <c r="AW13" s="101" t="str">
        <f>B7</f>
        <v>20D0995632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22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3"/>
      <c r="DN13" s="1"/>
      <c r="DO13" s="1"/>
      <c r="DP13" s="1"/>
      <c r="DQ13" s="1"/>
      <c r="DR13" s="1"/>
      <c r="DS13" s="1"/>
      <c r="DT13" s="1"/>
      <c r="DU13" s="1"/>
      <c r="DV13" s="1"/>
      <c r="DW13" s="4"/>
      <c r="DX13" s="15"/>
      <c r="DY13" s="15"/>
      <c r="DZ13" s="15"/>
      <c r="EA13" s="15"/>
      <c r="EB13" s="23"/>
      <c r="EC13" s="23"/>
    </row>
    <row r="14" spans="1:222" ht="15" x14ac:dyDescent="0.25">
      <c r="A14" s="134">
        <f t="shared" si="9"/>
        <v>44067</v>
      </c>
      <c r="B14" s="135">
        <f t="shared" si="0"/>
        <v>1000</v>
      </c>
      <c r="C14" s="135">
        <f t="shared" si="26"/>
        <v>1000</v>
      </c>
      <c r="D14" s="136">
        <f t="shared" si="10"/>
        <v>5325.46</v>
      </c>
      <c r="E14" s="137">
        <f t="shared" si="27"/>
        <v>5344.63</v>
      </c>
      <c r="F14" s="138">
        <f t="shared" si="11"/>
        <v>44032</v>
      </c>
      <c r="G14" s="139">
        <f t="shared" si="1"/>
        <v>3.599689040946652E-3</v>
      </c>
      <c r="H14" s="140">
        <f t="shared" si="28"/>
        <v>44095</v>
      </c>
      <c r="I14" s="140">
        <f t="shared" si="12"/>
        <v>44095</v>
      </c>
      <c r="J14" s="141">
        <f t="shared" si="13"/>
        <v>21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9"/>
        <v>0</v>
      </c>
      <c r="R14" s="30">
        <f t="shared" si="16"/>
        <v>0</v>
      </c>
      <c r="S14" s="135">
        <f t="shared" si="5"/>
        <v>0</v>
      </c>
      <c r="T14" s="145">
        <f t="shared" si="17"/>
        <v>7.8600000000000003E-2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30"/>
        <v>A+J=</v>
      </c>
      <c r="AA14" s="140">
        <f t="shared" si="31"/>
        <v>44095</v>
      </c>
      <c r="AB14" s="4"/>
      <c r="AC14" s="163">
        <f t="shared" si="32"/>
        <v>3</v>
      </c>
      <c r="AD14" s="169">
        <f t="shared" si="33"/>
        <v>44155</v>
      </c>
      <c r="AE14" s="165">
        <f t="shared" si="34"/>
        <v>995.27740598999992</v>
      </c>
      <c r="AF14" s="167">
        <f t="shared" si="35"/>
        <v>22</v>
      </c>
      <c r="AG14" s="176">
        <f t="shared" si="37"/>
        <v>6.6111591399999998</v>
      </c>
      <c r="AH14" s="175">
        <f t="shared" si="38"/>
        <v>2.2654091900000002</v>
      </c>
      <c r="AI14" s="221">
        <f>VLOOKUP(AD14,A$10:AA$3295,18)</f>
        <v>2.2709894343923612E-3</v>
      </c>
      <c r="AJ14" s="165">
        <f t="shared" si="19"/>
        <v>8.8765683299999996</v>
      </c>
      <c r="AK14" s="163">
        <f t="shared" si="36"/>
        <v>3</v>
      </c>
      <c r="AL14" s="172" t="s">
        <v>118</v>
      </c>
      <c r="AM14" s="169">
        <f t="shared" si="20"/>
        <v>44186</v>
      </c>
      <c r="AN14" s="7"/>
      <c r="AO14" s="169">
        <f t="shared" si="21"/>
        <v>44186</v>
      </c>
      <c r="AP14" s="200">
        <f>VLOOKUP($AO14,[1]Plan1!$EW$172:$EZ$293,2)</f>
        <v>5438.12</v>
      </c>
      <c r="AQ14" s="199">
        <f t="shared" si="22"/>
        <v>44125</v>
      </c>
      <c r="AR14" s="200">
        <f t="shared" si="23"/>
        <v>5486.52</v>
      </c>
      <c r="AS14" s="199">
        <f t="shared" si="24"/>
        <v>44156</v>
      </c>
      <c r="AT14" s="201">
        <f t="shared" si="25"/>
        <v>8.9001346053416697E-3</v>
      </c>
      <c r="AU14" s="1"/>
      <c r="AV14" s="97" t="s">
        <v>63</v>
      </c>
      <c r="AW14" s="97">
        <v>48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22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3"/>
      <c r="DN14" s="1"/>
      <c r="DO14" s="1"/>
      <c r="DP14" s="1"/>
      <c r="DQ14" s="1"/>
      <c r="DR14" s="1"/>
      <c r="DS14" s="1"/>
      <c r="DT14" s="1"/>
      <c r="DU14" s="1"/>
      <c r="DV14" s="1"/>
      <c r="DW14" s="4"/>
      <c r="DX14" s="15"/>
      <c r="DY14" s="15"/>
      <c r="DZ14" s="15"/>
      <c r="EA14" s="15"/>
      <c r="EB14" s="23"/>
      <c r="EC14" s="23"/>
    </row>
    <row r="15" spans="1:222" ht="15" x14ac:dyDescent="0.25">
      <c r="A15" s="134">
        <f t="shared" si="9"/>
        <v>44068</v>
      </c>
      <c r="B15" s="135">
        <f t="shared" si="0"/>
        <v>1000</v>
      </c>
      <c r="C15" s="135">
        <f t="shared" si="26"/>
        <v>1000</v>
      </c>
      <c r="D15" s="136">
        <f t="shared" si="10"/>
        <v>5325.46</v>
      </c>
      <c r="E15" s="137">
        <f t="shared" si="27"/>
        <v>5344.63</v>
      </c>
      <c r="F15" s="138">
        <f t="shared" si="11"/>
        <v>44032</v>
      </c>
      <c r="G15" s="139">
        <f t="shared" si="1"/>
        <v>3.599689040946652E-3</v>
      </c>
      <c r="H15" s="140">
        <f t="shared" si="28"/>
        <v>44095</v>
      </c>
      <c r="I15" s="140">
        <f t="shared" si="12"/>
        <v>44095</v>
      </c>
      <c r="J15" s="141">
        <f t="shared" si="13"/>
        <v>21</v>
      </c>
      <c r="K15" s="122">
        <f t="shared" si="2"/>
        <v>0</v>
      </c>
      <c r="L15" s="8">
        <f t="shared" si="14"/>
        <v>1</v>
      </c>
      <c r="M15" s="142">
        <f t="shared" si="15"/>
        <v>1</v>
      </c>
      <c r="N15" s="142">
        <v>1</v>
      </c>
      <c r="O15" s="135">
        <f t="shared" si="3"/>
        <v>1</v>
      </c>
      <c r="P15" s="135">
        <f t="shared" si="4"/>
        <v>1000</v>
      </c>
      <c r="Q15" s="11">
        <f t="shared" si="29"/>
        <v>0</v>
      </c>
      <c r="R15" s="30">
        <f t="shared" si="16"/>
        <v>0</v>
      </c>
      <c r="S15" s="135">
        <f t="shared" si="5"/>
        <v>0</v>
      </c>
      <c r="T15" s="145">
        <f t="shared" si="17"/>
        <v>7.8600000000000003E-2</v>
      </c>
      <c r="U15" s="143">
        <f t="shared" si="18"/>
        <v>0</v>
      </c>
      <c r="V15" s="143">
        <v>252</v>
      </c>
      <c r="W15" s="142">
        <f t="shared" si="6"/>
        <v>1</v>
      </c>
      <c r="X15" s="135">
        <f t="shared" si="7"/>
        <v>0</v>
      </c>
      <c r="Y15" s="135">
        <f t="shared" si="8"/>
        <v>0</v>
      </c>
      <c r="Z15" s="148" t="str">
        <f t="shared" si="30"/>
        <v>A+J=</v>
      </c>
      <c r="AA15" s="140">
        <f t="shared" si="31"/>
        <v>44095</v>
      </c>
      <c r="AB15" s="4"/>
      <c r="AC15" s="163">
        <f t="shared" si="32"/>
        <v>4</v>
      </c>
      <c r="AD15" s="169">
        <f t="shared" si="33"/>
        <v>44186</v>
      </c>
      <c r="AE15" s="165">
        <f t="shared" si="34"/>
        <v>993.29430016999993</v>
      </c>
      <c r="AF15" s="167">
        <f t="shared" si="35"/>
        <v>21</v>
      </c>
      <c r="AG15" s="176">
        <f t="shared" si="37"/>
        <v>6.2953744299999999</v>
      </c>
      <c r="AH15" s="175">
        <f t="shared" si="38"/>
        <v>1.98310582</v>
      </c>
      <c r="AI15" s="221">
        <f>VLOOKUP(AD15,A$10:AA$3295,18)</f>
        <v>1.9925156665785365E-3</v>
      </c>
      <c r="AJ15" s="165">
        <f t="shared" si="19"/>
        <v>8.2784802499999994</v>
      </c>
      <c r="AK15" s="163">
        <f t="shared" si="36"/>
        <v>4</v>
      </c>
      <c r="AL15" s="172" t="s">
        <v>118</v>
      </c>
      <c r="AM15" s="169">
        <f t="shared" si="20"/>
        <v>44216</v>
      </c>
      <c r="AN15" s="7"/>
      <c r="AO15" s="169">
        <f t="shared" si="21"/>
        <v>44216</v>
      </c>
      <c r="AP15" s="200">
        <f>VLOOKUP($AO15,[1]Plan1!$EW$172:$EZ$293,2)</f>
        <v>5486.52</v>
      </c>
      <c r="AQ15" s="199">
        <f t="shared" si="22"/>
        <v>44155</v>
      </c>
      <c r="AR15" s="200">
        <f t="shared" si="23"/>
        <v>5560.59</v>
      </c>
      <c r="AS15" s="199">
        <f t="shared" si="24"/>
        <v>44185</v>
      </c>
      <c r="AT15" s="201">
        <f t="shared" si="25"/>
        <v>1.3500360884495022E-2</v>
      </c>
      <c r="AU15" s="1"/>
      <c r="AV15" s="110" t="s">
        <v>9</v>
      </c>
      <c r="AW15" s="111">
        <f>VLOOKUP(AW14,$AC$12:$AD$114,2)</f>
        <v>45524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22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3"/>
      <c r="DN15" s="1"/>
      <c r="DO15" s="1"/>
      <c r="DP15" s="1"/>
      <c r="DQ15" s="1"/>
      <c r="DR15" s="1"/>
      <c r="DS15" s="1"/>
      <c r="DT15" s="1"/>
      <c r="DU15" s="1"/>
      <c r="DV15" s="1"/>
      <c r="DW15" s="4"/>
      <c r="DX15" s="15"/>
      <c r="DY15" s="15"/>
      <c r="DZ15" s="15"/>
      <c r="EA15" s="15"/>
      <c r="EB15" s="23"/>
      <c r="EC15" s="23"/>
    </row>
    <row r="16" spans="1:222" ht="15" x14ac:dyDescent="0.25">
      <c r="A16" s="134">
        <f t="shared" si="9"/>
        <v>44069</v>
      </c>
      <c r="B16" s="135">
        <f t="shared" si="0"/>
        <v>1000</v>
      </c>
      <c r="C16" s="135">
        <f t="shared" si="26"/>
        <v>1000</v>
      </c>
      <c r="D16" s="136">
        <f t="shared" si="10"/>
        <v>5325.46</v>
      </c>
      <c r="E16" s="137">
        <f t="shared" si="27"/>
        <v>5344.63</v>
      </c>
      <c r="F16" s="138">
        <f t="shared" si="11"/>
        <v>44032</v>
      </c>
      <c r="G16" s="139">
        <f t="shared" si="1"/>
        <v>3.599689040946652E-3</v>
      </c>
      <c r="H16" s="140">
        <f t="shared" si="28"/>
        <v>44095</v>
      </c>
      <c r="I16" s="140">
        <f t="shared" si="12"/>
        <v>44095</v>
      </c>
      <c r="J16" s="141">
        <f t="shared" si="13"/>
        <v>21</v>
      </c>
      <c r="K16" s="122">
        <f t="shared" si="2"/>
        <v>0</v>
      </c>
      <c r="L16" s="8">
        <f t="shared" si="14"/>
        <v>1</v>
      </c>
      <c r="M16" s="142">
        <f t="shared" si="15"/>
        <v>1</v>
      </c>
      <c r="N16" s="142">
        <v>1</v>
      </c>
      <c r="O16" s="135">
        <f t="shared" si="3"/>
        <v>1</v>
      </c>
      <c r="P16" s="135">
        <f t="shared" si="4"/>
        <v>1000</v>
      </c>
      <c r="Q16" s="11">
        <f t="shared" si="29"/>
        <v>0</v>
      </c>
      <c r="R16" s="30">
        <f t="shared" si="16"/>
        <v>0</v>
      </c>
      <c r="S16" s="135">
        <f t="shared" si="5"/>
        <v>0</v>
      </c>
      <c r="T16" s="145">
        <f t="shared" si="17"/>
        <v>7.8600000000000003E-2</v>
      </c>
      <c r="U16" s="143">
        <f t="shared" si="18"/>
        <v>0</v>
      </c>
      <c r="V16" s="143">
        <v>252</v>
      </c>
      <c r="W16" s="142">
        <f t="shared" si="6"/>
        <v>1</v>
      </c>
      <c r="X16" s="135">
        <f t="shared" si="7"/>
        <v>0</v>
      </c>
      <c r="Y16" s="135">
        <f t="shared" si="8"/>
        <v>0</v>
      </c>
      <c r="Z16" s="148" t="str">
        <f t="shared" si="30"/>
        <v>A+J=</v>
      </c>
      <c r="AA16" s="140">
        <f t="shared" si="31"/>
        <v>44095</v>
      </c>
      <c r="AB16" s="4"/>
      <c r="AC16" s="163">
        <f t="shared" si="32"/>
        <v>5</v>
      </c>
      <c r="AD16" s="169">
        <f t="shared" si="33"/>
        <v>44216</v>
      </c>
      <c r="AE16" s="165">
        <f t="shared" si="34"/>
        <v>991.00494131999994</v>
      </c>
      <c r="AF16" s="167">
        <f t="shared" si="35"/>
        <v>20</v>
      </c>
      <c r="AG16" s="176">
        <f t="shared" si="37"/>
        <v>5.9827486399999996</v>
      </c>
      <c r="AH16" s="175">
        <f t="shared" si="38"/>
        <v>2.2893588500000002</v>
      </c>
      <c r="AI16" s="221">
        <v>2.3048142437268678E-3</v>
      </c>
      <c r="AJ16" s="165">
        <f t="shared" si="19"/>
        <v>8.2721074899999998</v>
      </c>
      <c r="AK16" s="163">
        <f t="shared" si="36"/>
        <v>5</v>
      </c>
      <c r="AL16" s="172" t="s">
        <v>118</v>
      </c>
      <c r="AM16" s="169">
        <f t="shared" si="20"/>
        <v>44249</v>
      </c>
      <c r="AN16" s="7"/>
      <c r="AO16" s="169">
        <f t="shared" si="21"/>
        <v>44249</v>
      </c>
      <c r="AP16" s="200">
        <f>VLOOKUP($AO16,[1]Plan1!$EW$172:$EZ$293,2)</f>
        <v>5560.59</v>
      </c>
      <c r="AQ16" s="199">
        <f t="shared" si="22"/>
        <v>44187</v>
      </c>
      <c r="AR16" s="200">
        <f t="shared" si="23"/>
        <v>5574.49</v>
      </c>
      <c r="AS16" s="199">
        <f t="shared" si="24"/>
        <v>44218</v>
      </c>
      <c r="AT16" s="201">
        <f t="shared" si="25"/>
        <v>2.4997347403781234E-3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22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3"/>
      <c r="DN16" s="1"/>
      <c r="DO16" s="1"/>
      <c r="DP16" s="1"/>
      <c r="DQ16" s="1"/>
      <c r="DR16" s="1"/>
      <c r="DS16" s="1"/>
      <c r="DT16" s="1"/>
      <c r="DU16" s="1"/>
      <c r="DV16" s="1"/>
      <c r="DW16" s="4"/>
      <c r="DX16" s="15"/>
      <c r="DY16" s="15"/>
      <c r="DZ16" s="15"/>
      <c r="EA16" s="15"/>
      <c r="EB16" s="23"/>
      <c r="EC16" s="23"/>
    </row>
    <row r="17" spans="1:133" ht="15" x14ac:dyDescent="0.25">
      <c r="A17" s="134">
        <f t="shared" si="9"/>
        <v>44070</v>
      </c>
      <c r="B17" s="135">
        <f t="shared" si="0"/>
        <v>1000</v>
      </c>
      <c r="C17" s="135">
        <f t="shared" si="26"/>
        <v>1000</v>
      </c>
      <c r="D17" s="136">
        <f>IF(E17=E16,D16,E16)</f>
        <v>5325.46</v>
      </c>
      <c r="E17" s="137">
        <f t="shared" si="27"/>
        <v>5344.63</v>
      </c>
      <c r="F17" s="138">
        <f t="shared" si="11"/>
        <v>44032</v>
      </c>
      <c r="G17" s="139">
        <f t="shared" si="1"/>
        <v>3.599689040946652E-3</v>
      </c>
      <c r="H17" s="140">
        <f t="shared" si="28"/>
        <v>44095</v>
      </c>
      <c r="I17" s="140">
        <f t="shared" si="12"/>
        <v>44095</v>
      </c>
      <c r="J17" s="141">
        <f t="shared" si="13"/>
        <v>21</v>
      </c>
      <c r="K17" s="122">
        <f t="shared" si="2"/>
        <v>0</v>
      </c>
      <c r="L17" s="8">
        <f t="shared" si="14"/>
        <v>1</v>
      </c>
      <c r="M17" s="142">
        <f t="shared" si="15"/>
        <v>1</v>
      </c>
      <c r="N17" s="142">
        <v>1</v>
      </c>
      <c r="O17" s="135">
        <f t="shared" si="3"/>
        <v>1</v>
      </c>
      <c r="P17" s="135">
        <f t="shared" si="4"/>
        <v>1000</v>
      </c>
      <c r="Q17" s="11">
        <f t="shared" si="29"/>
        <v>0</v>
      </c>
      <c r="R17" s="30">
        <f t="shared" si="16"/>
        <v>0</v>
      </c>
      <c r="S17" s="135">
        <f t="shared" si="5"/>
        <v>0</v>
      </c>
      <c r="T17" s="145">
        <f t="shared" si="17"/>
        <v>7.8600000000000003E-2</v>
      </c>
      <c r="U17" s="143">
        <f t="shared" si="18"/>
        <v>0</v>
      </c>
      <c r="V17" s="143">
        <v>252</v>
      </c>
      <c r="W17" s="142">
        <f t="shared" si="6"/>
        <v>1</v>
      </c>
      <c r="X17" s="135">
        <f t="shared" si="7"/>
        <v>0</v>
      </c>
      <c r="Y17" s="135">
        <f t="shared" si="8"/>
        <v>0</v>
      </c>
      <c r="Z17" s="148" t="str">
        <f t="shared" si="30"/>
        <v>A+J=</v>
      </c>
      <c r="AA17" s="140">
        <f t="shared" si="31"/>
        <v>44095</v>
      </c>
      <c r="AB17" s="4"/>
      <c r="AC17" s="163">
        <f t="shared" si="32"/>
        <v>6</v>
      </c>
      <c r="AD17" s="169">
        <f t="shared" si="33"/>
        <v>44249</v>
      </c>
      <c r="AE17" s="165">
        <f t="shared" si="34"/>
        <v>988.59110592999991</v>
      </c>
      <c r="AF17" s="167">
        <f t="shared" si="35"/>
        <v>21</v>
      </c>
      <c r="AG17" s="176">
        <f t="shared" si="37"/>
        <v>6.2683500399999996</v>
      </c>
      <c r="AH17" s="175">
        <f t="shared" si="38"/>
        <v>2.41383539</v>
      </c>
      <c r="AI17" s="221">
        <v>2.4357450618730327E-3</v>
      </c>
      <c r="AJ17" s="165">
        <f t="shared" si="19"/>
        <v>8.6821854300000005</v>
      </c>
      <c r="AK17" s="163">
        <f t="shared" si="36"/>
        <v>6</v>
      </c>
      <c r="AL17" s="172" t="s">
        <v>118</v>
      </c>
      <c r="AM17" s="169">
        <f t="shared" si="20"/>
        <v>44277</v>
      </c>
      <c r="AN17" s="7"/>
      <c r="AO17" s="169">
        <f t="shared" si="21"/>
        <v>44277</v>
      </c>
      <c r="AP17" s="200">
        <f>VLOOKUP($AO17,[1]Plan1!$EW$172:$EZ$293,2)</f>
        <v>5574.49</v>
      </c>
      <c r="AQ17" s="199">
        <f t="shared" si="22"/>
        <v>44218</v>
      </c>
      <c r="AR17" s="200">
        <f t="shared" si="23"/>
        <v>5622.43</v>
      </c>
      <c r="AS17" s="199">
        <f t="shared" si="24"/>
        <v>44249</v>
      </c>
      <c r="AT17" s="201">
        <f t="shared" si="25"/>
        <v>8.5998898553949488E-3</v>
      </c>
      <c r="AU17" s="1"/>
      <c r="AV17" s="100" t="s">
        <v>70</v>
      </c>
      <c r="AW17" s="102">
        <f>VLOOKUP(AW$15,$A$10:$X$3662,18)</f>
        <v>2.1678883236125854E-2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22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3"/>
      <c r="DN17" s="1"/>
      <c r="DO17" s="1"/>
      <c r="DP17" s="1"/>
      <c r="DQ17" s="1"/>
      <c r="DR17" s="1"/>
      <c r="DS17" s="1"/>
      <c r="DT17" s="1"/>
      <c r="DU17" s="1"/>
      <c r="DV17" s="1"/>
      <c r="DW17" s="4"/>
      <c r="DX17" s="15"/>
      <c r="DY17" s="15"/>
      <c r="DZ17" s="15"/>
      <c r="EA17" s="15"/>
      <c r="EB17" s="23"/>
      <c r="EC17" s="23"/>
    </row>
    <row r="18" spans="1:133" ht="12.75" x14ac:dyDescent="0.2">
      <c r="A18" s="134">
        <f t="shared" si="9"/>
        <v>44071</v>
      </c>
      <c r="B18" s="135">
        <f t="shared" si="0"/>
        <v>1000</v>
      </c>
      <c r="C18" s="135">
        <f t="shared" si="26"/>
        <v>1000</v>
      </c>
      <c r="D18" s="136">
        <f t="shared" si="10"/>
        <v>5325.46</v>
      </c>
      <c r="E18" s="137">
        <f t="shared" si="27"/>
        <v>5344.63</v>
      </c>
      <c r="F18" s="138">
        <f t="shared" si="11"/>
        <v>44032</v>
      </c>
      <c r="G18" s="139">
        <f t="shared" si="1"/>
        <v>3.599689040946652E-3</v>
      </c>
      <c r="H18" s="140">
        <f t="shared" si="28"/>
        <v>44095</v>
      </c>
      <c r="I18" s="140">
        <f t="shared" si="12"/>
        <v>44095</v>
      </c>
      <c r="J18" s="141">
        <f t="shared" si="13"/>
        <v>21</v>
      </c>
      <c r="K18" s="122">
        <f t="shared" si="2"/>
        <v>0</v>
      </c>
      <c r="L18" s="8">
        <f t="shared" si="14"/>
        <v>1</v>
      </c>
      <c r="M18" s="142">
        <f t="shared" si="15"/>
        <v>1</v>
      </c>
      <c r="N18" s="142">
        <v>1</v>
      </c>
      <c r="O18" s="135">
        <f t="shared" si="3"/>
        <v>1</v>
      </c>
      <c r="P18" s="135">
        <f t="shared" si="4"/>
        <v>1000</v>
      </c>
      <c r="Q18" s="11">
        <f t="shared" si="29"/>
        <v>0</v>
      </c>
      <c r="R18" s="30">
        <f t="shared" si="16"/>
        <v>0</v>
      </c>
      <c r="S18" s="135">
        <f t="shared" si="5"/>
        <v>0</v>
      </c>
      <c r="T18" s="145">
        <f t="shared" si="17"/>
        <v>7.8600000000000003E-2</v>
      </c>
      <c r="U18" s="143">
        <f t="shared" si="18"/>
        <v>0</v>
      </c>
      <c r="V18" s="143">
        <v>252</v>
      </c>
      <c r="W18" s="142">
        <f t="shared" si="6"/>
        <v>1</v>
      </c>
      <c r="X18" s="135">
        <f t="shared" si="7"/>
        <v>0</v>
      </c>
      <c r="Y18" s="135">
        <f t="shared" si="8"/>
        <v>0</v>
      </c>
      <c r="Z18" s="148" t="str">
        <f t="shared" si="30"/>
        <v>A+J=</v>
      </c>
      <c r="AA18" s="140">
        <f t="shared" si="31"/>
        <v>44095</v>
      </c>
      <c r="AB18" s="4"/>
      <c r="AC18" s="163">
        <f t="shared" si="32"/>
        <v>7</v>
      </c>
      <c r="AD18" s="169">
        <f t="shared" si="33"/>
        <v>44277</v>
      </c>
      <c r="AE18" s="165">
        <f t="shared" si="34"/>
        <v>985.75045066999996</v>
      </c>
      <c r="AF18" s="167">
        <f t="shared" si="35"/>
        <v>20</v>
      </c>
      <c r="AG18" s="176">
        <f t="shared" si="37"/>
        <v>5.9544206500000003</v>
      </c>
      <c r="AH18" s="175">
        <f t="shared" si="38"/>
        <v>2.8406552600000001</v>
      </c>
      <c r="AI18" s="217">
        <v>2.8734380117397514E-3</v>
      </c>
      <c r="AJ18" s="165">
        <f t="shared" si="19"/>
        <v>8.7950759100000013</v>
      </c>
      <c r="AK18" s="163">
        <f t="shared" si="36"/>
        <v>7</v>
      </c>
      <c r="AL18" s="172" t="s">
        <v>118</v>
      </c>
      <c r="AM18" s="169">
        <f t="shared" si="20"/>
        <v>44306</v>
      </c>
      <c r="AN18" s="7"/>
      <c r="AO18" s="169">
        <f t="shared" si="21"/>
        <v>44306</v>
      </c>
      <c r="AP18" s="200">
        <f>VLOOKUP($AO18,[1]Plan1!$EW$172:$EZ$293,2)</f>
        <v>5622.43</v>
      </c>
      <c r="AQ18" s="199">
        <f t="shared" si="22"/>
        <v>44247</v>
      </c>
      <c r="AR18" s="200">
        <f t="shared" si="23"/>
        <v>5674.72</v>
      </c>
      <c r="AS18" s="199">
        <f t="shared" si="24"/>
        <v>44275</v>
      </c>
      <c r="AT18" s="201">
        <f t="shared" si="25"/>
        <v>9.3002491805145304E-3</v>
      </c>
      <c r="AU18" s="1"/>
      <c r="AV18" s="96" t="s">
        <v>71</v>
      </c>
      <c r="AW18" s="98">
        <f>VLOOKUP(AW$15,$A$10:$X$3662,19)</f>
        <v>18.65578962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22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3"/>
      <c r="DN18" s="1"/>
      <c r="DO18" s="1"/>
      <c r="DP18" s="1"/>
      <c r="DQ18" s="1"/>
      <c r="DR18" s="1"/>
      <c r="DS18" s="1"/>
      <c r="DT18" s="1"/>
      <c r="DU18" s="1"/>
      <c r="DV18" s="1"/>
      <c r="DW18" s="4"/>
      <c r="DX18" s="15"/>
      <c r="DY18" s="15"/>
      <c r="DZ18" s="15"/>
      <c r="EA18" s="15"/>
      <c r="EB18" s="23"/>
      <c r="EC18" s="23"/>
    </row>
    <row r="19" spans="1:133" ht="12.75" x14ac:dyDescent="0.2">
      <c r="A19" s="134">
        <f t="shared" si="9"/>
        <v>44072</v>
      </c>
      <c r="B19" s="135">
        <f t="shared" si="0"/>
        <v>1000</v>
      </c>
      <c r="C19" s="135">
        <f t="shared" si="26"/>
        <v>1000</v>
      </c>
      <c r="D19" s="136">
        <f t="shared" si="10"/>
        <v>5325.46</v>
      </c>
      <c r="E19" s="137">
        <f t="shared" si="27"/>
        <v>5344.63</v>
      </c>
      <c r="F19" s="138">
        <f t="shared" si="11"/>
        <v>44032</v>
      </c>
      <c r="G19" s="139">
        <f t="shared" si="1"/>
        <v>3.599689040946652E-3</v>
      </c>
      <c r="H19" s="140">
        <f t="shared" si="28"/>
        <v>44095</v>
      </c>
      <c r="I19" s="140">
        <f t="shared" si="12"/>
        <v>44095</v>
      </c>
      <c r="J19" s="141">
        <f t="shared" si="13"/>
        <v>21</v>
      </c>
      <c r="K19" s="122">
        <f t="shared" si="2"/>
        <v>0</v>
      </c>
      <c r="L19" s="8">
        <f t="shared" si="14"/>
        <v>1</v>
      </c>
      <c r="M19" s="142">
        <f t="shared" si="15"/>
        <v>1</v>
      </c>
      <c r="N19" s="142">
        <v>1</v>
      </c>
      <c r="O19" s="135">
        <f t="shared" si="3"/>
        <v>1</v>
      </c>
      <c r="P19" s="135">
        <f t="shared" si="4"/>
        <v>1000</v>
      </c>
      <c r="Q19" s="11">
        <f t="shared" si="29"/>
        <v>0</v>
      </c>
      <c r="R19" s="30">
        <f t="shared" si="16"/>
        <v>0</v>
      </c>
      <c r="S19" s="135">
        <f t="shared" si="5"/>
        <v>0</v>
      </c>
      <c r="T19" s="145">
        <f t="shared" si="17"/>
        <v>7.8600000000000003E-2</v>
      </c>
      <c r="U19" s="143">
        <f t="shared" si="18"/>
        <v>0</v>
      </c>
      <c r="V19" s="143">
        <v>252</v>
      </c>
      <c r="W19" s="142">
        <f t="shared" si="6"/>
        <v>1</v>
      </c>
      <c r="X19" s="135">
        <f t="shared" si="7"/>
        <v>0</v>
      </c>
      <c r="Y19" s="135">
        <f t="shared" si="8"/>
        <v>0</v>
      </c>
      <c r="Z19" s="148" t="str">
        <f t="shared" si="30"/>
        <v>A+J=</v>
      </c>
      <c r="AA19" s="140">
        <f t="shared" si="31"/>
        <v>44095</v>
      </c>
      <c r="AB19" s="4"/>
      <c r="AC19" s="163">
        <f t="shared" si="32"/>
        <v>8</v>
      </c>
      <c r="AD19" s="169">
        <f t="shared" si="33"/>
        <v>44306</v>
      </c>
      <c r="AE19" s="165">
        <f t="shared" si="34"/>
        <v>981.73281307999991</v>
      </c>
      <c r="AF19" s="167">
        <f t="shared" si="35"/>
        <v>20</v>
      </c>
      <c r="AG19" s="176">
        <f t="shared" ref="AG19" si="39">TRUNC(AE18*(ROUND((1+T$10)^(AF19/252),9)-1),8)</f>
        <v>5.9373109900000003</v>
      </c>
      <c r="AH19" s="175">
        <f t="shared" si="38"/>
        <v>4.0176375899999996</v>
      </c>
      <c r="AI19" s="217">
        <v>4.0757146950891601E-3</v>
      </c>
      <c r="AJ19" s="165">
        <f t="shared" ref="AJ19" si="40">(AG19+AH19)</f>
        <v>9.9549485799999999</v>
      </c>
      <c r="AK19" s="163">
        <f t="shared" si="36"/>
        <v>8</v>
      </c>
      <c r="AL19" s="172" t="s">
        <v>118</v>
      </c>
      <c r="AM19" s="169">
        <f t="shared" si="20"/>
        <v>44336</v>
      </c>
      <c r="AN19" s="7"/>
      <c r="AO19" s="169">
        <f t="shared" si="21"/>
        <v>44336</v>
      </c>
      <c r="AP19" s="200">
        <f>VLOOKUP($AO19,[1]Plan1!$EW$172:$EZ$293,2)</f>
        <v>5674.72</v>
      </c>
      <c r="AQ19" s="199">
        <f t="shared" si="22"/>
        <v>44275</v>
      </c>
      <c r="AR19" s="200">
        <f t="shared" si="23"/>
        <v>5692.31</v>
      </c>
      <c r="AS19" s="199">
        <f t="shared" si="24"/>
        <v>44306</v>
      </c>
      <c r="AT19" s="201">
        <f t="shared" si="25"/>
        <v>3.0997124087179806E-3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22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3"/>
      <c r="DN19" s="1"/>
      <c r="DO19" s="1"/>
      <c r="DP19" s="1"/>
      <c r="DQ19" s="1"/>
      <c r="DR19" s="1"/>
      <c r="DS19" s="1"/>
      <c r="DT19" s="1"/>
      <c r="DU19" s="1"/>
      <c r="DV19" s="1"/>
      <c r="DW19" s="4"/>
      <c r="DX19" s="15"/>
      <c r="DY19" s="15"/>
      <c r="DZ19" s="15"/>
      <c r="EA19" s="15"/>
      <c r="EB19" s="23"/>
      <c r="EC19" s="23"/>
    </row>
    <row r="20" spans="1:133" ht="12.75" x14ac:dyDescent="0.2">
      <c r="A20" s="134">
        <f t="shared" si="9"/>
        <v>44073</v>
      </c>
      <c r="B20" s="135">
        <f t="shared" si="0"/>
        <v>1000</v>
      </c>
      <c r="C20" s="135">
        <f t="shared" si="26"/>
        <v>1000</v>
      </c>
      <c r="D20" s="136">
        <f t="shared" si="10"/>
        <v>5325.46</v>
      </c>
      <c r="E20" s="137">
        <f t="shared" si="27"/>
        <v>5344.63</v>
      </c>
      <c r="F20" s="138">
        <f t="shared" si="11"/>
        <v>44032</v>
      </c>
      <c r="G20" s="139">
        <f t="shared" si="1"/>
        <v>3.599689040946652E-3</v>
      </c>
      <c r="H20" s="140">
        <f t="shared" si="28"/>
        <v>44095</v>
      </c>
      <c r="I20" s="140">
        <f t="shared" si="12"/>
        <v>44095</v>
      </c>
      <c r="J20" s="141">
        <f t="shared" si="13"/>
        <v>21</v>
      </c>
      <c r="K20" s="122">
        <f t="shared" si="2"/>
        <v>0</v>
      </c>
      <c r="L20" s="8">
        <f t="shared" si="14"/>
        <v>1</v>
      </c>
      <c r="M20" s="142">
        <f t="shared" si="15"/>
        <v>1</v>
      </c>
      <c r="N20" s="142">
        <v>1</v>
      </c>
      <c r="O20" s="135">
        <f t="shared" si="3"/>
        <v>1</v>
      </c>
      <c r="P20" s="135">
        <f t="shared" si="4"/>
        <v>1000</v>
      </c>
      <c r="Q20" s="11">
        <f t="shared" si="29"/>
        <v>0</v>
      </c>
      <c r="R20" s="30">
        <f t="shared" si="16"/>
        <v>0</v>
      </c>
      <c r="S20" s="135">
        <f t="shared" si="5"/>
        <v>0</v>
      </c>
      <c r="T20" s="145">
        <f t="shared" si="17"/>
        <v>7.8600000000000003E-2</v>
      </c>
      <c r="U20" s="143">
        <f t="shared" si="18"/>
        <v>0</v>
      </c>
      <c r="V20" s="143">
        <v>252</v>
      </c>
      <c r="W20" s="142">
        <f t="shared" si="6"/>
        <v>1</v>
      </c>
      <c r="X20" s="135">
        <f t="shared" si="7"/>
        <v>0</v>
      </c>
      <c r="Y20" s="135">
        <f t="shared" si="8"/>
        <v>0</v>
      </c>
      <c r="Z20" s="148" t="str">
        <f t="shared" si="30"/>
        <v>A+J=</v>
      </c>
      <c r="AA20" s="140">
        <f t="shared" si="31"/>
        <v>44095</v>
      </c>
      <c r="AB20" s="4"/>
      <c r="AC20" s="163">
        <f t="shared" si="32"/>
        <v>9</v>
      </c>
      <c r="AD20" s="169">
        <f t="shared" si="33"/>
        <v>44336</v>
      </c>
      <c r="AE20" s="165">
        <f t="shared" si="34"/>
        <v>977.8750607799999</v>
      </c>
      <c r="AF20" s="167">
        <f t="shared" si="35"/>
        <v>21</v>
      </c>
      <c r="AG20" s="176">
        <f t="shared" ref="AG20:AG22" si="41">TRUNC(AE19*(ROUND((1+T$10)^(AF20/252),9)-1),8)</f>
        <v>6.2097015400000002</v>
      </c>
      <c r="AH20" s="175">
        <f t="shared" si="38"/>
        <v>3.8577523</v>
      </c>
      <c r="AI20" s="217">
        <v>3.9295338366246331E-3</v>
      </c>
      <c r="AJ20" s="165">
        <f t="shared" ref="AJ20:AJ22" si="42">(AG20+AH20)</f>
        <v>10.067453840000001</v>
      </c>
      <c r="AK20" s="163">
        <f t="shared" si="36"/>
        <v>9</v>
      </c>
      <c r="AL20" s="172" t="s">
        <v>118</v>
      </c>
      <c r="AM20" s="169">
        <f t="shared" si="20"/>
        <v>44368</v>
      </c>
      <c r="AN20" s="7"/>
      <c r="AO20" s="169">
        <f t="shared" si="21"/>
        <v>44368</v>
      </c>
      <c r="AP20" s="200">
        <f>VLOOKUP($AO20,[1]Plan1!$EW$172:$EZ$293,2)</f>
        <v>5692.31</v>
      </c>
      <c r="AQ20" s="199">
        <f t="shared" si="22"/>
        <v>44307</v>
      </c>
      <c r="AR20" s="200">
        <f t="shared" si="23"/>
        <v>5739.56</v>
      </c>
      <c r="AS20" s="199">
        <f t="shared" si="24"/>
        <v>44337</v>
      </c>
      <c r="AT20" s="201">
        <f t="shared" si="25"/>
        <v>8.3006723105383262E-3</v>
      </c>
      <c r="AU20" s="1"/>
      <c r="AV20" s="96" t="s">
        <v>71</v>
      </c>
      <c r="AW20" s="98">
        <f>VLOOKUP(AW$15,$A$10:$X$3662,24)</f>
        <v>5.4431982200000002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22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3"/>
      <c r="DN20" s="1"/>
      <c r="DO20" s="1"/>
      <c r="DP20" s="1"/>
      <c r="DQ20" s="1"/>
      <c r="DR20" s="1"/>
      <c r="DS20" s="1"/>
      <c r="DT20" s="1"/>
      <c r="DU20" s="1"/>
      <c r="DV20" s="1"/>
      <c r="DW20" s="4"/>
      <c r="DX20" s="15"/>
      <c r="DY20" s="15"/>
      <c r="DZ20" s="15"/>
      <c r="EA20" s="15"/>
      <c r="EB20" s="23"/>
      <c r="EC20" s="23"/>
    </row>
    <row r="21" spans="1:133" ht="12.75" x14ac:dyDescent="0.2">
      <c r="A21" s="134">
        <f t="shared" si="9"/>
        <v>44074</v>
      </c>
      <c r="B21" s="135">
        <f t="shared" si="0"/>
        <v>1000</v>
      </c>
      <c r="C21" s="135">
        <f t="shared" si="26"/>
        <v>1000</v>
      </c>
      <c r="D21" s="136">
        <f t="shared" si="10"/>
        <v>5325.46</v>
      </c>
      <c r="E21" s="137">
        <f t="shared" si="27"/>
        <v>5344.63</v>
      </c>
      <c r="F21" s="138">
        <f t="shared" si="11"/>
        <v>44032</v>
      </c>
      <c r="G21" s="139">
        <f t="shared" si="1"/>
        <v>3.599689040946652E-3</v>
      </c>
      <c r="H21" s="140">
        <f t="shared" si="28"/>
        <v>44095</v>
      </c>
      <c r="I21" s="140">
        <f t="shared" si="12"/>
        <v>44095</v>
      </c>
      <c r="J21" s="141">
        <f t="shared" si="13"/>
        <v>21</v>
      </c>
      <c r="K21" s="122">
        <f t="shared" si="2"/>
        <v>0</v>
      </c>
      <c r="L21" s="8">
        <f t="shared" si="14"/>
        <v>1</v>
      </c>
      <c r="M21" s="142">
        <f t="shared" si="15"/>
        <v>1</v>
      </c>
      <c r="N21" s="142">
        <v>1</v>
      </c>
      <c r="O21" s="135">
        <f t="shared" si="3"/>
        <v>1</v>
      </c>
      <c r="P21" s="135">
        <f t="shared" si="4"/>
        <v>1000</v>
      </c>
      <c r="Q21" s="11">
        <f t="shared" si="29"/>
        <v>0</v>
      </c>
      <c r="R21" s="30">
        <f t="shared" si="16"/>
        <v>0</v>
      </c>
      <c r="S21" s="135">
        <f t="shared" si="5"/>
        <v>0</v>
      </c>
      <c r="T21" s="145">
        <f t="shared" si="17"/>
        <v>7.8600000000000003E-2</v>
      </c>
      <c r="U21" s="143">
        <f t="shared" si="18"/>
        <v>0</v>
      </c>
      <c r="V21" s="143">
        <v>252</v>
      </c>
      <c r="W21" s="142">
        <f>ROUND((1+T21)^TRUNC((U21/V21),9),9)</f>
        <v>1</v>
      </c>
      <c r="X21" s="135">
        <f t="shared" si="7"/>
        <v>0</v>
      </c>
      <c r="Y21" s="135">
        <f t="shared" si="8"/>
        <v>0</v>
      </c>
      <c r="Z21" s="148" t="str">
        <f t="shared" si="30"/>
        <v>A+J=</v>
      </c>
      <c r="AA21" s="140">
        <f t="shared" si="31"/>
        <v>44095</v>
      </c>
      <c r="AB21" s="4"/>
      <c r="AC21" s="163">
        <f t="shared" si="32"/>
        <v>10</v>
      </c>
      <c r="AD21" s="169">
        <f t="shared" si="33"/>
        <v>44368</v>
      </c>
      <c r="AE21" s="165">
        <f t="shared" si="34"/>
        <v>973.35590276999994</v>
      </c>
      <c r="AF21" s="167">
        <f t="shared" si="35"/>
        <v>21</v>
      </c>
      <c r="AG21" s="176">
        <f t="shared" si="41"/>
        <v>6.1853003099999997</v>
      </c>
      <c r="AH21" s="175">
        <f t="shared" si="38"/>
        <v>4.5191580099999999</v>
      </c>
      <c r="AI21" s="217">
        <v>4.6214063526536257E-3</v>
      </c>
      <c r="AJ21" s="165">
        <f t="shared" si="42"/>
        <v>10.704458320000001</v>
      </c>
      <c r="AK21" s="163">
        <f t="shared" si="36"/>
        <v>10</v>
      </c>
      <c r="AL21" s="172" t="s">
        <v>118</v>
      </c>
      <c r="AM21" s="169">
        <f t="shared" si="20"/>
        <v>44397</v>
      </c>
      <c r="AN21" s="7"/>
      <c r="AO21" s="169">
        <f t="shared" si="21"/>
        <v>44397</v>
      </c>
      <c r="AP21" s="200">
        <f>VLOOKUP($AO21,[1]Plan1!$EW$172:$EZ$293,2)</f>
        <v>5739.56</v>
      </c>
      <c r="AQ21" s="199">
        <f t="shared" si="22"/>
        <v>44336</v>
      </c>
      <c r="AR21" s="200">
        <f t="shared" si="23"/>
        <v>5769.98</v>
      </c>
      <c r="AS21" s="199">
        <f t="shared" si="24"/>
        <v>44367</v>
      </c>
      <c r="AT21" s="201">
        <f t="shared" si="25"/>
        <v>5.3000578441551038E-3</v>
      </c>
      <c r="AU21" s="1"/>
      <c r="AV21" s="100" t="s">
        <v>72</v>
      </c>
      <c r="AW21" s="103">
        <v>3955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22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3"/>
      <c r="DN21" s="1"/>
      <c r="DO21" s="1"/>
      <c r="DP21" s="1"/>
      <c r="DQ21" s="1"/>
      <c r="DR21" s="1"/>
      <c r="DS21" s="1"/>
      <c r="DT21" s="1"/>
      <c r="DU21" s="1"/>
      <c r="DV21" s="1"/>
      <c r="DW21" s="4"/>
      <c r="DX21" s="15"/>
      <c r="DY21" s="15"/>
      <c r="DZ21" s="15"/>
      <c r="EA21" s="15"/>
      <c r="EB21" s="23"/>
      <c r="EC21" s="23"/>
    </row>
    <row r="22" spans="1:133" ht="12.75" x14ac:dyDescent="0.2">
      <c r="A22" s="134">
        <f t="shared" si="9"/>
        <v>44075</v>
      </c>
      <c r="B22" s="135">
        <f t="shared" si="0"/>
        <v>1000</v>
      </c>
      <c r="C22" s="135">
        <f t="shared" si="26"/>
        <v>1000</v>
      </c>
      <c r="D22" s="136">
        <f t="shared" si="10"/>
        <v>5325.46</v>
      </c>
      <c r="E22" s="137">
        <f t="shared" si="27"/>
        <v>5344.63</v>
      </c>
      <c r="F22" s="138">
        <f t="shared" si="11"/>
        <v>44032</v>
      </c>
      <c r="G22" s="139">
        <f t="shared" si="1"/>
        <v>3.599689040946652E-3</v>
      </c>
      <c r="H22" s="140">
        <f t="shared" si="28"/>
        <v>44095</v>
      </c>
      <c r="I22" s="140">
        <f t="shared" si="12"/>
        <v>44095</v>
      </c>
      <c r="J22" s="141">
        <f t="shared" si="13"/>
        <v>21</v>
      </c>
      <c r="K22" s="122">
        <f t="shared" si="2"/>
        <v>0</v>
      </c>
      <c r="L22" s="8">
        <f t="shared" si="14"/>
        <v>1</v>
      </c>
      <c r="M22" s="142">
        <f t="shared" si="15"/>
        <v>1</v>
      </c>
      <c r="N22" s="142">
        <v>1</v>
      </c>
      <c r="O22" s="135">
        <f t="shared" si="3"/>
        <v>1</v>
      </c>
      <c r="P22" s="135">
        <f t="shared" si="4"/>
        <v>1000</v>
      </c>
      <c r="Q22" s="11">
        <f t="shared" si="29"/>
        <v>0</v>
      </c>
      <c r="R22" s="30">
        <f t="shared" si="16"/>
        <v>0</v>
      </c>
      <c r="S22" s="135">
        <f t="shared" si="5"/>
        <v>0</v>
      </c>
      <c r="T22" s="145">
        <f t="shared" si="17"/>
        <v>7.8600000000000003E-2</v>
      </c>
      <c r="U22" s="143">
        <f t="shared" si="18"/>
        <v>0</v>
      </c>
      <c r="V22" s="143">
        <v>252</v>
      </c>
      <c r="W22" s="142">
        <f t="shared" si="6"/>
        <v>1</v>
      </c>
      <c r="X22" s="135">
        <f t="shared" si="7"/>
        <v>0</v>
      </c>
      <c r="Y22" s="135">
        <f t="shared" si="8"/>
        <v>0</v>
      </c>
      <c r="Z22" s="148" t="str">
        <f t="shared" si="30"/>
        <v>A+J=</v>
      </c>
      <c r="AA22" s="140">
        <f t="shared" si="31"/>
        <v>44095</v>
      </c>
      <c r="AB22" s="4"/>
      <c r="AC22" s="163">
        <f t="shared" si="32"/>
        <v>11</v>
      </c>
      <c r="AD22" s="169">
        <f t="shared" si="33"/>
        <v>44397</v>
      </c>
      <c r="AE22" s="165">
        <f t="shared" si="34"/>
        <v>968.79504430999998</v>
      </c>
      <c r="AF22" s="167">
        <f t="shared" si="35"/>
        <v>21</v>
      </c>
      <c r="AG22" s="176">
        <f t="shared" si="41"/>
        <v>6.1567155299999996</v>
      </c>
      <c r="AH22" s="175">
        <f t="shared" si="38"/>
        <v>4.5608584600000004</v>
      </c>
      <c r="AI22" s="217">
        <v>4.6857048412033298E-3</v>
      </c>
      <c r="AJ22" s="165">
        <f t="shared" si="42"/>
        <v>10.71757399</v>
      </c>
      <c r="AK22" s="163">
        <f t="shared" si="36"/>
        <v>11</v>
      </c>
      <c r="AL22" s="172" t="s">
        <v>118</v>
      </c>
      <c r="AM22" s="169">
        <f t="shared" si="20"/>
        <v>44428</v>
      </c>
      <c r="AN22" s="7"/>
      <c r="AO22" s="169">
        <f t="shared" si="21"/>
        <v>44428</v>
      </c>
      <c r="AP22" s="200">
        <f>VLOOKUP($AO22,[1]Plan1!$EW$172:$EZ$293,2)</f>
        <v>5769.98</v>
      </c>
      <c r="AQ22" s="199">
        <f t="shared" si="22"/>
        <v>44367</v>
      </c>
      <c r="AR22" s="200">
        <f t="shared" si="23"/>
        <v>5825.37</v>
      </c>
      <c r="AS22" s="199">
        <f t="shared" si="24"/>
        <v>44397</v>
      </c>
      <c r="AT22" s="201">
        <f t="shared" si="25"/>
        <v>9.5996866540266623E-3</v>
      </c>
      <c r="AU22" s="1"/>
      <c r="AV22" s="96" t="s">
        <v>73</v>
      </c>
      <c r="AW22" s="161">
        <f>(AW18+AW20)*AW21</f>
        <v>95311.496907199995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22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3"/>
      <c r="DN22" s="1"/>
      <c r="DO22" s="1"/>
      <c r="DP22" s="1"/>
      <c r="DQ22" s="1"/>
      <c r="DR22" s="1"/>
      <c r="DS22" s="1"/>
      <c r="DT22" s="1"/>
      <c r="DU22" s="1"/>
      <c r="DV22" s="1"/>
      <c r="DW22" s="4"/>
      <c r="DX22" s="15"/>
      <c r="DY22" s="15"/>
      <c r="DZ22" s="15"/>
      <c r="EA22" s="15"/>
      <c r="EB22" s="23"/>
      <c r="EC22" s="23"/>
    </row>
    <row r="23" spans="1:133" ht="12.75" x14ac:dyDescent="0.2">
      <c r="A23" s="134">
        <f t="shared" si="9"/>
        <v>44076</v>
      </c>
      <c r="B23" s="135">
        <f t="shared" si="0"/>
        <v>1000</v>
      </c>
      <c r="C23" s="135">
        <f t="shared" si="26"/>
        <v>1000</v>
      </c>
      <c r="D23" s="136">
        <f t="shared" si="10"/>
        <v>5325.46</v>
      </c>
      <c r="E23" s="137">
        <f t="shared" si="27"/>
        <v>5344.63</v>
      </c>
      <c r="F23" s="138">
        <f t="shared" si="11"/>
        <v>44032</v>
      </c>
      <c r="G23" s="139">
        <f t="shared" si="1"/>
        <v>3.599689040946652E-3</v>
      </c>
      <c r="H23" s="140">
        <f t="shared" si="28"/>
        <v>44095</v>
      </c>
      <c r="I23" s="140">
        <f t="shared" si="12"/>
        <v>44095</v>
      </c>
      <c r="J23" s="141">
        <f t="shared" si="13"/>
        <v>21</v>
      </c>
      <c r="K23" s="122">
        <f t="shared" si="2"/>
        <v>0</v>
      </c>
      <c r="L23" s="8">
        <f t="shared" si="14"/>
        <v>1</v>
      </c>
      <c r="M23" s="142">
        <f t="shared" si="15"/>
        <v>1</v>
      </c>
      <c r="N23" s="142">
        <v>1</v>
      </c>
      <c r="O23" s="135">
        <f t="shared" si="3"/>
        <v>1</v>
      </c>
      <c r="P23" s="135">
        <f t="shared" si="4"/>
        <v>1000</v>
      </c>
      <c r="Q23" s="11">
        <f t="shared" si="29"/>
        <v>0</v>
      </c>
      <c r="R23" s="30">
        <f t="shared" si="16"/>
        <v>0</v>
      </c>
      <c r="S23" s="135">
        <f t="shared" si="5"/>
        <v>0</v>
      </c>
      <c r="T23" s="145">
        <f t="shared" si="17"/>
        <v>7.8600000000000003E-2</v>
      </c>
      <c r="U23" s="143">
        <f t="shared" si="18"/>
        <v>0</v>
      </c>
      <c r="V23" s="143">
        <v>252</v>
      </c>
      <c r="W23" s="142">
        <f t="shared" si="6"/>
        <v>1</v>
      </c>
      <c r="X23" s="135">
        <f t="shared" si="7"/>
        <v>0</v>
      </c>
      <c r="Y23" s="135">
        <f t="shared" si="8"/>
        <v>0</v>
      </c>
      <c r="Z23" s="148" t="str">
        <f t="shared" si="30"/>
        <v>A+J=</v>
      </c>
      <c r="AA23" s="140">
        <f t="shared" si="31"/>
        <v>44095</v>
      </c>
      <c r="AB23" s="4"/>
      <c r="AC23" s="163">
        <f t="shared" si="32"/>
        <v>12</v>
      </c>
      <c r="AD23" s="169">
        <f t="shared" si="33"/>
        <v>44428</v>
      </c>
      <c r="AE23" s="165">
        <f t="shared" si="34"/>
        <v>965.22565643999997</v>
      </c>
      <c r="AF23" s="167">
        <f t="shared" si="35"/>
        <v>23</v>
      </c>
      <c r="AG23" s="176">
        <f t="shared" ref="AG23:AG24" si="43">TRUNC(AE22*(ROUND((1+T$10)^(AF23/252),9)-1),8)</f>
        <v>6.7134909800000004</v>
      </c>
      <c r="AH23" s="175">
        <f t="shared" si="38"/>
        <v>3.5693878699999999</v>
      </c>
      <c r="AI23" s="217">
        <v>3.6843581102696914E-3</v>
      </c>
      <c r="AJ23" s="165">
        <f t="shared" ref="AJ23:AJ24" si="44">(AG23+AH23)</f>
        <v>10.282878849999999</v>
      </c>
      <c r="AK23" s="163">
        <f t="shared" si="36"/>
        <v>12</v>
      </c>
      <c r="AL23" s="172" t="s">
        <v>118</v>
      </c>
      <c r="AM23" s="169">
        <f t="shared" si="20"/>
        <v>44459</v>
      </c>
      <c r="AN23" s="7"/>
      <c r="AO23" s="169">
        <f t="shared" si="21"/>
        <v>44459</v>
      </c>
      <c r="AP23" s="200">
        <f>VLOOKUP($AO23,[1]Plan1!$EW$172:$EZ$293,2)</f>
        <v>5825.37</v>
      </c>
      <c r="AQ23" s="199">
        <f t="shared" si="22"/>
        <v>44397</v>
      </c>
      <c r="AR23" s="200">
        <f t="shared" si="23"/>
        <v>5876.05</v>
      </c>
      <c r="AS23" s="199">
        <f t="shared" si="24"/>
        <v>44428</v>
      </c>
      <c r="AT23" s="201">
        <f t="shared" si="25"/>
        <v>8.699876574363552E-3</v>
      </c>
      <c r="AU23" s="1"/>
      <c r="AV23" s="104" t="s">
        <v>104</v>
      </c>
      <c r="AW23" s="105">
        <f>VLOOKUP(AW$15,$A$10:$X$3662,16)-AW18</f>
        <v>841.89543974000003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22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3"/>
      <c r="DN23" s="1"/>
      <c r="DO23" s="1"/>
      <c r="DP23" s="1"/>
      <c r="DQ23" s="1"/>
      <c r="DR23" s="1"/>
      <c r="DS23" s="1"/>
      <c r="DT23" s="1"/>
      <c r="DU23" s="1"/>
      <c r="DV23" s="1"/>
      <c r="DW23" s="4"/>
      <c r="DX23" s="15"/>
      <c r="DY23" s="15"/>
      <c r="DZ23" s="15"/>
      <c r="EA23" s="15"/>
      <c r="EB23" s="23"/>
      <c r="EC23" s="23"/>
    </row>
    <row r="24" spans="1:133" ht="12.75" x14ac:dyDescent="0.2">
      <c r="A24" s="134">
        <f t="shared" si="9"/>
        <v>44077</v>
      </c>
      <c r="B24" s="135">
        <f t="shared" si="0"/>
        <v>1000</v>
      </c>
      <c r="C24" s="135">
        <f t="shared" si="26"/>
        <v>1000</v>
      </c>
      <c r="D24" s="136">
        <f t="shared" si="10"/>
        <v>5325.46</v>
      </c>
      <c r="E24" s="137">
        <f t="shared" si="27"/>
        <v>5344.63</v>
      </c>
      <c r="F24" s="138">
        <f t="shared" si="11"/>
        <v>44032</v>
      </c>
      <c r="G24" s="139">
        <f t="shared" si="1"/>
        <v>3.599689040946652E-3</v>
      </c>
      <c r="H24" s="140">
        <f t="shared" si="28"/>
        <v>44095</v>
      </c>
      <c r="I24" s="140">
        <f t="shared" si="12"/>
        <v>44095</v>
      </c>
      <c r="J24" s="141">
        <f t="shared" si="13"/>
        <v>21</v>
      </c>
      <c r="K24" s="122">
        <f t="shared" si="2"/>
        <v>0</v>
      </c>
      <c r="L24" s="8">
        <f t="shared" si="14"/>
        <v>1</v>
      </c>
      <c r="M24" s="142">
        <f t="shared" si="15"/>
        <v>1</v>
      </c>
      <c r="N24" s="142">
        <v>1</v>
      </c>
      <c r="O24" s="135">
        <f t="shared" si="3"/>
        <v>1</v>
      </c>
      <c r="P24" s="135">
        <f t="shared" si="4"/>
        <v>1000</v>
      </c>
      <c r="Q24" s="11">
        <f t="shared" si="29"/>
        <v>0</v>
      </c>
      <c r="R24" s="30">
        <f t="shared" si="16"/>
        <v>0</v>
      </c>
      <c r="S24" s="135">
        <f t="shared" si="5"/>
        <v>0</v>
      </c>
      <c r="T24" s="145">
        <f t="shared" si="17"/>
        <v>7.8600000000000003E-2</v>
      </c>
      <c r="U24" s="143">
        <f t="shared" si="18"/>
        <v>0</v>
      </c>
      <c r="V24" s="143">
        <v>252</v>
      </c>
      <c r="W24" s="142">
        <f t="shared" si="6"/>
        <v>1</v>
      </c>
      <c r="X24" s="135">
        <f t="shared" si="7"/>
        <v>0</v>
      </c>
      <c r="Y24" s="135">
        <f t="shared" si="8"/>
        <v>0</v>
      </c>
      <c r="Z24" s="148" t="str">
        <f t="shared" si="30"/>
        <v>A+J=</v>
      </c>
      <c r="AA24" s="140">
        <f t="shared" si="31"/>
        <v>44095</v>
      </c>
      <c r="AB24" s="4"/>
      <c r="AC24" s="163">
        <f t="shared" si="32"/>
        <v>13</v>
      </c>
      <c r="AD24" s="169">
        <f t="shared" si="33"/>
        <v>44459</v>
      </c>
      <c r="AE24" s="165">
        <f t="shared" si="34"/>
        <v>960.63486175999992</v>
      </c>
      <c r="AF24" s="167">
        <f t="shared" si="35"/>
        <v>20</v>
      </c>
      <c r="AG24" s="176">
        <f t="shared" si="43"/>
        <v>5.8136873199999997</v>
      </c>
      <c r="AH24" s="175">
        <f t="shared" si="38"/>
        <v>4.5907946800000001</v>
      </c>
      <c r="AI24" s="217">
        <v>4.7561880041245841E-3</v>
      </c>
      <c r="AJ24" s="165">
        <f t="shared" si="44"/>
        <v>10.404482</v>
      </c>
      <c r="AK24" s="163">
        <f t="shared" si="36"/>
        <v>13</v>
      </c>
      <c r="AL24" s="172" t="s">
        <v>118</v>
      </c>
      <c r="AM24" s="169">
        <f t="shared" si="20"/>
        <v>44489</v>
      </c>
      <c r="AN24" s="7"/>
      <c r="AO24" s="169">
        <f t="shared" si="21"/>
        <v>44489</v>
      </c>
      <c r="AP24" s="200">
        <f>VLOOKUP($AO24,[1]Plan1!$EW$172:$EZ$293,2)</f>
        <v>5876.05</v>
      </c>
      <c r="AQ24" s="199">
        <f t="shared" si="22"/>
        <v>44428</v>
      </c>
      <c r="AR24" s="200">
        <f t="shared" si="23"/>
        <v>5944.21</v>
      </c>
      <c r="AS24" s="199">
        <f t="shared" si="24"/>
        <v>44459</v>
      </c>
      <c r="AT24" s="201">
        <f t="shared" si="25"/>
        <v>1.159962900247602E-2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22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3"/>
      <c r="DN24" s="1"/>
      <c r="DO24" s="1"/>
      <c r="DP24" s="1"/>
      <c r="DQ24" s="1"/>
      <c r="DR24" s="1"/>
      <c r="DS24" s="1"/>
      <c r="DT24" s="1"/>
      <c r="DU24" s="1"/>
      <c r="DV24" s="1"/>
      <c r="DW24" s="4"/>
      <c r="DX24" s="15"/>
      <c r="DY24" s="15"/>
      <c r="DZ24" s="15"/>
      <c r="EA24" s="15"/>
      <c r="EB24" s="23"/>
      <c r="EC24" s="23"/>
    </row>
    <row r="25" spans="1:133" ht="12.75" x14ac:dyDescent="0.2">
      <c r="A25" s="134">
        <f t="shared" si="9"/>
        <v>44078</v>
      </c>
      <c r="B25" s="135">
        <f t="shared" si="0"/>
        <v>1000</v>
      </c>
      <c r="C25" s="135">
        <f t="shared" si="26"/>
        <v>1000</v>
      </c>
      <c r="D25" s="136">
        <f t="shared" si="10"/>
        <v>5325.46</v>
      </c>
      <c r="E25" s="137">
        <f t="shared" si="27"/>
        <v>5344.63</v>
      </c>
      <c r="F25" s="138">
        <f t="shared" si="11"/>
        <v>44032</v>
      </c>
      <c r="G25" s="139">
        <f t="shared" si="1"/>
        <v>3.599689040946652E-3</v>
      </c>
      <c r="H25" s="140">
        <f t="shared" si="28"/>
        <v>44095</v>
      </c>
      <c r="I25" s="140">
        <f t="shared" si="12"/>
        <v>44095</v>
      </c>
      <c r="J25" s="141">
        <f t="shared" si="13"/>
        <v>21</v>
      </c>
      <c r="K25" s="122">
        <f t="shared" si="2"/>
        <v>0</v>
      </c>
      <c r="L25" s="8">
        <f t="shared" si="14"/>
        <v>1</v>
      </c>
      <c r="M25" s="142">
        <f t="shared" si="15"/>
        <v>1</v>
      </c>
      <c r="N25" s="142">
        <v>1</v>
      </c>
      <c r="O25" s="135">
        <f t="shared" si="3"/>
        <v>1</v>
      </c>
      <c r="P25" s="135">
        <f t="shared" si="4"/>
        <v>1000</v>
      </c>
      <c r="Q25" s="11">
        <f t="shared" si="29"/>
        <v>0</v>
      </c>
      <c r="R25" s="30">
        <f t="shared" si="16"/>
        <v>0</v>
      </c>
      <c r="S25" s="135">
        <f t="shared" si="5"/>
        <v>0</v>
      </c>
      <c r="T25" s="145">
        <f t="shared" si="17"/>
        <v>7.8600000000000003E-2</v>
      </c>
      <c r="U25" s="143">
        <f t="shared" si="18"/>
        <v>0</v>
      </c>
      <c r="V25" s="143">
        <v>252</v>
      </c>
      <c r="W25" s="142">
        <f t="shared" si="6"/>
        <v>1</v>
      </c>
      <c r="X25" s="135">
        <f t="shared" si="7"/>
        <v>0</v>
      </c>
      <c r="Y25" s="135">
        <f t="shared" si="8"/>
        <v>0</v>
      </c>
      <c r="Z25" s="148" t="str">
        <f t="shared" si="30"/>
        <v>A+J=</v>
      </c>
      <c r="AA25" s="140">
        <f t="shared" si="31"/>
        <v>44095</v>
      </c>
      <c r="AB25" s="4"/>
      <c r="AC25" s="163">
        <f t="shared" si="32"/>
        <v>14</v>
      </c>
      <c r="AD25" s="169">
        <f t="shared" si="33"/>
        <v>44489</v>
      </c>
      <c r="AE25" s="165">
        <f t="shared" ref="AE25" si="45">(AE24-AH25)</f>
        <v>954.86366487999987</v>
      </c>
      <c r="AF25" s="167">
        <f t="shared" si="35"/>
        <v>21</v>
      </c>
      <c r="AG25" s="176">
        <f t="shared" ref="AG25" si="46">TRUNC(AE24*(ROUND((1+T$10)^(AF25/252),9)-1),8)</f>
        <v>6.0762518099999996</v>
      </c>
      <c r="AH25" s="175">
        <f t="shared" ref="AH25" si="47">TRUNC((AE24*AI25),8)</f>
        <v>5.7711968799999998</v>
      </c>
      <c r="AI25" s="217">
        <v>6.0076904465415706E-3</v>
      </c>
      <c r="AJ25" s="165">
        <f t="shared" ref="AJ25" si="48">(AG25+AH25)</f>
        <v>11.84744869</v>
      </c>
      <c r="AK25" s="163">
        <f t="shared" si="36"/>
        <v>14</v>
      </c>
      <c r="AL25" s="172" t="s">
        <v>118</v>
      </c>
      <c r="AM25" s="169">
        <f t="shared" ref="AM25" si="49">AD26</f>
        <v>44522</v>
      </c>
      <c r="AN25" s="7"/>
      <c r="AO25" s="169">
        <f t="shared" si="21"/>
        <v>44522</v>
      </c>
      <c r="AP25" s="200">
        <f>VLOOKUP($AO25,[1]Plan1!$EW$172:$EZ$293,2)</f>
        <v>5944.21</v>
      </c>
      <c r="AQ25" s="199">
        <f t="shared" si="22"/>
        <v>44461</v>
      </c>
      <c r="AR25" s="200">
        <f t="shared" si="23"/>
        <v>6018.51</v>
      </c>
      <c r="AS25" s="199">
        <f t="shared" si="24"/>
        <v>44491</v>
      </c>
      <c r="AT25" s="201">
        <f t="shared" si="25"/>
        <v>1.2499558393798349E-2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25"/>
      <c r="CY25" s="1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26"/>
      <c r="DX25" s="27"/>
      <c r="DY25" s="27"/>
      <c r="DZ25" s="27"/>
      <c r="EA25" s="27"/>
      <c r="EB25" s="27"/>
      <c r="EC25" s="27"/>
    </row>
    <row r="26" spans="1:133" ht="12.75" x14ac:dyDescent="0.2">
      <c r="A26" s="134">
        <f t="shared" si="9"/>
        <v>44079</v>
      </c>
      <c r="B26" s="135">
        <f t="shared" si="0"/>
        <v>1000</v>
      </c>
      <c r="C26" s="135">
        <f t="shared" si="26"/>
        <v>1000</v>
      </c>
      <c r="D26" s="136">
        <f t="shared" si="10"/>
        <v>5325.46</v>
      </c>
      <c r="E26" s="137">
        <f t="shared" si="27"/>
        <v>5344.63</v>
      </c>
      <c r="F26" s="138">
        <f t="shared" si="11"/>
        <v>44032</v>
      </c>
      <c r="G26" s="139">
        <f t="shared" si="1"/>
        <v>3.599689040946652E-3</v>
      </c>
      <c r="H26" s="140">
        <f t="shared" si="28"/>
        <v>44095</v>
      </c>
      <c r="I26" s="140">
        <f t="shared" si="12"/>
        <v>44095</v>
      </c>
      <c r="J26" s="141">
        <f t="shared" si="13"/>
        <v>21</v>
      </c>
      <c r="K26" s="122">
        <f t="shared" si="2"/>
        <v>0</v>
      </c>
      <c r="L26" s="8">
        <f t="shared" si="14"/>
        <v>1</v>
      </c>
      <c r="M26" s="142">
        <f t="shared" si="15"/>
        <v>1</v>
      </c>
      <c r="N26" s="142">
        <v>1</v>
      </c>
      <c r="O26" s="135">
        <f t="shared" si="3"/>
        <v>1</v>
      </c>
      <c r="P26" s="135">
        <f t="shared" si="4"/>
        <v>1000</v>
      </c>
      <c r="Q26" s="11">
        <f t="shared" si="29"/>
        <v>0</v>
      </c>
      <c r="R26" s="30">
        <f t="shared" si="16"/>
        <v>0</v>
      </c>
      <c r="S26" s="135">
        <f t="shared" si="5"/>
        <v>0</v>
      </c>
      <c r="T26" s="145">
        <f t="shared" si="17"/>
        <v>7.8600000000000003E-2</v>
      </c>
      <c r="U26" s="143">
        <f t="shared" si="18"/>
        <v>0</v>
      </c>
      <c r="V26" s="143">
        <v>252</v>
      </c>
      <c r="W26" s="142">
        <f t="shared" si="6"/>
        <v>1</v>
      </c>
      <c r="X26" s="135">
        <f t="shared" si="7"/>
        <v>0</v>
      </c>
      <c r="Y26" s="135">
        <f t="shared" si="8"/>
        <v>0</v>
      </c>
      <c r="Z26" s="148" t="str">
        <f t="shared" si="30"/>
        <v>A+J=</v>
      </c>
      <c r="AA26" s="140">
        <f t="shared" si="31"/>
        <v>44095</v>
      </c>
      <c r="AB26" s="4"/>
      <c r="AC26" s="163">
        <f t="shared" si="32"/>
        <v>15</v>
      </c>
      <c r="AD26" s="169">
        <f t="shared" si="33"/>
        <v>44522</v>
      </c>
      <c r="AE26" s="165">
        <f t="shared" ref="AE26:AE89" si="50">(AE25-AH26)</f>
        <v>949.30492429999993</v>
      </c>
      <c r="AF26" s="167">
        <f t="shared" si="35"/>
        <v>21</v>
      </c>
      <c r="AG26" s="176">
        <f t="shared" ref="AG26:AG89" si="51">TRUNC(AE25*(ROUND((1+T$10)^(AF26/252),9)-1),8)</f>
        <v>6.0397475700000003</v>
      </c>
      <c r="AH26" s="175">
        <f t="shared" ref="AH26:AH89" si="52">TRUNC((AE25*AI26),8)</f>
        <v>5.5587405800000003</v>
      </c>
      <c r="AI26" s="217">
        <v>5.8215018425991872E-3</v>
      </c>
      <c r="AJ26" s="165">
        <f t="shared" ref="AJ26:AJ89" si="53">(AG26+AH26)</f>
        <v>11.598488150000001</v>
      </c>
      <c r="AK26" s="163">
        <f t="shared" si="36"/>
        <v>15</v>
      </c>
      <c r="AL26" s="172" t="s">
        <v>118</v>
      </c>
      <c r="AM26" s="169">
        <f t="shared" ref="AM26:AM89" si="54">AD27</f>
        <v>44550</v>
      </c>
      <c r="AN26" s="7"/>
      <c r="AO26" s="169">
        <f t="shared" si="21"/>
        <v>44550</v>
      </c>
      <c r="AP26" s="200">
        <f>VLOOKUP($AO26,[1]Plan1!$EW$172:$EZ$293,2)</f>
        <v>6018.51</v>
      </c>
      <c r="AQ26" s="199">
        <f t="shared" si="22"/>
        <v>44489</v>
      </c>
      <c r="AR26" s="200">
        <f t="shared" si="23"/>
        <v>6075.69</v>
      </c>
      <c r="AS26" s="199">
        <f t="shared" si="24"/>
        <v>44520</v>
      </c>
      <c r="AT26" s="201">
        <f t="shared" si="25"/>
        <v>9.5006903702077317E-3</v>
      </c>
      <c r="AU26" s="1"/>
      <c r="AV26" s="96" t="s">
        <v>75</v>
      </c>
      <c r="AW26" s="96" t="s">
        <v>117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22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3"/>
      <c r="DN26" s="1"/>
      <c r="DO26" s="1"/>
      <c r="DP26" s="1"/>
      <c r="DQ26" s="1"/>
      <c r="DR26" s="1"/>
      <c r="DS26" s="1"/>
      <c r="DT26" s="1"/>
      <c r="DU26" s="1"/>
      <c r="DV26" s="1"/>
      <c r="DW26" s="4"/>
      <c r="DX26" s="15"/>
      <c r="DY26" s="15"/>
      <c r="DZ26" s="15"/>
      <c r="EA26" s="15"/>
      <c r="EB26" s="23"/>
      <c r="EC26" s="23"/>
    </row>
    <row r="27" spans="1:133" ht="12.75" x14ac:dyDescent="0.2">
      <c r="A27" s="134">
        <f t="shared" si="9"/>
        <v>44080</v>
      </c>
      <c r="B27" s="135">
        <f t="shared" si="0"/>
        <v>1000</v>
      </c>
      <c r="C27" s="135">
        <f t="shared" si="26"/>
        <v>1000</v>
      </c>
      <c r="D27" s="136">
        <f t="shared" si="10"/>
        <v>5325.46</v>
      </c>
      <c r="E27" s="137">
        <f t="shared" si="27"/>
        <v>5344.63</v>
      </c>
      <c r="F27" s="138">
        <f t="shared" si="11"/>
        <v>44032</v>
      </c>
      <c r="G27" s="139">
        <f t="shared" si="1"/>
        <v>3.599689040946652E-3</v>
      </c>
      <c r="H27" s="140">
        <f t="shared" si="28"/>
        <v>44095</v>
      </c>
      <c r="I27" s="140">
        <f t="shared" si="12"/>
        <v>44095</v>
      </c>
      <c r="J27" s="141">
        <f t="shared" si="13"/>
        <v>21</v>
      </c>
      <c r="K27" s="122">
        <f t="shared" si="2"/>
        <v>0</v>
      </c>
      <c r="L27" s="8">
        <f t="shared" si="14"/>
        <v>1</v>
      </c>
      <c r="M27" s="142">
        <f t="shared" si="15"/>
        <v>1</v>
      </c>
      <c r="N27" s="142">
        <v>1</v>
      </c>
      <c r="O27" s="135">
        <f t="shared" si="3"/>
        <v>1</v>
      </c>
      <c r="P27" s="135">
        <f t="shared" si="4"/>
        <v>1000</v>
      </c>
      <c r="Q27" s="11">
        <f t="shared" si="29"/>
        <v>0</v>
      </c>
      <c r="R27" s="30">
        <f t="shared" si="16"/>
        <v>0</v>
      </c>
      <c r="S27" s="135">
        <f t="shared" si="5"/>
        <v>0</v>
      </c>
      <c r="T27" s="145">
        <f t="shared" si="17"/>
        <v>7.8600000000000003E-2</v>
      </c>
      <c r="U27" s="143">
        <f t="shared" si="18"/>
        <v>0</v>
      </c>
      <c r="V27" s="143">
        <v>252</v>
      </c>
      <c r="W27" s="142">
        <f t="shared" si="6"/>
        <v>1</v>
      </c>
      <c r="X27" s="135">
        <f t="shared" si="7"/>
        <v>0</v>
      </c>
      <c r="Y27" s="135">
        <f t="shared" si="8"/>
        <v>0</v>
      </c>
      <c r="Z27" s="148" t="str">
        <f t="shared" si="30"/>
        <v>A+J=</v>
      </c>
      <c r="AA27" s="140">
        <f t="shared" si="31"/>
        <v>44095</v>
      </c>
      <c r="AB27" s="4"/>
      <c r="AC27" s="163">
        <f t="shared" si="32"/>
        <v>16</v>
      </c>
      <c r="AD27" s="169">
        <f t="shared" si="33"/>
        <v>44550</v>
      </c>
      <c r="AE27" s="165">
        <f t="shared" si="50"/>
        <v>942.87343708999992</v>
      </c>
      <c r="AF27" s="167">
        <f t="shared" si="35"/>
        <v>20</v>
      </c>
      <c r="AG27" s="176">
        <f t="shared" si="51"/>
        <v>5.7177945599999997</v>
      </c>
      <c r="AH27" s="175">
        <f t="shared" si="52"/>
        <v>6.4314872100000002</v>
      </c>
      <c r="AI27" s="217">
        <v>6.7749434931740809E-3</v>
      </c>
      <c r="AJ27" s="165">
        <f t="shared" si="53"/>
        <v>12.14928177</v>
      </c>
      <c r="AK27" s="163">
        <f t="shared" si="36"/>
        <v>16</v>
      </c>
      <c r="AL27" s="172" t="s">
        <v>118</v>
      </c>
      <c r="AM27" s="169">
        <f t="shared" si="54"/>
        <v>44581</v>
      </c>
      <c r="AN27" s="7"/>
      <c r="AO27" s="169">
        <f t="shared" si="21"/>
        <v>44581</v>
      </c>
      <c r="AP27" s="200">
        <f>VLOOKUP($AO27,[1]Plan1!$EW$172:$EZ$293,2)</f>
        <v>6075.69</v>
      </c>
      <c r="AQ27" s="199">
        <f t="shared" si="22"/>
        <v>44520</v>
      </c>
      <c r="AR27" s="200">
        <f t="shared" si="23"/>
        <v>6120.04</v>
      </c>
      <c r="AS27" s="199">
        <f t="shared" si="24"/>
        <v>44550</v>
      </c>
      <c r="AT27" s="201">
        <f t="shared" si="25"/>
        <v>7.2995824342585447E-3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22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3"/>
      <c r="DN27" s="1"/>
      <c r="DO27" s="1"/>
      <c r="DP27" s="1"/>
      <c r="DQ27" s="1"/>
      <c r="DR27" s="1"/>
      <c r="DS27" s="1"/>
      <c r="DT27" s="1"/>
      <c r="DU27" s="1"/>
      <c r="DV27" s="1"/>
      <c r="DW27" s="4"/>
      <c r="DX27" s="15"/>
      <c r="DY27" s="15"/>
      <c r="DZ27" s="15"/>
      <c r="EA27" s="15"/>
      <c r="EB27" s="23"/>
      <c r="EC27" s="23"/>
    </row>
    <row r="28" spans="1:133" ht="12.75" x14ac:dyDescent="0.2">
      <c r="A28" s="134">
        <f t="shared" si="9"/>
        <v>44081</v>
      </c>
      <c r="B28" s="135">
        <f t="shared" si="0"/>
        <v>1000</v>
      </c>
      <c r="C28" s="135">
        <f t="shared" si="26"/>
        <v>1000</v>
      </c>
      <c r="D28" s="136">
        <f t="shared" si="10"/>
        <v>5325.46</v>
      </c>
      <c r="E28" s="137">
        <f t="shared" si="27"/>
        <v>5344.63</v>
      </c>
      <c r="F28" s="138">
        <f t="shared" si="11"/>
        <v>44032</v>
      </c>
      <c r="G28" s="139">
        <f t="shared" si="1"/>
        <v>3.599689040946652E-3</v>
      </c>
      <c r="H28" s="140">
        <f t="shared" si="28"/>
        <v>44095</v>
      </c>
      <c r="I28" s="140">
        <f t="shared" si="12"/>
        <v>44095</v>
      </c>
      <c r="J28" s="141">
        <f t="shared" si="13"/>
        <v>21</v>
      </c>
      <c r="K28" s="122">
        <f t="shared" si="2"/>
        <v>0</v>
      </c>
      <c r="L28" s="8">
        <f t="shared" si="14"/>
        <v>1</v>
      </c>
      <c r="M28" s="142">
        <f t="shared" si="15"/>
        <v>1</v>
      </c>
      <c r="N28" s="142">
        <v>1</v>
      </c>
      <c r="O28" s="135">
        <f t="shared" si="3"/>
        <v>1</v>
      </c>
      <c r="P28" s="135">
        <f t="shared" si="4"/>
        <v>1000</v>
      </c>
      <c r="Q28" s="11">
        <f t="shared" si="29"/>
        <v>0</v>
      </c>
      <c r="R28" s="30">
        <f t="shared" si="16"/>
        <v>0</v>
      </c>
      <c r="S28" s="135">
        <f t="shared" si="5"/>
        <v>0</v>
      </c>
      <c r="T28" s="145">
        <f t="shared" si="17"/>
        <v>7.8600000000000003E-2</v>
      </c>
      <c r="U28" s="143">
        <f t="shared" si="18"/>
        <v>0</v>
      </c>
      <c r="V28" s="143">
        <v>252</v>
      </c>
      <c r="W28" s="142">
        <f t="shared" si="6"/>
        <v>1</v>
      </c>
      <c r="X28" s="135">
        <f t="shared" si="7"/>
        <v>0</v>
      </c>
      <c r="Y28" s="135">
        <f t="shared" si="8"/>
        <v>0</v>
      </c>
      <c r="Z28" s="148" t="str">
        <f t="shared" si="30"/>
        <v>A+J=</v>
      </c>
      <c r="AA28" s="140">
        <f t="shared" si="31"/>
        <v>44095</v>
      </c>
      <c r="AB28" s="4"/>
      <c r="AC28" s="163">
        <f t="shared" si="32"/>
        <v>17</v>
      </c>
      <c r="AD28" s="169">
        <f t="shared" si="33"/>
        <v>44581</v>
      </c>
      <c r="AE28" s="165">
        <f t="shared" si="50"/>
        <v>938.73438406999992</v>
      </c>
      <c r="AF28" s="167">
        <f t="shared" si="35"/>
        <v>23</v>
      </c>
      <c r="AG28" s="176">
        <f t="shared" si="51"/>
        <v>6.5338611699999998</v>
      </c>
      <c r="AH28" s="175">
        <f t="shared" si="52"/>
        <v>4.1390530200000004</v>
      </c>
      <c r="AI28" s="217">
        <v>4.3898288545765407E-3</v>
      </c>
      <c r="AJ28" s="165">
        <f t="shared" si="53"/>
        <v>10.67291419</v>
      </c>
      <c r="AK28" s="163">
        <f t="shared" si="36"/>
        <v>17</v>
      </c>
      <c r="AL28" s="172" t="s">
        <v>118</v>
      </c>
      <c r="AM28" s="169">
        <f t="shared" si="54"/>
        <v>44613</v>
      </c>
      <c r="AN28" s="7"/>
      <c r="AO28" s="169">
        <f t="shared" si="21"/>
        <v>44613</v>
      </c>
      <c r="AP28" s="200">
        <f>VLOOKUP($AO28,[1]Plan1!$EW$172:$EZ$293,2)</f>
        <v>6120.04</v>
      </c>
      <c r="AQ28" s="199">
        <f t="shared" si="22"/>
        <v>44551</v>
      </c>
      <c r="AR28" s="200">
        <f t="shared" si="23"/>
        <v>6153.09</v>
      </c>
      <c r="AS28" s="199">
        <f t="shared" si="24"/>
        <v>44582</v>
      </c>
      <c r="AT28" s="201">
        <f t="shared" si="25"/>
        <v>5.4002915013626751E-3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22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3"/>
      <c r="DN28" s="1"/>
      <c r="DO28" s="1"/>
      <c r="DP28" s="1"/>
      <c r="DQ28" s="1"/>
      <c r="DR28" s="1"/>
      <c r="DS28" s="1"/>
      <c r="DT28" s="1"/>
      <c r="DU28" s="1"/>
      <c r="DV28" s="1"/>
      <c r="DW28" s="4"/>
      <c r="DX28" s="15"/>
      <c r="DY28" s="15"/>
      <c r="DZ28" s="15"/>
      <c r="EA28" s="15"/>
      <c r="EB28" s="23"/>
      <c r="EC28" s="23"/>
    </row>
    <row r="29" spans="1:133" ht="12.75" x14ac:dyDescent="0.2">
      <c r="A29" s="134">
        <f t="shared" si="9"/>
        <v>44082</v>
      </c>
      <c r="B29" s="135">
        <f t="shared" si="0"/>
        <v>1000</v>
      </c>
      <c r="C29" s="135">
        <f t="shared" si="26"/>
        <v>1000</v>
      </c>
      <c r="D29" s="136">
        <f t="shared" si="10"/>
        <v>5325.46</v>
      </c>
      <c r="E29" s="137">
        <f t="shared" si="27"/>
        <v>5344.63</v>
      </c>
      <c r="F29" s="138">
        <f t="shared" si="11"/>
        <v>44032</v>
      </c>
      <c r="G29" s="139">
        <f t="shared" si="1"/>
        <v>3.599689040946652E-3</v>
      </c>
      <c r="H29" s="140">
        <f t="shared" si="28"/>
        <v>44095</v>
      </c>
      <c r="I29" s="140">
        <f t="shared" si="12"/>
        <v>44095</v>
      </c>
      <c r="J29" s="141">
        <f t="shared" si="13"/>
        <v>21</v>
      </c>
      <c r="K29" s="122">
        <f t="shared" si="2"/>
        <v>0</v>
      </c>
      <c r="L29" s="8">
        <f t="shared" si="14"/>
        <v>1</v>
      </c>
      <c r="M29" s="142">
        <f t="shared" si="15"/>
        <v>1</v>
      </c>
      <c r="N29" s="142">
        <v>1</v>
      </c>
      <c r="O29" s="135">
        <f t="shared" si="3"/>
        <v>1</v>
      </c>
      <c r="P29" s="135">
        <f t="shared" si="4"/>
        <v>1000</v>
      </c>
      <c r="Q29" s="11">
        <f t="shared" si="29"/>
        <v>0</v>
      </c>
      <c r="R29" s="30">
        <f t="shared" si="16"/>
        <v>0</v>
      </c>
      <c r="S29" s="135">
        <f t="shared" si="5"/>
        <v>0</v>
      </c>
      <c r="T29" s="145">
        <f t="shared" si="17"/>
        <v>7.8600000000000003E-2</v>
      </c>
      <c r="U29" s="143">
        <f t="shared" si="18"/>
        <v>0</v>
      </c>
      <c r="V29" s="143">
        <v>252</v>
      </c>
      <c r="W29" s="142">
        <f t="shared" si="6"/>
        <v>1</v>
      </c>
      <c r="X29" s="135">
        <f t="shared" si="7"/>
        <v>0</v>
      </c>
      <c r="Y29" s="135">
        <f t="shared" si="8"/>
        <v>0</v>
      </c>
      <c r="Z29" s="148" t="str">
        <f t="shared" si="30"/>
        <v>A+J=</v>
      </c>
      <c r="AA29" s="140">
        <f t="shared" si="31"/>
        <v>44095</v>
      </c>
      <c r="AB29" s="4"/>
      <c r="AC29" s="163">
        <f t="shared" si="32"/>
        <v>18</v>
      </c>
      <c r="AD29" s="169">
        <f t="shared" si="33"/>
        <v>44613</v>
      </c>
      <c r="AE29" s="165">
        <f t="shared" si="50"/>
        <v>933.45541751999997</v>
      </c>
      <c r="AF29" s="167">
        <f t="shared" si="35"/>
        <v>22</v>
      </c>
      <c r="AG29" s="176">
        <f t="shared" si="51"/>
        <v>6.2214095599999997</v>
      </c>
      <c r="AH29" s="175">
        <f t="shared" si="52"/>
        <v>5.2789665499999998</v>
      </c>
      <c r="AI29" s="217">
        <v>5.623493333246612E-3</v>
      </c>
      <c r="AJ29" s="165">
        <f t="shared" si="53"/>
        <v>11.500376109999999</v>
      </c>
      <c r="AK29" s="163">
        <f t="shared" si="36"/>
        <v>18</v>
      </c>
      <c r="AL29" s="172" t="s">
        <v>118</v>
      </c>
      <c r="AM29" s="169">
        <f t="shared" si="54"/>
        <v>44641</v>
      </c>
      <c r="AN29" s="7"/>
      <c r="AO29" s="169">
        <f t="shared" si="21"/>
        <v>44641</v>
      </c>
      <c r="AP29" s="200">
        <f>VLOOKUP($AO29,[1]Plan1!$EW$172:$EZ$293,2)</f>
        <v>6153.09</v>
      </c>
      <c r="AQ29" s="199">
        <f t="shared" si="22"/>
        <v>44582</v>
      </c>
      <c r="AR29" s="200">
        <f t="shared" si="23"/>
        <v>6215.24</v>
      </c>
      <c r="AS29" s="199">
        <f t="shared" si="24"/>
        <v>44613</v>
      </c>
      <c r="AT29" s="201">
        <f t="shared" si="25"/>
        <v>1.0100616113204897E-2</v>
      </c>
      <c r="AU29" s="1"/>
      <c r="AV29" s="104" t="s">
        <v>67</v>
      </c>
      <c r="AW29" s="104" t="str">
        <f>AW12</f>
        <v>387ª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22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3"/>
      <c r="DN29" s="1"/>
      <c r="DO29" s="1"/>
      <c r="DP29" s="1"/>
      <c r="DQ29" s="1"/>
      <c r="DR29" s="1"/>
      <c r="DS29" s="1"/>
      <c r="DT29" s="1"/>
      <c r="DU29" s="1"/>
      <c r="DV29" s="1"/>
      <c r="DW29" s="4"/>
      <c r="DX29" s="15"/>
      <c r="DY29" s="15"/>
      <c r="DZ29" s="15"/>
      <c r="EA29" s="15"/>
      <c r="EB29" s="23"/>
      <c r="EC29" s="23"/>
    </row>
    <row r="30" spans="1:133" ht="12.75" x14ac:dyDescent="0.2">
      <c r="A30" s="134">
        <f t="shared" si="9"/>
        <v>44083</v>
      </c>
      <c r="B30" s="135">
        <f t="shared" si="0"/>
        <v>1000</v>
      </c>
      <c r="C30" s="135">
        <f t="shared" si="26"/>
        <v>1000</v>
      </c>
      <c r="D30" s="136">
        <f t="shared" si="10"/>
        <v>5325.46</v>
      </c>
      <c r="E30" s="137">
        <f t="shared" si="27"/>
        <v>5344.63</v>
      </c>
      <c r="F30" s="138">
        <f t="shared" si="11"/>
        <v>44032</v>
      </c>
      <c r="G30" s="139">
        <f t="shared" si="1"/>
        <v>3.599689040946652E-3</v>
      </c>
      <c r="H30" s="140">
        <f t="shared" si="28"/>
        <v>44095</v>
      </c>
      <c r="I30" s="140">
        <f t="shared" si="12"/>
        <v>44095</v>
      </c>
      <c r="J30" s="141">
        <f t="shared" si="13"/>
        <v>21</v>
      </c>
      <c r="K30" s="122">
        <f t="shared" si="2"/>
        <v>0</v>
      </c>
      <c r="L30" s="8">
        <f t="shared" si="14"/>
        <v>1</v>
      </c>
      <c r="M30" s="142">
        <f t="shared" si="15"/>
        <v>1</v>
      </c>
      <c r="N30" s="142">
        <v>1</v>
      </c>
      <c r="O30" s="135">
        <f t="shared" si="3"/>
        <v>1</v>
      </c>
      <c r="P30" s="135">
        <f t="shared" si="4"/>
        <v>1000</v>
      </c>
      <c r="Q30" s="11">
        <f t="shared" si="29"/>
        <v>0</v>
      </c>
      <c r="R30" s="30">
        <f t="shared" si="16"/>
        <v>0</v>
      </c>
      <c r="S30" s="135">
        <f t="shared" si="5"/>
        <v>0</v>
      </c>
      <c r="T30" s="145">
        <f t="shared" si="17"/>
        <v>7.8600000000000003E-2</v>
      </c>
      <c r="U30" s="143">
        <f t="shared" si="18"/>
        <v>0</v>
      </c>
      <c r="V30" s="143">
        <v>252</v>
      </c>
      <c r="W30" s="142">
        <f t="shared" si="6"/>
        <v>1</v>
      </c>
      <c r="X30" s="135">
        <f t="shared" si="7"/>
        <v>0</v>
      </c>
      <c r="Y30" s="135">
        <f t="shared" si="8"/>
        <v>0</v>
      </c>
      <c r="Z30" s="148" t="str">
        <f t="shared" si="30"/>
        <v>A+J=</v>
      </c>
      <c r="AA30" s="140">
        <f t="shared" si="31"/>
        <v>44095</v>
      </c>
      <c r="AB30" s="4"/>
      <c r="AC30" s="163">
        <f t="shared" si="32"/>
        <v>19</v>
      </c>
      <c r="AD30" s="169">
        <f t="shared" si="33"/>
        <v>44641</v>
      </c>
      <c r="AE30" s="165">
        <f t="shared" si="50"/>
        <v>918.71579124999994</v>
      </c>
      <c r="AF30" s="167">
        <f t="shared" si="35"/>
        <v>18</v>
      </c>
      <c r="AG30" s="176">
        <f t="shared" si="51"/>
        <v>5.0585778599999998</v>
      </c>
      <c r="AH30" s="175">
        <f t="shared" si="52"/>
        <v>14.73962627</v>
      </c>
      <c r="AI30" s="217">
        <v>1.5790391267997521E-2</v>
      </c>
      <c r="AJ30" s="165">
        <f t="shared" si="53"/>
        <v>19.798204130000002</v>
      </c>
      <c r="AK30" s="163">
        <f t="shared" si="36"/>
        <v>19</v>
      </c>
      <c r="AL30" s="172" t="s">
        <v>118</v>
      </c>
      <c r="AM30" s="169">
        <f t="shared" si="54"/>
        <v>44671</v>
      </c>
      <c r="AN30" s="7"/>
      <c r="AO30" s="169">
        <f t="shared" si="21"/>
        <v>44671</v>
      </c>
      <c r="AP30" s="200">
        <f>VLOOKUP($AO30,[1]Plan1!$EW$172:$EZ$293,2)</f>
        <v>6215.24</v>
      </c>
      <c r="AQ30" s="199">
        <f t="shared" si="22"/>
        <v>44612</v>
      </c>
      <c r="AR30" s="200">
        <f t="shared" si="23"/>
        <v>6315.93</v>
      </c>
      <c r="AS30" s="199">
        <f t="shared" si="24"/>
        <v>44640</v>
      </c>
      <c r="AT30" s="201">
        <f t="shared" si="25"/>
        <v>1.6200500704719456E-2</v>
      </c>
      <c r="AU30" s="1"/>
      <c r="AV30" s="2" t="s">
        <v>68</v>
      </c>
      <c r="AW30" s="2" t="str">
        <f>AW13</f>
        <v>20D0995632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22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3"/>
      <c r="DN30" s="1"/>
      <c r="DO30" s="1"/>
      <c r="DP30" s="1"/>
      <c r="DQ30" s="1"/>
      <c r="DR30" s="1"/>
      <c r="DS30" s="1"/>
      <c r="DT30" s="1"/>
      <c r="DU30" s="1"/>
      <c r="DV30" s="1"/>
      <c r="DW30" s="4"/>
      <c r="DX30" s="15"/>
      <c r="DY30" s="15"/>
      <c r="DZ30" s="15"/>
      <c r="EA30" s="15"/>
      <c r="EB30" s="23"/>
      <c r="EC30" s="23"/>
    </row>
    <row r="31" spans="1:133" ht="12.75" x14ac:dyDescent="0.2">
      <c r="A31" s="134">
        <f t="shared" si="9"/>
        <v>44084</v>
      </c>
      <c r="B31" s="135">
        <f t="shared" si="0"/>
        <v>1000</v>
      </c>
      <c r="C31" s="135">
        <f t="shared" si="26"/>
        <v>1000</v>
      </c>
      <c r="D31" s="136">
        <f t="shared" si="10"/>
        <v>5325.46</v>
      </c>
      <c r="E31" s="137">
        <f t="shared" si="27"/>
        <v>5344.63</v>
      </c>
      <c r="F31" s="138">
        <f t="shared" si="11"/>
        <v>44032</v>
      </c>
      <c r="G31" s="139">
        <f t="shared" si="1"/>
        <v>3.599689040946652E-3</v>
      </c>
      <c r="H31" s="140">
        <f t="shared" si="28"/>
        <v>44095</v>
      </c>
      <c r="I31" s="140">
        <f t="shared" si="12"/>
        <v>44095</v>
      </c>
      <c r="J31" s="141">
        <f t="shared" si="13"/>
        <v>21</v>
      </c>
      <c r="K31" s="122">
        <f t="shared" si="2"/>
        <v>0</v>
      </c>
      <c r="L31" s="8">
        <f t="shared" si="14"/>
        <v>1</v>
      </c>
      <c r="M31" s="142">
        <f t="shared" si="15"/>
        <v>1</v>
      </c>
      <c r="N31" s="142">
        <f t="shared" ref="N31:N94" si="55">IF(I31&gt;I30,N30*M31,N30)</f>
        <v>1</v>
      </c>
      <c r="O31" s="135">
        <f t="shared" si="3"/>
        <v>1</v>
      </c>
      <c r="P31" s="135">
        <f t="shared" si="4"/>
        <v>1000</v>
      </c>
      <c r="Q31" s="11">
        <f t="shared" si="29"/>
        <v>0</v>
      </c>
      <c r="R31" s="30">
        <f t="shared" si="16"/>
        <v>0</v>
      </c>
      <c r="S31" s="135">
        <f t="shared" si="5"/>
        <v>0</v>
      </c>
      <c r="T31" s="145">
        <f t="shared" si="17"/>
        <v>7.8600000000000003E-2</v>
      </c>
      <c r="U31" s="143">
        <f t="shared" si="18"/>
        <v>0</v>
      </c>
      <c r="V31" s="143">
        <v>252</v>
      </c>
      <c r="W31" s="142">
        <f t="shared" si="6"/>
        <v>1</v>
      </c>
      <c r="X31" s="135">
        <f t="shared" si="7"/>
        <v>0</v>
      </c>
      <c r="Y31" s="135">
        <f t="shared" si="8"/>
        <v>0</v>
      </c>
      <c r="Z31" s="148" t="str">
        <f t="shared" si="30"/>
        <v>A+J=</v>
      </c>
      <c r="AA31" s="140">
        <f t="shared" si="31"/>
        <v>44095</v>
      </c>
      <c r="AB31" s="4"/>
      <c r="AC31" s="163">
        <f t="shared" si="32"/>
        <v>20</v>
      </c>
      <c r="AD31" s="169">
        <f t="shared" si="33"/>
        <v>44671</v>
      </c>
      <c r="AE31" s="165">
        <f t="shared" si="50"/>
        <v>909.76847429999998</v>
      </c>
      <c r="AF31" s="167">
        <f t="shared" si="35"/>
        <v>21</v>
      </c>
      <c r="AG31" s="176">
        <f t="shared" si="51"/>
        <v>5.8111033799999996</v>
      </c>
      <c r="AH31" s="175">
        <f t="shared" si="52"/>
        <v>8.9473169499999994</v>
      </c>
      <c r="AI31" s="217">
        <v>9.7389389021345536E-3</v>
      </c>
      <c r="AJ31" s="165">
        <f t="shared" si="53"/>
        <v>14.75842033</v>
      </c>
      <c r="AK31" s="163">
        <f t="shared" si="36"/>
        <v>20</v>
      </c>
      <c r="AL31" s="172" t="s">
        <v>118</v>
      </c>
      <c r="AM31" s="169">
        <f t="shared" si="54"/>
        <v>44701</v>
      </c>
      <c r="AN31" s="7"/>
      <c r="AO31" s="169">
        <f t="shared" si="21"/>
        <v>44701</v>
      </c>
      <c r="AP31" s="200">
        <f>VLOOKUP($AO31,[1]Plan1!$EW$172:$EZ$293,2)</f>
        <v>6315.93</v>
      </c>
      <c r="AQ31" s="199">
        <f t="shared" si="22"/>
        <v>44640</v>
      </c>
      <c r="AR31" s="200">
        <f t="shared" si="23"/>
        <v>6382.88</v>
      </c>
      <c r="AS31" s="199">
        <f t="shared" si="24"/>
        <v>44671</v>
      </c>
      <c r="AT31" s="201">
        <f t="shared" si="25"/>
        <v>1.0600180812643467E-2</v>
      </c>
      <c r="AU31" s="1"/>
      <c r="AV31" s="108" t="s">
        <v>9</v>
      </c>
      <c r="AW31" s="109">
        <f ca="1">TODAY()</f>
        <v>45604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22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3"/>
      <c r="DN31" s="1"/>
      <c r="DO31" s="1"/>
      <c r="DP31" s="1"/>
      <c r="DQ31" s="1"/>
      <c r="DR31" s="1"/>
      <c r="DS31" s="1"/>
      <c r="DT31" s="1"/>
      <c r="DU31" s="1"/>
      <c r="DV31" s="1"/>
      <c r="DW31" s="4"/>
      <c r="DX31" s="15"/>
      <c r="DY31" s="15"/>
      <c r="DZ31" s="15"/>
      <c r="EA31" s="15"/>
      <c r="EB31" s="23"/>
      <c r="EC31" s="23"/>
    </row>
    <row r="32" spans="1:133" ht="12.75" x14ac:dyDescent="0.2">
      <c r="A32" s="134">
        <f t="shared" si="9"/>
        <v>44085</v>
      </c>
      <c r="B32" s="135">
        <f t="shared" si="0"/>
        <v>1000</v>
      </c>
      <c r="C32" s="135">
        <f t="shared" si="26"/>
        <v>1000</v>
      </c>
      <c r="D32" s="136">
        <f t="shared" si="10"/>
        <v>5325.46</v>
      </c>
      <c r="E32" s="137">
        <f t="shared" si="27"/>
        <v>5344.63</v>
      </c>
      <c r="F32" s="138">
        <f t="shared" si="11"/>
        <v>44032</v>
      </c>
      <c r="G32" s="139">
        <f t="shared" si="1"/>
        <v>3.599689040946652E-3</v>
      </c>
      <c r="H32" s="140">
        <f t="shared" si="28"/>
        <v>44095</v>
      </c>
      <c r="I32" s="140">
        <f t="shared" si="12"/>
        <v>44095</v>
      </c>
      <c r="J32" s="141">
        <f t="shared" si="13"/>
        <v>21</v>
      </c>
      <c r="K32" s="122">
        <f t="shared" si="2"/>
        <v>0</v>
      </c>
      <c r="L32" s="8">
        <f t="shared" si="14"/>
        <v>1</v>
      </c>
      <c r="M32" s="142">
        <f t="shared" si="15"/>
        <v>1</v>
      </c>
      <c r="N32" s="142">
        <f t="shared" si="55"/>
        <v>1</v>
      </c>
      <c r="O32" s="135">
        <f t="shared" si="3"/>
        <v>1</v>
      </c>
      <c r="P32" s="135">
        <f t="shared" si="4"/>
        <v>1000</v>
      </c>
      <c r="Q32" s="11">
        <f t="shared" si="29"/>
        <v>0</v>
      </c>
      <c r="R32" s="30">
        <f t="shared" si="16"/>
        <v>0</v>
      </c>
      <c r="S32" s="135">
        <f t="shared" si="5"/>
        <v>0</v>
      </c>
      <c r="T32" s="145">
        <f t="shared" si="17"/>
        <v>7.8600000000000003E-2</v>
      </c>
      <c r="U32" s="143">
        <f t="shared" si="18"/>
        <v>0</v>
      </c>
      <c r="V32" s="143">
        <v>252</v>
      </c>
      <c r="W32" s="142">
        <f t="shared" si="6"/>
        <v>1</v>
      </c>
      <c r="X32" s="135">
        <f t="shared" si="7"/>
        <v>0</v>
      </c>
      <c r="Y32" s="135">
        <f t="shared" si="8"/>
        <v>0</v>
      </c>
      <c r="Z32" s="148" t="str">
        <f t="shared" si="30"/>
        <v>A+J=</v>
      </c>
      <c r="AA32" s="140">
        <f t="shared" si="31"/>
        <v>44095</v>
      </c>
      <c r="AB32" s="4"/>
      <c r="AC32" s="163">
        <f t="shared" si="32"/>
        <v>21</v>
      </c>
      <c r="AD32" s="169">
        <f t="shared" si="33"/>
        <v>44701</v>
      </c>
      <c r="AE32" s="165">
        <f t="shared" si="50"/>
        <v>897.72064634999992</v>
      </c>
      <c r="AF32" s="167">
        <f t="shared" si="35"/>
        <v>21</v>
      </c>
      <c r="AG32" s="176">
        <f t="shared" si="51"/>
        <v>5.7545093999999999</v>
      </c>
      <c r="AH32" s="175">
        <f t="shared" si="52"/>
        <v>12.04782795</v>
      </c>
      <c r="AI32" s="217">
        <v>1.3242740652119249E-2</v>
      </c>
      <c r="AJ32" s="165">
        <f t="shared" si="53"/>
        <v>17.802337350000002</v>
      </c>
      <c r="AK32" s="163">
        <f t="shared" si="36"/>
        <v>21</v>
      </c>
      <c r="AL32" s="172" t="s">
        <v>118</v>
      </c>
      <c r="AM32" s="169">
        <f t="shared" si="54"/>
        <v>44732</v>
      </c>
      <c r="AN32" s="7"/>
      <c r="AO32" s="169">
        <f t="shared" si="21"/>
        <v>44732</v>
      </c>
      <c r="AP32" s="200">
        <f>VLOOKUP($AO32,[1]Plan1!$EW$172:$EZ$293,2)</f>
        <v>6382.88</v>
      </c>
      <c r="AQ32" s="199">
        <f t="shared" si="22"/>
        <v>44671</v>
      </c>
      <c r="AR32" s="200">
        <f t="shared" si="23"/>
        <v>6412.88</v>
      </c>
      <c r="AS32" s="199">
        <f t="shared" si="24"/>
        <v>44701</v>
      </c>
      <c r="AT32" s="201">
        <f t="shared" si="25"/>
        <v>4.7000726944577131E-3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22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3"/>
      <c r="DN32" s="1"/>
      <c r="DO32" s="1"/>
      <c r="DP32" s="1"/>
      <c r="DQ32" s="1"/>
      <c r="DR32" s="1"/>
      <c r="DS32" s="1"/>
      <c r="DT32" s="1"/>
      <c r="DU32" s="1"/>
      <c r="DV32" s="1"/>
      <c r="DW32" s="4"/>
      <c r="DX32" s="15"/>
      <c r="DY32" s="15"/>
      <c r="DZ32" s="15"/>
      <c r="EA32" s="15"/>
      <c r="EB32" s="23"/>
      <c r="EC32" s="23"/>
    </row>
    <row r="33" spans="1:133" ht="12.75" x14ac:dyDescent="0.2">
      <c r="A33" s="134">
        <f t="shared" si="9"/>
        <v>44086</v>
      </c>
      <c r="B33" s="135">
        <f t="shared" si="0"/>
        <v>1000</v>
      </c>
      <c r="C33" s="135">
        <f t="shared" si="26"/>
        <v>1000</v>
      </c>
      <c r="D33" s="136">
        <f t="shared" si="10"/>
        <v>5325.46</v>
      </c>
      <c r="E33" s="137">
        <f t="shared" si="27"/>
        <v>5344.63</v>
      </c>
      <c r="F33" s="138">
        <f t="shared" si="11"/>
        <v>44032</v>
      </c>
      <c r="G33" s="139">
        <f t="shared" si="1"/>
        <v>3.599689040946652E-3</v>
      </c>
      <c r="H33" s="140">
        <f t="shared" si="28"/>
        <v>44095</v>
      </c>
      <c r="I33" s="140">
        <f t="shared" si="12"/>
        <v>44095</v>
      </c>
      <c r="J33" s="141">
        <f t="shared" si="13"/>
        <v>21</v>
      </c>
      <c r="K33" s="122">
        <f t="shared" si="2"/>
        <v>0</v>
      </c>
      <c r="L33" s="8">
        <f t="shared" si="14"/>
        <v>1</v>
      </c>
      <c r="M33" s="142">
        <f t="shared" si="15"/>
        <v>1</v>
      </c>
      <c r="N33" s="142">
        <f t="shared" si="55"/>
        <v>1</v>
      </c>
      <c r="O33" s="135">
        <f t="shared" si="3"/>
        <v>1</v>
      </c>
      <c r="P33" s="135">
        <f t="shared" si="4"/>
        <v>1000</v>
      </c>
      <c r="Q33" s="11">
        <f t="shared" si="29"/>
        <v>0</v>
      </c>
      <c r="R33" s="30">
        <f t="shared" si="16"/>
        <v>0</v>
      </c>
      <c r="S33" s="135">
        <f t="shared" si="5"/>
        <v>0</v>
      </c>
      <c r="T33" s="145">
        <f t="shared" si="17"/>
        <v>7.8600000000000003E-2</v>
      </c>
      <c r="U33" s="143">
        <f t="shared" si="18"/>
        <v>0</v>
      </c>
      <c r="V33" s="143">
        <v>252</v>
      </c>
      <c r="W33" s="142">
        <f t="shared" si="6"/>
        <v>1</v>
      </c>
      <c r="X33" s="135">
        <f t="shared" si="7"/>
        <v>0</v>
      </c>
      <c r="Y33" s="135">
        <f t="shared" si="8"/>
        <v>0</v>
      </c>
      <c r="Z33" s="148" t="str">
        <f t="shared" si="30"/>
        <v>A+J=</v>
      </c>
      <c r="AA33" s="140">
        <f t="shared" si="31"/>
        <v>44095</v>
      </c>
      <c r="AB33" s="4"/>
      <c r="AC33" s="163">
        <f t="shared" si="32"/>
        <v>22</v>
      </c>
      <c r="AD33" s="169">
        <f t="shared" si="33"/>
        <v>44732</v>
      </c>
      <c r="AE33" s="165">
        <f t="shared" si="50"/>
        <v>888.40882654999996</v>
      </c>
      <c r="AF33" s="167">
        <f t="shared" si="35"/>
        <v>20</v>
      </c>
      <c r="AG33" s="176">
        <f t="shared" si="51"/>
        <v>5.4070953299999998</v>
      </c>
      <c r="AH33" s="175">
        <f t="shared" si="52"/>
        <v>9.3118198000000003</v>
      </c>
      <c r="AI33" s="217">
        <v>1.0372736597828674E-2</v>
      </c>
      <c r="AJ33" s="165">
        <f t="shared" si="53"/>
        <v>14.718915129999999</v>
      </c>
      <c r="AK33" s="163">
        <f t="shared" si="36"/>
        <v>22</v>
      </c>
      <c r="AL33" s="172" t="s">
        <v>118</v>
      </c>
      <c r="AM33" s="169">
        <f t="shared" si="54"/>
        <v>44762</v>
      </c>
      <c r="AN33" s="7"/>
      <c r="AO33" s="169">
        <f t="shared" si="21"/>
        <v>44762</v>
      </c>
      <c r="AP33" s="200">
        <f>VLOOKUP($AO33,[1]Plan1!$EW$172:$EZ$293,2)</f>
        <v>6412.88</v>
      </c>
      <c r="AQ33" s="199">
        <f t="shared" si="22"/>
        <v>44701</v>
      </c>
      <c r="AR33" s="200">
        <f t="shared" si="23"/>
        <v>6455.85</v>
      </c>
      <c r="AS33" s="199">
        <f t="shared" si="24"/>
        <v>44732</v>
      </c>
      <c r="AT33" s="201">
        <f t="shared" si="25"/>
        <v>6.7005775876050055E-3</v>
      </c>
      <c r="AU33" s="1"/>
      <c r="AV33" s="104" t="s">
        <v>77</v>
      </c>
      <c r="AW33" s="106">
        <f ca="1">VLOOKUP(AW$31,$A$10:$X$2999,16)</f>
        <v>823.57999072999996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22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3"/>
      <c r="DN33" s="1"/>
      <c r="DO33" s="1"/>
      <c r="DP33" s="1"/>
      <c r="DQ33" s="1"/>
      <c r="DR33" s="1"/>
      <c r="DS33" s="1"/>
      <c r="DT33" s="1"/>
      <c r="DU33" s="1"/>
      <c r="DV33" s="1"/>
      <c r="DW33" s="4"/>
      <c r="DX33" s="15"/>
      <c r="DY33" s="15"/>
      <c r="DZ33" s="15"/>
      <c r="EA33" s="15"/>
      <c r="EB33" s="23"/>
      <c r="EC33" s="23"/>
    </row>
    <row r="34" spans="1:133" ht="12.75" x14ac:dyDescent="0.2">
      <c r="A34" s="134">
        <f t="shared" si="9"/>
        <v>44087</v>
      </c>
      <c r="B34" s="135">
        <f t="shared" si="0"/>
        <v>1000</v>
      </c>
      <c r="C34" s="135">
        <f t="shared" si="26"/>
        <v>1000</v>
      </c>
      <c r="D34" s="136">
        <f t="shared" si="10"/>
        <v>5325.46</v>
      </c>
      <c r="E34" s="137">
        <f t="shared" si="27"/>
        <v>5344.63</v>
      </c>
      <c r="F34" s="138">
        <f t="shared" si="11"/>
        <v>44032</v>
      </c>
      <c r="G34" s="139">
        <f t="shared" si="1"/>
        <v>3.599689040946652E-3</v>
      </c>
      <c r="H34" s="140">
        <f t="shared" si="28"/>
        <v>44095</v>
      </c>
      <c r="I34" s="140">
        <f t="shared" si="12"/>
        <v>44095</v>
      </c>
      <c r="J34" s="141">
        <f t="shared" si="13"/>
        <v>21</v>
      </c>
      <c r="K34" s="122">
        <f t="shared" si="2"/>
        <v>0</v>
      </c>
      <c r="L34" s="8">
        <f t="shared" si="14"/>
        <v>1</v>
      </c>
      <c r="M34" s="142">
        <f t="shared" si="15"/>
        <v>1</v>
      </c>
      <c r="N34" s="142">
        <f t="shared" si="55"/>
        <v>1</v>
      </c>
      <c r="O34" s="135">
        <f t="shared" si="3"/>
        <v>1</v>
      </c>
      <c r="P34" s="135">
        <f t="shared" si="4"/>
        <v>1000</v>
      </c>
      <c r="Q34" s="11">
        <f t="shared" si="29"/>
        <v>0</v>
      </c>
      <c r="R34" s="30">
        <f t="shared" si="16"/>
        <v>0</v>
      </c>
      <c r="S34" s="135">
        <f t="shared" si="5"/>
        <v>0</v>
      </c>
      <c r="T34" s="145">
        <f t="shared" si="17"/>
        <v>7.8600000000000003E-2</v>
      </c>
      <c r="U34" s="143">
        <f t="shared" si="18"/>
        <v>0</v>
      </c>
      <c r="V34" s="143">
        <v>252</v>
      </c>
      <c r="W34" s="142">
        <f t="shared" si="6"/>
        <v>1</v>
      </c>
      <c r="X34" s="135">
        <f t="shared" si="7"/>
        <v>0</v>
      </c>
      <c r="Y34" s="135">
        <f t="shared" si="8"/>
        <v>0</v>
      </c>
      <c r="Z34" s="148" t="str">
        <f t="shared" si="30"/>
        <v>A+J=</v>
      </c>
      <c r="AA34" s="140">
        <f t="shared" si="31"/>
        <v>44095</v>
      </c>
      <c r="AB34" s="4"/>
      <c r="AC34" s="163">
        <f t="shared" si="32"/>
        <v>23</v>
      </c>
      <c r="AD34" s="169">
        <f t="shared" si="33"/>
        <v>44762</v>
      </c>
      <c r="AE34" s="165">
        <f t="shared" si="50"/>
        <v>879.12148974999991</v>
      </c>
      <c r="AF34" s="167">
        <f t="shared" si="35"/>
        <v>22</v>
      </c>
      <c r="AG34" s="176">
        <f t="shared" si="51"/>
        <v>5.8878797399999998</v>
      </c>
      <c r="AH34" s="175">
        <f t="shared" si="52"/>
        <v>9.2873368000000003</v>
      </c>
      <c r="AI34" s="217">
        <v>1.045389973916748E-2</v>
      </c>
      <c r="AJ34" s="165">
        <f t="shared" si="53"/>
        <v>15.175216540000001</v>
      </c>
      <c r="AK34" s="163">
        <f t="shared" si="36"/>
        <v>23</v>
      </c>
      <c r="AL34" s="172" t="s">
        <v>118</v>
      </c>
      <c r="AM34" s="169">
        <f t="shared" si="54"/>
        <v>44795</v>
      </c>
      <c r="AN34" s="7"/>
      <c r="AO34" s="169">
        <f t="shared" si="21"/>
        <v>44795</v>
      </c>
      <c r="AP34" s="200">
        <f>VLOOKUP($AO34,[1]Plan1!$EW$172:$EZ$293,2)</f>
        <v>6455.85</v>
      </c>
      <c r="AQ34" s="199">
        <f t="shared" si="22"/>
        <v>44734</v>
      </c>
      <c r="AR34" s="200">
        <f t="shared" si="23"/>
        <v>6411.95</v>
      </c>
      <c r="AS34" s="199">
        <f t="shared" si="24"/>
        <v>44764</v>
      </c>
      <c r="AT34" s="201">
        <f t="shared" si="25"/>
        <v>-6.8000340776196433E-3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22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3"/>
      <c r="DN34" s="1"/>
      <c r="DO34" s="1"/>
      <c r="DP34" s="1"/>
      <c r="DQ34" s="1"/>
      <c r="DR34" s="1"/>
      <c r="DS34" s="1"/>
      <c r="DT34" s="1"/>
      <c r="DU34" s="1"/>
      <c r="DV34" s="1"/>
      <c r="DW34" s="4"/>
      <c r="DX34" s="15"/>
      <c r="DY34" s="15"/>
      <c r="DZ34" s="15"/>
      <c r="EA34" s="15"/>
      <c r="EB34" s="23"/>
      <c r="EC34" s="23"/>
    </row>
    <row r="35" spans="1:133" ht="12.75" x14ac:dyDescent="0.2">
      <c r="A35" s="134">
        <f t="shared" si="9"/>
        <v>44088</v>
      </c>
      <c r="B35" s="135">
        <f t="shared" si="0"/>
        <v>1000</v>
      </c>
      <c r="C35" s="135">
        <f t="shared" si="26"/>
        <v>1000</v>
      </c>
      <c r="D35" s="136">
        <f t="shared" si="10"/>
        <v>5325.46</v>
      </c>
      <c r="E35" s="137">
        <f t="shared" si="27"/>
        <v>5344.63</v>
      </c>
      <c r="F35" s="138">
        <f t="shared" si="11"/>
        <v>44032</v>
      </c>
      <c r="G35" s="139">
        <f t="shared" si="1"/>
        <v>3.599689040946652E-3</v>
      </c>
      <c r="H35" s="140">
        <f t="shared" si="28"/>
        <v>44095</v>
      </c>
      <c r="I35" s="140">
        <f t="shared" si="12"/>
        <v>44095</v>
      </c>
      <c r="J35" s="141">
        <f t="shared" si="13"/>
        <v>21</v>
      </c>
      <c r="K35" s="122">
        <f t="shared" si="2"/>
        <v>0</v>
      </c>
      <c r="L35" s="8">
        <f t="shared" si="14"/>
        <v>1</v>
      </c>
      <c r="M35" s="142">
        <f t="shared" si="15"/>
        <v>1</v>
      </c>
      <c r="N35" s="142">
        <f t="shared" si="55"/>
        <v>1</v>
      </c>
      <c r="O35" s="135">
        <f t="shared" si="3"/>
        <v>1</v>
      </c>
      <c r="P35" s="135">
        <f t="shared" si="4"/>
        <v>1000</v>
      </c>
      <c r="Q35" s="11">
        <f t="shared" si="29"/>
        <v>0</v>
      </c>
      <c r="R35" s="30">
        <f t="shared" si="16"/>
        <v>0</v>
      </c>
      <c r="S35" s="135">
        <f t="shared" si="5"/>
        <v>0</v>
      </c>
      <c r="T35" s="145">
        <f t="shared" si="17"/>
        <v>7.8600000000000003E-2</v>
      </c>
      <c r="U35" s="143">
        <f t="shared" si="18"/>
        <v>0</v>
      </c>
      <c r="V35" s="143">
        <v>252</v>
      </c>
      <c r="W35" s="142">
        <f t="shared" si="6"/>
        <v>1</v>
      </c>
      <c r="X35" s="135">
        <f t="shared" si="7"/>
        <v>0</v>
      </c>
      <c r="Y35" s="135">
        <f t="shared" si="8"/>
        <v>0</v>
      </c>
      <c r="Z35" s="148" t="str">
        <f t="shared" si="30"/>
        <v>A+J=</v>
      </c>
      <c r="AA35" s="140">
        <f t="shared" si="31"/>
        <v>44095</v>
      </c>
      <c r="AB35" s="4"/>
      <c r="AC35" s="163">
        <f t="shared" si="32"/>
        <v>24</v>
      </c>
      <c r="AD35" s="169">
        <f t="shared" si="33"/>
        <v>44795</v>
      </c>
      <c r="AE35" s="165">
        <f t="shared" si="50"/>
        <v>866.63936431999991</v>
      </c>
      <c r="AF35" s="167">
        <f t="shared" si="35"/>
        <v>23</v>
      </c>
      <c r="AG35" s="176">
        <f t="shared" si="51"/>
        <v>6.0920771900000004</v>
      </c>
      <c r="AH35" s="175">
        <f t="shared" si="52"/>
        <v>12.48212543</v>
      </c>
      <c r="AI35" s="217">
        <v>1.4198407824382274E-2</v>
      </c>
      <c r="AJ35" s="165">
        <f t="shared" si="53"/>
        <v>18.574202620000001</v>
      </c>
      <c r="AK35" s="163">
        <f t="shared" si="36"/>
        <v>24</v>
      </c>
      <c r="AL35" s="172" t="s">
        <v>118</v>
      </c>
      <c r="AM35" s="169">
        <f t="shared" si="54"/>
        <v>44824</v>
      </c>
      <c r="AN35" s="7"/>
      <c r="AO35" s="169">
        <f t="shared" si="21"/>
        <v>44824</v>
      </c>
      <c r="AP35" s="200">
        <f>VLOOKUP($AO35,[1]Plan1!$EW$172:$EZ$293,2)</f>
        <v>6411.95</v>
      </c>
      <c r="AQ35" s="199">
        <f t="shared" si="22"/>
        <v>44762</v>
      </c>
      <c r="AR35" s="200">
        <f t="shared" si="23"/>
        <v>6388.87</v>
      </c>
      <c r="AS35" s="199">
        <f t="shared" si="24"/>
        <v>44793</v>
      </c>
      <c r="AT35" s="201">
        <f t="shared" si="25"/>
        <v>-3.599529004437052E-3</v>
      </c>
      <c r="AU35" s="1"/>
      <c r="AV35" s="104" t="s">
        <v>77</v>
      </c>
      <c r="AW35" s="106">
        <f ca="1">VLOOKUP(AW$31,$A$10:$X$2999,24)</f>
        <v>3.4692458799999999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22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3"/>
      <c r="DN35" s="1"/>
      <c r="DO35" s="1"/>
      <c r="DP35" s="1"/>
      <c r="DQ35" s="1"/>
      <c r="DR35" s="1"/>
      <c r="DS35" s="1"/>
      <c r="DT35" s="1"/>
      <c r="DU35" s="1"/>
      <c r="DV35" s="1"/>
      <c r="DW35" s="4"/>
      <c r="DX35" s="15"/>
      <c r="DY35" s="15"/>
      <c r="DZ35" s="15"/>
      <c r="EA35" s="15"/>
      <c r="EB35" s="23"/>
      <c r="EC35" s="23"/>
    </row>
    <row r="36" spans="1:133" ht="12.75" x14ac:dyDescent="0.2">
      <c r="A36" s="134">
        <f t="shared" si="9"/>
        <v>44089</v>
      </c>
      <c r="B36" s="135">
        <f t="shared" si="0"/>
        <v>1000</v>
      </c>
      <c r="C36" s="135">
        <f t="shared" si="26"/>
        <v>1000</v>
      </c>
      <c r="D36" s="136">
        <f t="shared" si="10"/>
        <v>5325.46</v>
      </c>
      <c r="E36" s="137">
        <f t="shared" si="27"/>
        <v>5344.63</v>
      </c>
      <c r="F36" s="138">
        <f t="shared" si="11"/>
        <v>44032</v>
      </c>
      <c r="G36" s="139">
        <f t="shared" si="1"/>
        <v>3.599689040946652E-3</v>
      </c>
      <c r="H36" s="140">
        <f t="shared" si="28"/>
        <v>44095</v>
      </c>
      <c r="I36" s="140">
        <f t="shared" si="12"/>
        <v>44095</v>
      </c>
      <c r="J36" s="141">
        <f t="shared" si="13"/>
        <v>21</v>
      </c>
      <c r="K36" s="122">
        <f t="shared" si="2"/>
        <v>0</v>
      </c>
      <c r="L36" s="8">
        <f t="shared" si="14"/>
        <v>1</v>
      </c>
      <c r="M36" s="142">
        <f t="shared" si="15"/>
        <v>1</v>
      </c>
      <c r="N36" s="142">
        <f t="shared" si="55"/>
        <v>1</v>
      </c>
      <c r="O36" s="135">
        <f t="shared" si="3"/>
        <v>1</v>
      </c>
      <c r="P36" s="135">
        <f t="shared" si="4"/>
        <v>1000</v>
      </c>
      <c r="Q36" s="11">
        <f t="shared" si="29"/>
        <v>0</v>
      </c>
      <c r="R36" s="30">
        <f t="shared" si="16"/>
        <v>0</v>
      </c>
      <c r="S36" s="135">
        <f t="shared" si="5"/>
        <v>0</v>
      </c>
      <c r="T36" s="145">
        <f t="shared" si="17"/>
        <v>7.8600000000000003E-2</v>
      </c>
      <c r="U36" s="143">
        <f t="shared" si="18"/>
        <v>0</v>
      </c>
      <c r="V36" s="143">
        <v>252</v>
      </c>
      <c r="W36" s="142">
        <f t="shared" si="6"/>
        <v>1</v>
      </c>
      <c r="X36" s="135">
        <f t="shared" si="7"/>
        <v>0</v>
      </c>
      <c r="Y36" s="135">
        <f t="shared" si="8"/>
        <v>0</v>
      </c>
      <c r="Z36" s="148" t="str">
        <f t="shared" si="30"/>
        <v>A+J=</v>
      </c>
      <c r="AA36" s="140">
        <f t="shared" si="31"/>
        <v>44095</v>
      </c>
      <c r="AB36" s="4"/>
      <c r="AC36" s="163">
        <f t="shared" si="32"/>
        <v>25</v>
      </c>
      <c r="AD36" s="169">
        <f t="shared" si="33"/>
        <v>44824</v>
      </c>
      <c r="AE36" s="165">
        <f t="shared" si="50"/>
        <v>856.77269104999993</v>
      </c>
      <c r="AF36" s="167">
        <f t="shared" si="35"/>
        <v>20</v>
      </c>
      <c r="AG36" s="176">
        <f t="shared" si="51"/>
        <v>5.2198884799999998</v>
      </c>
      <c r="AH36" s="175">
        <f t="shared" si="52"/>
        <v>9.8666732699999997</v>
      </c>
      <c r="AI36" s="217">
        <v>1.1384981671497291E-2</v>
      </c>
      <c r="AJ36" s="165">
        <f t="shared" si="53"/>
        <v>15.08656175</v>
      </c>
      <c r="AK36" s="163">
        <f t="shared" si="36"/>
        <v>25</v>
      </c>
      <c r="AL36" s="172" t="s">
        <v>118</v>
      </c>
      <c r="AM36" s="169">
        <f t="shared" si="54"/>
        <v>44854</v>
      </c>
      <c r="AN36" s="7"/>
      <c r="AO36" s="169">
        <f t="shared" si="21"/>
        <v>44854</v>
      </c>
      <c r="AP36" s="200">
        <f>VLOOKUP($AO36,[1]Plan1!$EW$172:$EZ$293,2)</f>
        <v>6388.87</v>
      </c>
      <c r="AQ36" s="199">
        <f t="shared" si="22"/>
        <v>44793</v>
      </c>
      <c r="AR36" s="200">
        <f t="shared" si="23"/>
        <v>6370.34</v>
      </c>
      <c r="AS36" s="199">
        <f t="shared" si="24"/>
        <v>44824</v>
      </c>
      <c r="AT36" s="201">
        <f t="shared" si="25"/>
        <v>-2.9003564010536831E-3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22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3"/>
      <c r="DN36" s="1"/>
      <c r="DO36" s="1"/>
      <c r="DP36" s="1"/>
      <c r="DQ36" s="1"/>
      <c r="DR36" s="1"/>
      <c r="DS36" s="1"/>
      <c r="DT36" s="1"/>
      <c r="DU36" s="1"/>
      <c r="DV36" s="1"/>
      <c r="DW36" s="4"/>
      <c r="DX36" s="15"/>
      <c r="DY36" s="15"/>
      <c r="DZ36" s="15"/>
      <c r="EA36" s="15"/>
      <c r="EB36" s="23"/>
      <c r="EC36" s="23"/>
    </row>
    <row r="37" spans="1:133" ht="12.75" x14ac:dyDescent="0.2">
      <c r="A37" s="134">
        <f t="shared" si="9"/>
        <v>44090</v>
      </c>
      <c r="B37" s="135">
        <f t="shared" ref="B37" si="56">(P37+X37)</f>
        <v>1000</v>
      </c>
      <c r="C37" s="135">
        <f t="shared" ref="C37" si="57">TRUNC(IF(Q36&gt;0,VLOOKUP(A36,$AD$12:$AE$140,2),C36),8)</f>
        <v>1000</v>
      </c>
      <c r="D37" s="136">
        <f t="shared" ref="D37" si="58">IF(E37=E36,D36,E36)</f>
        <v>5325.46</v>
      </c>
      <c r="E37" s="137">
        <f t="shared" si="27"/>
        <v>5344.63</v>
      </c>
      <c r="F37" s="138">
        <f t="shared" ref="F37" si="59">IF(D37=D36,F36,A37)</f>
        <v>44032</v>
      </c>
      <c r="G37" s="139">
        <f t="shared" ref="G37" si="60">(E37/D37)-1</f>
        <v>3.599689040946652E-3</v>
      </c>
      <c r="H37" s="140">
        <f t="shared" ref="H37" si="61">IF(DAY(A37)=H$9,VLOOKUP(A37,AH$118:AN$450,4),H36)</f>
        <v>44095</v>
      </c>
      <c r="I37" s="140">
        <f t="shared" ref="I37" si="62">IF(A37&gt;I36,H37,I36)</f>
        <v>44095</v>
      </c>
      <c r="J37" s="141">
        <f t="shared" ref="J37" si="63">IF(I37=I36,J36,NETWORKDAYS(I36,I37,$AD$148:$AD$502)-1)</f>
        <v>21</v>
      </c>
      <c r="K37" s="122">
        <f t="shared" ref="K37" si="64">IF(A37&lt;K$2,0,(J37-(NETWORKDAYS(A37,I37,AD$148:AD$502)-1))-K$3)</f>
        <v>0</v>
      </c>
      <c r="L37" s="8">
        <f t="shared" ref="L37" si="65">IF(E37&lt;D37,1,TRUNC((E37/D37)^TRUNC((K37/J37),9),8))</f>
        <v>1</v>
      </c>
      <c r="M37" s="142">
        <f t="shared" ref="M37" si="66">IF(I37&gt;I36,L36,M36)</f>
        <v>1</v>
      </c>
      <c r="N37" s="142">
        <f t="shared" ref="N37" si="67">IF(I37&gt;I36,N36*M37,N36)</f>
        <v>1</v>
      </c>
      <c r="O37" s="135">
        <f t="shared" ref="O37" si="68">TRUNC(TRUNC((L37*N37),15),8)</f>
        <v>1</v>
      </c>
      <c r="P37" s="135">
        <f t="shared" ref="P37" si="69">TRUNC(C37*O37,8)</f>
        <v>1000</v>
      </c>
      <c r="Q37" s="11">
        <f t="shared" ref="Q37" si="70">IF(VLOOKUP(A37,AD$10:AK$140,8)=VLOOKUP(A36,AD$10:AK$140,8),0,VLOOKUP(A37,AD$10:AK$140,8))</f>
        <v>0</v>
      </c>
      <c r="R37" s="30">
        <f t="shared" ref="R37" si="71">IF(Q37&gt;0,VLOOKUP($A37,$AD$10:$AI$140,6),0)</f>
        <v>0</v>
      </c>
      <c r="S37" s="135">
        <f t="shared" ref="S37" si="72">IF(R37&gt;0,TRUNC(R37*P37,8),0)</f>
        <v>0</v>
      </c>
      <c r="T37" s="145">
        <f t="shared" si="17"/>
        <v>7.8600000000000003E-2</v>
      </c>
      <c r="U37" s="143">
        <f t="shared" ref="U37" si="73">IF(A36&lt;K$2,0,IF(Q36&gt;0,1,IF(K37=K36,U36,U36+1)))</f>
        <v>0</v>
      </c>
      <c r="V37" s="143">
        <v>252</v>
      </c>
      <c r="W37" s="142">
        <f t="shared" ref="W37" si="74">ROUND((1+T37)^TRUNC((U37/V37),9),9)</f>
        <v>1</v>
      </c>
      <c r="X37" s="135">
        <f t="shared" ref="X37" si="75">TRUNC((P37*(W37-1)),8)</f>
        <v>0</v>
      </c>
      <c r="Y37" s="135">
        <f t="shared" ref="Y37" si="76">IF(Q37&gt;0,S37+X37,0)</f>
        <v>0</v>
      </c>
      <c r="Z37" s="148" t="str">
        <f t="shared" si="30"/>
        <v>A+J=</v>
      </c>
      <c r="AA37" s="140">
        <f t="shared" si="31"/>
        <v>44095</v>
      </c>
      <c r="AB37" s="4"/>
      <c r="AC37" s="163">
        <f t="shared" si="32"/>
        <v>26</v>
      </c>
      <c r="AD37" s="169">
        <f t="shared" si="33"/>
        <v>44854</v>
      </c>
      <c r="AE37" s="165">
        <f t="shared" si="50"/>
        <v>847.88125779999996</v>
      </c>
      <c r="AF37" s="167">
        <f t="shared" si="35"/>
        <v>21</v>
      </c>
      <c r="AG37" s="176">
        <f t="shared" si="51"/>
        <v>5.4192980300000002</v>
      </c>
      <c r="AH37" s="175">
        <f t="shared" si="52"/>
        <v>8.8914332500000004</v>
      </c>
      <c r="AI37" s="217">
        <v>1.0377820568418059E-2</v>
      </c>
      <c r="AJ37" s="165">
        <f t="shared" si="53"/>
        <v>14.310731280000001</v>
      </c>
      <c r="AK37" s="163">
        <f t="shared" si="36"/>
        <v>26</v>
      </c>
      <c r="AL37" s="172" t="s">
        <v>118</v>
      </c>
      <c r="AM37" s="169">
        <f t="shared" si="54"/>
        <v>44886</v>
      </c>
      <c r="AN37" s="7"/>
      <c r="AO37" s="169">
        <f t="shared" si="21"/>
        <v>44886</v>
      </c>
      <c r="AP37" s="200">
        <f>VLOOKUP($AO37,[1]Plan1!$EW$172:$EZ$293,2)</f>
        <v>6370.34</v>
      </c>
      <c r="AQ37" s="199">
        <f t="shared" si="22"/>
        <v>44825</v>
      </c>
      <c r="AR37" s="200">
        <f t="shared" si="23"/>
        <v>6407.93</v>
      </c>
      <c r="AS37" s="199">
        <f t="shared" si="24"/>
        <v>44855</v>
      </c>
      <c r="AT37" s="201">
        <f t="shared" si="25"/>
        <v>5.9007839455980093E-3</v>
      </c>
      <c r="AU37" s="1"/>
      <c r="AV37" s="104" t="s">
        <v>77</v>
      </c>
      <c r="AW37" s="106">
        <f ca="1">(AW33+AW35)</f>
        <v>827.04923660999998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22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3"/>
      <c r="DN37" s="1"/>
      <c r="DO37" s="1"/>
      <c r="DP37" s="1"/>
      <c r="DQ37" s="1"/>
      <c r="DR37" s="1"/>
      <c r="DS37" s="1"/>
      <c r="DT37" s="1"/>
      <c r="DU37" s="1"/>
      <c r="DV37" s="1"/>
      <c r="DW37" s="4"/>
      <c r="DX37" s="15"/>
      <c r="DY37" s="15"/>
      <c r="DZ37" s="15"/>
      <c r="EA37" s="15"/>
      <c r="EB37" s="23"/>
      <c r="EC37" s="23"/>
    </row>
    <row r="38" spans="1:133" ht="12.75" x14ac:dyDescent="0.2">
      <c r="A38" s="134">
        <f t="shared" si="9"/>
        <v>44091</v>
      </c>
      <c r="B38" s="135">
        <f t="shared" ref="B38:B42" si="77">(P38+X38)</f>
        <v>1000.47147038</v>
      </c>
      <c r="C38" s="135">
        <f t="shared" ref="C38:C42" si="78">TRUNC(IF(Q37&gt;0,VLOOKUP(A37,$AD$12:$AE$140,2),C37),8)</f>
        <v>1000</v>
      </c>
      <c r="D38" s="136">
        <f t="shared" ref="D38:D42" si="79">IF(E38=E37,D37,E37)</f>
        <v>5325.46</v>
      </c>
      <c r="E38" s="137">
        <f t="shared" si="27"/>
        <v>5344.63</v>
      </c>
      <c r="F38" s="138">
        <f t="shared" ref="F38:F42" si="80">IF(D38=D37,F37,A38)</f>
        <v>44032</v>
      </c>
      <c r="G38" s="139">
        <f t="shared" ref="G38:G42" si="81">(E38/D38)-1</f>
        <v>3.599689040946652E-3</v>
      </c>
      <c r="H38" s="140">
        <f t="shared" ref="H38:H42" si="82">IF(DAY(A38)=H$9,VLOOKUP(A38,AH$118:AN$450,4),H37)</f>
        <v>44095</v>
      </c>
      <c r="I38" s="140">
        <f t="shared" ref="I38:I42" si="83">IF(A38&gt;I37,H38,I37)</f>
        <v>44095</v>
      </c>
      <c r="J38" s="141">
        <f t="shared" ref="J38:J42" si="84">IF(I38=I37,J37,NETWORKDAYS(I37,I38,$AD$148:$AD$502)-1)</f>
        <v>21</v>
      </c>
      <c r="K38" s="122">
        <f t="shared" ref="K38:K42" si="85">IF(A38&lt;K$2,0,(J38-(NETWORKDAYS(A38,I38,AD$148:AD$502)-1))-K$3)</f>
        <v>1</v>
      </c>
      <c r="L38" s="8">
        <f t="shared" ref="L38:L42" si="86">IF(E38&lt;D38,1,TRUNC((E38/D38)^TRUNC((K38/J38),9),8))</f>
        <v>1.0001711200000001</v>
      </c>
      <c r="M38" s="142">
        <f t="shared" ref="M38:M42" si="87">IF(I38&gt;I37,L37,M37)</f>
        <v>1</v>
      </c>
      <c r="N38" s="142">
        <f t="shared" ref="N38:N42" si="88">IF(I38&gt;I37,N37*M38,N37)</f>
        <v>1</v>
      </c>
      <c r="O38" s="135">
        <f t="shared" ref="O38:O42" si="89">TRUNC(TRUNC((L38*N38),15),8)</f>
        <v>1.0001711200000001</v>
      </c>
      <c r="P38" s="135">
        <f t="shared" ref="P38:P42" si="90">TRUNC(C38*O38,8)</f>
        <v>1000.17112</v>
      </c>
      <c r="Q38" s="11">
        <f t="shared" ref="Q38:Q42" si="91">IF(VLOOKUP(A38,AD$10:AK$140,8)=VLOOKUP(A37,AD$10:AK$140,8),0,VLOOKUP(A38,AD$10:AK$140,8))</f>
        <v>0</v>
      </c>
      <c r="R38" s="30">
        <f t="shared" ref="R38:R42" si="92">IF(Q38&gt;0,VLOOKUP($A38,$AD$10:$AI$140,6),0)</f>
        <v>0</v>
      </c>
      <c r="S38" s="135">
        <f t="shared" ref="S38:S42" si="93">IF(R38&gt;0,TRUNC(R38*P38,8),0)</f>
        <v>0</v>
      </c>
      <c r="T38" s="145">
        <f t="shared" si="17"/>
        <v>7.8600000000000003E-2</v>
      </c>
      <c r="U38" s="143">
        <f t="shared" ref="U38:U42" si="94">IF(Q37&gt;0,1,IF(K38=K37,U37,U37+1))</f>
        <v>1</v>
      </c>
      <c r="V38" s="143">
        <v>252</v>
      </c>
      <c r="W38" s="142">
        <f t="shared" ref="W38:W42" si="95">ROUND((1+T38)^TRUNC((U38/V38),9),9)</f>
        <v>1.0003002990000001</v>
      </c>
      <c r="X38" s="135">
        <f t="shared" ref="X38:X42" si="96">TRUNC((P38*(W38-1)),8)</f>
        <v>0.30035037999999997</v>
      </c>
      <c r="Y38" s="135">
        <f t="shared" ref="Y38:Y42" si="97">IF(Q38&gt;0,S38+X38,0)</f>
        <v>0</v>
      </c>
      <c r="Z38" s="148" t="str">
        <f t="shared" si="30"/>
        <v>A+J=</v>
      </c>
      <c r="AA38" s="140">
        <f t="shared" si="31"/>
        <v>44095</v>
      </c>
      <c r="AB38" s="4"/>
      <c r="AC38" s="163">
        <f t="shared" si="32"/>
        <v>27</v>
      </c>
      <c r="AD38" s="169">
        <f t="shared" si="33"/>
        <v>44886</v>
      </c>
      <c r="AE38" s="165">
        <f t="shared" si="50"/>
        <v>838.7546307099999</v>
      </c>
      <c r="AF38" s="167">
        <f t="shared" si="35"/>
        <v>20</v>
      </c>
      <c r="AG38" s="176">
        <f t="shared" si="51"/>
        <v>5.1069058199999997</v>
      </c>
      <c r="AH38" s="175">
        <f t="shared" si="52"/>
        <v>9.1266270899999995</v>
      </c>
      <c r="AI38" s="217">
        <v>1.0764039201438877E-2</v>
      </c>
      <c r="AJ38" s="165">
        <f t="shared" si="53"/>
        <v>14.233532909999999</v>
      </c>
      <c r="AK38" s="163">
        <f t="shared" si="36"/>
        <v>27</v>
      </c>
      <c r="AL38" s="172" t="s">
        <v>118</v>
      </c>
      <c r="AM38" s="169">
        <f t="shared" si="54"/>
        <v>44915</v>
      </c>
      <c r="AN38" s="7"/>
      <c r="AO38" s="169">
        <f t="shared" si="21"/>
        <v>44915</v>
      </c>
      <c r="AP38" s="200">
        <f>VLOOKUP($AO38,[1]Plan1!$EW$172:$EZ$293,2)</f>
        <v>6407.93</v>
      </c>
      <c r="AQ38" s="199">
        <f t="shared" si="22"/>
        <v>44854</v>
      </c>
      <c r="AR38" s="200">
        <f t="shared" si="23"/>
        <v>6434.2</v>
      </c>
      <c r="AS38" s="199">
        <f t="shared" si="24"/>
        <v>44885</v>
      </c>
      <c r="AT38" s="201">
        <f t="shared" si="25"/>
        <v>4.0996078296735572E-3</v>
      </c>
      <c r="AU38" s="1"/>
      <c r="AV38" s="2" t="s">
        <v>78</v>
      </c>
      <c r="AW38" s="99">
        <f>AW21</f>
        <v>3955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22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3"/>
      <c r="DN38" s="1"/>
      <c r="DO38" s="1"/>
      <c r="DP38" s="1"/>
      <c r="DQ38" s="1"/>
      <c r="DR38" s="1"/>
      <c r="DS38" s="1"/>
      <c r="DT38" s="1"/>
      <c r="DU38" s="1"/>
      <c r="DV38" s="1"/>
      <c r="DW38" s="4"/>
      <c r="DX38" s="15"/>
      <c r="DY38" s="15"/>
      <c r="DZ38" s="15"/>
      <c r="EA38" s="15"/>
      <c r="EB38" s="23"/>
      <c r="EC38" s="23"/>
    </row>
    <row r="39" spans="1:133" ht="12.75" x14ac:dyDescent="0.2">
      <c r="A39" s="134">
        <f t="shared" si="9"/>
        <v>44092</v>
      </c>
      <c r="B39" s="135">
        <f t="shared" si="77"/>
        <v>1000.9431625899999</v>
      </c>
      <c r="C39" s="135">
        <f t="shared" si="78"/>
        <v>1000</v>
      </c>
      <c r="D39" s="136">
        <f t="shared" si="79"/>
        <v>5325.46</v>
      </c>
      <c r="E39" s="137">
        <f t="shared" si="27"/>
        <v>5344.63</v>
      </c>
      <c r="F39" s="138">
        <f t="shared" si="80"/>
        <v>44032</v>
      </c>
      <c r="G39" s="139">
        <f t="shared" si="81"/>
        <v>3.599689040946652E-3</v>
      </c>
      <c r="H39" s="140">
        <f t="shared" si="82"/>
        <v>44095</v>
      </c>
      <c r="I39" s="140">
        <f t="shared" si="83"/>
        <v>44095</v>
      </c>
      <c r="J39" s="141">
        <f t="shared" si="84"/>
        <v>21</v>
      </c>
      <c r="K39" s="122">
        <f t="shared" si="85"/>
        <v>2</v>
      </c>
      <c r="L39" s="8">
        <f t="shared" si="86"/>
        <v>1.00034227</v>
      </c>
      <c r="M39" s="142">
        <f t="shared" si="87"/>
        <v>1</v>
      </c>
      <c r="N39" s="142">
        <f t="shared" si="88"/>
        <v>1</v>
      </c>
      <c r="O39" s="135">
        <f t="shared" si="89"/>
        <v>1.00034227</v>
      </c>
      <c r="P39" s="135">
        <f t="shared" si="90"/>
        <v>1000.34227</v>
      </c>
      <c r="Q39" s="11">
        <f t="shared" si="91"/>
        <v>0</v>
      </c>
      <c r="R39" s="30">
        <f t="shared" si="92"/>
        <v>0</v>
      </c>
      <c r="S39" s="135">
        <f t="shared" si="93"/>
        <v>0</v>
      </c>
      <c r="T39" s="145">
        <f t="shared" si="17"/>
        <v>7.8600000000000003E-2</v>
      </c>
      <c r="U39" s="143">
        <f t="shared" si="94"/>
        <v>2</v>
      </c>
      <c r="V39" s="143">
        <v>252</v>
      </c>
      <c r="W39" s="142">
        <f t="shared" si="95"/>
        <v>1.0006006869999999</v>
      </c>
      <c r="X39" s="135">
        <f t="shared" si="96"/>
        <v>0.60089258999999995</v>
      </c>
      <c r="Y39" s="135">
        <f t="shared" si="97"/>
        <v>0</v>
      </c>
      <c r="Z39" s="148" t="str">
        <f t="shared" si="30"/>
        <v>A+J=</v>
      </c>
      <c r="AA39" s="140">
        <f t="shared" si="31"/>
        <v>44095</v>
      </c>
      <c r="AB39" s="4"/>
      <c r="AC39" s="163">
        <f t="shared" si="32"/>
        <v>28</v>
      </c>
      <c r="AD39" s="169">
        <f t="shared" si="33"/>
        <v>44915</v>
      </c>
      <c r="AE39" s="165">
        <f t="shared" si="50"/>
        <v>829.58816841999987</v>
      </c>
      <c r="AF39" s="167">
        <f t="shared" si="35"/>
        <v>21</v>
      </c>
      <c r="AG39" s="176">
        <f t="shared" si="51"/>
        <v>5.3053293699999999</v>
      </c>
      <c r="AH39" s="175">
        <f t="shared" si="52"/>
        <v>9.1664622900000001</v>
      </c>
      <c r="AI39" s="217">
        <v>1.0928657750445291E-2</v>
      </c>
      <c r="AJ39" s="165">
        <f t="shared" si="53"/>
        <v>14.471791660000001</v>
      </c>
      <c r="AK39" s="163">
        <f t="shared" si="36"/>
        <v>28</v>
      </c>
      <c r="AL39" s="172" t="s">
        <v>118</v>
      </c>
      <c r="AM39" s="169">
        <f t="shared" si="54"/>
        <v>44946</v>
      </c>
      <c r="AN39" s="7"/>
      <c r="AO39" s="169">
        <f t="shared" si="21"/>
        <v>44946</v>
      </c>
      <c r="AP39" s="200">
        <f>VLOOKUP($AO39,[1]Plan1!$EW$172:$EZ$293,2)</f>
        <v>6434.2</v>
      </c>
      <c r="AQ39" s="199">
        <f t="shared" si="22"/>
        <v>44885</v>
      </c>
      <c r="AR39" s="200">
        <f t="shared" si="23"/>
        <v>6474.09</v>
      </c>
      <c r="AS39" s="199">
        <f t="shared" si="24"/>
        <v>44915</v>
      </c>
      <c r="AT39" s="201">
        <f t="shared" si="25"/>
        <v>6.199682944266538E-3</v>
      </c>
      <c r="AU39" s="1"/>
      <c r="AV39" s="104" t="s">
        <v>73</v>
      </c>
      <c r="AW39" s="107">
        <f ca="1">(AW33+AW35)*AW38</f>
        <v>3270979.7307925499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22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3"/>
      <c r="DN39" s="1"/>
      <c r="DO39" s="1"/>
      <c r="DP39" s="1"/>
      <c r="DQ39" s="1"/>
      <c r="DR39" s="1"/>
      <c r="DS39" s="1"/>
      <c r="DT39" s="1"/>
      <c r="DU39" s="1"/>
      <c r="DV39" s="1"/>
      <c r="DW39" s="4"/>
      <c r="DX39" s="15"/>
      <c r="DY39" s="15"/>
      <c r="DZ39" s="15"/>
      <c r="EA39" s="15"/>
      <c r="EB39" s="23"/>
      <c r="EC39" s="23"/>
    </row>
    <row r="40" spans="1:133" ht="12.75" x14ac:dyDescent="0.2">
      <c r="A40" s="134">
        <f t="shared" si="9"/>
        <v>44093</v>
      </c>
      <c r="B40" s="135">
        <f t="shared" si="77"/>
        <v>1001.41506869</v>
      </c>
      <c r="C40" s="135">
        <f t="shared" si="78"/>
        <v>1000</v>
      </c>
      <c r="D40" s="136">
        <f t="shared" si="79"/>
        <v>5325.46</v>
      </c>
      <c r="E40" s="137">
        <f t="shared" si="27"/>
        <v>5344.63</v>
      </c>
      <c r="F40" s="138">
        <f t="shared" si="80"/>
        <v>44032</v>
      </c>
      <c r="G40" s="139">
        <f t="shared" si="81"/>
        <v>3.599689040946652E-3</v>
      </c>
      <c r="H40" s="140">
        <f t="shared" si="82"/>
        <v>44095</v>
      </c>
      <c r="I40" s="140">
        <f t="shared" si="83"/>
        <v>44095</v>
      </c>
      <c r="J40" s="141">
        <f t="shared" si="84"/>
        <v>21</v>
      </c>
      <c r="K40" s="122">
        <f t="shared" si="85"/>
        <v>3</v>
      </c>
      <c r="L40" s="8">
        <f t="shared" si="86"/>
        <v>1.00051344</v>
      </c>
      <c r="M40" s="142">
        <f t="shared" si="87"/>
        <v>1</v>
      </c>
      <c r="N40" s="142">
        <f t="shared" si="88"/>
        <v>1</v>
      </c>
      <c r="O40" s="135">
        <f t="shared" si="89"/>
        <v>1.00051344</v>
      </c>
      <c r="P40" s="135">
        <f t="shared" si="90"/>
        <v>1000.5134399999999</v>
      </c>
      <c r="Q40" s="11">
        <f t="shared" si="91"/>
        <v>0</v>
      </c>
      <c r="R40" s="30">
        <f t="shared" si="92"/>
        <v>0</v>
      </c>
      <c r="S40" s="135">
        <f t="shared" si="93"/>
        <v>0</v>
      </c>
      <c r="T40" s="145">
        <f t="shared" si="17"/>
        <v>7.8600000000000003E-2</v>
      </c>
      <c r="U40" s="143">
        <f t="shared" si="94"/>
        <v>3</v>
      </c>
      <c r="V40" s="143">
        <v>252</v>
      </c>
      <c r="W40" s="142">
        <f t="shared" si="95"/>
        <v>1.000901166</v>
      </c>
      <c r="X40" s="135">
        <f t="shared" si="96"/>
        <v>0.90162869000000001</v>
      </c>
      <c r="Y40" s="135">
        <f t="shared" si="97"/>
        <v>0</v>
      </c>
      <c r="Z40" s="148" t="str">
        <f t="shared" si="30"/>
        <v>A+J=</v>
      </c>
      <c r="AA40" s="140">
        <f t="shared" si="31"/>
        <v>44095</v>
      </c>
      <c r="AB40" s="4"/>
      <c r="AC40" s="163">
        <f t="shared" si="32"/>
        <v>29</v>
      </c>
      <c r="AD40" s="169">
        <f t="shared" si="33"/>
        <v>44946</v>
      </c>
      <c r="AE40" s="165">
        <f t="shared" si="50"/>
        <v>821.82985986999984</v>
      </c>
      <c r="AF40" s="167">
        <f t="shared" si="35"/>
        <v>23</v>
      </c>
      <c r="AG40" s="176">
        <f t="shared" si="51"/>
        <v>5.7488244999999996</v>
      </c>
      <c r="AH40" s="175">
        <f t="shared" si="52"/>
        <v>7.7583085499999997</v>
      </c>
      <c r="AI40" s="217">
        <v>9.3520000049337401E-3</v>
      </c>
      <c r="AJ40" s="165">
        <f t="shared" si="53"/>
        <v>13.50713305</v>
      </c>
      <c r="AK40" s="163">
        <f t="shared" si="36"/>
        <v>29</v>
      </c>
      <c r="AL40" s="172" t="s">
        <v>118</v>
      </c>
      <c r="AM40" s="169">
        <f t="shared" si="54"/>
        <v>44979</v>
      </c>
      <c r="AN40" s="7"/>
      <c r="AO40" s="169">
        <f t="shared" si="21"/>
        <v>44979</v>
      </c>
      <c r="AP40" s="200">
        <f>VLOOKUP($AO40,[1]Plan1!$EW$172:$EZ$293,2)</f>
        <v>6474.09</v>
      </c>
      <c r="AQ40" s="199">
        <f t="shared" si="22"/>
        <v>44917</v>
      </c>
      <c r="AR40" s="200">
        <f t="shared" si="23"/>
        <v>6508.4</v>
      </c>
      <c r="AS40" s="199">
        <f t="shared" si="24"/>
        <v>44948</v>
      </c>
      <c r="AT40" s="201">
        <f t="shared" si="25"/>
        <v>5.2995865055938118E-3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22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3"/>
      <c r="DN40" s="1"/>
      <c r="DO40" s="1"/>
      <c r="DP40" s="1"/>
      <c r="DQ40" s="1"/>
      <c r="DR40" s="1"/>
      <c r="DS40" s="1"/>
      <c r="DT40" s="1"/>
      <c r="DU40" s="1"/>
      <c r="DV40" s="1"/>
      <c r="DW40" s="4"/>
      <c r="DX40" s="15"/>
      <c r="DY40" s="15"/>
      <c r="DZ40" s="15"/>
      <c r="EA40" s="15"/>
      <c r="EB40" s="23"/>
      <c r="EC40" s="23"/>
    </row>
    <row r="41" spans="1:133" ht="12.75" x14ac:dyDescent="0.2">
      <c r="A41" s="134">
        <f t="shared" si="9"/>
        <v>44094</v>
      </c>
      <c r="B41" s="135">
        <f t="shared" si="77"/>
        <v>1001.41506869</v>
      </c>
      <c r="C41" s="135">
        <f t="shared" si="78"/>
        <v>1000</v>
      </c>
      <c r="D41" s="136">
        <f t="shared" si="79"/>
        <v>5325.46</v>
      </c>
      <c r="E41" s="137">
        <f t="shared" si="27"/>
        <v>5344.63</v>
      </c>
      <c r="F41" s="138">
        <f t="shared" si="80"/>
        <v>44032</v>
      </c>
      <c r="G41" s="139">
        <f t="shared" si="81"/>
        <v>3.599689040946652E-3</v>
      </c>
      <c r="H41" s="140">
        <f t="shared" si="82"/>
        <v>44124</v>
      </c>
      <c r="I41" s="140">
        <f t="shared" si="83"/>
        <v>44095</v>
      </c>
      <c r="J41" s="141">
        <f t="shared" si="84"/>
        <v>21</v>
      </c>
      <c r="K41" s="122">
        <f t="shared" si="85"/>
        <v>3</v>
      </c>
      <c r="L41" s="8">
        <f t="shared" si="86"/>
        <v>1.00051344</v>
      </c>
      <c r="M41" s="142">
        <f t="shared" si="87"/>
        <v>1</v>
      </c>
      <c r="N41" s="142">
        <f t="shared" si="88"/>
        <v>1</v>
      </c>
      <c r="O41" s="135">
        <f t="shared" si="89"/>
        <v>1.00051344</v>
      </c>
      <c r="P41" s="135">
        <f t="shared" si="90"/>
        <v>1000.5134399999999</v>
      </c>
      <c r="Q41" s="11">
        <f t="shared" si="91"/>
        <v>0</v>
      </c>
      <c r="R41" s="30">
        <f t="shared" si="92"/>
        <v>0</v>
      </c>
      <c r="S41" s="135">
        <f t="shared" si="93"/>
        <v>0</v>
      </c>
      <c r="T41" s="145">
        <f t="shared" si="17"/>
        <v>7.8600000000000003E-2</v>
      </c>
      <c r="U41" s="143">
        <f t="shared" si="94"/>
        <v>3</v>
      </c>
      <c r="V41" s="143">
        <v>252</v>
      </c>
      <c r="W41" s="142">
        <f t="shared" si="95"/>
        <v>1.000901166</v>
      </c>
      <c r="X41" s="135">
        <f t="shared" si="96"/>
        <v>0.90162869000000001</v>
      </c>
      <c r="Y41" s="135">
        <f t="shared" si="97"/>
        <v>0</v>
      </c>
      <c r="Z41" s="148" t="str">
        <f t="shared" si="30"/>
        <v>A+J=</v>
      </c>
      <c r="AA41" s="140">
        <f t="shared" si="31"/>
        <v>44095</v>
      </c>
      <c r="AB41" s="4"/>
      <c r="AC41" s="163">
        <f t="shared" si="32"/>
        <v>30</v>
      </c>
      <c r="AD41" s="169">
        <f t="shared" si="33"/>
        <v>44979</v>
      </c>
      <c r="AE41" s="165">
        <f t="shared" si="50"/>
        <v>813.11220309999987</v>
      </c>
      <c r="AF41" s="167">
        <f t="shared" si="35"/>
        <v>21</v>
      </c>
      <c r="AG41" s="176">
        <f t="shared" si="51"/>
        <v>5.1982760299999997</v>
      </c>
      <c r="AH41" s="175">
        <f t="shared" si="52"/>
        <v>8.7176567699999996</v>
      </c>
      <c r="AI41" s="217">
        <v>1.0607617467105021E-2</v>
      </c>
      <c r="AJ41" s="165">
        <f t="shared" si="53"/>
        <v>13.9159328</v>
      </c>
      <c r="AK41" s="163">
        <f t="shared" si="36"/>
        <v>30</v>
      </c>
      <c r="AL41" s="172" t="s">
        <v>118</v>
      </c>
      <c r="AM41" s="169">
        <f t="shared" si="54"/>
        <v>45005</v>
      </c>
      <c r="AN41" s="7"/>
      <c r="AO41" s="169">
        <f t="shared" si="21"/>
        <v>45005</v>
      </c>
      <c r="AP41" s="200">
        <f>VLOOKUP($AO41,[1]Plan1!$EW$172:$EZ$293,2)</f>
        <v>6508.4</v>
      </c>
      <c r="AQ41" s="199">
        <f t="shared" si="22"/>
        <v>44946</v>
      </c>
      <c r="AR41" s="200">
        <f t="shared" si="23"/>
        <v>6563.07</v>
      </c>
      <c r="AS41" s="199">
        <f t="shared" si="24"/>
        <v>44977</v>
      </c>
      <c r="AT41" s="201">
        <f t="shared" si="25"/>
        <v>8.3999139573474046E-3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22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3"/>
      <c r="DN41" s="1"/>
      <c r="DO41" s="1"/>
      <c r="DP41" s="1"/>
      <c r="DQ41" s="1"/>
      <c r="DR41" s="1"/>
      <c r="DS41" s="1"/>
      <c r="DT41" s="1"/>
      <c r="DU41" s="1"/>
      <c r="DV41" s="1"/>
      <c r="DW41" s="4"/>
      <c r="DX41" s="15"/>
      <c r="DY41" s="15"/>
      <c r="DZ41" s="15"/>
      <c r="EA41" s="15"/>
      <c r="EB41" s="23"/>
      <c r="EC41" s="23"/>
    </row>
    <row r="42" spans="1:133" ht="15.75" x14ac:dyDescent="0.25">
      <c r="A42" s="205">
        <f t="shared" si="9"/>
        <v>44095</v>
      </c>
      <c r="B42" s="206">
        <f t="shared" si="77"/>
        <v>1001.41506869</v>
      </c>
      <c r="C42" s="206">
        <f t="shared" si="78"/>
        <v>1000</v>
      </c>
      <c r="D42" s="207">
        <f t="shared" si="79"/>
        <v>5325.46</v>
      </c>
      <c r="E42" s="208">
        <f t="shared" si="27"/>
        <v>5344.63</v>
      </c>
      <c r="F42" s="209">
        <f t="shared" si="80"/>
        <v>44032</v>
      </c>
      <c r="G42" s="210">
        <f t="shared" si="81"/>
        <v>3.599689040946652E-3</v>
      </c>
      <c r="H42" s="205">
        <f t="shared" si="82"/>
        <v>44124</v>
      </c>
      <c r="I42" s="205">
        <f t="shared" si="83"/>
        <v>44095</v>
      </c>
      <c r="J42" s="211">
        <f t="shared" si="84"/>
        <v>21</v>
      </c>
      <c r="K42" s="211">
        <f t="shared" si="85"/>
        <v>3</v>
      </c>
      <c r="L42" s="206">
        <f t="shared" si="86"/>
        <v>1.00051344</v>
      </c>
      <c r="M42" s="212">
        <f t="shared" si="87"/>
        <v>1</v>
      </c>
      <c r="N42" s="212">
        <f t="shared" si="88"/>
        <v>1</v>
      </c>
      <c r="O42" s="206">
        <f t="shared" si="89"/>
        <v>1.00051344</v>
      </c>
      <c r="P42" s="206">
        <f t="shared" si="90"/>
        <v>1000.5134399999999</v>
      </c>
      <c r="Q42" s="213">
        <f t="shared" si="91"/>
        <v>1</v>
      </c>
      <c r="R42" s="214">
        <f t="shared" si="92"/>
        <v>0</v>
      </c>
      <c r="S42" s="206">
        <f t="shared" si="93"/>
        <v>0</v>
      </c>
      <c r="T42" s="215">
        <f t="shared" si="17"/>
        <v>7.8600000000000003E-2</v>
      </c>
      <c r="U42" s="213">
        <f t="shared" si="94"/>
        <v>3</v>
      </c>
      <c r="V42" s="213">
        <v>252</v>
      </c>
      <c r="W42" s="212">
        <f t="shared" si="95"/>
        <v>1.000901166</v>
      </c>
      <c r="X42" s="206">
        <f t="shared" si="96"/>
        <v>0.90162869000000001</v>
      </c>
      <c r="Y42" s="206">
        <f t="shared" si="97"/>
        <v>0.90162869000000001</v>
      </c>
      <c r="Z42" s="216" t="str">
        <f t="shared" si="30"/>
        <v>A+J=</v>
      </c>
      <c r="AA42" s="205">
        <f t="shared" si="31"/>
        <v>44095</v>
      </c>
      <c r="AB42" s="4"/>
      <c r="AC42" s="163">
        <f t="shared" si="32"/>
        <v>31</v>
      </c>
      <c r="AD42" s="169">
        <f t="shared" si="33"/>
        <v>45005</v>
      </c>
      <c r="AE42" s="165">
        <f t="shared" si="50"/>
        <v>804.01835626999991</v>
      </c>
      <c r="AF42" s="167">
        <f t="shared" si="35"/>
        <v>18</v>
      </c>
      <c r="AG42" s="176">
        <f t="shared" si="51"/>
        <v>4.4064143900000001</v>
      </c>
      <c r="AH42" s="175">
        <f t="shared" si="52"/>
        <v>9.0938468300000004</v>
      </c>
      <c r="AI42" s="217">
        <v>1.1183999950859572E-2</v>
      </c>
      <c r="AJ42" s="165">
        <f t="shared" si="53"/>
        <v>13.500261220000001</v>
      </c>
      <c r="AK42" s="163">
        <f t="shared" si="36"/>
        <v>31</v>
      </c>
      <c r="AL42" s="172" t="s">
        <v>118</v>
      </c>
      <c r="AM42" s="169">
        <f t="shared" si="54"/>
        <v>45036</v>
      </c>
      <c r="AN42" s="7"/>
      <c r="AO42" s="169">
        <f t="shared" si="21"/>
        <v>45036</v>
      </c>
      <c r="AP42" s="200">
        <f>VLOOKUP($AO42,[1]Plan1!$EW$172:$EZ$293,2)</f>
        <v>6563.07</v>
      </c>
      <c r="AQ42" s="199">
        <f t="shared" si="22"/>
        <v>44977</v>
      </c>
      <c r="AR42" s="200">
        <f t="shared" si="23"/>
        <v>6609.67</v>
      </c>
      <c r="AS42" s="199">
        <f t="shared" si="24"/>
        <v>45005</v>
      </c>
      <c r="AT42" s="201">
        <f t="shared" si="25"/>
        <v>7.1003356660832573E-3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25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26"/>
      <c r="DX42" s="27"/>
      <c r="DY42" s="27"/>
      <c r="DZ42" s="27"/>
      <c r="EA42" s="27"/>
      <c r="EB42" s="27"/>
      <c r="EC42" s="27"/>
    </row>
    <row r="43" spans="1:133" ht="12.75" x14ac:dyDescent="0.2">
      <c r="A43" s="134">
        <f t="shared" si="9"/>
        <v>44096</v>
      </c>
      <c r="B43" s="135">
        <f t="shared" si="0"/>
        <v>1001.83588778</v>
      </c>
      <c r="C43" s="135">
        <f t="shared" si="26"/>
        <v>1000.901167</v>
      </c>
      <c r="D43" s="136">
        <f t="shared" si="10"/>
        <v>5344.63</v>
      </c>
      <c r="E43" s="137">
        <f t="shared" ref="E43:E45" si="98">IF($K43=1,VLOOKUP($A42,$AO$10:$AS$131,4),E42)</f>
        <v>5357.46</v>
      </c>
      <c r="F43" s="138">
        <f t="shared" ref="F43:F105" si="99">IF($K43=1,VLOOKUP($A42,$AO$10:$AS$131,5),F42)</f>
        <v>44064</v>
      </c>
      <c r="G43" s="139">
        <f t="shared" si="1"/>
        <v>2.4005403554596683E-3</v>
      </c>
      <c r="H43" s="140">
        <f t="shared" si="28"/>
        <v>44124</v>
      </c>
      <c r="I43" s="140">
        <f t="shared" si="12"/>
        <v>44124</v>
      </c>
      <c r="J43" s="141">
        <f t="shared" si="13"/>
        <v>20</v>
      </c>
      <c r="K43" s="141">
        <f t="shared" ref="K43:K49" si="100">(J43-(NETWORKDAYS(A43,I43,AD$148:AD$502)-1))</f>
        <v>1</v>
      </c>
      <c r="L43" s="8">
        <f t="shared" si="14"/>
        <v>1.0001198899999999</v>
      </c>
      <c r="M43" s="142">
        <f t="shared" si="15"/>
        <v>1.00051344</v>
      </c>
      <c r="N43" s="142">
        <f t="shared" si="55"/>
        <v>1.00051344</v>
      </c>
      <c r="O43" s="135">
        <f t="shared" ref="O43:O104" si="101">TRUNC(TRUNC((L43*N43),15),8)</f>
        <v>1.00063339</v>
      </c>
      <c r="P43" s="135">
        <f t="shared" si="4"/>
        <v>1001.53512779</v>
      </c>
      <c r="Q43" s="190">
        <f t="shared" si="29"/>
        <v>0</v>
      </c>
      <c r="R43" s="191">
        <f t="shared" si="16"/>
        <v>0</v>
      </c>
      <c r="S43" s="135">
        <f t="shared" si="5"/>
        <v>0</v>
      </c>
      <c r="T43" s="145">
        <f t="shared" si="17"/>
        <v>7.8600000000000003E-2</v>
      </c>
      <c r="U43" s="143">
        <f t="shared" ref="U43:U100" si="102">IF(Q42&gt;0,1,IF(K43=K42,U42,U42+1))</f>
        <v>1</v>
      </c>
      <c r="V43" s="143">
        <v>252</v>
      </c>
      <c r="W43" s="142">
        <f t="shared" si="6"/>
        <v>1.0003002990000001</v>
      </c>
      <c r="X43" s="135">
        <f t="shared" si="7"/>
        <v>0.30075998999999998</v>
      </c>
      <c r="Y43" s="135">
        <f t="shared" si="8"/>
        <v>0</v>
      </c>
      <c r="Z43" s="148" t="str">
        <f t="shared" si="30"/>
        <v>A+J=</v>
      </c>
      <c r="AA43" s="140">
        <f t="shared" si="31"/>
        <v>44124</v>
      </c>
      <c r="AB43" s="4"/>
      <c r="AC43" s="163">
        <f t="shared" si="32"/>
        <v>32</v>
      </c>
      <c r="AD43" s="169">
        <f t="shared" si="33"/>
        <v>45036</v>
      </c>
      <c r="AE43" s="165">
        <f t="shared" si="50"/>
        <v>795.84631373999991</v>
      </c>
      <c r="AF43" s="167">
        <f t="shared" si="35"/>
        <v>22</v>
      </c>
      <c r="AG43" s="176">
        <f t="shared" si="51"/>
        <v>5.3285866300000002</v>
      </c>
      <c r="AH43" s="175">
        <f t="shared" si="52"/>
        <v>8.1720425300000006</v>
      </c>
      <c r="AI43" s="217">
        <v>1.0163999950207767E-2</v>
      </c>
      <c r="AJ43" s="165">
        <f t="shared" si="53"/>
        <v>13.500629160000001</v>
      </c>
      <c r="AK43" s="163">
        <f t="shared" si="36"/>
        <v>32</v>
      </c>
      <c r="AL43" s="172" t="s">
        <v>118</v>
      </c>
      <c r="AM43" s="169">
        <f t="shared" si="54"/>
        <v>45068</v>
      </c>
      <c r="AN43" s="7"/>
      <c r="AO43" s="169">
        <f t="shared" si="21"/>
        <v>45068</v>
      </c>
      <c r="AP43" s="200">
        <f>VLOOKUP($AO43,[1]Plan1!$EW$172:$EZ$293,2)</f>
        <v>6609.67</v>
      </c>
      <c r="AQ43" s="199">
        <f t="shared" si="22"/>
        <v>45007</v>
      </c>
      <c r="AR43" s="200">
        <f t="shared" si="23"/>
        <v>6649.99</v>
      </c>
      <c r="AS43" s="199">
        <f t="shared" si="24"/>
        <v>45038</v>
      </c>
      <c r="AT43" s="201">
        <f t="shared" si="25"/>
        <v>6.1001532602988906E-3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22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3"/>
      <c r="DN43" s="1"/>
      <c r="DO43" s="1"/>
      <c r="DP43" s="1"/>
      <c r="DQ43" s="1"/>
      <c r="DR43" s="1"/>
      <c r="DS43" s="1"/>
      <c r="DT43" s="1"/>
      <c r="DU43" s="1"/>
      <c r="DV43" s="1"/>
      <c r="DW43" s="4"/>
      <c r="DX43" s="15"/>
      <c r="DY43" s="15"/>
      <c r="DZ43" s="15"/>
      <c r="EA43" s="15"/>
      <c r="EB43" s="23"/>
      <c r="EC43" s="23"/>
    </row>
    <row r="44" spans="1:133" ht="12.75" x14ac:dyDescent="0.2">
      <c r="A44" s="134">
        <f t="shared" si="9"/>
        <v>44097</v>
      </c>
      <c r="B44" s="135">
        <f t="shared" si="0"/>
        <v>1002.2568771399999</v>
      </c>
      <c r="C44" s="135">
        <f t="shared" si="26"/>
        <v>1000.901167</v>
      </c>
      <c r="D44" s="136">
        <f t="shared" si="10"/>
        <v>5344.63</v>
      </c>
      <c r="E44" s="137">
        <f t="shared" si="98"/>
        <v>5357.46</v>
      </c>
      <c r="F44" s="138">
        <f t="shared" si="99"/>
        <v>44064</v>
      </c>
      <c r="G44" s="139">
        <f t="shared" si="1"/>
        <v>2.4005403554596683E-3</v>
      </c>
      <c r="H44" s="140">
        <f t="shared" si="28"/>
        <v>44124</v>
      </c>
      <c r="I44" s="140">
        <f t="shared" si="12"/>
        <v>44124</v>
      </c>
      <c r="J44" s="141">
        <f t="shared" si="13"/>
        <v>20</v>
      </c>
      <c r="K44" s="141">
        <f t="shared" si="100"/>
        <v>2</v>
      </c>
      <c r="L44" s="8">
        <f t="shared" si="14"/>
        <v>1.00023979</v>
      </c>
      <c r="M44" s="142">
        <f t="shared" si="15"/>
        <v>1.00051344</v>
      </c>
      <c r="N44" s="142">
        <f t="shared" si="55"/>
        <v>1.00051344</v>
      </c>
      <c r="O44" s="135">
        <f t="shared" si="101"/>
        <v>1.0007533500000001</v>
      </c>
      <c r="P44" s="135">
        <f t="shared" si="4"/>
        <v>1001.65519589</v>
      </c>
      <c r="Q44" s="190">
        <f t="shared" si="29"/>
        <v>0</v>
      </c>
      <c r="R44" s="191">
        <f t="shared" si="16"/>
        <v>0</v>
      </c>
      <c r="S44" s="135">
        <f t="shared" si="5"/>
        <v>0</v>
      </c>
      <c r="T44" s="145">
        <f t="shared" si="17"/>
        <v>7.8600000000000003E-2</v>
      </c>
      <c r="U44" s="143">
        <f t="shared" si="102"/>
        <v>2</v>
      </c>
      <c r="V44" s="143">
        <v>252</v>
      </c>
      <c r="W44" s="142">
        <f t="shared" si="6"/>
        <v>1.0006006869999999</v>
      </c>
      <c r="X44" s="135">
        <f t="shared" si="7"/>
        <v>0.60168124999999995</v>
      </c>
      <c r="Y44" s="135">
        <f t="shared" si="8"/>
        <v>0</v>
      </c>
      <c r="Z44" s="148" t="str">
        <f t="shared" si="30"/>
        <v>A+J=</v>
      </c>
      <c r="AA44" s="140">
        <f t="shared" si="31"/>
        <v>44124</v>
      </c>
      <c r="AB44" s="4"/>
      <c r="AC44" s="163">
        <f t="shared" si="32"/>
        <v>33</v>
      </c>
      <c r="AD44" s="169">
        <f t="shared" ref="AD44:AD75" si="103">VLOOKUP(AC44,$AG$148:$AK$330,4,FALSE)</f>
        <v>45068</v>
      </c>
      <c r="AE44" s="165">
        <f t="shared" si="50"/>
        <v>785.65485138999986</v>
      </c>
      <c r="AF44" s="167">
        <f t="shared" ref="AF44:AF75" si="104">NETWORKDAYS(AD43,AD44,AD$148:AD$502)-1</f>
        <v>20</v>
      </c>
      <c r="AG44" s="176">
        <f t="shared" si="51"/>
        <v>4.7934921700000004</v>
      </c>
      <c r="AH44" s="175">
        <f t="shared" si="52"/>
        <v>10.19146235</v>
      </c>
      <c r="AI44" s="217">
        <v>1.2805817120836163E-2</v>
      </c>
      <c r="AJ44" s="165">
        <f t="shared" si="53"/>
        <v>14.98495452</v>
      </c>
      <c r="AK44" s="163">
        <f t="shared" si="36"/>
        <v>33</v>
      </c>
      <c r="AL44" s="172" t="s">
        <v>118</v>
      </c>
      <c r="AM44" s="169">
        <f t="shared" si="54"/>
        <v>45097</v>
      </c>
      <c r="AN44" s="7"/>
      <c r="AO44" s="169">
        <f t="shared" si="21"/>
        <v>45097</v>
      </c>
      <c r="AP44" s="200">
        <f>VLOOKUP($AO44,[1]Plan1!$EW$172:$EZ$293,2)</f>
        <v>6649.99</v>
      </c>
      <c r="AQ44" s="199">
        <f t="shared" si="22"/>
        <v>45036</v>
      </c>
      <c r="AR44" s="200">
        <f t="shared" si="23"/>
        <v>6665.28</v>
      </c>
      <c r="AS44" s="199">
        <f t="shared" si="24"/>
        <v>45066</v>
      </c>
      <c r="AT44" s="201">
        <f t="shared" si="25"/>
        <v>2.2992515778219591E-3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22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3"/>
      <c r="DN44" s="1"/>
      <c r="DO44" s="1"/>
      <c r="DP44" s="1"/>
      <c r="DQ44" s="1"/>
      <c r="DR44" s="1"/>
      <c r="DS44" s="1"/>
      <c r="DT44" s="1"/>
      <c r="DU44" s="1"/>
      <c r="DV44" s="1"/>
      <c r="DW44" s="4"/>
      <c r="DX44" s="15"/>
      <c r="DY44" s="15"/>
      <c r="DZ44" s="15"/>
      <c r="EA44" s="15"/>
      <c r="EB44" s="23"/>
      <c r="EC44" s="23"/>
    </row>
    <row r="45" spans="1:133" ht="12.75" x14ac:dyDescent="0.2">
      <c r="A45" s="134">
        <f t="shared" si="9"/>
        <v>44098</v>
      </c>
      <c r="B45" s="135">
        <f t="shared" si="0"/>
        <v>1002.67804983</v>
      </c>
      <c r="C45" s="135">
        <f t="shared" si="26"/>
        <v>1000.901167</v>
      </c>
      <c r="D45" s="136">
        <f t="shared" si="10"/>
        <v>5344.63</v>
      </c>
      <c r="E45" s="137">
        <f t="shared" si="98"/>
        <v>5357.46</v>
      </c>
      <c r="F45" s="138">
        <f t="shared" si="99"/>
        <v>44064</v>
      </c>
      <c r="G45" s="139">
        <f t="shared" si="1"/>
        <v>2.4005403554596683E-3</v>
      </c>
      <c r="H45" s="140">
        <f t="shared" si="28"/>
        <v>44124</v>
      </c>
      <c r="I45" s="140">
        <f t="shared" si="12"/>
        <v>44124</v>
      </c>
      <c r="J45" s="141">
        <f t="shared" si="13"/>
        <v>20</v>
      </c>
      <c r="K45" s="141">
        <f t="shared" si="100"/>
        <v>3</v>
      </c>
      <c r="L45" s="8">
        <f t="shared" si="14"/>
        <v>1.0003597099999999</v>
      </c>
      <c r="M45" s="142">
        <f t="shared" ref="M45:M105" si="105">IF(I45&gt;I44,L44,M44)</f>
        <v>1.00051344</v>
      </c>
      <c r="N45" s="142">
        <f t="shared" si="55"/>
        <v>1.00051344</v>
      </c>
      <c r="O45" s="135">
        <f t="shared" si="101"/>
        <v>1.0008733299999999</v>
      </c>
      <c r="P45" s="135">
        <f t="shared" si="4"/>
        <v>1001.77528401</v>
      </c>
      <c r="Q45" s="190">
        <f t="shared" si="29"/>
        <v>0</v>
      </c>
      <c r="R45" s="191">
        <f t="shared" si="16"/>
        <v>0</v>
      </c>
      <c r="S45" s="135">
        <f t="shared" si="5"/>
        <v>0</v>
      </c>
      <c r="T45" s="145">
        <f t="shared" si="17"/>
        <v>7.8600000000000003E-2</v>
      </c>
      <c r="U45" s="143">
        <f t="shared" si="102"/>
        <v>3</v>
      </c>
      <c r="V45" s="143">
        <v>252</v>
      </c>
      <c r="W45" s="142">
        <f t="shared" si="6"/>
        <v>1.000901166</v>
      </c>
      <c r="X45" s="135">
        <f t="shared" si="7"/>
        <v>0.90276582000000005</v>
      </c>
      <c r="Y45" s="135">
        <f t="shared" si="8"/>
        <v>0</v>
      </c>
      <c r="Z45" s="148" t="str">
        <f t="shared" si="30"/>
        <v>A+J=</v>
      </c>
      <c r="AA45" s="140">
        <f t="shared" si="31"/>
        <v>44124</v>
      </c>
      <c r="AB45" s="4"/>
      <c r="AC45" s="163">
        <f t="shared" si="32"/>
        <v>34</v>
      </c>
      <c r="AD45" s="169">
        <f t="shared" si="103"/>
        <v>45097</v>
      </c>
      <c r="AE45" s="165">
        <f t="shared" si="50"/>
        <v>776.61243090999983</v>
      </c>
      <c r="AF45" s="167">
        <f t="shared" si="104"/>
        <v>20</v>
      </c>
      <c r="AG45" s="176">
        <f t="shared" si="51"/>
        <v>4.73210759</v>
      </c>
      <c r="AH45" s="175">
        <f t="shared" si="52"/>
        <v>9.0424204800000005</v>
      </c>
      <c r="AI45" s="217">
        <v>1.1509405775772174E-2</v>
      </c>
      <c r="AJ45" s="165">
        <f t="shared" si="53"/>
        <v>13.774528070000001</v>
      </c>
      <c r="AK45" s="163">
        <f t="shared" si="36"/>
        <v>34</v>
      </c>
      <c r="AL45" s="172" t="s">
        <v>118</v>
      </c>
      <c r="AM45" s="169">
        <f t="shared" si="54"/>
        <v>45127</v>
      </c>
      <c r="AN45" s="7"/>
      <c r="AO45" s="169">
        <f t="shared" si="21"/>
        <v>45127</v>
      </c>
      <c r="AP45" s="200">
        <f>VLOOKUP($AO45,[1]Plan1!$EW$172:$EZ$293,2)</f>
        <v>6665.28</v>
      </c>
      <c r="AQ45" s="199">
        <f t="shared" si="22"/>
        <v>45066</v>
      </c>
      <c r="AR45" s="200">
        <f t="shared" si="23"/>
        <v>6659.95</v>
      </c>
      <c r="AS45" s="199">
        <f t="shared" si="24"/>
        <v>45097</v>
      </c>
      <c r="AT45" s="201">
        <f t="shared" si="25"/>
        <v>-7.9966633059680436E-4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22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3"/>
      <c r="DN45" s="1"/>
      <c r="DO45" s="1"/>
      <c r="DP45" s="1"/>
      <c r="DQ45" s="1"/>
      <c r="DR45" s="1"/>
      <c r="DS45" s="1"/>
      <c r="DT45" s="1"/>
      <c r="DU45" s="1"/>
      <c r="DV45" s="1"/>
      <c r="DW45" s="4"/>
      <c r="DX45" s="15"/>
      <c r="DY45" s="15"/>
      <c r="DZ45" s="15"/>
      <c r="EA45" s="15"/>
      <c r="EB45" s="23"/>
      <c r="EC45" s="23"/>
    </row>
    <row r="46" spans="1:133" ht="12.75" x14ac:dyDescent="0.2">
      <c r="A46" s="134">
        <f t="shared" si="9"/>
        <v>44099</v>
      </c>
      <c r="B46" s="135">
        <f t="shared" si="0"/>
        <v>1003.0993958800001</v>
      </c>
      <c r="C46" s="135">
        <f t="shared" si="26"/>
        <v>1000.901167</v>
      </c>
      <c r="D46" s="136">
        <f t="shared" si="10"/>
        <v>5344.63</v>
      </c>
      <c r="E46" s="137">
        <f t="shared" ref="E46:E105" si="106">IF($K46=1,VLOOKUP($A45,$AO$10:$AS$131,4),E45)</f>
        <v>5357.46</v>
      </c>
      <c r="F46" s="138">
        <f t="shared" si="99"/>
        <v>44064</v>
      </c>
      <c r="G46" s="139">
        <f t="shared" si="1"/>
        <v>2.4005403554596683E-3</v>
      </c>
      <c r="H46" s="140">
        <f t="shared" si="28"/>
        <v>44124</v>
      </c>
      <c r="I46" s="140">
        <f t="shared" si="12"/>
        <v>44124</v>
      </c>
      <c r="J46" s="141">
        <f t="shared" si="13"/>
        <v>20</v>
      </c>
      <c r="K46" s="141">
        <f t="shared" si="100"/>
        <v>4</v>
      </c>
      <c r="L46" s="8">
        <f t="shared" si="14"/>
        <v>1.00047964</v>
      </c>
      <c r="M46" s="142">
        <f t="shared" si="105"/>
        <v>1.00051344</v>
      </c>
      <c r="N46" s="142">
        <f t="shared" si="55"/>
        <v>1.00051344</v>
      </c>
      <c r="O46" s="135">
        <f t="shared" si="101"/>
        <v>1.0009933200000001</v>
      </c>
      <c r="P46" s="135">
        <f t="shared" si="4"/>
        <v>1001.89538214</v>
      </c>
      <c r="Q46" s="190">
        <f t="shared" si="29"/>
        <v>0</v>
      </c>
      <c r="R46" s="191">
        <f t="shared" si="16"/>
        <v>0</v>
      </c>
      <c r="S46" s="135">
        <f t="shared" si="5"/>
        <v>0</v>
      </c>
      <c r="T46" s="145">
        <f t="shared" si="17"/>
        <v>7.8600000000000003E-2</v>
      </c>
      <c r="U46" s="143">
        <f t="shared" si="102"/>
        <v>4</v>
      </c>
      <c r="V46" s="143">
        <v>252</v>
      </c>
      <c r="W46" s="142">
        <f t="shared" si="6"/>
        <v>1.0012017360000001</v>
      </c>
      <c r="X46" s="135">
        <f t="shared" si="7"/>
        <v>1.2040137399999999</v>
      </c>
      <c r="Y46" s="135">
        <f t="shared" si="8"/>
        <v>0</v>
      </c>
      <c r="Z46" s="148" t="str">
        <f t="shared" si="30"/>
        <v>A+J=</v>
      </c>
      <c r="AA46" s="140">
        <f t="shared" si="31"/>
        <v>44124</v>
      </c>
      <c r="AB46" s="4"/>
      <c r="AC46" s="163">
        <f t="shared" si="32"/>
        <v>35</v>
      </c>
      <c r="AD46" s="169">
        <f t="shared" si="103"/>
        <v>45127</v>
      </c>
      <c r="AE46" s="165">
        <f t="shared" si="50"/>
        <v>767.98871609999981</v>
      </c>
      <c r="AF46" s="167">
        <f t="shared" si="104"/>
        <v>22</v>
      </c>
      <c r="AG46" s="176">
        <f t="shared" si="51"/>
        <v>5.1469553899999996</v>
      </c>
      <c r="AH46" s="175">
        <f t="shared" si="52"/>
        <v>8.6237148099999992</v>
      </c>
      <c r="AI46" s="217">
        <v>1.110427089764995E-2</v>
      </c>
      <c r="AJ46" s="165">
        <f t="shared" si="53"/>
        <v>13.770670199999998</v>
      </c>
      <c r="AK46" s="163">
        <f t="shared" si="36"/>
        <v>35</v>
      </c>
      <c r="AL46" s="172" t="s">
        <v>118</v>
      </c>
      <c r="AM46" s="169">
        <f t="shared" si="54"/>
        <v>45159</v>
      </c>
      <c r="AN46" s="7"/>
      <c r="AO46" s="169">
        <f t="shared" si="21"/>
        <v>45159</v>
      </c>
      <c r="AP46" s="200">
        <f>VLOOKUP($AO46,[1]Plan1!$EW$172:$EZ$293,2)</f>
        <v>6659.95</v>
      </c>
      <c r="AQ46" s="199">
        <f t="shared" si="22"/>
        <v>45098</v>
      </c>
      <c r="AR46" s="200">
        <f t="shared" si="23"/>
        <v>6667.94</v>
      </c>
      <c r="AS46" s="199">
        <f t="shared" si="24"/>
        <v>45128</v>
      </c>
      <c r="AT46" s="201">
        <f t="shared" si="25"/>
        <v>1.1997087065218626E-3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22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3"/>
      <c r="DN46" s="1"/>
      <c r="DO46" s="1"/>
      <c r="DP46" s="1"/>
      <c r="DQ46" s="1"/>
      <c r="DR46" s="1"/>
      <c r="DS46" s="1"/>
      <c r="DT46" s="1"/>
      <c r="DU46" s="1"/>
      <c r="DV46" s="1"/>
      <c r="DW46" s="4"/>
      <c r="DX46" s="15"/>
      <c r="DY46" s="15"/>
      <c r="DZ46" s="15"/>
      <c r="EA46" s="15"/>
      <c r="EB46" s="23"/>
      <c r="EC46" s="23"/>
    </row>
    <row r="47" spans="1:133" ht="12.75" x14ac:dyDescent="0.2">
      <c r="A47" s="134">
        <f t="shared" si="9"/>
        <v>44100</v>
      </c>
      <c r="B47" s="135">
        <f t="shared" si="0"/>
        <v>1003.52092336</v>
      </c>
      <c r="C47" s="135">
        <f t="shared" si="26"/>
        <v>1000.901167</v>
      </c>
      <c r="D47" s="136">
        <f t="shared" si="10"/>
        <v>5344.63</v>
      </c>
      <c r="E47" s="137">
        <f t="shared" si="106"/>
        <v>5357.46</v>
      </c>
      <c r="F47" s="138">
        <f t="shared" si="99"/>
        <v>44064</v>
      </c>
      <c r="G47" s="139">
        <f t="shared" si="1"/>
        <v>2.4005403554596683E-3</v>
      </c>
      <c r="H47" s="140">
        <f t="shared" si="28"/>
        <v>44124</v>
      </c>
      <c r="I47" s="140">
        <f t="shared" si="12"/>
        <v>44124</v>
      </c>
      <c r="J47" s="141">
        <f t="shared" si="13"/>
        <v>20</v>
      </c>
      <c r="K47" s="141">
        <f t="shared" si="100"/>
        <v>5</v>
      </c>
      <c r="L47" s="8">
        <f t="shared" si="14"/>
        <v>1.00059959</v>
      </c>
      <c r="M47" s="142">
        <f t="shared" si="105"/>
        <v>1.00051344</v>
      </c>
      <c r="N47" s="142">
        <f t="shared" si="55"/>
        <v>1.00051344</v>
      </c>
      <c r="O47" s="135">
        <f t="shared" si="101"/>
        <v>1.0011133299999999</v>
      </c>
      <c r="P47" s="135">
        <f t="shared" si="4"/>
        <v>1002.01550029</v>
      </c>
      <c r="Q47" s="190">
        <f t="shared" si="29"/>
        <v>0</v>
      </c>
      <c r="R47" s="191">
        <f t="shared" si="16"/>
        <v>0</v>
      </c>
      <c r="S47" s="135">
        <f t="shared" si="5"/>
        <v>0</v>
      </c>
      <c r="T47" s="145">
        <f t="shared" si="17"/>
        <v>7.8600000000000003E-2</v>
      </c>
      <c r="U47" s="143">
        <f t="shared" si="102"/>
        <v>5</v>
      </c>
      <c r="V47" s="143">
        <v>252</v>
      </c>
      <c r="W47" s="142">
        <f t="shared" si="6"/>
        <v>1.0015023949999999</v>
      </c>
      <c r="X47" s="135">
        <f t="shared" si="7"/>
        <v>1.50542307</v>
      </c>
      <c r="Y47" s="135">
        <f t="shared" si="8"/>
        <v>0</v>
      </c>
      <c r="Z47" s="148" t="str">
        <f t="shared" si="30"/>
        <v>A+J=</v>
      </c>
      <c r="AA47" s="140">
        <f t="shared" si="31"/>
        <v>44124</v>
      </c>
      <c r="AB47" s="4"/>
      <c r="AC47" s="163">
        <f t="shared" si="32"/>
        <v>36</v>
      </c>
      <c r="AD47" s="169">
        <f t="shared" si="103"/>
        <v>45159</v>
      </c>
      <c r="AE47" s="165">
        <f t="shared" si="50"/>
        <v>758.9483736699998</v>
      </c>
      <c r="AF47" s="167">
        <f t="shared" si="104"/>
        <v>22</v>
      </c>
      <c r="AG47" s="176">
        <f t="shared" si="51"/>
        <v>5.0898022000000003</v>
      </c>
      <c r="AH47" s="175">
        <f t="shared" si="52"/>
        <v>9.0403424300000008</v>
      </c>
      <c r="AI47" s="217">
        <v>1.17714521629861E-2</v>
      </c>
      <c r="AJ47" s="165">
        <f t="shared" si="53"/>
        <v>14.13014463</v>
      </c>
      <c r="AK47" s="163">
        <f t="shared" si="36"/>
        <v>36</v>
      </c>
      <c r="AL47" s="172" t="s">
        <v>118</v>
      </c>
      <c r="AM47" s="169">
        <f t="shared" si="54"/>
        <v>45189</v>
      </c>
      <c r="AN47" s="7"/>
      <c r="AO47" s="169">
        <f t="shared" si="21"/>
        <v>45189</v>
      </c>
      <c r="AP47" s="200">
        <f>VLOOKUP($AO47,[1]Plan1!$EW$172:$EZ$293,2)</f>
        <v>6667.94</v>
      </c>
      <c r="AQ47" s="199">
        <f t="shared" si="22"/>
        <v>45127</v>
      </c>
      <c r="AR47" s="200">
        <f t="shared" si="23"/>
        <v>6683.28</v>
      </c>
      <c r="AS47" s="199">
        <f t="shared" si="24"/>
        <v>45158</v>
      </c>
      <c r="AT47" s="201">
        <f t="shared" si="25"/>
        <v>2.3005605929267148E-3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22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3"/>
      <c r="DN47" s="1"/>
      <c r="DO47" s="1"/>
      <c r="DP47" s="1"/>
      <c r="DQ47" s="1"/>
      <c r="DR47" s="1"/>
      <c r="DS47" s="1"/>
      <c r="DT47" s="1"/>
      <c r="DU47" s="1"/>
      <c r="DV47" s="1"/>
      <c r="DW47" s="4"/>
      <c r="DX47" s="15"/>
      <c r="DY47" s="15"/>
      <c r="DZ47" s="15"/>
      <c r="EA47" s="15"/>
      <c r="EB47" s="23"/>
      <c r="EC47" s="23"/>
    </row>
    <row r="48" spans="1:133" ht="12.75" x14ac:dyDescent="0.2">
      <c r="A48" s="134">
        <f t="shared" si="9"/>
        <v>44101</v>
      </c>
      <c r="B48" s="135">
        <f t="shared" si="0"/>
        <v>1003.52092336</v>
      </c>
      <c r="C48" s="135">
        <f t="shared" si="26"/>
        <v>1000.901167</v>
      </c>
      <c r="D48" s="136">
        <f t="shared" si="10"/>
        <v>5344.63</v>
      </c>
      <c r="E48" s="137">
        <f t="shared" si="106"/>
        <v>5357.46</v>
      </c>
      <c r="F48" s="138">
        <f t="shared" si="99"/>
        <v>44064</v>
      </c>
      <c r="G48" s="139">
        <f t="shared" si="1"/>
        <v>2.4005403554596683E-3</v>
      </c>
      <c r="H48" s="140">
        <f t="shared" si="28"/>
        <v>44124</v>
      </c>
      <c r="I48" s="140">
        <f t="shared" si="12"/>
        <v>44124</v>
      </c>
      <c r="J48" s="141">
        <f t="shared" si="13"/>
        <v>20</v>
      </c>
      <c r="K48" s="141">
        <f t="shared" si="100"/>
        <v>5</v>
      </c>
      <c r="L48" s="8">
        <f t="shared" si="14"/>
        <v>1.00059959</v>
      </c>
      <c r="M48" s="142">
        <f t="shared" si="105"/>
        <v>1.00051344</v>
      </c>
      <c r="N48" s="142">
        <f t="shared" si="55"/>
        <v>1.00051344</v>
      </c>
      <c r="O48" s="135">
        <f t="shared" si="101"/>
        <v>1.0011133299999999</v>
      </c>
      <c r="P48" s="135">
        <f t="shared" si="4"/>
        <v>1002.01550029</v>
      </c>
      <c r="Q48" s="190">
        <f t="shared" si="29"/>
        <v>0</v>
      </c>
      <c r="R48" s="191">
        <f t="shared" si="16"/>
        <v>0</v>
      </c>
      <c r="S48" s="135">
        <f t="shared" si="5"/>
        <v>0</v>
      </c>
      <c r="T48" s="145">
        <f t="shared" si="17"/>
        <v>7.8600000000000003E-2</v>
      </c>
      <c r="U48" s="143">
        <f t="shared" si="102"/>
        <v>5</v>
      </c>
      <c r="V48" s="143">
        <v>252</v>
      </c>
      <c r="W48" s="142">
        <f t="shared" si="6"/>
        <v>1.0015023949999999</v>
      </c>
      <c r="X48" s="135">
        <f t="shared" si="7"/>
        <v>1.50542307</v>
      </c>
      <c r="Y48" s="135">
        <f t="shared" si="8"/>
        <v>0</v>
      </c>
      <c r="Z48" s="148" t="str">
        <f t="shared" si="30"/>
        <v>A+J=</v>
      </c>
      <c r="AA48" s="140">
        <f t="shared" si="31"/>
        <v>44124</v>
      </c>
      <c r="AB48" s="4"/>
      <c r="AC48" s="163">
        <f t="shared" si="32"/>
        <v>37</v>
      </c>
      <c r="AD48" s="169">
        <f t="shared" si="103"/>
        <v>45189</v>
      </c>
      <c r="AE48" s="165">
        <f t="shared" si="50"/>
        <v>749.99229500999979</v>
      </c>
      <c r="AF48" s="167">
        <f t="shared" si="104"/>
        <v>21</v>
      </c>
      <c r="AG48" s="176">
        <f t="shared" si="51"/>
        <v>4.8005351599999999</v>
      </c>
      <c r="AH48" s="175">
        <f t="shared" si="52"/>
        <v>8.9560786599999993</v>
      </c>
      <c r="AI48" s="217">
        <v>1.1800642800141222E-2</v>
      </c>
      <c r="AJ48" s="165">
        <f t="shared" si="53"/>
        <v>13.756613819999998</v>
      </c>
      <c r="AK48" s="163">
        <f t="shared" si="36"/>
        <v>37</v>
      </c>
      <c r="AL48" s="172" t="s">
        <v>118</v>
      </c>
      <c r="AM48" s="169">
        <f t="shared" si="54"/>
        <v>45219</v>
      </c>
      <c r="AN48" s="7"/>
      <c r="AO48" s="169">
        <f t="shared" si="21"/>
        <v>45219</v>
      </c>
      <c r="AP48" s="200">
        <f>VLOOKUP($AO48,[1]Plan1!$EW$172:$EZ$293,2)</f>
        <v>6683.28</v>
      </c>
      <c r="AQ48" s="199">
        <f t="shared" si="22"/>
        <v>45158</v>
      </c>
      <c r="AR48" s="200">
        <f t="shared" si="23"/>
        <v>6700.66</v>
      </c>
      <c r="AS48" s="199">
        <f t="shared" si="24"/>
        <v>45189</v>
      </c>
      <c r="AT48" s="201">
        <f t="shared" si="25"/>
        <v>2.60051950539264E-3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22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3"/>
      <c r="DN48" s="1"/>
      <c r="DO48" s="1"/>
      <c r="DP48" s="1"/>
      <c r="DQ48" s="1"/>
      <c r="DR48" s="1"/>
      <c r="DS48" s="1"/>
      <c r="DT48" s="1"/>
      <c r="DU48" s="1"/>
      <c r="DV48" s="1"/>
      <c r="DW48" s="4"/>
      <c r="DX48" s="15"/>
      <c r="DY48" s="15"/>
      <c r="DZ48" s="15"/>
      <c r="EA48" s="15"/>
      <c r="EB48" s="23"/>
      <c r="EC48" s="23"/>
    </row>
    <row r="49" spans="1:133" ht="12.75" x14ac:dyDescent="0.2">
      <c r="A49" s="134">
        <f t="shared" si="9"/>
        <v>44102</v>
      </c>
      <c r="B49" s="135">
        <f t="shared" si="0"/>
        <v>1003.52092336</v>
      </c>
      <c r="C49" s="135">
        <f t="shared" si="26"/>
        <v>1000.901167</v>
      </c>
      <c r="D49" s="136">
        <f t="shared" si="10"/>
        <v>5344.63</v>
      </c>
      <c r="E49" s="137">
        <f t="shared" si="106"/>
        <v>5357.46</v>
      </c>
      <c r="F49" s="138">
        <f t="shared" si="99"/>
        <v>44064</v>
      </c>
      <c r="G49" s="139">
        <f t="shared" si="1"/>
        <v>2.4005403554596683E-3</v>
      </c>
      <c r="H49" s="140">
        <f t="shared" si="28"/>
        <v>44124</v>
      </c>
      <c r="I49" s="140">
        <f t="shared" si="12"/>
        <v>44124</v>
      </c>
      <c r="J49" s="141">
        <f t="shared" si="13"/>
        <v>20</v>
      </c>
      <c r="K49" s="141">
        <f t="shared" si="100"/>
        <v>5</v>
      </c>
      <c r="L49" s="8">
        <f t="shared" si="14"/>
        <v>1.00059959</v>
      </c>
      <c r="M49" s="142">
        <f t="shared" si="105"/>
        <v>1.00051344</v>
      </c>
      <c r="N49" s="142">
        <f t="shared" si="55"/>
        <v>1.00051344</v>
      </c>
      <c r="O49" s="135">
        <f t="shared" si="101"/>
        <v>1.0011133299999999</v>
      </c>
      <c r="P49" s="135">
        <f t="shared" si="4"/>
        <v>1002.01550029</v>
      </c>
      <c r="Q49" s="190">
        <f t="shared" si="29"/>
        <v>0</v>
      </c>
      <c r="R49" s="191">
        <f t="shared" si="16"/>
        <v>0</v>
      </c>
      <c r="S49" s="135">
        <f t="shared" si="5"/>
        <v>0</v>
      </c>
      <c r="T49" s="145">
        <f t="shared" si="17"/>
        <v>7.8600000000000003E-2</v>
      </c>
      <c r="U49" s="143">
        <f t="shared" si="102"/>
        <v>5</v>
      </c>
      <c r="V49" s="143">
        <v>252</v>
      </c>
      <c r="W49" s="142">
        <f t="shared" si="6"/>
        <v>1.0015023949999999</v>
      </c>
      <c r="X49" s="135">
        <f t="shared" si="7"/>
        <v>1.50542307</v>
      </c>
      <c r="Y49" s="135">
        <f t="shared" si="8"/>
        <v>0</v>
      </c>
      <c r="Z49" s="148" t="str">
        <f t="shared" si="30"/>
        <v>A+J=</v>
      </c>
      <c r="AA49" s="140">
        <f t="shared" si="31"/>
        <v>44124</v>
      </c>
      <c r="AB49" s="4"/>
      <c r="AC49" s="163">
        <f t="shared" si="32"/>
        <v>38</v>
      </c>
      <c r="AD49" s="169">
        <f t="shared" si="103"/>
        <v>45219</v>
      </c>
      <c r="AE49" s="165">
        <f t="shared" si="50"/>
        <v>740.6274093899998</v>
      </c>
      <c r="AF49" s="167">
        <f t="shared" si="104"/>
        <v>21</v>
      </c>
      <c r="AG49" s="176">
        <f t="shared" si="51"/>
        <v>4.7438857600000004</v>
      </c>
      <c r="AH49" s="175">
        <f t="shared" si="52"/>
        <v>9.3648856200000008</v>
      </c>
      <c r="AI49" s="217">
        <v>1.2486642446114889E-2</v>
      </c>
      <c r="AJ49" s="165">
        <f t="shared" si="53"/>
        <v>14.10877138</v>
      </c>
      <c r="AK49" s="163">
        <f t="shared" si="36"/>
        <v>38</v>
      </c>
      <c r="AL49" s="172" t="s">
        <v>118</v>
      </c>
      <c r="AM49" s="169">
        <f t="shared" si="54"/>
        <v>45250</v>
      </c>
      <c r="AN49" s="7"/>
      <c r="AO49" s="169">
        <f t="shared" si="21"/>
        <v>45250</v>
      </c>
      <c r="AP49" s="200">
        <f>VLOOKUP($AO49,[1]Plan1!$EW$172:$EZ$293,2)</f>
        <v>6700.66</v>
      </c>
      <c r="AQ49" s="199">
        <f t="shared" si="22"/>
        <v>45189</v>
      </c>
      <c r="AR49" s="200">
        <f t="shared" si="23"/>
        <v>6716.74</v>
      </c>
      <c r="AS49" s="199">
        <f t="shared" si="24"/>
        <v>45219</v>
      </c>
      <c r="AT49" s="201">
        <f t="shared" si="25"/>
        <v>2.3997636053760818E-3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22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3"/>
      <c r="DN49" s="1"/>
      <c r="DO49" s="1"/>
      <c r="DP49" s="1"/>
      <c r="DQ49" s="1"/>
      <c r="DR49" s="1"/>
      <c r="DS49" s="1"/>
      <c r="DT49" s="1"/>
      <c r="DU49" s="1"/>
      <c r="DV49" s="1"/>
      <c r="DW49" s="4"/>
      <c r="EB49" s="16"/>
    </row>
    <row r="50" spans="1:133" ht="12.75" x14ac:dyDescent="0.2">
      <c r="A50" s="134">
        <f t="shared" si="9"/>
        <v>44103</v>
      </c>
      <c r="B50" s="135">
        <f t="shared" si="0"/>
        <v>1003.94262429</v>
      </c>
      <c r="C50" s="135">
        <f t="shared" si="26"/>
        <v>1000.901167</v>
      </c>
      <c r="D50" s="136">
        <f t="shared" si="10"/>
        <v>5344.63</v>
      </c>
      <c r="E50" s="137">
        <f t="shared" si="106"/>
        <v>5357.46</v>
      </c>
      <c r="F50" s="138">
        <f t="shared" si="99"/>
        <v>44064</v>
      </c>
      <c r="G50" s="139">
        <f t="shared" si="1"/>
        <v>2.4005403554596683E-3</v>
      </c>
      <c r="H50" s="140">
        <f t="shared" si="28"/>
        <v>44124</v>
      </c>
      <c r="I50" s="140">
        <f t="shared" si="12"/>
        <v>44124</v>
      </c>
      <c r="J50" s="141">
        <f t="shared" si="13"/>
        <v>20</v>
      </c>
      <c r="K50" s="141">
        <f t="shared" ref="K50:K109" si="107">(J50-(NETWORKDAYS(A50,I50,AD$148:AD$502)-1))</f>
        <v>6</v>
      </c>
      <c r="L50" s="8">
        <f t="shared" si="14"/>
        <v>1.0007195499999999</v>
      </c>
      <c r="M50" s="142">
        <f t="shared" si="105"/>
        <v>1.00051344</v>
      </c>
      <c r="N50" s="142">
        <f t="shared" si="55"/>
        <v>1.00051344</v>
      </c>
      <c r="O50" s="135">
        <f t="shared" si="101"/>
        <v>1.0012333499999999</v>
      </c>
      <c r="P50" s="135">
        <f t="shared" si="4"/>
        <v>1002.13562845</v>
      </c>
      <c r="Q50" s="190">
        <f t="shared" si="29"/>
        <v>0</v>
      </c>
      <c r="R50" s="191">
        <f t="shared" si="16"/>
        <v>0</v>
      </c>
      <c r="S50" s="135">
        <f t="shared" si="5"/>
        <v>0</v>
      </c>
      <c r="T50" s="145">
        <f t="shared" si="17"/>
        <v>7.8600000000000003E-2</v>
      </c>
      <c r="U50" s="143">
        <f t="shared" si="102"/>
        <v>6</v>
      </c>
      <c r="V50" s="143">
        <v>252</v>
      </c>
      <c r="W50" s="142">
        <f t="shared" si="6"/>
        <v>1.001803145</v>
      </c>
      <c r="X50" s="135">
        <f t="shared" si="7"/>
        <v>1.8069958399999999</v>
      </c>
      <c r="Y50" s="135">
        <f t="shared" si="8"/>
        <v>0</v>
      </c>
      <c r="Z50" s="148" t="str">
        <f t="shared" si="30"/>
        <v>A+J=</v>
      </c>
      <c r="AA50" s="140">
        <f t="shared" si="31"/>
        <v>44124</v>
      </c>
      <c r="AB50" s="4"/>
      <c r="AC50" s="163">
        <f t="shared" si="32"/>
        <v>39</v>
      </c>
      <c r="AD50" s="169">
        <f t="shared" si="103"/>
        <v>45250</v>
      </c>
      <c r="AE50" s="165">
        <f t="shared" si="50"/>
        <v>731.12339281999982</v>
      </c>
      <c r="AF50" s="167">
        <f t="shared" si="104"/>
        <v>19</v>
      </c>
      <c r="AG50" s="176">
        <f t="shared" si="51"/>
        <v>4.2372197600000003</v>
      </c>
      <c r="AH50" s="175">
        <f t="shared" si="52"/>
        <v>9.5040165699999992</v>
      </c>
      <c r="AI50" s="217">
        <v>1.2832385694249016E-2</v>
      </c>
      <c r="AJ50" s="165">
        <f t="shared" si="53"/>
        <v>13.74123633</v>
      </c>
      <c r="AK50" s="163">
        <f t="shared" si="36"/>
        <v>39</v>
      </c>
      <c r="AL50" s="172" t="s">
        <v>118</v>
      </c>
      <c r="AM50" s="169">
        <f t="shared" si="54"/>
        <v>45280</v>
      </c>
      <c r="AN50" s="7"/>
      <c r="AO50" s="169">
        <f t="shared" si="21"/>
        <v>45280</v>
      </c>
      <c r="AP50" s="200">
        <f>VLOOKUP($AO50,[1]Plan1!$EW$172:$EZ$293,2)</f>
        <v>6716.74</v>
      </c>
      <c r="AQ50" s="199">
        <f t="shared" si="22"/>
        <v>45219</v>
      </c>
      <c r="AR50" s="200">
        <f t="shared" si="23"/>
        <v>6735.55</v>
      </c>
      <c r="AS50" s="199">
        <f t="shared" si="24"/>
        <v>45250</v>
      </c>
      <c r="AT50" s="201">
        <f t="shared" si="25"/>
        <v>2.8004657021114543E-3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22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3"/>
      <c r="DN50" s="1"/>
      <c r="DO50" s="1"/>
      <c r="DP50" s="1"/>
      <c r="DQ50" s="1"/>
      <c r="DR50" s="1"/>
      <c r="DS50" s="1"/>
      <c r="DT50" s="1"/>
      <c r="DU50" s="1"/>
      <c r="DV50" s="1"/>
      <c r="DW50" s="4"/>
      <c r="EB50" s="16"/>
    </row>
    <row r="51" spans="1:133" ht="12.75" x14ac:dyDescent="0.2">
      <c r="A51" s="134">
        <f t="shared" si="9"/>
        <v>44104</v>
      </c>
      <c r="B51" s="135">
        <f t="shared" si="0"/>
        <v>1004.36451777</v>
      </c>
      <c r="C51" s="135">
        <f t="shared" si="26"/>
        <v>1000.901167</v>
      </c>
      <c r="D51" s="136">
        <f t="shared" si="10"/>
        <v>5344.63</v>
      </c>
      <c r="E51" s="137">
        <f t="shared" si="106"/>
        <v>5357.46</v>
      </c>
      <c r="F51" s="138">
        <f t="shared" si="99"/>
        <v>44064</v>
      </c>
      <c r="G51" s="139">
        <f t="shared" si="1"/>
        <v>2.4005403554596683E-3</v>
      </c>
      <c r="H51" s="140">
        <f t="shared" si="28"/>
        <v>44124</v>
      </c>
      <c r="I51" s="140">
        <f t="shared" si="12"/>
        <v>44124</v>
      </c>
      <c r="J51" s="141">
        <f t="shared" si="13"/>
        <v>20</v>
      </c>
      <c r="K51" s="141">
        <f t="shared" si="107"/>
        <v>7</v>
      </c>
      <c r="L51" s="8">
        <f t="shared" si="14"/>
        <v>1.0008395299999999</v>
      </c>
      <c r="M51" s="142">
        <f t="shared" si="105"/>
        <v>1.00051344</v>
      </c>
      <c r="N51" s="142">
        <f t="shared" si="55"/>
        <v>1.00051344</v>
      </c>
      <c r="O51" s="135">
        <f t="shared" si="101"/>
        <v>1.0013533999999999</v>
      </c>
      <c r="P51" s="135">
        <f t="shared" si="4"/>
        <v>1002.25578663</v>
      </c>
      <c r="Q51" s="190">
        <f t="shared" si="29"/>
        <v>0</v>
      </c>
      <c r="R51" s="191">
        <f t="shared" si="16"/>
        <v>0</v>
      </c>
      <c r="S51" s="135">
        <f t="shared" si="5"/>
        <v>0</v>
      </c>
      <c r="T51" s="145">
        <f t="shared" si="17"/>
        <v>7.8600000000000003E-2</v>
      </c>
      <c r="U51" s="143">
        <f t="shared" si="102"/>
        <v>7</v>
      </c>
      <c r="V51" s="143">
        <v>252</v>
      </c>
      <c r="W51" s="142">
        <f t="shared" si="6"/>
        <v>1.002103985</v>
      </c>
      <c r="X51" s="135">
        <f t="shared" si="7"/>
        <v>2.1087311400000002</v>
      </c>
      <c r="Y51" s="135">
        <f t="shared" si="8"/>
        <v>0</v>
      </c>
      <c r="Z51" s="148" t="str">
        <f t="shared" si="30"/>
        <v>A+J=</v>
      </c>
      <c r="AA51" s="140">
        <f t="shared" si="31"/>
        <v>44124</v>
      </c>
      <c r="AB51" s="4"/>
      <c r="AC51" s="163">
        <f t="shared" si="32"/>
        <v>40</v>
      </c>
      <c r="AD51" s="169">
        <f t="shared" si="103"/>
        <v>45280</v>
      </c>
      <c r="AE51" s="165">
        <f t="shared" si="50"/>
        <v>722.12426517999984</v>
      </c>
      <c r="AF51" s="167">
        <f t="shared" si="104"/>
        <v>22</v>
      </c>
      <c r="AG51" s="176">
        <f t="shared" si="51"/>
        <v>4.8454793399999998</v>
      </c>
      <c r="AH51" s="175">
        <f t="shared" si="52"/>
        <v>8.9991276399999993</v>
      </c>
      <c r="AI51" s="217">
        <v>1.2308630433938117E-2</v>
      </c>
      <c r="AJ51" s="165">
        <f t="shared" si="53"/>
        <v>13.844606979999998</v>
      </c>
      <c r="AK51" s="163">
        <f t="shared" si="36"/>
        <v>40</v>
      </c>
      <c r="AL51" s="172" t="s">
        <v>118</v>
      </c>
      <c r="AM51" s="169">
        <f t="shared" si="54"/>
        <v>45313</v>
      </c>
      <c r="AN51" s="7"/>
      <c r="AO51" s="169">
        <f t="shared" si="21"/>
        <v>45313</v>
      </c>
      <c r="AP51" s="200">
        <f>VLOOKUP($AO51,[1]Plan1!$EW$172:$EZ$293,2)</f>
        <v>6735.55</v>
      </c>
      <c r="AQ51" s="199">
        <f t="shared" si="22"/>
        <v>45252</v>
      </c>
      <c r="AR51" s="200">
        <f t="shared" si="23"/>
        <v>6773.27</v>
      </c>
      <c r="AS51" s="199">
        <f t="shared" si="24"/>
        <v>45282</v>
      </c>
      <c r="AT51" s="201">
        <f t="shared" si="25"/>
        <v>5.6001365886972909E-3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22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3"/>
      <c r="DN51" s="1"/>
      <c r="DO51" s="1"/>
      <c r="DP51" s="1"/>
      <c r="DQ51" s="1"/>
      <c r="DR51" s="1"/>
      <c r="DS51" s="1"/>
      <c r="DT51" s="1"/>
      <c r="DU51" s="1"/>
      <c r="DV51" s="1"/>
      <c r="DW51" s="4"/>
      <c r="DX51" s="31"/>
      <c r="DY51" s="31"/>
      <c r="DZ51" s="16"/>
      <c r="EA51" s="16"/>
      <c r="EB51" s="16"/>
      <c r="EC51" s="16"/>
    </row>
    <row r="52" spans="1:133" ht="12.75" x14ac:dyDescent="0.2">
      <c r="A52" s="134">
        <f t="shared" si="9"/>
        <v>44105</v>
      </c>
      <c r="B52" s="135">
        <f t="shared" si="0"/>
        <v>1004.78657476</v>
      </c>
      <c r="C52" s="135">
        <f t="shared" si="26"/>
        <v>1000.901167</v>
      </c>
      <c r="D52" s="136">
        <f t="shared" si="10"/>
        <v>5344.63</v>
      </c>
      <c r="E52" s="137">
        <f t="shared" si="106"/>
        <v>5357.46</v>
      </c>
      <c r="F52" s="138">
        <f t="shared" si="99"/>
        <v>44064</v>
      </c>
      <c r="G52" s="139">
        <f t="shared" si="1"/>
        <v>2.4005403554596683E-3</v>
      </c>
      <c r="H52" s="140">
        <f t="shared" si="28"/>
        <v>44124</v>
      </c>
      <c r="I52" s="140">
        <f t="shared" si="12"/>
        <v>44124</v>
      </c>
      <c r="J52" s="141">
        <f t="shared" si="13"/>
        <v>20</v>
      </c>
      <c r="K52" s="141">
        <f t="shared" si="107"/>
        <v>8</v>
      </c>
      <c r="L52" s="8">
        <f t="shared" si="14"/>
        <v>1.0009595200000001</v>
      </c>
      <c r="M52" s="142">
        <f t="shared" si="105"/>
        <v>1.00051344</v>
      </c>
      <c r="N52" s="142">
        <f t="shared" si="55"/>
        <v>1.00051344</v>
      </c>
      <c r="O52" s="135">
        <f t="shared" si="101"/>
        <v>1.00147345</v>
      </c>
      <c r="P52" s="135">
        <f t="shared" si="4"/>
        <v>1002.37594482</v>
      </c>
      <c r="Q52" s="190">
        <f t="shared" si="29"/>
        <v>0</v>
      </c>
      <c r="R52" s="191">
        <f t="shared" si="16"/>
        <v>0</v>
      </c>
      <c r="S52" s="135">
        <f t="shared" si="5"/>
        <v>0</v>
      </c>
      <c r="T52" s="145">
        <f t="shared" si="17"/>
        <v>7.8600000000000003E-2</v>
      </c>
      <c r="U52" s="143">
        <f t="shared" si="102"/>
        <v>8</v>
      </c>
      <c r="V52" s="143">
        <v>252</v>
      </c>
      <c r="W52" s="142">
        <f t="shared" si="6"/>
        <v>1.0024049159999999</v>
      </c>
      <c r="X52" s="135">
        <f t="shared" si="7"/>
        <v>2.4106299400000002</v>
      </c>
      <c r="Y52" s="135">
        <f t="shared" si="8"/>
        <v>0</v>
      </c>
      <c r="Z52" s="148" t="str">
        <f t="shared" si="30"/>
        <v>A+J=</v>
      </c>
      <c r="AA52" s="140">
        <f t="shared" si="31"/>
        <v>44124</v>
      </c>
      <c r="AB52" s="4"/>
      <c r="AC52" s="163">
        <f t="shared" si="32"/>
        <v>41</v>
      </c>
      <c r="AD52" s="169">
        <f t="shared" si="103"/>
        <v>45313</v>
      </c>
      <c r="AE52" s="165">
        <f t="shared" si="50"/>
        <v>712.9626358999999</v>
      </c>
      <c r="AF52" s="167">
        <f t="shared" si="104"/>
        <v>21</v>
      </c>
      <c r="AG52" s="176">
        <f t="shared" si="51"/>
        <v>4.5676136100000004</v>
      </c>
      <c r="AH52" s="175">
        <f t="shared" si="52"/>
        <v>9.1616292799999997</v>
      </c>
      <c r="AI52" s="217">
        <v>1.2687053635810847E-2</v>
      </c>
      <c r="AJ52" s="165">
        <f t="shared" si="53"/>
        <v>13.72924289</v>
      </c>
      <c r="AK52" s="163">
        <f t="shared" si="36"/>
        <v>41</v>
      </c>
      <c r="AL52" s="172" t="s">
        <v>118</v>
      </c>
      <c r="AM52" s="169">
        <f t="shared" si="54"/>
        <v>45342</v>
      </c>
      <c r="AN52" s="7"/>
      <c r="AO52" s="169">
        <f t="shared" si="21"/>
        <v>45342</v>
      </c>
      <c r="AP52" s="200">
        <f>VLOOKUP($AO52,[1]Plan1!$EW$172:$EZ$293,2)</f>
        <v>6773.27</v>
      </c>
      <c r="AQ52" s="199">
        <f t="shared" si="22"/>
        <v>45280</v>
      </c>
      <c r="AR52" s="200">
        <f t="shared" si="23"/>
        <v>6801.72</v>
      </c>
      <c r="AS52" s="199">
        <f t="shared" si="24"/>
        <v>45311</v>
      </c>
      <c r="AT52" s="201">
        <f t="shared" si="25"/>
        <v>4.2003345503722755E-3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22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3"/>
      <c r="DN52" s="1"/>
      <c r="DO52" s="1"/>
      <c r="DP52" s="1"/>
      <c r="DQ52" s="1"/>
      <c r="DR52" s="1"/>
      <c r="DS52" s="1"/>
      <c r="DT52" s="1"/>
      <c r="DU52" s="1"/>
      <c r="DV52" s="1"/>
      <c r="DW52" s="4"/>
      <c r="DX52" s="32"/>
      <c r="DY52" s="32"/>
      <c r="DZ52" s="24"/>
      <c r="EA52" s="15"/>
      <c r="EB52" s="16"/>
      <c r="EC52" s="21"/>
    </row>
    <row r="53" spans="1:133" ht="12.75" x14ac:dyDescent="0.2">
      <c r="A53" s="134">
        <f t="shared" si="9"/>
        <v>44106</v>
      </c>
      <c r="B53" s="135">
        <f t="shared" si="0"/>
        <v>1005.20881437</v>
      </c>
      <c r="C53" s="135">
        <f t="shared" si="26"/>
        <v>1000.901167</v>
      </c>
      <c r="D53" s="136">
        <f t="shared" si="10"/>
        <v>5344.63</v>
      </c>
      <c r="E53" s="137">
        <f t="shared" si="106"/>
        <v>5357.46</v>
      </c>
      <c r="F53" s="138">
        <f t="shared" si="99"/>
        <v>44064</v>
      </c>
      <c r="G53" s="139">
        <f t="shared" si="1"/>
        <v>2.4005403554596683E-3</v>
      </c>
      <c r="H53" s="140">
        <f t="shared" si="28"/>
        <v>44124</v>
      </c>
      <c r="I53" s="140">
        <f t="shared" si="12"/>
        <v>44124</v>
      </c>
      <c r="J53" s="141">
        <f t="shared" si="13"/>
        <v>20</v>
      </c>
      <c r="K53" s="141">
        <f t="shared" si="107"/>
        <v>9</v>
      </c>
      <c r="L53" s="8">
        <f t="shared" si="14"/>
        <v>1.0010795299999999</v>
      </c>
      <c r="M53" s="142">
        <f t="shared" si="105"/>
        <v>1.00051344</v>
      </c>
      <c r="N53" s="142">
        <f t="shared" si="55"/>
        <v>1.00051344</v>
      </c>
      <c r="O53" s="135">
        <f t="shared" si="101"/>
        <v>1.0015935199999999</v>
      </c>
      <c r="P53" s="135">
        <f t="shared" si="4"/>
        <v>1002.49612302</v>
      </c>
      <c r="Q53" s="190">
        <f t="shared" si="29"/>
        <v>0</v>
      </c>
      <c r="R53" s="191">
        <f t="shared" si="16"/>
        <v>0</v>
      </c>
      <c r="S53" s="135">
        <f t="shared" si="5"/>
        <v>0</v>
      </c>
      <c r="T53" s="145">
        <f t="shared" si="17"/>
        <v>7.8600000000000003E-2</v>
      </c>
      <c r="U53" s="143">
        <f t="shared" si="102"/>
        <v>9</v>
      </c>
      <c r="V53" s="143">
        <v>252</v>
      </c>
      <c r="W53" s="142">
        <f t="shared" si="6"/>
        <v>1.002705937</v>
      </c>
      <c r="X53" s="135">
        <f t="shared" si="7"/>
        <v>2.7126913500000001</v>
      </c>
      <c r="Y53" s="135">
        <f t="shared" si="8"/>
        <v>0</v>
      </c>
      <c r="Z53" s="148" t="str">
        <f t="shared" si="30"/>
        <v>A+J=</v>
      </c>
      <c r="AA53" s="140">
        <f t="shared" si="31"/>
        <v>44124</v>
      </c>
      <c r="AB53" s="4"/>
      <c r="AC53" s="163">
        <f t="shared" si="32"/>
        <v>42</v>
      </c>
      <c r="AD53" s="169">
        <f t="shared" si="103"/>
        <v>45342</v>
      </c>
      <c r="AE53" s="165">
        <f t="shared" si="50"/>
        <v>699.81355567999992</v>
      </c>
      <c r="AF53" s="167">
        <f t="shared" si="104"/>
        <v>19</v>
      </c>
      <c r="AG53" s="176">
        <f t="shared" si="51"/>
        <v>4.0789462199999997</v>
      </c>
      <c r="AH53" s="175">
        <f t="shared" si="52"/>
        <v>13.14908022</v>
      </c>
      <c r="AI53" s="217">
        <v>1.8442874225826873E-2</v>
      </c>
      <c r="AJ53" s="165">
        <f t="shared" si="53"/>
        <v>17.228026440000001</v>
      </c>
      <c r="AK53" s="163">
        <f t="shared" si="36"/>
        <v>42</v>
      </c>
      <c r="AL53" s="172" t="s">
        <v>118</v>
      </c>
      <c r="AM53" s="169">
        <f t="shared" si="54"/>
        <v>45371</v>
      </c>
      <c r="AN53" s="7"/>
      <c r="AO53" s="169">
        <f t="shared" si="21"/>
        <v>45371</v>
      </c>
      <c r="AP53" s="200">
        <f>VLOOKUP($AO53,[1]Plan1!$EW$172:$EZ$293,2)</f>
        <v>6801.72</v>
      </c>
      <c r="AQ53" s="199">
        <f t="shared" si="22"/>
        <v>45311</v>
      </c>
      <c r="AR53" s="200">
        <f t="shared" si="23"/>
        <v>6858.17</v>
      </c>
      <c r="AS53" s="199">
        <f t="shared" si="24"/>
        <v>45342</v>
      </c>
      <c r="AT53" s="201">
        <f t="shared" si="25"/>
        <v>8.2993713354857501E-3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22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3"/>
      <c r="DN53" s="1"/>
      <c r="DO53" s="1"/>
      <c r="DP53" s="1"/>
      <c r="DQ53" s="1"/>
      <c r="DR53" s="1"/>
      <c r="DS53" s="1"/>
      <c r="DT53" s="1"/>
      <c r="DU53" s="1"/>
      <c r="DV53" s="1"/>
      <c r="DW53" s="4"/>
      <c r="DX53" s="15"/>
      <c r="DY53" s="15"/>
      <c r="DZ53" s="24"/>
      <c r="EA53" s="15"/>
      <c r="EB53" s="16"/>
      <c r="EC53" s="15"/>
    </row>
    <row r="54" spans="1:133" ht="12.75" x14ac:dyDescent="0.2">
      <c r="A54" s="134">
        <f t="shared" si="9"/>
        <v>44107</v>
      </c>
      <c r="B54" s="135">
        <f t="shared" si="0"/>
        <v>1005.6312266</v>
      </c>
      <c r="C54" s="135">
        <f t="shared" si="26"/>
        <v>1000.901167</v>
      </c>
      <c r="D54" s="136">
        <f t="shared" si="10"/>
        <v>5344.63</v>
      </c>
      <c r="E54" s="137">
        <f t="shared" si="106"/>
        <v>5357.46</v>
      </c>
      <c r="F54" s="138">
        <f t="shared" si="99"/>
        <v>44064</v>
      </c>
      <c r="G54" s="139">
        <f t="shared" si="1"/>
        <v>2.4005403554596683E-3</v>
      </c>
      <c r="H54" s="140">
        <f t="shared" si="28"/>
        <v>44124</v>
      </c>
      <c r="I54" s="140">
        <f t="shared" si="12"/>
        <v>44124</v>
      </c>
      <c r="J54" s="141">
        <f t="shared" si="13"/>
        <v>20</v>
      </c>
      <c r="K54" s="141">
        <f t="shared" si="107"/>
        <v>10</v>
      </c>
      <c r="L54" s="8">
        <f t="shared" si="14"/>
        <v>1.0011995499999999</v>
      </c>
      <c r="M54" s="142">
        <f t="shared" si="105"/>
        <v>1.00051344</v>
      </c>
      <c r="N54" s="142">
        <f t="shared" si="55"/>
        <v>1.00051344</v>
      </c>
      <c r="O54" s="135">
        <f t="shared" si="101"/>
        <v>1.0017136</v>
      </c>
      <c r="P54" s="135">
        <f t="shared" si="4"/>
        <v>1002.61631123</v>
      </c>
      <c r="Q54" s="190">
        <f t="shared" si="29"/>
        <v>0</v>
      </c>
      <c r="R54" s="191">
        <f t="shared" si="16"/>
        <v>0</v>
      </c>
      <c r="S54" s="135">
        <f t="shared" si="5"/>
        <v>0</v>
      </c>
      <c r="T54" s="145">
        <f t="shared" si="17"/>
        <v>7.8600000000000003E-2</v>
      </c>
      <c r="U54" s="143">
        <f t="shared" si="102"/>
        <v>10</v>
      </c>
      <c r="V54" s="143">
        <v>252</v>
      </c>
      <c r="W54" s="142">
        <f t="shared" si="6"/>
        <v>1.003007048</v>
      </c>
      <c r="X54" s="135">
        <f t="shared" si="7"/>
        <v>3.0149153700000002</v>
      </c>
      <c r="Y54" s="135">
        <f t="shared" si="8"/>
        <v>0</v>
      </c>
      <c r="Z54" s="148" t="str">
        <f t="shared" si="30"/>
        <v>A+J=</v>
      </c>
      <c r="AA54" s="140">
        <f t="shared" si="31"/>
        <v>44124</v>
      </c>
      <c r="AB54" s="4"/>
      <c r="AC54" s="163">
        <f t="shared" si="32"/>
        <v>43</v>
      </c>
      <c r="AD54" s="169">
        <f t="shared" si="103"/>
        <v>45371</v>
      </c>
      <c r="AE54" s="165">
        <f t="shared" si="50"/>
        <v>690.22048761999997</v>
      </c>
      <c r="AF54" s="167">
        <f t="shared" si="104"/>
        <v>21</v>
      </c>
      <c r="AG54" s="176">
        <f t="shared" si="51"/>
        <v>4.4264928899999996</v>
      </c>
      <c r="AH54" s="175">
        <f t="shared" si="52"/>
        <v>9.5930680600000002</v>
      </c>
      <c r="AI54" s="217">
        <v>1.3708034070506078E-2</v>
      </c>
      <c r="AJ54" s="165">
        <f t="shared" si="53"/>
        <v>14.019560949999999</v>
      </c>
      <c r="AK54" s="163">
        <f t="shared" si="36"/>
        <v>43</v>
      </c>
      <c r="AL54" s="172" t="s">
        <v>118</v>
      </c>
      <c r="AM54" s="169">
        <f t="shared" si="54"/>
        <v>45404</v>
      </c>
      <c r="AN54" s="7"/>
      <c r="AO54" s="169">
        <f t="shared" si="21"/>
        <v>45404</v>
      </c>
      <c r="AP54" s="200">
        <f>VLOOKUP($AO54,[1]Plan1!$EW$172:$EZ$293,2)</f>
        <v>6858.17</v>
      </c>
      <c r="AQ54" s="199">
        <f t="shared" si="22"/>
        <v>45344</v>
      </c>
      <c r="AR54" s="200">
        <f t="shared" si="23"/>
        <v>6869.14</v>
      </c>
      <c r="AS54" s="199">
        <f t="shared" si="24"/>
        <v>45373</v>
      </c>
      <c r="AT54" s="201">
        <f t="shared" si="25"/>
        <v>1.5995520670966101E-3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22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3"/>
      <c r="DN54" s="1"/>
      <c r="DO54" s="1"/>
      <c r="DP54" s="1"/>
      <c r="DQ54" s="1"/>
      <c r="DR54" s="1"/>
      <c r="DS54" s="1"/>
      <c r="DT54" s="1"/>
      <c r="DU54" s="1"/>
      <c r="DV54" s="1"/>
      <c r="DW54" s="4"/>
      <c r="DX54" s="15"/>
      <c r="DY54" s="15"/>
      <c r="DZ54" s="24"/>
      <c r="EA54" s="15"/>
      <c r="EB54" s="16"/>
      <c r="EC54" s="15"/>
    </row>
    <row r="55" spans="1:133" ht="12.75" x14ac:dyDescent="0.2">
      <c r="A55" s="134">
        <f t="shared" si="9"/>
        <v>44108</v>
      </c>
      <c r="B55" s="135">
        <f t="shared" si="0"/>
        <v>1005.6312266</v>
      </c>
      <c r="C55" s="135">
        <f t="shared" si="26"/>
        <v>1000.901167</v>
      </c>
      <c r="D55" s="136">
        <f t="shared" si="10"/>
        <v>5344.63</v>
      </c>
      <c r="E55" s="137">
        <f t="shared" si="106"/>
        <v>5357.46</v>
      </c>
      <c r="F55" s="138">
        <f t="shared" si="99"/>
        <v>44064</v>
      </c>
      <c r="G55" s="139">
        <f t="shared" si="1"/>
        <v>2.4005403554596683E-3</v>
      </c>
      <c r="H55" s="140">
        <f t="shared" si="28"/>
        <v>44124</v>
      </c>
      <c r="I55" s="140">
        <f t="shared" si="12"/>
        <v>44124</v>
      </c>
      <c r="J55" s="141">
        <f t="shared" si="13"/>
        <v>20</v>
      </c>
      <c r="K55" s="141">
        <f t="shared" si="107"/>
        <v>10</v>
      </c>
      <c r="L55" s="8">
        <f t="shared" si="14"/>
        <v>1.0011995499999999</v>
      </c>
      <c r="M55" s="142">
        <f t="shared" si="105"/>
        <v>1.00051344</v>
      </c>
      <c r="N55" s="142">
        <f t="shared" si="55"/>
        <v>1.00051344</v>
      </c>
      <c r="O55" s="135">
        <f t="shared" si="101"/>
        <v>1.0017136</v>
      </c>
      <c r="P55" s="135">
        <f t="shared" si="4"/>
        <v>1002.61631123</v>
      </c>
      <c r="Q55" s="190">
        <f t="shared" si="29"/>
        <v>0</v>
      </c>
      <c r="R55" s="191">
        <f t="shared" si="16"/>
        <v>0</v>
      </c>
      <c r="S55" s="135">
        <f t="shared" si="5"/>
        <v>0</v>
      </c>
      <c r="T55" s="145">
        <f t="shared" si="17"/>
        <v>7.8600000000000003E-2</v>
      </c>
      <c r="U55" s="143">
        <f t="shared" si="102"/>
        <v>10</v>
      </c>
      <c r="V55" s="143">
        <v>252</v>
      </c>
      <c r="W55" s="142">
        <f t="shared" si="6"/>
        <v>1.003007048</v>
      </c>
      <c r="X55" s="135">
        <f t="shared" si="7"/>
        <v>3.0149153700000002</v>
      </c>
      <c r="Y55" s="135">
        <f t="shared" si="8"/>
        <v>0</v>
      </c>
      <c r="Z55" s="148" t="str">
        <f t="shared" si="30"/>
        <v>A+J=</v>
      </c>
      <c r="AA55" s="140">
        <f t="shared" si="31"/>
        <v>44124</v>
      </c>
      <c r="AB55" s="4"/>
      <c r="AC55" s="163">
        <f t="shared" si="32"/>
        <v>44</v>
      </c>
      <c r="AD55" s="169">
        <f t="shared" si="103"/>
        <v>45404</v>
      </c>
      <c r="AE55" s="165">
        <f t="shared" si="50"/>
        <v>680.99624760999995</v>
      </c>
      <c r="AF55" s="167">
        <f t="shared" si="104"/>
        <v>22</v>
      </c>
      <c r="AG55" s="176">
        <f t="shared" si="51"/>
        <v>4.5743976200000001</v>
      </c>
      <c r="AH55" s="175">
        <f t="shared" si="52"/>
        <v>9.2242400100000008</v>
      </c>
      <c r="AI55" s="217">
        <v>1.3364193299102711E-2</v>
      </c>
      <c r="AJ55" s="165">
        <f t="shared" si="53"/>
        <v>13.798637630000002</v>
      </c>
      <c r="AK55" s="163">
        <f t="shared" si="36"/>
        <v>44</v>
      </c>
      <c r="AL55" s="172" t="s">
        <v>118</v>
      </c>
      <c r="AM55" s="169">
        <f t="shared" si="54"/>
        <v>45432</v>
      </c>
      <c r="AN55" s="7"/>
      <c r="AO55" s="169">
        <f t="shared" si="21"/>
        <v>45432</v>
      </c>
      <c r="AP55" s="200">
        <f>VLOOKUP($AO55,[1]Plan1!$EW$172:$EZ$293,2)</f>
        <v>6869.14</v>
      </c>
      <c r="AQ55" s="199">
        <f t="shared" si="22"/>
        <v>45371</v>
      </c>
      <c r="AR55" s="200">
        <f t="shared" si="23"/>
        <v>6895.24</v>
      </c>
      <c r="AS55" s="199">
        <f t="shared" si="24"/>
        <v>45402</v>
      </c>
      <c r="AT55" s="201">
        <f t="shared" si="25"/>
        <v>3.7996022791790818E-3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22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3"/>
      <c r="DN55" s="1"/>
      <c r="DO55" s="1"/>
      <c r="DP55" s="1"/>
      <c r="DQ55" s="1"/>
      <c r="DR55" s="1"/>
      <c r="DS55" s="1"/>
      <c r="DT55" s="1"/>
      <c r="DU55" s="1"/>
      <c r="DV55" s="1"/>
      <c r="DW55" s="4"/>
      <c r="DX55" s="15"/>
      <c r="DY55" s="15"/>
      <c r="DZ55" s="24"/>
      <c r="EA55" s="15"/>
      <c r="EB55" s="16"/>
      <c r="EC55" s="15"/>
    </row>
    <row r="56" spans="1:133" ht="12.75" x14ac:dyDescent="0.2">
      <c r="A56" s="134">
        <f t="shared" si="9"/>
        <v>44109</v>
      </c>
      <c r="B56" s="135">
        <f t="shared" si="0"/>
        <v>1005.6312266</v>
      </c>
      <c r="C56" s="135">
        <f t="shared" si="26"/>
        <v>1000.901167</v>
      </c>
      <c r="D56" s="136">
        <f t="shared" si="10"/>
        <v>5344.63</v>
      </c>
      <c r="E56" s="137">
        <f t="shared" si="106"/>
        <v>5357.46</v>
      </c>
      <c r="F56" s="138">
        <f t="shared" si="99"/>
        <v>44064</v>
      </c>
      <c r="G56" s="139">
        <f t="shared" si="1"/>
        <v>2.4005403554596683E-3</v>
      </c>
      <c r="H56" s="140">
        <f t="shared" si="28"/>
        <v>44124</v>
      </c>
      <c r="I56" s="140">
        <f t="shared" si="12"/>
        <v>44124</v>
      </c>
      <c r="J56" s="141">
        <f t="shared" si="13"/>
        <v>20</v>
      </c>
      <c r="K56" s="141">
        <f t="shared" si="107"/>
        <v>10</v>
      </c>
      <c r="L56" s="8">
        <f t="shared" si="14"/>
        <v>1.0011995499999999</v>
      </c>
      <c r="M56" s="142">
        <f t="shared" si="105"/>
        <v>1.00051344</v>
      </c>
      <c r="N56" s="142">
        <f t="shared" si="55"/>
        <v>1.00051344</v>
      </c>
      <c r="O56" s="135">
        <f t="shared" si="101"/>
        <v>1.0017136</v>
      </c>
      <c r="P56" s="135">
        <f t="shared" si="4"/>
        <v>1002.61631123</v>
      </c>
      <c r="Q56" s="190">
        <f t="shared" si="29"/>
        <v>0</v>
      </c>
      <c r="R56" s="191">
        <f t="shared" si="16"/>
        <v>0</v>
      </c>
      <c r="S56" s="135">
        <f t="shared" si="5"/>
        <v>0</v>
      </c>
      <c r="T56" s="145">
        <f t="shared" si="17"/>
        <v>7.8600000000000003E-2</v>
      </c>
      <c r="U56" s="143">
        <f t="shared" si="102"/>
        <v>10</v>
      </c>
      <c r="V56" s="143">
        <v>252</v>
      </c>
      <c r="W56" s="142">
        <f t="shared" si="6"/>
        <v>1.003007048</v>
      </c>
      <c r="X56" s="135">
        <f t="shared" si="7"/>
        <v>3.0149153700000002</v>
      </c>
      <c r="Y56" s="135">
        <f t="shared" si="8"/>
        <v>0</v>
      </c>
      <c r="Z56" s="148" t="str">
        <f t="shared" si="30"/>
        <v>A+J=</v>
      </c>
      <c r="AA56" s="140">
        <f t="shared" si="31"/>
        <v>44124</v>
      </c>
      <c r="AB56" s="4"/>
      <c r="AC56" s="163">
        <f t="shared" si="32"/>
        <v>45</v>
      </c>
      <c r="AD56" s="169">
        <f t="shared" si="103"/>
        <v>45432</v>
      </c>
      <c r="AE56" s="165">
        <f t="shared" si="50"/>
        <v>671.35481680999999</v>
      </c>
      <c r="AF56" s="167">
        <f t="shared" si="104"/>
        <v>19</v>
      </c>
      <c r="AG56" s="176">
        <f t="shared" si="51"/>
        <v>3.89606261</v>
      </c>
      <c r="AH56" s="175">
        <f t="shared" si="52"/>
        <v>9.6414308000000002</v>
      </c>
      <c r="AI56" s="217">
        <v>1.415783249895592E-2</v>
      </c>
      <c r="AJ56" s="165">
        <f t="shared" si="53"/>
        <v>13.53749341</v>
      </c>
      <c r="AK56" s="163">
        <f t="shared" si="36"/>
        <v>45</v>
      </c>
      <c r="AL56" s="172" t="s">
        <v>118</v>
      </c>
      <c r="AM56" s="169">
        <f t="shared" si="54"/>
        <v>45463</v>
      </c>
      <c r="AN56" s="7"/>
      <c r="AO56" s="169">
        <f t="shared" si="21"/>
        <v>45463</v>
      </c>
      <c r="AP56" s="200">
        <f>VLOOKUP($AO56,[1]Plan1!$EW$172:$EZ$293,2)</f>
        <v>6895.24</v>
      </c>
      <c r="AQ56" s="199">
        <f t="shared" si="22"/>
        <v>45402</v>
      </c>
      <c r="AR56" s="200">
        <f t="shared" si="23"/>
        <v>6926.96</v>
      </c>
      <c r="AS56" s="199">
        <f t="shared" si="24"/>
        <v>45432</v>
      </c>
      <c r="AT56" s="201">
        <f t="shared" si="25"/>
        <v>4.600274972299756E-3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22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3"/>
      <c r="DN56" s="1"/>
      <c r="DO56" s="1"/>
      <c r="DP56" s="1"/>
      <c r="DQ56" s="1"/>
      <c r="DR56" s="1"/>
      <c r="DS56" s="1"/>
      <c r="DT56" s="1"/>
      <c r="DU56" s="1"/>
      <c r="DV56" s="1"/>
      <c r="DW56" s="4"/>
      <c r="DX56" s="15"/>
      <c r="DY56" s="15"/>
      <c r="DZ56" s="24"/>
      <c r="EA56" s="15"/>
      <c r="EB56" s="16"/>
      <c r="EC56" s="15"/>
    </row>
    <row r="57" spans="1:133" ht="12.75" x14ac:dyDescent="0.2">
      <c r="A57" s="134">
        <f t="shared" si="9"/>
        <v>44110</v>
      </c>
      <c r="B57" s="135">
        <f t="shared" si="0"/>
        <v>1006.0538125099999</v>
      </c>
      <c r="C57" s="135">
        <f t="shared" si="26"/>
        <v>1000.901167</v>
      </c>
      <c r="D57" s="136">
        <f t="shared" si="10"/>
        <v>5344.63</v>
      </c>
      <c r="E57" s="137">
        <f t="shared" si="106"/>
        <v>5357.46</v>
      </c>
      <c r="F57" s="138">
        <f t="shared" si="99"/>
        <v>44064</v>
      </c>
      <c r="G57" s="139">
        <f t="shared" si="1"/>
        <v>2.4005403554596683E-3</v>
      </c>
      <c r="H57" s="140">
        <f t="shared" si="28"/>
        <v>44124</v>
      </c>
      <c r="I57" s="140">
        <f t="shared" si="12"/>
        <v>44124</v>
      </c>
      <c r="J57" s="141">
        <f t="shared" si="13"/>
        <v>20</v>
      </c>
      <c r="K57" s="141">
        <f t="shared" si="107"/>
        <v>11</v>
      </c>
      <c r="L57" s="8">
        <f t="shared" si="14"/>
        <v>1.0013195800000001</v>
      </c>
      <c r="M57" s="142">
        <f t="shared" si="105"/>
        <v>1.00051344</v>
      </c>
      <c r="N57" s="142">
        <f t="shared" si="55"/>
        <v>1.00051344</v>
      </c>
      <c r="O57" s="135">
        <f t="shared" si="101"/>
        <v>1.00183369</v>
      </c>
      <c r="P57" s="135">
        <f t="shared" si="4"/>
        <v>1002.73650946</v>
      </c>
      <c r="Q57" s="190">
        <f t="shared" si="29"/>
        <v>0</v>
      </c>
      <c r="R57" s="191">
        <f t="shared" si="16"/>
        <v>0</v>
      </c>
      <c r="S57" s="135">
        <f t="shared" si="5"/>
        <v>0</v>
      </c>
      <c r="T57" s="145">
        <f t="shared" si="17"/>
        <v>7.8600000000000003E-2</v>
      </c>
      <c r="U57" s="143">
        <f t="shared" si="102"/>
        <v>11</v>
      </c>
      <c r="V57" s="143">
        <v>252</v>
      </c>
      <c r="W57" s="142">
        <f t="shared" si="6"/>
        <v>1.0033082499999999</v>
      </c>
      <c r="X57" s="135">
        <f t="shared" si="7"/>
        <v>3.31730305</v>
      </c>
      <c r="Y57" s="135">
        <f t="shared" si="8"/>
        <v>0</v>
      </c>
      <c r="Z57" s="148" t="str">
        <f t="shared" si="30"/>
        <v>A+J=</v>
      </c>
      <c r="AA57" s="140">
        <f t="shared" si="31"/>
        <v>44124</v>
      </c>
      <c r="AB57" s="4"/>
      <c r="AC57" s="163">
        <f t="shared" si="32"/>
        <v>46</v>
      </c>
      <c r="AD57" s="169">
        <f t="shared" si="103"/>
        <v>45463</v>
      </c>
      <c r="AE57" s="165">
        <f t="shared" si="50"/>
        <v>662.17949600999998</v>
      </c>
      <c r="AF57" s="167">
        <f t="shared" si="104"/>
        <v>22</v>
      </c>
      <c r="AG57" s="176">
        <f t="shared" si="51"/>
        <v>4.4493664500000003</v>
      </c>
      <c r="AH57" s="175">
        <f t="shared" si="52"/>
        <v>9.1753207999999997</v>
      </c>
      <c r="AI57" s="217">
        <v>1.3666872678766585E-2</v>
      </c>
      <c r="AJ57" s="165">
        <f t="shared" si="53"/>
        <v>13.624687250000001</v>
      </c>
      <c r="AK57" s="163">
        <f t="shared" si="36"/>
        <v>46</v>
      </c>
      <c r="AL57" s="172" t="s">
        <v>118</v>
      </c>
      <c r="AM57" s="169">
        <f t="shared" si="54"/>
        <v>45495</v>
      </c>
      <c r="AN57" s="7"/>
      <c r="AO57" s="169">
        <f t="shared" si="21"/>
        <v>45495</v>
      </c>
      <c r="AP57" s="200">
        <f>VLOOKUP($AO57,[1]Plan1!$EW$172:$EZ$293,2)</f>
        <v>6926.96</v>
      </c>
      <c r="AQ57" s="199">
        <f t="shared" si="22"/>
        <v>45434</v>
      </c>
      <c r="AR57" s="200">
        <f t="shared" si="23"/>
        <v>6941.51</v>
      </c>
      <c r="AS57" s="199">
        <f t="shared" si="24"/>
        <v>45465</v>
      </c>
      <c r="AT57" s="201">
        <f t="shared" si="25"/>
        <v>2.1004885259912065E-3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22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3"/>
      <c r="DN57" s="1"/>
      <c r="DO57" s="1"/>
      <c r="DP57" s="1"/>
      <c r="DQ57" s="1"/>
      <c r="DR57" s="1"/>
      <c r="DS57" s="1"/>
      <c r="DT57" s="1"/>
      <c r="DU57" s="1"/>
      <c r="DV57" s="1"/>
      <c r="DW57" s="4"/>
      <c r="DX57" s="15"/>
      <c r="DY57" s="15"/>
      <c r="DZ57" s="24"/>
      <c r="EA57" s="15"/>
      <c r="EB57" s="16"/>
      <c r="EC57" s="15"/>
    </row>
    <row r="58" spans="1:133" ht="12.75" x14ac:dyDescent="0.2">
      <c r="A58" s="134">
        <f t="shared" si="9"/>
        <v>44111</v>
      </c>
      <c r="B58" s="135">
        <f t="shared" si="0"/>
        <v>1006.4765811699999</v>
      </c>
      <c r="C58" s="135">
        <f t="shared" si="26"/>
        <v>1000.901167</v>
      </c>
      <c r="D58" s="136">
        <f t="shared" si="10"/>
        <v>5344.63</v>
      </c>
      <c r="E58" s="137">
        <f t="shared" si="106"/>
        <v>5357.46</v>
      </c>
      <c r="F58" s="138">
        <f t="shared" si="99"/>
        <v>44064</v>
      </c>
      <c r="G58" s="139">
        <f t="shared" si="1"/>
        <v>2.4005403554596683E-3</v>
      </c>
      <c r="H58" s="140">
        <f t="shared" si="28"/>
        <v>44124</v>
      </c>
      <c r="I58" s="140">
        <f t="shared" si="12"/>
        <v>44124</v>
      </c>
      <c r="J58" s="141">
        <f t="shared" si="13"/>
        <v>20</v>
      </c>
      <c r="K58" s="141">
        <f t="shared" si="107"/>
        <v>12</v>
      </c>
      <c r="L58" s="8">
        <f t="shared" si="14"/>
        <v>1.0014396299999999</v>
      </c>
      <c r="M58" s="142">
        <f t="shared" si="105"/>
        <v>1.00051344</v>
      </c>
      <c r="N58" s="142">
        <f t="shared" si="55"/>
        <v>1.00051344</v>
      </c>
      <c r="O58" s="135">
        <f t="shared" si="101"/>
        <v>1.0019537999999999</v>
      </c>
      <c r="P58" s="135">
        <f t="shared" si="4"/>
        <v>1002.8567277</v>
      </c>
      <c r="Q58" s="190">
        <f t="shared" si="29"/>
        <v>0</v>
      </c>
      <c r="R58" s="191">
        <f t="shared" si="16"/>
        <v>0</v>
      </c>
      <c r="S58" s="135">
        <f t="shared" si="5"/>
        <v>0</v>
      </c>
      <c r="T58" s="145">
        <f t="shared" si="17"/>
        <v>7.8600000000000003E-2</v>
      </c>
      <c r="U58" s="143">
        <f t="shared" si="102"/>
        <v>12</v>
      </c>
      <c r="V58" s="143">
        <v>252</v>
      </c>
      <c r="W58" s="142">
        <f t="shared" si="6"/>
        <v>1.003609542</v>
      </c>
      <c r="X58" s="135">
        <f t="shared" si="7"/>
        <v>3.6198534699999998</v>
      </c>
      <c r="Y58" s="135">
        <f t="shared" si="8"/>
        <v>0</v>
      </c>
      <c r="Z58" s="148" t="str">
        <f t="shared" si="30"/>
        <v>A+J=</v>
      </c>
      <c r="AA58" s="140">
        <f t="shared" si="31"/>
        <v>44124</v>
      </c>
      <c r="AB58" s="4"/>
      <c r="AC58" s="163">
        <f t="shared" si="32"/>
        <v>47</v>
      </c>
      <c r="AD58" s="169">
        <f t="shared" si="103"/>
        <v>45495</v>
      </c>
      <c r="AE58" s="165">
        <f t="shared" si="50"/>
        <v>652.94910443999993</v>
      </c>
      <c r="AF58" s="167">
        <f t="shared" si="104"/>
        <v>22</v>
      </c>
      <c r="AG58" s="176">
        <f t="shared" si="51"/>
        <v>4.38855752</v>
      </c>
      <c r="AH58" s="175">
        <f t="shared" si="52"/>
        <v>9.2303915700000001</v>
      </c>
      <c r="AI58" s="217">
        <v>1.3939410130575277E-2</v>
      </c>
      <c r="AJ58" s="165">
        <f t="shared" si="53"/>
        <v>13.618949090000001</v>
      </c>
      <c r="AK58" s="163">
        <f t="shared" si="36"/>
        <v>47</v>
      </c>
      <c r="AL58" s="172" t="s">
        <v>118</v>
      </c>
      <c r="AM58" s="169">
        <f t="shared" si="54"/>
        <v>45524</v>
      </c>
      <c r="AN58" s="7"/>
      <c r="AO58" s="169">
        <f t="shared" si="21"/>
        <v>45524</v>
      </c>
      <c r="AP58" s="200">
        <f>VLOOKUP($AO58,[1]Plan1!$EW$172:$EZ$293,2)</f>
        <v>6941.51</v>
      </c>
      <c r="AQ58" s="199">
        <f t="shared" si="22"/>
        <v>45463</v>
      </c>
      <c r="AR58" s="200">
        <f t="shared" si="23"/>
        <v>6967.89</v>
      </c>
      <c r="AS58" s="199">
        <f t="shared" si="24"/>
        <v>45493</v>
      </c>
      <c r="AT58" s="201">
        <f t="shared" si="25"/>
        <v>3.8003258656977845E-3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22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3"/>
      <c r="DN58" s="1"/>
      <c r="DO58" s="1"/>
      <c r="DP58" s="1"/>
      <c r="DQ58" s="1"/>
      <c r="DR58" s="1"/>
      <c r="DS58" s="1"/>
      <c r="DT58" s="1"/>
      <c r="DU58" s="1"/>
      <c r="DV58" s="1"/>
      <c r="DW58" s="4"/>
      <c r="DX58" s="15"/>
      <c r="DY58" s="15"/>
      <c r="DZ58" s="24"/>
      <c r="EA58" s="15"/>
      <c r="EB58" s="16"/>
      <c r="EC58" s="15"/>
    </row>
    <row r="59" spans="1:133" ht="12.75" x14ac:dyDescent="0.2">
      <c r="A59" s="134">
        <f t="shared" si="9"/>
        <v>44112</v>
      </c>
      <c r="B59" s="135">
        <f t="shared" si="0"/>
        <v>1006.8995326300001</v>
      </c>
      <c r="C59" s="135">
        <f t="shared" si="26"/>
        <v>1000.901167</v>
      </c>
      <c r="D59" s="136">
        <f t="shared" si="10"/>
        <v>5344.63</v>
      </c>
      <c r="E59" s="137">
        <f t="shared" si="106"/>
        <v>5357.46</v>
      </c>
      <c r="F59" s="138">
        <f t="shared" si="99"/>
        <v>44064</v>
      </c>
      <c r="G59" s="139">
        <f t="shared" si="1"/>
        <v>2.4005403554596683E-3</v>
      </c>
      <c r="H59" s="140">
        <f t="shared" si="28"/>
        <v>44124</v>
      </c>
      <c r="I59" s="140">
        <f t="shared" si="12"/>
        <v>44124</v>
      </c>
      <c r="J59" s="141">
        <f t="shared" si="13"/>
        <v>20</v>
      </c>
      <c r="K59" s="141">
        <f t="shared" si="107"/>
        <v>13</v>
      </c>
      <c r="L59" s="8">
        <f t="shared" si="14"/>
        <v>1.0015596899999999</v>
      </c>
      <c r="M59" s="142">
        <f t="shared" si="105"/>
        <v>1.00051344</v>
      </c>
      <c r="N59" s="142">
        <f t="shared" si="55"/>
        <v>1.00051344</v>
      </c>
      <c r="O59" s="135">
        <f t="shared" si="101"/>
        <v>1.0020739299999999</v>
      </c>
      <c r="P59" s="135">
        <f t="shared" si="4"/>
        <v>1002.97696595</v>
      </c>
      <c r="Q59" s="190">
        <f t="shared" si="29"/>
        <v>0</v>
      </c>
      <c r="R59" s="191">
        <f t="shared" si="16"/>
        <v>0</v>
      </c>
      <c r="S59" s="135">
        <f t="shared" si="5"/>
        <v>0</v>
      </c>
      <c r="T59" s="145">
        <f t="shared" si="17"/>
        <v>7.8600000000000003E-2</v>
      </c>
      <c r="U59" s="143">
        <f t="shared" si="102"/>
        <v>13</v>
      </c>
      <c r="V59" s="143">
        <v>252</v>
      </c>
      <c r="W59" s="142">
        <f t="shared" si="6"/>
        <v>1.0039109239999999</v>
      </c>
      <c r="X59" s="135">
        <f t="shared" si="7"/>
        <v>3.9225666800000001</v>
      </c>
      <c r="Y59" s="135">
        <f t="shared" si="8"/>
        <v>0</v>
      </c>
      <c r="Z59" s="148" t="str">
        <f t="shared" si="30"/>
        <v>A+J=</v>
      </c>
      <c r="AA59" s="140">
        <f t="shared" si="31"/>
        <v>44124</v>
      </c>
      <c r="AB59" s="4"/>
      <c r="AC59" s="163">
        <f t="shared" si="32"/>
        <v>48</v>
      </c>
      <c r="AD59" s="169">
        <f t="shared" si="103"/>
        <v>45524</v>
      </c>
      <c r="AE59" s="165">
        <f t="shared" si="50"/>
        <v>643.77516968999998</v>
      </c>
      <c r="AF59" s="167">
        <f t="shared" si="104"/>
        <v>21</v>
      </c>
      <c r="AG59" s="176">
        <f t="shared" si="51"/>
        <v>4.1300637099999999</v>
      </c>
      <c r="AH59" s="175">
        <f t="shared" si="52"/>
        <v>9.1739347500000008</v>
      </c>
      <c r="AI59" s="217">
        <v>1.4049999753055957E-2</v>
      </c>
      <c r="AJ59" s="165">
        <f t="shared" si="53"/>
        <v>13.303998460000001</v>
      </c>
      <c r="AK59" s="163">
        <f t="shared" si="36"/>
        <v>48</v>
      </c>
      <c r="AL59" s="172" t="s">
        <v>118</v>
      </c>
      <c r="AM59" s="169">
        <f t="shared" si="54"/>
        <v>45555</v>
      </c>
      <c r="AN59" s="7"/>
      <c r="AO59" s="169">
        <f t="shared" si="21"/>
        <v>45555</v>
      </c>
      <c r="AP59" s="200">
        <f>VLOOKUP($AO59,[1]Plan1!$EW$172:$EZ$293,2)</f>
        <v>6967.89</v>
      </c>
      <c r="AQ59" s="199">
        <f t="shared" si="22"/>
        <v>45493</v>
      </c>
      <c r="AR59" s="200">
        <f t="shared" si="23"/>
        <v>6966.5</v>
      </c>
      <c r="AS59" s="199">
        <f t="shared" si="24"/>
        <v>45524</v>
      </c>
      <c r="AT59" s="201">
        <f t="shared" si="25"/>
        <v>-1.9948650165257931E-4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22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3"/>
      <c r="DN59" s="1"/>
      <c r="DO59" s="1"/>
      <c r="DP59" s="1"/>
      <c r="DQ59" s="1"/>
      <c r="DR59" s="1"/>
      <c r="DS59" s="1"/>
      <c r="DT59" s="1"/>
      <c r="DU59" s="1"/>
      <c r="DV59" s="1"/>
      <c r="DW59" s="4"/>
      <c r="DX59" s="15"/>
      <c r="DY59" s="15"/>
      <c r="DZ59" s="24"/>
      <c r="EA59" s="15"/>
      <c r="EB59" s="16"/>
      <c r="EC59" s="15"/>
    </row>
    <row r="60" spans="1:133" ht="12.75" x14ac:dyDescent="0.2">
      <c r="A60" s="134">
        <f t="shared" si="9"/>
        <v>44113</v>
      </c>
      <c r="B60" s="135">
        <f t="shared" si="0"/>
        <v>1007.32265791</v>
      </c>
      <c r="C60" s="135">
        <f t="shared" si="26"/>
        <v>1000.901167</v>
      </c>
      <c r="D60" s="136">
        <f t="shared" si="10"/>
        <v>5344.63</v>
      </c>
      <c r="E60" s="137">
        <f t="shared" si="106"/>
        <v>5357.46</v>
      </c>
      <c r="F60" s="138">
        <f t="shared" si="99"/>
        <v>44064</v>
      </c>
      <c r="G60" s="139">
        <f t="shared" si="1"/>
        <v>2.4005403554596683E-3</v>
      </c>
      <c r="H60" s="140">
        <f t="shared" si="28"/>
        <v>44124</v>
      </c>
      <c r="I60" s="140">
        <f t="shared" si="12"/>
        <v>44124</v>
      </c>
      <c r="J60" s="141">
        <f t="shared" si="13"/>
        <v>20</v>
      </c>
      <c r="K60" s="141">
        <f t="shared" si="107"/>
        <v>14</v>
      </c>
      <c r="L60" s="8">
        <f t="shared" si="14"/>
        <v>1.00167977</v>
      </c>
      <c r="M60" s="142">
        <f t="shared" si="105"/>
        <v>1.00051344</v>
      </c>
      <c r="N60" s="142">
        <f t="shared" si="55"/>
        <v>1.00051344</v>
      </c>
      <c r="O60" s="135">
        <f t="shared" si="101"/>
        <v>1.00219407</v>
      </c>
      <c r="P60" s="135">
        <f t="shared" si="4"/>
        <v>1003.09721422</v>
      </c>
      <c r="Q60" s="190">
        <f t="shared" si="29"/>
        <v>0</v>
      </c>
      <c r="R60" s="191">
        <f t="shared" si="16"/>
        <v>0</v>
      </c>
      <c r="S60" s="135">
        <f t="shared" si="5"/>
        <v>0</v>
      </c>
      <c r="T60" s="145">
        <f t="shared" si="17"/>
        <v>7.8600000000000003E-2</v>
      </c>
      <c r="U60" s="143">
        <f t="shared" si="102"/>
        <v>14</v>
      </c>
      <c r="V60" s="143">
        <v>252</v>
      </c>
      <c r="W60" s="142">
        <f t="shared" si="6"/>
        <v>1.0042123970000001</v>
      </c>
      <c r="X60" s="135">
        <f t="shared" si="7"/>
        <v>4.2254436899999996</v>
      </c>
      <c r="Y60" s="135">
        <f t="shared" si="8"/>
        <v>0</v>
      </c>
      <c r="Z60" s="148" t="str">
        <f t="shared" si="30"/>
        <v>A+J=</v>
      </c>
      <c r="AA60" s="140">
        <f t="shared" si="31"/>
        <v>44124</v>
      </c>
      <c r="AB60" s="4"/>
      <c r="AC60" s="163">
        <f t="shared" si="32"/>
        <v>49</v>
      </c>
      <c r="AD60" s="169">
        <f t="shared" si="103"/>
        <v>45555</v>
      </c>
      <c r="AE60" s="165">
        <f t="shared" si="50"/>
        <v>634.93227409999997</v>
      </c>
      <c r="AF60" s="167">
        <f t="shared" si="104"/>
        <v>23</v>
      </c>
      <c r="AG60" s="176">
        <f t="shared" si="51"/>
        <v>4.46119003</v>
      </c>
      <c r="AH60" s="175">
        <f t="shared" si="52"/>
        <v>8.8428955899999995</v>
      </c>
      <c r="AI60" s="217">
        <v>1.3735999794909852E-2</v>
      </c>
      <c r="AJ60" s="165">
        <f t="shared" si="53"/>
        <v>13.304085619999999</v>
      </c>
      <c r="AK60" s="163">
        <f t="shared" si="36"/>
        <v>49</v>
      </c>
      <c r="AL60" s="172" t="s">
        <v>118</v>
      </c>
      <c r="AM60" s="169">
        <f t="shared" si="54"/>
        <v>45586</v>
      </c>
      <c r="AN60" s="7"/>
      <c r="AO60" s="169">
        <f t="shared" si="21"/>
        <v>45586</v>
      </c>
      <c r="AP60" s="200">
        <f>VLOOKUP($AO60,[1]Plan1!$EW$172:$EZ$293,2)</f>
        <v>6966.5</v>
      </c>
      <c r="AQ60" s="199">
        <f t="shared" si="22"/>
        <v>45525</v>
      </c>
      <c r="AR60" s="200">
        <f t="shared" si="23"/>
        <v>6997.15</v>
      </c>
      <c r="AS60" s="199">
        <f t="shared" si="24"/>
        <v>45556</v>
      </c>
      <c r="AT60" s="201">
        <f t="shared" si="25"/>
        <v>4.39962678532968E-3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22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3"/>
      <c r="DN60" s="1"/>
      <c r="DO60" s="1"/>
      <c r="DP60" s="1"/>
      <c r="DQ60" s="1"/>
      <c r="DR60" s="1"/>
      <c r="DS60" s="1"/>
      <c r="DT60" s="1"/>
      <c r="DU60" s="1"/>
      <c r="DV60" s="1"/>
      <c r="DW60" s="4"/>
      <c r="DX60" s="15"/>
      <c r="DY60" s="15"/>
      <c r="DZ60" s="24"/>
      <c r="EA60" s="15"/>
      <c r="EB60" s="16"/>
      <c r="EC60" s="15"/>
    </row>
    <row r="61" spans="1:133" ht="12.75" x14ac:dyDescent="0.2">
      <c r="A61" s="134">
        <f t="shared" si="9"/>
        <v>44114</v>
      </c>
      <c r="B61" s="135">
        <f t="shared" si="0"/>
        <v>1007.74595703</v>
      </c>
      <c r="C61" s="135">
        <f t="shared" si="26"/>
        <v>1000.901167</v>
      </c>
      <c r="D61" s="136">
        <f t="shared" si="10"/>
        <v>5344.63</v>
      </c>
      <c r="E61" s="137">
        <f t="shared" si="106"/>
        <v>5357.46</v>
      </c>
      <c r="F61" s="138">
        <f t="shared" si="99"/>
        <v>44064</v>
      </c>
      <c r="G61" s="139">
        <f t="shared" si="1"/>
        <v>2.4005403554596683E-3</v>
      </c>
      <c r="H61" s="140">
        <f t="shared" si="28"/>
        <v>44124</v>
      </c>
      <c r="I61" s="140">
        <f t="shared" si="12"/>
        <v>44124</v>
      </c>
      <c r="J61" s="141">
        <f t="shared" si="13"/>
        <v>20</v>
      </c>
      <c r="K61" s="141">
        <f t="shared" si="107"/>
        <v>15</v>
      </c>
      <c r="L61" s="8">
        <f t="shared" si="14"/>
        <v>1.00179986</v>
      </c>
      <c r="M61" s="142">
        <f t="shared" si="105"/>
        <v>1.00051344</v>
      </c>
      <c r="N61" s="142">
        <f t="shared" si="55"/>
        <v>1.00051344</v>
      </c>
      <c r="O61" s="135">
        <f t="shared" si="101"/>
        <v>1.0023142199999999</v>
      </c>
      <c r="P61" s="135">
        <f t="shared" si="4"/>
        <v>1003.21747249</v>
      </c>
      <c r="Q61" s="190">
        <f t="shared" si="29"/>
        <v>0</v>
      </c>
      <c r="R61" s="191">
        <f t="shared" si="16"/>
        <v>0</v>
      </c>
      <c r="S61" s="135">
        <f t="shared" si="5"/>
        <v>0</v>
      </c>
      <c r="T61" s="145">
        <f t="shared" si="17"/>
        <v>7.8600000000000003E-2</v>
      </c>
      <c r="U61" s="143">
        <f t="shared" si="102"/>
        <v>15</v>
      </c>
      <c r="V61" s="143">
        <v>252</v>
      </c>
      <c r="W61" s="142">
        <f t="shared" si="6"/>
        <v>1.004513961</v>
      </c>
      <c r="X61" s="135">
        <f t="shared" si="7"/>
        <v>4.52848454</v>
      </c>
      <c r="Y61" s="135">
        <f t="shared" si="8"/>
        <v>0</v>
      </c>
      <c r="Z61" s="148" t="str">
        <f t="shared" si="30"/>
        <v>A+J=</v>
      </c>
      <c r="AA61" s="140">
        <f t="shared" si="31"/>
        <v>44124</v>
      </c>
      <c r="AB61" s="4"/>
      <c r="AC61" s="163">
        <f t="shared" si="32"/>
        <v>50</v>
      </c>
      <c r="AD61" s="169">
        <f t="shared" si="103"/>
        <v>45586</v>
      </c>
      <c r="AE61" s="165">
        <f t="shared" si="50"/>
        <v>625.55211478000001</v>
      </c>
      <c r="AF61" s="167">
        <f t="shared" si="104"/>
        <v>21</v>
      </c>
      <c r="AG61" s="176">
        <f t="shared" si="51"/>
        <v>4.0161028200000004</v>
      </c>
      <c r="AH61" s="175">
        <f t="shared" si="52"/>
        <v>9.3801593200000006</v>
      </c>
      <c r="AI61" s="217">
        <v>1.4773480117522964E-2</v>
      </c>
      <c r="AJ61" s="165">
        <f t="shared" si="53"/>
        <v>13.396262140000001</v>
      </c>
      <c r="AK61" s="163">
        <f t="shared" si="36"/>
        <v>50</v>
      </c>
      <c r="AL61" s="172" t="s">
        <v>118</v>
      </c>
      <c r="AM61" s="169">
        <f t="shared" si="54"/>
        <v>45616</v>
      </c>
      <c r="AN61" s="7"/>
      <c r="AO61" s="169">
        <f t="shared" si="21"/>
        <v>45616</v>
      </c>
      <c r="AP61" s="200">
        <f>VLOOKUP($AO61,[1]Plan1!$EW$172:$EZ$293,2)</f>
        <v>6997.15</v>
      </c>
      <c r="AQ61" s="199">
        <f t="shared" si="22"/>
        <v>45555</v>
      </c>
      <c r="AR61" s="200">
        <f t="shared" si="23"/>
        <v>7036.33</v>
      </c>
      <c r="AS61" s="199">
        <f t="shared" si="24"/>
        <v>45585</v>
      </c>
      <c r="AT61" s="201">
        <f t="shared" si="25"/>
        <v>5.5994226220676957E-3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22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3"/>
      <c r="DN61" s="1"/>
      <c r="DO61" s="1"/>
      <c r="DP61" s="1"/>
      <c r="DQ61" s="1"/>
      <c r="DR61" s="1"/>
      <c r="DS61" s="1"/>
      <c r="DT61" s="1"/>
      <c r="DU61" s="1"/>
      <c r="DV61" s="1"/>
      <c r="DW61" s="4"/>
      <c r="DX61" s="15"/>
      <c r="DY61" s="15"/>
      <c r="DZ61" s="24"/>
      <c r="EA61" s="15"/>
      <c r="EB61" s="16"/>
      <c r="EC61" s="15"/>
    </row>
    <row r="62" spans="1:133" ht="12.75" x14ac:dyDescent="0.2">
      <c r="A62" s="134">
        <f t="shared" si="9"/>
        <v>44115</v>
      </c>
      <c r="B62" s="135">
        <f t="shared" si="0"/>
        <v>1007.74595703</v>
      </c>
      <c r="C62" s="135">
        <f t="shared" si="26"/>
        <v>1000.901167</v>
      </c>
      <c r="D62" s="136">
        <f t="shared" si="10"/>
        <v>5344.63</v>
      </c>
      <c r="E62" s="137">
        <f t="shared" si="106"/>
        <v>5357.46</v>
      </c>
      <c r="F62" s="138">
        <f t="shared" si="99"/>
        <v>44064</v>
      </c>
      <c r="G62" s="139">
        <f t="shared" si="1"/>
        <v>2.4005403554596683E-3</v>
      </c>
      <c r="H62" s="140">
        <f t="shared" si="28"/>
        <v>44124</v>
      </c>
      <c r="I62" s="140">
        <f t="shared" si="12"/>
        <v>44124</v>
      </c>
      <c r="J62" s="141">
        <f t="shared" si="13"/>
        <v>20</v>
      </c>
      <c r="K62" s="141">
        <f t="shared" si="107"/>
        <v>15</v>
      </c>
      <c r="L62" s="8">
        <f t="shared" si="14"/>
        <v>1.00179986</v>
      </c>
      <c r="M62" s="142">
        <f t="shared" si="105"/>
        <v>1.00051344</v>
      </c>
      <c r="N62" s="142">
        <f t="shared" si="55"/>
        <v>1.00051344</v>
      </c>
      <c r="O62" s="135">
        <f t="shared" si="101"/>
        <v>1.0023142199999999</v>
      </c>
      <c r="P62" s="135">
        <f t="shared" si="4"/>
        <v>1003.21747249</v>
      </c>
      <c r="Q62" s="190">
        <f t="shared" si="29"/>
        <v>0</v>
      </c>
      <c r="R62" s="191">
        <f t="shared" si="16"/>
        <v>0</v>
      </c>
      <c r="S62" s="135">
        <f t="shared" si="5"/>
        <v>0</v>
      </c>
      <c r="T62" s="145">
        <f t="shared" si="17"/>
        <v>7.8600000000000003E-2</v>
      </c>
      <c r="U62" s="143">
        <f t="shared" si="102"/>
        <v>15</v>
      </c>
      <c r="V62" s="143">
        <v>252</v>
      </c>
      <c r="W62" s="142">
        <f t="shared" si="6"/>
        <v>1.004513961</v>
      </c>
      <c r="X62" s="135">
        <f t="shared" si="7"/>
        <v>4.52848454</v>
      </c>
      <c r="Y62" s="135">
        <f t="shared" si="8"/>
        <v>0</v>
      </c>
      <c r="Z62" s="148" t="str">
        <f t="shared" si="30"/>
        <v>A+J=</v>
      </c>
      <c r="AA62" s="140">
        <f t="shared" si="31"/>
        <v>44124</v>
      </c>
      <c r="AB62" s="4"/>
      <c r="AC62" s="163">
        <f t="shared" si="32"/>
        <v>51</v>
      </c>
      <c r="AD62" s="169">
        <f t="shared" si="103"/>
        <v>45616</v>
      </c>
      <c r="AE62" s="165">
        <f t="shared" si="50"/>
        <v>616.20663044000003</v>
      </c>
      <c r="AF62" s="167">
        <f t="shared" si="104"/>
        <v>21</v>
      </c>
      <c r="AG62" s="176">
        <f t="shared" si="51"/>
        <v>3.9567710100000002</v>
      </c>
      <c r="AH62" s="175">
        <f t="shared" si="52"/>
        <v>9.3454843400000005</v>
      </c>
      <c r="AI62" s="217">
        <v>1.4939577578224308E-2</v>
      </c>
      <c r="AJ62" s="165">
        <f t="shared" si="53"/>
        <v>13.302255350000001</v>
      </c>
      <c r="AK62" s="163">
        <f t="shared" si="36"/>
        <v>51</v>
      </c>
      <c r="AL62" s="172" t="s">
        <v>118</v>
      </c>
      <c r="AM62" s="169">
        <f t="shared" si="54"/>
        <v>45646</v>
      </c>
      <c r="AN62" s="7"/>
      <c r="AO62" s="169">
        <f t="shared" si="21"/>
        <v>45646</v>
      </c>
      <c r="AP62" s="200">
        <f>VLOOKUP($AO62,[1]Plan1!$EW$172:$EZ$293,2)</f>
        <v>7036.33</v>
      </c>
      <c r="AQ62" s="199">
        <f t="shared" si="22"/>
        <v>45585</v>
      </c>
      <c r="AR62" s="200">
        <f t="shared" si="23"/>
        <v>7036.33</v>
      </c>
      <c r="AS62" s="199">
        <f t="shared" si="24"/>
        <v>45616</v>
      </c>
      <c r="AT62" s="201">
        <f t="shared" si="25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22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3"/>
      <c r="DN62" s="1"/>
      <c r="DO62" s="1"/>
      <c r="DP62" s="1"/>
      <c r="DQ62" s="1"/>
      <c r="DR62" s="1"/>
      <c r="DS62" s="1"/>
      <c r="DT62" s="1"/>
      <c r="DU62" s="1"/>
      <c r="DV62" s="1"/>
      <c r="DW62" s="4"/>
      <c r="DX62" s="15"/>
      <c r="DY62" s="15"/>
      <c r="DZ62" s="24"/>
      <c r="EA62" s="15"/>
      <c r="EB62" s="16"/>
      <c r="EC62" s="15"/>
    </row>
    <row r="63" spans="1:133" ht="12.75" x14ac:dyDescent="0.2">
      <c r="A63" s="134">
        <f t="shared" si="9"/>
        <v>44116</v>
      </c>
      <c r="B63" s="135">
        <f t="shared" si="0"/>
        <v>1007.74595703</v>
      </c>
      <c r="C63" s="135">
        <f t="shared" si="26"/>
        <v>1000.901167</v>
      </c>
      <c r="D63" s="136">
        <f t="shared" si="10"/>
        <v>5344.63</v>
      </c>
      <c r="E63" s="137">
        <f t="shared" si="106"/>
        <v>5357.46</v>
      </c>
      <c r="F63" s="138">
        <f t="shared" si="99"/>
        <v>44064</v>
      </c>
      <c r="G63" s="139">
        <f t="shared" si="1"/>
        <v>2.4005403554596683E-3</v>
      </c>
      <c r="H63" s="140">
        <f t="shared" si="28"/>
        <v>44124</v>
      </c>
      <c r="I63" s="140">
        <f t="shared" si="12"/>
        <v>44124</v>
      </c>
      <c r="J63" s="141">
        <f t="shared" si="13"/>
        <v>20</v>
      </c>
      <c r="K63" s="141">
        <f t="shared" si="107"/>
        <v>15</v>
      </c>
      <c r="L63" s="8">
        <f t="shared" si="14"/>
        <v>1.00179986</v>
      </c>
      <c r="M63" s="142">
        <f t="shared" si="105"/>
        <v>1.00051344</v>
      </c>
      <c r="N63" s="142">
        <f t="shared" si="55"/>
        <v>1.00051344</v>
      </c>
      <c r="O63" s="135">
        <f t="shared" si="101"/>
        <v>1.0023142199999999</v>
      </c>
      <c r="P63" s="135">
        <f t="shared" si="4"/>
        <v>1003.21747249</v>
      </c>
      <c r="Q63" s="190">
        <f t="shared" si="29"/>
        <v>0</v>
      </c>
      <c r="R63" s="191">
        <f t="shared" si="16"/>
        <v>0</v>
      </c>
      <c r="S63" s="135">
        <f t="shared" si="5"/>
        <v>0</v>
      </c>
      <c r="T63" s="145">
        <f t="shared" si="17"/>
        <v>7.8600000000000003E-2</v>
      </c>
      <c r="U63" s="143">
        <f t="shared" si="102"/>
        <v>15</v>
      </c>
      <c r="V63" s="143">
        <v>252</v>
      </c>
      <c r="W63" s="142">
        <f t="shared" si="6"/>
        <v>1.004513961</v>
      </c>
      <c r="X63" s="135">
        <f t="shared" si="7"/>
        <v>4.52848454</v>
      </c>
      <c r="Y63" s="135">
        <f t="shared" si="8"/>
        <v>0</v>
      </c>
      <c r="Z63" s="148" t="str">
        <f t="shared" si="30"/>
        <v>A+J=</v>
      </c>
      <c r="AA63" s="140">
        <f t="shared" si="31"/>
        <v>44124</v>
      </c>
      <c r="AB63" s="4"/>
      <c r="AC63" s="163">
        <f t="shared" si="32"/>
        <v>52</v>
      </c>
      <c r="AD63" s="169">
        <f t="shared" si="103"/>
        <v>45646</v>
      </c>
      <c r="AE63" s="165">
        <f t="shared" si="50"/>
        <v>606.98825010000007</v>
      </c>
      <c r="AF63" s="167">
        <f t="shared" si="104"/>
        <v>22</v>
      </c>
      <c r="AG63" s="176">
        <f t="shared" si="51"/>
        <v>4.0838749300000003</v>
      </c>
      <c r="AH63" s="175">
        <f t="shared" si="52"/>
        <v>9.2183803399999995</v>
      </c>
      <c r="AI63" s="217">
        <v>1.4959885022401849E-2</v>
      </c>
      <c r="AJ63" s="165">
        <f t="shared" si="53"/>
        <v>13.30225527</v>
      </c>
      <c r="AK63" s="163">
        <f t="shared" si="36"/>
        <v>52</v>
      </c>
      <c r="AL63" s="172" t="s">
        <v>118</v>
      </c>
      <c r="AM63" s="169">
        <f t="shared" si="54"/>
        <v>45677</v>
      </c>
      <c r="AN63" s="7"/>
      <c r="AO63" s="169">
        <f t="shared" si="21"/>
        <v>45677</v>
      </c>
      <c r="AP63" s="200">
        <f>VLOOKUP($AO63,[1]Plan1!$EW$172:$EZ$293,2)</f>
        <v>7036.33</v>
      </c>
      <c r="AQ63" s="199">
        <f t="shared" si="22"/>
        <v>45616</v>
      </c>
      <c r="AR63" s="200">
        <f t="shared" si="23"/>
        <v>7036.33</v>
      </c>
      <c r="AS63" s="199">
        <f t="shared" si="24"/>
        <v>45646</v>
      </c>
      <c r="AT63" s="201">
        <f t="shared" si="25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22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3"/>
      <c r="DN63" s="1"/>
      <c r="DO63" s="1"/>
      <c r="DP63" s="1"/>
      <c r="DQ63" s="1"/>
      <c r="DR63" s="1"/>
      <c r="DS63" s="1"/>
      <c r="DT63" s="1"/>
      <c r="DU63" s="1"/>
      <c r="DV63" s="1"/>
      <c r="DW63" s="4"/>
      <c r="DX63" s="15"/>
      <c r="DY63" s="15"/>
      <c r="DZ63" s="24"/>
      <c r="EA63" s="15"/>
      <c r="EB63" s="16"/>
      <c r="EC63" s="15"/>
    </row>
    <row r="64" spans="1:133" ht="12.75" x14ac:dyDescent="0.2">
      <c r="A64" s="134">
        <f t="shared" si="9"/>
        <v>44117</v>
      </c>
      <c r="B64" s="135">
        <f t="shared" si="0"/>
        <v>1007.74595703</v>
      </c>
      <c r="C64" s="135">
        <f t="shared" si="26"/>
        <v>1000.901167</v>
      </c>
      <c r="D64" s="136">
        <f t="shared" si="10"/>
        <v>5344.63</v>
      </c>
      <c r="E64" s="137">
        <f t="shared" si="106"/>
        <v>5357.46</v>
      </c>
      <c r="F64" s="138">
        <f t="shared" si="99"/>
        <v>44064</v>
      </c>
      <c r="G64" s="139">
        <f t="shared" si="1"/>
        <v>2.4005403554596683E-3</v>
      </c>
      <c r="H64" s="140">
        <f t="shared" si="28"/>
        <v>44124</v>
      </c>
      <c r="I64" s="140">
        <f t="shared" si="12"/>
        <v>44124</v>
      </c>
      <c r="J64" s="141">
        <f t="shared" si="13"/>
        <v>20</v>
      </c>
      <c r="K64" s="141">
        <f t="shared" si="107"/>
        <v>15</v>
      </c>
      <c r="L64" s="8">
        <f t="shared" si="14"/>
        <v>1.00179986</v>
      </c>
      <c r="M64" s="142">
        <f t="shared" si="105"/>
        <v>1.00051344</v>
      </c>
      <c r="N64" s="142">
        <f t="shared" si="55"/>
        <v>1.00051344</v>
      </c>
      <c r="O64" s="135">
        <f t="shared" si="101"/>
        <v>1.0023142199999999</v>
      </c>
      <c r="P64" s="135">
        <f t="shared" si="4"/>
        <v>1003.21747249</v>
      </c>
      <c r="Q64" s="190">
        <f t="shared" si="29"/>
        <v>0</v>
      </c>
      <c r="R64" s="191">
        <f t="shared" si="16"/>
        <v>0</v>
      </c>
      <c r="S64" s="135">
        <f t="shared" si="5"/>
        <v>0</v>
      </c>
      <c r="T64" s="145">
        <f t="shared" si="17"/>
        <v>7.8600000000000003E-2</v>
      </c>
      <c r="U64" s="143">
        <f t="shared" si="102"/>
        <v>15</v>
      </c>
      <c r="V64" s="143">
        <v>252</v>
      </c>
      <c r="W64" s="142">
        <f t="shared" si="6"/>
        <v>1.004513961</v>
      </c>
      <c r="X64" s="135">
        <f t="shared" si="7"/>
        <v>4.52848454</v>
      </c>
      <c r="Y64" s="135">
        <f t="shared" si="8"/>
        <v>0</v>
      </c>
      <c r="Z64" s="148" t="str">
        <f t="shared" si="30"/>
        <v>A+J=</v>
      </c>
      <c r="AA64" s="140">
        <f t="shared" si="31"/>
        <v>44124</v>
      </c>
      <c r="AB64" s="4"/>
      <c r="AC64" s="163">
        <f t="shared" si="32"/>
        <v>53</v>
      </c>
      <c r="AD64" s="169">
        <f t="shared" si="103"/>
        <v>45677</v>
      </c>
      <c r="AE64" s="165">
        <f t="shared" si="50"/>
        <v>597.15864851000003</v>
      </c>
      <c r="AF64" s="167">
        <f t="shared" si="104"/>
        <v>19</v>
      </c>
      <c r="AG64" s="176">
        <f t="shared" si="51"/>
        <v>3.4726538300000001</v>
      </c>
      <c r="AH64" s="175">
        <f t="shared" si="52"/>
        <v>9.8296015899999993</v>
      </c>
      <c r="AI64" s="217">
        <v>1.619405580821633E-2</v>
      </c>
      <c r="AJ64" s="165">
        <f t="shared" si="53"/>
        <v>13.30225542</v>
      </c>
      <c r="AK64" s="163">
        <f t="shared" si="36"/>
        <v>53</v>
      </c>
      <c r="AL64" s="172" t="s">
        <v>118</v>
      </c>
      <c r="AM64" s="169">
        <f t="shared" si="54"/>
        <v>45708</v>
      </c>
      <c r="AN64" s="7"/>
      <c r="AO64" s="169">
        <f t="shared" si="21"/>
        <v>45708</v>
      </c>
      <c r="AP64" s="200">
        <f>VLOOKUP($AO64,[1]Plan1!$EW$172:$EZ$293,2)</f>
        <v>7036.33</v>
      </c>
      <c r="AQ64" s="199">
        <f t="shared" si="22"/>
        <v>45646</v>
      </c>
      <c r="AR64" s="200">
        <f t="shared" si="23"/>
        <v>7036.33</v>
      </c>
      <c r="AS64" s="199">
        <f t="shared" si="24"/>
        <v>45677</v>
      </c>
      <c r="AT64" s="201">
        <f t="shared" si="25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22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3"/>
      <c r="DN64" s="1"/>
      <c r="DO64" s="1"/>
      <c r="DP64" s="1"/>
      <c r="DQ64" s="1"/>
      <c r="DR64" s="1"/>
      <c r="DS64" s="1"/>
      <c r="DT64" s="1"/>
      <c r="DU64" s="1"/>
      <c r="DV64" s="1"/>
      <c r="DW64" s="4"/>
      <c r="DX64" s="15"/>
      <c r="DY64" s="15"/>
      <c r="DZ64" s="24"/>
      <c r="EA64" s="15"/>
      <c r="EB64" s="16"/>
      <c r="EC64" s="15"/>
    </row>
    <row r="65" spans="1:133" ht="12.75" x14ac:dyDescent="0.2">
      <c r="A65" s="134">
        <f t="shared" si="9"/>
        <v>44118</v>
      </c>
      <c r="B65" s="135">
        <f t="shared" si="0"/>
        <v>1008.16943911</v>
      </c>
      <c r="C65" s="135">
        <f t="shared" si="26"/>
        <v>1000.901167</v>
      </c>
      <c r="D65" s="136">
        <f t="shared" si="10"/>
        <v>5344.63</v>
      </c>
      <c r="E65" s="137">
        <f t="shared" si="106"/>
        <v>5357.46</v>
      </c>
      <c r="F65" s="138">
        <f t="shared" si="99"/>
        <v>44064</v>
      </c>
      <c r="G65" s="139">
        <f t="shared" si="1"/>
        <v>2.4005403554596683E-3</v>
      </c>
      <c r="H65" s="140">
        <f t="shared" si="28"/>
        <v>44124</v>
      </c>
      <c r="I65" s="140">
        <f t="shared" si="12"/>
        <v>44124</v>
      </c>
      <c r="J65" s="141">
        <f t="shared" si="13"/>
        <v>20</v>
      </c>
      <c r="K65" s="141">
        <f t="shared" si="107"/>
        <v>16</v>
      </c>
      <c r="L65" s="8">
        <f t="shared" si="14"/>
        <v>1.0019199700000001</v>
      </c>
      <c r="M65" s="142">
        <f t="shared" si="105"/>
        <v>1.00051344</v>
      </c>
      <c r="N65" s="142">
        <f t="shared" si="55"/>
        <v>1.00051344</v>
      </c>
      <c r="O65" s="135">
        <f t="shared" si="101"/>
        <v>1.0024343899999999</v>
      </c>
      <c r="P65" s="135">
        <f t="shared" si="4"/>
        <v>1003.33775079</v>
      </c>
      <c r="Q65" s="190">
        <f t="shared" si="29"/>
        <v>0</v>
      </c>
      <c r="R65" s="191">
        <f t="shared" si="16"/>
        <v>0</v>
      </c>
      <c r="S65" s="135">
        <f t="shared" si="5"/>
        <v>0</v>
      </c>
      <c r="T65" s="145">
        <f t="shared" si="17"/>
        <v>7.8600000000000003E-2</v>
      </c>
      <c r="U65" s="143">
        <f t="shared" si="102"/>
        <v>16</v>
      </c>
      <c r="V65" s="143">
        <v>252</v>
      </c>
      <c r="W65" s="142">
        <f t="shared" si="6"/>
        <v>1.0048156150000001</v>
      </c>
      <c r="X65" s="135">
        <f t="shared" si="7"/>
        <v>4.8316883199999996</v>
      </c>
      <c r="Y65" s="135">
        <f t="shared" si="8"/>
        <v>0</v>
      </c>
      <c r="Z65" s="148" t="str">
        <f t="shared" si="30"/>
        <v>A+J=</v>
      </c>
      <c r="AA65" s="140">
        <f t="shared" si="31"/>
        <v>44124</v>
      </c>
      <c r="AB65" s="4"/>
      <c r="AC65" s="163">
        <f t="shared" si="32"/>
        <v>54</v>
      </c>
      <c r="AD65" s="169">
        <f t="shared" si="103"/>
        <v>45708</v>
      </c>
      <c r="AE65" s="165">
        <f t="shared" si="50"/>
        <v>587.99454316000003</v>
      </c>
      <c r="AF65" s="167">
        <f t="shared" si="104"/>
        <v>23</v>
      </c>
      <c r="AG65" s="176">
        <f t="shared" si="51"/>
        <v>4.1381499899999996</v>
      </c>
      <c r="AH65" s="175">
        <f t="shared" si="52"/>
        <v>9.1641053499999998</v>
      </c>
      <c r="AI65" s="217">
        <v>1.5346182084709982E-2</v>
      </c>
      <c r="AJ65" s="165">
        <f t="shared" si="53"/>
        <v>13.302255339999999</v>
      </c>
      <c r="AK65" s="163">
        <f t="shared" si="36"/>
        <v>54</v>
      </c>
      <c r="AL65" s="172" t="s">
        <v>118</v>
      </c>
      <c r="AM65" s="169">
        <f t="shared" si="54"/>
        <v>45736</v>
      </c>
      <c r="AN65" s="7"/>
      <c r="AO65" s="169">
        <f t="shared" si="21"/>
        <v>45736</v>
      </c>
      <c r="AP65" s="200">
        <f>VLOOKUP($AO65,[1]Plan1!$EW$172:$EZ$293,2)</f>
        <v>7036.33</v>
      </c>
      <c r="AQ65" s="199">
        <f t="shared" si="22"/>
        <v>45677</v>
      </c>
      <c r="AR65" s="200">
        <f t="shared" si="23"/>
        <v>7036.33</v>
      </c>
      <c r="AS65" s="199">
        <f t="shared" si="24"/>
        <v>45708</v>
      </c>
      <c r="AT65" s="201">
        <f t="shared" si="25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22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3"/>
      <c r="DN65" s="1"/>
      <c r="DO65" s="1"/>
      <c r="DP65" s="1"/>
      <c r="DQ65" s="1"/>
      <c r="DR65" s="1"/>
      <c r="DS65" s="1"/>
      <c r="DT65" s="1"/>
      <c r="DU65" s="1"/>
      <c r="DV65" s="1"/>
      <c r="DW65" s="4"/>
      <c r="DX65" s="15"/>
      <c r="DY65" s="15"/>
      <c r="DZ65" s="24"/>
      <c r="EA65" s="15"/>
      <c r="EB65" s="16"/>
      <c r="EC65" s="27"/>
    </row>
    <row r="66" spans="1:133" ht="12.75" x14ac:dyDescent="0.2">
      <c r="A66" s="134">
        <f t="shared" si="9"/>
        <v>44119</v>
      </c>
      <c r="B66" s="135">
        <f t="shared" si="0"/>
        <v>1008.59309512</v>
      </c>
      <c r="C66" s="135">
        <f t="shared" si="26"/>
        <v>1000.901167</v>
      </c>
      <c r="D66" s="136">
        <f t="shared" si="10"/>
        <v>5344.63</v>
      </c>
      <c r="E66" s="137">
        <f t="shared" si="106"/>
        <v>5357.46</v>
      </c>
      <c r="F66" s="138">
        <f t="shared" si="99"/>
        <v>44064</v>
      </c>
      <c r="G66" s="139">
        <f t="shared" si="1"/>
        <v>2.4005403554596683E-3</v>
      </c>
      <c r="H66" s="140">
        <f t="shared" si="28"/>
        <v>44124</v>
      </c>
      <c r="I66" s="140">
        <f t="shared" si="12"/>
        <v>44124</v>
      </c>
      <c r="J66" s="141">
        <f t="shared" si="13"/>
        <v>20</v>
      </c>
      <c r="K66" s="141">
        <f t="shared" si="107"/>
        <v>17</v>
      </c>
      <c r="L66" s="8">
        <f t="shared" si="14"/>
        <v>1.0020400899999999</v>
      </c>
      <c r="M66" s="142">
        <f t="shared" si="105"/>
        <v>1.00051344</v>
      </c>
      <c r="N66" s="142">
        <f t="shared" si="55"/>
        <v>1.00051344</v>
      </c>
      <c r="O66" s="135">
        <f t="shared" si="101"/>
        <v>1.00255457</v>
      </c>
      <c r="P66" s="135">
        <f t="shared" si="4"/>
        <v>1003.4580390900001</v>
      </c>
      <c r="Q66" s="190">
        <f t="shared" si="29"/>
        <v>0</v>
      </c>
      <c r="R66" s="191">
        <f t="shared" si="16"/>
        <v>0</v>
      </c>
      <c r="S66" s="135">
        <f t="shared" si="5"/>
        <v>0</v>
      </c>
      <c r="T66" s="145">
        <f t="shared" si="17"/>
        <v>7.8600000000000003E-2</v>
      </c>
      <c r="U66" s="143">
        <f t="shared" si="102"/>
        <v>17</v>
      </c>
      <c r="V66" s="143">
        <v>252</v>
      </c>
      <c r="W66" s="142">
        <f t="shared" si="6"/>
        <v>1.0051173600000001</v>
      </c>
      <c r="X66" s="135">
        <f t="shared" si="7"/>
        <v>5.1350560300000003</v>
      </c>
      <c r="Y66" s="135">
        <f t="shared" si="8"/>
        <v>0</v>
      </c>
      <c r="Z66" s="148" t="str">
        <f t="shared" si="30"/>
        <v>A+J=</v>
      </c>
      <c r="AA66" s="140">
        <f t="shared" si="31"/>
        <v>44124</v>
      </c>
      <c r="AB66" s="4"/>
      <c r="AC66" s="163">
        <f t="shared" si="32"/>
        <v>55</v>
      </c>
      <c r="AD66" s="169">
        <f t="shared" si="103"/>
        <v>45736</v>
      </c>
      <c r="AE66" s="165">
        <f t="shared" si="50"/>
        <v>577.87874539000006</v>
      </c>
      <c r="AF66" s="167">
        <f t="shared" si="104"/>
        <v>18</v>
      </c>
      <c r="AG66" s="176">
        <f t="shared" si="51"/>
        <v>3.1864576699999998</v>
      </c>
      <c r="AH66" s="175">
        <f t="shared" si="52"/>
        <v>10.11579777</v>
      </c>
      <c r="AI66" s="217">
        <v>1.7203897364511823E-2</v>
      </c>
      <c r="AJ66" s="165">
        <f t="shared" si="53"/>
        <v>13.30225544</v>
      </c>
      <c r="AK66" s="163">
        <f t="shared" si="36"/>
        <v>55</v>
      </c>
      <c r="AL66" s="172" t="s">
        <v>118</v>
      </c>
      <c r="AM66" s="169">
        <f t="shared" si="54"/>
        <v>45769</v>
      </c>
      <c r="AN66" s="7"/>
      <c r="AO66" s="169">
        <f t="shared" si="21"/>
        <v>45769</v>
      </c>
      <c r="AP66" s="200">
        <f>VLOOKUP($AO66,[1]Plan1!$EW$172:$EZ$293,2)</f>
        <v>7036.33</v>
      </c>
      <c r="AQ66" s="199">
        <f t="shared" si="22"/>
        <v>45710</v>
      </c>
      <c r="AR66" s="200">
        <f t="shared" si="23"/>
        <v>7036.33</v>
      </c>
      <c r="AS66" s="199">
        <f t="shared" si="24"/>
        <v>45738</v>
      </c>
      <c r="AT66" s="201">
        <f t="shared" si="25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22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3"/>
      <c r="DN66" s="1"/>
      <c r="DO66" s="1"/>
      <c r="DP66" s="1"/>
      <c r="DQ66" s="1"/>
      <c r="DR66" s="1"/>
      <c r="DS66" s="1"/>
      <c r="DT66" s="1"/>
      <c r="DU66" s="1"/>
      <c r="DV66" s="1"/>
      <c r="DW66" s="4"/>
      <c r="DX66" s="15"/>
      <c r="DY66" s="15"/>
      <c r="DZ66" s="24"/>
      <c r="EA66" s="15"/>
      <c r="EB66" s="16"/>
      <c r="EC66" s="15"/>
    </row>
    <row r="67" spans="1:133" ht="12.75" x14ac:dyDescent="0.2">
      <c r="A67" s="134">
        <f t="shared" si="9"/>
        <v>44120</v>
      </c>
      <c r="B67" s="135">
        <f t="shared" si="0"/>
        <v>1009.01692511</v>
      </c>
      <c r="C67" s="135">
        <f t="shared" si="26"/>
        <v>1000.901167</v>
      </c>
      <c r="D67" s="136">
        <f t="shared" si="10"/>
        <v>5344.63</v>
      </c>
      <c r="E67" s="137">
        <f t="shared" si="106"/>
        <v>5357.46</v>
      </c>
      <c r="F67" s="138">
        <f t="shared" si="99"/>
        <v>44064</v>
      </c>
      <c r="G67" s="139">
        <f t="shared" si="1"/>
        <v>2.4005403554596683E-3</v>
      </c>
      <c r="H67" s="140">
        <f t="shared" si="28"/>
        <v>44124</v>
      </c>
      <c r="I67" s="140">
        <f t="shared" si="12"/>
        <v>44124</v>
      </c>
      <c r="J67" s="141">
        <f t="shared" si="13"/>
        <v>20</v>
      </c>
      <c r="K67" s="141">
        <f t="shared" si="107"/>
        <v>18</v>
      </c>
      <c r="L67" s="8">
        <f t="shared" si="14"/>
        <v>1.0021602199999999</v>
      </c>
      <c r="M67" s="142">
        <f t="shared" si="105"/>
        <v>1.00051344</v>
      </c>
      <c r="N67" s="142">
        <f t="shared" si="55"/>
        <v>1.00051344</v>
      </c>
      <c r="O67" s="135">
        <f t="shared" si="101"/>
        <v>1.0026747600000001</v>
      </c>
      <c r="P67" s="135">
        <f t="shared" si="4"/>
        <v>1003.5783374</v>
      </c>
      <c r="Q67" s="190">
        <f t="shared" si="29"/>
        <v>0</v>
      </c>
      <c r="R67" s="191">
        <f t="shared" si="16"/>
        <v>0</v>
      </c>
      <c r="S67" s="135">
        <f t="shared" si="5"/>
        <v>0</v>
      </c>
      <c r="T67" s="145">
        <f t="shared" si="17"/>
        <v>7.8600000000000003E-2</v>
      </c>
      <c r="U67" s="143">
        <f t="shared" si="102"/>
        <v>18</v>
      </c>
      <c r="V67" s="143">
        <v>252</v>
      </c>
      <c r="W67" s="142">
        <f t="shared" si="6"/>
        <v>1.0054191960000001</v>
      </c>
      <c r="X67" s="135">
        <f t="shared" si="7"/>
        <v>5.4385877100000002</v>
      </c>
      <c r="Y67" s="135">
        <f t="shared" si="8"/>
        <v>0</v>
      </c>
      <c r="Z67" s="148" t="str">
        <f t="shared" si="30"/>
        <v>A+J=</v>
      </c>
      <c r="AA67" s="140">
        <f t="shared" si="31"/>
        <v>44124</v>
      </c>
      <c r="AB67" s="4"/>
      <c r="AC67" s="163">
        <f t="shared" si="32"/>
        <v>56</v>
      </c>
      <c r="AD67" s="169">
        <f t="shared" si="103"/>
        <v>45769</v>
      </c>
      <c r="AE67" s="165">
        <f t="shared" si="50"/>
        <v>568.23171527000011</v>
      </c>
      <c r="AF67" s="167">
        <f t="shared" si="104"/>
        <v>21</v>
      </c>
      <c r="AG67" s="176">
        <f t="shared" si="51"/>
        <v>3.6552252200000002</v>
      </c>
      <c r="AH67" s="175">
        <f t="shared" si="52"/>
        <v>9.6470301200000002</v>
      </c>
      <c r="AI67" s="217">
        <v>1.6693865628208723E-2</v>
      </c>
      <c r="AJ67" s="165">
        <f t="shared" si="53"/>
        <v>13.30225534</v>
      </c>
      <c r="AK67" s="163">
        <f t="shared" si="36"/>
        <v>56</v>
      </c>
      <c r="AL67" s="172" t="s">
        <v>118</v>
      </c>
      <c r="AM67" s="169">
        <f t="shared" si="54"/>
        <v>45797</v>
      </c>
      <c r="AN67" s="7"/>
      <c r="AO67" s="169">
        <f t="shared" si="21"/>
        <v>45797</v>
      </c>
      <c r="AP67" s="200">
        <f>VLOOKUP($AO67,[1]Plan1!$EW$172:$EZ$293,2)</f>
        <v>7036.33</v>
      </c>
      <c r="AQ67" s="199">
        <f t="shared" si="22"/>
        <v>45736</v>
      </c>
      <c r="AR67" s="200">
        <f t="shared" si="23"/>
        <v>7036.33</v>
      </c>
      <c r="AS67" s="199">
        <f t="shared" si="24"/>
        <v>45767</v>
      </c>
      <c r="AT67" s="201">
        <f t="shared" si="25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22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3"/>
      <c r="DN67" s="1"/>
      <c r="DO67" s="1"/>
      <c r="DP67" s="1"/>
      <c r="DQ67" s="1"/>
      <c r="DR67" s="1"/>
      <c r="DS67" s="1"/>
      <c r="DT67" s="1"/>
      <c r="DU67" s="1"/>
      <c r="DV67" s="1"/>
      <c r="DW67" s="4"/>
      <c r="DX67" s="15"/>
      <c r="DY67" s="15"/>
      <c r="DZ67" s="24"/>
      <c r="EA67" s="15"/>
      <c r="EB67" s="16"/>
      <c r="EC67" s="15"/>
    </row>
    <row r="68" spans="1:133" ht="12.75" x14ac:dyDescent="0.2">
      <c r="A68" s="134">
        <f t="shared" si="9"/>
        <v>44121</v>
      </c>
      <c r="B68" s="135">
        <f t="shared" si="0"/>
        <v>1009.44094825</v>
      </c>
      <c r="C68" s="135">
        <f t="shared" si="26"/>
        <v>1000.901167</v>
      </c>
      <c r="D68" s="136">
        <f t="shared" si="10"/>
        <v>5344.63</v>
      </c>
      <c r="E68" s="137">
        <f t="shared" si="106"/>
        <v>5357.46</v>
      </c>
      <c r="F68" s="138">
        <f t="shared" si="99"/>
        <v>44064</v>
      </c>
      <c r="G68" s="139">
        <f t="shared" si="1"/>
        <v>2.4005403554596683E-3</v>
      </c>
      <c r="H68" s="140">
        <f t="shared" si="28"/>
        <v>44124</v>
      </c>
      <c r="I68" s="140">
        <f t="shared" si="12"/>
        <v>44124</v>
      </c>
      <c r="J68" s="141">
        <f t="shared" si="13"/>
        <v>20</v>
      </c>
      <c r="K68" s="141">
        <f t="shared" si="107"/>
        <v>19</v>
      </c>
      <c r="L68" s="8">
        <f t="shared" si="14"/>
        <v>1.00228037</v>
      </c>
      <c r="M68" s="142">
        <f t="shared" si="105"/>
        <v>1.00051344</v>
      </c>
      <c r="N68" s="142">
        <f t="shared" si="55"/>
        <v>1.00051344</v>
      </c>
      <c r="O68" s="135">
        <f t="shared" si="101"/>
        <v>1.00279498</v>
      </c>
      <c r="P68" s="135">
        <f t="shared" si="4"/>
        <v>1003.69866574</v>
      </c>
      <c r="Q68" s="190">
        <f t="shared" si="29"/>
        <v>0</v>
      </c>
      <c r="R68" s="191">
        <f t="shared" si="16"/>
        <v>0</v>
      </c>
      <c r="S68" s="135">
        <f t="shared" si="5"/>
        <v>0</v>
      </c>
      <c r="T68" s="145">
        <f t="shared" si="17"/>
        <v>7.8600000000000003E-2</v>
      </c>
      <c r="U68" s="143">
        <f t="shared" si="102"/>
        <v>19</v>
      </c>
      <c r="V68" s="143">
        <v>252</v>
      </c>
      <c r="W68" s="142">
        <f t="shared" si="6"/>
        <v>1.005721122</v>
      </c>
      <c r="X68" s="135">
        <f t="shared" si="7"/>
        <v>5.7422825099999999</v>
      </c>
      <c r="Y68" s="135">
        <f t="shared" si="8"/>
        <v>0</v>
      </c>
      <c r="Z68" s="148" t="str">
        <f t="shared" si="30"/>
        <v>A+J=</v>
      </c>
      <c r="AA68" s="140">
        <f t="shared" si="31"/>
        <v>44124</v>
      </c>
      <c r="AB68" s="4"/>
      <c r="AC68" s="163">
        <f t="shared" si="32"/>
        <v>57</v>
      </c>
      <c r="AD68" s="169">
        <f t="shared" si="103"/>
        <v>45797</v>
      </c>
      <c r="AE68" s="165">
        <f t="shared" si="50"/>
        <v>558.1803828300001</v>
      </c>
      <c r="AF68" s="167">
        <f t="shared" si="104"/>
        <v>19</v>
      </c>
      <c r="AG68" s="176">
        <f t="shared" si="51"/>
        <v>3.25092296</v>
      </c>
      <c r="AH68" s="175">
        <f t="shared" si="52"/>
        <v>10.051332439999999</v>
      </c>
      <c r="AI68" s="217">
        <v>1.7688791696238756E-2</v>
      </c>
      <c r="AJ68" s="165">
        <f t="shared" si="53"/>
        <v>13.3022554</v>
      </c>
      <c r="AK68" s="163">
        <f t="shared" si="36"/>
        <v>57</v>
      </c>
      <c r="AL68" s="172" t="s">
        <v>118</v>
      </c>
      <c r="AM68" s="169">
        <f t="shared" si="54"/>
        <v>45828</v>
      </c>
      <c r="AN68" s="7"/>
      <c r="AO68" s="169">
        <f t="shared" si="21"/>
        <v>45828</v>
      </c>
      <c r="AP68" s="200">
        <f>VLOOKUP($AO68,[1]Plan1!$EW$172:$EZ$293,2)</f>
        <v>7036.33</v>
      </c>
      <c r="AQ68" s="199">
        <f t="shared" si="22"/>
        <v>45767</v>
      </c>
      <c r="AR68" s="200">
        <f t="shared" si="23"/>
        <v>7036.33</v>
      </c>
      <c r="AS68" s="199">
        <f t="shared" si="24"/>
        <v>45797</v>
      </c>
      <c r="AT68" s="201">
        <f t="shared" si="25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22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3"/>
      <c r="DN68" s="1"/>
      <c r="DO68" s="1"/>
      <c r="DP68" s="1"/>
      <c r="DQ68" s="1"/>
      <c r="DR68" s="1"/>
      <c r="DS68" s="1"/>
      <c r="DT68" s="1"/>
      <c r="DU68" s="1"/>
      <c r="DV68" s="1"/>
      <c r="DW68" s="4"/>
      <c r="DX68" s="15"/>
      <c r="DY68" s="15"/>
      <c r="DZ68" s="24"/>
      <c r="EA68" s="15"/>
      <c r="EB68" s="16"/>
      <c r="EC68" s="15"/>
    </row>
    <row r="69" spans="1:133" ht="12.75" x14ac:dyDescent="0.2">
      <c r="A69" s="134">
        <f t="shared" si="9"/>
        <v>44122</v>
      </c>
      <c r="B69" s="135">
        <f t="shared" si="0"/>
        <v>1009.44094825</v>
      </c>
      <c r="C69" s="135">
        <f t="shared" si="26"/>
        <v>1000.901167</v>
      </c>
      <c r="D69" s="136">
        <f t="shared" si="10"/>
        <v>5344.63</v>
      </c>
      <c r="E69" s="137">
        <f t="shared" si="106"/>
        <v>5357.46</v>
      </c>
      <c r="F69" s="138">
        <f t="shared" si="99"/>
        <v>44064</v>
      </c>
      <c r="G69" s="139">
        <f t="shared" si="1"/>
        <v>2.4005403554596683E-3</v>
      </c>
      <c r="H69" s="140">
        <f t="shared" si="28"/>
        <v>44124</v>
      </c>
      <c r="I69" s="140">
        <f t="shared" si="12"/>
        <v>44124</v>
      </c>
      <c r="J69" s="141">
        <f t="shared" si="13"/>
        <v>20</v>
      </c>
      <c r="K69" s="141">
        <f t="shared" si="107"/>
        <v>19</v>
      </c>
      <c r="L69" s="8">
        <f t="shared" si="14"/>
        <v>1.00228037</v>
      </c>
      <c r="M69" s="142">
        <f t="shared" si="105"/>
        <v>1.00051344</v>
      </c>
      <c r="N69" s="142">
        <f t="shared" si="55"/>
        <v>1.00051344</v>
      </c>
      <c r="O69" s="135">
        <f t="shared" si="101"/>
        <v>1.00279498</v>
      </c>
      <c r="P69" s="135">
        <f t="shared" si="4"/>
        <v>1003.69866574</v>
      </c>
      <c r="Q69" s="190">
        <f t="shared" si="29"/>
        <v>0</v>
      </c>
      <c r="R69" s="191">
        <f t="shared" si="16"/>
        <v>0</v>
      </c>
      <c r="S69" s="135">
        <f t="shared" si="5"/>
        <v>0</v>
      </c>
      <c r="T69" s="145">
        <f t="shared" si="17"/>
        <v>7.8600000000000003E-2</v>
      </c>
      <c r="U69" s="143">
        <f t="shared" si="102"/>
        <v>19</v>
      </c>
      <c r="V69" s="143">
        <v>252</v>
      </c>
      <c r="W69" s="142">
        <f t="shared" si="6"/>
        <v>1.005721122</v>
      </c>
      <c r="X69" s="135">
        <f t="shared" si="7"/>
        <v>5.7422825099999999</v>
      </c>
      <c r="Y69" s="135">
        <f t="shared" si="8"/>
        <v>0</v>
      </c>
      <c r="Z69" s="148" t="str">
        <f t="shared" si="30"/>
        <v>A+J=</v>
      </c>
      <c r="AA69" s="140">
        <f t="shared" si="31"/>
        <v>44124</v>
      </c>
      <c r="AB69" s="4"/>
      <c r="AC69" s="163">
        <f t="shared" si="32"/>
        <v>58</v>
      </c>
      <c r="AD69" s="169">
        <f t="shared" si="103"/>
        <v>45828</v>
      </c>
      <c r="AE69" s="165">
        <f t="shared" si="50"/>
        <v>548.57743679000009</v>
      </c>
      <c r="AF69" s="167">
        <f t="shared" si="104"/>
        <v>22</v>
      </c>
      <c r="AG69" s="176">
        <f t="shared" si="51"/>
        <v>3.69930922</v>
      </c>
      <c r="AH69" s="175">
        <f t="shared" si="52"/>
        <v>9.6029460400000008</v>
      </c>
      <c r="AI69" s="217">
        <v>1.7204019231503279E-2</v>
      </c>
      <c r="AJ69" s="165">
        <f t="shared" si="53"/>
        <v>13.302255260000001</v>
      </c>
      <c r="AK69" s="163">
        <f t="shared" si="36"/>
        <v>58</v>
      </c>
      <c r="AL69" s="172" t="s">
        <v>118</v>
      </c>
      <c r="AM69" s="169">
        <f t="shared" si="54"/>
        <v>45859</v>
      </c>
      <c r="AN69" s="7"/>
      <c r="AO69" s="169">
        <f t="shared" si="21"/>
        <v>45859</v>
      </c>
      <c r="AP69" s="200">
        <f>VLOOKUP($AO69,[1]Plan1!$EW$172:$EZ$293,2)</f>
        <v>7036.33</v>
      </c>
      <c r="AQ69" s="199">
        <f t="shared" si="22"/>
        <v>45798</v>
      </c>
      <c r="AR69" s="200">
        <f t="shared" si="23"/>
        <v>7036.33</v>
      </c>
      <c r="AS69" s="199">
        <f t="shared" si="24"/>
        <v>45829</v>
      </c>
      <c r="AT69" s="201">
        <f t="shared" si="25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22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3"/>
      <c r="DN69" s="1"/>
      <c r="DO69" s="1"/>
      <c r="DP69" s="1"/>
      <c r="DQ69" s="1"/>
      <c r="DR69" s="1"/>
      <c r="DS69" s="1"/>
      <c r="DT69" s="1"/>
      <c r="DU69" s="1"/>
      <c r="DV69" s="1"/>
      <c r="DW69" s="4"/>
      <c r="DX69" s="15"/>
      <c r="DY69" s="15"/>
      <c r="DZ69" s="24"/>
      <c r="EA69" s="15"/>
      <c r="EB69" s="16"/>
      <c r="EC69" s="15"/>
    </row>
    <row r="70" spans="1:133" ht="12.75" x14ac:dyDescent="0.2">
      <c r="A70" s="134">
        <f t="shared" si="9"/>
        <v>44123</v>
      </c>
      <c r="B70" s="135">
        <f t="shared" si="0"/>
        <v>1009.44094825</v>
      </c>
      <c r="C70" s="135">
        <f t="shared" si="26"/>
        <v>1000.901167</v>
      </c>
      <c r="D70" s="136">
        <f t="shared" si="10"/>
        <v>5344.63</v>
      </c>
      <c r="E70" s="137">
        <f t="shared" si="106"/>
        <v>5357.46</v>
      </c>
      <c r="F70" s="138">
        <f t="shared" si="99"/>
        <v>44064</v>
      </c>
      <c r="G70" s="139">
        <f t="shared" si="1"/>
        <v>2.4005403554596683E-3</v>
      </c>
      <c r="H70" s="140">
        <f t="shared" si="28"/>
        <v>44124</v>
      </c>
      <c r="I70" s="140">
        <f t="shared" si="12"/>
        <v>44124</v>
      </c>
      <c r="J70" s="141">
        <f t="shared" si="13"/>
        <v>20</v>
      </c>
      <c r="K70" s="141">
        <f t="shared" si="107"/>
        <v>19</v>
      </c>
      <c r="L70" s="8">
        <f t="shared" si="14"/>
        <v>1.00228037</v>
      </c>
      <c r="M70" s="142">
        <f t="shared" si="105"/>
        <v>1.00051344</v>
      </c>
      <c r="N70" s="142">
        <f t="shared" si="55"/>
        <v>1.00051344</v>
      </c>
      <c r="O70" s="135">
        <f t="shared" si="101"/>
        <v>1.00279498</v>
      </c>
      <c r="P70" s="135">
        <f t="shared" si="4"/>
        <v>1003.69866574</v>
      </c>
      <c r="Q70" s="190">
        <f t="shared" si="29"/>
        <v>0</v>
      </c>
      <c r="R70" s="191">
        <f t="shared" si="16"/>
        <v>0</v>
      </c>
      <c r="S70" s="135">
        <f t="shared" si="5"/>
        <v>0</v>
      </c>
      <c r="T70" s="145">
        <f t="shared" si="17"/>
        <v>7.8600000000000003E-2</v>
      </c>
      <c r="U70" s="143">
        <f t="shared" si="102"/>
        <v>19</v>
      </c>
      <c r="V70" s="143">
        <v>252</v>
      </c>
      <c r="W70" s="142">
        <f t="shared" si="6"/>
        <v>1.005721122</v>
      </c>
      <c r="X70" s="135">
        <f t="shared" si="7"/>
        <v>5.7422825099999999</v>
      </c>
      <c r="Y70" s="135">
        <f t="shared" si="8"/>
        <v>0</v>
      </c>
      <c r="Z70" s="148" t="str">
        <f t="shared" si="30"/>
        <v>A+J=</v>
      </c>
      <c r="AA70" s="140">
        <f t="shared" si="31"/>
        <v>44124</v>
      </c>
      <c r="AB70" s="4"/>
      <c r="AC70" s="163">
        <f t="shared" si="32"/>
        <v>59</v>
      </c>
      <c r="AD70" s="169">
        <f t="shared" si="103"/>
        <v>45859</v>
      </c>
      <c r="AE70" s="165">
        <f t="shared" si="50"/>
        <v>538.74506869000004</v>
      </c>
      <c r="AF70" s="167">
        <f t="shared" si="104"/>
        <v>21</v>
      </c>
      <c r="AG70" s="176">
        <f t="shared" si="51"/>
        <v>3.4698872299999999</v>
      </c>
      <c r="AH70" s="175">
        <f t="shared" si="52"/>
        <v>9.8323681000000001</v>
      </c>
      <c r="AI70" s="217">
        <v>1.7923391381293938E-2</v>
      </c>
      <c r="AJ70" s="165">
        <f t="shared" si="53"/>
        <v>13.302255329999999</v>
      </c>
      <c r="AK70" s="163">
        <f t="shared" si="36"/>
        <v>59</v>
      </c>
      <c r="AL70" s="172" t="s">
        <v>118</v>
      </c>
      <c r="AM70" s="169">
        <f t="shared" si="54"/>
        <v>45889</v>
      </c>
      <c r="AN70" s="7"/>
      <c r="AO70" s="169">
        <f t="shared" si="21"/>
        <v>45889</v>
      </c>
      <c r="AP70" s="200">
        <f>VLOOKUP($AO70,[1]Plan1!$EW$172:$EZ$293,2)</f>
        <v>7036.33</v>
      </c>
      <c r="AQ70" s="199">
        <f t="shared" si="22"/>
        <v>45828</v>
      </c>
      <c r="AR70" s="200">
        <f t="shared" si="23"/>
        <v>7036.33</v>
      </c>
      <c r="AS70" s="199">
        <f t="shared" si="24"/>
        <v>45858</v>
      </c>
      <c r="AT70" s="201">
        <f t="shared" si="25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22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3"/>
      <c r="DN70" s="1"/>
      <c r="DO70" s="1"/>
      <c r="DP70" s="1"/>
      <c r="DQ70" s="1"/>
      <c r="DR70" s="1"/>
      <c r="DS70" s="1"/>
      <c r="DT70" s="1"/>
      <c r="DU70" s="1"/>
      <c r="DV70" s="1"/>
      <c r="DW70" s="4"/>
      <c r="DX70" s="15"/>
      <c r="DY70" s="15"/>
      <c r="DZ70" s="24"/>
      <c r="EA70" s="15"/>
      <c r="EB70" s="16"/>
      <c r="EC70" s="15"/>
    </row>
    <row r="71" spans="1:133" ht="15" x14ac:dyDescent="0.2">
      <c r="A71" s="134">
        <f t="shared" si="9"/>
        <v>44124</v>
      </c>
      <c r="B71" s="135">
        <f t="shared" si="0"/>
        <v>1009.86514447</v>
      </c>
      <c r="C71" s="135">
        <f t="shared" si="26"/>
        <v>1000.901167</v>
      </c>
      <c r="D71" s="136">
        <f t="shared" si="10"/>
        <v>5344.63</v>
      </c>
      <c r="E71" s="137">
        <f t="shared" si="106"/>
        <v>5357.46</v>
      </c>
      <c r="F71" s="138">
        <f t="shared" si="99"/>
        <v>44064</v>
      </c>
      <c r="G71" s="139">
        <f t="shared" si="1"/>
        <v>2.4005403554596683E-3</v>
      </c>
      <c r="H71" s="140">
        <f t="shared" si="28"/>
        <v>44155</v>
      </c>
      <c r="I71" s="140">
        <f t="shared" si="12"/>
        <v>44124</v>
      </c>
      <c r="J71" s="141">
        <f t="shared" si="13"/>
        <v>20</v>
      </c>
      <c r="K71" s="141">
        <f t="shared" si="107"/>
        <v>20</v>
      </c>
      <c r="L71" s="8">
        <f t="shared" si="14"/>
        <v>1.00240054</v>
      </c>
      <c r="M71" s="142">
        <f t="shared" si="105"/>
        <v>1.00051344</v>
      </c>
      <c r="N71" s="142">
        <f t="shared" si="55"/>
        <v>1.00051344</v>
      </c>
      <c r="O71" s="135">
        <f t="shared" si="101"/>
        <v>1.0029152100000001</v>
      </c>
      <c r="P71" s="135">
        <f t="shared" si="4"/>
        <v>1003.81900409</v>
      </c>
      <c r="Q71" s="190">
        <f t="shared" si="29"/>
        <v>2</v>
      </c>
      <c r="R71" s="219">
        <f>S71/P71</f>
        <v>3.3553281181933274E-3</v>
      </c>
      <c r="S71" s="220">
        <v>3.3681421299999998</v>
      </c>
      <c r="T71" s="145">
        <f t="shared" si="17"/>
        <v>7.8600000000000003E-2</v>
      </c>
      <c r="U71" s="143">
        <f t="shared" si="102"/>
        <v>20</v>
      </c>
      <c r="V71" s="143">
        <v>252</v>
      </c>
      <c r="W71" s="142">
        <f t="shared" si="6"/>
        <v>1.006023138</v>
      </c>
      <c r="X71" s="135">
        <f t="shared" si="7"/>
        <v>6.0461403799999998</v>
      </c>
      <c r="Y71" s="135">
        <f t="shared" si="8"/>
        <v>9.4142825099999996</v>
      </c>
      <c r="Z71" s="148" t="str">
        <f t="shared" si="30"/>
        <v>A+J=</v>
      </c>
      <c r="AA71" s="140">
        <f t="shared" si="31"/>
        <v>44124</v>
      </c>
      <c r="AB71" s="218">
        <f>P71-S71</f>
        <v>1000.45086196</v>
      </c>
      <c r="AC71" s="163">
        <f t="shared" si="32"/>
        <v>60</v>
      </c>
      <c r="AD71" s="169">
        <f t="shared" si="103"/>
        <v>45889</v>
      </c>
      <c r="AE71" s="165">
        <f t="shared" si="50"/>
        <v>529.01331620000008</v>
      </c>
      <c r="AF71" s="167">
        <f t="shared" si="104"/>
        <v>22</v>
      </c>
      <c r="AG71" s="176">
        <f t="shared" si="51"/>
        <v>3.57050277</v>
      </c>
      <c r="AH71" s="175">
        <f t="shared" si="52"/>
        <v>9.7317524899999999</v>
      </c>
      <c r="AI71" s="217">
        <v>1.8063743057742995E-2</v>
      </c>
      <c r="AJ71" s="165">
        <f t="shared" si="53"/>
        <v>13.302255259999999</v>
      </c>
      <c r="AK71" s="163">
        <f t="shared" si="36"/>
        <v>60</v>
      </c>
      <c r="AL71" s="172" t="s">
        <v>118</v>
      </c>
      <c r="AM71" s="169">
        <f t="shared" si="54"/>
        <v>45922</v>
      </c>
      <c r="AN71" s="7"/>
      <c r="AO71" s="169">
        <f t="shared" si="21"/>
        <v>45922</v>
      </c>
      <c r="AP71" s="200">
        <f>VLOOKUP($AO71,[1]Plan1!$EW$172:$EZ$293,2)</f>
        <v>7036.33</v>
      </c>
      <c r="AQ71" s="199">
        <f t="shared" si="22"/>
        <v>45860</v>
      </c>
      <c r="AR71" s="200">
        <f t="shared" si="23"/>
        <v>7036.33</v>
      </c>
      <c r="AS71" s="199">
        <f t="shared" si="24"/>
        <v>45891</v>
      </c>
      <c r="AT71" s="201">
        <f t="shared" si="25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22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3"/>
      <c r="DN71" s="1"/>
      <c r="DO71" s="1"/>
      <c r="DP71" s="1"/>
      <c r="DQ71" s="1"/>
      <c r="DR71" s="1"/>
      <c r="DS71" s="1"/>
      <c r="DT71" s="1"/>
      <c r="DU71" s="1"/>
      <c r="DV71" s="1"/>
      <c r="DW71" s="4"/>
      <c r="DX71" s="15"/>
      <c r="DY71" s="15"/>
      <c r="DZ71" s="24"/>
      <c r="EA71" s="15"/>
      <c r="EB71" s="16"/>
      <c r="EC71" s="15"/>
    </row>
    <row r="72" spans="1:133" ht="12.75" x14ac:dyDescent="0.2">
      <c r="A72" s="134">
        <f t="shared" si="9"/>
        <v>44125</v>
      </c>
      <c r="B72" s="135">
        <f t="shared" si="0"/>
        <v>1001.0415487399999</v>
      </c>
      <c r="C72" s="135">
        <f t="shared" si="26"/>
        <v>997.54281518000005</v>
      </c>
      <c r="D72" s="136">
        <f t="shared" si="10"/>
        <v>5357.46</v>
      </c>
      <c r="E72" s="137">
        <f t="shared" si="106"/>
        <v>5391.75</v>
      </c>
      <c r="F72" s="138">
        <f t="shared" si="99"/>
        <v>44094</v>
      </c>
      <c r="G72" s="139">
        <f t="shared" si="1"/>
        <v>6.4004210950712181E-3</v>
      </c>
      <c r="H72" s="140">
        <f t="shared" si="28"/>
        <v>44155</v>
      </c>
      <c r="I72" s="140">
        <f t="shared" si="12"/>
        <v>44155</v>
      </c>
      <c r="J72" s="141">
        <f t="shared" si="13"/>
        <v>22</v>
      </c>
      <c r="K72" s="141">
        <f t="shared" si="107"/>
        <v>1</v>
      </c>
      <c r="L72" s="8">
        <f t="shared" si="14"/>
        <v>1.0002900400000001</v>
      </c>
      <c r="M72" s="142">
        <f t="shared" si="105"/>
        <v>1.00240054</v>
      </c>
      <c r="N72" s="142">
        <f t="shared" si="55"/>
        <v>1.0029152125332577</v>
      </c>
      <c r="O72" s="135">
        <f t="shared" si="101"/>
        <v>1.0032060899999999</v>
      </c>
      <c r="P72" s="135">
        <f t="shared" si="4"/>
        <v>1000.74102722</v>
      </c>
      <c r="Q72" s="190">
        <f t="shared" si="29"/>
        <v>0</v>
      </c>
      <c r="R72" s="191">
        <f t="shared" si="16"/>
        <v>0</v>
      </c>
      <c r="S72" s="135">
        <f t="shared" si="5"/>
        <v>0</v>
      </c>
      <c r="T72" s="145">
        <f t="shared" si="17"/>
        <v>7.8600000000000003E-2</v>
      </c>
      <c r="U72" s="143">
        <f t="shared" si="102"/>
        <v>1</v>
      </c>
      <c r="V72" s="143">
        <v>252</v>
      </c>
      <c r="W72" s="142">
        <f t="shared" si="6"/>
        <v>1.0003002990000001</v>
      </c>
      <c r="X72" s="135">
        <f t="shared" si="7"/>
        <v>0.30052151999999999</v>
      </c>
      <c r="Y72" s="135">
        <f t="shared" si="8"/>
        <v>0</v>
      </c>
      <c r="Z72" s="148" t="str">
        <f t="shared" si="30"/>
        <v>A+J=</v>
      </c>
      <c r="AA72" s="140">
        <f t="shared" si="31"/>
        <v>44155</v>
      </c>
      <c r="AB72" s="218"/>
      <c r="AC72" s="163">
        <f t="shared" si="32"/>
        <v>61</v>
      </c>
      <c r="AD72" s="169">
        <f t="shared" si="103"/>
        <v>45922</v>
      </c>
      <c r="AE72" s="165">
        <f t="shared" si="50"/>
        <v>519.37698191000004</v>
      </c>
      <c r="AF72" s="167">
        <f t="shared" si="104"/>
        <v>23</v>
      </c>
      <c r="AG72" s="176">
        <f t="shared" si="51"/>
        <v>3.6659210299999998</v>
      </c>
      <c r="AH72" s="175">
        <f t="shared" si="52"/>
        <v>9.6363342900000006</v>
      </c>
      <c r="AI72" s="217">
        <v>1.8215674350469141E-2</v>
      </c>
      <c r="AJ72" s="165">
        <f t="shared" si="53"/>
        <v>13.30225532</v>
      </c>
      <c r="AK72" s="163">
        <f t="shared" si="36"/>
        <v>61</v>
      </c>
      <c r="AL72" s="172" t="s">
        <v>118</v>
      </c>
      <c r="AM72" s="169">
        <f t="shared" si="54"/>
        <v>45950</v>
      </c>
      <c r="AN72" s="7"/>
      <c r="AO72" s="169">
        <f t="shared" si="21"/>
        <v>45950</v>
      </c>
      <c r="AP72" s="200">
        <f>VLOOKUP($AO72,[1]Plan1!$EW$172:$EZ$293,2)</f>
        <v>7036.33</v>
      </c>
      <c r="AQ72" s="199">
        <f t="shared" si="22"/>
        <v>45889</v>
      </c>
      <c r="AR72" s="200">
        <f t="shared" si="23"/>
        <v>7036.33</v>
      </c>
      <c r="AS72" s="199">
        <f t="shared" si="24"/>
        <v>45920</v>
      </c>
      <c r="AT72" s="201">
        <f t="shared" si="25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1"/>
      <c r="CW72" s="1"/>
      <c r="CX72" s="22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3"/>
      <c r="DN72" s="1"/>
      <c r="DO72" s="1"/>
      <c r="DP72" s="1"/>
      <c r="DQ72" s="1"/>
      <c r="DR72" s="1"/>
      <c r="DS72" s="1"/>
      <c r="DT72" s="1"/>
      <c r="DU72" s="1"/>
      <c r="DV72" s="1"/>
      <c r="DW72" s="26"/>
      <c r="DX72" s="15"/>
      <c r="DY72" s="15"/>
      <c r="DZ72" s="24"/>
      <c r="EA72" s="15"/>
      <c r="EB72" s="16"/>
      <c r="EC72" s="15"/>
    </row>
    <row r="73" spans="1:133" ht="12.75" x14ac:dyDescent="0.2">
      <c r="A73" s="134">
        <f t="shared" si="9"/>
        <v>44126</v>
      </c>
      <c r="B73" s="135">
        <f t="shared" si="0"/>
        <v>1001.6325987099999</v>
      </c>
      <c r="C73" s="135">
        <f t="shared" si="26"/>
        <v>997.54281518000005</v>
      </c>
      <c r="D73" s="136">
        <f t="shared" si="10"/>
        <v>5357.46</v>
      </c>
      <c r="E73" s="137">
        <f t="shared" si="106"/>
        <v>5391.75</v>
      </c>
      <c r="F73" s="138">
        <f t="shared" si="99"/>
        <v>44094</v>
      </c>
      <c r="G73" s="139">
        <f t="shared" si="1"/>
        <v>6.4004210950712181E-3</v>
      </c>
      <c r="H73" s="140">
        <f t="shared" si="28"/>
        <v>44155</v>
      </c>
      <c r="I73" s="140">
        <f t="shared" si="12"/>
        <v>44155</v>
      </c>
      <c r="J73" s="141">
        <f t="shared" si="13"/>
        <v>22</v>
      </c>
      <c r="K73" s="141">
        <f t="shared" si="107"/>
        <v>2</v>
      </c>
      <c r="L73" s="8">
        <f t="shared" si="14"/>
        <v>1.0005801700000001</v>
      </c>
      <c r="M73" s="142">
        <f t="shared" si="105"/>
        <v>1.00240054</v>
      </c>
      <c r="N73" s="142">
        <f t="shared" si="55"/>
        <v>1.0029152125332577</v>
      </c>
      <c r="O73" s="135">
        <f t="shared" si="101"/>
        <v>1.0034970700000001</v>
      </c>
      <c r="P73" s="135">
        <f t="shared" si="4"/>
        <v>1001.03129223</v>
      </c>
      <c r="Q73" s="190">
        <f t="shared" si="29"/>
        <v>0</v>
      </c>
      <c r="R73" s="191">
        <f t="shared" si="16"/>
        <v>0</v>
      </c>
      <c r="S73" s="135">
        <f t="shared" si="5"/>
        <v>0</v>
      </c>
      <c r="T73" s="145">
        <f t="shared" si="17"/>
        <v>7.8600000000000003E-2</v>
      </c>
      <c r="U73" s="143">
        <f t="shared" si="102"/>
        <v>2</v>
      </c>
      <c r="V73" s="143">
        <v>252</v>
      </c>
      <c r="W73" s="142">
        <f t="shared" si="6"/>
        <v>1.0006006869999999</v>
      </c>
      <c r="X73" s="135">
        <f t="shared" si="7"/>
        <v>0.60130647999999998</v>
      </c>
      <c r="Y73" s="135">
        <f t="shared" si="8"/>
        <v>0</v>
      </c>
      <c r="Z73" s="148" t="str">
        <f t="shared" si="30"/>
        <v>A+J=</v>
      </c>
      <c r="AA73" s="140">
        <f t="shared" si="31"/>
        <v>44155</v>
      </c>
      <c r="AB73" s="4"/>
      <c r="AC73" s="163">
        <f t="shared" si="32"/>
        <v>62</v>
      </c>
      <c r="AD73" s="169">
        <f t="shared" si="103"/>
        <v>45950</v>
      </c>
      <c r="AE73" s="165">
        <f t="shared" si="50"/>
        <v>509.20300613000006</v>
      </c>
      <c r="AF73" s="167">
        <f t="shared" si="104"/>
        <v>20</v>
      </c>
      <c r="AG73" s="176">
        <f t="shared" si="51"/>
        <v>3.12827923</v>
      </c>
      <c r="AH73" s="175">
        <f t="shared" si="52"/>
        <v>10.173975779999999</v>
      </c>
      <c r="AI73" s="217">
        <v>1.958880763631857E-2</v>
      </c>
      <c r="AJ73" s="165">
        <f t="shared" si="53"/>
        <v>13.30225501</v>
      </c>
      <c r="AK73" s="163">
        <f t="shared" si="36"/>
        <v>62</v>
      </c>
      <c r="AL73" s="172" t="s">
        <v>118</v>
      </c>
      <c r="AM73" s="169">
        <f t="shared" si="54"/>
        <v>45981</v>
      </c>
      <c r="AN73" s="7"/>
      <c r="AO73" s="169">
        <f t="shared" si="21"/>
        <v>45981</v>
      </c>
      <c r="AP73" s="200">
        <f>VLOOKUP($AO73,[1]Plan1!$EW$172:$EZ$293,2)</f>
        <v>7036.33</v>
      </c>
      <c r="AQ73" s="199">
        <f t="shared" si="22"/>
        <v>45920</v>
      </c>
      <c r="AR73" s="200">
        <f t="shared" si="23"/>
        <v>7036.33</v>
      </c>
      <c r="AS73" s="199">
        <f t="shared" si="24"/>
        <v>45950</v>
      </c>
      <c r="AT73" s="201">
        <f t="shared" si="25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22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3"/>
      <c r="DN73" s="1"/>
      <c r="DO73" s="1"/>
      <c r="DP73" s="1"/>
      <c r="DQ73" s="1"/>
      <c r="DR73" s="1"/>
      <c r="DS73" s="1"/>
      <c r="DT73" s="1"/>
      <c r="DU73" s="1"/>
      <c r="DV73" s="1"/>
      <c r="DW73" s="4"/>
      <c r="DX73" s="15"/>
      <c r="DY73" s="15"/>
      <c r="DZ73" s="24"/>
      <c r="EA73" s="15"/>
      <c r="EB73" s="16"/>
      <c r="EC73" s="15"/>
    </row>
    <row r="74" spans="1:133" ht="12.75" x14ac:dyDescent="0.2">
      <c r="A74" s="134">
        <f t="shared" si="9"/>
        <v>44127</v>
      </c>
      <c r="B74" s="135">
        <f t="shared" ref="B74:B137" si="108">(P74+X74)</f>
        <v>1002.22398406</v>
      </c>
      <c r="C74" s="135">
        <f t="shared" si="26"/>
        <v>997.54281518000005</v>
      </c>
      <c r="D74" s="136">
        <f t="shared" si="10"/>
        <v>5357.46</v>
      </c>
      <c r="E74" s="137">
        <f t="shared" si="106"/>
        <v>5391.75</v>
      </c>
      <c r="F74" s="138">
        <f t="shared" si="99"/>
        <v>44094</v>
      </c>
      <c r="G74" s="139">
        <f t="shared" ref="G74:G137" si="109">(E74/D74)-1</f>
        <v>6.4004210950712181E-3</v>
      </c>
      <c r="H74" s="140">
        <f t="shared" si="28"/>
        <v>44155</v>
      </c>
      <c r="I74" s="140">
        <f t="shared" ref="I74:I137" si="110">IF(A74&gt;I73,H74,I73)</f>
        <v>44155</v>
      </c>
      <c r="J74" s="141">
        <f t="shared" si="13"/>
        <v>22</v>
      </c>
      <c r="K74" s="141">
        <f t="shared" si="107"/>
        <v>3</v>
      </c>
      <c r="L74" s="8">
        <f t="shared" si="14"/>
        <v>1.0008703800000001</v>
      </c>
      <c r="M74" s="142">
        <f t="shared" si="105"/>
        <v>1.00240054</v>
      </c>
      <c r="N74" s="142">
        <f t="shared" si="55"/>
        <v>1.0029152125332577</v>
      </c>
      <c r="O74" s="135">
        <f t="shared" si="101"/>
        <v>1.0037881200000001</v>
      </c>
      <c r="P74" s="135">
        <f t="shared" ref="P74:P137" si="111">TRUNC(C74*O74,8)</f>
        <v>1001.32162706</v>
      </c>
      <c r="Q74" s="190">
        <f t="shared" si="29"/>
        <v>0</v>
      </c>
      <c r="R74" s="191">
        <f t="shared" si="16"/>
        <v>0</v>
      </c>
      <c r="S74" s="135">
        <f t="shared" ref="S74:S137" si="112">IF(R74&gt;0,TRUNC(R74*P74,8),0)</f>
        <v>0</v>
      </c>
      <c r="T74" s="145">
        <f t="shared" si="17"/>
        <v>7.8600000000000003E-2</v>
      </c>
      <c r="U74" s="143">
        <f t="shared" si="102"/>
        <v>3</v>
      </c>
      <c r="V74" s="143">
        <v>252</v>
      </c>
      <c r="W74" s="142">
        <f t="shared" ref="W74:W137" si="113">ROUND((1+T74)^TRUNC((U74/V74),9),9)</f>
        <v>1.000901166</v>
      </c>
      <c r="X74" s="135">
        <f t="shared" ref="X74:X137" si="114">TRUNC((P74*(W74-1)),8)</f>
        <v>0.90235699999999996</v>
      </c>
      <c r="Y74" s="135">
        <f t="shared" ref="Y74:Y137" si="115">IF(Q74&gt;0,S74+X74,0)</f>
        <v>0</v>
      </c>
      <c r="Z74" s="148" t="str">
        <f t="shared" si="30"/>
        <v>A+J=</v>
      </c>
      <c r="AA74" s="140">
        <f t="shared" si="31"/>
        <v>44155</v>
      </c>
      <c r="AB74" s="4"/>
      <c r="AC74" s="163">
        <f t="shared" si="32"/>
        <v>63</v>
      </c>
      <c r="AD74" s="169">
        <f t="shared" si="103"/>
        <v>45981</v>
      </c>
      <c r="AE74" s="165">
        <f t="shared" si="50"/>
        <v>499.42939169000005</v>
      </c>
      <c r="AF74" s="167">
        <f t="shared" si="104"/>
        <v>23</v>
      </c>
      <c r="AG74" s="176">
        <f t="shared" si="51"/>
        <v>3.5286408699999998</v>
      </c>
      <c r="AH74" s="175">
        <f t="shared" si="52"/>
        <v>9.7736144399999993</v>
      </c>
      <c r="AI74" s="217">
        <v>1.9193944914112838E-2</v>
      </c>
      <c r="AJ74" s="165">
        <f t="shared" si="53"/>
        <v>13.30225531</v>
      </c>
      <c r="AK74" s="163">
        <f t="shared" si="36"/>
        <v>63</v>
      </c>
      <c r="AL74" s="172" t="s">
        <v>118</v>
      </c>
      <c r="AM74" s="169">
        <f t="shared" si="54"/>
        <v>46013</v>
      </c>
      <c r="AN74" s="7"/>
      <c r="AO74" s="169">
        <f t="shared" si="21"/>
        <v>46013</v>
      </c>
      <c r="AP74" s="200">
        <f>VLOOKUP($AO74,[1]Plan1!$EW$172:$EZ$293,2)</f>
        <v>7036.33</v>
      </c>
      <c r="AQ74" s="199">
        <f t="shared" si="22"/>
        <v>45952</v>
      </c>
      <c r="AR74" s="200">
        <f t="shared" si="23"/>
        <v>7036.33</v>
      </c>
      <c r="AS74" s="199">
        <f t="shared" si="24"/>
        <v>45983</v>
      </c>
      <c r="AT74" s="201">
        <f t="shared" si="25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22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3"/>
      <c r="DN74" s="1"/>
      <c r="DO74" s="1"/>
      <c r="DP74" s="1"/>
      <c r="DQ74" s="1"/>
      <c r="DR74" s="1"/>
      <c r="DS74" s="1"/>
      <c r="DT74" s="1"/>
      <c r="DU74" s="1"/>
      <c r="DV74" s="1"/>
      <c r="DW74" s="4"/>
      <c r="DX74" s="27"/>
      <c r="DY74" s="15"/>
      <c r="DZ74" s="24"/>
      <c r="EA74" s="27"/>
      <c r="EB74" s="33"/>
      <c r="EC74" s="27"/>
    </row>
    <row r="75" spans="1:133" ht="12.75" x14ac:dyDescent="0.2">
      <c r="A75" s="134">
        <f t="shared" ref="A75:A138" si="116">(A74+1)</f>
        <v>44128</v>
      </c>
      <c r="B75" s="135">
        <f t="shared" si="108"/>
        <v>1002.81572494</v>
      </c>
      <c r="C75" s="135">
        <f t="shared" si="26"/>
        <v>997.54281518000005</v>
      </c>
      <c r="D75" s="136">
        <f t="shared" ref="D75:D138" si="117">IF(E75=E74,D74,E74)</f>
        <v>5357.46</v>
      </c>
      <c r="E75" s="137">
        <f t="shared" si="106"/>
        <v>5391.75</v>
      </c>
      <c r="F75" s="138">
        <f t="shared" si="99"/>
        <v>44094</v>
      </c>
      <c r="G75" s="139">
        <f t="shared" si="109"/>
        <v>6.4004210950712181E-3</v>
      </c>
      <c r="H75" s="140">
        <f t="shared" si="28"/>
        <v>44155</v>
      </c>
      <c r="I75" s="140">
        <f t="shared" si="110"/>
        <v>44155</v>
      </c>
      <c r="J75" s="141">
        <f t="shared" ref="J75:J138" si="118">IF(I75=I74,J74,NETWORKDAYS(I74,I75,$AD$148:$AD$502)-1)</f>
        <v>22</v>
      </c>
      <c r="K75" s="141">
        <f t="shared" si="107"/>
        <v>4</v>
      </c>
      <c r="L75" s="8">
        <f t="shared" ref="L75:L138" si="119">IF(E75&lt;D75,1,TRUNC((E75/D75)^TRUNC((K75/J75),9),8))</f>
        <v>1.00116067</v>
      </c>
      <c r="M75" s="142">
        <f t="shared" si="105"/>
        <v>1.00240054</v>
      </c>
      <c r="N75" s="142">
        <f t="shared" si="55"/>
        <v>1.0029152125332577</v>
      </c>
      <c r="O75" s="135">
        <f t="shared" si="101"/>
        <v>1.0040792599999999</v>
      </c>
      <c r="P75" s="135">
        <f t="shared" si="111"/>
        <v>1001.61205168</v>
      </c>
      <c r="Q75" s="190">
        <f t="shared" si="29"/>
        <v>0</v>
      </c>
      <c r="R75" s="191">
        <f t="shared" ref="R75:R138" si="120">IF(Q75&gt;0,VLOOKUP($A75,$AD$10:$AI$140,6),0)</f>
        <v>0</v>
      </c>
      <c r="S75" s="135">
        <f t="shared" si="112"/>
        <v>0</v>
      </c>
      <c r="T75" s="145">
        <f t="shared" ref="T75:T138" si="121">(T74)</f>
        <v>7.8600000000000003E-2</v>
      </c>
      <c r="U75" s="143">
        <f t="shared" si="102"/>
        <v>4</v>
      </c>
      <c r="V75" s="143">
        <v>252</v>
      </c>
      <c r="W75" s="142">
        <f t="shared" si="113"/>
        <v>1.0012017360000001</v>
      </c>
      <c r="X75" s="135">
        <f t="shared" si="114"/>
        <v>1.20367326</v>
      </c>
      <c r="Y75" s="135">
        <f t="shared" si="115"/>
        <v>0</v>
      </c>
      <c r="Z75" s="148" t="str">
        <f t="shared" si="30"/>
        <v>A+J=</v>
      </c>
      <c r="AA75" s="140">
        <f t="shared" si="31"/>
        <v>44155</v>
      </c>
      <c r="AB75" s="4"/>
      <c r="AC75" s="163">
        <f t="shared" si="32"/>
        <v>64</v>
      </c>
      <c r="AD75" s="169">
        <f t="shared" si="103"/>
        <v>46013</v>
      </c>
      <c r="AE75" s="165">
        <f t="shared" si="50"/>
        <v>489.43707676000002</v>
      </c>
      <c r="AF75" s="167">
        <f t="shared" si="104"/>
        <v>22</v>
      </c>
      <c r="AG75" s="176">
        <f t="shared" si="51"/>
        <v>3.3099403199999999</v>
      </c>
      <c r="AH75" s="175">
        <f t="shared" si="52"/>
        <v>9.9923149299999992</v>
      </c>
      <c r="AI75" s="217">
        <v>2.0007462724191211E-2</v>
      </c>
      <c r="AJ75" s="165">
        <f t="shared" si="53"/>
        <v>13.302255249999998</v>
      </c>
      <c r="AK75" s="163">
        <f t="shared" si="36"/>
        <v>64</v>
      </c>
      <c r="AL75" s="172" t="s">
        <v>118</v>
      </c>
      <c r="AM75" s="169">
        <f t="shared" si="54"/>
        <v>46042</v>
      </c>
      <c r="AN75" s="7"/>
      <c r="AO75" s="169">
        <f t="shared" ref="AO75:AO118" si="122">AJ213</f>
        <v>46042</v>
      </c>
      <c r="AP75" s="200">
        <f>VLOOKUP($AO75,[1]Plan1!$EW$172:$EZ$293,2)</f>
        <v>7036.33</v>
      </c>
      <c r="AQ75" s="199">
        <f t="shared" ref="AQ75:AQ118" si="123">EDATE($AO75,-2)</f>
        <v>45981</v>
      </c>
      <c r="AR75" s="200">
        <f t="shared" ref="AR75:AR118" si="124">AP76</f>
        <v>7036.33</v>
      </c>
      <c r="AS75" s="199">
        <f t="shared" ref="AS75:AS118" si="125">EDATE($AO75,-1)</f>
        <v>46011</v>
      </c>
      <c r="AT75" s="201">
        <f t="shared" ref="AT75:AT118" si="126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22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3"/>
      <c r="DN75" s="1"/>
      <c r="DO75" s="1"/>
      <c r="DP75" s="1"/>
      <c r="DQ75" s="1"/>
      <c r="DR75" s="1"/>
      <c r="DS75" s="1"/>
      <c r="DT75" s="1"/>
      <c r="DU75" s="1"/>
      <c r="DV75" s="1"/>
      <c r="DW75" s="4"/>
      <c r="DX75" s="15"/>
      <c r="DY75" s="15"/>
      <c r="DZ75" s="24"/>
      <c r="EA75" s="15"/>
      <c r="EB75" s="16"/>
      <c r="EC75" s="15"/>
    </row>
    <row r="76" spans="1:133" ht="12.75" x14ac:dyDescent="0.2">
      <c r="A76" s="134">
        <f t="shared" si="116"/>
        <v>44129</v>
      </c>
      <c r="B76" s="135">
        <f t="shared" si="108"/>
        <v>1002.81572494</v>
      </c>
      <c r="C76" s="135">
        <f t="shared" ref="C76:C139" si="127">TRUNC(IF(Q75&gt;0,VLOOKUP(A75,$AD$12:$AE$140,2),C75),8)</f>
        <v>997.54281518000005</v>
      </c>
      <c r="D76" s="136">
        <f t="shared" si="117"/>
        <v>5357.46</v>
      </c>
      <c r="E76" s="137">
        <f t="shared" si="106"/>
        <v>5391.75</v>
      </c>
      <c r="F76" s="138">
        <f t="shared" si="99"/>
        <v>44094</v>
      </c>
      <c r="G76" s="139">
        <f t="shared" si="109"/>
        <v>6.4004210950712181E-3</v>
      </c>
      <c r="H76" s="140">
        <f t="shared" ref="H76:H139" si="128">IF(DAY(A76)=H$9,VLOOKUP(A76,AH$118:AN$450,4),H75)</f>
        <v>44155</v>
      </c>
      <c r="I76" s="140">
        <f t="shared" si="110"/>
        <v>44155</v>
      </c>
      <c r="J76" s="141">
        <f t="shared" si="118"/>
        <v>22</v>
      </c>
      <c r="K76" s="141">
        <f t="shared" si="107"/>
        <v>4</v>
      </c>
      <c r="L76" s="8">
        <f t="shared" si="119"/>
        <v>1.00116067</v>
      </c>
      <c r="M76" s="142">
        <f t="shared" si="105"/>
        <v>1.00240054</v>
      </c>
      <c r="N76" s="142">
        <f t="shared" si="55"/>
        <v>1.0029152125332577</v>
      </c>
      <c r="O76" s="135">
        <f t="shared" si="101"/>
        <v>1.0040792599999999</v>
      </c>
      <c r="P76" s="135">
        <f t="shared" si="111"/>
        <v>1001.61205168</v>
      </c>
      <c r="Q76" s="190">
        <f t="shared" ref="Q76:Q139" si="129">IF(VLOOKUP(A76,AD$10:AK$140,8)=VLOOKUP(A75,AD$10:AK$140,8),0,VLOOKUP(A76,AD$10:AK$140,8))</f>
        <v>0</v>
      </c>
      <c r="R76" s="191">
        <f t="shared" si="120"/>
        <v>0</v>
      </c>
      <c r="S76" s="135">
        <f t="shared" si="112"/>
        <v>0</v>
      </c>
      <c r="T76" s="145">
        <f t="shared" si="121"/>
        <v>7.8600000000000003E-2</v>
      </c>
      <c r="U76" s="143">
        <f t="shared" si="102"/>
        <v>4</v>
      </c>
      <c r="V76" s="143">
        <v>252</v>
      </c>
      <c r="W76" s="142">
        <f t="shared" si="113"/>
        <v>1.0012017360000001</v>
      </c>
      <c r="X76" s="135">
        <f t="shared" si="114"/>
        <v>1.20367326</v>
      </c>
      <c r="Y76" s="135">
        <f t="shared" si="115"/>
        <v>0</v>
      </c>
      <c r="Z76" s="148" t="str">
        <f t="shared" ref="Z76:Z139" si="130">IF($Q75&gt;0,VLOOKUP($A75,$AD$10:$AM$140,9),Z75)</f>
        <v>A+J=</v>
      </c>
      <c r="AA76" s="140">
        <f t="shared" ref="AA76:AA139" si="131">IF($Q75&gt;0,VLOOKUP($A75,$AD$10:$AM$140,10),AA75)</f>
        <v>44155</v>
      </c>
      <c r="AB76" s="4"/>
      <c r="AC76" s="163">
        <f t="shared" ref="AC76:AC117" si="132">AC75+1</f>
        <v>65</v>
      </c>
      <c r="AD76" s="169">
        <f t="shared" ref="AD76:AD107" si="133">VLOOKUP(AC76,$AG$148:$AK$330,4,FALSE)</f>
        <v>46042</v>
      </c>
      <c r="AE76" s="165">
        <f t="shared" si="50"/>
        <v>478.93495061000004</v>
      </c>
      <c r="AF76" s="167">
        <f t="shared" ref="AF76:AF107" si="134">NETWORKDAYS(AD75,AD76,AD$148:AD$502)-1</f>
        <v>19</v>
      </c>
      <c r="AG76" s="176">
        <f t="shared" si="51"/>
        <v>2.8001292200000001</v>
      </c>
      <c r="AH76" s="175">
        <f t="shared" si="52"/>
        <v>10.50212615</v>
      </c>
      <c r="AI76" s="217">
        <v>2.1457561464111163E-2</v>
      </c>
      <c r="AJ76" s="165">
        <f t="shared" si="53"/>
        <v>13.302255370000001</v>
      </c>
      <c r="AK76" s="163">
        <f t="shared" ref="AK76:AK117" si="135">AK75+1</f>
        <v>65</v>
      </c>
      <c r="AL76" s="172" t="s">
        <v>118</v>
      </c>
      <c r="AM76" s="169">
        <f t="shared" si="54"/>
        <v>46073</v>
      </c>
      <c r="AN76" s="7"/>
      <c r="AO76" s="169">
        <f t="shared" si="122"/>
        <v>46073</v>
      </c>
      <c r="AP76" s="200">
        <f>VLOOKUP($AO76,[1]Plan1!$EW$172:$EZ$293,2)</f>
        <v>7036.33</v>
      </c>
      <c r="AQ76" s="199">
        <f t="shared" si="123"/>
        <v>46011</v>
      </c>
      <c r="AR76" s="200">
        <f t="shared" si="124"/>
        <v>7036.33</v>
      </c>
      <c r="AS76" s="199">
        <f t="shared" si="125"/>
        <v>46042</v>
      </c>
      <c r="AT76" s="201">
        <f t="shared" si="126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22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3"/>
      <c r="DN76" s="1"/>
      <c r="DO76" s="1"/>
      <c r="DP76" s="1"/>
      <c r="DQ76" s="1"/>
      <c r="DR76" s="1"/>
      <c r="DS76" s="1"/>
      <c r="DT76" s="1"/>
      <c r="DU76" s="1"/>
      <c r="DV76" s="1"/>
      <c r="DW76" s="4"/>
      <c r="DX76" s="15"/>
      <c r="DY76" s="15"/>
      <c r="DZ76" s="24"/>
      <c r="EA76" s="15"/>
      <c r="EB76" s="16"/>
      <c r="EC76" s="15"/>
    </row>
    <row r="77" spans="1:133" ht="12.75" x14ac:dyDescent="0.2">
      <c r="A77" s="134">
        <f t="shared" si="116"/>
        <v>44130</v>
      </c>
      <c r="B77" s="135">
        <f t="shared" si="108"/>
        <v>1002.81572494</v>
      </c>
      <c r="C77" s="135">
        <f t="shared" si="127"/>
        <v>997.54281518000005</v>
      </c>
      <c r="D77" s="136">
        <f t="shared" si="117"/>
        <v>5357.46</v>
      </c>
      <c r="E77" s="137">
        <f t="shared" si="106"/>
        <v>5391.75</v>
      </c>
      <c r="F77" s="138">
        <f t="shared" si="99"/>
        <v>44094</v>
      </c>
      <c r="G77" s="139">
        <f t="shared" si="109"/>
        <v>6.4004210950712181E-3</v>
      </c>
      <c r="H77" s="140">
        <f t="shared" si="128"/>
        <v>44155</v>
      </c>
      <c r="I77" s="140">
        <f t="shared" si="110"/>
        <v>44155</v>
      </c>
      <c r="J77" s="141">
        <f t="shared" si="118"/>
        <v>22</v>
      </c>
      <c r="K77" s="141">
        <f t="shared" si="107"/>
        <v>4</v>
      </c>
      <c r="L77" s="8">
        <f t="shared" si="119"/>
        <v>1.00116067</v>
      </c>
      <c r="M77" s="142">
        <f t="shared" si="105"/>
        <v>1.00240054</v>
      </c>
      <c r="N77" s="142">
        <f t="shared" si="55"/>
        <v>1.0029152125332577</v>
      </c>
      <c r="O77" s="135">
        <f t="shared" si="101"/>
        <v>1.0040792599999999</v>
      </c>
      <c r="P77" s="135">
        <f t="shared" si="111"/>
        <v>1001.61205168</v>
      </c>
      <c r="Q77" s="190">
        <f t="shared" si="129"/>
        <v>0</v>
      </c>
      <c r="R77" s="191">
        <f t="shared" si="120"/>
        <v>0</v>
      </c>
      <c r="S77" s="135">
        <f t="shared" si="112"/>
        <v>0</v>
      </c>
      <c r="T77" s="145">
        <f t="shared" si="121"/>
        <v>7.8600000000000003E-2</v>
      </c>
      <c r="U77" s="143">
        <f t="shared" si="102"/>
        <v>4</v>
      </c>
      <c r="V77" s="143">
        <v>252</v>
      </c>
      <c r="W77" s="142">
        <f t="shared" si="113"/>
        <v>1.0012017360000001</v>
      </c>
      <c r="X77" s="135">
        <f t="shared" si="114"/>
        <v>1.20367326</v>
      </c>
      <c r="Y77" s="135">
        <f t="shared" si="115"/>
        <v>0</v>
      </c>
      <c r="Z77" s="148" t="str">
        <f t="shared" si="130"/>
        <v>A+J=</v>
      </c>
      <c r="AA77" s="140">
        <f t="shared" si="131"/>
        <v>44155</v>
      </c>
      <c r="AB77" s="4"/>
      <c r="AC77" s="163">
        <f t="shared" si="132"/>
        <v>66</v>
      </c>
      <c r="AD77" s="169">
        <f t="shared" si="133"/>
        <v>46073</v>
      </c>
      <c r="AE77" s="165">
        <f t="shared" si="50"/>
        <v>468.66207667000003</v>
      </c>
      <c r="AF77" s="167">
        <f t="shared" si="134"/>
        <v>21</v>
      </c>
      <c r="AG77" s="176">
        <f t="shared" si="51"/>
        <v>3.0293813799999998</v>
      </c>
      <c r="AH77" s="175">
        <f t="shared" si="52"/>
        <v>10.27287394</v>
      </c>
      <c r="AI77" s="217">
        <v>2.1449413807598045E-2</v>
      </c>
      <c r="AJ77" s="165">
        <f t="shared" si="53"/>
        <v>13.30225532</v>
      </c>
      <c r="AK77" s="163">
        <f t="shared" si="135"/>
        <v>66</v>
      </c>
      <c r="AL77" s="172" t="s">
        <v>118</v>
      </c>
      <c r="AM77" s="169">
        <f t="shared" si="54"/>
        <v>46101</v>
      </c>
      <c r="AN77" s="7"/>
      <c r="AO77" s="169">
        <f t="shared" si="122"/>
        <v>46101</v>
      </c>
      <c r="AP77" s="200">
        <f>VLOOKUP($AO77,[1]Plan1!$EW$172:$EZ$293,2)</f>
        <v>7036.33</v>
      </c>
      <c r="AQ77" s="199">
        <f t="shared" si="123"/>
        <v>46042</v>
      </c>
      <c r="AR77" s="200">
        <f t="shared" si="124"/>
        <v>7036.33</v>
      </c>
      <c r="AS77" s="199">
        <f t="shared" si="125"/>
        <v>46073</v>
      </c>
      <c r="AT77" s="201">
        <f t="shared" si="126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22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3"/>
      <c r="DN77" s="1"/>
      <c r="DO77" s="1"/>
      <c r="DP77" s="1"/>
      <c r="DQ77" s="1"/>
      <c r="DR77" s="1"/>
      <c r="DS77" s="1"/>
      <c r="DT77" s="1"/>
      <c r="DU77" s="1"/>
      <c r="DV77" s="1"/>
      <c r="DW77" s="4"/>
      <c r="DX77" s="15"/>
      <c r="DY77" s="15"/>
      <c r="DZ77" s="24"/>
      <c r="EA77" s="15"/>
      <c r="EB77" s="16"/>
      <c r="EC77" s="27"/>
    </row>
    <row r="78" spans="1:133" ht="12.75" x14ac:dyDescent="0.2">
      <c r="A78" s="134">
        <f t="shared" si="116"/>
        <v>44131</v>
      </c>
      <c r="B78" s="135">
        <f t="shared" si="108"/>
        <v>1003.40781947</v>
      </c>
      <c r="C78" s="135">
        <f t="shared" si="127"/>
        <v>997.54281518000005</v>
      </c>
      <c r="D78" s="136">
        <f t="shared" si="117"/>
        <v>5357.46</v>
      </c>
      <c r="E78" s="137">
        <f t="shared" si="106"/>
        <v>5391.75</v>
      </c>
      <c r="F78" s="138">
        <f t="shared" si="99"/>
        <v>44094</v>
      </c>
      <c r="G78" s="139">
        <f t="shared" si="109"/>
        <v>6.4004210950712181E-3</v>
      </c>
      <c r="H78" s="140">
        <f t="shared" si="128"/>
        <v>44155</v>
      </c>
      <c r="I78" s="140">
        <f t="shared" si="110"/>
        <v>44155</v>
      </c>
      <c r="J78" s="141">
        <f t="shared" si="118"/>
        <v>22</v>
      </c>
      <c r="K78" s="141">
        <f t="shared" si="107"/>
        <v>5</v>
      </c>
      <c r="L78" s="8">
        <f t="shared" si="119"/>
        <v>1.00145105</v>
      </c>
      <c r="M78" s="142">
        <f t="shared" si="105"/>
        <v>1.00240054</v>
      </c>
      <c r="N78" s="142">
        <f t="shared" si="55"/>
        <v>1.0029152125332577</v>
      </c>
      <c r="O78" s="135">
        <f t="shared" si="101"/>
        <v>1.0043704899999999</v>
      </c>
      <c r="P78" s="135">
        <f t="shared" si="111"/>
        <v>1001.90256607</v>
      </c>
      <c r="Q78" s="190">
        <f t="shared" si="129"/>
        <v>0</v>
      </c>
      <c r="R78" s="191">
        <f t="shared" si="120"/>
        <v>0</v>
      </c>
      <c r="S78" s="135">
        <f t="shared" si="112"/>
        <v>0</v>
      </c>
      <c r="T78" s="145">
        <f t="shared" si="121"/>
        <v>7.8600000000000003E-2</v>
      </c>
      <c r="U78" s="143">
        <f t="shared" si="102"/>
        <v>5</v>
      </c>
      <c r="V78" s="143">
        <v>252</v>
      </c>
      <c r="W78" s="142">
        <f t="shared" si="113"/>
        <v>1.0015023949999999</v>
      </c>
      <c r="X78" s="135">
        <f t="shared" si="114"/>
        <v>1.5052534</v>
      </c>
      <c r="Y78" s="135">
        <f t="shared" si="115"/>
        <v>0</v>
      </c>
      <c r="Z78" s="148" t="str">
        <f t="shared" si="130"/>
        <v>A+J=</v>
      </c>
      <c r="AA78" s="140">
        <f t="shared" si="131"/>
        <v>44155</v>
      </c>
      <c r="AB78" s="4"/>
      <c r="AC78" s="163">
        <f t="shared" si="132"/>
        <v>67</v>
      </c>
      <c r="AD78" s="169">
        <f t="shared" si="133"/>
        <v>46101</v>
      </c>
      <c r="AE78" s="165">
        <f t="shared" si="50"/>
        <v>458.18263800000005</v>
      </c>
      <c r="AF78" s="167">
        <f t="shared" si="134"/>
        <v>20</v>
      </c>
      <c r="AG78" s="176">
        <f t="shared" si="51"/>
        <v>2.82281636</v>
      </c>
      <c r="AH78" s="175">
        <f t="shared" si="52"/>
        <v>10.47943867</v>
      </c>
      <c r="AI78" s="217">
        <v>2.236032997250818E-2</v>
      </c>
      <c r="AJ78" s="165">
        <f t="shared" si="53"/>
        <v>13.302255030000001</v>
      </c>
      <c r="AK78" s="163">
        <f t="shared" si="135"/>
        <v>67</v>
      </c>
      <c r="AL78" s="172" t="s">
        <v>118</v>
      </c>
      <c r="AM78" s="169">
        <f t="shared" si="54"/>
        <v>46132</v>
      </c>
      <c r="AN78" s="7"/>
      <c r="AO78" s="169">
        <f t="shared" si="122"/>
        <v>46132</v>
      </c>
      <c r="AP78" s="200">
        <f>VLOOKUP($AO78,[1]Plan1!$EW$172:$EZ$293,2)</f>
        <v>7036.33</v>
      </c>
      <c r="AQ78" s="199">
        <f t="shared" si="123"/>
        <v>46073</v>
      </c>
      <c r="AR78" s="200">
        <f t="shared" si="124"/>
        <v>7036.33</v>
      </c>
      <c r="AS78" s="199">
        <f t="shared" si="125"/>
        <v>46101</v>
      </c>
      <c r="AT78" s="201">
        <f t="shared" si="126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22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3"/>
      <c r="DN78" s="1"/>
      <c r="DO78" s="1"/>
      <c r="DP78" s="1"/>
      <c r="DQ78" s="1"/>
      <c r="DR78" s="1"/>
      <c r="DS78" s="1"/>
      <c r="DT78" s="1"/>
      <c r="DU78" s="1"/>
      <c r="DV78" s="1"/>
      <c r="DW78" s="4"/>
      <c r="DX78" s="15"/>
      <c r="DY78" s="15"/>
      <c r="DZ78" s="24"/>
      <c r="EA78" s="15"/>
      <c r="EB78" s="16"/>
      <c r="EC78" s="15"/>
    </row>
    <row r="79" spans="1:133" ht="12.75" x14ac:dyDescent="0.2">
      <c r="A79" s="134">
        <f t="shared" si="116"/>
        <v>44132</v>
      </c>
      <c r="B79" s="135">
        <f t="shared" si="108"/>
        <v>1004.00025985</v>
      </c>
      <c r="C79" s="135">
        <f t="shared" si="127"/>
        <v>997.54281518000005</v>
      </c>
      <c r="D79" s="136">
        <f t="shared" si="117"/>
        <v>5357.46</v>
      </c>
      <c r="E79" s="137">
        <f t="shared" si="106"/>
        <v>5391.75</v>
      </c>
      <c r="F79" s="138">
        <f t="shared" si="99"/>
        <v>44094</v>
      </c>
      <c r="G79" s="139">
        <f t="shared" si="109"/>
        <v>6.4004210950712181E-3</v>
      </c>
      <c r="H79" s="140">
        <f t="shared" si="128"/>
        <v>44155</v>
      </c>
      <c r="I79" s="140">
        <f t="shared" si="110"/>
        <v>44155</v>
      </c>
      <c r="J79" s="141">
        <f t="shared" si="118"/>
        <v>22</v>
      </c>
      <c r="K79" s="141">
        <f t="shared" si="107"/>
        <v>6</v>
      </c>
      <c r="L79" s="8">
        <f t="shared" si="119"/>
        <v>1.0017415199999999</v>
      </c>
      <c r="M79" s="142">
        <f t="shared" si="105"/>
        <v>1.00240054</v>
      </c>
      <c r="N79" s="142">
        <f t="shared" si="55"/>
        <v>1.0029152125332577</v>
      </c>
      <c r="O79" s="135">
        <f t="shared" si="101"/>
        <v>1.0046618</v>
      </c>
      <c r="P79" s="135">
        <f t="shared" si="111"/>
        <v>1002.19316027</v>
      </c>
      <c r="Q79" s="190">
        <f t="shared" si="129"/>
        <v>0</v>
      </c>
      <c r="R79" s="191">
        <f t="shared" si="120"/>
        <v>0</v>
      </c>
      <c r="S79" s="135">
        <f t="shared" si="112"/>
        <v>0</v>
      </c>
      <c r="T79" s="145">
        <f t="shared" si="121"/>
        <v>7.8600000000000003E-2</v>
      </c>
      <c r="U79" s="143">
        <f t="shared" si="102"/>
        <v>6</v>
      </c>
      <c r="V79" s="143">
        <v>252</v>
      </c>
      <c r="W79" s="142">
        <f t="shared" si="113"/>
        <v>1.001803145</v>
      </c>
      <c r="X79" s="135">
        <f t="shared" si="114"/>
        <v>1.80709958</v>
      </c>
      <c r="Y79" s="135">
        <f t="shared" si="115"/>
        <v>0</v>
      </c>
      <c r="Z79" s="148" t="str">
        <f t="shared" si="130"/>
        <v>A+J=</v>
      </c>
      <c r="AA79" s="140">
        <f t="shared" si="131"/>
        <v>44155</v>
      </c>
      <c r="AB79" s="4"/>
      <c r="AC79" s="163">
        <f t="shared" si="132"/>
        <v>68</v>
      </c>
      <c r="AD79" s="169">
        <f t="shared" si="133"/>
        <v>46132</v>
      </c>
      <c r="AE79" s="165">
        <f t="shared" si="50"/>
        <v>447.64008022000007</v>
      </c>
      <c r="AF79" s="167">
        <f t="shared" si="134"/>
        <v>20</v>
      </c>
      <c r="AG79" s="176">
        <f t="shared" si="51"/>
        <v>2.7596972499999999</v>
      </c>
      <c r="AH79" s="175">
        <f t="shared" si="52"/>
        <v>10.542557779999999</v>
      </c>
      <c r="AI79" s="217">
        <v>2.3009509559258054E-2</v>
      </c>
      <c r="AJ79" s="165">
        <f t="shared" si="53"/>
        <v>13.30225503</v>
      </c>
      <c r="AK79" s="163">
        <f t="shared" si="135"/>
        <v>68</v>
      </c>
      <c r="AL79" s="172" t="s">
        <v>118</v>
      </c>
      <c r="AM79" s="169">
        <f t="shared" si="54"/>
        <v>46162</v>
      </c>
      <c r="AN79" s="7"/>
      <c r="AO79" s="169">
        <f t="shared" si="122"/>
        <v>46162</v>
      </c>
      <c r="AP79" s="200">
        <f>VLOOKUP($AO79,[1]Plan1!$EW$172:$EZ$293,2)</f>
        <v>7036.33</v>
      </c>
      <c r="AQ79" s="199">
        <f t="shared" si="123"/>
        <v>46101</v>
      </c>
      <c r="AR79" s="200">
        <f t="shared" si="124"/>
        <v>7036.33</v>
      </c>
      <c r="AS79" s="199">
        <f t="shared" si="125"/>
        <v>46132</v>
      </c>
      <c r="AT79" s="201">
        <f t="shared" si="126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22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3"/>
      <c r="DN79" s="1"/>
      <c r="DO79" s="1"/>
      <c r="DP79" s="1"/>
      <c r="DQ79" s="1"/>
      <c r="DR79" s="1"/>
      <c r="DS79" s="1"/>
      <c r="DT79" s="1"/>
      <c r="DU79" s="1"/>
      <c r="DV79" s="1"/>
      <c r="DW79" s="4"/>
      <c r="DX79" s="15"/>
      <c r="DY79" s="15"/>
      <c r="DZ79" s="24"/>
      <c r="EA79" s="15"/>
      <c r="EB79" s="16"/>
      <c r="EC79" s="15"/>
    </row>
    <row r="80" spans="1:133" ht="12.75" x14ac:dyDescent="0.2">
      <c r="A80" s="134">
        <f t="shared" si="116"/>
        <v>44133</v>
      </c>
      <c r="B80" s="135">
        <f t="shared" si="108"/>
        <v>1004.59304522</v>
      </c>
      <c r="C80" s="135">
        <f t="shared" si="127"/>
        <v>997.54281518000005</v>
      </c>
      <c r="D80" s="136">
        <f t="shared" si="117"/>
        <v>5357.46</v>
      </c>
      <c r="E80" s="137">
        <f t="shared" si="106"/>
        <v>5391.75</v>
      </c>
      <c r="F80" s="138">
        <f t="shared" si="99"/>
        <v>44094</v>
      </c>
      <c r="G80" s="139">
        <f t="shared" si="109"/>
        <v>6.4004210950712181E-3</v>
      </c>
      <c r="H80" s="140">
        <f t="shared" si="128"/>
        <v>44155</v>
      </c>
      <c r="I80" s="140">
        <f t="shared" si="110"/>
        <v>44155</v>
      </c>
      <c r="J80" s="141">
        <f t="shared" si="118"/>
        <v>22</v>
      </c>
      <c r="K80" s="141">
        <f t="shared" si="107"/>
        <v>7</v>
      </c>
      <c r="L80" s="8">
        <f t="shared" si="119"/>
        <v>1.0020320599999999</v>
      </c>
      <c r="M80" s="142">
        <f t="shared" si="105"/>
        <v>1.00240054</v>
      </c>
      <c r="N80" s="142">
        <f t="shared" si="55"/>
        <v>1.0029152125332577</v>
      </c>
      <c r="O80" s="135">
        <f t="shared" si="101"/>
        <v>1.0049531899999999</v>
      </c>
      <c r="P80" s="135">
        <f t="shared" si="111"/>
        <v>1002.48383427</v>
      </c>
      <c r="Q80" s="190">
        <f t="shared" si="129"/>
        <v>0</v>
      </c>
      <c r="R80" s="191">
        <f t="shared" si="120"/>
        <v>0</v>
      </c>
      <c r="S80" s="135">
        <f t="shared" si="112"/>
        <v>0</v>
      </c>
      <c r="T80" s="145">
        <f t="shared" si="121"/>
        <v>7.8600000000000003E-2</v>
      </c>
      <c r="U80" s="143">
        <f t="shared" si="102"/>
        <v>7</v>
      </c>
      <c r="V80" s="143">
        <v>252</v>
      </c>
      <c r="W80" s="142">
        <f t="shared" si="113"/>
        <v>1.002103985</v>
      </c>
      <c r="X80" s="135">
        <f t="shared" si="114"/>
        <v>2.10921095</v>
      </c>
      <c r="Y80" s="135">
        <f t="shared" si="115"/>
        <v>0</v>
      </c>
      <c r="Z80" s="148" t="str">
        <f t="shared" si="130"/>
        <v>A+J=</v>
      </c>
      <c r="AA80" s="140">
        <f t="shared" si="131"/>
        <v>44155</v>
      </c>
      <c r="AB80" s="4"/>
      <c r="AC80" s="163">
        <f t="shared" si="132"/>
        <v>69</v>
      </c>
      <c r="AD80" s="169">
        <f t="shared" si="133"/>
        <v>46162</v>
      </c>
      <c r="AE80" s="165">
        <f t="shared" si="50"/>
        <v>437.03402315000005</v>
      </c>
      <c r="AF80" s="167">
        <f t="shared" si="134"/>
        <v>20</v>
      </c>
      <c r="AG80" s="176">
        <f t="shared" si="51"/>
        <v>2.6961979700000001</v>
      </c>
      <c r="AH80" s="175">
        <f t="shared" si="52"/>
        <v>10.60605707</v>
      </c>
      <c r="AI80" s="217">
        <v>2.3693269529947901E-2</v>
      </c>
      <c r="AJ80" s="165">
        <f t="shared" si="53"/>
        <v>13.30225504</v>
      </c>
      <c r="AK80" s="163">
        <f t="shared" si="135"/>
        <v>69</v>
      </c>
      <c r="AL80" s="172" t="s">
        <v>118</v>
      </c>
      <c r="AM80" s="169">
        <f t="shared" si="54"/>
        <v>46195</v>
      </c>
      <c r="AN80" s="7"/>
      <c r="AO80" s="169">
        <f t="shared" si="122"/>
        <v>46195</v>
      </c>
      <c r="AP80" s="200">
        <f>VLOOKUP($AO80,[1]Plan1!$EW$172:$EZ$293,2)</f>
        <v>7036.33</v>
      </c>
      <c r="AQ80" s="199">
        <f t="shared" si="123"/>
        <v>46134</v>
      </c>
      <c r="AR80" s="200">
        <f t="shared" si="124"/>
        <v>7036.33</v>
      </c>
      <c r="AS80" s="199">
        <f t="shared" si="125"/>
        <v>46164</v>
      </c>
      <c r="AT80" s="201">
        <f t="shared" si="126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22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3"/>
      <c r="DN80" s="1"/>
      <c r="DO80" s="1"/>
      <c r="DP80" s="1"/>
      <c r="DQ80" s="1"/>
      <c r="DR80" s="1"/>
      <c r="DS80" s="1"/>
      <c r="DT80" s="1"/>
      <c r="DU80" s="1"/>
      <c r="DV80" s="1"/>
      <c r="DW80" s="4"/>
      <c r="DX80" s="15"/>
      <c r="DY80" s="15"/>
      <c r="DZ80" s="24"/>
      <c r="EA80" s="15"/>
      <c r="EB80" s="16"/>
      <c r="EC80" s="15"/>
    </row>
    <row r="81" spans="1:133" ht="12.75" x14ac:dyDescent="0.2">
      <c r="A81" s="134">
        <f t="shared" si="116"/>
        <v>44134</v>
      </c>
      <c r="B81" s="135">
        <f t="shared" si="108"/>
        <v>1005.18619672</v>
      </c>
      <c r="C81" s="135">
        <f t="shared" si="127"/>
        <v>997.54281518000005</v>
      </c>
      <c r="D81" s="136">
        <f t="shared" si="117"/>
        <v>5357.46</v>
      </c>
      <c r="E81" s="137">
        <f t="shared" si="106"/>
        <v>5391.75</v>
      </c>
      <c r="F81" s="138">
        <f t="shared" si="99"/>
        <v>44094</v>
      </c>
      <c r="G81" s="139">
        <f t="shared" si="109"/>
        <v>6.4004210950712181E-3</v>
      </c>
      <c r="H81" s="140">
        <f t="shared" si="128"/>
        <v>44155</v>
      </c>
      <c r="I81" s="140">
        <f t="shared" si="110"/>
        <v>44155</v>
      </c>
      <c r="J81" s="141">
        <f t="shared" si="118"/>
        <v>22</v>
      </c>
      <c r="K81" s="141">
        <f t="shared" si="107"/>
        <v>8</v>
      </c>
      <c r="L81" s="8">
        <f t="shared" si="119"/>
        <v>1.0023226999999999</v>
      </c>
      <c r="M81" s="142">
        <f t="shared" si="105"/>
        <v>1.00240054</v>
      </c>
      <c r="N81" s="142">
        <f t="shared" si="55"/>
        <v>1.0029152125332577</v>
      </c>
      <c r="O81" s="135">
        <f t="shared" si="101"/>
        <v>1.0052446799999999</v>
      </c>
      <c r="P81" s="135">
        <f t="shared" si="111"/>
        <v>1002.77460803</v>
      </c>
      <c r="Q81" s="190">
        <f t="shared" si="129"/>
        <v>0</v>
      </c>
      <c r="R81" s="191">
        <f t="shared" si="120"/>
        <v>0</v>
      </c>
      <c r="S81" s="135">
        <f t="shared" si="112"/>
        <v>0</v>
      </c>
      <c r="T81" s="145">
        <f t="shared" si="121"/>
        <v>7.8600000000000003E-2</v>
      </c>
      <c r="U81" s="143">
        <f t="shared" si="102"/>
        <v>8</v>
      </c>
      <c r="V81" s="143">
        <v>252</v>
      </c>
      <c r="W81" s="142">
        <f t="shared" si="113"/>
        <v>1.0024049159999999</v>
      </c>
      <c r="X81" s="135">
        <f t="shared" si="114"/>
        <v>2.4115886899999999</v>
      </c>
      <c r="Y81" s="135">
        <f t="shared" si="115"/>
        <v>0</v>
      </c>
      <c r="Z81" s="148" t="str">
        <f t="shared" si="130"/>
        <v>A+J=</v>
      </c>
      <c r="AA81" s="140">
        <f t="shared" si="131"/>
        <v>44155</v>
      </c>
      <c r="AB81" s="4"/>
      <c r="AC81" s="163">
        <f t="shared" si="132"/>
        <v>70</v>
      </c>
      <c r="AD81" s="169">
        <f t="shared" si="133"/>
        <v>46195</v>
      </c>
      <c r="AE81" s="165">
        <f t="shared" si="50"/>
        <v>426.62818641000007</v>
      </c>
      <c r="AF81" s="167">
        <f t="shared" si="134"/>
        <v>22</v>
      </c>
      <c r="AG81" s="176">
        <f t="shared" si="51"/>
        <v>2.8964185100000002</v>
      </c>
      <c r="AH81" s="175">
        <f t="shared" si="52"/>
        <v>10.40583674</v>
      </c>
      <c r="AI81" s="217">
        <v>2.3810129624014142E-2</v>
      </c>
      <c r="AJ81" s="165">
        <f t="shared" si="53"/>
        <v>13.30225525</v>
      </c>
      <c r="AK81" s="163">
        <f t="shared" si="135"/>
        <v>70</v>
      </c>
      <c r="AL81" s="172" t="s">
        <v>118</v>
      </c>
      <c r="AM81" s="169">
        <f t="shared" si="54"/>
        <v>46223</v>
      </c>
      <c r="AN81" s="7"/>
      <c r="AO81" s="169">
        <f t="shared" si="122"/>
        <v>46223</v>
      </c>
      <c r="AP81" s="200">
        <f>VLOOKUP($AO81,[1]Plan1!$EW$172:$EZ$293,2)</f>
        <v>7036.33</v>
      </c>
      <c r="AQ81" s="199">
        <f t="shared" si="123"/>
        <v>46162</v>
      </c>
      <c r="AR81" s="200">
        <f t="shared" si="124"/>
        <v>7036.33</v>
      </c>
      <c r="AS81" s="199">
        <f t="shared" si="125"/>
        <v>46193</v>
      </c>
      <c r="AT81" s="201">
        <f t="shared" si="126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22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3"/>
      <c r="DN81" s="1"/>
      <c r="DO81" s="1"/>
      <c r="DP81" s="1"/>
      <c r="DQ81" s="1"/>
      <c r="DR81" s="1"/>
      <c r="DS81" s="1"/>
      <c r="DT81" s="1"/>
      <c r="DU81" s="1"/>
      <c r="DV81" s="1"/>
      <c r="DW81" s="4"/>
      <c r="DX81" s="15"/>
      <c r="DY81" s="15"/>
      <c r="DZ81" s="24"/>
      <c r="EA81" s="15"/>
      <c r="EB81" s="16"/>
      <c r="EC81" s="15"/>
    </row>
    <row r="82" spans="1:133" ht="12.75" x14ac:dyDescent="0.2">
      <c r="A82" s="134">
        <f t="shared" si="116"/>
        <v>44135</v>
      </c>
      <c r="B82" s="135">
        <f t="shared" si="108"/>
        <v>1005.7796835199999</v>
      </c>
      <c r="C82" s="135">
        <f t="shared" si="127"/>
        <v>997.54281518000005</v>
      </c>
      <c r="D82" s="136">
        <f t="shared" si="117"/>
        <v>5357.46</v>
      </c>
      <c r="E82" s="137">
        <f t="shared" si="106"/>
        <v>5391.75</v>
      </c>
      <c r="F82" s="138">
        <f t="shared" si="99"/>
        <v>44094</v>
      </c>
      <c r="G82" s="139">
        <f t="shared" si="109"/>
        <v>6.4004210950712181E-3</v>
      </c>
      <c r="H82" s="140">
        <f t="shared" si="128"/>
        <v>44155</v>
      </c>
      <c r="I82" s="140">
        <f t="shared" si="110"/>
        <v>44155</v>
      </c>
      <c r="J82" s="141">
        <f t="shared" si="118"/>
        <v>22</v>
      </c>
      <c r="K82" s="141">
        <f t="shared" si="107"/>
        <v>9</v>
      </c>
      <c r="L82" s="8">
        <f t="shared" si="119"/>
        <v>1.0026134099999999</v>
      </c>
      <c r="M82" s="142">
        <f t="shared" si="105"/>
        <v>1.00240054</v>
      </c>
      <c r="N82" s="142">
        <f t="shared" si="55"/>
        <v>1.0029152125332577</v>
      </c>
      <c r="O82" s="135">
        <f t="shared" si="101"/>
        <v>1.0055362400000001</v>
      </c>
      <c r="P82" s="135">
        <f t="shared" si="111"/>
        <v>1003.06545161</v>
      </c>
      <c r="Q82" s="190">
        <f t="shared" si="129"/>
        <v>0</v>
      </c>
      <c r="R82" s="191">
        <f t="shared" si="120"/>
        <v>0</v>
      </c>
      <c r="S82" s="135">
        <f t="shared" si="112"/>
        <v>0</v>
      </c>
      <c r="T82" s="145">
        <f t="shared" si="121"/>
        <v>7.8600000000000003E-2</v>
      </c>
      <c r="U82" s="143">
        <f t="shared" si="102"/>
        <v>9</v>
      </c>
      <c r="V82" s="143">
        <v>252</v>
      </c>
      <c r="W82" s="142">
        <f t="shared" si="113"/>
        <v>1.002705937</v>
      </c>
      <c r="X82" s="135">
        <f t="shared" si="114"/>
        <v>2.7142319100000001</v>
      </c>
      <c r="Y82" s="135">
        <f t="shared" si="115"/>
        <v>0</v>
      </c>
      <c r="Z82" s="148" t="str">
        <f t="shared" si="130"/>
        <v>A+J=</v>
      </c>
      <c r="AA82" s="140">
        <f t="shared" si="131"/>
        <v>44155</v>
      </c>
      <c r="AB82" s="4"/>
      <c r="AC82" s="163">
        <f t="shared" si="132"/>
        <v>71</v>
      </c>
      <c r="AD82" s="169">
        <f t="shared" si="133"/>
        <v>46223</v>
      </c>
      <c r="AE82" s="165">
        <f t="shared" si="50"/>
        <v>415.89557180000008</v>
      </c>
      <c r="AF82" s="167">
        <f t="shared" si="134"/>
        <v>20</v>
      </c>
      <c r="AG82" s="176">
        <f t="shared" si="51"/>
        <v>2.5696404400000001</v>
      </c>
      <c r="AH82" s="175">
        <f t="shared" si="52"/>
        <v>10.732614610000001</v>
      </c>
      <c r="AI82" s="217">
        <v>2.5156834353754161E-2</v>
      </c>
      <c r="AJ82" s="165">
        <f t="shared" si="53"/>
        <v>13.302255050000001</v>
      </c>
      <c r="AK82" s="163">
        <f t="shared" si="135"/>
        <v>71</v>
      </c>
      <c r="AL82" s="172" t="s">
        <v>118</v>
      </c>
      <c r="AM82" s="169">
        <f t="shared" si="54"/>
        <v>46254</v>
      </c>
      <c r="AN82" s="7"/>
      <c r="AO82" s="169">
        <f t="shared" si="122"/>
        <v>46254</v>
      </c>
      <c r="AP82" s="200">
        <f>VLOOKUP($AO82,[1]Plan1!$EW$172:$EZ$293,2)</f>
        <v>7036.33</v>
      </c>
      <c r="AQ82" s="199">
        <f t="shared" si="123"/>
        <v>46193</v>
      </c>
      <c r="AR82" s="200">
        <f t="shared" si="124"/>
        <v>7036.33</v>
      </c>
      <c r="AS82" s="199">
        <f t="shared" si="125"/>
        <v>46223</v>
      </c>
      <c r="AT82" s="201">
        <f t="shared" si="126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22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3"/>
      <c r="DN82" s="1"/>
      <c r="DO82" s="1"/>
      <c r="DP82" s="1"/>
      <c r="DQ82" s="1"/>
      <c r="DR82" s="1"/>
      <c r="DS82" s="1"/>
      <c r="DT82" s="1"/>
      <c r="DU82" s="1"/>
      <c r="DV82" s="1"/>
      <c r="DW82" s="4"/>
      <c r="DX82" s="15"/>
      <c r="DY82" s="15"/>
      <c r="DZ82" s="24"/>
      <c r="EA82" s="15"/>
      <c r="EB82" s="16"/>
      <c r="EC82" s="15"/>
    </row>
    <row r="83" spans="1:133" ht="12.75" x14ac:dyDescent="0.2">
      <c r="A83" s="134">
        <f t="shared" si="116"/>
        <v>44136</v>
      </c>
      <c r="B83" s="135">
        <f t="shared" si="108"/>
        <v>1005.7796835199999</v>
      </c>
      <c r="C83" s="135">
        <f t="shared" si="127"/>
        <v>997.54281518000005</v>
      </c>
      <c r="D83" s="136">
        <f t="shared" si="117"/>
        <v>5357.46</v>
      </c>
      <c r="E83" s="137">
        <f t="shared" si="106"/>
        <v>5391.75</v>
      </c>
      <c r="F83" s="138">
        <f t="shared" si="99"/>
        <v>44094</v>
      </c>
      <c r="G83" s="139">
        <f t="shared" si="109"/>
        <v>6.4004210950712181E-3</v>
      </c>
      <c r="H83" s="140">
        <f t="shared" si="128"/>
        <v>44155</v>
      </c>
      <c r="I83" s="140">
        <f t="shared" si="110"/>
        <v>44155</v>
      </c>
      <c r="J83" s="141">
        <f t="shared" si="118"/>
        <v>22</v>
      </c>
      <c r="K83" s="141">
        <f t="shared" si="107"/>
        <v>9</v>
      </c>
      <c r="L83" s="8">
        <f t="shared" si="119"/>
        <v>1.0026134099999999</v>
      </c>
      <c r="M83" s="142">
        <f t="shared" si="105"/>
        <v>1.00240054</v>
      </c>
      <c r="N83" s="142">
        <f t="shared" si="55"/>
        <v>1.0029152125332577</v>
      </c>
      <c r="O83" s="135">
        <f t="shared" si="101"/>
        <v>1.0055362400000001</v>
      </c>
      <c r="P83" s="135">
        <f t="shared" si="111"/>
        <v>1003.06545161</v>
      </c>
      <c r="Q83" s="190">
        <f t="shared" si="129"/>
        <v>0</v>
      </c>
      <c r="R83" s="191">
        <f t="shared" si="120"/>
        <v>0</v>
      </c>
      <c r="S83" s="135">
        <f t="shared" si="112"/>
        <v>0</v>
      </c>
      <c r="T83" s="145">
        <f t="shared" si="121"/>
        <v>7.8600000000000003E-2</v>
      </c>
      <c r="U83" s="143">
        <f t="shared" si="102"/>
        <v>9</v>
      </c>
      <c r="V83" s="143">
        <v>252</v>
      </c>
      <c r="W83" s="142">
        <f t="shared" si="113"/>
        <v>1.002705937</v>
      </c>
      <c r="X83" s="135">
        <f t="shared" si="114"/>
        <v>2.7142319100000001</v>
      </c>
      <c r="Y83" s="135">
        <f t="shared" si="115"/>
        <v>0</v>
      </c>
      <c r="Z83" s="148" t="str">
        <f t="shared" si="130"/>
        <v>A+J=</v>
      </c>
      <c r="AA83" s="140">
        <f t="shared" si="131"/>
        <v>44155</v>
      </c>
      <c r="AB83" s="4"/>
      <c r="AC83" s="163">
        <f t="shared" si="132"/>
        <v>72</v>
      </c>
      <c r="AD83" s="169">
        <f t="shared" si="133"/>
        <v>46254</v>
      </c>
      <c r="AE83" s="165">
        <f t="shared" si="50"/>
        <v>405.47536177000006</v>
      </c>
      <c r="AF83" s="167">
        <f t="shared" si="134"/>
        <v>23</v>
      </c>
      <c r="AG83" s="176">
        <f t="shared" si="51"/>
        <v>2.8820452599999999</v>
      </c>
      <c r="AH83" s="175">
        <f t="shared" si="52"/>
        <v>10.42021003</v>
      </c>
      <c r="AI83" s="217">
        <v>2.5054871321515685E-2</v>
      </c>
      <c r="AJ83" s="165">
        <f t="shared" si="53"/>
        <v>13.30225529</v>
      </c>
      <c r="AK83" s="163">
        <f t="shared" si="135"/>
        <v>72</v>
      </c>
      <c r="AL83" s="172" t="s">
        <v>118</v>
      </c>
      <c r="AM83" s="169">
        <f t="shared" si="54"/>
        <v>46286</v>
      </c>
      <c r="AN83" s="7"/>
      <c r="AO83" s="169">
        <f t="shared" si="122"/>
        <v>46286</v>
      </c>
      <c r="AP83" s="200">
        <f>VLOOKUP($AO83,[1]Plan1!$EW$172:$EZ$293,2)</f>
        <v>7036.33</v>
      </c>
      <c r="AQ83" s="199">
        <f t="shared" si="123"/>
        <v>46224</v>
      </c>
      <c r="AR83" s="200">
        <f t="shared" si="124"/>
        <v>7036.33</v>
      </c>
      <c r="AS83" s="199">
        <f t="shared" si="125"/>
        <v>46255</v>
      </c>
      <c r="AT83" s="201">
        <f t="shared" si="126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22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3"/>
      <c r="DN83" s="1"/>
      <c r="DO83" s="1"/>
      <c r="DP83" s="1"/>
      <c r="DQ83" s="1"/>
      <c r="DR83" s="1"/>
      <c r="DS83" s="1"/>
      <c r="DT83" s="1"/>
      <c r="DU83" s="1"/>
      <c r="DV83" s="1"/>
      <c r="DW83" s="4"/>
      <c r="DX83" s="15"/>
      <c r="DY83" s="15"/>
      <c r="DZ83" s="24"/>
      <c r="EA83" s="15"/>
      <c r="EB83" s="16"/>
      <c r="EC83" s="15"/>
    </row>
    <row r="84" spans="1:133" ht="12.75" x14ac:dyDescent="0.2">
      <c r="A84" s="134">
        <f t="shared" si="116"/>
        <v>44137</v>
      </c>
      <c r="B84" s="135">
        <f t="shared" si="108"/>
        <v>1005.7796835199999</v>
      </c>
      <c r="C84" s="135">
        <f t="shared" si="127"/>
        <v>997.54281518000005</v>
      </c>
      <c r="D84" s="136">
        <f t="shared" si="117"/>
        <v>5357.46</v>
      </c>
      <c r="E84" s="137">
        <f t="shared" si="106"/>
        <v>5391.75</v>
      </c>
      <c r="F84" s="138">
        <f t="shared" si="99"/>
        <v>44094</v>
      </c>
      <c r="G84" s="139">
        <f t="shared" si="109"/>
        <v>6.4004210950712181E-3</v>
      </c>
      <c r="H84" s="140">
        <f t="shared" si="128"/>
        <v>44155</v>
      </c>
      <c r="I84" s="140">
        <f t="shared" si="110"/>
        <v>44155</v>
      </c>
      <c r="J84" s="141">
        <f t="shared" si="118"/>
        <v>22</v>
      </c>
      <c r="K84" s="141">
        <f t="shared" si="107"/>
        <v>9</v>
      </c>
      <c r="L84" s="8">
        <f t="shared" si="119"/>
        <v>1.0026134099999999</v>
      </c>
      <c r="M84" s="142">
        <f t="shared" si="105"/>
        <v>1.00240054</v>
      </c>
      <c r="N84" s="142">
        <f t="shared" si="55"/>
        <v>1.0029152125332577</v>
      </c>
      <c r="O84" s="135">
        <f t="shared" si="101"/>
        <v>1.0055362400000001</v>
      </c>
      <c r="P84" s="135">
        <f t="shared" si="111"/>
        <v>1003.06545161</v>
      </c>
      <c r="Q84" s="190">
        <f t="shared" si="129"/>
        <v>0</v>
      </c>
      <c r="R84" s="191">
        <f t="shared" si="120"/>
        <v>0</v>
      </c>
      <c r="S84" s="135">
        <f t="shared" si="112"/>
        <v>0</v>
      </c>
      <c r="T84" s="145">
        <f t="shared" si="121"/>
        <v>7.8600000000000003E-2</v>
      </c>
      <c r="U84" s="143">
        <f t="shared" si="102"/>
        <v>9</v>
      </c>
      <c r="V84" s="143">
        <v>252</v>
      </c>
      <c r="W84" s="142">
        <f t="shared" si="113"/>
        <v>1.002705937</v>
      </c>
      <c r="X84" s="135">
        <f t="shared" si="114"/>
        <v>2.7142319100000001</v>
      </c>
      <c r="Y84" s="135">
        <f t="shared" si="115"/>
        <v>0</v>
      </c>
      <c r="Z84" s="148" t="str">
        <f t="shared" si="130"/>
        <v>A+J=</v>
      </c>
      <c r="AA84" s="140">
        <f t="shared" si="131"/>
        <v>44155</v>
      </c>
      <c r="AB84" s="4"/>
      <c r="AC84" s="163">
        <f t="shared" si="132"/>
        <v>73</v>
      </c>
      <c r="AD84" s="169">
        <f t="shared" si="133"/>
        <v>46286</v>
      </c>
      <c r="AE84" s="165">
        <f t="shared" si="50"/>
        <v>394.73783788000009</v>
      </c>
      <c r="AF84" s="167">
        <f t="shared" si="134"/>
        <v>21</v>
      </c>
      <c r="AG84" s="176">
        <f t="shared" si="51"/>
        <v>2.5647314099999998</v>
      </c>
      <c r="AH84" s="175">
        <f t="shared" si="52"/>
        <v>10.73752389</v>
      </c>
      <c r="AI84" s="217">
        <v>2.6481322682402903E-2</v>
      </c>
      <c r="AJ84" s="165">
        <f t="shared" si="53"/>
        <v>13.302255300000001</v>
      </c>
      <c r="AK84" s="163">
        <f t="shared" si="135"/>
        <v>73</v>
      </c>
      <c r="AL84" s="172" t="s">
        <v>118</v>
      </c>
      <c r="AM84" s="169">
        <f t="shared" si="54"/>
        <v>46315</v>
      </c>
      <c r="AN84" s="7"/>
      <c r="AO84" s="169">
        <f t="shared" si="122"/>
        <v>46315</v>
      </c>
      <c r="AP84" s="200">
        <f>VLOOKUP($AO84,[1]Plan1!$EW$172:$EZ$293,2)</f>
        <v>7036.33</v>
      </c>
      <c r="AQ84" s="199">
        <f t="shared" si="123"/>
        <v>46254</v>
      </c>
      <c r="AR84" s="200">
        <f t="shared" si="124"/>
        <v>7036.33</v>
      </c>
      <c r="AS84" s="199">
        <f t="shared" si="125"/>
        <v>46285</v>
      </c>
      <c r="AT84" s="201">
        <f t="shared" si="126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22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3"/>
      <c r="DN84" s="1"/>
      <c r="DO84" s="1"/>
      <c r="DP84" s="1"/>
      <c r="DQ84" s="1"/>
      <c r="DR84" s="1"/>
      <c r="DS84" s="1"/>
      <c r="DT84" s="1"/>
      <c r="DU84" s="1"/>
      <c r="DV84" s="1"/>
      <c r="DW84" s="4"/>
      <c r="DX84" s="15"/>
      <c r="DY84" s="15"/>
      <c r="DZ84" s="24"/>
      <c r="EA84" s="15"/>
      <c r="EB84" s="16"/>
      <c r="EC84" s="15"/>
    </row>
    <row r="85" spans="1:133" ht="12.75" x14ac:dyDescent="0.2">
      <c r="A85" s="134">
        <f t="shared" si="116"/>
        <v>44138</v>
      </c>
      <c r="B85" s="135">
        <f t="shared" si="108"/>
        <v>1005.7796835199999</v>
      </c>
      <c r="C85" s="135">
        <f t="shared" si="127"/>
        <v>997.54281518000005</v>
      </c>
      <c r="D85" s="136">
        <f t="shared" si="117"/>
        <v>5357.46</v>
      </c>
      <c r="E85" s="137">
        <f t="shared" si="106"/>
        <v>5391.75</v>
      </c>
      <c r="F85" s="138">
        <f t="shared" si="99"/>
        <v>44094</v>
      </c>
      <c r="G85" s="139">
        <f t="shared" si="109"/>
        <v>6.4004210950712181E-3</v>
      </c>
      <c r="H85" s="140">
        <f t="shared" si="128"/>
        <v>44155</v>
      </c>
      <c r="I85" s="140">
        <f t="shared" si="110"/>
        <v>44155</v>
      </c>
      <c r="J85" s="141">
        <f t="shared" si="118"/>
        <v>22</v>
      </c>
      <c r="K85" s="141">
        <f t="shared" si="107"/>
        <v>9</v>
      </c>
      <c r="L85" s="8">
        <f t="shared" si="119"/>
        <v>1.0026134099999999</v>
      </c>
      <c r="M85" s="142">
        <f t="shared" si="105"/>
        <v>1.00240054</v>
      </c>
      <c r="N85" s="142">
        <f t="shared" si="55"/>
        <v>1.0029152125332577</v>
      </c>
      <c r="O85" s="135">
        <f t="shared" si="101"/>
        <v>1.0055362400000001</v>
      </c>
      <c r="P85" s="135">
        <f t="shared" si="111"/>
        <v>1003.06545161</v>
      </c>
      <c r="Q85" s="190">
        <f t="shared" si="129"/>
        <v>0</v>
      </c>
      <c r="R85" s="191">
        <f t="shared" si="120"/>
        <v>0</v>
      </c>
      <c r="S85" s="135">
        <f t="shared" si="112"/>
        <v>0</v>
      </c>
      <c r="T85" s="145">
        <f t="shared" si="121"/>
        <v>7.8600000000000003E-2</v>
      </c>
      <c r="U85" s="143">
        <f t="shared" si="102"/>
        <v>9</v>
      </c>
      <c r="V85" s="143">
        <v>252</v>
      </c>
      <c r="W85" s="142">
        <f t="shared" si="113"/>
        <v>1.002705937</v>
      </c>
      <c r="X85" s="135">
        <f t="shared" si="114"/>
        <v>2.7142319100000001</v>
      </c>
      <c r="Y85" s="135">
        <f t="shared" si="115"/>
        <v>0</v>
      </c>
      <c r="Z85" s="148" t="str">
        <f t="shared" si="130"/>
        <v>A+J=</v>
      </c>
      <c r="AA85" s="140">
        <f t="shared" si="131"/>
        <v>44155</v>
      </c>
      <c r="AB85" s="4"/>
      <c r="AC85" s="163">
        <f t="shared" si="132"/>
        <v>74</v>
      </c>
      <c r="AD85" s="169">
        <f t="shared" si="133"/>
        <v>46315</v>
      </c>
      <c r="AE85" s="165">
        <f t="shared" si="50"/>
        <v>383.81314329000008</v>
      </c>
      <c r="AF85" s="167">
        <f t="shared" si="134"/>
        <v>20</v>
      </c>
      <c r="AG85" s="176">
        <f t="shared" si="51"/>
        <v>2.3775604700000001</v>
      </c>
      <c r="AH85" s="175">
        <f t="shared" si="52"/>
        <v>10.92469459</v>
      </c>
      <c r="AI85" s="217">
        <v>2.7675823163769417E-2</v>
      </c>
      <c r="AJ85" s="165">
        <f t="shared" si="53"/>
        <v>13.30225506</v>
      </c>
      <c r="AK85" s="163">
        <f t="shared" si="135"/>
        <v>74</v>
      </c>
      <c r="AL85" s="172" t="s">
        <v>118</v>
      </c>
      <c r="AM85" s="169">
        <f t="shared" si="54"/>
        <v>46346</v>
      </c>
      <c r="AN85" s="7"/>
      <c r="AO85" s="169">
        <f t="shared" si="122"/>
        <v>46346</v>
      </c>
      <c r="AP85" s="200">
        <f>VLOOKUP($AO85,[1]Plan1!$EW$172:$EZ$293,2)</f>
        <v>7036.33</v>
      </c>
      <c r="AQ85" s="199">
        <f t="shared" si="123"/>
        <v>46285</v>
      </c>
      <c r="AR85" s="200">
        <f t="shared" si="124"/>
        <v>7036.33</v>
      </c>
      <c r="AS85" s="199">
        <f t="shared" si="125"/>
        <v>46315</v>
      </c>
      <c r="AT85" s="201">
        <f t="shared" si="126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22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3"/>
      <c r="DN85" s="1"/>
      <c r="DO85" s="1"/>
      <c r="DP85" s="1"/>
      <c r="DQ85" s="1"/>
      <c r="DR85" s="1"/>
      <c r="DS85" s="1"/>
      <c r="DT85" s="1"/>
      <c r="DU85" s="1"/>
      <c r="DV85" s="1"/>
      <c r="DW85" s="4"/>
      <c r="DX85" s="15"/>
      <c r="DY85" s="15"/>
      <c r="DZ85" s="24"/>
      <c r="EA85" s="15"/>
      <c r="EB85" s="16"/>
      <c r="EC85" s="15"/>
    </row>
    <row r="86" spans="1:133" ht="12.75" x14ac:dyDescent="0.2">
      <c r="A86" s="134">
        <f t="shared" si="116"/>
        <v>44139</v>
      </c>
      <c r="B86" s="135">
        <f t="shared" si="108"/>
        <v>1006.37352578</v>
      </c>
      <c r="C86" s="135">
        <f t="shared" si="127"/>
        <v>997.54281518000005</v>
      </c>
      <c r="D86" s="136">
        <f t="shared" si="117"/>
        <v>5357.46</v>
      </c>
      <c r="E86" s="137">
        <f t="shared" si="106"/>
        <v>5391.75</v>
      </c>
      <c r="F86" s="138">
        <f t="shared" si="99"/>
        <v>44094</v>
      </c>
      <c r="G86" s="139">
        <f t="shared" si="109"/>
        <v>6.4004210950712181E-3</v>
      </c>
      <c r="H86" s="140">
        <f t="shared" si="128"/>
        <v>44155</v>
      </c>
      <c r="I86" s="140">
        <f t="shared" si="110"/>
        <v>44155</v>
      </c>
      <c r="J86" s="141">
        <f t="shared" si="118"/>
        <v>22</v>
      </c>
      <c r="K86" s="141">
        <f t="shared" si="107"/>
        <v>10</v>
      </c>
      <c r="L86" s="8">
        <f t="shared" si="119"/>
        <v>1.00290422</v>
      </c>
      <c r="M86" s="142">
        <f t="shared" si="105"/>
        <v>1.00240054</v>
      </c>
      <c r="N86" s="142">
        <f t="shared" si="55"/>
        <v>1.0029152125332577</v>
      </c>
      <c r="O86" s="135">
        <f t="shared" si="101"/>
        <v>1.0058278899999999</v>
      </c>
      <c r="P86" s="135">
        <f t="shared" si="111"/>
        <v>1003.35638497</v>
      </c>
      <c r="Q86" s="190">
        <f t="shared" si="129"/>
        <v>0</v>
      </c>
      <c r="R86" s="191">
        <f t="shared" si="120"/>
        <v>0</v>
      </c>
      <c r="S86" s="135">
        <f t="shared" si="112"/>
        <v>0</v>
      </c>
      <c r="T86" s="145">
        <f t="shared" si="121"/>
        <v>7.8600000000000003E-2</v>
      </c>
      <c r="U86" s="143">
        <f t="shared" si="102"/>
        <v>10</v>
      </c>
      <c r="V86" s="143">
        <v>252</v>
      </c>
      <c r="W86" s="142">
        <f t="shared" si="113"/>
        <v>1.003007048</v>
      </c>
      <c r="X86" s="135">
        <f t="shared" si="114"/>
        <v>3.0171408099999999</v>
      </c>
      <c r="Y86" s="135">
        <f t="shared" si="115"/>
        <v>0</v>
      </c>
      <c r="Z86" s="148" t="str">
        <f t="shared" si="130"/>
        <v>A+J=</v>
      </c>
      <c r="AA86" s="140">
        <f t="shared" si="131"/>
        <v>44155</v>
      </c>
      <c r="AB86" s="4"/>
      <c r="AC86" s="163">
        <f t="shared" si="132"/>
        <v>75</v>
      </c>
      <c r="AD86" s="169">
        <f t="shared" si="133"/>
        <v>46346</v>
      </c>
      <c r="AE86" s="165">
        <f t="shared" si="50"/>
        <v>373.05458816000009</v>
      </c>
      <c r="AF86" s="167">
        <f t="shared" si="134"/>
        <v>22</v>
      </c>
      <c r="AG86" s="176">
        <f t="shared" si="51"/>
        <v>2.5437001100000001</v>
      </c>
      <c r="AH86" s="175">
        <f t="shared" si="52"/>
        <v>10.75855513</v>
      </c>
      <c r="AI86" s="217">
        <v>2.8030710578903599E-2</v>
      </c>
      <c r="AJ86" s="165">
        <f t="shared" si="53"/>
        <v>13.302255239999999</v>
      </c>
      <c r="AK86" s="163">
        <f t="shared" si="135"/>
        <v>75</v>
      </c>
      <c r="AL86" s="172" t="s">
        <v>118</v>
      </c>
      <c r="AM86" s="169">
        <f t="shared" si="54"/>
        <v>46377</v>
      </c>
      <c r="AN86" s="7"/>
      <c r="AO86" s="169">
        <f t="shared" si="122"/>
        <v>46377</v>
      </c>
      <c r="AP86" s="200">
        <f>VLOOKUP($AO86,[1]Plan1!$EW$172:$EZ$293,2)</f>
        <v>7036.33</v>
      </c>
      <c r="AQ86" s="199">
        <f t="shared" si="123"/>
        <v>46316</v>
      </c>
      <c r="AR86" s="200">
        <f t="shared" si="124"/>
        <v>7036.33</v>
      </c>
      <c r="AS86" s="199">
        <f t="shared" si="125"/>
        <v>46347</v>
      </c>
      <c r="AT86" s="201">
        <f t="shared" si="126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22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3"/>
      <c r="DN86" s="1"/>
      <c r="DO86" s="1"/>
      <c r="DP86" s="1"/>
      <c r="DQ86" s="1"/>
      <c r="DR86" s="1"/>
      <c r="DS86" s="1"/>
      <c r="DT86" s="1"/>
      <c r="DU86" s="1"/>
      <c r="DV86" s="1"/>
      <c r="DW86" s="4"/>
      <c r="DX86" s="15"/>
      <c r="DY86" s="15"/>
      <c r="DZ86" s="24"/>
      <c r="EA86" s="15"/>
      <c r="EB86" s="16"/>
      <c r="EC86" s="15"/>
    </row>
    <row r="87" spans="1:133" ht="12.75" x14ac:dyDescent="0.2">
      <c r="A87" s="134">
        <f t="shared" si="116"/>
        <v>44140</v>
      </c>
      <c r="B87" s="135">
        <f t="shared" si="108"/>
        <v>1006.9677146399999</v>
      </c>
      <c r="C87" s="135">
        <f t="shared" si="127"/>
        <v>997.54281518000005</v>
      </c>
      <c r="D87" s="136">
        <f t="shared" si="117"/>
        <v>5357.46</v>
      </c>
      <c r="E87" s="137">
        <f t="shared" si="106"/>
        <v>5391.75</v>
      </c>
      <c r="F87" s="138">
        <f t="shared" si="99"/>
        <v>44094</v>
      </c>
      <c r="G87" s="139">
        <f t="shared" si="109"/>
        <v>6.4004210950712181E-3</v>
      </c>
      <c r="H87" s="140">
        <f t="shared" si="128"/>
        <v>44155</v>
      </c>
      <c r="I87" s="140">
        <f t="shared" si="110"/>
        <v>44155</v>
      </c>
      <c r="J87" s="141">
        <f t="shared" si="118"/>
        <v>22</v>
      </c>
      <c r="K87" s="141">
        <f t="shared" si="107"/>
        <v>11</v>
      </c>
      <c r="L87" s="8">
        <f t="shared" si="119"/>
        <v>1.0031950999999999</v>
      </c>
      <c r="M87" s="142">
        <f t="shared" si="105"/>
        <v>1.00240054</v>
      </c>
      <c r="N87" s="142">
        <f t="shared" si="55"/>
        <v>1.0029152125332577</v>
      </c>
      <c r="O87" s="135">
        <f t="shared" si="101"/>
        <v>1.00611962</v>
      </c>
      <c r="P87" s="135">
        <f t="shared" si="111"/>
        <v>1003.64739814</v>
      </c>
      <c r="Q87" s="190">
        <f t="shared" si="129"/>
        <v>0</v>
      </c>
      <c r="R87" s="191">
        <f t="shared" si="120"/>
        <v>0</v>
      </c>
      <c r="S87" s="135">
        <f t="shared" si="112"/>
        <v>0</v>
      </c>
      <c r="T87" s="145">
        <f t="shared" si="121"/>
        <v>7.8600000000000003E-2</v>
      </c>
      <c r="U87" s="143">
        <f t="shared" si="102"/>
        <v>11</v>
      </c>
      <c r="V87" s="143">
        <v>252</v>
      </c>
      <c r="W87" s="142">
        <f t="shared" si="113"/>
        <v>1.0033082499999999</v>
      </c>
      <c r="X87" s="135">
        <f t="shared" si="114"/>
        <v>3.3203165000000001</v>
      </c>
      <c r="Y87" s="135">
        <f t="shared" si="115"/>
        <v>0</v>
      </c>
      <c r="Z87" s="148" t="str">
        <f t="shared" si="130"/>
        <v>A+J=</v>
      </c>
      <c r="AA87" s="140">
        <f t="shared" si="131"/>
        <v>44155</v>
      </c>
      <c r="AB87" s="4"/>
      <c r="AC87" s="163">
        <f t="shared" si="132"/>
        <v>76</v>
      </c>
      <c r="AD87" s="169">
        <f t="shared" si="133"/>
        <v>46377</v>
      </c>
      <c r="AE87" s="165">
        <f t="shared" si="50"/>
        <v>362.11199491000008</v>
      </c>
      <c r="AF87" s="167">
        <f t="shared" si="134"/>
        <v>21</v>
      </c>
      <c r="AG87" s="176">
        <f t="shared" si="51"/>
        <v>2.3596620399999999</v>
      </c>
      <c r="AH87" s="175">
        <f t="shared" si="52"/>
        <v>10.94259325</v>
      </c>
      <c r="AI87" s="217">
        <v>2.9332418371927238E-2</v>
      </c>
      <c r="AJ87" s="165">
        <f t="shared" si="53"/>
        <v>13.30225529</v>
      </c>
      <c r="AK87" s="163">
        <f t="shared" si="135"/>
        <v>76</v>
      </c>
      <c r="AL87" s="172" t="s">
        <v>118</v>
      </c>
      <c r="AM87" s="169">
        <f t="shared" si="54"/>
        <v>46407</v>
      </c>
      <c r="AN87" s="7"/>
      <c r="AO87" s="169">
        <f t="shared" si="122"/>
        <v>46407</v>
      </c>
      <c r="AP87" s="200">
        <f>VLOOKUP($AO87,[1]Plan1!$EW$172:$EZ$293,2)</f>
        <v>7036.33</v>
      </c>
      <c r="AQ87" s="199">
        <f t="shared" si="123"/>
        <v>46346</v>
      </c>
      <c r="AR87" s="200">
        <f t="shared" si="124"/>
        <v>7036.33</v>
      </c>
      <c r="AS87" s="199">
        <f t="shared" si="125"/>
        <v>46376</v>
      </c>
      <c r="AT87" s="201">
        <f t="shared" si="126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22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3"/>
      <c r="DN87" s="1"/>
      <c r="DO87" s="1"/>
      <c r="DP87" s="1"/>
      <c r="DQ87" s="1"/>
      <c r="DR87" s="1"/>
      <c r="DS87" s="1"/>
      <c r="DT87" s="1"/>
      <c r="DU87" s="1"/>
      <c r="DV87" s="1"/>
      <c r="DW87" s="4"/>
      <c r="DX87" s="15"/>
      <c r="DY87" s="15"/>
      <c r="DZ87" s="24"/>
      <c r="EA87" s="15"/>
      <c r="EB87" s="16"/>
      <c r="EC87" s="15"/>
    </row>
    <row r="88" spans="1:133" ht="12.75" x14ac:dyDescent="0.2">
      <c r="A88" s="134">
        <f t="shared" si="116"/>
        <v>44141</v>
      </c>
      <c r="B88" s="135">
        <f t="shared" si="108"/>
        <v>1007.56225926</v>
      </c>
      <c r="C88" s="135">
        <f t="shared" si="127"/>
        <v>997.54281518000005</v>
      </c>
      <c r="D88" s="136">
        <f t="shared" si="117"/>
        <v>5357.46</v>
      </c>
      <c r="E88" s="137">
        <f t="shared" si="106"/>
        <v>5391.75</v>
      </c>
      <c r="F88" s="138">
        <f t="shared" si="99"/>
        <v>44094</v>
      </c>
      <c r="G88" s="139">
        <f t="shared" si="109"/>
        <v>6.4004210950712181E-3</v>
      </c>
      <c r="H88" s="140">
        <f t="shared" si="128"/>
        <v>44155</v>
      </c>
      <c r="I88" s="140">
        <f t="shared" si="110"/>
        <v>44155</v>
      </c>
      <c r="J88" s="141">
        <f t="shared" si="118"/>
        <v>22</v>
      </c>
      <c r="K88" s="141">
        <f t="shared" si="107"/>
        <v>12</v>
      </c>
      <c r="L88" s="8">
        <f t="shared" si="119"/>
        <v>1.0034860699999999</v>
      </c>
      <c r="M88" s="142">
        <f t="shared" si="105"/>
        <v>1.00240054</v>
      </c>
      <c r="N88" s="142">
        <f t="shared" si="55"/>
        <v>1.0029152125332577</v>
      </c>
      <c r="O88" s="135">
        <f t="shared" si="101"/>
        <v>1.0064114399999999</v>
      </c>
      <c r="P88" s="135">
        <f t="shared" si="111"/>
        <v>1003.93850108</v>
      </c>
      <c r="Q88" s="190">
        <f t="shared" si="129"/>
        <v>0</v>
      </c>
      <c r="R88" s="191">
        <f t="shared" si="120"/>
        <v>0</v>
      </c>
      <c r="S88" s="135">
        <f t="shared" si="112"/>
        <v>0</v>
      </c>
      <c r="T88" s="145">
        <f t="shared" si="121"/>
        <v>7.8600000000000003E-2</v>
      </c>
      <c r="U88" s="143">
        <f t="shared" si="102"/>
        <v>12</v>
      </c>
      <c r="V88" s="143">
        <v>252</v>
      </c>
      <c r="W88" s="142">
        <f t="shared" si="113"/>
        <v>1.003609542</v>
      </c>
      <c r="X88" s="135">
        <f t="shared" si="114"/>
        <v>3.6237581799999998</v>
      </c>
      <c r="Y88" s="135">
        <f t="shared" si="115"/>
        <v>0</v>
      </c>
      <c r="Z88" s="148" t="str">
        <f t="shared" si="130"/>
        <v>A+J=</v>
      </c>
      <c r="AA88" s="140">
        <f t="shared" si="131"/>
        <v>44155</v>
      </c>
      <c r="AB88" s="4"/>
      <c r="AC88" s="163">
        <f t="shared" si="132"/>
        <v>77</v>
      </c>
      <c r="AD88" s="169">
        <f t="shared" si="133"/>
        <v>46407</v>
      </c>
      <c r="AE88" s="165">
        <f t="shared" si="50"/>
        <v>350.99079035000005</v>
      </c>
      <c r="AF88" s="167">
        <f t="shared" si="134"/>
        <v>20</v>
      </c>
      <c r="AG88" s="176">
        <f t="shared" si="51"/>
        <v>2.1810505099999999</v>
      </c>
      <c r="AH88" s="175">
        <f t="shared" si="52"/>
        <v>11.121204560000001</v>
      </c>
      <c r="AI88" s="217">
        <v>3.0712057925451362E-2</v>
      </c>
      <c r="AJ88" s="165">
        <f t="shared" si="53"/>
        <v>13.302255070000001</v>
      </c>
      <c r="AK88" s="163">
        <f t="shared" si="135"/>
        <v>77</v>
      </c>
      <c r="AL88" s="172" t="s">
        <v>118</v>
      </c>
      <c r="AM88" s="169">
        <f t="shared" si="54"/>
        <v>46440</v>
      </c>
      <c r="AN88" s="7"/>
      <c r="AO88" s="169">
        <f t="shared" si="122"/>
        <v>46440</v>
      </c>
      <c r="AP88" s="200">
        <f>VLOOKUP($AO88,[1]Plan1!$EW$172:$EZ$293,2)</f>
        <v>7036.33</v>
      </c>
      <c r="AQ88" s="199">
        <f t="shared" si="123"/>
        <v>46378</v>
      </c>
      <c r="AR88" s="200">
        <f t="shared" si="124"/>
        <v>7036.33</v>
      </c>
      <c r="AS88" s="199">
        <f t="shared" si="125"/>
        <v>46409</v>
      </c>
      <c r="AT88" s="201">
        <f t="shared" si="126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22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3"/>
      <c r="DN88" s="1"/>
      <c r="DO88" s="1"/>
      <c r="DP88" s="1"/>
      <c r="DQ88" s="1"/>
      <c r="DR88" s="1"/>
      <c r="DS88" s="1"/>
      <c r="DT88" s="1"/>
      <c r="DU88" s="1"/>
      <c r="DV88" s="1"/>
      <c r="DW88" s="4"/>
      <c r="DX88" s="15"/>
      <c r="DY88" s="15"/>
      <c r="DZ88" s="24"/>
      <c r="EA88" s="15"/>
      <c r="EB88" s="16"/>
      <c r="EC88" s="15"/>
    </row>
    <row r="89" spans="1:133" ht="12.75" x14ac:dyDescent="0.2">
      <c r="A89" s="134">
        <f t="shared" si="116"/>
        <v>44142</v>
      </c>
      <c r="B89" s="135">
        <f t="shared" si="108"/>
        <v>1008.1571598199999</v>
      </c>
      <c r="C89" s="135">
        <f t="shared" si="127"/>
        <v>997.54281518000005</v>
      </c>
      <c r="D89" s="136">
        <f t="shared" si="117"/>
        <v>5357.46</v>
      </c>
      <c r="E89" s="137">
        <f t="shared" si="106"/>
        <v>5391.75</v>
      </c>
      <c r="F89" s="138">
        <f t="shared" si="99"/>
        <v>44094</v>
      </c>
      <c r="G89" s="139">
        <f t="shared" si="109"/>
        <v>6.4004210950712181E-3</v>
      </c>
      <c r="H89" s="140">
        <f t="shared" si="128"/>
        <v>44155</v>
      </c>
      <c r="I89" s="140">
        <f t="shared" si="110"/>
        <v>44155</v>
      </c>
      <c r="J89" s="141">
        <f t="shared" si="118"/>
        <v>22</v>
      </c>
      <c r="K89" s="141">
        <f t="shared" si="107"/>
        <v>13</v>
      </c>
      <c r="L89" s="8">
        <f t="shared" si="119"/>
        <v>1.00377713</v>
      </c>
      <c r="M89" s="142">
        <f t="shared" si="105"/>
        <v>1.00240054</v>
      </c>
      <c r="N89" s="142">
        <f t="shared" si="55"/>
        <v>1.0029152125332577</v>
      </c>
      <c r="O89" s="135">
        <f t="shared" si="101"/>
        <v>1.00670335</v>
      </c>
      <c r="P89" s="135">
        <f t="shared" si="111"/>
        <v>1004.22969381</v>
      </c>
      <c r="Q89" s="190">
        <f t="shared" si="129"/>
        <v>0</v>
      </c>
      <c r="R89" s="191">
        <f t="shared" si="120"/>
        <v>0</v>
      </c>
      <c r="S89" s="135">
        <f t="shared" si="112"/>
        <v>0</v>
      </c>
      <c r="T89" s="145">
        <f t="shared" si="121"/>
        <v>7.8600000000000003E-2</v>
      </c>
      <c r="U89" s="143">
        <f t="shared" si="102"/>
        <v>13</v>
      </c>
      <c r="V89" s="143">
        <v>252</v>
      </c>
      <c r="W89" s="142">
        <f t="shared" si="113"/>
        <v>1.0039109239999999</v>
      </c>
      <c r="X89" s="135">
        <f t="shared" si="114"/>
        <v>3.9274660099999998</v>
      </c>
      <c r="Y89" s="135">
        <f t="shared" si="115"/>
        <v>0</v>
      </c>
      <c r="Z89" s="148" t="str">
        <f t="shared" si="130"/>
        <v>A+J=</v>
      </c>
      <c r="AA89" s="140">
        <f t="shared" si="131"/>
        <v>44155</v>
      </c>
      <c r="AB89" s="4"/>
      <c r="AC89" s="163">
        <f t="shared" si="132"/>
        <v>78</v>
      </c>
      <c r="AD89" s="169">
        <f t="shared" si="133"/>
        <v>46440</v>
      </c>
      <c r="AE89" s="165">
        <f t="shared" si="50"/>
        <v>339.90863816000007</v>
      </c>
      <c r="AF89" s="167">
        <f t="shared" si="134"/>
        <v>21</v>
      </c>
      <c r="AG89" s="176">
        <f t="shared" si="51"/>
        <v>2.2201030899999998</v>
      </c>
      <c r="AH89" s="175">
        <f t="shared" si="52"/>
        <v>11.08215219</v>
      </c>
      <c r="AI89" s="217">
        <v>3.1573911633920503E-2</v>
      </c>
      <c r="AJ89" s="165">
        <f t="shared" si="53"/>
        <v>13.302255280000001</v>
      </c>
      <c r="AK89" s="163">
        <f t="shared" si="135"/>
        <v>78</v>
      </c>
      <c r="AL89" s="172" t="s">
        <v>118</v>
      </c>
      <c r="AM89" s="169">
        <f t="shared" si="54"/>
        <v>46468</v>
      </c>
      <c r="AN89" s="7"/>
      <c r="AO89" s="169">
        <f t="shared" si="122"/>
        <v>46468</v>
      </c>
      <c r="AP89" s="200">
        <f>VLOOKUP($AO89,[1]Plan1!$EW$172:$EZ$293,2)</f>
        <v>7036.33</v>
      </c>
      <c r="AQ89" s="199">
        <f t="shared" si="123"/>
        <v>46409</v>
      </c>
      <c r="AR89" s="200">
        <f t="shared" si="124"/>
        <v>7036.33</v>
      </c>
      <c r="AS89" s="199">
        <f t="shared" si="125"/>
        <v>46440</v>
      </c>
      <c r="AT89" s="201">
        <f t="shared" si="126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22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3"/>
      <c r="DN89" s="1"/>
      <c r="DO89" s="1"/>
      <c r="DP89" s="1"/>
      <c r="DQ89" s="1"/>
      <c r="DR89" s="1"/>
      <c r="DS89" s="1"/>
      <c r="DT89" s="1"/>
      <c r="DU89" s="1"/>
      <c r="DV89" s="1"/>
      <c r="DW89" s="4"/>
      <c r="DX89" s="15"/>
      <c r="DY89" s="15"/>
      <c r="DZ89" s="24"/>
      <c r="EA89" s="15"/>
      <c r="EB89" s="16"/>
      <c r="EC89" s="27"/>
    </row>
    <row r="90" spans="1:133" ht="12.75" x14ac:dyDescent="0.2">
      <c r="A90" s="134">
        <f t="shared" si="116"/>
        <v>44143</v>
      </c>
      <c r="B90" s="135">
        <f t="shared" si="108"/>
        <v>1008.1571598199999</v>
      </c>
      <c r="C90" s="135">
        <f t="shared" si="127"/>
        <v>997.54281518000005</v>
      </c>
      <c r="D90" s="136">
        <f t="shared" si="117"/>
        <v>5357.46</v>
      </c>
      <c r="E90" s="137">
        <f t="shared" si="106"/>
        <v>5391.75</v>
      </c>
      <c r="F90" s="138">
        <f t="shared" si="99"/>
        <v>44094</v>
      </c>
      <c r="G90" s="139">
        <f t="shared" si="109"/>
        <v>6.4004210950712181E-3</v>
      </c>
      <c r="H90" s="140">
        <f t="shared" si="128"/>
        <v>44155</v>
      </c>
      <c r="I90" s="140">
        <f t="shared" si="110"/>
        <v>44155</v>
      </c>
      <c r="J90" s="141">
        <f t="shared" si="118"/>
        <v>22</v>
      </c>
      <c r="K90" s="141">
        <f t="shared" si="107"/>
        <v>13</v>
      </c>
      <c r="L90" s="8">
        <f t="shared" si="119"/>
        <v>1.00377713</v>
      </c>
      <c r="M90" s="142">
        <f t="shared" si="105"/>
        <v>1.00240054</v>
      </c>
      <c r="N90" s="142">
        <f t="shared" si="55"/>
        <v>1.0029152125332577</v>
      </c>
      <c r="O90" s="135">
        <f t="shared" si="101"/>
        <v>1.00670335</v>
      </c>
      <c r="P90" s="135">
        <f t="shared" si="111"/>
        <v>1004.22969381</v>
      </c>
      <c r="Q90" s="190">
        <f t="shared" si="129"/>
        <v>0</v>
      </c>
      <c r="R90" s="191">
        <f t="shared" si="120"/>
        <v>0</v>
      </c>
      <c r="S90" s="135">
        <f t="shared" si="112"/>
        <v>0</v>
      </c>
      <c r="T90" s="145">
        <f t="shared" si="121"/>
        <v>7.8600000000000003E-2</v>
      </c>
      <c r="U90" s="143">
        <f t="shared" si="102"/>
        <v>13</v>
      </c>
      <c r="V90" s="143">
        <v>252</v>
      </c>
      <c r="W90" s="142">
        <f t="shared" si="113"/>
        <v>1.0039109239999999</v>
      </c>
      <c r="X90" s="135">
        <f t="shared" si="114"/>
        <v>3.9274660099999998</v>
      </c>
      <c r="Y90" s="135">
        <f t="shared" si="115"/>
        <v>0</v>
      </c>
      <c r="Z90" s="148" t="str">
        <f t="shared" si="130"/>
        <v>A+J=</v>
      </c>
      <c r="AA90" s="140">
        <f t="shared" si="131"/>
        <v>44155</v>
      </c>
      <c r="AB90" s="4"/>
      <c r="AC90" s="163">
        <f t="shared" si="132"/>
        <v>79</v>
      </c>
      <c r="AD90" s="169">
        <f t="shared" si="133"/>
        <v>46468</v>
      </c>
      <c r="AE90" s="165">
        <f t="shared" ref="AE90:AE113" si="136">(AE89-AH90)</f>
        <v>328.65369971000007</v>
      </c>
      <c r="AF90" s="167">
        <f t="shared" si="134"/>
        <v>20</v>
      </c>
      <c r="AG90" s="176">
        <f t="shared" ref="AG90:AG113" si="137">TRUNC(AE89*(ROUND((1+T$10)^(AF90/252),9)-1),8)</f>
        <v>2.0473166300000001</v>
      </c>
      <c r="AH90" s="175">
        <f t="shared" ref="AH90:AH113" si="138">TRUNC((AE89*AI90),8)</f>
        <v>11.254938449999999</v>
      </c>
      <c r="AI90" s="217">
        <v>3.311165763139861E-2</v>
      </c>
      <c r="AJ90" s="165">
        <f t="shared" ref="AJ90:AJ113" si="139">(AG90+AH90)</f>
        <v>13.302255079999998</v>
      </c>
      <c r="AK90" s="163">
        <f t="shared" si="135"/>
        <v>79</v>
      </c>
      <c r="AL90" s="172" t="s">
        <v>118</v>
      </c>
      <c r="AM90" s="169">
        <f t="shared" ref="AM90:AM113" si="140">AD91</f>
        <v>46497</v>
      </c>
      <c r="AN90" s="7"/>
      <c r="AO90" s="169">
        <f t="shared" si="122"/>
        <v>46497</v>
      </c>
      <c r="AP90" s="200">
        <f>VLOOKUP($AO90,[1]Plan1!$EW$172:$EZ$293,2)</f>
        <v>7036.33</v>
      </c>
      <c r="AQ90" s="199">
        <f t="shared" si="123"/>
        <v>46438</v>
      </c>
      <c r="AR90" s="200">
        <f t="shared" si="124"/>
        <v>7036.33</v>
      </c>
      <c r="AS90" s="199">
        <f t="shared" si="125"/>
        <v>46466</v>
      </c>
      <c r="AT90" s="201">
        <f t="shared" si="126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22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3"/>
      <c r="DN90" s="1"/>
      <c r="DO90" s="1"/>
      <c r="DP90" s="1"/>
      <c r="DQ90" s="1"/>
      <c r="DR90" s="1"/>
      <c r="DS90" s="1"/>
      <c r="DT90" s="1"/>
      <c r="DU90" s="1"/>
      <c r="DV90" s="1"/>
      <c r="DW90" s="4"/>
      <c r="DX90" s="15"/>
      <c r="DY90" s="15"/>
      <c r="DZ90" s="24"/>
      <c r="EA90" s="15"/>
      <c r="EB90" s="16"/>
      <c r="EC90" s="15"/>
    </row>
    <row r="91" spans="1:133" ht="12.75" x14ac:dyDescent="0.2">
      <c r="A91" s="134">
        <f t="shared" si="116"/>
        <v>44144</v>
      </c>
      <c r="B91" s="135">
        <f t="shared" si="108"/>
        <v>1008.1571598199999</v>
      </c>
      <c r="C91" s="135">
        <f t="shared" si="127"/>
        <v>997.54281518000005</v>
      </c>
      <c r="D91" s="136">
        <f t="shared" si="117"/>
        <v>5357.46</v>
      </c>
      <c r="E91" s="137">
        <f t="shared" si="106"/>
        <v>5391.75</v>
      </c>
      <c r="F91" s="138">
        <f t="shared" si="99"/>
        <v>44094</v>
      </c>
      <c r="G91" s="139">
        <f t="shared" si="109"/>
        <v>6.4004210950712181E-3</v>
      </c>
      <c r="H91" s="140">
        <f t="shared" si="128"/>
        <v>44155</v>
      </c>
      <c r="I91" s="140">
        <f t="shared" si="110"/>
        <v>44155</v>
      </c>
      <c r="J91" s="141">
        <f t="shared" si="118"/>
        <v>22</v>
      </c>
      <c r="K91" s="141">
        <f t="shared" si="107"/>
        <v>13</v>
      </c>
      <c r="L91" s="8">
        <f t="shared" si="119"/>
        <v>1.00377713</v>
      </c>
      <c r="M91" s="142">
        <f t="shared" si="105"/>
        <v>1.00240054</v>
      </c>
      <c r="N91" s="142">
        <f t="shared" si="55"/>
        <v>1.0029152125332577</v>
      </c>
      <c r="O91" s="135">
        <f t="shared" si="101"/>
        <v>1.00670335</v>
      </c>
      <c r="P91" s="135">
        <f t="shared" si="111"/>
        <v>1004.22969381</v>
      </c>
      <c r="Q91" s="190">
        <f t="shared" si="129"/>
        <v>0</v>
      </c>
      <c r="R91" s="191">
        <f t="shared" si="120"/>
        <v>0</v>
      </c>
      <c r="S91" s="135">
        <f t="shared" si="112"/>
        <v>0</v>
      </c>
      <c r="T91" s="145">
        <f t="shared" si="121"/>
        <v>7.8600000000000003E-2</v>
      </c>
      <c r="U91" s="143">
        <f t="shared" si="102"/>
        <v>13</v>
      </c>
      <c r="V91" s="143">
        <v>252</v>
      </c>
      <c r="W91" s="142">
        <f t="shared" si="113"/>
        <v>1.0039109239999999</v>
      </c>
      <c r="X91" s="135">
        <f t="shared" si="114"/>
        <v>3.9274660099999998</v>
      </c>
      <c r="Y91" s="135">
        <f t="shared" si="115"/>
        <v>0</v>
      </c>
      <c r="Z91" s="148" t="str">
        <f t="shared" si="130"/>
        <v>A+J=</v>
      </c>
      <c r="AA91" s="140">
        <f t="shared" si="131"/>
        <v>44155</v>
      </c>
      <c r="AB91" s="4"/>
      <c r="AC91" s="163">
        <f t="shared" si="132"/>
        <v>80</v>
      </c>
      <c r="AD91" s="169">
        <f t="shared" si="133"/>
        <v>46497</v>
      </c>
      <c r="AE91" s="165">
        <f t="shared" si="136"/>
        <v>317.33097121000009</v>
      </c>
      <c r="AF91" s="167">
        <f t="shared" si="134"/>
        <v>20</v>
      </c>
      <c r="AG91" s="176">
        <f t="shared" si="137"/>
        <v>1.9795265799999999</v>
      </c>
      <c r="AH91" s="175">
        <f t="shared" si="138"/>
        <v>11.3227285</v>
      </c>
      <c r="AI91" s="217">
        <v>3.4451851641939979E-2</v>
      </c>
      <c r="AJ91" s="165">
        <f t="shared" si="139"/>
        <v>13.30225508</v>
      </c>
      <c r="AK91" s="163">
        <f t="shared" si="135"/>
        <v>80</v>
      </c>
      <c r="AL91" s="172" t="s">
        <v>118</v>
      </c>
      <c r="AM91" s="169">
        <f t="shared" si="140"/>
        <v>46527</v>
      </c>
      <c r="AN91" s="7"/>
      <c r="AO91" s="169">
        <f t="shared" si="122"/>
        <v>46527</v>
      </c>
      <c r="AP91" s="200">
        <f>VLOOKUP($AO91,[1]Plan1!$EW$172:$EZ$293,2)</f>
        <v>7036.33</v>
      </c>
      <c r="AQ91" s="199">
        <f t="shared" si="123"/>
        <v>46466</v>
      </c>
      <c r="AR91" s="200">
        <f t="shared" si="124"/>
        <v>7036.33</v>
      </c>
      <c r="AS91" s="199">
        <f t="shared" si="125"/>
        <v>46497</v>
      </c>
      <c r="AT91" s="201">
        <f t="shared" si="126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22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3"/>
      <c r="DN91" s="1"/>
      <c r="DO91" s="1"/>
      <c r="DP91" s="1"/>
      <c r="DQ91" s="1"/>
      <c r="DR91" s="1"/>
      <c r="DS91" s="1"/>
      <c r="DT91" s="1"/>
      <c r="DU91" s="1"/>
      <c r="DV91" s="1"/>
      <c r="DW91" s="4"/>
      <c r="DX91" s="15"/>
      <c r="DY91" s="15"/>
      <c r="DZ91" s="24"/>
      <c r="EA91" s="15"/>
      <c r="EB91" s="16"/>
      <c r="EC91" s="15"/>
    </row>
    <row r="92" spans="1:133" ht="12.75" x14ac:dyDescent="0.2">
      <c r="A92" s="134">
        <f t="shared" si="116"/>
        <v>44145</v>
      </c>
      <c r="B92" s="135">
        <f t="shared" si="108"/>
        <v>1008.75239742</v>
      </c>
      <c r="C92" s="135">
        <f t="shared" si="127"/>
        <v>997.54281518000005</v>
      </c>
      <c r="D92" s="136">
        <f t="shared" si="117"/>
        <v>5357.46</v>
      </c>
      <c r="E92" s="137">
        <f t="shared" si="106"/>
        <v>5391.75</v>
      </c>
      <c r="F92" s="138">
        <f t="shared" si="99"/>
        <v>44094</v>
      </c>
      <c r="G92" s="139">
        <f t="shared" si="109"/>
        <v>6.4004210950712181E-3</v>
      </c>
      <c r="H92" s="140">
        <f t="shared" si="128"/>
        <v>44155</v>
      </c>
      <c r="I92" s="140">
        <f t="shared" si="110"/>
        <v>44155</v>
      </c>
      <c r="J92" s="141">
        <f t="shared" si="118"/>
        <v>22</v>
      </c>
      <c r="K92" s="141">
        <f t="shared" si="107"/>
        <v>14</v>
      </c>
      <c r="L92" s="8">
        <f t="shared" si="119"/>
        <v>1.0040682599999999</v>
      </c>
      <c r="M92" s="142">
        <f t="shared" si="105"/>
        <v>1.00240054</v>
      </c>
      <c r="N92" s="142">
        <f t="shared" si="55"/>
        <v>1.0029152125332577</v>
      </c>
      <c r="O92" s="135">
        <f t="shared" si="101"/>
        <v>1.0069953300000001</v>
      </c>
      <c r="P92" s="135">
        <f t="shared" si="111"/>
        <v>1004.52095636</v>
      </c>
      <c r="Q92" s="190">
        <f t="shared" si="129"/>
        <v>0</v>
      </c>
      <c r="R92" s="191">
        <f t="shared" si="120"/>
        <v>0</v>
      </c>
      <c r="S92" s="135">
        <f t="shared" si="112"/>
        <v>0</v>
      </c>
      <c r="T92" s="145">
        <f t="shared" si="121"/>
        <v>7.8600000000000003E-2</v>
      </c>
      <c r="U92" s="143">
        <f t="shared" si="102"/>
        <v>14</v>
      </c>
      <c r="V92" s="143">
        <v>252</v>
      </c>
      <c r="W92" s="142">
        <f t="shared" si="113"/>
        <v>1.0042123970000001</v>
      </c>
      <c r="X92" s="135">
        <f t="shared" si="114"/>
        <v>4.2314410599999999</v>
      </c>
      <c r="Y92" s="135">
        <f t="shared" si="115"/>
        <v>0</v>
      </c>
      <c r="Z92" s="148" t="str">
        <f t="shared" si="130"/>
        <v>A+J=</v>
      </c>
      <c r="AA92" s="140">
        <f t="shared" si="131"/>
        <v>44155</v>
      </c>
      <c r="AB92" s="4"/>
      <c r="AC92" s="163">
        <f t="shared" si="132"/>
        <v>81</v>
      </c>
      <c r="AD92" s="169">
        <f t="shared" si="133"/>
        <v>46527</v>
      </c>
      <c r="AE92" s="165">
        <f t="shared" si="136"/>
        <v>306.03591239000008</v>
      </c>
      <c r="AF92" s="167">
        <f t="shared" si="134"/>
        <v>21</v>
      </c>
      <c r="AG92" s="176">
        <f t="shared" si="137"/>
        <v>2.0071964499999999</v>
      </c>
      <c r="AH92" s="175">
        <f t="shared" si="138"/>
        <v>11.295058819999999</v>
      </c>
      <c r="AI92" s="217">
        <v>3.5593937723436719E-2</v>
      </c>
      <c r="AJ92" s="165">
        <f t="shared" si="139"/>
        <v>13.30225527</v>
      </c>
      <c r="AK92" s="163">
        <f t="shared" si="135"/>
        <v>81</v>
      </c>
      <c r="AL92" s="172" t="s">
        <v>118</v>
      </c>
      <c r="AM92" s="169">
        <f t="shared" si="140"/>
        <v>46559</v>
      </c>
      <c r="AN92" s="7"/>
      <c r="AO92" s="169">
        <f t="shared" si="122"/>
        <v>46559</v>
      </c>
      <c r="AP92" s="200">
        <f>VLOOKUP($AO92,[1]Plan1!$EW$172:$EZ$293,2)</f>
        <v>7036.33</v>
      </c>
      <c r="AQ92" s="199">
        <f t="shared" si="123"/>
        <v>46498</v>
      </c>
      <c r="AR92" s="200">
        <f t="shared" si="124"/>
        <v>7036.33</v>
      </c>
      <c r="AS92" s="199">
        <f t="shared" si="125"/>
        <v>46528</v>
      </c>
      <c r="AT92" s="201">
        <f t="shared" si="126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22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3"/>
      <c r="DN92" s="1"/>
      <c r="DO92" s="1"/>
      <c r="DP92" s="1"/>
      <c r="DQ92" s="1"/>
      <c r="DR92" s="1"/>
      <c r="DS92" s="1"/>
      <c r="DT92" s="1"/>
      <c r="DU92" s="1"/>
      <c r="DV92" s="1"/>
      <c r="DW92" s="4"/>
      <c r="DX92" s="15"/>
      <c r="DY92" s="15"/>
      <c r="DZ92" s="24"/>
      <c r="EA92" s="15"/>
      <c r="EB92" s="16"/>
      <c r="EC92" s="15"/>
    </row>
    <row r="93" spans="1:133" ht="12.75" x14ac:dyDescent="0.2">
      <c r="A93" s="134">
        <f t="shared" si="116"/>
        <v>44146</v>
      </c>
      <c r="B93" s="135">
        <f t="shared" si="108"/>
        <v>1009.3480022699999</v>
      </c>
      <c r="C93" s="135">
        <f t="shared" si="127"/>
        <v>997.54281518000005</v>
      </c>
      <c r="D93" s="136">
        <f t="shared" si="117"/>
        <v>5357.46</v>
      </c>
      <c r="E93" s="137">
        <f t="shared" si="106"/>
        <v>5391.75</v>
      </c>
      <c r="F93" s="138">
        <f t="shared" si="99"/>
        <v>44094</v>
      </c>
      <c r="G93" s="139">
        <f t="shared" si="109"/>
        <v>6.4004210950712181E-3</v>
      </c>
      <c r="H93" s="140">
        <f t="shared" si="128"/>
        <v>44155</v>
      </c>
      <c r="I93" s="140">
        <f t="shared" si="110"/>
        <v>44155</v>
      </c>
      <c r="J93" s="141">
        <f t="shared" si="118"/>
        <v>22</v>
      </c>
      <c r="K93" s="141">
        <f t="shared" si="107"/>
        <v>15</v>
      </c>
      <c r="L93" s="8">
        <f t="shared" si="119"/>
        <v>1.0043594899999999</v>
      </c>
      <c r="M93" s="142">
        <f t="shared" si="105"/>
        <v>1.00240054</v>
      </c>
      <c r="N93" s="142">
        <f t="shared" si="55"/>
        <v>1.0029152125332577</v>
      </c>
      <c r="O93" s="135">
        <f t="shared" si="101"/>
        <v>1.00728741</v>
      </c>
      <c r="P93" s="135">
        <f t="shared" si="111"/>
        <v>1004.81231866</v>
      </c>
      <c r="Q93" s="190">
        <f t="shared" si="129"/>
        <v>0</v>
      </c>
      <c r="R93" s="191">
        <f t="shared" si="120"/>
        <v>0</v>
      </c>
      <c r="S93" s="135">
        <f t="shared" si="112"/>
        <v>0</v>
      </c>
      <c r="T93" s="145">
        <f t="shared" si="121"/>
        <v>7.8600000000000003E-2</v>
      </c>
      <c r="U93" s="143">
        <f t="shared" si="102"/>
        <v>15</v>
      </c>
      <c r="V93" s="143">
        <v>252</v>
      </c>
      <c r="W93" s="142">
        <f t="shared" si="113"/>
        <v>1.004513961</v>
      </c>
      <c r="X93" s="135">
        <f t="shared" si="114"/>
        <v>4.5356836100000004</v>
      </c>
      <c r="Y93" s="135">
        <f t="shared" si="115"/>
        <v>0</v>
      </c>
      <c r="Z93" s="148" t="str">
        <f t="shared" si="130"/>
        <v>A+J=</v>
      </c>
      <c r="AA93" s="140">
        <f t="shared" si="131"/>
        <v>44155</v>
      </c>
      <c r="AB93" s="4"/>
      <c r="AC93" s="163">
        <f t="shared" si="132"/>
        <v>82</v>
      </c>
      <c r="AD93" s="169">
        <f t="shared" si="133"/>
        <v>46559</v>
      </c>
      <c r="AE93" s="165">
        <f t="shared" si="136"/>
        <v>294.66940955000007</v>
      </c>
      <c r="AF93" s="167">
        <f t="shared" si="134"/>
        <v>21</v>
      </c>
      <c r="AG93" s="176">
        <f t="shared" si="137"/>
        <v>1.93575243</v>
      </c>
      <c r="AH93" s="175">
        <f t="shared" si="138"/>
        <v>11.366502840000001</v>
      </c>
      <c r="AI93" s="217">
        <v>3.7141075245545691E-2</v>
      </c>
      <c r="AJ93" s="165">
        <f t="shared" si="139"/>
        <v>13.30225527</v>
      </c>
      <c r="AK93" s="163">
        <f t="shared" si="135"/>
        <v>82</v>
      </c>
      <c r="AL93" s="172" t="s">
        <v>118</v>
      </c>
      <c r="AM93" s="169">
        <f t="shared" si="140"/>
        <v>46588</v>
      </c>
      <c r="AN93" s="7"/>
      <c r="AO93" s="169">
        <f t="shared" si="122"/>
        <v>46588</v>
      </c>
      <c r="AP93" s="200">
        <f>VLOOKUP($AO93,[1]Plan1!$EW$172:$EZ$293,2)</f>
        <v>7036.33</v>
      </c>
      <c r="AQ93" s="199">
        <f t="shared" si="123"/>
        <v>46527</v>
      </c>
      <c r="AR93" s="200">
        <f t="shared" si="124"/>
        <v>7036.33</v>
      </c>
      <c r="AS93" s="199">
        <f t="shared" si="125"/>
        <v>46558</v>
      </c>
      <c r="AT93" s="201">
        <f t="shared" si="126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22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3"/>
      <c r="DN93" s="1"/>
      <c r="DO93" s="1"/>
      <c r="DP93" s="1"/>
      <c r="DQ93" s="1"/>
      <c r="DR93" s="1"/>
      <c r="DS93" s="1"/>
      <c r="DT93" s="1"/>
      <c r="DU93" s="1"/>
      <c r="DV93" s="1"/>
      <c r="DW93" s="4"/>
      <c r="DX93" s="15"/>
      <c r="DY93" s="15"/>
      <c r="DZ93" s="24"/>
      <c r="EA93" s="15"/>
      <c r="EB93" s="16"/>
      <c r="EC93" s="15"/>
    </row>
    <row r="94" spans="1:133" ht="12.75" x14ac:dyDescent="0.2">
      <c r="A94" s="134">
        <f t="shared" si="116"/>
        <v>44147</v>
      </c>
      <c r="B94" s="135">
        <f t="shared" si="108"/>
        <v>1009.94395351</v>
      </c>
      <c r="C94" s="135">
        <f t="shared" si="127"/>
        <v>997.54281518000005</v>
      </c>
      <c r="D94" s="136">
        <f t="shared" si="117"/>
        <v>5357.46</v>
      </c>
      <c r="E94" s="137">
        <f t="shared" si="106"/>
        <v>5391.75</v>
      </c>
      <c r="F94" s="138">
        <f t="shared" si="99"/>
        <v>44094</v>
      </c>
      <c r="G94" s="139">
        <f t="shared" si="109"/>
        <v>6.4004210950712181E-3</v>
      </c>
      <c r="H94" s="140">
        <f t="shared" si="128"/>
        <v>44155</v>
      </c>
      <c r="I94" s="140">
        <f t="shared" si="110"/>
        <v>44155</v>
      </c>
      <c r="J94" s="141">
        <f t="shared" si="118"/>
        <v>22</v>
      </c>
      <c r="K94" s="141">
        <f t="shared" si="107"/>
        <v>16</v>
      </c>
      <c r="L94" s="8">
        <f t="shared" si="119"/>
        <v>1.0046508000000001</v>
      </c>
      <c r="M94" s="142">
        <f t="shared" si="105"/>
        <v>1.00240054</v>
      </c>
      <c r="N94" s="142">
        <f t="shared" si="55"/>
        <v>1.0029152125332577</v>
      </c>
      <c r="O94" s="135">
        <f t="shared" si="101"/>
        <v>1.0075795700000001</v>
      </c>
      <c r="P94" s="135">
        <f t="shared" si="111"/>
        <v>1005.10376077</v>
      </c>
      <c r="Q94" s="190">
        <f t="shared" si="129"/>
        <v>0</v>
      </c>
      <c r="R94" s="191">
        <f t="shared" si="120"/>
        <v>0</v>
      </c>
      <c r="S94" s="135">
        <f t="shared" si="112"/>
        <v>0</v>
      </c>
      <c r="T94" s="145">
        <f t="shared" si="121"/>
        <v>7.8600000000000003E-2</v>
      </c>
      <c r="U94" s="143">
        <f t="shared" si="102"/>
        <v>16</v>
      </c>
      <c r="V94" s="143">
        <v>252</v>
      </c>
      <c r="W94" s="142">
        <f t="shared" si="113"/>
        <v>1.0048156150000001</v>
      </c>
      <c r="X94" s="135">
        <f t="shared" si="114"/>
        <v>4.84019274</v>
      </c>
      <c r="Y94" s="135">
        <f t="shared" si="115"/>
        <v>0</v>
      </c>
      <c r="Z94" s="148" t="str">
        <f t="shared" si="130"/>
        <v>A+J=</v>
      </c>
      <c r="AA94" s="140">
        <f t="shared" si="131"/>
        <v>44155</v>
      </c>
      <c r="AB94" s="4"/>
      <c r="AC94" s="163">
        <f t="shared" si="132"/>
        <v>83</v>
      </c>
      <c r="AD94" s="169">
        <f t="shared" si="133"/>
        <v>46588</v>
      </c>
      <c r="AE94" s="165">
        <f t="shared" si="136"/>
        <v>283.23101078000008</v>
      </c>
      <c r="AF94" s="167">
        <f t="shared" si="134"/>
        <v>21</v>
      </c>
      <c r="AG94" s="176">
        <f t="shared" si="137"/>
        <v>1.8638565</v>
      </c>
      <c r="AH94" s="175">
        <f t="shared" si="138"/>
        <v>11.438398769999999</v>
      </c>
      <c r="AI94" s="217">
        <v>3.8817734054789568E-2</v>
      </c>
      <c r="AJ94" s="165">
        <f t="shared" si="139"/>
        <v>13.30225527</v>
      </c>
      <c r="AK94" s="163">
        <f t="shared" si="135"/>
        <v>83</v>
      </c>
      <c r="AL94" s="172" t="s">
        <v>118</v>
      </c>
      <c r="AM94" s="169">
        <f t="shared" si="140"/>
        <v>46619</v>
      </c>
      <c r="AN94" s="7"/>
      <c r="AO94" s="169">
        <f t="shared" si="122"/>
        <v>46619</v>
      </c>
      <c r="AP94" s="200">
        <f>VLOOKUP($AO94,[1]Plan1!$EW$172:$EZ$293,2)</f>
        <v>7036.33</v>
      </c>
      <c r="AQ94" s="199">
        <f t="shared" si="123"/>
        <v>46558</v>
      </c>
      <c r="AR94" s="200">
        <f t="shared" si="124"/>
        <v>7036.33</v>
      </c>
      <c r="AS94" s="199">
        <f t="shared" si="125"/>
        <v>46588</v>
      </c>
      <c r="AT94" s="201">
        <f t="shared" si="126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22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3"/>
      <c r="DN94" s="1"/>
      <c r="DO94" s="1"/>
      <c r="DP94" s="1"/>
      <c r="DQ94" s="1"/>
      <c r="DR94" s="1"/>
      <c r="DS94" s="1"/>
      <c r="DT94" s="1"/>
      <c r="DU94" s="1"/>
      <c r="DV94" s="1"/>
      <c r="DW94" s="4"/>
      <c r="DX94" s="15"/>
      <c r="DY94" s="15"/>
      <c r="DZ94" s="24"/>
      <c r="EA94" s="15"/>
      <c r="EB94" s="16"/>
      <c r="EC94" s="15"/>
    </row>
    <row r="95" spans="1:133" ht="12.75" x14ac:dyDescent="0.2">
      <c r="A95" s="134">
        <f t="shared" si="116"/>
        <v>44148</v>
      </c>
      <c r="B95" s="135">
        <f t="shared" si="108"/>
        <v>1010.54025228</v>
      </c>
      <c r="C95" s="135">
        <f t="shared" si="127"/>
        <v>997.54281518000005</v>
      </c>
      <c r="D95" s="136">
        <f t="shared" si="117"/>
        <v>5357.46</v>
      </c>
      <c r="E95" s="137">
        <f t="shared" si="106"/>
        <v>5391.75</v>
      </c>
      <c r="F95" s="138">
        <f t="shared" si="99"/>
        <v>44094</v>
      </c>
      <c r="G95" s="139">
        <f t="shared" si="109"/>
        <v>6.4004210950712181E-3</v>
      </c>
      <c r="H95" s="140">
        <f t="shared" si="128"/>
        <v>44155</v>
      </c>
      <c r="I95" s="140">
        <f t="shared" si="110"/>
        <v>44155</v>
      </c>
      <c r="J95" s="141">
        <f t="shared" si="118"/>
        <v>22</v>
      </c>
      <c r="K95" s="141">
        <f t="shared" si="107"/>
        <v>17</v>
      </c>
      <c r="L95" s="8">
        <f t="shared" si="119"/>
        <v>1.00494219</v>
      </c>
      <c r="M95" s="142">
        <f t="shared" si="105"/>
        <v>1.00240054</v>
      </c>
      <c r="N95" s="142">
        <f t="shared" ref="N95:N158" si="141">IF(I95&gt;I94,N94*M95,N94)</f>
        <v>1.0029152125332577</v>
      </c>
      <c r="O95" s="135">
        <f t="shared" si="101"/>
        <v>1.0078718099999999</v>
      </c>
      <c r="P95" s="135">
        <f t="shared" si="111"/>
        <v>1005.39528268</v>
      </c>
      <c r="Q95" s="190">
        <f t="shared" si="129"/>
        <v>0</v>
      </c>
      <c r="R95" s="191">
        <f t="shared" si="120"/>
        <v>0</v>
      </c>
      <c r="S95" s="135">
        <f t="shared" si="112"/>
        <v>0</v>
      </c>
      <c r="T95" s="145">
        <f t="shared" si="121"/>
        <v>7.8600000000000003E-2</v>
      </c>
      <c r="U95" s="143">
        <f t="shared" si="102"/>
        <v>17</v>
      </c>
      <c r="V95" s="143">
        <v>252</v>
      </c>
      <c r="W95" s="142">
        <f t="shared" si="113"/>
        <v>1.0051173600000001</v>
      </c>
      <c r="X95" s="135">
        <f t="shared" si="114"/>
        <v>5.1449695999999996</v>
      </c>
      <c r="Y95" s="135">
        <f t="shared" si="115"/>
        <v>0</v>
      </c>
      <c r="Z95" s="148" t="str">
        <f t="shared" si="130"/>
        <v>A+J=</v>
      </c>
      <c r="AA95" s="140">
        <f t="shared" si="131"/>
        <v>44155</v>
      </c>
      <c r="AB95" s="4"/>
      <c r="AC95" s="163">
        <f t="shared" si="132"/>
        <v>84</v>
      </c>
      <c r="AD95" s="169">
        <f t="shared" si="133"/>
        <v>46619</v>
      </c>
      <c r="AE95" s="165">
        <f t="shared" si="136"/>
        <v>271.89147079000008</v>
      </c>
      <c r="AF95" s="167">
        <f t="shared" si="134"/>
        <v>23</v>
      </c>
      <c r="AG95" s="176">
        <f t="shared" si="137"/>
        <v>1.9627152800000001</v>
      </c>
      <c r="AH95" s="175">
        <f t="shared" si="138"/>
        <v>11.33953999</v>
      </c>
      <c r="AI95" s="217">
        <v>4.0036364517356086E-2</v>
      </c>
      <c r="AJ95" s="165">
        <f t="shared" si="139"/>
        <v>13.30225527</v>
      </c>
      <c r="AK95" s="163">
        <f t="shared" si="135"/>
        <v>84</v>
      </c>
      <c r="AL95" s="172" t="s">
        <v>118</v>
      </c>
      <c r="AM95" s="169">
        <f t="shared" si="140"/>
        <v>46650</v>
      </c>
      <c r="AN95" s="7"/>
      <c r="AO95" s="169">
        <f t="shared" si="122"/>
        <v>46650</v>
      </c>
      <c r="AP95" s="200">
        <f>VLOOKUP($AO95,[1]Plan1!$EW$172:$EZ$293,2)</f>
        <v>7036.33</v>
      </c>
      <c r="AQ95" s="199">
        <f t="shared" si="123"/>
        <v>46588</v>
      </c>
      <c r="AR95" s="200">
        <f t="shared" si="124"/>
        <v>7036.33</v>
      </c>
      <c r="AS95" s="199">
        <f t="shared" si="125"/>
        <v>46619</v>
      </c>
      <c r="AT95" s="201">
        <f t="shared" si="126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22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3"/>
      <c r="DN95" s="1"/>
      <c r="DO95" s="1"/>
      <c r="DP95" s="1"/>
      <c r="DQ95" s="1"/>
      <c r="DR95" s="1"/>
      <c r="DS95" s="1"/>
      <c r="DT95" s="1"/>
      <c r="DU95" s="1"/>
      <c r="DV95" s="1"/>
      <c r="DW95" s="4"/>
      <c r="DX95" s="15"/>
      <c r="DY95" s="15"/>
      <c r="DZ95" s="24"/>
      <c r="EA95" s="15"/>
      <c r="EB95" s="16"/>
      <c r="EC95" s="15"/>
    </row>
    <row r="96" spans="1:133" ht="12.75" x14ac:dyDescent="0.2">
      <c r="A96" s="134">
        <f t="shared" si="116"/>
        <v>44149</v>
      </c>
      <c r="B96" s="135">
        <f t="shared" si="108"/>
        <v>1011.1368887</v>
      </c>
      <c r="C96" s="135">
        <f t="shared" si="127"/>
        <v>997.54281518000005</v>
      </c>
      <c r="D96" s="136">
        <f t="shared" si="117"/>
        <v>5357.46</v>
      </c>
      <c r="E96" s="137">
        <f t="shared" si="106"/>
        <v>5391.75</v>
      </c>
      <c r="F96" s="138">
        <f t="shared" si="99"/>
        <v>44094</v>
      </c>
      <c r="G96" s="139">
        <f t="shared" si="109"/>
        <v>6.4004210950712181E-3</v>
      </c>
      <c r="H96" s="140">
        <f t="shared" si="128"/>
        <v>44155</v>
      </c>
      <c r="I96" s="140">
        <f t="shared" si="110"/>
        <v>44155</v>
      </c>
      <c r="J96" s="141">
        <f t="shared" si="118"/>
        <v>22</v>
      </c>
      <c r="K96" s="141">
        <f t="shared" si="107"/>
        <v>18</v>
      </c>
      <c r="L96" s="8">
        <f t="shared" si="119"/>
        <v>1.00523366</v>
      </c>
      <c r="M96" s="142">
        <f t="shared" si="105"/>
        <v>1.00240054</v>
      </c>
      <c r="N96" s="142">
        <f t="shared" si="141"/>
        <v>1.0029152125332577</v>
      </c>
      <c r="O96" s="135">
        <f t="shared" si="101"/>
        <v>1.00816412</v>
      </c>
      <c r="P96" s="135">
        <f t="shared" si="111"/>
        <v>1005.68687442</v>
      </c>
      <c r="Q96" s="190">
        <f t="shared" si="129"/>
        <v>0</v>
      </c>
      <c r="R96" s="191">
        <f t="shared" si="120"/>
        <v>0</v>
      </c>
      <c r="S96" s="135">
        <f t="shared" si="112"/>
        <v>0</v>
      </c>
      <c r="T96" s="145">
        <f t="shared" si="121"/>
        <v>7.8600000000000003E-2</v>
      </c>
      <c r="U96" s="143">
        <f t="shared" si="102"/>
        <v>18</v>
      </c>
      <c r="V96" s="143">
        <v>252</v>
      </c>
      <c r="W96" s="142">
        <f t="shared" si="113"/>
        <v>1.0054191960000001</v>
      </c>
      <c r="X96" s="135">
        <f t="shared" si="114"/>
        <v>5.4500142800000004</v>
      </c>
      <c r="Y96" s="135">
        <f t="shared" si="115"/>
        <v>0</v>
      </c>
      <c r="Z96" s="148" t="str">
        <f t="shared" si="130"/>
        <v>A+J=</v>
      </c>
      <c r="AA96" s="140">
        <f t="shared" si="131"/>
        <v>44155</v>
      </c>
      <c r="AB96" s="4"/>
      <c r="AC96" s="163">
        <f t="shared" si="132"/>
        <v>85</v>
      </c>
      <c r="AD96" s="169">
        <f t="shared" si="133"/>
        <v>46650</v>
      </c>
      <c r="AE96" s="165">
        <f t="shared" si="136"/>
        <v>260.22685553000008</v>
      </c>
      <c r="AF96" s="167">
        <f t="shared" si="134"/>
        <v>20</v>
      </c>
      <c r="AG96" s="176">
        <f t="shared" si="137"/>
        <v>1.6376398400000001</v>
      </c>
      <c r="AH96" s="175">
        <f t="shared" si="138"/>
        <v>11.66461526</v>
      </c>
      <c r="AI96" s="217">
        <v>4.2901732915106162E-2</v>
      </c>
      <c r="AJ96" s="165">
        <f t="shared" si="139"/>
        <v>13.3022551</v>
      </c>
      <c r="AK96" s="163">
        <f t="shared" si="135"/>
        <v>85</v>
      </c>
      <c r="AL96" s="172" t="s">
        <v>118</v>
      </c>
      <c r="AM96" s="169">
        <f t="shared" si="140"/>
        <v>46680</v>
      </c>
      <c r="AN96" s="7"/>
      <c r="AO96" s="169">
        <f t="shared" si="122"/>
        <v>46680</v>
      </c>
      <c r="AP96" s="200">
        <f>VLOOKUP($AO96,[1]Plan1!$EW$172:$EZ$293,2)</f>
        <v>7036.33</v>
      </c>
      <c r="AQ96" s="199">
        <f t="shared" si="123"/>
        <v>46619</v>
      </c>
      <c r="AR96" s="200">
        <f t="shared" si="124"/>
        <v>7036.33</v>
      </c>
      <c r="AS96" s="199">
        <f t="shared" si="125"/>
        <v>46650</v>
      </c>
      <c r="AT96" s="201">
        <f t="shared" si="126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22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3"/>
      <c r="DN96" s="1"/>
      <c r="DO96" s="1"/>
      <c r="DP96" s="1"/>
      <c r="DQ96" s="1"/>
      <c r="DR96" s="1"/>
      <c r="DS96" s="1"/>
      <c r="DT96" s="1"/>
      <c r="DU96" s="1"/>
      <c r="DV96" s="1"/>
      <c r="DW96" s="4"/>
      <c r="DX96" s="15"/>
      <c r="DY96" s="15"/>
      <c r="DZ96" s="24"/>
      <c r="EA96" s="15"/>
      <c r="EB96" s="16"/>
      <c r="EC96" s="15"/>
    </row>
    <row r="97" spans="1:133" ht="12.75" x14ac:dyDescent="0.2">
      <c r="A97" s="134">
        <f t="shared" si="116"/>
        <v>44150</v>
      </c>
      <c r="B97" s="135">
        <f t="shared" si="108"/>
        <v>1011.1368887</v>
      </c>
      <c r="C97" s="135">
        <f t="shared" si="127"/>
        <v>997.54281518000005</v>
      </c>
      <c r="D97" s="136">
        <f t="shared" si="117"/>
        <v>5357.46</v>
      </c>
      <c r="E97" s="137">
        <f t="shared" si="106"/>
        <v>5391.75</v>
      </c>
      <c r="F97" s="138">
        <f t="shared" si="99"/>
        <v>44094</v>
      </c>
      <c r="G97" s="139">
        <f t="shared" si="109"/>
        <v>6.4004210950712181E-3</v>
      </c>
      <c r="H97" s="140">
        <f t="shared" si="128"/>
        <v>44155</v>
      </c>
      <c r="I97" s="140">
        <f t="shared" si="110"/>
        <v>44155</v>
      </c>
      <c r="J97" s="141">
        <f t="shared" si="118"/>
        <v>22</v>
      </c>
      <c r="K97" s="141">
        <f t="shared" si="107"/>
        <v>18</v>
      </c>
      <c r="L97" s="8">
        <f t="shared" si="119"/>
        <v>1.00523366</v>
      </c>
      <c r="M97" s="142">
        <f t="shared" si="105"/>
        <v>1.00240054</v>
      </c>
      <c r="N97" s="142">
        <f t="shared" si="141"/>
        <v>1.0029152125332577</v>
      </c>
      <c r="O97" s="135">
        <f t="shared" si="101"/>
        <v>1.00816412</v>
      </c>
      <c r="P97" s="135">
        <f t="shared" si="111"/>
        <v>1005.68687442</v>
      </c>
      <c r="Q97" s="190">
        <f t="shared" si="129"/>
        <v>0</v>
      </c>
      <c r="R97" s="191">
        <f t="shared" si="120"/>
        <v>0</v>
      </c>
      <c r="S97" s="135">
        <f t="shared" si="112"/>
        <v>0</v>
      </c>
      <c r="T97" s="145">
        <f t="shared" si="121"/>
        <v>7.8600000000000003E-2</v>
      </c>
      <c r="U97" s="143">
        <f t="shared" si="102"/>
        <v>18</v>
      </c>
      <c r="V97" s="143">
        <v>252</v>
      </c>
      <c r="W97" s="142">
        <f t="shared" si="113"/>
        <v>1.0054191960000001</v>
      </c>
      <c r="X97" s="135">
        <f t="shared" si="114"/>
        <v>5.4500142800000004</v>
      </c>
      <c r="Y97" s="135">
        <f t="shared" si="115"/>
        <v>0</v>
      </c>
      <c r="Z97" s="148" t="str">
        <f t="shared" si="130"/>
        <v>A+J=</v>
      </c>
      <c r="AA97" s="140">
        <f t="shared" si="131"/>
        <v>44155</v>
      </c>
      <c r="AB97" s="4"/>
      <c r="AC97" s="163">
        <f t="shared" si="132"/>
        <v>86</v>
      </c>
      <c r="AD97" s="169">
        <f t="shared" si="133"/>
        <v>46680</v>
      </c>
      <c r="AE97" s="165">
        <f t="shared" si="136"/>
        <v>248.57059914000007</v>
      </c>
      <c r="AF97" s="167">
        <f t="shared" si="134"/>
        <v>21</v>
      </c>
      <c r="AG97" s="176">
        <f t="shared" si="137"/>
        <v>1.6459988699999999</v>
      </c>
      <c r="AH97" s="175">
        <f t="shared" si="138"/>
        <v>11.656256389999999</v>
      </c>
      <c r="AI97" s="217">
        <v>4.479267279511092E-2</v>
      </c>
      <c r="AJ97" s="165">
        <f t="shared" si="139"/>
        <v>13.302255259999999</v>
      </c>
      <c r="AK97" s="163">
        <f t="shared" si="135"/>
        <v>86</v>
      </c>
      <c r="AL97" s="172" t="s">
        <v>118</v>
      </c>
      <c r="AM97" s="169">
        <f t="shared" si="140"/>
        <v>46713</v>
      </c>
      <c r="AN97" s="7"/>
      <c r="AO97" s="169">
        <f t="shared" si="122"/>
        <v>46713</v>
      </c>
      <c r="AP97" s="200">
        <f>VLOOKUP($AO97,[1]Plan1!$EW$172:$EZ$293,2)</f>
        <v>7036.33</v>
      </c>
      <c r="AQ97" s="199">
        <f t="shared" si="123"/>
        <v>46652</v>
      </c>
      <c r="AR97" s="200">
        <f t="shared" si="124"/>
        <v>7036.33</v>
      </c>
      <c r="AS97" s="199">
        <f t="shared" si="125"/>
        <v>46682</v>
      </c>
      <c r="AT97" s="201">
        <f t="shared" si="126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22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3"/>
      <c r="DN97" s="1"/>
      <c r="DO97" s="1"/>
      <c r="DP97" s="1"/>
      <c r="DQ97" s="1"/>
      <c r="DR97" s="1"/>
      <c r="DS97" s="1"/>
      <c r="DT97" s="1"/>
      <c r="DU97" s="1"/>
      <c r="DV97" s="1"/>
      <c r="DW97" s="4"/>
      <c r="DX97" s="15"/>
      <c r="DY97" s="15"/>
      <c r="DZ97" s="24"/>
      <c r="EA97" s="15"/>
      <c r="EB97" s="16"/>
      <c r="EC97" s="15"/>
    </row>
    <row r="98" spans="1:133" ht="12.75" x14ac:dyDescent="0.2">
      <c r="A98" s="134">
        <f t="shared" si="116"/>
        <v>44151</v>
      </c>
      <c r="B98" s="135">
        <f t="shared" si="108"/>
        <v>1011.1368887</v>
      </c>
      <c r="C98" s="135">
        <f t="shared" si="127"/>
        <v>997.54281518000005</v>
      </c>
      <c r="D98" s="136">
        <f t="shared" si="117"/>
        <v>5357.46</v>
      </c>
      <c r="E98" s="137">
        <f t="shared" si="106"/>
        <v>5391.75</v>
      </c>
      <c r="F98" s="138">
        <f t="shared" si="99"/>
        <v>44094</v>
      </c>
      <c r="G98" s="139">
        <f t="shared" si="109"/>
        <v>6.4004210950712181E-3</v>
      </c>
      <c r="H98" s="140">
        <f t="shared" si="128"/>
        <v>44155</v>
      </c>
      <c r="I98" s="140">
        <f t="shared" si="110"/>
        <v>44155</v>
      </c>
      <c r="J98" s="141">
        <f t="shared" si="118"/>
        <v>22</v>
      </c>
      <c r="K98" s="141">
        <f t="shared" si="107"/>
        <v>18</v>
      </c>
      <c r="L98" s="8">
        <f t="shared" si="119"/>
        <v>1.00523366</v>
      </c>
      <c r="M98" s="142">
        <f t="shared" si="105"/>
        <v>1.00240054</v>
      </c>
      <c r="N98" s="142">
        <f t="shared" si="141"/>
        <v>1.0029152125332577</v>
      </c>
      <c r="O98" s="135">
        <f t="shared" si="101"/>
        <v>1.00816412</v>
      </c>
      <c r="P98" s="135">
        <f t="shared" si="111"/>
        <v>1005.68687442</v>
      </c>
      <c r="Q98" s="190">
        <f t="shared" si="129"/>
        <v>0</v>
      </c>
      <c r="R98" s="191">
        <f t="shared" si="120"/>
        <v>0</v>
      </c>
      <c r="S98" s="135">
        <f t="shared" si="112"/>
        <v>0</v>
      </c>
      <c r="T98" s="145">
        <f t="shared" si="121"/>
        <v>7.8600000000000003E-2</v>
      </c>
      <c r="U98" s="143">
        <f t="shared" si="102"/>
        <v>18</v>
      </c>
      <c r="V98" s="143">
        <v>252</v>
      </c>
      <c r="W98" s="142">
        <f t="shared" si="113"/>
        <v>1.0054191960000001</v>
      </c>
      <c r="X98" s="135">
        <f t="shared" si="114"/>
        <v>5.4500142800000004</v>
      </c>
      <c r="Y98" s="135">
        <f t="shared" si="115"/>
        <v>0</v>
      </c>
      <c r="Z98" s="148" t="str">
        <f t="shared" si="130"/>
        <v>A+J=</v>
      </c>
      <c r="AA98" s="140">
        <f t="shared" si="131"/>
        <v>44155</v>
      </c>
      <c r="AB98" s="4"/>
      <c r="AC98" s="163">
        <f t="shared" si="132"/>
        <v>87</v>
      </c>
      <c r="AD98" s="169">
        <f t="shared" si="133"/>
        <v>46713</v>
      </c>
      <c r="AE98" s="165">
        <f t="shared" si="136"/>
        <v>236.84061407000007</v>
      </c>
      <c r="AF98" s="167">
        <f t="shared" si="134"/>
        <v>21</v>
      </c>
      <c r="AG98" s="176">
        <f t="shared" si="137"/>
        <v>1.5722701800000001</v>
      </c>
      <c r="AH98" s="175">
        <f t="shared" si="138"/>
        <v>11.72998507</v>
      </c>
      <c r="AI98" s="217">
        <v>4.7189752605483255E-2</v>
      </c>
      <c r="AJ98" s="165">
        <f t="shared" si="139"/>
        <v>13.30225525</v>
      </c>
      <c r="AK98" s="163">
        <f t="shared" si="135"/>
        <v>87</v>
      </c>
      <c r="AL98" s="172" t="s">
        <v>118</v>
      </c>
      <c r="AM98" s="169">
        <f t="shared" si="140"/>
        <v>46741</v>
      </c>
      <c r="AN98" s="7"/>
      <c r="AO98" s="169">
        <f t="shared" si="122"/>
        <v>46741</v>
      </c>
      <c r="AP98" s="200">
        <f>VLOOKUP($AO98,[1]Plan1!$EW$172:$EZ$293,2)</f>
        <v>7036.33</v>
      </c>
      <c r="AQ98" s="199">
        <f t="shared" si="123"/>
        <v>46680</v>
      </c>
      <c r="AR98" s="200">
        <f t="shared" si="124"/>
        <v>7036.33</v>
      </c>
      <c r="AS98" s="199">
        <f t="shared" si="125"/>
        <v>46711</v>
      </c>
      <c r="AT98" s="201">
        <f t="shared" si="126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22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3"/>
      <c r="DN98" s="1"/>
      <c r="DO98" s="1"/>
      <c r="DP98" s="1"/>
      <c r="DQ98" s="1"/>
      <c r="DR98" s="1"/>
      <c r="DS98" s="1"/>
      <c r="DT98" s="1"/>
      <c r="DU98" s="1"/>
      <c r="DV98" s="1"/>
      <c r="DW98" s="4"/>
      <c r="DX98" s="15"/>
      <c r="DY98" s="15"/>
      <c r="DZ98" s="24"/>
      <c r="EA98" s="15"/>
      <c r="EB98" s="16"/>
      <c r="EC98" s="15"/>
    </row>
    <row r="99" spans="1:133" ht="12.75" x14ac:dyDescent="0.2">
      <c r="A99" s="134">
        <f t="shared" si="116"/>
        <v>44152</v>
      </c>
      <c r="B99" s="135">
        <f t="shared" si="108"/>
        <v>1011.73390205</v>
      </c>
      <c r="C99" s="135">
        <f t="shared" si="127"/>
        <v>997.54281518000005</v>
      </c>
      <c r="D99" s="136">
        <f t="shared" si="117"/>
        <v>5357.46</v>
      </c>
      <c r="E99" s="137">
        <f t="shared" si="106"/>
        <v>5391.75</v>
      </c>
      <c r="F99" s="138">
        <f t="shared" si="99"/>
        <v>44094</v>
      </c>
      <c r="G99" s="139">
        <f t="shared" si="109"/>
        <v>6.4004210950712181E-3</v>
      </c>
      <c r="H99" s="140">
        <f t="shared" si="128"/>
        <v>44155</v>
      </c>
      <c r="I99" s="140">
        <f t="shared" si="110"/>
        <v>44155</v>
      </c>
      <c r="J99" s="141">
        <f t="shared" si="118"/>
        <v>22</v>
      </c>
      <c r="K99" s="141">
        <f t="shared" si="107"/>
        <v>19</v>
      </c>
      <c r="L99" s="8">
        <f t="shared" si="119"/>
        <v>1.0055252299999999</v>
      </c>
      <c r="M99" s="142">
        <f t="shared" si="105"/>
        <v>1.00240054</v>
      </c>
      <c r="N99" s="142">
        <f t="shared" si="141"/>
        <v>1.0029152125332577</v>
      </c>
      <c r="O99" s="135">
        <f t="shared" si="101"/>
        <v>1.0084565400000001</v>
      </c>
      <c r="P99" s="135">
        <f t="shared" si="111"/>
        <v>1005.97857589</v>
      </c>
      <c r="Q99" s="190">
        <f t="shared" si="129"/>
        <v>0</v>
      </c>
      <c r="R99" s="191">
        <f t="shared" si="120"/>
        <v>0</v>
      </c>
      <c r="S99" s="135">
        <f t="shared" si="112"/>
        <v>0</v>
      </c>
      <c r="T99" s="145">
        <f t="shared" si="121"/>
        <v>7.8600000000000003E-2</v>
      </c>
      <c r="U99" s="143">
        <f t="shared" si="102"/>
        <v>19</v>
      </c>
      <c r="V99" s="143">
        <v>252</v>
      </c>
      <c r="W99" s="142">
        <f t="shared" si="113"/>
        <v>1.005721122</v>
      </c>
      <c r="X99" s="135">
        <f t="shared" si="114"/>
        <v>5.7553261600000001</v>
      </c>
      <c r="Y99" s="135">
        <f t="shared" si="115"/>
        <v>0</v>
      </c>
      <c r="Z99" s="148" t="str">
        <f t="shared" si="130"/>
        <v>A+J=</v>
      </c>
      <c r="AA99" s="140">
        <f t="shared" si="131"/>
        <v>44155</v>
      </c>
      <c r="AB99" s="4"/>
      <c r="AC99" s="163">
        <f t="shared" si="132"/>
        <v>88</v>
      </c>
      <c r="AD99" s="169">
        <f t="shared" si="133"/>
        <v>46741</v>
      </c>
      <c r="AE99" s="165">
        <f t="shared" si="136"/>
        <v>224.96488265000008</v>
      </c>
      <c r="AF99" s="167">
        <f t="shared" si="134"/>
        <v>20</v>
      </c>
      <c r="AG99" s="176">
        <f t="shared" si="137"/>
        <v>1.4265237</v>
      </c>
      <c r="AH99" s="175">
        <f t="shared" si="138"/>
        <v>11.875731419999999</v>
      </c>
      <c r="AI99" s="217">
        <v>5.01422928141151E-2</v>
      </c>
      <c r="AJ99" s="165">
        <f t="shared" si="139"/>
        <v>13.30225512</v>
      </c>
      <c r="AK99" s="163">
        <f t="shared" si="135"/>
        <v>88</v>
      </c>
      <c r="AL99" s="172" t="s">
        <v>118</v>
      </c>
      <c r="AM99" s="169">
        <f t="shared" si="140"/>
        <v>46772</v>
      </c>
      <c r="AN99" s="7"/>
      <c r="AO99" s="169">
        <f t="shared" si="122"/>
        <v>46772</v>
      </c>
      <c r="AP99" s="200">
        <f>VLOOKUP($AO99,[1]Plan1!$EW$172:$EZ$293,2)</f>
        <v>7036.33</v>
      </c>
      <c r="AQ99" s="199">
        <f t="shared" si="123"/>
        <v>46711</v>
      </c>
      <c r="AR99" s="200">
        <f t="shared" si="124"/>
        <v>7036.33</v>
      </c>
      <c r="AS99" s="199">
        <f t="shared" si="125"/>
        <v>46741</v>
      </c>
      <c r="AT99" s="201">
        <f t="shared" si="126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22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3"/>
      <c r="DN99" s="1"/>
      <c r="DO99" s="1"/>
      <c r="DP99" s="1"/>
      <c r="DQ99" s="1"/>
      <c r="DR99" s="1"/>
      <c r="DS99" s="1"/>
      <c r="DT99" s="1"/>
      <c r="DU99" s="1"/>
      <c r="DV99" s="1"/>
      <c r="DW99" s="4"/>
      <c r="DX99" s="15"/>
      <c r="DY99" s="15"/>
      <c r="DZ99" s="24"/>
      <c r="EA99" s="15"/>
      <c r="EB99" s="16"/>
      <c r="EC99" s="15"/>
    </row>
    <row r="100" spans="1:133" ht="12.75" x14ac:dyDescent="0.2">
      <c r="A100" s="134">
        <f t="shared" si="116"/>
        <v>44153</v>
      </c>
      <c r="B100" s="135">
        <f t="shared" si="108"/>
        <v>1012.33125235</v>
      </c>
      <c r="C100" s="135">
        <f t="shared" si="127"/>
        <v>997.54281518000005</v>
      </c>
      <c r="D100" s="136">
        <f t="shared" si="117"/>
        <v>5357.46</v>
      </c>
      <c r="E100" s="137">
        <f t="shared" si="106"/>
        <v>5391.75</v>
      </c>
      <c r="F100" s="138">
        <f t="shared" si="99"/>
        <v>44094</v>
      </c>
      <c r="G100" s="139">
        <f t="shared" si="109"/>
        <v>6.4004210950712181E-3</v>
      </c>
      <c r="H100" s="140">
        <f t="shared" si="128"/>
        <v>44155</v>
      </c>
      <c r="I100" s="140">
        <f t="shared" si="110"/>
        <v>44155</v>
      </c>
      <c r="J100" s="141">
        <f t="shared" si="118"/>
        <v>22</v>
      </c>
      <c r="K100" s="141">
        <f t="shared" si="107"/>
        <v>20</v>
      </c>
      <c r="L100" s="8">
        <f t="shared" si="119"/>
        <v>1.0058168700000001</v>
      </c>
      <c r="M100" s="142">
        <f t="shared" si="105"/>
        <v>1.00240054</v>
      </c>
      <c r="N100" s="142">
        <f t="shared" si="141"/>
        <v>1.0029152125332577</v>
      </c>
      <c r="O100" s="135">
        <f t="shared" si="101"/>
        <v>1.0087490299999999</v>
      </c>
      <c r="P100" s="135">
        <f t="shared" si="111"/>
        <v>1006.2703471900001</v>
      </c>
      <c r="Q100" s="190">
        <f t="shared" si="129"/>
        <v>0</v>
      </c>
      <c r="R100" s="191">
        <f t="shared" si="120"/>
        <v>0</v>
      </c>
      <c r="S100" s="135">
        <f t="shared" si="112"/>
        <v>0</v>
      </c>
      <c r="T100" s="145">
        <f t="shared" si="121"/>
        <v>7.8600000000000003E-2</v>
      </c>
      <c r="U100" s="143">
        <f t="shared" si="102"/>
        <v>20</v>
      </c>
      <c r="V100" s="143">
        <v>252</v>
      </c>
      <c r="W100" s="142">
        <f t="shared" si="113"/>
        <v>1.006023138</v>
      </c>
      <c r="X100" s="135">
        <f t="shared" si="114"/>
        <v>6.0609051599999999</v>
      </c>
      <c r="Y100" s="135">
        <f t="shared" si="115"/>
        <v>0</v>
      </c>
      <c r="Z100" s="148" t="str">
        <f t="shared" si="130"/>
        <v>A+J=</v>
      </c>
      <c r="AA100" s="140">
        <f t="shared" si="131"/>
        <v>44155</v>
      </c>
      <c r="AB100" s="4"/>
      <c r="AC100" s="163">
        <f t="shared" si="132"/>
        <v>89</v>
      </c>
      <c r="AD100" s="169">
        <f t="shared" si="133"/>
        <v>46772</v>
      </c>
      <c r="AE100" s="165">
        <f t="shared" si="136"/>
        <v>213.22157397000007</v>
      </c>
      <c r="AF100" s="167">
        <f t="shared" si="134"/>
        <v>23</v>
      </c>
      <c r="AG100" s="176">
        <f t="shared" si="137"/>
        <v>1.55894657</v>
      </c>
      <c r="AH100" s="175">
        <f t="shared" si="138"/>
        <v>11.74330868</v>
      </c>
      <c r="AI100" s="217">
        <v>5.2200630377454579E-2</v>
      </c>
      <c r="AJ100" s="165">
        <f t="shared" si="139"/>
        <v>13.30225525</v>
      </c>
      <c r="AK100" s="163">
        <f t="shared" si="135"/>
        <v>89</v>
      </c>
      <c r="AL100" s="172" t="s">
        <v>118</v>
      </c>
      <c r="AM100" s="169">
        <f t="shared" si="140"/>
        <v>46804</v>
      </c>
      <c r="AN100" s="7"/>
      <c r="AO100" s="169">
        <f t="shared" si="122"/>
        <v>46804</v>
      </c>
      <c r="AP100" s="200">
        <f>VLOOKUP($AO100,[1]Plan1!$EW$172:$EZ$293,2)</f>
        <v>7036.33</v>
      </c>
      <c r="AQ100" s="199">
        <f t="shared" si="123"/>
        <v>46742</v>
      </c>
      <c r="AR100" s="200">
        <f t="shared" si="124"/>
        <v>7036.33</v>
      </c>
      <c r="AS100" s="199">
        <f t="shared" si="125"/>
        <v>46773</v>
      </c>
      <c r="AT100" s="201">
        <f t="shared" si="126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22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3"/>
      <c r="DN100" s="1"/>
      <c r="DO100" s="1"/>
      <c r="DP100" s="1"/>
      <c r="DQ100" s="1"/>
      <c r="DR100" s="1"/>
      <c r="DS100" s="1"/>
      <c r="DT100" s="1"/>
      <c r="DU100" s="1"/>
      <c r="DV100" s="1"/>
      <c r="DW100" s="4"/>
      <c r="DX100" s="15"/>
      <c r="DY100" s="15"/>
      <c r="DZ100" s="24"/>
      <c r="EA100" s="15"/>
      <c r="EB100" s="16"/>
      <c r="EC100" s="15"/>
    </row>
    <row r="101" spans="1:133" ht="12.75" x14ac:dyDescent="0.2">
      <c r="A101" s="134">
        <f t="shared" si="116"/>
        <v>44154</v>
      </c>
      <c r="B101" s="135">
        <f t="shared" si="108"/>
        <v>1012.9289718799999</v>
      </c>
      <c r="C101" s="135">
        <f t="shared" si="127"/>
        <v>997.54281518000005</v>
      </c>
      <c r="D101" s="136">
        <f t="shared" si="117"/>
        <v>5357.46</v>
      </c>
      <c r="E101" s="137">
        <f t="shared" si="106"/>
        <v>5391.75</v>
      </c>
      <c r="F101" s="138">
        <f t="shared" si="99"/>
        <v>44094</v>
      </c>
      <c r="G101" s="139">
        <f t="shared" si="109"/>
        <v>6.4004210950712181E-3</v>
      </c>
      <c r="H101" s="140">
        <f t="shared" si="128"/>
        <v>44155</v>
      </c>
      <c r="I101" s="140">
        <f t="shared" si="110"/>
        <v>44155</v>
      </c>
      <c r="J101" s="141">
        <f t="shared" si="118"/>
        <v>22</v>
      </c>
      <c r="K101" s="141">
        <f t="shared" si="107"/>
        <v>21</v>
      </c>
      <c r="L101" s="8">
        <f t="shared" si="119"/>
        <v>1.0061085999999999</v>
      </c>
      <c r="M101" s="142">
        <f t="shared" si="105"/>
        <v>1.00240054</v>
      </c>
      <c r="N101" s="142">
        <f t="shared" si="141"/>
        <v>1.0029152125332577</v>
      </c>
      <c r="O101" s="135">
        <f t="shared" si="101"/>
        <v>1.0090416200000001</v>
      </c>
      <c r="P101" s="135">
        <f t="shared" si="111"/>
        <v>1006.56221824</v>
      </c>
      <c r="Q101" s="190">
        <f t="shared" si="129"/>
        <v>0</v>
      </c>
      <c r="R101" s="191">
        <f t="shared" si="120"/>
        <v>0</v>
      </c>
      <c r="S101" s="135">
        <f t="shared" si="112"/>
        <v>0</v>
      </c>
      <c r="T101" s="145">
        <f t="shared" si="121"/>
        <v>7.8600000000000003E-2</v>
      </c>
      <c r="U101" s="143">
        <f t="shared" ref="U101:U164" si="142">IF(Q100&gt;0,1,IF(K101=K100,U100,U100+1))</f>
        <v>21</v>
      </c>
      <c r="V101" s="143">
        <v>252</v>
      </c>
      <c r="W101" s="142">
        <f t="shared" si="113"/>
        <v>1.0063252460000001</v>
      </c>
      <c r="X101" s="135">
        <f t="shared" si="114"/>
        <v>6.3667536399999998</v>
      </c>
      <c r="Y101" s="135">
        <f t="shared" si="115"/>
        <v>0</v>
      </c>
      <c r="Z101" s="148" t="str">
        <f t="shared" si="130"/>
        <v>A+J=</v>
      </c>
      <c r="AA101" s="140">
        <f t="shared" si="131"/>
        <v>44155</v>
      </c>
      <c r="AB101" s="4"/>
      <c r="AC101" s="163">
        <f t="shared" si="132"/>
        <v>90</v>
      </c>
      <c r="AD101" s="169">
        <f t="shared" si="133"/>
        <v>46804</v>
      </c>
      <c r="AE101" s="165">
        <f t="shared" si="136"/>
        <v>201.33243279000007</v>
      </c>
      <c r="AF101" s="167">
        <f t="shared" si="134"/>
        <v>22</v>
      </c>
      <c r="AG101" s="176">
        <f t="shared" si="137"/>
        <v>1.41311404</v>
      </c>
      <c r="AH101" s="175">
        <f t="shared" si="138"/>
        <v>11.889141179999999</v>
      </c>
      <c r="AI101" s="217">
        <v>5.5759560197144016E-2</v>
      </c>
      <c r="AJ101" s="165">
        <f t="shared" si="139"/>
        <v>13.302255219999999</v>
      </c>
      <c r="AK101" s="163">
        <f t="shared" si="135"/>
        <v>90</v>
      </c>
      <c r="AL101" s="172" t="s">
        <v>118</v>
      </c>
      <c r="AM101" s="169">
        <f t="shared" si="140"/>
        <v>46832</v>
      </c>
      <c r="AN101" s="7"/>
      <c r="AO101" s="169">
        <f t="shared" si="122"/>
        <v>46832</v>
      </c>
      <c r="AP101" s="200">
        <f>VLOOKUP($AO101,[1]Plan1!$EW$172:$EZ$293,2)</f>
        <v>7036.33</v>
      </c>
      <c r="AQ101" s="199">
        <f t="shared" si="123"/>
        <v>46772</v>
      </c>
      <c r="AR101" s="200">
        <f t="shared" si="124"/>
        <v>7036.33</v>
      </c>
      <c r="AS101" s="199">
        <f t="shared" si="125"/>
        <v>46803</v>
      </c>
      <c r="AT101" s="201">
        <f t="shared" si="126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22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3"/>
      <c r="DN101" s="1"/>
      <c r="DO101" s="1"/>
      <c r="DP101" s="1"/>
      <c r="DQ101" s="1"/>
      <c r="DR101" s="1"/>
      <c r="DS101" s="1"/>
      <c r="DT101" s="1"/>
      <c r="DU101" s="1"/>
      <c r="DV101" s="1"/>
      <c r="DW101" s="4"/>
      <c r="DX101" s="15"/>
      <c r="DY101" s="15"/>
      <c r="DZ101" s="24"/>
      <c r="EA101" s="15"/>
      <c r="EB101" s="16"/>
      <c r="EC101" s="27"/>
    </row>
    <row r="102" spans="1:133" ht="15" x14ac:dyDescent="0.2">
      <c r="A102" s="134">
        <f t="shared" si="116"/>
        <v>44155</v>
      </c>
      <c r="B102" s="135">
        <f t="shared" si="108"/>
        <v>1013.5270387200001</v>
      </c>
      <c r="C102" s="135">
        <f t="shared" si="127"/>
        <v>997.54281518000005</v>
      </c>
      <c r="D102" s="136">
        <f t="shared" si="117"/>
        <v>5357.46</v>
      </c>
      <c r="E102" s="137">
        <f t="shared" si="106"/>
        <v>5391.75</v>
      </c>
      <c r="F102" s="138">
        <f t="shared" si="99"/>
        <v>44094</v>
      </c>
      <c r="G102" s="139">
        <f t="shared" si="109"/>
        <v>6.4004210950712181E-3</v>
      </c>
      <c r="H102" s="140">
        <f t="shared" si="128"/>
        <v>44186</v>
      </c>
      <c r="I102" s="140">
        <f t="shared" si="110"/>
        <v>44155</v>
      </c>
      <c r="J102" s="141">
        <f t="shared" si="118"/>
        <v>22</v>
      </c>
      <c r="K102" s="141">
        <f t="shared" si="107"/>
        <v>22</v>
      </c>
      <c r="L102" s="8">
        <f t="shared" si="119"/>
        <v>1.0064004200000001</v>
      </c>
      <c r="M102" s="142">
        <f t="shared" si="105"/>
        <v>1.00240054</v>
      </c>
      <c r="N102" s="142">
        <f t="shared" si="141"/>
        <v>1.0029152125332577</v>
      </c>
      <c r="O102" s="135">
        <f t="shared" si="101"/>
        <v>1.00933429</v>
      </c>
      <c r="P102" s="135">
        <f t="shared" si="111"/>
        <v>1006.8541691</v>
      </c>
      <c r="Q102" s="190">
        <f t="shared" si="129"/>
        <v>3</v>
      </c>
      <c r="R102" s="219">
        <f>S102/P102</f>
        <v>2.2709894343923612E-3</v>
      </c>
      <c r="S102" s="135">
        <v>2.2865551799999997</v>
      </c>
      <c r="T102" s="145">
        <f t="shared" si="121"/>
        <v>7.8600000000000003E-2</v>
      </c>
      <c r="U102" s="143">
        <f t="shared" si="142"/>
        <v>22</v>
      </c>
      <c r="V102" s="143">
        <v>252</v>
      </c>
      <c r="W102" s="142">
        <f t="shared" si="113"/>
        <v>1.006627444</v>
      </c>
      <c r="X102" s="135">
        <f t="shared" si="114"/>
        <v>6.6728696200000002</v>
      </c>
      <c r="Y102" s="135">
        <f t="shared" si="115"/>
        <v>8.9594248000000007</v>
      </c>
      <c r="Z102" s="148" t="str">
        <f t="shared" si="130"/>
        <v>A+J=</v>
      </c>
      <c r="AA102" s="140">
        <f t="shared" si="131"/>
        <v>44155</v>
      </c>
      <c r="AB102" s="4"/>
      <c r="AC102" s="163">
        <f t="shared" si="132"/>
        <v>91</v>
      </c>
      <c r="AD102" s="169">
        <f t="shared" si="133"/>
        <v>46832</v>
      </c>
      <c r="AE102" s="165">
        <f t="shared" si="136"/>
        <v>189.12123742000006</v>
      </c>
      <c r="AF102" s="167">
        <f t="shared" si="134"/>
        <v>18</v>
      </c>
      <c r="AG102" s="176">
        <f t="shared" si="137"/>
        <v>1.09105991</v>
      </c>
      <c r="AH102" s="175">
        <f t="shared" si="138"/>
        <v>12.21119537</v>
      </c>
      <c r="AI102" s="217">
        <v>6.0651903943965399E-2</v>
      </c>
      <c r="AJ102" s="165">
        <f t="shared" si="139"/>
        <v>13.302255280000001</v>
      </c>
      <c r="AK102" s="163">
        <f t="shared" si="135"/>
        <v>91</v>
      </c>
      <c r="AL102" s="172" t="s">
        <v>118</v>
      </c>
      <c r="AM102" s="169">
        <f t="shared" si="140"/>
        <v>46863</v>
      </c>
      <c r="AN102" s="7"/>
      <c r="AO102" s="169">
        <f t="shared" si="122"/>
        <v>46863</v>
      </c>
      <c r="AP102" s="200">
        <f>VLOOKUP($AO102,[1]Plan1!$EW$172:$EZ$293,2)</f>
        <v>7036.33</v>
      </c>
      <c r="AQ102" s="199">
        <f t="shared" si="123"/>
        <v>46803</v>
      </c>
      <c r="AR102" s="200">
        <f t="shared" si="124"/>
        <v>7036.33</v>
      </c>
      <c r="AS102" s="199">
        <f t="shared" si="125"/>
        <v>46832</v>
      </c>
      <c r="AT102" s="201">
        <f t="shared" si="126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1"/>
      <c r="CW102" s="1"/>
      <c r="CX102" s="22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3"/>
      <c r="DN102" s="1"/>
      <c r="DO102" s="1"/>
      <c r="DP102" s="1"/>
      <c r="DQ102" s="1"/>
      <c r="DR102" s="1"/>
      <c r="DS102" s="1"/>
      <c r="DT102" s="1"/>
      <c r="DU102" s="1"/>
      <c r="DV102" s="1"/>
      <c r="DW102" s="26"/>
      <c r="DX102" s="15"/>
      <c r="DY102" s="15"/>
      <c r="DZ102" s="24"/>
      <c r="EA102" s="15"/>
      <c r="EB102" s="16"/>
      <c r="EC102" s="15"/>
    </row>
    <row r="103" spans="1:133" ht="12.75" x14ac:dyDescent="0.2">
      <c r="A103" s="134">
        <f t="shared" si="116"/>
        <v>44156</v>
      </c>
      <c r="B103" s="135">
        <f t="shared" si="108"/>
        <v>1005.2791235</v>
      </c>
      <c r="C103" s="135">
        <f t="shared" si="127"/>
        <v>995.27740599000003</v>
      </c>
      <c r="D103" s="136">
        <f t="shared" si="117"/>
        <v>5391.75</v>
      </c>
      <c r="E103" s="137">
        <f t="shared" si="106"/>
        <v>5438.12</v>
      </c>
      <c r="F103" s="138">
        <f t="shared" si="99"/>
        <v>44124</v>
      </c>
      <c r="G103" s="139">
        <f t="shared" si="109"/>
        <v>8.6001761951128852E-3</v>
      </c>
      <c r="H103" s="140">
        <f t="shared" si="128"/>
        <v>44186</v>
      </c>
      <c r="I103" s="140">
        <f t="shared" si="110"/>
        <v>44186</v>
      </c>
      <c r="J103" s="141">
        <f t="shared" si="118"/>
        <v>21</v>
      </c>
      <c r="K103" s="141">
        <f t="shared" si="107"/>
        <v>1</v>
      </c>
      <c r="L103" s="8">
        <f t="shared" si="119"/>
        <v>1.0004078599999999</v>
      </c>
      <c r="M103" s="142">
        <f t="shared" si="105"/>
        <v>1.0064004200000001</v>
      </c>
      <c r="N103" s="142">
        <f t="shared" si="141"/>
        <v>1.0093342911178598</v>
      </c>
      <c r="O103" s="135">
        <f t="shared" si="101"/>
        <v>1.0097459499999999</v>
      </c>
      <c r="P103" s="135">
        <f t="shared" si="111"/>
        <v>1004.97732982</v>
      </c>
      <c r="Q103" s="190">
        <f t="shared" si="129"/>
        <v>0</v>
      </c>
      <c r="R103" s="191">
        <f t="shared" si="120"/>
        <v>0</v>
      </c>
      <c r="S103" s="135">
        <f t="shared" si="112"/>
        <v>0</v>
      </c>
      <c r="T103" s="145">
        <f t="shared" si="121"/>
        <v>7.8600000000000003E-2</v>
      </c>
      <c r="U103" s="143">
        <f t="shared" si="142"/>
        <v>1</v>
      </c>
      <c r="V103" s="143">
        <v>252</v>
      </c>
      <c r="W103" s="142">
        <f t="shared" si="113"/>
        <v>1.0003002990000001</v>
      </c>
      <c r="X103" s="135">
        <f t="shared" si="114"/>
        <v>0.30179368000000001</v>
      </c>
      <c r="Y103" s="135">
        <f t="shared" si="115"/>
        <v>0</v>
      </c>
      <c r="Z103" s="148" t="str">
        <f t="shared" si="130"/>
        <v>A+J=</v>
      </c>
      <c r="AA103" s="140">
        <f t="shared" si="131"/>
        <v>44186</v>
      </c>
      <c r="AB103" s="4"/>
      <c r="AC103" s="163">
        <f t="shared" si="132"/>
        <v>92</v>
      </c>
      <c r="AD103" s="169">
        <f t="shared" si="133"/>
        <v>46863</v>
      </c>
      <c r="AE103" s="165">
        <f t="shared" si="136"/>
        <v>177.07237261000006</v>
      </c>
      <c r="AF103" s="167">
        <f t="shared" si="134"/>
        <v>22</v>
      </c>
      <c r="AG103" s="176">
        <f t="shared" si="137"/>
        <v>1.25339041</v>
      </c>
      <c r="AH103" s="175">
        <f t="shared" si="138"/>
        <v>12.04886481</v>
      </c>
      <c r="AI103" s="217">
        <v>6.3709739752428468E-2</v>
      </c>
      <c r="AJ103" s="165">
        <f t="shared" si="139"/>
        <v>13.302255219999999</v>
      </c>
      <c r="AK103" s="163">
        <f t="shared" si="135"/>
        <v>92</v>
      </c>
      <c r="AL103" s="172" t="s">
        <v>118</v>
      </c>
      <c r="AM103" s="169">
        <f t="shared" si="140"/>
        <v>46895</v>
      </c>
      <c r="AN103" s="7"/>
      <c r="AO103" s="169">
        <f t="shared" si="122"/>
        <v>46895</v>
      </c>
      <c r="AP103" s="200">
        <f>VLOOKUP($AO103,[1]Plan1!$EW$172:$EZ$293,2)</f>
        <v>7036.33</v>
      </c>
      <c r="AQ103" s="199">
        <f t="shared" si="123"/>
        <v>46834</v>
      </c>
      <c r="AR103" s="200">
        <f t="shared" si="124"/>
        <v>7036.33</v>
      </c>
      <c r="AS103" s="199">
        <f t="shared" si="125"/>
        <v>46865</v>
      </c>
      <c r="AT103" s="201">
        <f t="shared" si="126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22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3"/>
      <c r="DN103" s="1"/>
      <c r="DO103" s="1"/>
      <c r="DP103" s="1"/>
      <c r="DQ103" s="1"/>
      <c r="DR103" s="1"/>
      <c r="DS103" s="1"/>
      <c r="DT103" s="1"/>
      <c r="DU103" s="1"/>
      <c r="DV103" s="1"/>
      <c r="DW103" s="4"/>
      <c r="DX103" s="15"/>
      <c r="DY103" s="15"/>
      <c r="DZ103" s="24"/>
      <c r="EA103" s="15"/>
      <c r="EB103" s="16"/>
      <c r="EC103" s="15"/>
    </row>
    <row r="104" spans="1:133" ht="12.75" x14ac:dyDescent="0.2">
      <c r="A104" s="134">
        <f t="shared" si="116"/>
        <v>44157</v>
      </c>
      <c r="B104" s="135">
        <f t="shared" si="108"/>
        <v>1005.2791235</v>
      </c>
      <c r="C104" s="135">
        <f t="shared" si="127"/>
        <v>995.27740599000003</v>
      </c>
      <c r="D104" s="136">
        <f t="shared" si="117"/>
        <v>5391.75</v>
      </c>
      <c r="E104" s="137">
        <f t="shared" si="106"/>
        <v>5438.12</v>
      </c>
      <c r="F104" s="138">
        <f t="shared" si="99"/>
        <v>44124</v>
      </c>
      <c r="G104" s="139">
        <f t="shared" si="109"/>
        <v>8.6001761951128852E-3</v>
      </c>
      <c r="H104" s="140">
        <f t="shared" si="128"/>
        <v>44186</v>
      </c>
      <c r="I104" s="140">
        <f t="shared" si="110"/>
        <v>44186</v>
      </c>
      <c r="J104" s="141">
        <f t="shared" si="118"/>
        <v>21</v>
      </c>
      <c r="K104" s="141">
        <f t="shared" si="107"/>
        <v>1</v>
      </c>
      <c r="L104" s="8">
        <f t="shared" si="119"/>
        <v>1.0004078599999999</v>
      </c>
      <c r="M104" s="142">
        <f t="shared" si="105"/>
        <v>1.0064004200000001</v>
      </c>
      <c r="N104" s="142">
        <f t="shared" si="141"/>
        <v>1.0093342911178598</v>
      </c>
      <c r="O104" s="135">
        <f t="shared" si="101"/>
        <v>1.0097459499999999</v>
      </c>
      <c r="P104" s="135">
        <f t="shared" si="111"/>
        <v>1004.97732982</v>
      </c>
      <c r="Q104" s="190">
        <f t="shared" si="129"/>
        <v>0</v>
      </c>
      <c r="R104" s="191">
        <f t="shared" si="120"/>
        <v>0</v>
      </c>
      <c r="S104" s="135">
        <f t="shared" si="112"/>
        <v>0</v>
      </c>
      <c r="T104" s="145">
        <f t="shared" si="121"/>
        <v>7.8600000000000003E-2</v>
      </c>
      <c r="U104" s="143">
        <f t="shared" si="142"/>
        <v>1</v>
      </c>
      <c r="V104" s="143">
        <v>252</v>
      </c>
      <c r="W104" s="142">
        <f t="shared" si="113"/>
        <v>1.0003002990000001</v>
      </c>
      <c r="X104" s="135">
        <f t="shared" si="114"/>
        <v>0.30179368000000001</v>
      </c>
      <c r="Y104" s="135">
        <f t="shared" si="115"/>
        <v>0</v>
      </c>
      <c r="Z104" s="148" t="str">
        <f t="shared" si="130"/>
        <v>A+J=</v>
      </c>
      <c r="AA104" s="140">
        <f t="shared" si="131"/>
        <v>44186</v>
      </c>
      <c r="AB104" s="4"/>
      <c r="AC104" s="163">
        <f t="shared" si="132"/>
        <v>93</v>
      </c>
      <c r="AD104" s="169">
        <f t="shared" si="133"/>
        <v>46895</v>
      </c>
      <c r="AE104" s="165">
        <f t="shared" si="136"/>
        <v>164.83664881000007</v>
      </c>
      <c r="AF104" s="167">
        <f t="shared" si="134"/>
        <v>20</v>
      </c>
      <c r="AG104" s="176">
        <f t="shared" si="137"/>
        <v>1.0665313300000001</v>
      </c>
      <c r="AH104" s="175">
        <f t="shared" si="138"/>
        <v>12.235723800000001</v>
      </c>
      <c r="AI104" s="217">
        <v>6.9100129108714908E-2</v>
      </c>
      <c r="AJ104" s="165">
        <f t="shared" si="139"/>
        <v>13.302255130000001</v>
      </c>
      <c r="AK104" s="163">
        <f t="shared" si="135"/>
        <v>93</v>
      </c>
      <c r="AL104" s="172" t="s">
        <v>118</v>
      </c>
      <c r="AM104" s="169">
        <f t="shared" si="140"/>
        <v>46924</v>
      </c>
      <c r="AN104" s="7"/>
      <c r="AO104" s="169">
        <f t="shared" si="122"/>
        <v>46924</v>
      </c>
      <c r="AP104" s="200">
        <f>VLOOKUP($AO104,[1]Plan1!$EW$172:$EZ$293,2)</f>
        <v>7036.33</v>
      </c>
      <c r="AQ104" s="199">
        <f t="shared" si="123"/>
        <v>46863</v>
      </c>
      <c r="AR104" s="200">
        <f t="shared" si="124"/>
        <v>7036.33</v>
      </c>
      <c r="AS104" s="199">
        <f t="shared" si="125"/>
        <v>46893</v>
      </c>
      <c r="AT104" s="201">
        <f t="shared" si="126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22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3"/>
      <c r="DN104" s="1"/>
      <c r="DO104" s="1"/>
      <c r="DP104" s="1"/>
      <c r="DQ104" s="1"/>
      <c r="DR104" s="1"/>
      <c r="DS104" s="1"/>
      <c r="DT104" s="1"/>
      <c r="DU104" s="1"/>
      <c r="DV104" s="1"/>
      <c r="DW104" s="4"/>
      <c r="DX104" s="21"/>
      <c r="DY104" s="15"/>
      <c r="DZ104" s="24"/>
      <c r="EA104" s="21"/>
      <c r="EB104" s="16"/>
      <c r="EC104" s="15"/>
    </row>
    <row r="105" spans="1:133" ht="12.75" x14ac:dyDescent="0.2">
      <c r="A105" s="134">
        <f t="shared" si="116"/>
        <v>44158</v>
      </c>
      <c r="B105" s="135">
        <f t="shared" si="108"/>
        <v>1005.2791235</v>
      </c>
      <c r="C105" s="135">
        <f t="shared" si="127"/>
        <v>995.27740599000003</v>
      </c>
      <c r="D105" s="136">
        <f t="shared" si="117"/>
        <v>5391.75</v>
      </c>
      <c r="E105" s="137">
        <f t="shared" si="106"/>
        <v>5438.12</v>
      </c>
      <c r="F105" s="138">
        <f t="shared" si="99"/>
        <v>44124</v>
      </c>
      <c r="G105" s="139">
        <f t="shared" si="109"/>
        <v>8.6001761951128852E-3</v>
      </c>
      <c r="H105" s="140">
        <f t="shared" si="128"/>
        <v>44186</v>
      </c>
      <c r="I105" s="140">
        <f t="shared" si="110"/>
        <v>44186</v>
      </c>
      <c r="J105" s="141">
        <f t="shared" si="118"/>
        <v>21</v>
      </c>
      <c r="K105" s="141">
        <f t="shared" si="107"/>
        <v>1</v>
      </c>
      <c r="L105" s="8">
        <f t="shared" si="119"/>
        <v>1.0004078599999999</v>
      </c>
      <c r="M105" s="142">
        <f t="shared" si="105"/>
        <v>1.0064004200000001</v>
      </c>
      <c r="N105" s="142">
        <f t="shared" si="141"/>
        <v>1.0093342911178598</v>
      </c>
      <c r="O105" s="135">
        <f t="shared" ref="O105:O168" si="143">TRUNC(TRUNC((L105*N105),15),8)</f>
        <v>1.0097459499999999</v>
      </c>
      <c r="P105" s="135">
        <f t="shared" si="111"/>
        <v>1004.97732982</v>
      </c>
      <c r="Q105" s="190">
        <f t="shared" si="129"/>
        <v>0</v>
      </c>
      <c r="R105" s="191">
        <f t="shared" si="120"/>
        <v>0</v>
      </c>
      <c r="S105" s="135">
        <f t="shared" si="112"/>
        <v>0</v>
      </c>
      <c r="T105" s="145">
        <f t="shared" si="121"/>
        <v>7.8600000000000003E-2</v>
      </c>
      <c r="U105" s="143">
        <f t="shared" si="142"/>
        <v>1</v>
      </c>
      <c r="V105" s="143">
        <v>252</v>
      </c>
      <c r="W105" s="142">
        <f t="shared" si="113"/>
        <v>1.0003002990000001</v>
      </c>
      <c r="X105" s="135">
        <f t="shared" si="114"/>
        <v>0.30179368000000001</v>
      </c>
      <c r="Y105" s="135">
        <f t="shared" si="115"/>
        <v>0</v>
      </c>
      <c r="Z105" s="148" t="str">
        <f t="shared" si="130"/>
        <v>A+J=</v>
      </c>
      <c r="AA105" s="140">
        <f t="shared" si="131"/>
        <v>44186</v>
      </c>
      <c r="AB105" s="4"/>
      <c r="AC105" s="163">
        <f t="shared" si="132"/>
        <v>94</v>
      </c>
      <c r="AD105" s="169">
        <f t="shared" si="133"/>
        <v>46924</v>
      </c>
      <c r="AE105" s="165">
        <f t="shared" si="136"/>
        <v>152.52722755000008</v>
      </c>
      <c r="AF105" s="167">
        <f t="shared" si="134"/>
        <v>20</v>
      </c>
      <c r="AG105" s="176">
        <f t="shared" si="137"/>
        <v>0.99283387999999995</v>
      </c>
      <c r="AH105" s="175">
        <f t="shared" si="138"/>
        <v>12.309421260000001</v>
      </c>
      <c r="AI105" s="217">
        <v>7.4676483388388615E-2</v>
      </c>
      <c r="AJ105" s="165">
        <f t="shared" si="139"/>
        <v>13.30225514</v>
      </c>
      <c r="AK105" s="163">
        <f t="shared" si="135"/>
        <v>94</v>
      </c>
      <c r="AL105" s="172" t="s">
        <v>118</v>
      </c>
      <c r="AM105" s="169">
        <f t="shared" si="140"/>
        <v>46954</v>
      </c>
      <c r="AN105" s="7"/>
      <c r="AO105" s="169">
        <f t="shared" si="122"/>
        <v>46954</v>
      </c>
      <c r="AP105" s="200">
        <f>VLOOKUP($AO105,[1]Plan1!$EW$172:$EZ$293,2)</f>
        <v>7036.33</v>
      </c>
      <c r="AQ105" s="199">
        <f t="shared" si="123"/>
        <v>46893</v>
      </c>
      <c r="AR105" s="200">
        <f t="shared" si="124"/>
        <v>7036.33</v>
      </c>
      <c r="AS105" s="199">
        <f t="shared" si="125"/>
        <v>46924</v>
      </c>
      <c r="AT105" s="201">
        <f t="shared" si="126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22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3"/>
      <c r="DN105" s="1"/>
      <c r="DO105" s="1"/>
      <c r="DP105" s="1"/>
      <c r="DQ105" s="1"/>
      <c r="DR105" s="1"/>
      <c r="DS105" s="1"/>
      <c r="DT105" s="1"/>
      <c r="DU105" s="1"/>
      <c r="DV105" s="1"/>
      <c r="DW105" s="4"/>
      <c r="DX105" s="27"/>
      <c r="DY105" s="15"/>
      <c r="DZ105" s="24"/>
      <c r="EA105" s="27"/>
      <c r="EB105" s="3"/>
      <c r="EC105" s="27"/>
    </row>
    <row r="106" spans="1:133" ht="12.75" x14ac:dyDescent="0.2">
      <c r="A106" s="134">
        <f t="shared" si="116"/>
        <v>44159</v>
      </c>
      <c r="B106" s="135">
        <f t="shared" si="108"/>
        <v>1005.9911479</v>
      </c>
      <c r="C106" s="135">
        <f t="shared" si="127"/>
        <v>995.27740599000003</v>
      </c>
      <c r="D106" s="136">
        <f t="shared" si="117"/>
        <v>5391.75</v>
      </c>
      <c r="E106" s="137">
        <f t="shared" ref="E106:E169" si="144">IF($K106=1,VLOOKUP($A105,$AO$10:$AS$131,4),E105)</f>
        <v>5438.12</v>
      </c>
      <c r="F106" s="138">
        <f t="shared" ref="F106:F169" si="145">IF($K106=1,VLOOKUP($A105,$AO$10:$AS$131,5),F105)</f>
        <v>44124</v>
      </c>
      <c r="G106" s="139">
        <f t="shared" si="109"/>
        <v>8.6001761951128852E-3</v>
      </c>
      <c r="H106" s="140">
        <f t="shared" si="128"/>
        <v>44186</v>
      </c>
      <c r="I106" s="140">
        <f t="shared" si="110"/>
        <v>44186</v>
      </c>
      <c r="J106" s="141">
        <f t="shared" si="118"/>
        <v>21</v>
      </c>
      <c r="K106" s="141">
        <f t="shared" si="107"/>
        <v>2</v>
      </c>
      <c r="L106" s="8">
        <f t="shared" si="119"/>
        <v>1.0008158899999999</v>
      </c>
      <c r="M106" s="142">
        <f t="shared" ref="M106:M169" si="146">IF(I106&gt;I105,L105,M105)</f>
        <v>1.0064004200000001</v>
      </c>
      <c r="N106" s="142">
        <f t="shared" si="141"/>
        <v>1.0093342911178598</v>
      </c>
      <c r="O106" s="135">
        <f t="shared" si="143"/>
        <v>1.0101577900000001</v>
      </c>
      <c r="P106" s="135">
        <f t="shared" si="111"/>
        <v>1005.38722487</v>
      </c>
      <c r="Q106" s="190">
        <f t="shared" si="129"/>
        <v>0</v>
      </c>
      <c r="R106" s="191">
        <f t="shared" si="120"/>
        <v>0</v>
      </c>
      <c r="S106" s="135">
        <f t="shared" si="112"/>
        <v>0</v>
      </c>
      <c r="T106" s="145">
        <f t="shared" si="121"/>
        <v>7.8600000000000003E-2</v>
      </c>
      <c r="U106" s="143">
        <f t="shared" si="142"/>
        <v>2</v>
      </c>
      <c r="V106" s="143">
        <v>252</v>
      </c>
      <c r="W106" s="142">
        <f t="shared" si="113"/>
        <v>1.0006006869999999</v>
      </c>
      <c r="X106" s="135">
        <f t="shared" si="114"/>
        <v>0.60392303000000003</v>
      </c>
      <c r="Y106" s="135">
        <f t="shared" si="115"/>
        <v>0</v>
      </c>
      <c r="Z106" s="148" t="str">
        <f t="shared" si="130"/>
        <v>A+J=</v>
      </c>
      <c r="AA106" s="140">
        <f t="shared" si="131"/>
        <v>44186</v>
      </c>
      <c r="AB106" s="4"/>
      <c r="AC106" s="163">
        <f t="shared" si="132"/>
        <v>95</v>
      </c>
      <c r="AD106" s="169">
        <f t="shared" si="133"/>
        <v>46954</v>
      </c>
      <c r="AE106" s="165">
        <f t="shared" si="136"/>
        <v>140.23583799000008</v>
      </c>
      <c r="AF106" s="167">
        <f t="shared" si="134"/>
        <v>22</v>
      </c>
      <c r="AG106" s="176">
        <f t="shared" si="137"/>
        <v>1.0108656499999999</v>
      </c>
      <c r="AH106" s="175">
        <f t="shared" si="138"/>
        <v>12.291389560000001</v>
      </c>
      <c r="AI106" s="217">
        <v>8.0584888110050462E-2</v>
      </c>
      <c r="AJ106" s="165">
        <f t="shared" si="139"/>
        <v>13.30225521</v>
      </c>
      <c r="AK106" s="163">
        <f t="shared" si="135"/>
        <v>95</v>
      </c>
      <c r="AL106" s="172" t="s">
        <v>118</v>
      </c>
      <c r="AM106" s="169">
        <f t="shared" si="140"/>
        <v>46986</v>
      </c>
      <c r="AN106" s="7"/>
      <c r="AO106" s="169">
        <f t="shared" si="122"/>
        <v>46986</v>
      </c>
      <c r="AP106" s="200">
        <f>VLOOKUP($AO106,[1]Plan1!$EW$172:$EZ$293,2)</f>
        <v>7036.33</v>
      </c>
      <c r="AQ106" s="199">
        <f t="shared" si="123"/>
        <v>46925</v>
      </c>
      <c r="AR106" s="200">
        <f t="shared" si="124"/>
        <v>7036.33</v>
      </c>
      <c r="AS106" s="199">
        <f t="shared" si="125"/>
        <v>46955</v>
      </c>
      <c r="AT106" s="201">
        <f t="shared" si="126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22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3"/>
      <c r="DN106" s="1"/>
      <c r="DO106" s="1"/>
      <c r="DP106" s="1"/>
      <c r="DQ106" s="1"/>
      <c r="DR106" s="1"/>
      <c r="DS106" s="1"/>
      <c r="DT106" s="1"/>
      <c r="DU106" s="1"/>
      <c r="DV106" s="1"/>
      <c r="DW106" s="4"/>
      <c r="DX106" s="15"/>
      <c r="DY106" s="15"/>
      <c r="DZ106" s="24"/>
      <c r="EA106" s="15"/>
      <c r="EB106" s="1"/>
      <c r="EC106" s="15"/>
    </row>
    <row r="107" spans="1:133" ht="12.75" x14ac:dyDescent="0.2">
      <c r="A107" s="134">
        <f t="shared" si="116"/>
        <v>44160</v>
      </c>
      <c r="B107" s="135">
        <f t="shared" si="108"/>
        <v>1006.70367942</v>
      </c>
      <c r="C107" s="135">
        <f t="shared" si="127"/>
        <v>995.27740599000003</v>
      </c>
      <c r="D107" s="136">
        <f t="shared" si="117"/>
        <v>5391.75</v>
      </c>
      <c r="E107" s="137">
        <f t="shared" si="144"/>
        <v>5438.12</v>
      </c>
      <c r="F107" s="138">
        <f t="shared" si="145"/>
        <v>44124</v>
      </c>
      <c r="G107" s="139">
        <f t="shared" si="109"/>
        <v>8.6001761951128852E-3</v>
      </c>
      <c r="H107" s="140">
        <f t="shared" si="128"/>
        <v>44186</v>
      </c>
      <c r="I107" s="140">
        <f t="shared" si="110"/>
        <v>44186</v>
      </c>
      <c r="J107" s="141">
        <f t="shared" si="118"/>
        <v>21</v>
      </c>
      <c r="K107" s="141">
        <f t="shared" si="107"/>
        <v>3</v>
      </c>
      <c r="L107" s="8">
        <f t="shared" si="119"/>
        <v>1.00122409</v>
      </c>
      <c r="M107" s="142">
        <f t="shared" si="146"/>
        <v>1.0064004200000001</v>
      </c>
      <c r="N107" s="142">
        <f t="shared" si="141"/>
        <v>1.0093342911178598</v>
      </c>
      <c r="O107" s="135">
        <f t="shared" si="143"/>
        <v>1.0105698000000001</v>
      </c>
      <c r="P107" s="135">
        <f t="shared" si="111"/>
        <v>1005.79728911</v>
      </c>
      <c r="Q107" s="190">
        <f t="shared" si="129"/>
        <v>0</v>
      </c>
      <c r="R107" s="191">
        <f t="shared" si="120"/>
        <v>0</v>
      </c>
      <c r="S107" s="135">
        <f t="shared" si="112"/>
        <v>0</v>
      </c>
      <c r="T107" s="145">
        <f t="shared" si="121"/>
        <v>7.8600000000000003E-2</v>
      </c>
      <c r="U107" s="143">
        <f t="shared" si="142"/>
        <v>3</v>
      </c>
      <c r="V107" s="143">
        <v>252</v>
      </c>
      <c r="W107" s="142">
        <f t="shared" si="113"/>
        <v>1.000901166</v>
      </c>
      <c r="X107" s="135">
        <f t="shared" si="114"/>
        <v>0.90639031000000003</v>
      </c>
      <c r="Y107" s="135">
        <f t="shared" si="115"/>
        <v>0</v>
      </c>
      <c r="Z107" s="148" t="str">
        <f t="shared" si="130"/>
        <v>A+J=</v>
      </c>
      <c r="AA107" s="140">
        <f t="shared" si="131"/>
        <v>44186</v>
      </c>
      <c r="AB107" s="4"/>
      <c r="AC107" s="163">
        <f t="shared" si="132"/>
        <v>96</v>
      </c>
      <c r="AD107" s="169">
        <f t="shared" si="133"/>
        <v>46986</v>
      </c>
      <c r="AE107" s="165">
        <f t="shared" si="136"/>
        <v>127.86298793000007</v>
      </c>
      <c r="AF107" s="167">
        <f t="shared" si="134"/>
        <v>22</v>
      </c>
      <c r="AG107" s="176">
        <f t="shared" si="137"/>
        <v>0.92940515999999995</v>
      </c>
      <c r="AH107" s="175">
        <f t="shared" si="138"/>
        <v>12.372850059999999</v>
      </c>
      <c r="AI107" s="217">
        <v>8.8228873860681178E-2</v>
      </c>
      <c r="AJ107" s="165">
        <f t="shared" si="139"/>
        <v>13.302255219999999</v>
      </c>
      <c r="AK107" s="163">
        <f t="shared" si="135"/>
        <v>96</v>
      </c>
      <c r="AL107" s="172" t="s">
        <v>118</v>
      </c>
      <c r="AM107" s="169">
        <f t="shared" si="140"/>
        <v>47016</v>
      </c>
      <c r="AN107" s="7"/>
      <c r="AO107" s="169">
        <f t="shared" si="122"/>
        <v>47016</v>
      </c>
      <c r="AP107" s="200">
        <f>VLOOKUP($AO107,[1]Plan1!$EW$172:$EZ$293,2)</f>
        <v>7036.33</v>
      </c>
      <c r="AQ107" s="199">
        <f t="shared" si="123"/>
        <v>46954</v>
      </c>
      <c r="AR107" s="200">
        <f t="shared" si="124"/>
        <v>7036.33</v>
      </c>
      <c r="AS107" s="199">
        <f t="shared" si="125"/>
        <v>46985</v>
      </c>
      <c r="AT107" s="201">
        <f t="shared" si="126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22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3"/>
      <c r="DN107" s="1"/>
      <c r="DO107" s="1"/>
      <c r="DP107" s="1"/>
      <c r="DQ107" s="1"/>
      <c r="DR107" s="1"/>
      <c r="DS107" s="1"/>
      <c r="DT107" s="1"/>
      <c r="DU107" s="1"/>
      <c r="DV107" s="1"/>
      <c r="DW107" s="4"/>
      <c r="DX107" s="15"/>
      <c r="DY107" s="15"/>
      <c r="DZ107" s="24"/>
      <c r="EA107" s="15"/>
      <c r="EB107" s="1"/>
      <c r="EC107" s="15"/>
    </row>
    <row r="108" spans="1:133" ht="12.75" x14ac:dyDescent="0.2">
      <c r="A108" s="134">
        <f t="shared" si="116"/>
        <v>44161</v>
      </c>
      <c r="B108" s="135">
        <f t="shared" si="108"/>
        <v>1007.4167083899999</v>
      </c>
      <c r="C108" s="135">
        <f t="shared" si="127"/>
        <v>995.27740599000003</v>
      </c>
      <c r="D108" s="136">
        <f t="shared" si="117"/>
        <v>5391.75</v>
      </c>
      <c r="E108" s="137">
        <f t="shared" si="144"/>
        <v>5438.12</v>
      </c>
      <c r="F108" s="138">
        <f t="shared" si="145"/>
        <v>44124</v>
      </c>
      <c r="G108" s="139">
        <f t="shared" si="109"/>
        <v>8.6001761951128852E-3</v>
      </c>
      <c r="H108" s="140">
        <f t="shared" si="128"/>
        <v>44186</v>
      </c>
      <c r="I108" s="140">
        <f t="shared" si="110"/>
        <v>44186</v>
      </c>
      <c r="J108" s="141">
        <f t="shared" si="118"/>
        <v>21</v>
      </c>
      <c r="K108" s="141">
        <f t="shared" si="107"/>
        <v>4</v>
      </c>
      <c r="L108" s="8">
        <f t="shared" si="119"/>
        <v>1.00163245</v>
      </c>
      <c r="M108" s="142">
        <f t="shared" si="146"/>
        <v>1.0064004200000001</v>
      </c>
      <c r="N108" s="142">
        <f t="shared" si="141"/>
        <v>1.0093342911178598</v>
      </c>
      <c r="O108" s="135">
        <f t="shared" si="143"/>
        <v>1.01098197</v>
      </c>
      <c r="P108" s="135">
        <f t="shared" si="111"/>
        <v>1006.2075126</v>
      </c>
      <c r="Q108" s="190">
        <f t="shared" si="129"/>
        <v>0</v>
      </c>
      <c r="R108" s="191">
        <f t="shared" si="120"/>
        <v>0</v>
      </c>
      <c r="S108" s="135">
        <f t="shared" si="112"/>
        <v>0</v>
      </c>
      <c r="T108" s="145">
        <f t="shared" si="121"/>
        <v>7.8600000000000003E-2</v>
      </c>
      <c r="U108" s="143">
        <f t="shared" si="142"/>
        <v>4</v>
      </c>
      <c r="V108" s="143">
        <v>252</v>
      </c>
      <c r="W108" s="142">
        <f t="shared" si="113"/>
        <v>1.0012017360000001</v>
      </c>
      <c r="X108" s="135">
        <f t="shared" si="114"/>
        <v>1.2091957900000001</v>
      </c>
      <c r="Y108" s="135">
        <f t="shared" si="115"/>
        <v>0</v>
      </c>
      <c r="Z108" s="148" t="str">
        <f t="shared" si="130"/>
        <v>A+J=</v>
      </c>
      <c r="AA108" s="140">
        <f t="shared" si="131"/>
        <v>44186</v>
      </c>
      <c r="AB108" s="4"/>
      <c r="AC108" s="163">
        <f t="shared" si="132"/>
        <v>97</v>
      </c>
      <c r="AD108" s="169">
        <f t="shared" ref="AD108:AD113" si="147">VLOOKUP(AC108,$AG$148:$AK$330,4,FALSE)</f>
        <v>47016</v>
      </c>
      <c r="AE108" s="165">
        <f t="shared" si="136"/>
        <v>115.36949755000008</v>
      </c>
      <c r="AF108" s="167">
        <f t="shared" ref="AF108:AF113" si="148">NETWORKDAYS(AD107,AD108,AD$148:AD$502)-1</f>
        <v>21</v>
      </c>
      <c r="AG108" s="176">
        <f t="shared" si="137"/>
        <v>0.80876484999999998</v>
      </c>
      <c r="AH108" s="175">
        <f t="shared" si="138"/>
        <v>12.493490380000001</v>
      </c>
      <c r="AI108" s="217">
        <v>9.7709983070668596E-2</v>
      </c>
      <c r="AJ108" s="165">
        <f t="shared" si="139"/>
        <v>13.30225523</v>
      </c>
      <c r="AK108" s="163">
        <f t="shared" si="135"/>
        <v>97</v>
      </c>
      <c r="AL108" s="172" t="s">
        <v>118</v>
      </c>
      <c r="AM108" s="169">
        <f t="shared" si="140"/>
        <v>47046</v>
      </c>
      <c r="AN108" s="7"/>
      <c r="AO108" s="169">
        <f t="shared" si="122"/>
        <v>47046</v>
      </c>
      <c r="AP108" s="200">
        <f>VLOOKUP($AO108,[1]Plan1!$EW$172:$EZ$293,2)</f>
        <v>7036.33</v>
      </c>
      <c r="AQ108" s="199">
        <f t="shared" si="123"/>
        <v>46985</v>
      </c>
      <c r="AR108" s="200">
        <f t="shared" si="124"/>
        <v>7036.33</v>
      </c>
      <c r="AS108" s="199">
        <f t="shared" si="125"/>
        <v>47016</v>
      </c>
      <c r="AT108" s="201">
        <f t="shared" si="126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22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3"/>
      <c r="DN108" s="1"/>
      <c r="DO108" s="1"/>
      <c r="DP108" s="1"/>
      <c r="DQ108" s="1"/>
      <c r="DR108" s="1"/>
      <c r="DS108" s="1"/>
      <c r="DT108" s="1"/>
      <c r="DU108" s="1"/>
      <c r="DV108" s="1"/>
      <c r="DW108" s="4"/>
      <c r="DX108" s="15"/>
      <c r="DY108" s="15"/>
      <c r="DZ108" s="24"/>
      <c r="EA108" s="15"/>
      <c r="EB108" s="1"/>
      <c r="EC108" s="15"/>
    </row>
    <row r="109" spans="1:133" ht="12.75" x14ac:dyDescent="0.2">
      <c r="A109" s="134">
        <f t="shared" si="116"/>
        <v>44162</v>
      </c>
      <c r="B109" s="135">
        <f t="shared" si="108"/>
        <v>1008.13025296</v>
      </c>
      <c r="C109" s="135">
        <f t="shared" si="127"/>
        <v>995.27740599000003</v>
      </c>
      <c r="D109" s="136">
        <f t="shared" si="117"/>
        <v>5391.75</v>
      </c>
      <c r="E109" s="137">
        <f t="shared" si="144"/>
        <v>5438.12</v>
      </c>
      <c r="F109" s="138">
        <f t="shared" si="145"/>
        <v>44124</v>
      </c>
      <c r="G109" s="139">
        <f t="shared" si="109"/>
        <v>8.6001761951128852E-3</v>
      </c>
      <c r="H109" s="140">
        <f t="shared" si="128"/>
        <v>44186</v>
      </c>
      <c r="I109" s="140">
        <f t="shared" si="110"/>
        <v>44186</v>
      </c>
      <c r="J109" s="141">
        <f t="shared" si="118"/>
        <v>21</v>
      </c>
      <c r="K109" s="141">
        <f t="shared" si="107"/>
        <v>5</v>
      </c>
      <c r="L109" s="8">
        <f t="shared" si="119"/>
        <v>1.0020409800000001</v>
      </c>
      <c r="M109" s="142">
        <f t="shared" si="146"/>
        <v>1.0064004200000001</v>
      </c>
      <c r="N109" s="142">
        <f t="shared" si="141"/>
        <v>1.0093342911178598</v>
      </c>
      <c r="O109" s="135">
        <f t="shared" si="143"/>
        <v>1.01139432</v>
      </c>
      <c r="P109" s="135">
        <f t="shared" si="111"/>
        <v>1006.61791524</v>
      </c>
      <c r="Q109" s="190">
        <f t="shared" si="129"/>
        <v>0</v>
      </c>
      <c r="R109" s="191">
        <f t="shared" si="120"/>
        <v>0</v>
      </c>
      <c r="S109" s="135">
        <f t="shared" si="112"/>
        <v>0</v>
      </c>
      <c r="T109" s="145">
        <f t="shared" si="121"/>
        <v>7.8600000000000003E-2</v>
      </c>
      <c r="U109" s="143">
        <f t="shared" si="142"/>
        <v>5</v>
      </c>
      <c r="V109" s="143">
        <v>252</v>
      </c>
      <c r="W109" s="142">
        <f t="shared" si="113"/>
        <v>1.0015023949999999</v>
      </c>
      <c r="X109" s="135">
        <f t="shared" si="114"/>
        <v>1.5123377200000001</v>
      </c>
      <c r="Y109" s="135">
        <f t="shared" si="115"/>
        <v>0</v>
      </c>
      <c r="Z109" s="148" t="str">
        <f t="shared" si="130"/>
        <v>A+J=</v>
      </c>
      <c r="AA109" s="140">
        <f t="shared" si="131"/>
        <v>44186</v>
      </c>
      <c r="AB109" s="4"/>
      <c r="AC109" s="163">
        <f t="shared" si="132"/>
        <v>98</v>
      </c>
      <c r="AD109" s="169">
        <f t="shared" si="147"/>
        <v>47046</v>
      </c>
      <c r="AE109" s="165">
        <f t="shared" si="136"/>
        <v>102.79698277000007</v>
      </c>
      <c r="AF109" s="167">
        <f t="shared" si="148"/>
        <v>21</v>
      </c>
      <c r="AG109" s="176">
        <f t="shared" si="137"/>
        <v>0.72974044999999998</v>
      </c>
      <c r="AH109" s="175">
        <f t="shared" si="138"/>
        <v>12.572514780000001</v>
      </c>
      <c r="AI109" s="217">
        <v>0.10897607296947474</v>
      </c>
      <c r="AJ109" s="165">
        <f t="shared" si="139"/>
        <v>13.30225523</v>
      </c>
      <c r="AK109" s="163">
        <f t="shared" si="135"/>
        <v>98</v>
      </c>
      <c r="AL109" s="172" t="s">
        <v>118</v>
      </c>
      <c r="AM109" s="169">
        <f t="shared" si="140"/>
        <v>47077</v>
      </c>
      <c r="AN109" s="7"/>
      <c r="AO109" s="169">
        <f t="shared" si="122"/>
        <v>47077</v>
      </c>
      <c r="AP109" s="200">
        <f>VLOOKUP($AO109,[1]Plan1!$EW$172:$EZ$293,2)</f>
        <v>7036.33</v>
      </c>
      <c r="AQ109" s="199">
        <f t="shared" si="123"/>
        <v>47016</v>
      </c>
      <c r="AR109" s="200">
        <f t="shared" si="124"/>
        <v>7036.33</v>
      </c>
      <c r="AS109" s="199">
        <f t="shared" si="125"/>
        <v>47046</v>
      </c>
      <c r="AT109" s="201">
        <f t="shared" si="126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22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3"/>
      <c r="DN109" s="1"/>
      <c r="DO109" s="1"/>
      <c r="DP109" s="1"/>
      <c r="DQ109" s="1"/>
      <c r="DR109" s="1"/>
      <c r="DS109" s="1"/>
      <c r="DT109" s="1"/>
      <c r="DU109" s="1"/>
      <c r="DV109" s="1"/>
      <c r="DW109" s="4"/>
      <c r="DX109" s="15"/>
      <c r="DY109" s="15"/>
      <c r="DZ109" s="24"/>
      <c r="EA109" s="15"/>
      <c r="EB109" s="1"/>
      <c r="EC109" s="15"/>
    </row>
    <row r="110" spans="1:133" ht="12.75" x14ac:dyDescent="0.2">
      <c r="A110" s="134">
        <f t="shared" si="116"/>
        <v>44163</v>
      </c>
      <c r="B110" s="135">
        <f t="shared" si="108"/>
        <v>1008.84429548</v>
      </c>
      <c r="C110" s="135">
        <f t="shared" si="127"/>
        <v>995.27740599000003</v>
      </c>
      <c r="D110" s="136">
        <f t="shared" si="117"/>
        <v>5391.75</v>
      </c>
      <c r="E110" s="137">
        <f t="shared" si="144"/>
        <v>5438.12</v>
      </c>
      <c r="F110" s="138">
        <f t="shared" si="145"/>
        <v>44124</v>
      </c>
      <c r="G110" s="139">
        <f t="shared" si="109"/>
        <v>8.6001761951128852E-3</v>
      </c>
      <c r="H110" s="140">
        <f t="shared" si="128"/>
        <v>44186</v>
      </c>
      <c r="I110" s="140">
        <f t="shared" si="110"/>
        <v>44186</v>
      </c>
      <c r="J110" s="141">
        <f t="shared" si="118"/>
        <v>21</v>
      </c>
      <c r="K110" s="141">
        <f t="shared" ref="K110:K173" si="149">(J110-(NETWORKDAYS(A110,I110,AD$148:AD$502)-1))</f>
        <v>6</v>
      </c>
      <c r="L110" s="8">
        <f t="shared" si="119"/>
        <v>1.00244968</v>
      </c>
      <c r="M110" s="142">
        <f t="shared" si="146"/>
        <v>1.0064004200000001</v>
      </c>
      <c r="N110" s="142">
        <f t="shared" si="141"/>
        <v>1.0093342911178598</v>
      </c>
      <c r="O110" s="135">
        <f t="shared" si="143"/>
        <v>1.01180683</v>
      </c>
      <c r="P110" s="135">
        <f t="shared" si="111"/>
        <v>1007.02847712</v>
      </c>
      <c r="Q110" s="190">
        <f t="shared" si="129"/>
        <v>0</v>
      </c>
      <c r="R110" s="191">
        <f t="shared" si="120"/>
        <v>0</v>
      </c>
      <c r="S110" s="135">
        <f t="shared" si="112"/>
        <v>0</v>
      </c>
      <c r="T110" s="145">
        <f t="shared" si="121"/>
        <v>7.8600000000000003E-2</v>
      </c>
      <c r="U110" s="143">
        <f t="shared" si="142"/>
        <v>6</v>
      </c>
      <c r="V110" s="143">
        <v>252</v>
      </c>
      <c r="W110" s="142">
        <f t="shared" si="113"/>
        <v>1.001803145</v>
      </c>
      <c r="X110" s="135">
        <f t="shared" si="114"/>
        <v>1.81581836</v>
      </c>
      <c r="Y110" s="135">
        <f t="shared" si="115"/>
        <v>0</v>
      </c>
      <c r="Z110" s="148" t="str">
        <f t="shared" si="130"/>
        <v>A+J=</v>
      </c>
      <c r="AA110" s="140">
        <f t="shared" si="131"/>
        <v>44186</v>
      </c>
      <c r="AB110" s="4"/>
      <c r="AC110" s="163">
        <f t="shared" si="132"/>
        <v>99</v>
      </c>
      <c r="AD110" s="169">
        <f t="shared" si="147"/>
        <v>47077</v>
      </c>
      <c r="AE110" s="165">
        <f t="shared" si="136"/>
        <v>90.082841610000074</v>
      </c>
      <c r="AF110" s="167">
        <f t="shared" si="148"/>
        <v>19</v>
      </c>
      <c r="AG110" s="176">
        <f t="shared" si="137"/>
        <v>0.58811407000000004</v>
      </c>
      <c r="AH110" s="175">
        <f t="shared" si="138"/>
        <v>12.71414116</v>
      </c>
      <c r="AI110" s="217">
        <v>0.12368204614241225</v>
      </c>
      <c r="AJ110" s="165">
        <f t="shared" si="139"/>
        <v>13.30225523</v>
      </c>
      <c r="AK110" s="163">
        <f t="shared" si="135"/>
        <v>99</v>
      </c>
      <c r="AL110" s="172" t="s">
        <v>118</v>
      </c>
      <c r="AM110" s="169">
        <f t="shared" si="140"/>
        <v>47107</v>
      </c>
      <c r="AN110" s="7"/>
      <c r="AO110" s="169">
        <f t="shared" si="122"/>
        <v>47107</v>
      </c>
      <c r="AP110" s="200">
        <f>VLOOKUP($AO110,[1]Plan1!$EW$172:$EZ$293,2)</f>
        <v>7036.33</v>
      </c>
      <c r="AQ110" s="199">
        <f t="shared" si="123"/>
        <v>47046</v>
      </c>
      <c r="AR110" s="200">
        <f t="shared" si="124"/>
        <v>7036.33</v>
      </c>
      <c r="AS110" s="199">
        <f t="shared" si="125"/>
        <v>47077</v>
      </c>
      <c r="AT110" s="201">
        <f t="shared" si="126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22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3"/>
      <c r="DN110" s="1"/>
      <c r="DO110" s="1"/>
      <c r="DP110" s="1"/>
      <c r="DQ110" s="1"/>
      <c r="DR110" s="1"/>
      <c r="DS110" s="1"/>
      <c r="DT110" s="1"/>
      <c r="DU110" s="1"/>
      <c r="DV110" s="1"/>
      <c r="DW110" s="4"/>
      <c r="DX110" s="15"/>
      <c r="DY110" s="15"/>
      <c r="DZ110" s="24"/>
      <c r="EA110" s="15"/>
      <c r="EB110" s="1"/>
      <c r="EC110" s="15"/>
    </row>
    <row r="111" spans="1:133" ht="12.75" x14ac:dyDescent="0.2">
      <c r="A111" s="134">
        <f t="shared" si="116"/>
        <v>44164</v>
      </c>
      <c r="B111" s="135">
        <f t="shared" si="108"/>
        <v>1008.84429548</v>
      </c>
      <c r="C111" s="135">
        <f t="shared" si="127"/>
        <v>995.27740599000003</v>
      </c>
      <c r="D111" s="136">
        <f t="shared" si="117"/>
        <v>5391.75</v>
      </c>
      <c r="E111" s="137">
        <f t="shared" si="144"/>
        <v>5438.12</v>
      </c>
      <c r="F111" s="138">
        <f t="shared" si="145"/>
        <v>44124</v>
      </c>
      <c r="G111" s="139">
        <f t="shared" si="109"/>
        <v>8.6001761951128852E-3</v>
      </c>
      <c r="H111" s="140">
        <f t="shared" si="128"/>
        <v>44186</v>
      </c>
      <c r="I111" s="140">
        <f t="shared" si="110"/>
        <v>44186</v>
      </c>
      <c r="J111" s="141">
        <f t="shared" si="118"/>
        <v>21</v>
      </c>
      <c r="K111" s="141">
        <f t="shared" si="149"/>
        <v>6</v>
      </c>
      <c r="L111" s="8">
        <f t="shared" si="119"/>
        <v>1.00244968</v>
      </c>
      <c r="M111" s="142">
        <f t="shared" si="146"/>
        <v>1.0064004200000001</v>
      </c>
      <c r="N111" s="142">
        <f t="shared" si="141"/>
        <v>1.0093342911178598</v>
      </c>
      <c r="O111" s="135">
        <f t="shared" si="143"/>
        <v>1.01180683</v>
      </c>
      <c r="P111" s="135">
        <f t="shared" si="111"/>
        <v>1007.02847712</v>
      </c>
      <c r="Q111" s="190">
        <f t="shared" si="129"/>
        <v>0</v>
      </c>
      <c r="R111" s="191">
        <f t="shared" si="120"/>
        <v>0</v>
      </c>
      <c r="S111" s="135">
        <f t="shared" si="112"/>
        <v>0</v>
      </c>
      <c r="T111" s="145">
        <f t="shared" si="121"/>
        <v>7.8600000000000003E-2</v>
      </c>
      <c r="U111" s="143">
        <f t="shared" si="142"/>
        <v>6</v>
      </c>
      <c r="V111" s="143">
        <v>252</v>
      </c>
      <c r="W111" s="142">
        <f t="shared" si="113"/>
        <v>1.001803145</v>
      </c>
      <c r="X111" s="135">
        <f t="shared" si="114"/>
        <v>1.81581836</v>
      </c>
      <c r="Y111" s="135">
        <f t="shared" si="115"/>
        <v>0</v>
      </c>
      <c r="Z111" s="148" t="str">
        <f t="shared" si="130"/>
        <v>A+J=</v>
      </c>
      <c r="AA111" s="140">
        <f t="shared" si="131"/>
        <v>44186</v>
      </c>
      <c r="AB111" s="4"/>
      <c r="AC111" s="163">
        <f t="shared" si="132"/>
        <v>100</v>
      </c>
      <c r="AD111" s="169">
        <f t="shared" si="147"/>
        <v>47107</v>
      </c>
      <c r="AE111" s="165">
        <f t="shared" si="136"/>
        <v>77.377605380000077</v>
      </c>
      <c r="AF111" s="167">
        <f t="shared" si="148"/>
        <v>22</v>
      </c>
      <c r="AG111" s="176">
        <f t="shared" si="137"/>
        <v>0.59701897999999998</v>
      </c>
      <c r="AH111" s="175">
        <f t="shared" si="138"/>
        <v>12.705236230000001</v>
      </c>
      <c r="AI111" s="217">
        <v>0.14103946993807639</v>
      </c>
      <c r="AJ111" s="165">
        <f t="shared" si="139"/>
        <v>13.30225521</v>
      </c>
      <c r="AK111" s="163">
        <f t="shared" si="135"/>
        <v>100</v>
      </c>
      <c r="AL111" s="172" t="s">
        <v>118</v>
      </c>
      <c r="AM111" s="169">
        <f t="shared" si="140"/>
        <v>47140</v>
      </c>
      <c r="AN111" s="7"/>
      <c r="AO111" s="169">
        <f t="shared" si="122"/>
        <v>47140</v>
      </c>
      <c r="AP111" s="200">
        <f>VLOOKUP($AO111,[1]Plan1!$EW$172:$EZ$293,2)</f>
        <v>7036.33</v>
      </c>
      <c r="AQ111" s="199">
        <f t="shared" si="123"/>
        <v>47079</v>
      </c>
      <c r="AR111" s="200">
        <f t="shared" si="124"/>
        <v>7036.33</v>
      </c>
      <c r="AS111" s="199">
        <f t="shared" si="125"/>
        <v>47109</v>
      </c>
      <c r="AT111" s="201">
        <f t="shared" si="126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22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3"/>
      <c r="DN111" s="1"/>
      <c r="DO111" s="1"/>
      <c r="DP111" s="1"/>
      <c r="DQ111" s="1"/>
      <c r="DR111" s="1"/>
      <c r="DS111" s="1"/>
      <c r="DT111" s="1"/>
      <c r="DU111" s="1"/>
      <c r="DV111" s="1"/>
      <c r="DW111" s="4"/>
      <c r="DX111" s="15"/>
      <c r="DY111" s="15"/>
      <c r="DZ111" s="24"/>
      <c r="EA111" s="15"/>
      <c r="EB111" s="1"/>
      <c r="EC111" s="15"/>
    </row>
    <row r="112" spans="1:133" ht="12.75" x14ac:dyDescent="0.2">
      <c r="A112" s="134">
        <f t="shared" si="116"/>
        <v>44165</v>
      </c>
      <c r="B112" s="135">
        <f t="shared" si="108"/>
        <v>1008.84429548</v>
      </c>
      <c r="C112" s="135">
        <f t="shared" si="127"/>
        <v>995.27740599000003</v>
      </c>
      <c r="D112" s="136">
        <f t="shared" si="117"/>
        <v>5391.75</v>
      </c>
      <c r="E112" s="137">
        <f t="shared" si="144"/>
        <v>5438.12</v>
      </c>
      <c r="F112" s="138">
        <f t="shared" si="145"/>
        <v>44124</v>
      </c>
      <c r="G112" s="139">
        <f t="shared" si="109"/>
        <v>8.6001761951128852E-3</v>
      </c>
      <c r="H112" s="140">
        <f t="shared" si="128"/>
        <v>44186</v>
      </c>
      <c r="I112" s="140">
        <f t="shared" si="110"/>
        <v>44186</v>
      </c>
      <c r="J112" s="141">
        <f t="shared" si="118"/>
        <v>21</v>
      </c>
      <c r="K112" s="141">
        <f t="shared" si="149"/>
        <v>6</v>
      </c>
      <c r="L112" s="8">
        <f t="shared" si="119"/>
        <v>1.00244968</v>
      </c>
      <c r="M112" s="142">
        <f t="shared" si="146"/>
        <v>1.0064004200000001</v>
      </c>
      <c r="N112" s="142">
        <f t="shared" si="141"/>
        <v>1.0093342911178598</v>
      </c>
      <c r="O112" s="135">
        <f t="shared" si="143"/>
        <v>1.01180683</v>
      </c>
      <c r="P112" s="135">
        <f t="shared" si="111"/>
        <v>1007.02847712</v>
      </c>
      <c r="Q112" s="190">
        <f t="shared" si="129"/>
        <v>0</v>
      </c>
      <c r="R112" s="191">
        <f t="shared" si="120"/>
        <v>0</v>
      </c>
      <c r="S112" s="135">
        <f t="shared" si="112"/>
        <v>0</v>
      </c>
      <c r="T112" s="145">
        <f t="shared" si="121"/>
        <v>7.8600000000000003E-2</v>
      </c>
      <c r="U112" s="143">
        <f t="shared" si="142"/>
        <v>6</v>
      </c>
      <c r="V112" s="143">
        <v>252</v>
      </c>
      <c r="W112" s="142">
        <f t="shared" si="113"/>
        <v>1.001803145</v>
      </c>
      <c r="X112" s="135">
        <f t="shared" si="114"/>
        <v>1.81581836</v>
      </c>
      <c r="Y112" s="135">
        <f t="shared" si="115"/>
        <v>0</v>
      </c>
      <c r="Z112" s="148" t="str">
        <f t="shared" si="130"/>
        <v>A+J=</v>
      </c>
      <c r="AA112" s="140">
        <f t="shared" si="131"/>
        <v>44186</v>
      </c>
      <c r="AB112" s="4"/>
      <c r="AC112" s="163">
        <f t="shared" si="132"/>
        <v>101</v>
      </c>
      <c r="AD112" s="169">
        <f t="shared" si="147"/>
        <v>47140</v>
      </c>
      <c r="AE112" s="165">
        <f t="shared" si="136"/>
        <v>64.564782550000075</v>
      </c>
      <c r="AF112" s="167">
        <f t="shared" si="148"/>
        <v>21</v>
      </c>
      <c r="AG112" s="176">
        <f t="shared" si="137"/>
        <v>0.48943238</v>
      </c>
      <c r="AH112" s="175">
        <f t="shared" si="138"/>
        <v>12.81282283</v>
      </c>
      <c r="AI112" s="217">
        <v>0.16558825743044306</v>
      </c>
      <c r="AJ112" s="165">
        <f t="shared" si="139"/>
        <v>13.30225521</v>
      </c>
      <c r="AK112" s="163">
        <f t="shared" si="135"/>
        <v>101</v>
      </c>
      <c r="AL112" s="172" t="s">
        <v>118</v>
      </c>
      <c r="AM112" s="169">
        <f t="shared" si="140"/>
        <v>47169</v>
      </c>
      <c r="AN112" s="7"/>
      <c r="AO112" s="169">
        <f t="shared" si="122"/>
        <v>47169</v>
      </c>
      <c r="AP112" s="200">
        <f>VLOOKUP($AO112,[1]Plan1!$EW$172:$EZ$293,2)</f>
        <v>7036.33</v>
      </c>
      <c r="AQ112" s="199">
        <f t="shared" si="123"/>
        <v>47107</v>
      </c>
      <c r="AR112" s="200">
        <f t="shared" si="124"/>
        <v>7036.33</v>
      </c>
      <c r="AS112" s="199">
        <f t="shared" si="125"/>
        <v>47138</v>
      </c>
      <c r="AT112" s="201">
        <f t="shared" si="126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22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3"/>
      <c r="DN112" s="1"/>
      <c r="DO112" s="1"/>
      <c r="DP112" s="1"/>
      <c r="DQ112" s="1"/>
      <c r="DR112" s="1"/>
      <c r="DS112" s="1"/>
      <c r="DT112" s="1"/>
      <c r="DU112" s="1"/>
      <c r="DV112" s="1"/>
      <c r="DW112" s="4"/>
      <c r="DX112" s="15"/>
      <c r="DY112" s="15"/>
      <c r="DZ112" s="24"/>
      <c r="EA112" s="15"/>
      <c r="EB112" s="1"/>
      <c r="EC112" s="15"/>
    </row>
    <row r="113" spans="1:133" ht="12.75" x14ac:dyDescent="0.2">
      <c r="A113" s="134">
        <f t="shared" si="116"/>
        <v>44166</v>
      </c>
      <c r="B113" s="135">
        <f t="shared" si="108"/>
        <v>1009.55884518</v>
      </c>
      <c r="C113" s="135">
        <f t="shared" si="127"/>
        <v>995.27740599000003</v>
      </c>
      <c r="D113" s="136">
        <f t="shared" si="117"/>
        <v>5391.75</v>
      </c>
      <c r="E113" s="137">
        <f t="shared" si="144"/>
        <v>5438.12</v>
      </c>
      <c r="F113" s="138">
        <f t="shared" si="145"/>
        <v>44124</v>
      </c>
      <c r="G113" s="139">
        <f t="shared" si="109"/>
        <v>8.6001761951128852E-3</v>
      </c>
      <c r="H113" s="140">
        <f t="shared" si="128"/>
        <v>44186</v>
      </c>
      <c r="I113" s="140">
        <f t="shared" si="110"/>
        <v>44186</v>
      </c>
      <c r="J113" s="141">
        <f t="shared" si="118"/>
        <v>21</v>
      </c>
      <c r="K113" s="141">
        <f t="shared" si="149"/>
        <v>7</v>
      </c>
      <c r="L113" s="8">
        <f t="shared" si="119"/>
        <v>1.0028585400000001</v>
      </c>
      <c r="M113" s="142">
        <f t="shared" si="146"/>
        <v>1.0064004200000001</v>
      </c>
      <c r="N113" s="142">
        <f t="shared" si="141"/>
        <v>1.0093342911178598</v>
      </c>
      <c r="O113" s="135">
        <f t="shared" si="143"/>
        <v>1.01221951</v>
      </c>
      <c r="P113" s="135">
        <f t="shared" si="111"/>
        <v>1007.4392082000001</v>
      </c>
      <c r="Q113" s="190">
        <f t="shared" si="129"/>
        <v>0</v>
      </c>
      <c r="R113" s="191">
        <f t="shared" si="120"/>
        <v>0</v>
      </c>
      <c r="S113" s="135">
        <f t="shared" si="112"/>
        <v>0</v>
      </c>
      <c r="T113" s="145">
        <f t="shared" si="121"/>
        <v>7.8600000000000003E-2</v>
      </c>
      <c r="U113" s="143">
        <f t="shared" si="142"/>
        <v>7</v>
      </c>
      <c r="V113" s="143">
        <v>252</v>
      </c>
      <c r="W113" s="142">
        <f t="shared" si="113"/>
        <v>1.002103985</v>
      </c>
      <c r="X113" s="135">
        <f t="shared" si="114"/>
        <v>2.1196369800000001</v>
      </c>
      <c r="Y113" s="135">
        <f t="shared" si="115"/>
        <v>0</v>
      </c>
      <c r="Z113" s="148" t="str">
        <f t="shared" si="130"/>
        <v>A+J=</v>
      </c>
      <c r="AA113" s="140">
        <f t="shared" si="131"/>
        <v>44186</v>
      </c>
      <c r="AB113" s="4"/>
      <c r="AC113" s="163">
        <f t="shared" si="132"/>
        <v>102</v>
      </c>
      <c r="AD113" s="169">
        <f t="shared" si="147"/>
        <v>47169</v>
      </c>
      <c r="AE113" s="165">
        <f t="shared" si="136"/>
        <v>51.631910320000074</v>
      </c>
      <c r="AF113" s="167">
        <f t="shared" si="148"/>
        <v>19</v>
      </c>
      <c r="AG113" s="176">
        <f t="shared" si="137"/>
        <v>0.36938299000000002</v>
      </c>
      <c r="AH113" s="175">
        <f t="shared" si="138"/>
        <v>12.932872229999999</v>
      </c>
      <c r="AI113" s="217">
        <v>0.20030846113872797</v>
      </c>
      <c r="AJ113" s="165">
        <f t="shared" si="139"/>
        <v>13.302255219999999</v>
      </c>
      <c r="AK113" s="163">
        <f t="shared" si="135"/>
        <v>102</v>
      </c>
      <c r="AL113" s="172" t="s">
        <v>118</v>
      </c>
      <c r="AM113" s="169">
        <f t="shared" si="140"/>
        <v>47197</v>
      </c>
      <c r="AN113" s="7"/>
      <c r="AO113" s="169">
        <f t="shared" si="122"/>
        <v>47197</v>
      </c>
      <c r="AP113" s="200">
        <f>VLOOKUP($AO113,[1]Plan1!$EW$172:$EZ$293,2)</f>
        <v>7036.33</v>
      </c>
      <c r="AQ113" s="199">
        <f t="shared" si="123"/>
        <v>47138</v>
      </c>
      <c r="AR113" s="200">
        <f t="shared" si="124"/>
        <v>7036.33</v>
      </c>
      <c r="AS113" s="199">
        <f t="shared" si="125"/>
        <v>47169</v>
      </c>
      <c r="AT113" s="201">
        <f t="shared" si="126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22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3"/>
      <c r="DN113" s="1"/>
      <c r="DO113" s="1"/>
      <c r="DP113" s="1"/>
      <c r="DQ113" s="1"/>
      <c r="DR113" s="1"/>
      <c r="DS113" s="1"/>
      <c r="DT113" s="1"/>
      <c r="DU113" s="1"/>
      <c r="DV113" s="1"/>
      <c r="DW113" s="4"/>
      <c r="DX113" s="15"/>
      <c r="DY113" s="15"/>
      <c r="DZ113" s="24"/>
      <c r="EA113" s="15"/>
      <c r="EB113" s="1"/>
      <c r="EC113" s="27"/>
    </row>
    <row r="114" spans="1:133" ht="12.75" x14ac:dyDescent="0.2">
      <c r="A114" s="134">
        <f t="shared" si="116"/>
        <v>44167</v>
      </c>
      <c r="B114" s="135">
        <f t="shared" si="108"/>
        <v>1010.2739033300001</v>
      </c>
      <c r="C114" s="135">
        <f t="shared" si="127"/>
        <v>995.27740599000003</v>
      </c>
      <c r="D114" s="136">
        <f t="shared" si="117"/>
        <v>5391.75</v>
      </c>
      <c r="E114" s="137">
        <f t="shared" si="144"/>
        <v>5438.12</v>
      </c>
      <c r="F114" s="138">
        <f t="shared" si="145"/>
        <v>44124</v>
      </c>
      <c r="G114" s="139">
        <f t="shared" si="109"/>
        <v>8.6001761951128852E-3</v>
      </c>
      <c r="H114" s="140">
        <f t="shared" si="128"/>
        <v>44186</v>
      </c>
      <c r="I114" s="140">
        <f t="shared" si="110"/>
        <v>44186</v>
      </c>
      <c r="J114" s="141">
        <f t="shared" si="118"/>
        <v>21</v>
      </c>
      <c r="K114" s="141">
        <f t="shared" si="149"/>
        <v>8</v>
      </c>
      <c r="L114" s="8">
        <f t="shared" si="119"/>
        <v>1.00326757</v>
      </c>
      <c r="M114" s="142">
        <f t="shared" si="146"/>
        <v>1.0064004200000001</v>
      </c>
      <c r="N114" s="142">
        <f t="shared" si="141"/>
        <v>1.0093342911178598</v>
      </c>
      <c r="O114" s="135">
        <f t="shared" si="143"/>
        <v>1.01263236</v>
      </c>
      <c r="P114" s="135">
        <f t="shared" si="111"/>
        <v>1007.85010848</v>
      </c>
      <c r="Q114" s="190">
        <f t="shared" si="129"/>
        <v>0</v>
      </c>
      <c r="R114" s="191">
        <f t="shared" si="120"/>
        <v>0</v>
      </c>
      <c r="S114" s="135">
        <f t="shared" si="112"/>
        <v>0</v>
      </c>
      <c r="T114" s="145">
        <f t="shared" si="121"/>
        <v>7.8600000000000003E-2</v>
      </c>
      <c r="U114" s="143">
        <f t="shared" si="142"/>
        <v>8</v>
      </c>
      <c r="V114" s="143">
        <v>252</v>
      </c>
      <c r="W114" s="142">
        <f t="shared" si="113"/>
        <v>1.0024049159999999</v>
      </c>
      <c r="X114" s="135">
        <f t="shared" si="114"/>
        <v>2.4237948500000002</v>
      </c>
      <c r="Y114" s="135">
        <f t="shared" si="115"/>
        <v>0</v>
      </c>
      <c r="Z114" s="148" t="str">
        <f t="shared" si="130"/>
        <v>A+J=</v>
      </c>
      <c r="AA114" s="140">
        <f t="shared" si="131"/>
        <v>44186</v>
      </c>
      <c r="AB114" s="4"/>
      <c r="AC114" s="163">
        <f t="shared" si="132"/>
        <v>103</v>
      </c>
      <c r="AD114" s="169">
        <f t="shared" ref="AD114:AD117" si="150">VLOOKUP(AC114,$AG$148:$AK$330,4,FALSE)</f>
        <v>47197</v>
      </c>
      <c r="AE114" s="165">
        <f t="shared" ref="AE114:AE117" si="151">(AE113-AH114)</f>
        <v>38.640641250000073</v>
      </c>
      <c r="AF114" s="167">
        <f t="shared" ref="AF114:AF117" si="152">NETWORKDAYS(AD113,AD114,AD$148:AD$502)-1</f>
        <v>20</v>
      </c>
      <c r="AG114" s="176">
        <f t="shared" ref="AG114:AG117" si="153">TRUNC(AE113*(ROUND((1+T$10)^(AF114/252),9)-1),8)</f>
        <v>0.31098611999999998</v>
      </c>
      <c r="AH114" s="175">
        <f t="shared" ref="AH114:AH117" si="154">TRUNC((AE113*AI114),8)</f>
        <v>12.99126907</v>
      </c>
      <c r="AI114" s="217">
        <v>0.25161317860419463</v>
      </c>
      <c r="AJ114" s="165">
        <f t="shared" ref="AJ114:AJ117" si="155">(AG114+AH114)</f>
        <v>13.30225519</v>
      </c>
      <c r="AK114" s="163">
        <f t="shared" si="135"/>
        <v>103</v>
      </c>
      <c r="AL114" s="172" t="s">
        <v>118</v>
      </c>
      <c r="AM114" s="169">
        <f t="shared" ref="AM114:AM117" si="156">AD115</f>
        <v>47228</v>
      </c>
      <c r="AN114" s="7"/>
      <c r="AO114" s="169">
        <f t="shared" si="122"/>
        <v>47228</v>
      </c>
      <c r="AP114" s="200">
        <f>VLOOKUP($AO114,[1]Plan1!$EW$172:$EZ$293,2)</f>
        <v>7036.33</v>
      </c>
      <c r="AQ114" s="199">
        <f t="shared" si="123"/>
        <v>47169</v>
      </c>
      <c r="AR114" s="200">
        <f t="shared" si="124"/>
        <v>7036.33</v>
      </c>
      <c r="AS114" s="199">
        <f t="shared" si="125"/>
        <v>47197</v>
      </c>
      <c r="AT114" s="201">
        <f t="shared" si="126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22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3"/>
      <c r="DN114" s="1"/>
      <c r="DO114" s="1"/>
      <c r="DP114" s="1"/>
      <c r="DQ114" s="1"/>
      <c r="DR114" s="1"/>
      <c r="DS114" s="1"/>
      <c r="DT114" s="1"/>
      <c r="DU114" s="1"/>
      <c r="DV114" s="1"/>
      <c r="DW114" s="4"/>
      <c r="DX114" s="15"/>
      <c r="DY114" s="15"/>
      <c r="DZ114" s="24"/>
      <c r="EA114" s="15"/>
      <c r="EB114" s="1"/>
      <c r="EC114" s="15"/>
    </row>
    <row r="115" spans="1:133" ht="12.75" x14ac:dyDescent="0.2">
      <c r="A115" s="134">
        <f t="shared" si="116"/>
        <v>44168</v>
      </c>
      <c r="B115" s="135">
        <f t="shared" si="108"/>
        <v>1010.98946917</v>
      </c>
      <c r="C115" s="135">
        <f t="shared" si="127"/>
        <v>995.27740599000003</v>
      </c>
      <c r="D115" s="136">
        <f t="shared" si="117"/>
        <v>5391.75</v>
      </c>
      <c r="E115" s="137">
        <f t="shared" si="144"/>
        <v>5438.12</v>
      </c>
      <c r="F115" s="138">
        <f t="shared" si="145"/>
        <v>44124</v>
      </c>
      <c r="G115" s="139">
        <f t="shared" si="109"/>
        <v>8.6001761951128852E-3</v>
      </c>
      <c r="H115" s="140">
        <f t="shared" si="128"/>
        <v>44186</v>
      </c>
      <c r="I115" s="140">
        <f t="shared" si="110"/>
        <v>44186</v>
      </c>
      <c r="J115" s="141">
        <f t="shared" si="118"/>
        <v>21</v>
      </c>
      <c r="K115" s="141">
        <f t="shared" si="149"/>
        <v>9</v>
      </c>
      <c r="L115" s="8">
        <f t="shared" si="119"/>
        <v>1.00367677</v>
      </c>
      <c r="M115" s="142">
        <f t="shared" si="146"/>
        <v>1.0064004200000001</v>
      </c>
      <c r="N115" s="142">
        <f t="shared" si="141"/>
        <v>1.0093342911178598</v>
      </c>
      <c r="O115" s="135">
        <f t="shared" si="143"/>
        <v>1.0130453800000001</v>
      </c>
      <c r="P115" s="135">
        <f t="shared" si="111"/>
        <v>1008.26117795</v>
      </c>
      <c r="Q115" s="190">
        <f t="shared" si="129"/>
        <v>0</v>
      </c>
      <c r="R115" s="191">
        <f t="shared" si="120"/>
        <v>0</v>
      </c>
      <c r="S115" s="135">
        <f t="shared" si="112"/>
        <v>0</v>
      </c>
      <c r="T115" s="145">
        <f t="shared" si="121"/>
        <v>7.8600000000000003E-2</v>
      </c>
      <c r="U115" s="143">
        <f t="shared" si="142"/>
        <v>9</v>
      </c>
      <c r="V115" s="143">
        <v>252</v>
      </c>
      <c r="W115" s="142">
        <f t="shared" si="113"/>
        <v>1.002705937</v>
      </c>
      <c r="X115" s="135">
        <f t="shared" si="114"/>
        <v>2.72829122</v>
      </c>
      <c r="Y115" s="135">
        <f t="shared" si="115"/>
        <v>0</v>
      </c>
      <c r="Z115" s="148" t="str">
        <f t="shared" si="130"/>
        <v>A+J=</v>
      </c>
      <c r="AA115" s="140">
        <f t="shared" si="131"/>
        <v>44186</v>
      </c>
      <c r="AB115" s="4"/>
      <c r="AC115" s="163">
        <f t="shared" si="132"/>
        <v>104</v>
      </c>
      <c r="AD115" s="169">
        <f t="shared" si="150"/>
        <v>47228</v>
      </c>
      <c r="AE115" s="165">
        <f t="shared" si="151"/>
        <v>25.594474720000072</v>
      </c>
      <c r="AF115" s="167">
        <f t="shared" si="152"/>
        <v>22</v>
      </c>
      <c r="AG115" s="176">
        <f t="shared" si="153"/>
        <v>0.25608868000000001</v>
      </c>
      <c r="AH115" s="175">
        <f t="shared" si="154"/>
        <v>13.046166530000001</v>
      </c>
      <c r="AI115" s="217">
        <v>0.33762810629384721</v>
      </c>
      <c r="AJ115" s="165">
        <f t="shared" si="155"/>
        <v>13.30225521</v>
      </c>
      <c r="AK115" s="163">
        <f t="shared" si="135"/>
        <v>104</v>
      </c>
      <c r="AL115" s="172" t="s">
        <v>118</v>
      </c>
      <c r="AM115" s="169">
        <f t="shared" si="156"/>
        <v>47259</v>
      </c>
      <c r="AN115" s="7"/>
      <c r="AO115" s="169">
        <f t="shared" si="122"/>
        <v>47259</v>
      </c>
      <c r="AP115" s="200">
        <f>VLOOKUP($AO115,[1]Plan1!$EW$172:$EZ$293,2)</f>
        <v>7036.33</v>
      </c>
      <c r="AQ115" s="199">
        <f t="shared" si="123"/>
        <v>47198</v>
      </c>
      <c r="AR115" s="200">
        <f t="shared" si="124"/>
        <v>7036.33</v>
      </c>
      <c r="AS115" s="199">
        <f t="shared" si="125"/>
        <v>47229</v>
      </c>
      <c r="AT115" s="201">
        <f t="shared" si="126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22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3"/>
      <c r="DN115" s="1"/>
      <c r="DO115" s="1"/>
      <c r="DP115" s="1"/>
      <c r="DQ115" s="1"/>
      <c r="DR115" s="1"/>
      <c r="DS115" s="1"/>
      <c r="DT115" s="1"/>
      <c r="DU115" s="1"/>
      <c r="DV115" s="1"/>
      <c r="DW115" s="4"/>
      <c r="DX115" s="15"/>
      <c r="DY115" s="15"/>
      <c r="DZ115" s="24"/>
      <c r="EA115" s="15"/>
      <c r="EB115" s="1"/>
      <c r="EC115" s="15"/>
    </row>
    <row r="116" spans="1:133" ht="12.75" x14ac:dyDescent="0.2">
      <c r="A116" s="134">
        <f t="shared" si="116"/>
        <v>44169</v>
      </c>
      <c r="B116" s="135">
        <f t="shared" si="108"/>
        <v>1011.70553301</v>
      </c>
      <c r="C116" s="135">
        <f t="shared" si="127"/>
        <v>995.27740599000003</v>
      </c>
      <c r="D116" s="136">
        <f t="shared" si="117"/>
        <v>5391.75</v>
      </c>
      <c r="E116" s="137">
        <f t="shared" si="144"/>
        <v>5438.12</v>
      </c>
      <c r="F116" s="138">
        <f t="shared" si="145"/>
        <v>44124</v>
      </c>
      <c r="G116" s="139">
        <f t="shared" si="109"/>
        <v>8.6001761951128852E-3</v>
      </c>
      <c r="H116" s="140">
        <f t="shared" si="128"/>
        <v>44186</v>
      </c>
      <c r="I116" s="140">
        <f t="shared" si="110"/>
        <v>44186</v>
      </c>
      <c r="J116" s="141">
        <f t="shared" si="118"/>
        <v>21</v>
      </c>
      <c r="K116" s="141">
        <f t="shared" si="149"/>
        <v>10</v>
      </c>
      <c r="L116" s="8">
        <f t="shared" si="119"/>
        <v>1.0040861299999999</v>
      </c>
      <c r="M116" s="142">
        <f t="shared" si="146"/>
        <v>1.0064004200000001</v>
      </c>
      <c r="N116" s="142">
        <f t="shared" si="141"/>
        <v>1.0093342911178598</v>
      </c>
      <c r="O116" s="135">
        <f t="shared" si="143"/>
        <v>1.0134585599999999</v>
      </c>
      <c r="P116" s="135">
        <f t="shared" si="111"/>
        <v>1008.67240667</v>
      </c>
      <c r="Q116" s="190">
        <f t="shared" si="129"/>
        <v>0</v>
      </c>
      <c r="R116" s="191">
        <f t="shared" si="120"/>
        <v>0</v>
      </c>
      <c r="S116" s="135">
        <f t="shared" si="112"/>
        <v>0</v>
      </c>
      <c r="T116" s="145">
        <f t="shared" si="121"/>
        <v>7.8600000000000003E-2</v>
      </c>
      <c r="U116" s="143">
        <f t="shared" si="142"/>
        <v>10</v>
      </c>
      <c r="V116" s="143">
        <v>252</v>
      </c>
      <c r="W116" s="142">
        <f t="shared" si="113"/>
        <v>1.003007048</v>
      </c>
      <c r="X116" s="135">
        <f t="shared" si="114"/>
        <v>3.0331263399999999</v>
      </c>
      <c r="Y116" s="135">
        <f t="shared" si="115"/>
        <v>0</v>
      </c>
      <c r="Z116" s="148" t="str">
        <f t="shared" si="130"/>
        <v>A+J=</v>
      </c>
      <c r="AA116" s="140">
        <f t="shared" si="131"/>
        <v>44186</v>
      </c>
      <c r="AB116" s="4"/>
      <c r="AC116" s="163">
        <f t="shared" si="132"/>
        <v>105</v>
      </c>
      <c r="AD116" s="169">
        <f t="shared" si="150"/>
        <v>47259</v>
      </c>
      <c r="AE116" s="165">
        <f t="shared" si="151"/>
        <v>12.446378570000071</v>
      </c>
      <c r="AF116" s="167">
        <f t="shared" si="152"/>
        <v>20</v>
      </c>
      <c r="AG116" s="176">
        <f t="shared" si="153"/>
        <v>0.15415904999999999</v>
      </c>
      <c r="AH116" s="175">
        <f t="shared" si="154"/>
        <v>13.148096150000001</v>
      </c>
      <c r="AI116" s="217">
        <v>0.51370838022175236</v>
      </c>
      <c r="AJ116" s="165">
        <f t="shared" si="155"/>
        <v>13.302255200000001</v>
      </c>
      <c r="AK116" s="163">
        <f t="shared" si="135"/>
        <v>105</v>
      </c>
      <c r="AL116" s="172" t="s">
        <v>118</v>
      </c>
      <c r="AM116" s="169">
        <f t="shared" si="156"/>
        <v>47289</v>
      </c>
      <c r="AN116" s="7"/>
      <c r="AO116" s="169">
        <f t="shared" si="122"/>
        <v>47289</v>
      </c>
      <c r="AP116" s="200">
        <f>VLOOKUP($AO116,[1]Plan1!$EW$172:$EZ$293,2)</f>
        <v>7036.33</v>
      </c>
      <c r="AQ116" s="199">
        <f t="shared" si="123"/>
        <v>47228</v>
      </c>
      <c r="AR116" s="200">
        <f t="shared" si="124"/>
        <v>7036.33</v>
      </c>
      <c r="AS116" s="199">
        <f t="shared" si="125"/>
        <v>47258</v>
      </c>
      <c r="AT116" s="201">
        <f t="shared" si="126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22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3"/>
      <c r="DN116" s="1"/>
      <c r="DO116" s="1"/>
      <c r="DP116" s="1"/>
      <c r="DQ116" s="1"/>
      <c r="DR116" s="1"/>
      <c r="DS116" s="1"/>
      <c r="DT116" s="1"/>
      <c r="DU116" s="1"/>
      <c r="DV116" s="1"/>
      <c r="DW116" s="4"/>
      <c r="DX116" s="15"/>
      <c r="DY116" s="15"/>
      <c r="DZ116" s="24"/>
      <c r="EA116" s="15"/>
      <c r="EB116" s="1"/>
      <c r="EC116" s="15"/>
    </row>
    <row r="117" spans="1:133" ht="12.75" x14ac:dyDescent="0.2">
      <c r="A117" s="134">
        <f t="shared" si="116"/>
        <v>44170</v>
      </c>
      <c r="B117" s="135">
        <f t="shared" si="108"/>
        <v>1012.42210608</v>
      </c>
      <c r="C117" s="135">
        <f t="shared" si="127"/>
        <v>995.27740599000003</v>
      </c>
      <c r="D117" s="136">
        <f t="shared" si="117"/>
        <v>5391.75</v>
      </c>
      <c r="E117" s="137">
        <f t="shared" si="144"/>
        <v>5438.12</v>
      </c>
      <c r="F117" s="138">
        <f t="shared" si="145"/>
        <v>44124</v>
      </c>
      <c r="G117" s="139">
        <f t="shared" si="109"/>
        <v>8.6001761951128852E-3</v>
      </c>
      <c r="H117" s="140">
        <f t="shared" si="128"/>
        <v>44186</v>
      </c>
      <c r="I117" s="140">
        <f t="shared" si="110"/>
        <v>44186</v>
      </c>
      <c r="J117" s="141">
        <f t="shared" si="118"/>
        <v>21</v>
      </c>
      <c r="K117" s="141">
        <f t="shared" si="149"/>
        <v>11</v>
      </c>
      <c r="L117" s="8">
        <f t="shared" si="119"/>
        <v>1.0044956599999999</v>
      </c>
      <c r="M117" s="142">
        <f t="shared" si="146"/>
        <v>1.0064004200000001</v>
      </c>
      <c r="N117" s="142">
        <f t="shared" si="141"/>
        <v>1.0093342911178598</v>
      </c>
      <c r="O117" s="135">
        <f t="shared" si="143"/>
        <v>1.01387191</v>
      </c>
      <c r="P117" s="135">
        <f t="shared" si="111"/>
        <v>1009.08380459</v>
      </c>
      <c r="Q117" s="190">
        <f t="shared" si="129"/>
        <v>0</v>
      </c>
      <c r="R117" s="191">
        <f t="shared" si="120"/>
        <v>0</v>
      </c>
      <c r="S117" s="135">
        <f t="shared" si="112"/>
        <v>0</v>
      </c>
      <c r="T117" s="145">
        <f t="shared" si="121"/>
        <v>7.8600000000000003E-2</v>
      </c>
      <c r="U117" s="143">
        <f t="shared" si="142"/>
        <v>11</v>
      </c>
      <c r="V117" s="143">
        <v>252</v>
      </c>
      <c r="W117" s="142">
        <f t="shared" si="113"/>
        <v>1.0033082499999999</v>
      </c>
      <c r="X117" s="135">
        <f t="shared" si="114"/>
        <v>3.3383014900000001</v>
      </c>
      <c r="Y117" s="135">
        <f t="shared" si="115"/>
        <v>0</v>
      </c>
      <c r="Z117" s="148" t="str">
        <f t="shared" si="130"/>
        <v>A+J=</v>
      </c>
      <c r="AA117" s="140">
        <f t="shared" si="131"/>
        <v>44186</v>
      </c>
      <c r="AB117" s="4"/>
      <c r="AC117" s="163">
        <f t="shared" si="132"/>
        <v>106</v>
      </c>
      <c r="AD117" s="169">
        <f t="shared" si="150"/>
        <v>47289</v>
      </c>
      <c r="AE117" s="165">
        <f t="shared" si="151"/>
        <v>7.1054273576010019E-14</v>
      </c>
      <c r="AF117" s="167">
        <f t="shared" si="152"/>
        <v>21</v>
      </c>
      <c r="AG117" s="176">
        <f t="shared" si="153"/>
        <v>7.8726400000000002E-2</v>
      </c>
      <c r="AH117" s="175">
        <f t="shared" si="154"/>
        <v>12.44637857</v>
      </c>
      <c r="AI117" s="217">
        <v>1</v>
      </c>
      <c r="AJ117" s="165">
        <f t="shared" si="155"/>
        <v>12.525104970000001</v>
      </c>
      <c r="AK117" s="163">
        <f t="shared" si="135"/>
        <v>106</v>
      </c>
      <c r="AL117" s="172" t="s">
        <v>118</v>
      </c>
      <c r="AM117" s="169">
        <f t="shared" si="156"/>
        <v>0</v>
      </c>
      <c r="AN117" s="7"/>
      <c r="AO117" s="169">
        <f t="shared" si="122"/>
        <v>47319</v>
      </c>
      <c r="AP117" s="200">
        <f>VLOOKUP($AO117,[1]Plan1!$EW$172:$EZ$293,2)</f>
        <v>7036.33</v>
      </c>
      <c r="AQ117" s="199">
        <f t="shared" si="123"/>
        <v>47258</v>
      </c>
      <c r="AR117" s="200">
        <f t="shared" si="124"/>
        <v>7036.33</v>
      </c>
      <c r="AS117" s="199">
        <f t="shared" si="125"/>
        <v>47289</v>
      </c>
      <c r="AT117" s="201">
        <f t="shared" si="126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22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3"/>
      <c r="DN117" s="1"/>
      <c r="DO117" s="1"/>
      <c r="DP117" s="1"/>
      <c r="DQ117" s="1"/>
      <c r="DR117" s="1"/>
      <c r="DS117" s="1"/>
      <c r="DT117" s="1"/>
      <c r="DU117" s="1"/>
      <c r="DV117" s="1"/>
      <c r="DW117" s="4"/>
      <c r="DX117" s="15"/>
      <c r="DY117" s="15"/>
      <c r="DZ117" s="24"/>
      <c r="EA117" s="15"/>
      <c r="EB117" s="1"/>
      <c r="EC117" s="15"/>
    </row>
    <row r="118" spans="1:133" ht="12.75" x14ac:dyDescent="0.2">
      <c r="A118" s="134">
        <f t="shared" si="116"/>
        <v>44171</v>
      </c>
      <c r="B118" s="135">
        <f t="shared" si="108"/>
        <v>1012.42210608</v>
      </c>
      <c r="C118" s="135">
        <f t="shared" si="127"/>
        <v>995.27740599000003</v>
      </c>
      <c r="D118" s="136">
        <f t="shared" si="117"/>
        <v>5391.75</v>
      </c>
      <c r="E118" s="137">
        <f t="shared" si="144"/>
        <v>5438.12</v>
      </c>
      <c r="F118" s="138">
        <f t="shared" si="145"/>
        <v>44124</v>
      </c>
      <c r="G118" s="139">
        <f t="shared" si="109"/>
        <v>8.6001761951128852E-3</v>
      </c>
      <c r="H118" s="140">
        <f t="shared" si="128"/>
        <v>44186</v>
      </c>
      <c r="I118" s="140">
        <f t="shared" si="110"/>
        <v>44186</v>
      </c>
      <c r="J118" s="141">
        <f t="shared" si="118"/>
        <v>21</v>
      </c>
      <c r="K118" s="141">
        <f t="shared" si="149"/>
        <v>11</v>
      </c>
      <c r="L118" s="8">
        <f t="shared" si="119"/>
        <v>1.0044956599999999</v>
      </c>
      <c r="M118" s="142">
        <f t="shared" si="146"/>
        <v>1.0064004200000001</v>
      </c>
      <c r="N118" s="142">
        <f t="shared" si="141"/>
        <v>1.0093342911178598</v>
      </c>
      <c r="O118" s="135">
        <f t="shared" si="143"/>
        <v>1.01387191</v>
      </c>
      <c r="P118" s="135">
        <f t="shared" si="111"/>
        <v>1009.08380459</v>
      </c>
      <c r="Q118" s="190">
        <f t="shared" si="129"/>
        <v>0</v>
      </c>
      <c r="R118" s="191">
        <f t="shared" si="120"/>
        <v>0</v>
      </c>
      <c r="S118" s="135">
        <f t="shared" si="112"/>
        <v>0</v>
      </c>
      <c r="T118" s="145">
        <f t="shared" si="121"/>
        <v>7.8600000000000003E-2</v>
      </c>
      <c r="U118" s="143">
        <f t="shared" si="142"/>
        <v>11</v>
      </c>
      <c r="V118" s="143">
        <v>252</v>
      </c>
      <c r="W118" s="142">
        <f t="shared" si="113"/>
        <v>1.0033082499999999</v>
      </c>
      <c r="X118" s="135">
        <f t="shared" si="114"/>
        <v>3.3383014900000001</v>
      </c>
      <c r="Y118" s="135">
        <f t="shared" si="115"/>
        <v>0</v>
      </c>
      <c r="Z118" s="148" t="str">
        <f t="shared" si="130"/>
        <v>A+J=</v>
      </c>
      <c r="AA118" s="140">
        <f t="shared" si="131"/>
        <v>44186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22"/>
        <v>47350</v>
      </c>
      <c r="AP118" s="200">
        <f>VLOOKUP($AO118,[1]Plan1!$EW$172:$EZ$293,2)</f>
        <v>7036.33</v>
      </c>
      <c r="AQ118" s="199">
        <f t="shared" si="123"/>
        <v>47289</v>
      </c>
      <c r="AR118" s="200">
        <f t="shared" si="124"/>
        <v>0</v>
      </c>
      <c r="AS118" s="199">
        <f t="shared" si="125"/>
        <v>47319</v>
      </c>
      <c r="AT118" s="201">
        <f t="shared" si="126"/>
        <v>-1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22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3"/>
      <c r="DN118" s="1"/>
      <c r="DO118" s="1"/>
      <c r="DP118" s="1"/>
      <c r="DQ118" s="1"/>
      <c r="DR118" s="1"/>
      <c r="DS118" s="1"/>
      <c r="DT118" s="1"/>
      <c r="DU118" s="1"/>
      <c r="DV118" s="1"/>
      <c r="DW118" s="4"/>
      <c r="DX118" s="15"/>
      <c r="DY118" s="15"/>
      <c r="DZ118" s="24"/>
      <c r="EA118" s="15"/>
      <c r="EB118" s="1"/>
      <c r="EC118" s="15"/>
    </row>
    <row r="119" spans="1:133" ht="12.75" x14ac:dyDescent="0.2">
      <c r="A119" s="134">
        <f t="shared" si="116"/>
        <v>44172</v>
      </c>
      <c r="B119" s="135">
        <f t="shared" si="108"/>
        <v>1012.42210608</v>
      </c>
      <c r="C119" s="135">
        <f t="shared" si="127"/>
        <v>995.27740599000003</v>
      </c>
      <c r="D119" s="136">
        <f t="shared" si="117"/>
        <v>5391.75</v>
      </c>
      <c r="E119" s="137">
        <f t="shared" si="144"/>
        <v>5438.12</v>
      </c>
      <c r="F119" s="138">
        <f t="shared" si="145"/>
        <v>44124</v>
      </c>
      <c r="G119" s="139">
        <f t="shared" si="109"/>
        <v>8.6001761951128852E-3</v>
      </c>
      <c r="H119" s="140">
        <f t="shared" si="128"/>
        <v>44186</v>
      </c>
      <c r="I119" s="140">
        <f t="shared" si="110"/>
        <v>44186</v>
      </c>
      <c r="J119" s="141">
        <f t="shared" si="118"/>
        <v>21</v>
      </c>
      <c r="K119" s="141">
        <f t="shared" si="149"/>
        <v>11</v>
      </c>
      <c r="L119" s="8">
        <f t="shared" si="119"/>
        <v>1.0044956599999999</v>
      </c>
      <c r="M119" s="142">
        <f t="shared" si="146"/>
        <v>1.0064004200000001</v>
      </c>
      <c r="N119" s="142">
        <f t="shared" si="141"/>
        <v>1.0093342911178598</v>
      </c>
      <c r="O119" s="135">
        <f t="shared" si="143"/>
        <v>1.01387191</v>
      </c>
      <c r="P119" s="135">
        <f t="shared" si="111"/>
        <v>1009.08380459</v>
      </c>
      <c r="Q119" s="190">
        <f t="shared" si="129"/>
        <v>0</v>
      </c>
      <c r="R119" s="191">
        <f t="shared" si="120"/>
        <v>0</v>
      </c>
      <c r="S119" s="135">
        <f t="shared" si="112"/>
        <v>0</v>
      </c>
      <c r="T119" s="145">
        <f t="shared" si="121"/>
        <v>7.8600000000000003E-2</v>
      </c>
      <c r="U119" s="143">
        <f t="shared" si="142"/>
        <v>11</v>
      </c>
      <c r="V119" s="143">
        <v>252</v>
      </c>
      <c r="W119" s="142">
        <f t="shared" si="113"/>
        <v>1.0033082499999999</v>
      </c>
      <c r="X119" s="135">
        <f t="shared" si="114"/>
        <v>3.3383014900000001</v>
      </c>
      <c r="Y119" s="135">
        <f t="shared" si="115"/>
        <v>0</v>
      </c>
      <c r="Z119" s="148" t="str">
        <f t="shared" si="130"/>
        <v>A+J=</v>
      </c>
      <c r="AA119" s="140">
        <f t="shared" si="131"/>
        <v>44186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/>
      <c r="AP119" s="200"/>
      <c r="AQ119" s="199"/>
      <c r="AR119" s="200"/>
      <c r="AS119" s="199"/>
      <c r="AT119" s="201"/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22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3"/>
      <c r="DN119" s="1"/>
      <c r="DO119" s="1"/>
      <c r="DP119" s="1"/>
      <c r="DQ119" s="1"/>
      <c r="DR119" s="1"/>
      <c r="DS119" s="1"/>
      <c r="DT119" s="1"/>
      <c r="DU119" s="1"/>
      <c r="DV119" s="1"/>
      <c r="DW119" s="4"/>
      <c r="DX119" s="15"/>
      <c r="DY119" s="15"/>
      <c r="DZ119" s="24"/>
      <c r="EA119" s="15"/>
      <c r="EB119" s="1"/>
      <c r="EC119" s="15"/>
    </row>
    <row r="120" spans="1:133" ht="12.75" x14ac:dyDescent="0.2">
      <c r="A120" s="134">
        <f t="shared" si="116"/>
        <v>44173</v>
      </c>
      <c r="B120" s="135">
        <f t="shared" si="108"/>
        <v>1013.1391876399999</v>
      </c>
      <c r="C120" s="135">
        <f t="shared" si="127"/>
        <v>995.27740599000003</v>
      </c>
      <c r="D120" s="136">
        <f t="shared" si="117"/>
        <v>5391.75</v>
      </c>
      <c r="E120" s="137">
        <f t="shared" si="144"/>
        <v>5438.12</v>
      </c>
      <c r="F120" s="138">
        <f t="shared" si="145"/>
        <v>44124</v>
      </c>
      <c r="G120" s="139">
        <f t="shared" si="109"/>
        <v>8.6001761951128852E-3</v>
      </c>
      <c r="H120" s="140">
        <f t="shared" si="128"/>
        <v>44186</v>
      </c>
      <c r="I120" s="140">
        <f t="shared" si="110"/>
        <v>44186</v>
      </c>
      <c r="J120" s="141">
        <f t="shared" si="118"/>
        <v>21</v>
      </c>
      <c r="K120" s="141">
        <f t="shared" si="149"/>
        <v>12</v>
      </c>
      <c r="L120" s="8">
        <f t="shared" si="119"/>
        <v>1.00490536</v>
      </c>
      <c r="M120" s="142">
        <f t="shared" si="146"/>
        <v>1.0064004200000001</v>
      </c>
      <c r="N120" s="142">
        <f t="shared" si="141"/>
        <v>1.0093342911178598</v>
      </c>
      <c r="O120" s="135">
        <f t="shared" si="143"/>
        <v>1.0142854299999999</v>
      </c>
      <c r="P120" s="135">
        <f t="shared" si="111"/>
        <v>1009.4953717</v>
      </c>
      <c r="Q120" s="190">
        <f t="shared" si="129"/>
        <v>0</v>
      </c>
      <c r="R120" s="191">
        <f t="shared" si="120"/>
        <v>0</v>
      </c>
      <c r="S120" s="135">
        <f t="shared" si="112"/>
        <v>0</v>
      </c>
      <c r="T120" s="145">
        <f t="shared" si="121"/>
        <v>7.8600000000000003E-2</v>
      </c>
      <c r="U120" s="143">
        <f t="shared" si="142"/>
        <v>12</v>
      </c>
      <c r="V120" s="143">
        <v>252</v>
      </c>
      <c r="W120" s="142">
        <f t="shared" si="113"/>
        <v>1.003609542</v>
      </c>
      <c r="X120" s="135">
        <f t="shared" si="114"/>
        <v>3.6438159400000001</v>
      </c>
      <c r="Y120" s="135">
        <f t="shared" si="115"/>
        <v>0</v>
      </c>
      <c r="Z120" s="148" t="str">
        <f t="shared" si="130"/>
        <v>A+J=</v>
      </c>
      <c r="AA120" s="140">
        <f t="shared" si="131"/>
        <v>44186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/>
      <c r="AP120" s="200"/>
      <c r="AQ120" s="199"/>
      <c r="AR120" s="200"/>
      <c r="AS120" s="199"/>
      <c r="AT120" s="201"/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22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3"/>
      <c r="DN120" s="1"/>
      <c r="DO120" s="1"/>
      <c r="DP120" s="1"/>
      <c r="DQ120" s="1"/>
      <c r="DR120" s="1"/>
      <c r="DS120" s="1"/>
      <c r="DT120" s="1"/>
      <c r="DU120" s="1"/>
      <c r="DV120" s="1"/>
      <c r="DW120" s="4"/>
      <c r="DX120" s="15"/>
      <c r="DY120" s="15"/>
      <c r="DZ120" s="24"/>
      <c r="EA120" s="15"/>
      <c r="EB120" s="1"/>
      <c r="EC120" s="15"/>
    </row>
    <row r="121" spans="1:133" ht="12.75" x14ac:dyDescent="0.2">
      <c r="A121" s="134">
        <f t="shared" si="116"/>
        <v>44174</v>
      </c>
      <c r="B121" s="135">
        <f t="shared" si="108"/>
        <v>1013.85678794</v>
      </c>
      <c r="C121" s="135">
        <f t="shared" si="127"/>
        <v>995.27740599000003</v>
      </c>
      <c r="D121" s="136">
        <f t="shared" si="117"/>
        <v>5391.75</v>
      </c>
      <c r="E121" s="137">
        <f t="shared" si="144"/>
        <v>5438.12</v>
      </c>
      <c r="F121" s="138">
        <f t="shared" si="145"/>
        <v>44124</v>
      </c>
      <c r="G121" s="139">
        <f t="shared" si="109"/>
        <v>8.6001761951128852E-3</v>
      </c>
      <c r="H121" s="140">
        <f t="shared" si="128"/>
        <v>44186</v>
      </c>
      <c r="I121" s="140">
        <f t="shared" si="110"/>
        <v>44186</v>
      </c>
      <c r="J121" s="141">
        <f t="shared" si="118"/>
        <v>21</v>
      </c>
      <c r="K121" s="141">
        <f t="shared" si="149"/>
        <v>13</v>
      </c>
      <c r="L121" s="8">
        <f t="shared" si="119"/>
        <v>1.0053152299999999</v>
      </c>
      <c r="M121" s="142">
        <f t="shared" si="146"/>
        <v>1.0064004200000001</v>
      </c>
      <c r="N121" s="142">
        <f t="shared" si="141"/>
        <v>1.0093342911178598</v>
      </c>
      <c r="O121" s="135">
        <f t="shared" si="143"/>
        <v>1.0146991299999999</v>
      </c>
      <c r="P121" s="135">
        <f t="shared" si="111"/>
        <v>1009.9071179600001</v>
      </c>
      <c r="Q121" s="190">
        <f t="shared" si="129"/>
        <v>0</v>
      </c>
      <c r="R121" s="191">
        <f t="shared" si="120"/>
        <v>0</v>
      </c>
      <c r="S121" s="135">
        <f t="shared" si="112"/>
        <v>0</v>
      </c>
      <c r="T121" s="145">
        <f t="shared" si="121"/>
        <v>7.8600000000000003E-2</v>
      </c>
      <c r="U121" s="143">
        <f t="shared" si="142"/>
        <v>13</v>
      </c>
      <c r="V121" s="143">
        <v>252</v>
      </c>
      <c r="W121" s="142">
        <f t="shared" si="113"/>
        <v>1.0039109239999999</v>
      </c>
      <c r="X121" s="135">
        <f t="shared" si="114"/>
        <v>3.9496699799999999</v>
      </c>
      <c r="Y121" s="135">
        <f t="shared" si="115"/>
        <v>0</v>
      </c>
      <c r="Z121" s="148" t="str">
        <f t="shared" si="130"/>
        <v>A+J=</v>
      </c>
      <c r="AA121" s="140">
        <f t="shared" si="131"/>
        <v>44186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/>
      <c r="AP121" s="200"/>
      <c r="AQ121" s="199"/>
      <c r="AR121" s="200"/>
      <c r="AS121" s="199"/>
      <c r="AT121" s="201"/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22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3"/>
      <c r="DN121" s="1"/>
      <c r="DO121" s="1"/>
      <c r="DP121" s="1"/>
      <c r="DQ121" s="1"/>
      <c r="DR121" s="1"/>
      <c r="DS121" s="1"/>
      <c r="DT121" s="1"/>
      <c r="DU121" s="1"/>
      <c r="DV121" s="1"/>
      <c r="DW121" s="4"/>
      <c r="DX121" s="15"/>
      <c r="DY121" s="15"/>
      <c r="DZ121" s="24"/>
      <c r="EA121" s="15"/>
      <c r="EB121" s="1"/>
      <c r="EC121" s="15"/>
    </row>
    <row r="122" spans="1:133" ht="12.75" x14ac:dyDescent="0.2">
      <c r="A122" s="134">
        <f t="shared" si="116"/>
        <v>44175</v>
      </c>
      <c r="B122" s="135">
        <f t="shared" si="108"/>
        <v>1014.5748882900001</v>
      </c>
      <c r="C122" s="135">
        <f t="shared" si="127"/>
        <v>995.27740599000003</v>
      </c>
      <c r="D122" s="136">
        <f t="shared" si="117"/>
        <v>5391.75</v>
      </c>
      <c r="E122" s="137">
        <f t="shared" si="144"/>
        <v>5438.12</v>
      </c>
      <c r="F122" s="138">
        <f t="shared" si="145"/>
        <v>44124</v>
      </c>
      <c r="G122" s="139">
        <f t="shared" si="109"/>
        <v>8.6001761951128852E-3</v>
      </c>
      <c r="H122" s="140">
        <f t="shared" si="128"/>
        <v>44186</v>
      </c>
      <c r="I122" s="140">
        <f t="shared" si="110"/>
        <v>44186</v>
      </c>
      <c r="J122" s="141">
        <f t="shared" si="118"/>
        <v>21</v>
      </c>
      <c r="K122" s="141">
        <f t="shared" si="149"/>
        <v>14</v>
      </c>
      <c r="L122" s="8">
        <f t="shared" si="119"/>
        <v>1.00572526</v>
      </c>
      <c r="M122" s="142">
        <f t="shared" si="146"/>
        <v>1.0064004200000001</v>
      </c>
      <c r="N122" s="142">
        <f t="shared" si="141"/>
        <v>1.0093342911178598</v>
      </c>
      <c r="O122" s="135">
        <f t="shared" si="143"/>
        <v>1.01511299</v>
      </c>
      <c r="P122" s="135">
        <f t="shared" si="111"/>
        <v>1010.31902347</v>
      </c>
      <c r="Q122" s="190">
        <f t="shared" si="129"/>
        <v>0</v>
      </c>
      <c r="R122" s="191">
        <f t="shared" si="120"/>
        <v>0</v>
      </c>
      <c r="S122" s="135">
        <f t="shared" si="112"/>
        <v>0</v>
      </c>
      <c r="T122" s="145">
        <f t="shared" si="121"/>
        <v>7.8600000000000003E-2</v>
      </c>
      <c r="U122" s="143">
        <f t="shared" si="142"/>
        <v>14</v>
      </c>
      <c r="V122" s="143">
        <v>252</v>
      </c>
      <c r="W122" s="142">
        <f t="shared" si="113"/>
        <v>1.0042123970000001</v>
      </c>
      <c r="X122" s="135">
        <f t="shared" si="114"/>
        <v>4.2558648200000002</v>
      </c>
      <c r="Y122" s="135">
        <f t="shared" si="115"/>
        <v>0</v>
      </c>
      <c r="Z122" s="148" t="str">
        <f t="shared" si="130"/>
        <v>A+J=</v>
      </c>
      <c r="AA122" s="140">
        <f t="shared" si="131"/>
        <v>44186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/>
      <c r="AP122" s="200"/>
      <c r="AQ122" s="199"/>
      <c r="AR122" s="200"/>
      <c r="AS122" s="199"/>
      <c r="AT122" s="201"/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22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3"/>
      <c r="DN122" s="1"/>
      <c r="DO122" s="1"/>
      <c r="DP122" s="1"/>
      <c r="DQ122" s="1"/>
      <c r="DR122" s="1"/>
      <c r="DS122" s="1"/>
      <c r="DT122" s="1"/>
      <c r="DU122" s="1"/>
      <c r="DV122" s="1"/>
      <c r="DW122" s="4"/>
      <c r="DX122" s="15"/>
      <c r="DY122" s="15"/>
      <c r="DZ122" s="24"/>
      <c r="EA122" s="15"/>
      <c r="EB122" s="1"/>
      <c r="EC122" s="15"/>
    </row>
    <row r="123" spans="1:133" ht="12.75" x14ac:dyDescent="0.2">
      <c r="A123" s="134">
        <f t="shared" si="116"/>
        <v>44176</v>
      </c>
      <c r="B123" s="135">
        <f t="shared" si="108"/>
        <v>1015.29349892</v>
      </c>
      <c r="C123" s="135">
        <f t="shared" si="127"/>
        <v>995.27740599000003</v>
      </c>
      <c r="D123" s="136">
        <f t="shared" si="117"/>
        <v>5391.75</v>
      </c>
      <c r="E123" s="137">
        <f t="shared" si="144"/>
        <v>5438.12</v>
      </c>
      <c r="F123" s="138">
        <f t="shared" si="145"/>
        <v>44124</v>
      </c>
      <c r="G123" s="139">
        <f t="shared" si="109"/>
        <v>8.6001761951128852E-3</v>
      </c>
      <c r="H123" s="140">
        <f t="shared" si="128"/>
        <v>44186</v>
      </c>
      <c r="I123" s="140">
        <f t="shared" si="110"/>
        <v>44186</v>
      </c>
      <c r="J123" s="141">
        <f t="shared" si="118"/>
        <v>21</v>
      </c>
      <c r="K123" s="141">
        <f t="shared" si="149"/>
        <v>15</v>
      </c>
      <c r="L123" s="8">
        <f t="shared" si="119"/>
        <v>1.0061354600000001</v>
      </c>
      <c r="M123" s="142">
        <f t="shared" si="146"/>
        <v>1.0064004200000001</v>
      </c>
      <c r="N123" s="142">
        <f t="shared" si="141"/>
        <v>1.0093342911178598</v>
      </c>
      <c r="O123" s="135">
        <f t="shared" si="143"/>
        <v>1.0155270199999999</v>
      </c>
      <c r="P123" s="135">
        <f t="shared" si="111"/>
        <v>1010.73109817</v>
      </c>
      <c r="Q123" s="190">
        <f t="shared" si="129"/>
        <v>0</v>
      </c>
      <c r="R123" s="191">
        <f t="shared" si="120"/>
        <v>0</v>
      </c>
      <c r="S123" s="135">
        <f t="shared" si="112"/>
        <v>0</v>
      </c>
      <c r="T123" s="145">
        <f t="shared" si="121"/>
        <v>7.8600000000000003E-2</v>
      </c>
      <c r="U123" s="143">
        <f t="shared" si="142"/>
        <v>15</v>
      </c>
      <c r="V123" s="143">
        <v>252</v>
      </c>
      <c r="W123" s="142">
        <f t="shared" si="113"/>
        <v>1.004513961</v>
      </c>
      <c r="X123" s="135">
        <f t="shared" si="114"/>
        <v>4.5624007500000001</v>
      </c>
      <c r="Y123" s="135">
        <f t="shared" si="115"/>
        <v>0</v>
      </c>
      <c r="Z123" s="148" t="str">
        <f t="shared" si="130"/>
        <v>A+J=</v>
      </c>
      <c r="AA123" s="140">
        <f t="shared" si="131"/>
        <v>44186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/>
      <c r="AP123" s="200"/>
      <c r="AQ123" s="199"/>
      <c r="AR123" s="200"/>
      <c r="AS123" s="199"/>
      <c r="AT123" s="201"/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22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3"/>
      <c r="DN123" s="1"/>
      <c r="DO123" s="1"/>
      <c r="DP123" s="1"/>
      <c r="DQ123" s="1"/>
      <c r="DR123" s="1"/>
      <c r="DS123" s="1"/>
      <c r="DT123" s="1"/>
      <c r="DU123" s="1"/>
      <c r="DV123" s="1"/>
      <c r="DW123" s="4"/>
      <c r="DX123" s="15"/>
      <c r="DY123" s="15"/>
      <c r="DZ123" s="24"/>
      <c r="EA123" s="15"/>
      <c r="EB123" s="1"/>
      <c r="EC123" s="15"/>
    </row>
    <row r="124" spans="1:133" ht="12.75" x14ac:dyDescent="0.2">
      <c r="A124" s="134">
        <f t="shared" si="116"/>
        <v>44177</v>
      </c>
      <c r="B124" s="135">
        <f t="shared" si="108"/>
        <v>1016.0126191100001</v>
      </c>
      <c r="C124" s="135">
        <f t="shared" si="127"/>
        <v>995.27740599000003</v>
      </c>
      <c r="D124" s="136">
        <f t="shared" si="117"/>
        <v>5391.75</v>
      </c>
      <c r="E124" s="137">
        <f t="shared" si="144"/>
        <v>5438.12</v>
      </c>
      <c r="F124" s="138">
        <f t="shared" si="145"/>
        <v>44124</v>
      </c>
      <c r="G124" s="139">
        <f t="shared" si="109"/>
        <v>8.6001761951128852E-3</v>
      </c>
      <c r="H124" s="140">
        <f t="shared" si="128"/>
        <v>44186</v>
      </c>
      <c r="I124" s="140">
        <f t="shared" si="110"/>
        <v>44186</v>
      </c>
      <c r="J124" s="141">
        <f t="shared" si="118"/>
        <v>21</v>
      </c>
      <c r="K124" s="141">
        <f t="shared" si="149"/>
        <v>16</v>
      </c>
      <c r="L124" s="8">
        <f t="shared" si="119"/>
        <v>1.0065458300000001</v>
      </c>
      <c r="M124" s="142">
        <f t="shared" si="146"/>
        <v>1.0064004200000001</v>
      </c>
      <c r="N124" s="142">
        <f t="shared" si="141"/>
        <v>1.0093342911178598</v>
      </c>
      <c r="O124" s="135">
        <f t="shared" si="143"/>
        <v>1.01594122</v>
      </c>
      <c r="P124" s="135">
        <f t="shared" si="111"/>
        <v>1011.14334207</v>
      </c>
      <c r="Q124" s="190">
        <f t="shared" si="129"/>
        <v>0</v>
      </c>
      <c r="R124" s="191">
        <f t="shared" si="120"/>
        <v>0</v>
      </c>
      <c r="S124" s="135">
        <f t="shared" si="112"/>
        <v>0</v>
      </c>
      <c r="T124" s="145">
        <f t="shared" si="121"/>
        <v>7.8600000000000003E-2</v>
      </c>
      <c r="U124" s="143">
        <f t="shared" si="142"/>
        <v>16</v>
      </c>
      <c r="V124" s="143">
        <v>252</v>
      </c>
      <c r="W124" s="142">
        <f t="shared" si="113"/>
        <v>1.0048156150000001</v>
      </c>
      <c r="X124" s="135">
        <f t="shared" si="114"/>
        <v>4.8692770400000001</v>
      </c>
      <c r="Y124" s="135">
        <f t="shared" si="115"/>
        <v>0</v>
      </c>
      <c r="Z124" s="148" t="str">
        <f t="shared" si="130"/>
        <v>A+J=</v>
      </c>
      <c r="AA124" s="140">
        <f t="shared" si="131"/>
        <v>44186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/>
      <c r="AP124" s="200"/>
      <c r="AQ124" s="199"/>
      <c r="AR124" s="200"/>
      <c r="AS124" s="199"/>
      <c r="AT124" s="201"/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22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3"/>
      <c r="DN124" s="1"/>
      <c r="DO124" s="1"/>
      <c r="DP124" s="1"/>
      <c r="DQ124" s="1"/>
      <c r="DR124" s="1"/>
      <c r="DS124" s="1"/>
      <c r="DT124" s="1"/>
      <c r="DU124" s="1"/>
      <c r="DV124" s="1"/>
      <c r="DW124" s="4"/>
      <c r="DX124" s="15"/>
      <c r="DY124" s="15"/>
      <c r="DZ124" s="24"/>
      <c r="EA124" s="15"/>
      <c r="EB124" s="1"/>
      <c r="EC124" s="15"/>
    </row>
    <row r="125" spans="1:133" ht="12.75" x14ac:dyDescent="0.2">
      <c r="A125" s="134">
        <f t="shared" si="116"/>
        <v>44178</v>
      </c>
      <c r="B125" s="135">
        <f t="shared" si="108"/>
        <v>1016.0126191100001</v>
      </c>
      <c r="C125" s="135">
        <f t="shared" si="127"/>
        <v>995.27740599000003</v>
      </c>
      <c r="D125" s="136">
        <f t="shared" si="117"/>
        <v>5391.75</v>
      </c>
      <c r="E125" s="137">
        <f t="shared" si="144"/>
        <v>5438.12</v>
      </c>
      <c r="F125" s="138">
        <f t="shared" si="145"/>
        <v>44124</v>
      </c>
      <c r="G125" s="139">
        <f t="shared" si="109"/>
        <v>8.6001761951128852E-3</v>
      </c>
      <c r="H125" s="140">
        <f t="shared" si="128"/>
        <v>44186</v>
      </c>
      <c r="I125" s="140">
        <f t="shared" si="110"/>
        <v>44186</v>
      </c>
      <c r="J125" s="141">
        <f t="shared" si="118"/>
        <v>21</v>
      </c>
      <c r="K125" s="141">
        <f t="shared" si="149"/>
        <v>16</v>
      </c>
      <c r="L125" s="8">
        <f t="shared" si="119"/>
        <v>1.0065458300000001</v>
      </c>
      <c r="M125" s="142">
        <f t="shared" si="146"/>
        <v>1.0064004200000001</v>
      </c>
      <c r="N125" s="142">
        <f t="shared" si="141"/>
        <v>1.0093342911178598</v>
      </c>
      <c r="O125" s="135">
        <f t="shared" si="143"/>
        <v>1.01594122</v>
      </c>
      <c r="P125" s="135">
        <f t="shared" si="111"/>
        <v>1011.14334207</v>
      </c>
      <c r="Q125" s="190">
        <f t="shared" si="129"/>
        <v>0</v>
      </c>
      <c r="R125" s="191">
        <f t="shared" si="120"/>
        <v>0</v>
      </c>
      <c r="S125" s="135">
        <f t="shared" si="112"/>
        <v>0</v>
      </c>
      <c r="T125" s="145">
        <f t="shared" si="121"/>
        <v>7.8600000000000003E-2</v>
      </c>
      <c r="U125" s="143">
        <f t="shared" si="142"/>
        <v>16</v>
      </c>
      <c r="V125" s="143">
        <v>252</v>
      </c>
      <c r="W125" s="142">
        <f t="shared" si="113"/>
        <v>1.0048156150000001</v>
      </c>
      <c r="X125" s="135">
        <f t="shared" si="114"/>
        <v>4.8692770400000001</v>
      </c>
      <c r="Y125" s="135">
        <f t="shared" si="115"/>
        <v>0</v>
      </c>
      <c r="Z125" s="148" t="str">
        <f t="shared" si="130"/>
        <v>A+J=</v>
      </c>
      <c r="AA125" s="140">
        <f t="shared" si="131"/>
        <v>44186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/>
      <c r="AP125" s="200"/>
      <c r="AQ125" s="199"/>
      <c r="AR125" s="200"/>
      <c r="AS125" s="199"/>
      <c r="AT125" s="201"/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22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3"/>
      <c r="DN125" s="1"/>
      <c r="DO125" s="1"/>
      <c r="DP125" s="1"/>
      <c r="DQ125" s="1"/>
      <c r="DR125" s="1"/>
      <c r="DS125" s="1"/>
      <c r="DT125" s="1"/>
      <c r="DU125" s="1"/>
      <c r="DV125" s="1"/>
      <c r="DW125" s="4"/>
      <c r="DX125" s="15"/>
      <c r="DY125" s="15"/>
      <c r="DZ125" s="24"/>
      <c r="EA125" s="15"/>
      <c r="EB125" s="1"/>
      <c r="EC125" s="15"/>
    </row>
    <row r="126" spans="1:133" ht="12.75" x14ac:dyDescent="0.2">
      <c r="A126" s="134">
        <f t="shared" si="116"/>
        <v>44179</v>
      </c>
      <c r="B126" s="135">
        <f t="shared" si="108"/>
        <v>1016.0126191100001</v>
      </c>
      <c r="C126" s="135">
        <f t="shared" si="127"/>
        <v>995.27740599000003</v>
      </c>
      <c r="D126" s="136">
        <f t="shared" si="117"/>
        <v>5391.75</v>
      </c>
      <c r="E126" s="137">
        <f t="shared" si="144"/>
        <v>5438.12</v>
      </c>
      <c r="F126" s="138">
        <f t="shared" si="145"/>
        <v>44124</v>
      </c>
      <c r="G126" s="139">
        <f t="shared" si="109"/>
        <v>8.6001761951128852E-3</v>
      </c>
      <c r="H126" s="140">
        <f t="shared" si="128"/>
        <v>44186</v>
      </c>
      <c r="I126" s="140">
        <f t="shared" si="110"/>
        <v>44186</v>
      </c>
      <c r="J126" s="141">
        <f t="shared" si="118"/>
        <v>21</v>
      </c>
      <c r="K126" s="141">
        <f t="shared" si="149"/>
        <v>16</v>
      </c>
      <c r="L126" s="8">
        <f t="shared" si="119"/>
        <v>1.0065458300000001</v>
      </c>
      <c r="M126" s="142">
        <f t="shared" si="146"/>
        <v>1.0064004200000001</v>
      </c>
      <c r="N126" s="142">
        <f t="shared" si="141"/>
        <v>1.0093342911178598</v>
      </c>
      <c r="O126" s="135">
        <f t="shared" si="143"/>
        <v>1.01594122</v>
      </c>
      <c r="P126" s="135">
        <f t="shared" si="111"/>
        <v>1011.14334207</v>
      </c>
      <c r="Q126" s="190">
        <f t="shared" si="129"/>
        <v>0</v>
      </c>
      <c r="R126" s="191">
        <f t="shared" si="120"/>
        <v>0</v>
      </c>
      <c r="S126" s="135">
        <f t="shared" si="112"/>
        <v>0</v>
      </c>
      <c r="T126" s="145">
        <f t="shared" si="121"/>
        <v>7.8600000000000003E-2</v>
      </c>
      <c r="U126" s="143">
        <f t="shared" si="142"/>
        <v>16</v>
      </c>
      <c r="V126" s="143">
        <v>252</v>
      </c>
      <c r="W126" s="142">
        <f t="shared" si="113"/>
        <v>1.0048156150000001</v>
      </c>
      <c r="X126" s="135">
        <f t="shared" si="114"/>
        <v>4.8692770400000001</v>
      </c>
      <c r="Y126" s="135">
        <f t="shared" si="115"/>
        <v>0</v>
      </c>
      <c r="Z126" s="148" t="str">
        <f t="shared" si="130"/>
        <v>A+J=</v>
      </c>
      <c r="AA126" s="140">
        <f t="shared" si="131"/>
        <v>44186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/>
      <c r="AP126" s="200"/>
      <c r="AQ126" s="199"/>
      <c r="AR126" s="200"/>
      <c r="AS126" s="199"/>
      <c r="AT126" s="201"/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22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3"/>
      <c r="DN126" s="1"/>
      <c r="DO126" s="1"/>
      <c r="DP126" s="1"/>
      <c r="DQ126" s="1"/>
      <c r="DR126" s="1"/>
      <c r="DS126" s="1"/>
      <c r="DT126" s="1"/>
      <c r="DU126" s="1"/>
      <c r="DV126" s="1"/>
      <c r="DW126" s="4"/>
      <c r="DX126" s="15"/>
      <c r="DY126" s="15"/>
      <c r="DZ126" s="24"/>
      <c r="EA126" s="15"/>
      <c r="EB126" s="1"/>
      <c r="EC126" s="15"/>
    </row>
    <row r="127" spans="1:133" ht="12.75" x14ac:dyDescent="0.2">
      <c r="A127" s="134">
        <f t="shared" si="116"/>
        <v>44180</v>
      </c>
      <c r="B127" s="135">
        <f t="shared" si="108"/>
        <v>1016.7322401199999</v>
      </c>
      <c r="C127" s="135">
        <f t="shared" si="127"/>
        <v>995.27740599000003</v>
      </c>
      <c r="D127" s="136">
        <f t="shared" si="117"/>
        <v>5391.75</v>
      </c>
      <c r="E127" s="137">
        <f t="shared" si="144"/>
        <v>5438.12</v>
      </c>
      <c r="F127" s="138">
        <f t="shared" si="145"/>
        <v>44124</v>
      </c>
      <c r="G127" s="139">
        <f t="shared" si="109"/>
        <v>8.6001761951128852E-3</v>
      </c>
      <c r="H127" s="140">
        <f t="shared" si="128"/>
        <v>44186</v>
      </c>
      <c r="I127" s="140">
        <f t="shared" si="110"/>
        <v>44186</v>
      </c>
      <c r="J127" s="141">
        <f t="shared" si="118"/>
        <v>21</v>
      </c>
      <c r="K127" s="141">
        <f t="shared" si="149"/>
        <v>17</v>
      </c>
      <c r="L127" s="8">
        <f t="shared" si="119"/>
        <v>1.00695636</v>
      </c>
      <c r="M127" s="142">
        <f t="shared" si="146"/>
        <v>1.0064004200000001</v>
      </c>
      <c r="N127" s="142">
        <f t="shared" si="141"/>
        <v>1.0093342911178598</v>
      </c>
      <c r="O127" s="135">
        <f t="shared" si="143"/>
        <v>1.0163555799999999</v>
      </c>
      <c r="P127" s="135">
        <f t="shared" si="111"/>
        <v>1011.5557452199999</v>
      </c>
      <c r="Q127" s="190">
        <f t="shared" si="129"/>
        <v>0</v>
      </c>
      <c r="R127" s="191">
        <f t="shared" si="120"/>
        <v>0</v>
      </c>
      <c r="S127" s="135">
        <f t="shared" si="112"/>
        <v>0</v>
      </c>
      <c r="T127" s="145">
        <f t="shared" si="121"/>
        <v>7.8600000000000003E-2</v>
      </c>
      <c r="U127" s="143">
        <f t="shared" si="142"/>
        <v>17</v>
      </c>
      <c r="V127" s="143">
        <v>252</v>
      </c>
      <c r="W127" s="142">
        <f t="shared" si="113"/>
        <v>1.0051173600000001</v>
      </c>
      <c r="X127" s="135">
        <f t="shared" si="114"/>
        <v>5.1764948999999998</v>
      </c>
      <c r="Y127" s="135">
        <f t="shared" si="115"/>
        <v>0</v>
      </c>
      <c r="Z127" s="148" t="str">
        <f t="shared" si="130"/>
        <v>A+J=</v>
      </c>
      <c r="AA127" s="140">
        <f t="shared" si="131"/>
        <v>44186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/>
      <c r="AP127" s="200"/>
      <c r="AQ127" s="199"/>
      <c r="AR127" s="200"/>
      <c r="AS127" s="199"/>
      <c r="AT127" s="201"/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22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3"/>
      <c r="DN127" s="1"/>
      <c r="DO127" s="1"/>
      <c r="DP127" s="1"/>
      <c r="DQ127" s="1"/>
      <c r="DR127" s="1"/>
      <c r="DS127" s="1"/>
      <c r="DT127" s="1"/>
      <c r="DU127" s="1"/>
      <c r="DV127" s="1"/>
      <c r="DW127" s="4"/>
      <c r="DX127" s="15"/>
      <c r="DY127" s="15"/>
      <c r="DZ127" s="24"/>
      <c r="EA127" s="15"/>
      <c r="EB127" s="1"/>
      <c r="EC127" s="15"/>
    </row>
    <row r="128" spans="1:133" ht="12.75" x14ac:dyDescent="0.2">
      <c r="A128" s="134">
        <f t="shared" si="116"/>
        <v>44181</v>
      </c>
      <c r="B128" s="135">
        <f t="shared" si="108"/>
        <v>1017.4523722099999</v>
      </c>
      <c r="C128" s="135">
        <f t="shared" si="127"/>
        <v>995.27740599000003</v>
      </c>
      <c r="D128" s="136">
        <f t="shared" si="117"/>
        <v>5391.75</v>
      </c>
      <c r="E128" s="137">
        <f t="shared" si="144"/>
        <v>5438.12</v>
      </c>
      <c r="F128" s="138">
        <f t="shared" si="145"/>
        <v>44124</v>
      </c>
      <c r="G128" s="139">
        <f t="shared" si="109"/>
        <v>8.6001761951128852E-3</v>
      </c>
      <c r="H128" s="140">
        <f t="shared" si="128"/>
        <v>44186</v>
      </c>
      <c r="I128" s="140">
        <f t="shared" si="110"/>
        <v>44186</v>
      </c>
      <c r="J128" s="141">
        <f t="shared" si="118"/>
        <v>21</v>
      </c>
      <c r="K128" s="141">
        <f t="shared" si="149"/>
        <v>18</v>
      </c>
      <c r="L128" s="8">
        <f t="shared" si="119"/>
        <v>1.00736706</v>
      </c>
      <c r="M128" s="142">
        <f t="shared" si="146"/>
        <v>1.0064004200000001</v>
      </c>
      <c r="N128" s="142">
        <f t="shared" si="141"/>
        <v>1.0093342911178598</v>
      </c>
      <c r="O128" s="135">
        <f t="shared" si="143"/>
        <v>1.0167701099999999</v>
      </c>
      <c r="P128" s="135">
        <f t="shared" si="111"/>
        <v>1011.9683175599999</v>
      </c>
      <c r="Q128" s="190">
        <f t="shared" si="129"/>
        <v>0</v>
      </c>
      <c r="R128" s="191">
        <f t="shared" si="120"/>
        <v>0</v>
      </c>
      <c r="S128" s="135">
        <f t="shared" si="112"/>
        <v>0</v>
      </c>
      <c r="T128" s="145">
        <f t="shared" si="121"/>
        <v>7.8600000000000003E-2</v>
      </c>
      <c r="U128" s="143">
        <f t="shared" si="142"/>
        <v>18</v>
      </c>
      <c r="V128" s="143">
        <v>252</v>
      </c>
      <c r="W128" s="142">
        <f t="shared" si="113"/>
        <v>1.0054191960000001</v>
      </c>
      <c r="X128" s="135">
        <f t="shared" si="114"/>
        <v>5.48405465</v>
      </c>
      <c r="Y128" s="135">
        <f t="shared" si="115"/>
        <v>0</v>
      </c>
      <c r="Z128" s="148" t="str">
        <f t="shared" si="130"/>
        <v>A+J=</v>
      </c>
      <c r="AA128" s="140">
        <f t="shared" si="131"/>
        <v>44186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/>
      <c r="AP128" s="200"/>
      <c r="AQ128" s="199"/>
      <c r="AR128" s="200"/>
      <c r="AS128" s="199"/>
      <c r="AT128" s="201"/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22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3"/>
      <c r="DN128" s="1"/>
      <c r="DO128" s="1"/>
      <c r="DP128" s="1"/>
      <c r="DQ128" s="1"/>
      <c r="DR128" s="1"/>
      <c r="DS128" s="1"/>
      <c r="DT128" s="1"/>
      <c r="DU128" s="1"/>
      <c r="DV128" s="1"/>
      <c r="DW128" s="4"/>
      <c r="DX128" s="15"/>
      <c r="DY128" s="15"/>
      <c r="DZ128" s="24"/>
      <c r="EA128" s="15"/>
      <c r="EB128" s="1"/>
      <c r="EC128" s="15"/>
    </row>
    <row r="129" spans="1:133" ht="12.75" x14ac:dyDescent="0.2">
      <c r="A129" s="134">
        <f t="shared" si="116"/>
        <v>44182</v>
      </c>
      <c r="B129" s="135">
        <f t="shared" si="108"/>
        <v>1018.17302466</v>
      </c>
      <c r="C129" s="135">
        <f t="shared" si="127"/>
        <v>995.27740599000003</v>
      </c>
      <c r="D129" s="136">
        <f t="shared" si="117"/>
        <v>5391.75</v>
      </c>
      <c r="E129" s="137">
        <f t="shared" si="144"/>
        <v>5438.12</v>
      </c>
      <c r="F129" s="138">
        <f t="shared" si="145"/>
        <v>44124</v>
      </c>
      <c r="G129" s="139">
        <f t="shared" si="109"/>
        <v>8.6001761951128852E-3</v>
      </c>
      <c r="H129" s="140">
        <f t="shared" si="128"/>
        <v>44186</v>
      </c>
      <c r="I129" s="140">
        <f t="shared" si="110"/>
        <v>44186</v>
      </c>
      <c r="J129" s="141">
        <f t="shared" si="118"/>
        <v>21</v>
      </c>
      <c r="K129" s="141">
        <f t="shared" si="149"/>
        <v>19</v>
      </c>
      <c r="L129" s="8">
        <f t="shared" si="119"/>
        <v>1.00777793</v>
      </c>
      <c r="M129" s="142">
        <f t="shared" si="146"/>
        <v>1.0064004200000001</v>
      </c>
      <c r="N129" s="142">
        <f t="shared" si="141"/>
        <v>1.0093342911178598</v>
      </c>
      <c r="O129" s="135">
        <f t="shared" si="143"/>
        <v>1.01718482</v>
      </c>
      <c r="P129" s="135">
        <f t="shared" si="111"/>
        <v>1012.38106906</v>
      </c>
      <c r="Q129" s="190">
        <f t="shared" si="129"/>
        <v>0</v>
      </c>
      <c r="R129" s="191">
        <f t="shared" si="120"/>
        <v>0</v>
      </c>
      <c r="S129" s="135">
        <f t="shared" si="112"/>
        <v>0</v>
      </c>
      <c r="T129" s="145">
        <f t="shared" si="121"/>
        <v>7.8600000000000003E-2</v>
      </c>
      <c r="U129" s="143">
        <f t="shared" si="142"/>
        <v>19</v>
      </c>
      <c r="V129" s="143">
        <v>252</v>
      </c>
      <c r="W129" s="142">
        <f t="shared" si="113"/>
        <v>1.005721122</v>
      </c>
      <c r="X129" s="135">
        <f t="shared" si="114"/>
        <v>5.7919555999999996</v>
      </c>
      <c r="Y129" s="135">
        <f t="shared" si="115"/>
        <v>0</v>
      </c>
      <c r="Z129" s="148" t="str">
        <f t="shared" si="130"/>
        <v>A+J=</v>
      </c>
      <c r="AA129" s="140">
        <f t="shared" si="131"/>
        <v>44186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/>
      <c r="AP129" s="200"/>
      <c r="AQ129" s="199"/>
      <c r="AR129" s="200"/>
      <c r="AS129" s="199"/>
      <c r="AT129" s="201"/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22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3"/>
      <c r="DN129" s="1"/>
      <c r="DO129" s="1"/>
      <c r="DP129" s="1"/>
      <c r="DQ129" s="1"/>
      <c r="DR129" s="1"/>
      <c r="DS129" s="1"/>
      <c r="DT129" s="1"/>
      <c r="DU129" s="1"/>
      <c r="DV129" s="1"/>
      <c r="DW129" s="4"/>
      <c r="DX129" s="15"/>
      <c r="DY129" s="15"/>
      <c r="DZ129" s="24"/>
      <c r="EA129" s="15"/>
      <c r="EB129" s="1"/>
      <c r="EC129" s="15"/>
    </row>
    <row r="130" spans="1:133" ht="12.75" x14ac:dyDescent="0.2">
      <c r="A130" s="134">
        <f t="shared" si="116"/>
        <v>44183</v>
      </c>
      <c r="B130" s="135">
        <f t="shared" si="108"/>
        <v>1018.89417769</v>
      </c>
      <c r="C130" s="135">
        <f t="shared" si="127"/>
        <v>995.27740599000003</v>
      </c>
      <c r="D130" s="136">
        <f t="shared" si="117"/>
        <v>5391.75</v>
      </c>
      <c r="E130" s="137">
        <f t="shared" si="144"/>
        <v>5438.12</v>
      </c>
      <c r="F130" s="138">
        <f t="shared" si="145"/>
        <v>44124</v>
      </c>
      <c r="G130" s="139">
        <f t="shared" si="109"/>
        <v>8.6001761951128852E-3</v>
      </c>
      <c r="H130" s="140">
        <f t="shared" si="128"/>
        <v>44186</v>
      </c>
      <c r="I130" s="140">
        <f t="shared" si="110"/>
        <v>44186</v>
      </c>
      <c r="J130" s="141">
        <f t="shared" si="118"/>
        <v>21</v>
      </c>
      <c r="K130" s="141">
        <f t="shared" si="149"/>
        <v>20</v>
      </c>
      <c r="L130" s="8">
        <f t="shared" si="119"/>
        <v>1.00818897</v>
      </c>
      <c r="M130" s="142">
        <f t="shared" si="146"/>
        <v>1.0064004200000001</v>
      </c>
      <c r="N130" s="142">
        <f t="shared" si="141"/>
        <v>1.0093342911178598</v>
      </c>
      <c r="O130" s="135">
        <f t="shared" si="143"/>
        <v>1.0175996899999999</v>
      </c>
      <c r="P130" s="135">
        <f t="shared" si="111"/>
        <v>1012.79397979</v>
      </c>
      <c r="Q130" s="190">
        <f t="shared" si="129"/>
        <v>0</v>
      </c>
      <c r="R130" s="191">
        <f t="shared" si="120"/>
        <v>0</v>
      </c>
      <c r="S130" s="135">
        <f t="shared" si="112"/>
        <v>0</v>
      </c>
      <c r="T130" s="145">
        <f t="shared" si="121"/>
        <v>7.8600000000000003E-2</v>
      </c>
      <c r="U130" s="143">
        <f t="shared" si="142"/>
        <v>20</v>
      </c>
      <c r="V130" s="143">
        <v>252</v>
      </c>
      <c r="W130" s="142">
        <f t="shared" si="113"/>
        <v>1.006023138</v>
      </c>
      <c r="X130" s="135">
        <f t="shared" si="114"/>
        <v>6.1001979000000004</v>
      </c>
      <c r="Y130" s="135">
        <f t="shared" si="115"/>
        <v>0</v>
      </c>
      <c r="Z130" s="148" t="str">
        <f t="shared" si="130"/>
        <v>A+J=</v>
      </c>
      <c r="AA130" s="140">
        <f t="shared" si="131"/>
        <v>44186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/>
      <c r="AP130" s="200"/>
      <c r="AQ130" s="199"/>
      <c r="AR130" s="200"/>
      <c r="AS130" s="199"/>
      <c r="AT130" s="201"/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22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3"/>
      <c r="DN130" s="1"/>
      <c r="DO130" s="1"/>
      <c r="DP130" s="1"/>
      <c r="DQ130" s="1"/>
      <c r="DR130" s="1"/>
      <c r="DS130" s="1"/>
      <c r="DT130" s="1"/>
      <c r="DU130" s="1"/>
      <c r="DV130" s="1"/>
      <c r="DW130" s="4"/>
      <c r="DX130" s="15"/>
      <c r="DY130" s="15"/>
      <c r="DZ130" s="24"/>
      <c r="EA130" s="15"/>
      <c r="EB130" s="1"/>
      <c r="EC130" s="15"/>
    </row>
    <row r="131" spans="1:133" ht="12.75" x14ac:dyDescent="0.2">
      <c r="A131" s="134">
        <f t="shared" si="116"/>
        <v>44184</v>
      </c>
      <c r="B131" s="135">
        <f t="shared" si="108"/>
        <v>1019.61584363</v>
      </c>
      <c r="C131" s="135">
        <f t="shared" si="127"/>
        <v>995.27740599000003</v>
      </c>
      <c r="D131" s="136">
        <f t="shared" si="117"/>
        <v>5391.75</v>
      </c>
      <c r="E131" s="137">
        <f t="shared" si="144"/>
        <v>5438.12</v>
      </c>
      <c r="F131" s="138">
        <f t="shared" si="145"/>
        <v>44124</v>
      </c>
      <c r="G131" s="139">
        <f t="shared" si="109"/>
        <v>8.6001761951128852E-3</v>
      </c>
      <c r="H131" s="140">
        <f t="shared" si="128"/>
        <v>44186</v>
      </c>
      <c r="I131" s="140">
        <f t="shared" si="110"/>
        <v>44186</v>
      </c>
      <c r="J131" s="141">
        <f t="shared" si="118"/>
        <v>21</v>
      </c>
      <c r="K131" s="141">
        <f t="shared" si="149"/>
        <v>21</v>
      </c>
      <c r="L131" s="8">
        <f t="shared" si="119"/>
        <v>1.00860017</v>
      </c>
      <c r="M131" s="142">
        <f t="shared" si="146"/>
        <v>1.0064004200000001</v>
      </c>
      <c r="N131" s="142">
        <f t="shared" si="141"/>
        <v>1.0093342911178598</v>
      </c>
      <c r="O131" s="135">
        <f t="shared" si="143"/>
        <v>1.01801473</v>
      </c>
      <c r="P131" s="135">
        <f t="shared" si="111"/>
        <v>1013.20705973</v>
      </c>
      <c r="Q131" s="190">
        <f t="shared" si="129"/>
        <v>0</v>
      </c>
      <c r="R131" s="191">
        <f t="shared" si="120"/>
        <v>0</v>
      </c>
      <c r="S131" s="135">
        <f t="shared" si="112"/>
        <v>0</v>
      </c>
      <c r="T131" s="145">
        <f t="shared" si="121"/>
        <v>7.8600000000000003E-2</v>
      </c>
      <c r="U131" s="143">
        <f t="shared" si="142"/>
        <v>21</v>
      </c>
      <c r="V131" s="143">
        <v>252</v>
      </c>
      <c r="W131" s="142">
        <f t="shared" si="113"/>
        <v>1.0063252460000001</v>
      </c>
      <c r="X131" s="135">
        <f t="shared" si="114"/>
        <v>6.4087839000000004</v>
      </c>
      <c r="Y131" s="135">
        <f t="shared" si="115"/>
        <v>0</v>
      </c>
      <c r="Z131" s="148" t="str">
        <f t="shared" si="130"/>
        <v>A+J=</v>
      </c>
      <c r="AA131" s="140">
        <f t="shared" si="131"/>
        <v>44186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/>
      <c r="AP131" s="200"/>
      <c r="AQ131" s="199"/>
      <c r="AR131" s="200"/>
      <c r="AS131" s="199"/>
      <c r="AT131" s="201"/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22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3"/>
      <c r="DN131" s="1"/>
      <c r="DO131" s="1"/>
      <c r="DP131" s="1"/>
      <c r="DQ131" s="1"/>
      <c r="DR131" s="1"/>
      <c r="DS131" s="1"/>
      <c r="DT131" s="1"/>
      <c r="DU131" s="1"/>
      <c r="DV131" s="1"/>
      <c r="DW131" s="4"/>
      <c r="DX131" s="15"/>
      <c r="DY131" s="15"/>
      <c r="DZ131" s="24"/>
      <c r="EA131" s="15"/>
      <c r="EB131" s="1"/>
      <c r="EC131" s="15"/>
    </row>
    <row r="132" spans="1:133" ht="12.75" x14ac:dyDescent="0.2">
      <c r="A132" s="134">
        <f t="shared" si="116"/>
        <v>44185</v>
      </c>
      <c r="B132" s="135">
        <f t="shared" si="108"/>
        <v>1019.61584363</v>
      </c>
      <c r="C132" s="135">
        <f t="shared" si="127"/>
        <v>995.27740599000003</v>
      </c>
      <c r="D132" s="136">
        <f t="shared" si="117"/>
        <v>5391.75</v>
      </c>
      <c r="E132" s="137">
        <f t="shared" si="144"/>
        <v>5438.12</v>
      </c>
      <c r="F132" s="138">
        <f t="shared" si="145"/>
        <v>44124</v>
      </c>
      <c r="G132" s="139">
        <f t="shared" si="109"/>
        <v>8.6001761951128852E-3</v>
      </c>
      <c r="H132" s="140">
        <f t="shared" si="128"/>
        <v>44216</v>
      </c>
      <c r="I132" s="140">
        <f t="shared" si="110"/>
        <v>44186</v>
      </c>
      <c r="J132" s="141">
        <f t="shared" si="118"/>
        <v>21</v>
      </c>
      <c r="K132" s="141">
        <f t="shared" si="149"/>
        <v>21</v>
      </c>
      <c r="L132" s="8">
        <f t="shared" si="119"/>
        <v>1.00860017</v>
      </c>
      <c r="M132" s="142">
        <f t="shared" si="146"/>
        <v>1.0064004200000001</v>
      </c>
      <c r="N132" s="142">
        <f t="shared" si="141"/>
        <v>1.0093342911178598</v>
      </c>
      <c r="O132" s="135">
        <f t="shared" si="143"/>
        <v>1.01801473</v>
      </c>
      <c r="P132" s="135">
        <f t="shared" si="111"/>
        <v>1013.20705973</v>
      </c>
      <c r="Q132" s="190">
        <f t="shared" si="129"/>
        <v>0</v>
      </c>
      <c r="R132" s="191">
        <f t="shared" si="120"/>
        <v>0</v>
      </c>
      <c r="S132" s="135">
        <f t="shared" si="112"/>
        <v>0</v>
      </c>
      <c r="T132" s="145">
        <f t="shared" si="121"/>
        <v>7.8600000000000003E-2</v>
      </c>
      <c r="U132" s="143">
        <f t="shared" si="142"/>
        <v>21</v>
      </c>
      <c r="V132" s="143">
        <v>252</v>
      </c>
      <c r="W132" s="142">
        <f t="shared" si="113"/>
        <v>1.0063252460000001</v>
      </c>
      <c r="X132" s="135">
        <f t="shared" si="114"/>
        <v>6.4087839000000004</v>
      </c>
      <c r="Y132" s="135">
        <f t="shared" si="115"/>
        <v>0</v>
      </c>
      <c r="Z132" s="148" t="str">
        <f t="shared" si="130"/>
        <v>A+J=</v>
      </c>
      <c r="AA132" s="140">
        <f t="shared" si="131"/>
        <v>44186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22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3"/>
      <c r="DN132" s="1"/>
      <c r="DO132" s="1"/>
      <c r="DP132" s="1"/>
      <c r="DQ132" s="1"/>
      <c r="DR132" s="1"/>
      <c r="DS132" s="1"/>
      <c r="DT132" s="1"/>
      <c r="DU132" s="1"/>
      <c r="DV132" s="1"/>
      <c r="DW132" s="4"/>
      <c r="DX132" s="15"/>
      <c r="DY132" s="15"/>
      <c r="DZ132" s="24"/>
      <c r="EA132" s="15"/>
      <c r="EB132" s="1"/>
      <c r="EC132" s="15"/>
    </row>
    <row r="133" spans="1:133" ht="15" x14ac:dyDescent="0.2">
      <c r="A133" s="134">
        <f t="shared" si="116"/>
        <v>44186</v>
      </c>
      <c r="B133" s="135">
        <f t="shared" si="108"/>
        <v>1019.61584363</v>
      </c>
      <c r="C133" s="135">
        <f t="shared" si="127"/>
        <v>995.27740599000003</v>
      </c>
      <c r="D133" s="136">
        <f t="shared" si="117"/>
        <v>5391.75</v>
      </c>
      <c r="E133" s="137">
        <f t="shared" si="144"/>
        <v>5438.12</v>
      </c>
      <c r="F133" s="138">
        <f t="shared" si="145"/>
        <v>44124</v>
      </c>
      <c r="G133" s="139">
        <f t="shared" si="109"/>
        <v>8.6001761951128852E-3</v>
      </c>
      <c r="H133" s="140">
        <f t="shared" si="128"/>
        <v>44216</v>
      </c>
      <c r="I133" s="140">
        <f t="shared" si="110"/>
        <v>44186</v>
      </c>
      <c r="J133" s="141">
        <f t="shared" si="118"/>
        <v>21</v>
      </c>
      <c r="K133" s="141">
        <f t="shared" si="149"/>
        <v>21</v>
      </c>
      <c r="L133" s="8">
        <f t="shared" si="119"/>
        <v>1.00860017</v>
      </c>
      <c r="M133" s="142">
        <f t="shared" si="146"/>
        <v>1.0064004200000001</v>
      </c>
      <c r="N133" s="142">
        <f t="shared" si="141"/>
        <v>1.0093342911178598</v>
      </c>
      <c r="O133" s="135">
        <f t="shared" si="143"/>
        <v>1.01801473</v>
      </c>
      <c r="P133" s="135">
        <f t="shared" si="111"/>
        <v>1013.20705973</v>
      </c>
      <c r="Q133" s="190">
        <f t="shared" si="129"/>
        <v>4</v>
      </c>
      <c r="R133" s="219">
        <f>S133/P133</f>
        <v>1.9925156665785365E-3</v>
      </c>
      <c r="S133" s="220">
        <v>2.01883094</v>
      </c>
      <c r="T133" s="145">
        <f t="shared" si="121"/>
        <v>7.8600000000000003E-2</v>
      </c>
      <c r="U133" s="143">
        <f t="shared" si="142"/>
        <v>21</v>
      </c>
      <c r="V133" s="143">
        <v>252</v>
      </c>
      <c r="W133" s="142">
        <f t="shared" si="113"/>
        <v>1.0063252460000001</v>
      </c>
      <c r="X133" s="135">
        <f t="shared" si="114"/>
        <v>6.4087839000000004</v>
      </c>
      <c r="Y133" s="135">
        <f t="shared" si="115"/>
        <v>8.4276148400000004</v>
      </c>
      <c r="Z133" s="148" t="str">
        <f t="shared" si="130"/>
        <v>A+J=</v>
      </c>
      <c r="AA133" s="140">
        <f t="shared" si="131"/>
        <v>44186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22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3"/>
      <c r="DN133" s="1"/>
      <c r="DO133" s="1"/>
      <c r="DP133" s="1"/>
      <c r="DQ133" s="1"/>
      <c r="DR133" s="1"/>
      <c r="DS133" s="1"/>
      <c r="DT133" s="1"/>
      <c r="DU133" s="1"/>
      <c r="DV133" s="1"/>
      <c r="DW133" s="4"/>
      <c r="DX133" s="15"/>
      <c r="DY133" s="15"/>
      <c r="DZ133" s="24"/>
      <c r="EA133" s="15"/>
      <c r="EB133" s="1"/>
      <c r="EC133" s="15"/>
    </row>
    <row r="134" spans="1:133" ht="12.75" x14ac:dyDescent="0.2">
      <c r="A134" s="134">
        <f t="shared" si="116"/>
        <v>44187</v>
      </c>
      <c r="B134" s="135">
        <f t="shared" si="108"/>
        <v>1011.9401170899999</v>
      </c>
      <c r="C134" s="135">
        <f t="shared" si="127"/>
        <v>993.29430017000004</v>
      </c>
      <c r="D134" s="136">
        <f t="shared" si="117"/>
        <v>5438.12</v>
      </c>
      <c r="E134" s="137">
        <f t="shared" si="144"/>
        <v>5486.52</v>
      </c>
      <c r="F134" s="138">
        <f t="shared" si="145"/>
        <v>44156</v>
      </c>
      <c r="G134" s="139">
        <f t="shared" si="109"/>
        <v>8.9001346053416697E-3</v>
      </c>
      <c r="H134" s="140">
        <f t="shared" si="128"/>
        <v>44216</v>
      </c>
      <c r="I134" s="140">
        <f t="shared" si="110"/>
        <v>44216</v>
      </c>
      <c r="J134" s="141">
        <f t="shared" si="118"/>
        <v>20</v>
      </c>
      <c r="K134" s="141">
        <f t="shared" si="149"/>
        <v>1</v>
      </c>
      <c r="L134" s="8">
        <f t="shared" si="119"/>
        <v>1.0004431300000001</v>
      </c>
      <c r="M134" s="142">
        <f t="shared" si="146"/>
        <v>1.00860017</v>
      </c>
      <c r="N134" s="142">
        <f t="shared" si="141"/>
        <v>1.0180147376083029</v>
      </c>
      <c r="O134" s="135">
        <f t="shared" si="143"/>
        <v>1.0184658499999999</v>
      </c>
      <c r="P134" s="135">
        <f t="shared" si="111"/>
        <v>1011.63632372</v>
      </c>
      <c r="Q134" s="190">
        <f t="shared" si="129"/>
        <v>0</v>
      </c>
      <c r="R134" s="191">
        <f t="shared" si="120"/>
        <v>0</v>
      </c>
      <c r="S134" s="135">
        <f t="shared" si="112"/>
        <v>0</v>
      </c>
      <c r="T134" s="145">
        <f t="shared" si="121"/>
        <v>7.8600000000000003E-2</v>
      </c>
      <c r="U134" s="143">
        <f t="shared" si="142"/>
        <v>1</v>
      </c>
      <c r="V134" s="143">
        <v>252</v>
      </c>
      <c r="W134" s="142">
        <f t="shared" si="113"/>
        <v>1.0003002990000001</v>
      </c>
      <c r="X134" s="135">
        <f t="shared" si="114"/>
        <v>0.30379337000000001</v>
      </c>
      <c r="Y134" s="135">
        <f t="shared" si="115"/>
        <v>0</v>
      </c>
      <c r="Z134" s="148" t="str">
        <f t="shared" si="130"/>
        <v>A+J=</v>
      </c>
      <c r="AA134" s="140">
        <f t="shared" si="131"/>
        <v>44216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1"/>
      <c r="CW134" s="1"/>
      <c r="CX134" s="22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3"/>
      <c r="DN134" s="1"/>
      <c r="DO134" s="1"/>
      <c r="DP134" s="1"/>
      <c r="DQ134" s="1"/>
      <c r="DR134" s="1"/>
      <c r="DS134" s="1"/>
      <c r="DT134" s="1"/>
      <c r="DU134" s="1"/>
      <c r="DV134" s="1"/>
      <c r="DW134" s="26"/>
      <c r="DX134" s="15"/>
      <c r="DY134" s="15"/>
      <c r="DZ134" s="24"/>
      <c r="EA134" s="15"/>
      <c r="EB134" s="1"/>
      <c r="EC134" s="15"/>
    </row>
    <row r="135" spans="1:133" ht="12.75" x14ac:dyDescent="0.2">
      <c r="A135" s="134">
        <f t="shared" si="116"/>
        <v>44188</v>
      </c>
      <c r="B135" s="135">
        <f t="shared" si="108"/>
        <v>1012.69255343</v>
      </c>
      <c r="C135" s="135">
        <f t="shared" si="127"/>
        <v>993.29430017000004</v>
      </c>
      <c r="D135" s="136">
        <f t="shared" si="117"/>
        <v>5438.12</v>
      </c>
      <c r="E135" s="137">
        <f t="shared" si="144"/>
        <v>5486.52</v>
      </c>
      <c r="F135" s="138">
        <f t="shared" si="145"/>
        <v>44156</v>
      </c>
      <c r="G135" s="139">
        <f t="shared" si="109"/>
        <v>8.9001346053416697E-3</v>
      </c>
      <c r="H135" s="140">
        <f t="shared" si="128"/>
        <v>44216</v>
      </c>
      <c r="I135" s="140">
        <f t="shared" si="110"/>
        <v>44216</v>
      </c>
      <c r="J135" s="141">
        <f t="shared" si="118"/>
        <v>20</v>
      </c>
      <c r="K135" s="141">
        <f t="shared" si="149"/>
        <v>2</v>
      </c>
      <c r="L135" s="8">
        <f t="shared" si="119"/>
        <v>1.00088646</v>
      </c>
      <c r="M135" s="142">
        <f t="shared" si="146"/>
        <v>1.00860017</v>
      </c>
      <c r="N135" s="142">
        <f t="shared" si="141"/>
        <v>1.0180147376083029</v>
      </c>
      <c r="O135" s="135">
        <f t="shared" si="143"/>
        <v>1.01891716</v>
      </c>
      <c r="P135" s="135">
        <f t="shared" si="111"/>
        <v>1012.08460737</v>
      </c>
      <c r="Q135" s="190">
        <f t="shared" si="129"/>
        <v>0</v>
      </c>
      <c r="R135" s="191">
        <f t="shared" si="120"/>
        <v>0</v>
      </c>
      <c r="S135" s="135">
        <f t="shared" si="112"/>
        <v>0</v>
      </c>
      <c r="T135" s="145">
        <f t="shared" si="121"/>
        <v>7.8600000000000003E-2</v>
      </c>
      <c r="U135" s="143">
        <f t="shared" si="142"/>
        <v>2</v>
      </c>
      <c r="V135" s="143">
        <v>252</v>
      </c>
      <c r="W135" s="142">
        <f t="shared" si="113"/>
        <v>1.0006006869999999</v>
      </c>
      <c r="X135" s="135">
        <f t="shared" si="114"/>
        <v>0.60794605999999995</v>
      </c>
      <c r="Y135" s="135">
        <f t="shared" si="115"/>
        <v>0</v>
      </c>
      <c r="Z135" s="148" t="str">
        <f t="shared" si="130"/>
        <v>A+J=</v>
      </c>
      <c r="AA135" s="140">
        <f t="shared" si="131"/>
        <v>44216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22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3"/>
      <c r="DN135" s="1"/>
      <c r="DO135" s="1"/>
      <c r="DP135" s="1"/>
      <c r="DQ135" s="1"/>
      <c r="DR135" s="1"/>
      <c r="DS135" s="1"/>
      <c r="DT135" s="1"/>
      <c r="DU135" s="1"/>
      <c r="DV135" s="1"/>
      <c r="DW135" s="4"/>
      <c r="DX135" s="15"/>
      <c r="DY135" s="15"/>
      <c r="DZ135" s="24"/>
      <c r="EA135" s="15"/>
      <c r="EB135" s="1"/>
      <c r="EC135" s="15"/>
    </row>
    <row r="136" spans="1:133" ht="12.75" x14ac:dyDescent="0.2">
      <c r="A136" s="134">
        <f t="shared" si="116"/>
        <v>44189</v>
      </c>
      <c r="B136" s="135">
        <f t="shared" si="108"/>
        <v>1013.44556001</v>
      </c>
      <c r="C136" s="135">
        <f t="shared" si="127"/>
        <v>993.29430017000004</v>
      </c>
      <c r="D136" s="136">
        <f t="shared" si="117"/>
        <v>5438.12</v>
      </c>
      <c r="E136" s="137">
        <f t="shared" si="144"/>
        <v>5486.52</v>
      </c>
      <c r="F136" s="138">
        <f t="shared" si="145"/>
        <v>44156</v>
      </c>
      <c r="G136" s="139">
        <f t="shared" si="109"/>
        <v>8.9001346053416697E-3</v>
      </c>
      <c r="H136" s="140">
        <f t="shared" si="128"/>
        <v>44216</v>
      </c>
      <c r="I136" s="140">
        <f t="shared" si="110"/>
        <v>44216</v>
      </c>
      <c r="J136" s="141">
        <f t="shared" si="118"/>
        <v>20</v>
      </c>
      <c r="K136" s="141">
        <f t="shared" si="149"/>
        <v>3</v>
      </c>
      <c r="L136" s="8">
        <f t="shared" si="119"/>
        <v>1.0013299899999999</v>
      </c>
      <c r="M136" s="142">
        <f t="shared" si="146"/>
        <v>1.00860017</v>
      </c>
      <c r="N136" s="142">
        <f t="shared" si="141"/>
        <v>1.0180147376083029</v>
      </c>
      <c r="O136" s="135">
        <f t="shared" si="143"/>
        <v>1.0193686799999999</v>
      </c>
      <c r="P136" s="135">
        <f t="shared" si="111"/>
        <v>1012.53309961</v>
      </c>
      <c r="Q136" s="190">
        <f t="shared" si="129"/>
        <v>0</v>
      </c>
      <c r="R136" s="191">
        <f t="shared" si="120"/>
        <v>0</v>
      </c>
      <c r="S136" s="135">
        <f t="shared" si="112"/>
        <v>0</v>
      </c>
      <c r="T136" s="145">
        <f t="shared" si="121"/>
        <v>7.8600000000000003E-2</v>
      </c>
      <c r="U136" s="143">
        <f t="shared" si="142"/>
        <v>3</v>
      </c>
      <c r="V136" s="143">
        <v>252</v>
      </c>
      <c r="W136" s="142">
        <f t="shared" si="113"/>
        <v>1.000901166</v>
      </c>
      <c r="X136" s="135">
        <f t="shared" si="114"/>
        <v>0.91246039999999995</v>
      </c>
      <c r="Y136" s="135">
        <f t="shared" si="115"/>
        <v>0</v>
      </c>
      <c r="Z136" s="148" t="str">
        <f t="shared" si="130"/>
        <v>A+J=</v>
      </c>
      <c r="AA136" s="140">
        <f t="shared" si="131"/>
        <v>44216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22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3"/>
      <c r="DN136" s="1"/>
      <c r="DO136" s="1"/>
      <c r="DP136" s="1"/>
      <c r="DQ136" s="1"/>
      <c r="DR136" s="1"/>
      <c r="DS136" s="1"/>
      <c r="DT136" s="1"/>
      <c r="DU136" s="1"/>
      <c r="DV136" s="1"/>
      <c r="DW136" s="4"/>
      <c r="DX136" s="15"/>
      <c r="DY136" s="15"/>
      <c r="DZ136" s="24"/>
      <c r="EA136" s="15"/>
      <c r="EB136" s="1"/>
      <c r="EC136" s="15"/>
    </row>
    <row r="137" spans="1:133" ht="12.75" x14ac:dyDescent="0.2">
      <c r="A137" s="134">
        <f t="shared" si="116"/>
        <v>44190</v>
      </c>
      <c r="B137" s="135">
        <f t="shared" si="108"/>
        <v>1014.1991371400001</v>
      </c>
      <c r="C137" s="135">
        <f t="shared" si="127"/>
        <v>993.29430017000004</v>
      </c>
      <c r="D137" s="136">
        <f t="shared" si="117"/>
        <v>5438.12</v>
      </c>
      <c r="E137" s="137">
        <f t="shared" si="144"/>
        <v>5486.52</v>
      </c>
      <c r="F137" s="138">
        <f t="shared" si="145"/>
        <v>44156</v>
      </c>
      <c r="G137" s="139">
        <f t="shared" si="109"/>
        <v>8.9001346053416697E-3</v>
      </c>
      <c r="H137" s="140">
        <f t="shared" si="128"/>
        <v>44216</v>
      </c>
      <c r="I137" s="140">
        <f t="shared" si="110"/>
        <v>44216</v>
      </c>
      <c r="J137" s="141">
        <f t="shared" si="118"/>
        <v>20</v>
      </c>
      <c r="K137" s="141">
        <f t="shared" si="149"/>
        <v>4</v>
      </c>
      <c r="L137" s="8">
        <f t="shared" si="119"/>
        <v>1.0017737200000001</v>
      </c>
      <c r="M137" s="142">
        <f t="shared" si="146"/>
        <v>1.00860017</v>
      </c>
      <c r="N137" s="142">
        <f t="shared" si="141"/>
        <v>1.0180147376083029</v>
      </c>
      <c r="O137" s="135">
        <f t="shared" si="143"/>
        <v>1.0198204099999999</v>
      </c>
      <c r="P137" s="135">
        <f t="shared" si="111"/>
        <v>1012.98180045</v>
      </c>
      <c r="Q137" s="190">
        <f t="shared" si="129"/>
        <v>0</v>
      </c>
      <c r="R137" s="191">
        <f t="shared" si="120"/>
        <v>0</v>
      </c>
      <c r="S137" s="135">
        <f t="shared" si="112"/>
        <v>0</v>
      </c>
      <c r="T137" s="145">
        <f t="shared" si="121"/>
        <v>7.8600000000000003E-2</v>
      </c>
      <c r="U137" s="143">
        <f t="shared" si="142"/>
        <v>4</v>
      </c>
      <c r="V137" s="143">
        <v>252</v>
      </c>
      <c r="W137" s="142">
        <f t="shared" si="113"/>
        <v>1.0012017360000001</v>
      </c>
      <c r="X137" s="135">
        <f t="shared" si="114"/>
        <v>1.21733669</v>
      </c>
      <c r="Y137" s="135">
        <f t="shared" si="115"/>
        <v>0</v>
      </c>
      <c r="Z137" s="148" t="str">
        <f t="shared" si="130"/>
        <v>A+J=</v>
      </c>
      <c r="AA137" s="140">
        <f t="shared" si="131"/>
        <v>44216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22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3"/>
      <c r="DN137" s="1"/>
      <c r="DO137" s="1"/>
      <c r="DP137" s="1"/>
      <c r="DQ137" s="1"/>
      <c r="DR137" s="1"/>
      <c r="DS137" s="1"/>
      <c r="DT137" s="1"/>
      <c r="DU137" s="1"/>
      <c r="DV137" s="1"/>
      <c r="DW137" s="4"/>
      <c r="DX137" s="15"/>
      <c r="DY137" s="15"/>
      <c r="DZ137" s="24"/>
      <c r="EA137" s="15"/>
      <c r="EB137" s="1"/>
      <c r="EC137" s="15"/>
    </row>
    <row r="138" spans="1:133" ht="12.75" x14ac:dyDescent="0.2">
      <c r="A138" s="134">
        <f t="shared" si="116"/>
        <v>44191</v>
      </c>
      <c r="B138" s="135">
        <f t="shared" ref="B138:B201" si="157">(P138+X138)</f>
        <v>1014.1991371400001</v>
      </c>
      <c r="C138" s="135">
        <f t="shared" si="127"/>
        <v>993.29430017000004</v>
      </c>
      <c r="D138" s="136">
        <f t="shared" si="117"/>
        <v>5438.12</v>
      </c>
      <c r="E138" s="137">
        <f t="shared" si="144"/>
        <v>5486.52</v>
      </c>
      <c r="F138" s="138">
        <f t="shared" si="145"/>
        <v>44156</v>
      </c>
      <c r="G138" s="139">
        <f t="shared" ref="G138:G201" si="158">(E138/D138)-1</f>
        <v>8.9001346053416697E-3</v>
      </c>
      <c r="H138" s="140">
        <f t="shared" si="128"/>
        <v>44216</v>
      </c>
      <c r="I138" s="140">
        <f t="shared" ref="I138:I201" si="159">IF(A138&gt;I137,H138,I137)</f>
        <v>44216</v>
      </c>
      <c r="J138" s="141">
        <f t="shared" si="118"/>
        <v>20</v>
      </c>
      <c r="K138" s="141">
        <f t="shared" si="149"/>
        <v>4</v>
      </c>
      <c r="L138" s="8">
        <f t="shared" si="119"/>
        <v>1.0017737200000001</v>
      </c>
      <c r="M138" s="142">
        <f t="shared" si="146"/>
        <v>1.00860017</v>
      </c>
      <c r="N138" s="142">
        <f t="shared" si="141"/>
        <v>1.0180147376083029</v>
      </c>
      <c r="O138" s="135">
        <f t="shared" si="143"/>
        <v>1.0198204099999999</v>
      </c>
      <c r="P138" s="135">
        <f t="shared" ref="P138:P201" si="160">TRUNC(C138*O138,8)</f>
        <v>1012.98180045</v>
      </c>
      <c r="Q138" s="190">
        <f t="shared" si="129"/>
        <v>0</v>
      </c>
      <c r="R138" s="191">
        <f t="shared" si="120"/>
        <v>0</v>
      </c>
      <c r="S138" s="135">
        <f t="shared" ref="S138:S201" si="161">IF(R138&gt;0,TRUNC(R138*P138,8),0)</f>
        <v>0</v>
      </c>
      <c r="T138" s="145">
        <f t="shared" si="121"/>
        <v>7.8600000000000003E-2</v>
      </c>
      <c r="U138" s="143">
        <f t="shared" si="142"/>
        <v>4</v>
      </c>
      <c r="V138" s="143">
        <v>252</v>
      </c>
      <c r="W138" s="142">
        <f t="shared" ref="W138:W201" si="162">ROUND((1+T138)^TRUNC((U138/V138),9),9)</f>
        <v>1.0012017360000001</v>
      </c>
      <c r="X138" s="135">
        <f t="shared" ref="X138:X201" si="163">TRUNC((P138*(W138-1)),8)</f>
        <v>1.21733669</v>
      </c>
      <c r="Y138" s="135">
        <f t="shared" ref="Y138:Y201" si="164">IF(Q138&gt;0,S138+X138,0)</f>
        <v>0</v>
      </c>
      <c r="Z138" s="148" t="str">
        <f t="shared" si="130"/>
        <v>A+J=</v>
      </c>
      <c r="AA138" s="140">
        <f t="shared" si="131"/>
        <v>44216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22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3"/>
      <c r="DN138" s="1"/>
      <c r="DO138" s="1"/>
      <c r="DP138" s="1"/>
      <c r="DQ138" s="1"/>
      <c r="DR138" s="1"/>
      <c r="DS138" s="1"/>
      <c r="DT138" s="1"/>
      <c r="DU138" s="1"/>
      <c r="DV138" s="1"/>
      <c r="DW138" s="4"/>
      <c r="DX138" s="15"/>
      <c r="DY138" s="15"/>
      <c r="DZ138" s="24"/>
      <c r="EA138" s="15"/>
      <c r="EB138" s="1"/>
      <c r="EC138" s="15"/>
    </row>
    <row r="139" spans="1:133" ht="12.75" x14ac:dyDescent="0.2">
      <c r="A139" s="134">
        <f t="shared" ref="A139:A202" si="165">(A138+1)</f>
        <v>44192</v>
      </c>
      <c r="B139" s="135">
        <f t="shared" si="157"/>
        <v>1014.1991371400001</v>
      </c>
      <c r="C139" s="135">
        <f t="shared" si="127"/>
        <v>993.29430017000004</v>
      </c>
      <c r="D139" s="136">
        <f t="shared" ref="D139:D202" si="166">IF(E139=E138,D138,E138)</f>
        <v>5438.12</v>
      </c>
      <c r="E139" s="137">
        <f t="shared" si="144"/>
        <v>5486.52</v>
      </c>
      <c r="F139" s="138">
        <f t="shared" si="145"/>
        <v>44156</v>
      </c>
      <c r="G139" s="139">
        <f t="shared" si="158"/>
        <v>8.9001346053416697E-3</v>
      </c>
      <c r="H139" s="140">
        <f t="shared" si="128"/>
        <v>44216</v>
      </c>
      <c r="I139" s="140">
        <f t="shared" si="159"/>
        <v>44216</v>
      </c>
      <c r="J139" s="141">
        <f t="shared" ref="J139:J202" si="167">IF(I139=I138,J138,NETWORKDAYS(I138,I139,$AD$148:$AD$502)-1)</f>
        <v>20</v>
      </c>
      <c r="K139" s="141">
        <f t="shared" si="149"/>
        <v>4</v>
      </c>
      <c r="L139" s="8">
        <f t="shared" ref="L139:L202" si="168">IF(E139&lt;D139,1,TRUNC((E139/D139)^TRUNC((K139/J139),9),8))</f>
        <v>1.0017737200000001</v>
      </c>
      <c r="M139" s="142">
        <f t="shared" si="146"/>
        <v>1.00860017</v>
      </c>
      <c r="N139" s="142">
        <f t="shared" si="141"/>
        <v>1.0180147376083029</v>
      </c>
      <c r="O139" s="135">
        <f t="shared" si="143"/>
        <v>1.0198204099999999</v>
      </c>
      <c r="P139" s="135">
        <f t="shared" si="160"/>
        <v>1012.98180045</v>
      </c>
      <c r="Q139" s="190">
        <f t="shared" si="129"/>
        <v>0</v>
      </c>
      <c r="R139" s="191">
        <f t="shared" ref="R139:R202" si="169">IF(Q139&gt;0,VLOOKUP($A139,$AD$10:$AI$140,6),0)</f>
        <v>0</v>
      </c>
      <c r="S139" s="135">
        <f t="shared" si="161"/>
        <v>0</v>
      </c>
      <c r="T139" s="145">
        <f t="shared" ref="T139:T202" si="170">(T138)</f>
        <v>7.8600000000000003E-2</v>
      </c>
      <c r="U139" s="143">
        <f t="shared" si="142"/>
        <v>4</v>
      </c>
      <c r="V139" s="143">
        <v>252</v>
      </c>
      <c r="W139" s="142">
        <f t="shared" si="162"/>
        <v>1.0012017360000001</v>
      </c>
      <c r="X139" s="135">
        <f t="shared" si="163"/>
        <v>1.21733669</v>
      </c>
      <c r="Y139" s="135">
        <f t="shared" si="164"/>
        <v>0</v>
      </c>
      <c r="Z139" s="148" t="str">
        <f t="shared" si="130"/>
        <v>A+J=</v>
      </c>
      <c r="AA139" s="140">
        <f t="shared" si="131"/>
        <v>44216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22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3"/>
      <c r="DN139" s="1"/>
      <c r="DO139" s="1"/>
      <c r="DP139" s="1"/>
      <c r="DQ139" s="1"/>
      <c r="DR139" s="1"/>
      <c r="DS139" s="1"/>
      <c r="DT139" s="1"/>
      <c r="DU139" s="1"/>
      <c r="DV139" s="1"/>
      <c r="DW139" s="4"/>
      <c r="DX139" s="15"/>
      <c r="DY139" s="15"/>
      <c r="DZ139" s="24"/>
      <c r="EA139" s="15"/>
      <c r="EB139" s="1"/>
      <c r="EC139" s="15"/>
    </row>
    <row r="140" spans="1:133" ht="12.75" x14ac:dyDescent="0.2">
      <c r="A140" s="134">
        <f t="shared" si="165"/>
        <v>44193</v>
      </c>
      <c r="B140" s="135">
        <f t="shared" si="157"/>
        <v>1014.1991371400001</v>
      </c>
      <c r="C140" s="135">
        <f t="shared" ref="C140:C203" si="171">TRUNC(IF(Q139&gt;0,VLOOKUP(A139,$AD$12:$AE$140,2),C139),8)</f>
        <v>993.29430017000004</v>
      </c>
      <c r="D140" s="136">
        <f t="shared" si="166"/>
        <v>5438.12</v>
      </c>
      <c r="E140" s="137">
        <f t="shared" si="144"/>
        <v>5486.52</v>
      </c>
      <c r="F140" s="138">
        <f t="shared" si="145"/>
        <v>44156</v>
      </c>
      <c r="G140" s="139">
        <f t="shared" si="158"/>
        <v>8.9001346053416697E-3</v>
      </c>
      <c r="H140" s="140">
        <f t="shared" ref="H140:H203" si="172">IF(DAY(A140)=H$9,VLOOKUP(A140,AH$118:AN$450,4),H139)</f>
        <v>44216</v>
      </c>
      <c r="I140" s="140">
        <f t="shared" si="159"/>
        <v>44216</v>
      </c>
      <c r="J140" s="141">
        <f t="shared" si="167"/>
        <v>20</v>
      </c>
      <c r="K140" s="141">
        <f t="shared" si="149"/>
        <v>4</v>
      </c>
      <c r="L140" s="8">
        <f t="shared" si="168"/>
        <v>1.0017737200000001</v>
      </c>
      <c r="M140" s="142">
        <f t="shared" si="146"/>
        <v>1.00860017</v>
      </c>
      <c r="N140" s="142">
        <f t="shared" si="141"/>
        <v>1.0180147376083029</v>
      </c>
      <c r="O140" s="135">
        <f t="shared" si="143"/>
        <v>1.0198204099999999</v>
      </c>
      <c r="P140" s="135">
        <f t="shared" si="160"/>
        <v>1012.98180045</v>
      </c>
      <c r="Q140" s="190">
        <f t="shared" ref="Q140:Q203" si="173">IF(VLOOKUP(A140,AD$10:AK$140,8)=VLOOKUP(A139,AD$10:AK$140,8),0,VLOOKUP(A140,AD$10:AK$140,8))</f>
        <v>0</v>
      </c>
      <c r="R140" s="191">
        <f t="shared" si="169"/>
        <v>0</v>
      </c>
      <c r="S140" s="135">
        <f t="shared" si="161"/>
        <v>0</v>
      </c>
      <c r="T140" s="145">
        <f t="shared" si="170"/>
        <v>7.8600000000000003E-2</v>
      </c>
      <c r="U140" s="143">
        <f t="shared" si="142"/>
        <v>4</v>
      </c>
      <c r="V140" s="143">
        <v>252</v>
      </c>
      <c r="W140" s="142">
        <f t="shared" si="162"/>
        <v>1.0012017360000001</v>
      </c>
      <c r="X140" s="135">
        <f t="shared" si="163"/>
        <v>1.21733669</v>
      </c>
      <c r="Y140" s="135">
        <f t="shared" si="164"/>
        <v>0</v>
      </c>
      <c r="Z140" s="148" t="str">
        <f t="shared" ref="Z140:Z203" si="174">IF($Q139&gt;0,VLOOKUP($A139,$AD$10:$AM$140,9),Z139)</f>
        <v>A+J=</v>
      </c>
      <c r="AA140" s="140">
        <f t="shared" ref="AA140:AA203" si="175">IF($Q139&gt;0,VLOOKUP($A139,$AD$10:$AM$140,10),AA139)</f>
        <v>44216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22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3"/>
      <c r="DN140" s="1"/>
      <c r="DO140" s="1"/>
      <c r="DP140" s="1"/>
      <c r="DQ140" s="1"/>
      <c r="DR140" s="1"/>
      <c r="DS140" s="1"/>
      <c r="DT140" s="1"/>
      <c r="DU140" s="1"/>
      <c r="DV140" s="1"/>
      <c r="DW140" s="4"/>
      <c r="DX140" s="15"/>
      <c r="DY140" s="15"/>
      <c r="DZ140" s="24"/>
      <c r="EA140" s="15"/>
      <c r="EB140" s="1"/>
      <c r="EC140" s="15"/>
    </row>
    <row r="141" spans="1:133" ht="12.75" x14ac:dyDescent="0.2">
      <c r="A141" s="134">
        <f t="shared" si="165"/>
        <v>44194</v>
      </c>
      <c r="B141" s="135">
        <f t="shared" si="157"/>
        <v>1014.95325325</v>
      </c>
      <c r="C141" s="135">
        <f t="shared" si="171"/>
        <v>993.29430017000004</v>
      </c>
      <c r="D141" s="136">
        <f t="shared" si="166"/>
        <v>5438.12</v>
      </c>
      <c r="E141" s="137">
        <f t="shared" si="144"/>
        <v>5486.52</v>
      </c>
      <c r="F141" s="138">
        <f t="shared" si="145"/>
        <v>44156</v>
      </c>
      <c r="G141" s="139">
        <f t="shared" si="158"/>
        <v>8.9001346053416697E-3</v>
      </c>
      <c r="H141" s="140">
        <f t="shared" si="172"/>
        <v>44216</v>
      </c>
      <c r="I141" s="140">
        <f t="shared" si="159"/>
        <v>44216</v>
      </c>
      <c r="J141" s="141">
        <f t="shared" si="167"/>
        <v>20</v>
      </c>
      <c r="K141" s="141">
        <f t="shared" si="149"/>
        <v>5</v>
      </c>
      <c r="L141" s="8">
        <f t="shared" si="168"/>
        <v>1.00221764</v>
      </c>
      <c r="M141" s="142">
        <f t="shared" si="146"/>
        <v>1.00860017</v>
      </c>
      <c r="N141" s="142">
        <f t="shared" si="141"/>
        <v>1.0180147376083029</v>
      </c>
      <c r="O141" s="135">
        <f t="shared" si="143"/>
        <v>1.0202723199999999</v>
      </c>
      <c r="P141" s="135">
        <f t="shared" si="160"/>
        <v>1013.43068007</v>
      </c>
      <c r="Q141" s="190">
        <f t="shared" si="173"/>
        <v>0</v>
      </c>
      <c r="R141" s="191">
        <f t="shared" si="169"/>
        <v>0</v>
      </c>
      <c r="S141" s="135">
        <f t="shared" si="161"/>
        <v>0</v>
      </c>
      <c r="T141" s="145">
        <f t="shared" si="170"/>
        <v>7.8600000000000003E-2</v>
      </c>
      <c r="U141" s="143">
        <f t="shared" si="142"/>
        <v>5</v>
      </c>
      <c r="V141" s="143">
        <v>252</v>
      </c>
      <c r="W141" s="142">
        <f t="shared" si="162"/>
        <v>1.0015023949999999</v>
      </c>
      <c r="X141" s="135">
        <f t="shared" si="163"/>
        <v>1.52257318</v>
      </c>
      <c r="Y141" s="135">
        <f t="shared" si="164"/>
        <v>0</v>
      </c>
      <c r="Z141" s="148" t="str">
        <f t="shared" si="174"/>
        <v>A+J=</v>
      </c>
      <c r="AA141" s="140">
        <f t="shared" si="175"/>
        <v>44216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22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3"/>
      <c r="DN141" s="1"/>
      <c r="DO141" s="1"/>
      <c r="DP141" s="1"/>
      <c r="DQ141" s="1"/>
      <c r="DR141" s="1"/>
      <c r="DS141" s="1"/>
      <c r="DT141" s="1"/>
      <c r="DU141" s="1"/>
      <c r="DV141" s="1"/>
      <c r="DW141" s="4"/>
      <c r="DX141" s="15"/>
      <c r="DY141" s="15"/>
      <c r="DZ141" s="24"/>
      <c r="EA141" s="15"/>
      <c r="EB141" s="1"/>
      <c r="EC141" s="15"/>
    </row>
    <row r="142" spans="1:133" ht="12.75" x14ac:dyDescent="0.2">
      <c r="A142" s="134">
        <f t="shared" si="165"/>
        <v>44195</v>
      </c>
      <c r="B142" s="135">
        <f t="shared" si="157"/>
        <v>1015.70794052</v>
      </c>
      <c r="C142" s="135">
        <f t="shared" si="171"/>
        <v>993.29430017000004</v>
      </c>
      <c r="D142" s="136">
        <f t="shared" si="166"/>
        <v>5438.12</v>
      </c>
      <c r="E142" s="137">
        <f t="shared" si="144"/>
        <v>5486.52</v>
      </c>
      <c r="F142" s="138">
        <f t="shared" si="145"/>
        <v>44156</v>
      </c>
      <c r="G142" s="139">
        <f t="shared" si="158"/>
        <v>8.9001346053416697E-3</v>
      </c>
      <c r="H142" s="140">
        <f t="shared" si="172"/>
        <v>44216</v>
      </c>
      <c r="I142" s="140">
        <f t="shared" si="159"/>
        <v>44216</v>
      </c>
      <c r="J142" s="141">
        <f t="shared" si="167"/>
        <v>20</v>
      </c>
      <c r="K142" s="141">
        <f t="shared" si="149"/>
        <v>6</v>
      </c>
      <c r="L142" s="8">
        <f t="shared" si="168"/>
        <v>1.0026617600000001</v>
      </c>
      <c r="M142" s="142">
        <f t="shared" si="146"/>
        <v>1.00860017</v>
      </c>
      <c r="N142" s="142">
        <f t="shared" si="141"/>
        <v>1.0180147376083029</v>
      </c>
      <c r="O142" s="135">
        <f t="shared" si="143"/>
        <v>1.02072444</v>
      </c>
      <c r="P142" s="135">
        <f t="shared" si="160"/>
        <v>1013.87976829</v>
      </c>
      <c r="Q142" s="190">
        <f t="shared" si="173"/>
        <v>0</v>
      </c>
      <c r="R142" s="191">
        <f t="shared" si="169"/>
        <v>0</v>
      </c>
      <c r="S142" s="135">
        <f t="shared" si="161"/>
        <v>0</v>
      </c>
      <c r="T142" s="145">
        <f t="shared" si="170"/>
        <v>7.8600000000000003E-2</v>
      </c>
      <c r="U142" s="143">
        <f t="shared" si="142"/>
        <v>6</v>
      </c>
      <c r="V142" s="143">
        <v>252</v>
      </c>
      <c r="W142" s="142">
        <f t="shared" si="162"/>
        <v>1.001803145</v>
      </c>
      <c r="X142" s="135">
        <f t="shared" si="163"/>
        <v>1.8281722300000001</v>
      </c>
      <c r="Y142" s="135">
        <f t="shared" si="164"/>
        <v>0</v>
      </c>
      <c r="Z142" s="148" t="str">
        <f t="shared" si="174"/>
        <v>A+J=</v>
      </c>
      <c r="AA142" s="140">
        <f t="shared" si="175"/>
        <v>44216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22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3"/>
      <c r="DN142" s="1"/>
      <c r="DO142" s="1"/>
      <c r="DP142" s="1"/>
      <c r="DQ142" s="1"/>
      <c r="DR142" s="1"/>
      <c r="DS142" s="1"/>
      <c r="DT142" s="1"/>
      <c r="DU142" s="1"/>
      <c r="DV142" s="1"/>
      <c r="DW142" s="4"/>
      <c r="DX142" s="15"/>
      <c r="DY142" s="15"/>
      <c r="DZ142" s="24"/>
      <c r="EA142" s="15"/>
      <c r="EB142" s="1"/>
      <c r="EC142" s="15"/>
    </row>
    <row r="143" spans="1:133" ht="12.75" x14ac:dyDescent="0.2">
      <c r="A143" s="134">
        <f t="shared" si="165"/>
        <v>44196</v>
      </c>
      <c r="B143" s="135">
        <f t="shared" si="157"/>
        <v>1016.46319823</v>
      </c>
      <c r="C143" s="135">
        <f t="shared" si="171"/>
        <v>993.29430017000004</v>
      </c>
      <c r="D143" s="136">
        <f t="shared" si="166"/>
        <v>5438.12</v>
      </c>
      <c r="E143" s="137">
        <f t="shared" si="144"/>
        <v>5486.52</v>
      </c>
      <c r="F143" s="138">
        <f t="shared" si="145"/>
        <v>44156</v>
      </c>
      <c r="G143" s="139">
        <f t="shared" si="158"/>
        <v>8.9001346053416697E-3</v>
      </c>
      <c r="H143" s="140">
        <f t="shared" si="172"/>
        <v>44216</v>
      </c>
      <c r="I143" s="140">
        <f t="shared" si="159"/>
        <v>44216</v>
      </c>
      <c r="J143" s="141">
        <f t="shared" si="167"/>
        <v>20</v>
      </c>
      <c r="K143" s="141">
        <f t="shared" si="149"/>
        <v>7</v>
      </c>
      <c r="L143" s="8">
        <f t="shared" si="168"/>
        <v>1.00310608</v>
      </c>
      <c r="M143" s="142">
        <f t="shared" si="146"/>
        <v>1.00860017</v>
      </c>
      <c r="N143" s="142">
        <f t="shared" si="141"/>
        <v>1.0180147376083029</v>
      </c>
      <c r="O143" s="135">
        <f t="shared" si="143"/>
        <v>1.0211767700000001</v>
      </c>
      <c r="P143" s="135">
        <f t="shared" si="160"/>
        <v>1014.3290651</v>
      </c>
      <c r="Q143" s="190">
        <f t="shared" si="173"/>
        <v>0</v>
      </c>
      <c r="R143" s="191">
        <f t="shared" si="169"/>
        <v>0</v>
      </c>
      <c r="S143" s="135">
        <f t="shared" si="161"/>
        <v>0</v>
      </c>
      <c r="T143" s="145">
        <f t="shared" si="170"/>
        <v>7.8600000000000003E-2</v>
      </c>
      <c r="U143" s="143">
        <f t="shared" si="142"/>
        <v>7</v>
      </c>
      <c r="V143" s="143">
        <v>252</v>
      </c>
      <c r="W143" s="142">
        <f t="shared" si="162"/>
        <v>1.002103985</v>
      </c>
      <c r="X143" s="135">
        <f t="shared" si="163"/>
        <v>2.1341331299999999</v>
      </c>
      <c r="Y143" s="135">
        <f t="shared" si="164"/>
        <v>0</v>
      </c>
      <c r="Z143" s="148" t="str">
        <f t="shared" si="174"/>
        <v>A+J=</v>
      </c>
      <c r="AA143" s="140">
        <f t="shared" si="175"/>
        <v>44216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22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3"/>
      <c r="DN143" s="1"/>
      <c r="DO143" s="1"/>
      <c r="DP143" s="1"/>
      <c r="DQ143" s="1"/>
      <c r="DR143" s="1"/>
      <c r="DS143" s="1"/>
      <c r="DT143" s="1"/>
      <c r="DU143" s="1"/>
      <c r="DV143" s="1"/>
      <c r="DW143" s="4"/>
      <c r="DX143" s="15"/>
      <c r="DY143" s="15"/>
      <c r="DZ143" s="24"/>
      <c r="EA143" s="15"/>
      <c r="EB143" s="1"/>
      <c r="EC143" s="15"/>
    </row>
    <row r="144" spans="1:133" ht="12.75" x14ac:dyDescent="0.2">
      <c r="A144" s="134">
        <f t="shared" si="165"/>
        <v>44197</v>
      </c>
      <c r="B144" s="135">
        <f t="shared" si="157"/>
        <v>1017.21900781</v>
      </c>
      <c r="C144" s="135">
        <f t="shared" si="171"/>
        <v>993.29430017000004</v>
      </c>
      <c r="D144" s="136">
        <f t="shared" si="166"/>
        <v>5438.12</v>
      </c>
      <c r="E144" s="137">
        <f t="shared" si="144"/>
        <v>5486.52</v>
      </c>
      <c r="F144" s="138">
        <f t="shared" si="145"/>
        <v>44156</v>
      </c>
      <c r="G144" s="139">
        <f t="shared" si="158"/>
        <v>8.9001346053416697E-3</v>
      </c>
      <c r="H144" s="140">
        <f t="shared" si="172"/>
        <v>44216</v>
      </c>
      <c r="I144" s="140">
        <f t="shared" si="159"/>
        <v>44216</v>
      </c>
      <c r="J144" s="141">
        <f t="shared" si="167"/>
        <v>20</v>
      </c>
      <c r="K144" s="141">
        <f t="shared" si="149"/>
        <v>8</v>
      </c>
      <c r="L144" s="8">
        <f t="shared" si="168"/>
        <v>1.0035505899999999</v>
      </c>
      <c r="M144" s="142">
        <f t="shared" si="146"/>
        <v>1.00860017</v>
      </c>
      <c r="N144" s="142">
        <f t="shared" si="141"/>
        <v>1.0180147376083029</v>
      </c>
      <c r="O144" s="135">
        <f t="shared" si="143"/>
        <v>1.0216292899999999</v>
      </c>
      <c r="P144" s="135">
        <f t="shared" si="160"/>
        <v>1014.77855064</v>
      </c>
      <c r="Q144" s="190">
        <f t="shared" si="173"/>
        <v>0</v>
      </c>
      <c r="R144" s="191">
        <f t="shared" si="169"/>
        <v>0</v>
      </c>
      <c r="S144" s="135">
        <f t="shared" si="161"/>
        <v>0</v>
      </c>
      <c r="T144" s="145">
        <f t="shared" si="170"/>
        <v>7.8600000000000003E-2</v>
      </c>
      <c r="U144" s="143">
        <f t="shared" si="142"/>
        <v>8</v>
      </c>
      <c r="V144" s="143">
        <v>252</v>
      </c>
      <c r="W144" s="142">
        <f t="shared" si="162"/>
        <v>1.0024049159999999</v>
      </c>
      <c r="X144" s="135">
        <f t="shared" si="163"/>
        <v>2.4404571700000002</v>
      </c>
      <c r="Y144" s="135">
        <f t="shared" si="164"/>
        <v>0</v>
      </c>
      <c r="Z144" s="148" t="str">
        <f t="shared" si="174"/>
        <v>A+J=</v>
      </c>
      <c r="AA144" s="140">
        <f t="shared" si="175"/>
        <v>44216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22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3"/>
      <c r="DN144" s="1"/>
      <c r="DO144" s="1"/>
      <c r="DP144" s="1"/>
      <c r="DQ144" s="1"/>
      <c r="DR144" s="1"/>
      <c r="DS144" s="1"/>
      <c r="DT144" s="1"/>
      <c r="DU144" s="1"/>
      <c r="DV144" s="1"/>
      <c r="DW144" s="4"/>
      <c r="DX144" s="15"/>
      <c r="DY144" s="15"/>
      <c r="DZ144" s="24"/>
      <c r="EA144" s="15"/>
      <c r="EB144" s="1"/>
      <c r="EC144" s="15"/>
    </row>
    <row r="145" spans="1:133" ht="12.75" x14ac:dyDescent="0.2">
      <c r="A145" s="134">
        <f t="shared" si="165"/>
        <v>44198</v>
      </c>
      <c r="B145" s="135">
        <f t="shared" si="157"/>
        <v>1017.21900781</v>
      </c>
      <c r="C145" s="135">
        <f t="shared" si="171"/>
        <v>993.29430017000004</v>
      </c>
      <c r="D145" s="136">
        <f t="shared" si="166"/>
        <v>5438.12</v>
      </c>
      <c r="E145" s="137">
        <f t="shared" si="144"/>
        <v>5486.52</v>
      </c>
      <c r="F145" s="138">
        <f t="shared" si="145"/>
        <v>44156</v>
      </c>
      <c r="G145" s="139">
        <f t="shared" si="158"/>
        <v>8.9001346053416697E-3</v>
      </c>
      <c r="H145" s="140">
        <f t="shared" si="172"/>
        <v>44216</v>
      </c>
      <c r="I145" s="140">
        <f t="shared" si="159"/>
        <v>44216</v>
      </c>
      <c r="J145" s="141">
        <f t="shared" si="167"/>
        <v>20</v>
      </c>
      <c r="K145" s="141">
        <f t="shared" si="149"/>
        <v>8</v>
      </c>
      <c r="L145" s="8">
        <f t="shared" si="168"/>
        <v>1.0035505899999999</v>
      </c>
      <c r="M145" s="142">
        <f t="shared" si="146"/>
        <v>1.00860017</v>
      </c>
      <c r="N145" s="142">
        <f t="shared" si="141"/>
        <v>1.0180147376083029</v>
      </c>
      <c r="O145" s="135">
        <f t="shared" si="143"/>
        <v>1.0216292899999999</v>
      </c>
      <c r="P145" s="135">
        <f t="shared" si="160"/>
        <v>1014.77855064</v>
      </c>
      <c r="Q145" s="190">
        <f t="shared" si="173"/>
        <v>0</v>
      </c>
      <c r="R145" s="191">
        <f t="shared" si="169"/>
        <v>0</v>
      </c>
      <c r="S145" s="135">
        <f t="shared" si="161"/>
        <v>0</v>
      </c>
      <c r="T145" s="145">
        <f t="shared" si="170"/>
        <v>7.8600000000000003E-2</v>
      </c>
      <c r="U145" s="143">
        <f t="shared" si="142"/>
        <v>8</v>
      </c>
      <c r="V145" s="143">
        <v>252</v>
      </c>
      <c r="W145" s="142">
        <f t="shared" si="162"/>
        <v>1.0024049159999999</v>
      </c>
      <c r="X145" s="135">
        <f t="shared" si="163"/>
        <v>2.4404571700000002</v>
      </c>
      <c r="Y145" s="135">
        <f t="shared" si="164"/>
        <v>0</v>
      </c>
      <c r="Z145" s="148" t="str">
        <f t="shared" si="174"/>
        <v>A+J=</v>
      </c>
      <c r="AA145" s="140">
        <f t="shared" si="175"/>
        <v>44216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22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3"/>
      <c r="DN145" s="1"/>
      <c r="DO145" s="1"/>
      <c r="DP145" s="1"/>
      <c r="DQ145" s="1"/>
      <c r="DR145" s="1"/>
      <c r="DS145" s="1"/>
      <c r="DT145" s="1"/>
      <c r="DU145" s="1"/>
      <c r="DV145" s="1"/>
      <c r="DW145" s="4"/>
      <c r="DX145" s="15"/>
      <c r="DY145" s="15"/>
      <c r="DZ145" s="24"/>
      <c r="EA145" s="15"/>
      <c r="EB145" s="1"/>
      <c r="EC145" s="15"/>
    </row>
    <row r="146" spans="1:133" ht="12.75" x14ac:dyDescent="0.2">
      <c r="A146" s="134">
        <f t="shared" si="165"/>
        <v>44199</v>
      </c>
      <c r="B146" s="135">
        <f t="shared" si="157"/>
        <v>1017.21900781</v>
      </c>
      <c r="C146" s="135">
        <f t="shared" si="171"/>
        <v>993.29430017000004</v>
      </c>
      <c r="D146" s="136">
        <f t="shared" si="166"/>
        <v>5438.12</v>
      </c>
      <c r="E146" s="137">
        <f t="shared" si="144"/>
        <v>5486.52</v>
      </c>
      <c r="F146" s="138">
        <f t="shared" si="145"/>
        <v>44156</v>
      </c>
      <c r="G146" s="139">
        <f t="shared" si="158"/>
        <v>8.9001346053416697E-3</v>
      </c>
      <c r="H146" s="140">
        <f t="shared" si="172"/>
        <v>44216</v>
      </c>
      <c r="I146" s="140">
        <f t="shared" si="159"/>
        <v>44216</v>
      </c>
      <c r="J146" s="141">
        <f t="shared" si="167"/>
        <v>20</v>
      </c>
      <c r="K146" s="141">
        <f t="shared" si="149"/>
        <v>8</v>
      </c>
      <c r="L146" s="8">
        <f t="shared" si="168"/>
        <v>1.0035505899999999</v>
      </c>
      <c r="M146" s="142">
        <f t="shared" si="146"/>
        <v>1.00860017</v>
      </c>
      <c r="N146" s="142">
        <f t="shared" si="141"/>
        <v>1.0180147376083029</v>
      </c>
      <c r="O146" s="135">
        <f t="shared" si="143"/>
        <v>1.0216292899999999</v>
      </c>
      <c r="P146" s="135">
        <f t="shared" si="160"/>
        <v>1014.77855064</v>
      </c>
      <c r="Q146" s="190">
        <f t="shared" si="173"/>
        <v>0</v>
      </c>
      <c r="R146" s="191">
        <f t="shared" si="169"/>
        <v>0</v>
      </c>
      <c r="S146" s="135">
        <f t="shared" si="161"/>
        <v>0</v>
      </c>
      <c r="T146" s="145">
        <f t="shared" si="170"/>
        <v>7.8600000000000003E-2</v>
      </c>
      <c r="U146" s="143">
        <f t="shared" si="142"/>
        <v>8</v>
      </c>
      <c r="V146" s="143">
        <v>252</v>
      </c>
      <c r="W146" s="142">
        <f t="shared" si="162"/>
        <v>1.0024049159999999</v>
      </c>
      <c r="X146" s="135">
        <f t="shared" si="163"/>
        <v>2.4404571700000002</v>
      </c>
      <c r="Y146" s="135">
        <f t="shared" si="164"/>
        <v>0</v>
      </c>
      <c r="Z146" s="148" t="str">
        <f t="shared" si="174"/>
        <v>A+J=</v>
      </c>
      <c r="AA146" s="140">
        <f t="shared" si="175"/>
        <v>44216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22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3"/>
      <c r="DN146" s="1"/>
      <c r="DO146" s="1"/>
      <c r="DP146" s="1"/>
      <c r="DQ146" s="1"/>
      <c r="DR146" s="1"/>
      <c r="DS146" s="1"/>
      <c r="DT146" s="1"/>
      <c r="DU146" s="1"/>
      <c r="DV146" s="1"/>
      <c r="DW146" s="4"/>
      <c r="DX146" s="15"/>
      <c r="DY146" s="15"/>
      <c r="DZ146" s="24"/>
      <c r="EA146" s="15"/>
      <c r="EB146" s="1"/>
      <c r="EC146" s="15"/>
    </row>
    <row r="147" spans="1:133" ht="12.75" x14ac:dyDescent="0.2">
      <c r="A147" s="134">
        <f t="shared" si="165"/>
        <v>44200</v>
      </c>
      <c r="B147" s="135">
        <f t="shared" si="157"/>
        <v>1017.21900781</v>
      </c>
      <c r="C147" s="135">
        <f t="shared" si="171"/>
        <v>993.29430017000004</v>
      </c>
      <c r="D147" s="136">
        <f t="shared" si="166"/>
        <v>5438.12</v>
      </c>
      <c r="E147" s="137">
        <f t="shared" si="144"/>
        <v>5486.52</v>
      </c>
      <c r="F147" s="138">
        <f t="shared" si="145"/>
        <v>44156</v>
      </c>
      <c r="G147" s="139">
        <f t="shared" si="158"/>
        <v>8.9001346053416697E-3</v>
      </c>
      <c r="H147" s="140">
        <f t="shared" si="172"/>
        <v>44216</v>
      </c>
      <c r="I147" s="140">
        <f t="shared" si="159"/>
        <v>44216</v>
      </c>
      <c r="J147" s="141">
        <f t="shared" si="167"/>
        <v>20</v>
      </c>
      <c r="K147" s="141">
        <f t="shared" si="149"/>
        <v>8</v>
      </c>
      <c r="L147" s="8">
        <f t="shared" si="168"/>
        <v>1.0035505899999999</v>
      </c>
      <c r="M147" s="142">
        <f t="shared" si="146"/>
        <v>1.00860017</v>
      </c>
      <c r="N147" s="142">
        <f t="shared" si="141"/>
        <v>1.0180147376083029</v>
      </c>
      <c r="O147" s="135">
        <f t="shared" si="143"/>
        <v>1.0216292899999999</v>
      </c>
      <c r="P147" s="135">
        <f t="shared" si="160"/>
        <v>1014.77855064</v>
      </c>
      <c r="Q147" s="190">
        <f t="shared" si="173"/>
        <v>0</v>
      </c>
      <c r="R147" s="191">
        <f t="shared" si="169"/>
        <v>0</v>
      </c>
      <c r="S147" s="135">
        <f t="shared" si="161"/>
        <v>0</v>
      </c>
      <c r="T147" s="145">
        <f t="shared" si="170"/>
        <v>7.8600000000000003E-2</v>
      </c>
      <c r="U147" s="143">
        <f t="shared" si="142"/>
        <v>8</v>
      </c>
      <c r="V147" s="143">
        <v>252</v>
      </c>
      <c r="W147" s="142">
        <f t="shared" si="162"/>
        <v>1.0024049159999999</v>
      </c>
      <c r="X147" s="135">
        <f t="shared" si="163"/>
        <v>2.4404571700000002</v>
      </c>
      <c r="Y147" s="135">
        <f t="shared" si="164"/>
        <v>0</v>
      </c>
      <c r="Z147" s="148" t="str">
        <f t="shared" si="174"/>
        <v>A+J=</v>
      </c>
      <c r="AA147" s="140">
        <f t="shared" si="175"/>
        <v>44216</v>
      </c>
      <c r="AB147" s="4"/>
      <c r="AD147" s="183" t="s">
        <v>79</v>
      </c>
      <c r="AE147" s="184"/>
      <c r="AG147" s="185" t="s">
        <v>102</v>
      </c>
      <c r="AH147" s="185" t="s">
        <v>80</v>
      </c>
      <c r="AI147" s="186" t="s">
        <v>81</v>
      </c>
      <c r="AJ147" s="187" t="s">
        <v>82</v>
      </c>
      <c r="AK147" s="188" t="s">
        <v>83</v>
      </c>
      <c r="AL147" s="189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22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3"/>
      <c r="DN147" s="1"/>
      <c r="DO147" s="1"/>
      <c r="DP147" s="1"/>
      <c r="DQ147" s="1"/>
      <c r="DR147" s="1"/>
      <c r="DS147" s="1"/>
      <c r="DT147" s="1"/>
      <c r="DU147" s="1"/>
      <c r="DV147" s="1"/>
      <c r="DW147" s="4"/>
      <c r="DX147" s="15"/>
      <c r="DY147" s="15"/>
      <c r="DZ147" s="24"/>
      <c r="EA147" s="15"/>
      <c r="EB147" s="1"/>
      <c r="EC147" s="15"/>
    </row>
    <row r="148" spans="1:133" ht="14.25" x14ac:dyDescent="0.2">
      <c r="A148" s="134">
        <f t="shared" si="165"/>
        <v>44201</v>
      </c>
      <c r="B148" s="135">
        <f t="shared" si="157"/>
        <v>1017.97537847</v>
      </c>
      <c r="C148" s="135">
        <f t="shared" si="171"/>
        <v>993.29430017000004</v>
      </c>
      <c r="D148" s="136">
        <f t="shared" si="166"/>
        <v>5438.12</v>
      </c>
      <c r="E148" s="137">
        <f t="shared" si="144"/>
        <v>5486.52</v>
      </c>
      <c r="F148" s="138">
        <f t="shared" si="145"/>
        <v>44156</v>
      </c>
      <c r="G148" s="139">
        <f t="shared" si="158"/>
        <v>8.9001346053416697E-3</v>
      </c>
      <c r="H148" s="140">
        <f t="shared" si="172"/>
        <v>44216</v>
      </c>
      <c r="I148" s="140">
        <f t="shared" si="159"/>
        <v>44216</v>
      </c>
      <c r="J148" s="141">
        <f t="shared" si="167"/>
        <v>20</v>
      </c>
      <c r="K148" s="141">
        <f t="shared" si="149"/>
        <v>9</v>
      </c>
      <c r="L148" s="8">
        <f t="shared" si="168"/>
        <v>1.0039952999999999</v>
      </c>
      <c r="M148" s="142">
        <f t="shared" si="146"/>
        <v>1.00860017</v>
      </c>
      <c r="N148" s="142">
        <f t="shared" si="141"/>
        <v>1.0180147376083029</v>
      </c>
      <c r="O148" s="135">
        <f t="shared" si="143"/>
        <v>1.0220820100000001</v>
      </c>
      <c r="P148" s="135">
        <f t="shared" si="160"/>
        <v>1015.22823483</v>
      </c>
      <c r="Q148" s="190">
        <f t="shared" si="173"/>
        <v>0</v>
      </c>
      <c r="R148" s="191">
        <f t="shared" si="169"/>
        <v>0</v>
      </c>
      <c r="S148" s="135">
        <f t="shared" si="161"/>
        <v>0</v>
      </c>
      <c r="T148" s="145">
        <f t="shared" si="170"/>
        <v>7.8600000000000003E-2</v>
      </c>
      <c r="U148" s="143">
        <f t="shared" si="142"/>
        <v>9</v>
      </c>
      <c r="V148" s="143">
        <v>252</v>
      </c>
      <c r="W148" s="142">
        <f t="shared" si="162"/>
        <v>1.002705937</v>
      </c>
      <c r="X148" s="135">
        <f t="shared" si="163"/>
        <v>2.74714364</v>
      </c>
      <c r="Y148" s="135">
        <f t="shared" si="164"/>
        <v>0</v>
      </c>
      <c r="Z148" s="148" t="str">
        <f t="shared" si="174"/>
        <v>A+J=</v>
      </c>
      <c r="AA148" s="140">
        <f t="shared" si="175"/>
        <v>44216</v>
      </c>
      <c r="AB148" s="4"/>
      <c r="AD148" s="177">
        <v>43101</v>
      </c>
      <c r="AE148" s="178" t="s">
        <v>95</v>
      </c>
      <c r="AG148" s="167"/>
      <c r="AH148" s="182">
        <f>A10</f>
        <v>44063</v>
      </c>
      <c r="AI148" s="169">
        <f t="shared" ref="AI148:AI179" si="176">WORKDAY(AH148,-1,AD$148:AD$502)</f>
        <v>44062</v>
      </c>
      <c r="AJ148" s="169">
        <f t="shared" ref="AJ148:AJ179" si="177">WORKDAY(AI148,1,AD$148:AD$502)</f>
        <v>44063</v>
      </c>
      <c r="AK148" s="169">
        <f t="shared" ref="AK148:AK162" si="178">AJ149</f>
        <v>44095</v>
      </c>
      <c r="AL148" s="167">
        <f t="shared" ref="AL148:AL179" si="179">NETWORKDAYS(AJ148,AJ149,$AD$148:$AD$502)-1</f>
        <v>21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22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3"/>
      <c r="DN148" s="1"/>
      <c r="DO148" s="1"/>
      <c r="DP148" s="1"/>
      <c r="DQ148" s="1"/>
      <c r="DR148" s="1"/>
      <c r="DS148" s="1"/>
      <c r="DT148" s="1"/>
      <c r="DU148" s="1"/>
      <c r="DV148" s="1"/>
      <c r="DW148" s="4"/>
      <c r="DX148" s="15"/>
      <c r="DY148" s="15"/>
      <c r="DZ148" s="24"/>
      <c r="EA148" s="15"/>
      <c r="EB148" s="1"/>
      <c r="EC148" s="15"/>
    </row>
    <row r="149" spans="1:133" ht="14.25" x14ac:dyDescent="0.2">
      <c r="A149" s="134">
        <f t="shared" si="165"/>
        <v>44202</v>
      </c>
      <c r="B149" s="135">
        <f t="shared" si="157"/>
        <v>1018.73230058</v>
      </c>
      <c r="C149" s="135">
        <f t="shared" si="171"/>
        <v>993.29430017000004</v>
      </c>
      <c r="D149" s="136">
        <f t="shared" si="166"/>
        <v>5438.12</v>
      </c>
      <c r="E149" s="137">
        <f t="shared" si="144"/>
        <v>5486.52</v>
      </c>
      <c r="F149" s="138">
        <f t="shared" si="145"/>
        <v>44156</v>
      </c>
      <c r="G149" s="139">
        <f t="shared" si="158"/>
        <v>8.9001346053416697E-3</v>
      </c>
      <c r="H149" s="140">
        <f t="shared" si="172"/>
        <v>44216</v>
      </c>
      <c r="I149" s="140">
        <f t="shared" si="159"/>
        <v>44216</v>
      </c>
      <c r="J149" s="141">
        <f t="shared" si="167"/>
        <v>20</v>
      </c>
      <c r="K149" s="141">
        <f t="shared" si="149"/>
        <v>10</v>
      </c>
      <c r="L149" s="8">
        <f t="shared" si="168"/>
        <v>1.0044401999999999</v>
      </c>
      <c r="M149" s="142">
        <f t="shared" si="146"/>
        <v>1.00860017</v>
      </c>
      <c r="N149" s="142">
        <f t="shared" si="141"/>
        <v>1.0180147376083029</v>
      </c>
      <c r="O149" s="135">
        <f t="shared" si="143"/>
        <v>1.02253492</v>
      </c>
      <c r="P149" s="135">
        <f t="shared" si="160"/>
        <v>1015.67810776</v>
      </c>
      <c r="Q149" s="190">
        <f t="shared" si="173"/>
        <v>0</v>
      </c>
      <c r="R149" s="191">
        <f t="shared" si="169"/>
        <v>0</v>
      </c>
      <c r="S149" s="135">
        <f t="shared" si="161"/>
        <v>0</v>
      </c>
      <c r="T149" s="145">
        <f t="shared" si="170"/>
        <v>7.8600000000000003E-2</v>
      </c>
      <c r="U149" s="143">
        <f t="shared" si="142"/>
        <v>10</v>
      </c>
      <c r="V149" s="143">
        <v>252</v>
      </c>
      <c r="W149" s="142">
        <f t="shared" si="162"/>
        <v>1.003007048</v>
      </c>
      <c r="X149" s="135">
        <f t="shared" si="163"/>
        <v>3.0541928199999999</v>
      </c>
      <c r="Y149" s="135">
        <f t="shared" si="164"/>
        <v>0</v>
      </c>
      <c r="Z149" s="148" t="str">
        <f t="shared" si="174"/>
        <v>A+J=</v>
      </c>
      <c r="AA149" s="140">
        <f t="shared" si="175"/>
        <v>44216</v>
      </c>
      <c r="AB149" s="4"/>
      <c r="AD149" s="177">
        <v>43143</v>
      </c>
      <c r="AE149" s="178" t="s">
        <v>85</v>
      </c>
      <c r="AG149" s="167">
        <v>1</v>
      </c>
      <c r="AH149" s="182">
        <v>44094</v>
      </c>
      <c r="AI149" s="169">
        <f t="shared" si="176"/>
        <v>44092</v>
      </c>
      <c r="AJ149" s="169">
        <f t="shared" si="177"/>
        <v>44095</v>
      </c>
      <c r="AK149" s="169">
        <f t="shared" si="178"/>
        <v>44124</v>
      </c>
      <c r="AL149" s="167">
        <f t="shared" si="179"/>
        <v>20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22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3"/>
      <c r="DN149" s="1"/>
      <c r="DO149" s="1"/>
      <c r="DP149" s="1"/>
      <c r="DQ149" s="1"/>
      <c r="DR149" s="1"/>
      <c r="DS149" s="1"/>
      <c r="DT149" s="1"/>
      <c r="DU149" s="1"/>
      <c r="DV149" s="1"/>
      <c r="DW149" s="4"/>
      <c r="DX149" s="15"/>
      <c r="DY149" s="15"/>
      <c r="DZ149" s="24"/>
      <c r="EA149" s="15"/>
      <c r="EB149" s="1"/>
      <c r="EC149" s="15"/>
    </row>
    <row r="150" spans="1:133" ht="12.75" x14ac:dyDescent="0.2">
      <c r="A150" s="134">
        <f t="shared" si="165"/>
        <v>44203</v>
      </c>
      <c r="B150" s="135">
        <f t="shared" si="157"/>
        <v>1019.4898053100001</v>
      </c>
      <c r="C150" s="135">
        <f t="shared" si="171"/>
        <v>993.29430017000004</v>
      </c>
      <c r="D150" s="136">
        <f t="shared" si="166"/>
        <v>5438.12</v>
      </c>
      <c r="E150" s="137">
        <f t="shared" si="144"/>
        <v>5486.52</v>
      </c>
      <c r="F150" s="138">
        <f t="shared" si="145"/>
        <v>44156</v>
      </c>
      <c r="G150" s="139">
        <f t="shared" si="158"/>
        <v>8.9001346053416697E-3</v>
      </c>
      <c r="H150" s="140">
        <f t="shared" si="172"/>
        <v>44216</v>
      </c>
      <c r="I150" s="140">
        <f t="shared" si="159"/>
        <v>44216</v>
      </c>
      <c r="J150" s="141">
        <f t="shared" si="167"/>
        <v>20</v>
      </c>
      <c r="K150" s="141">
        <f t="shared" si="149"/>
        <v>11</v>
      </c>
      <c r="L150" s="8">
        <f t="shared" si="168"/>
        <v>1.0048853099999999</v>
      </c>
      <c r="M150" s="142">
        <f t="shared" si="146"/>
        <v>1.00860017</v>
      </c>
      <c r="N150" s="142">
        <f t="shared" si="141"/>
        <v>1.0180147376083029</v>
      </c>
      <c r="O150" s="135">
        <f t="shared" si="143"/>
        <v>1.0229880499999999</v>
      </c>
      <c r="P150" s="135">
        <f t="shared" si="160"/>
        <v>1016.1281992</v>
      </c>
      <c r="Q150" s="190">
        <f t="shared" si="173"/>
        <v>0</v>
      </c>
      <c r="R150" s="191">
        <f t="shared" si="169"/>
        <v>0</v>
      </c>
      <c r="S150" s="135">
        <f t="shared" si="161"/>
        <v>0</v>
      </c>
      <c r="T150" s="145">
        <f t="shared" si="170"/>
        <v>7.8600000000000003E-2</v>
      </c>
      <c r="U150" s="143">
        <f t="shared" si="142"/>
        <v>11</v>
      </c>
      <c r="V150" s="143">
        <v>252</v>
      </c>
      <c r="W150" s="142">
        <f t="shared" si="162"/>
        <v>1.0033082499999999</v>
      </c>
      <c r="X150" s="135">
        <f t="shared" si="163"/>
        <v>3.3616061099999999</v>
      </c>
      <c r="Y150" s="135">
        <f t="shared" si="164"/>
        <v>0</v>
      </c>
      <c r="Z150" s="148" t="str">
        <f t="shared" si="174"/>
        <v>A+J=</v>
      </c>
      <c r="AA150" s="140">
        <f t="shared" si="175"/>
        <v>44216</v>
      </c>
      <c r="AB150" s="4"/>
      <c r="AD150" s="177">
        <v>43144</v>
      </c>
      <c r="AE150" s="178" t="s">
        <v>85</v>
      </c>
      <c r="AG150" s="167">
        <f>AG149+1</f>
        <v>2</v>
      </c>
      <c r="AH150" s="169">
        <f t="shared" ref="AH150:AH162" si="180">EDATE(AH149,1)</f>
        <v>44124</v>
      </c>
      <c r="AI150" s="169">
        <f t="shared" si="176"/>
        <v>44123</v>
      </c>
      <c r="AJ150" s="169">
        <f t="shared" si="177"/>
        <v>44124</v>
      </c>
      <c r="AK150" s="169">
        <f t="shared" si="178"/>
        <v>44155</v>
      </c>
      <c r="AL150" s="167">
        <f t="shared" si="179"/>
        <v>22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22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3"/>
      <c r="DN150" s="1"/>
      <c r="DO150" s="1"/>
      <c r="DP150" s="1"/>
      <c r="DQ150" s="1"/>
      <c r="DR150" s="1"/>
      <c r="DS150" s="1"/>
      <c r="DT150" s="1"/>
      <c r="DU150" s="1"/>
      <c r="DV150" s="1"/>
      <c r="DW150" s="4"/>
      <c r="DX150" s="15"/>
      <c r="DY150" s="15"/>
      <c r="DZ150" s="24"/>
      <c r="EA150" s="15"/>
      <c r="EB150" s="1"/>
      <c r="EC150" s="15"/>
    </row>
    <row r="151" spans="1:133" ht="12.75" x14ac:dyDescent="0.2">
      <c r="A151" s="134">
        <f t="shared" si="165"/>
        <v>44204</v>
      </c>
      <c r="B151" s="135">
        <f t="shared" si="157"/>
        <v>1020.24786208</v>
      </c>
      <c r="C151" s="135">
        <f t="shared" si="171"/>
        <v>993.29430017000004</v>
      </c>
      <c r="D151" s="136">
        <f t="shared" si="166"/>
        <v>5438.12</v>
      </c>
      <c r="E151" s="137">
        <f t="shared" si="144"/>
        <v>5486.52</v>
      </c>
      <c r="F151" s="138">
        <f t="shared" si="145"/>
        <v>44156</v>
      </c>
      <c r="G151" s="139">
        <f t="shared" si="158"/>
        <v>8.9001346053416697E-3</v>
      </c>
      <c r="H151" s="140">
        <f t="shared" si="172"/>
        <v>44216</v>
      </c>
      <c r="I151" s="140">
        <f t="shared" si="159"/>
        <v>44216</v>
      </c>
      <c r="J151" s="141">
        <f t="shared" si="167"/>
        <v>20</v>
      </c>
      <c r="K151" s="141">
        <f t="shared" si="149"/>
        <v>12</v>
      </c>
      <c r="L151" s="8">
        <f t="shared" si="168"/>
        <v>1.0053306099999999</v>
      </c>
      <c r="M151" s="142">
        <f t="shared" si="146"/>
        <v>1.00860017</v>
      </c>
      <c r="N151" s="142">
        <f t="shared" si="141"/>
        <v>1.0180147376083029</v>
      </c>
      <c r="O151" s="135">
        <f t="shared" si="143"/>
        <v>1.02344137</v>
      </c>
      <c r="P151" s="135">
        <f t="shared" si="160"/>
        <v>1016.57847937</v>
      </c>
      <c r="Q151" s="190">
        <f t="shared" si="173"/>
        <v>0</v>
      </c>
      <c r="R151" s="191">
        <f t="shared" si="169"/>
        <v>0</v>
      </c>
      <c r="S151" s="135">
        <f t="shared" si="161"/>
        <v>0</v>
      </c>
      <c r="T151" s="145">
        <f t="shared" si="170"/>
        <v>7.8600000000000003E-2</v>
      </c>
      <c r="U151" s="143">
        <f t="shared" si="142"/>
        <v>12</v>
      </c>
      <c r="V151" s="143">
        <v>252</v>
      </c>
      <c r="W151" s="142">
        <f t="shared" si="162"/>
        <v>1.003609542</v>
      </c>
      <c r="X151" s="135">
        <f t="shared" si="163"/>
        <v>3.6693827099999998</v>
      </c>
      <c r="Y151" s="135">
        <f t="shared" si="164"/>
        <v>0</v>
      </c>
      <c r="Z151" s="148" t="str">
        <f t="shared" si="174"/>
        <v>A+J=</v>
      </c>
      <c r="AA151" s="140">
        <f t="shared" si="175"/>
        <v>44216</v>
      </c>
      <c r="AB151" s="4"/>
      <c r="AD151" s="177">
        <v>43189</v>
      </c>
      <c r="AE151" s="178" t="s">
        <v>88</v>
      </c>
      <c r="AG151" s="167">
        <f t="shared" ref="AG151:AG214" si="181">AG150+1</f>
        <v>3</v>
      </c>
      <c r="AH151" s="169">
        <f t="shared" si="180"/>
        <v>44155</v>
      </c>
      <c r="AI151" s="169">
        <f t="shared" si="176"/>
        <v>44154</v>
      </c>
      <c r="AJ151" s="169">
        <f t="shared" si="177"/>
        <v>44155</v>
      </c>
      <c r="AK151" s="169">
        <f t="shared" si="178"/>
        <v>44186</v>
      </c>
      <c r="AL151" s="167">
        <f t="shared" si="179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22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3"/>
      <c r="DN151" s="1"/>
      <c r="DO151" s="1"/>
      <c r="DP151" s="1"/>
      <c r="DQ151" s="1"/>
      <c r="DR151" s="1"/>
      <c r="DS151" s="1"/>
      <c r="DT151" s="1"/>
      <c r="DU151" s="1"/>
      <c r="DV151" s="1"/>
      <c r="DW151" s="4"/>
      <c r="DX151" s="15"/>
      <c r="DY151" s="15"/>
      <c r="DZ151" s="24"/>
      <c r="EA151" s="15"/>
      <c r="EB151" s="1"/>
      <c r="EC151" s="15"/>
    </row>
    <row r="152" spans="1:133" ht="12.75" x14ac:dyDescent="0.2">
      <c r="A152" s="134">
        <f t="shared" si="165"/>
        <v>44205</v>
      </c>
      <c r="B152" s="135">
        <f t="shared" si="157"/>
        <v>1021.00649114</v>
      </c>
      <c r="C152" s="135">
        <f t="shared" si="171"/>
        <v>993.29430017000004</v>
      </c>
      <c r="D152" s="136">
        <f t="shared" si="166"/>
        <v>5438.12</v>
      </c>
      <c r="E152" s="137">
        <f t="shared" si="144"/>
        <v>5486.52</v>
      </c>
      <c r="F152" s="138">
        <f t="shared" si="145"/>
        <v>44156</v>
      </c>
      <c r="G152" s="139">
        <f t="shared" si="158"/>
        <v>8.9001346053416697E-3</v>
      </c>
      <c r="H152" s="140">
        <f t="shared" si="172"/>
        <v>44216</v>
      </c>
      <c r="I152" s="140">
        <f t="shared" si="159"/>
        <v>44216</v>
      </c>
      <c r="J152" s="141">
        <f t="shared" si="167"/>
        <v>20</v>
      </c>
      <c r="K152" s="141">
        <f t="shared" si="149"/>
        <v>13</v>
      </c>
      <c r="L152" s="8">
        <f t="shared" si="168"/>
        <v>1.00577611</v>
      </c>
      <c r="M152" s="142">
        <f t="shared" si="146"/>
        <v>1.00860017</v>
      </c>
      <c r="N152" s="142">
        <f t="shared" si="141"/>
        <v>1.0180147376083029</v>
      </c>
      <c r="O152" s="135">
        <f t="shared" si="143"/>
        <v>1.0238948999999999</v>
      </c>
      <c r="P152" s="135">
        <f t="shared" si="160"/>
        <v>1017.02896814</v>
      </c>
      <c r="Q152" s="190">
        <f t="shared" si="173"/>
        <v>0</v>
      </c>
      <c r="R152" s="191">
        <f t="shared" si="169"/>
        <v>0</v>
      </c>
      <c r="S152" s="135">
        <f t="shared" si="161"/>
        <v>0</v>
      </c>
      <c r="T152" s="145">
        <f t="shared" si="170"/>
        <v>7.8600000000000003E-2</v>
      </c>
      <c r="U152" s="143">
        <f t="shared" si="142"/>
        <v>13</v>
      </c>
      <c r="V152" s="143">
        <v>252</v>
      </c>
      <c r="W152" s="142">
        <f t="shared" si="162"/>
        <v>1.0039109239999999</v>
      </c>
      <c r="X152" s="135">
        <f t="shared" si="163"/>
        <v>3.9775230000000001</v>
      </c>
      <c r="Y152" s="135">
        <f t="shared" si="164"/>
        <v>0</v>
      </c>
      <c r="Z152" s="148" t="str">
        <f t="shared" si="174"/>
        <v>A+J=</v>
      </c>
      <c r="AA152" s="140">
        <f t="shared" si="175"/>
        <v>44216</v>
      </c>
      <c r="AB152" s="4"/>
      <c r="AD152" s="177">
        <v>43221</v>
      </c>
      <c r="AE152" s="178" t="s">
        <v>89</v>
      </c>
      <c r="AG152" s="167">
        <f t="shared" si="181"/>
        <v>4</v>
      </c>
      <c r="AH152" s="169">
        <f t="shared" si="180"/>
        <v>44185</v>
      </c>
      <c r="AI152" s="169">
        <f t="shared" si="176"/>
        <v>44183</v>
      </c>
      <c r="AJ152" s="169">
        <f t="shared" si="177"/>
        <v>44186</v>
      </c>
      <c r="AK152" s="169">
        <f t="shared" si="178"/>
        <v>44216</v>
      </c>
      <c r="AL152" s="167">
        <f t="shared" si="179"/>
        <v>20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22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3"/>
      <c r="DN152" s="1"/>
      <c r="DO152" s="1"/>
      <c r="DP152" s="1"/>
      <c r="DQ152" s="1"/>
      <c r="DR152" s="1"/>
      <c r="DS152" s="1"/>
      <c r="DT152" s="1"/>
      <c r="DU152" s="1"/>
      <c r="DV152" s="1"/>
      <c r="DW152" s="4"/>
      <c r="DX152" s="15"/>
      <c r="DY152" s="15"/>
      <c r="DZ152" s="24"/>
      <c r="EA152" s="15"/>
      <c r="EB152" s="1"/>
      <c r="EC152" s="15"/>
    </row>
    <row r="153" spans="1:133" ht="12.75" x14ac:dyDescent="0.2">
      <c r="A153" s="134">
        <f t="shared" si="165"/>
        <v>44206</v>
      </c>
      <c r="B153" s="135">
        <f t="shared" si="157"/>
        <v>1021.00649114</v>
      </c>
      <c r="C153" s="135">
        <f t="shared" si="171"/>
        <v>993.29430017000004</v>
      </c>
      <c r="D153" s="136">
        <f t="shared" si="166"/>
        <v>5438.12</v>
      </c>
      <c r="E153" s="137">
        <f t="shared" si="144"/>
        <v>5486.52</v>
      </c>
      <c r="F153" s="138">
        <f t="shared" si="145"/>
        <v>44156</v>
      </c>
      <c r="G153" s="139">
        <f t="shared" si="158"/>
        <v>8.9001346053416697E-3</v>
      </c>
      <c r="H153" s="140">
        <f t="shared" si="172"/>
        <v>44216</v>
      </c>
      <c r="I153" s="140">
        <f t="shared" si="159"/>
        <v>44216</v>
      </c>
      <c r="J153" s="141">
        <f t="shared" si="167"/>
        <v>20</v>
      </c>
      <c r="K153" s="141">
        <f t="shared" si="149"/>
        <v>13</v>
      </c>
      <c r="L153" s="8">
        <f t="shared" si="168"/>
        <v>1.00577611</v>
      </c>
      <c r="M153" s="142">
        <f t="shared" si="146"/>
        <v>1.00860017</v>
      </c>
      <c r="N153" s="142">
        <f t="shared" si="141"/>
        <v>1.0180147376083029</v>
      </c>
      <c r="O153" s="135">
        <f t="shared" si="143"/>
        <v>1.0238948999999999</v>
      </c>
      <c r="P153" s="135">
        <f t="shared" si="160"/>
        <v>1017.02896814</v>
      </c>
      <c r="Q153" s="190">
        <f t="shared" si="173"/>
        <v>0</v>
      </c>
      <c r="R153" s="191">
        <f t="shared" si="169"/>
        <v>0</v>
      </c>
      <c r="S153" s="135">
        <f t="shared" si="161"/>
        <v>0</v>
      </c>
      <c r="T153" s="145">
        <f t="shared" si="170"/>
        <v>7.8600000000000003E-2</v>
      </c>
      <c r="U153" s="143">
        <f t="shared" si="142"/>
        <v>13</v>
      </c>
      <c r="V153" s="143">
        <v>252</v>
      </c>
      <c r="W153" s="142">
        <f t="shared" si="162"/>
        <v>1.0039109239999999</v>
      </c>
      <c r="X153" s="135">
        <f t="shared" si="163"/>
        <v>3.9775230000000001</v>
      </c>
      <c r="Y153" s="135">
        <f t="shared" si="164"/>
        <v>0</v>
      </c>
      <c r="Z153" s="148" t="str">
        <f t="shared" si="174"/>
        <v>A+J=</v>
      </c>
      <c r="AA153" s="140">
        <f t="shared" si="175"/>
        <v>44216</v>
      </c>
      <c r="AB153" s="4"/>
      <c r="AD153" s="177">
        <v>43251</v>
      </c>
      <c r="AE153" s="178" t="s">
        <v>90</v>
      </c>
      <c r="AG153" s="167">
        <f t="shared" si="181"/>
        <v>5</v>
      </c>
      <c r="AH153" s="169">
        <f t="shared" si="180"/>
        <v>44216</v>
      </c>
      <c r="AI153" s="169">
        <f t="shared" si="176"/>
        <v>44215</v>
      </c>
      <c r="AJ153" s="169">
        <f t="shared" si="177"/>
        <v>44216</v>
      </c>
      <c r="AK153" s="169">
        <f t="shared" si="178"/>
        <v>44249</v>
      </c>
      <c r="AL153" s="167">
        <f t="shared" si="179"/>
        <v>21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22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3"/>
      <c r="DN153" s="1"/>
      <c r="DO153" s="1"/>
      <c r="DP153" s="1"/>
      <c r="DQ153" s="1"/>
      <c r="DR153" s="1"/>
      <c r="DS153" s="1"/>
      <c r="DT153" s="1"/>
      <c r="DU153" s="1"/>
      <c r="DV153" s="1"/>
      <c r="DW153" s="4"/>
      <c r="DX153" s="15"/>
      <c r="DY153" s="15"/>
      <c r="DZ153" s="24"/>
      <c r="EA153" s="15"/>
      <c r="EB153" s="1"/>
      <c r="EC153" s="15"/>
    </row>
    <row r="154" spans="1:133" ht="12.75" x14ac:dyDescent="0.2">
      <c r="A154" s="134">
        <f t="shared" si="165"/>
        <v>44207</v>
      </c>
      <c r="B154" s="135">
        <f t="shared" si="157"/>
        <v>1021.00649114</v>
      </c>
      <c r="C154" s="135">
        <f t="shared" si="171"/>
        <v>993.29430017000004</v>
      </c>
      <c r="D154" s="136">
        <f t="shared" si="166"/>
        <v>5438.12</v>
      </c>
      <c r="E154" s="137">
        <f t="shared" si="144"/>
        <v>5486.52</v>
      </c>
      <c r="F154" s="138">
        <f t="shared" si="145"/>
        <v>44156</v>
      </c>
      <c r="G154" s="139">
        <f t="shared" si="158"/>
        <v>8.9001346053416697E-3</v>
      </c>
      <c r="H154" s="140">
        <f t="shared" si="172"/>
        <v>44216</v>
      </c>
      <c r="I154" s="140">
        <f t="shared" si="159"/>
        <v>44216</v>
      </c>
      <c r="J154" s="141">
        <f t="shared" si="167"/>
        <v>20</v>
      </c>
      <c r="K154" s="141">
        <f t="shared" si="149"/>
        <v>13</v>
      </c>
      <c r="L154" s="8">
        <f t="shared" si="168"/>
        <v>1.00577611</v>
      </c>
      <c r="M154" s="142">
        <f t="shared" si="146"/>
        <v>1.00860017</v>
      </c>
      <c r="N154" s="142">
        <f t="shared" si="141"/>
        <v>1.0180147376083029</v>
      </c>
      <c r="O154" s="135">
        <f t="shared" si="143"/>
        <v>1.0238948999999999</v>
      </c>
      <c r="P154" s="135">
        <f t="shared" si="160"/>
        <v>1017.02896814</v>
      </c>
      <c r="Q154" s="190">
        <f t="shared" si="173"/>
        <v>0</v>
      </c>
      <c r="R154" s="191">
        <f t="shared" si="169"/>
        <v>0</v>
      </c>
      <c r="S154" s="135">
        <f t="shared" si="161"/>
        <v>0</v>
      </c>
      <c r="T154" s="145">
        <f t="shared" si="170"/>
        <v>7.8600000000000003E-2</v>
      </c>
      <c r="U154" s="143">
        <f t="shared" si="142"/>
        <v>13</v>
      </c>
      <c r="V154" s="143">
        <v>252</v>
      </c>
      <c r="W154" s="142">
        <f t="shared" si="162"/>
        <v>1.0039109239999999</v>
      </c>
      <c r="X154" s="135">
        <f t="shared" si="163"/>
        <v>3.9775230000000001</v>
      </c>
      <c r="Y154" s="135">
        <f t="shared" si="164"/>
        <v>0</v>
      </c>
      <c r="Z154" s="148" t="str">
        <f t="shared" si="174"/>
        <v>A+J=</v>
      </c>
      <c r="AA154" s="140">
        <f t="shared" si="175"/>
        <v>44216</v>
      </c>
      <c r="AB154" s="4"/>
      <c r="AD154" s="177">
        <v>43350</v>
      </c>
      <c r="AE154" s="178" t="s">
        <v>91</v>
      </c>
      <c r="AG154" s="167">
        <f t="shared" si="181"/>
        <v>6</v>
      </c>
      <c r="AH154" s="169">
        <f t="shared" si="180"/>
        <v>44247</v>
      </c>
      <c r="AI154" s="169">
        <f t="shared" si="176"/>
        <v>44246</v>
      </c>
      <c r="AJ154" s="169">
        <f t="shared" si="177"/>
        <v>44249</v>
      </c>
      <c r="AK154" s="169">
        <f t="shared" si="178"/>
        <v>44277</v>
      </c>
      <c r="AL154" s="167">
        <f t="shared" si="179"/>
        <v>20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22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3"/>
      <c r="DN154" s="1"/>
      <c r="DO154" s="1"/>
      <c r="DP154" s="1"/>
      <c r="DQ154" s="1"/>
      <c r="DR154" s="1"/>
      <c r="DS154" s="1"/>
      <c r="DT154" s="1"/>
      <c r="DU154" s="1"/>
      <c r="DV154" s="1"/>
      <c r="DW154" s="4"/>
      <c r="DX154" s="15"/>
      <c r="DY154" s="15"/>
      <c r="DZ154" s="24"/>
      <c r="EA154" s="15"/>
      <c r="EB154" s="1"/>
      <c r="EC154" s="15"/>
    </row>
    <row r="155" spans="1:133" ht="12.75" x14ac:dyDescent="0.2">
      <c r="A155" s="134">
        <f t="shared" si="165"/>
        <v>44208</v>
      </c>
      <c r="B155" s="135">
        <f t="shared" si="157"/>
        <v>1021.7656738300001</v>
      </c>
      <c r="C155" s="135">
        <f t="shared" si="171"/>
        <v>993.29430017000004</v>
      </c>
      <c r="D155" s="136">
        <f t="shared" si="166"/>
        <v>5438.12</v>
      </c>
      <c r="E155" s="137">
        <f t="shared" si="144"/>
        <v>5486.52</v>
      </c>
      <c r="F155" s="138">
        <f t="shared" si="145"/>
        <v>44156</v>
      </c>
      <c r="G155" s="139">
        <f t="shared" si="158"/>
        <v>8.9001346053416697E-3</v>
      </c>
      <c r="H155" s="140">
        <f t="shared" si="172"/>
        <v>44216</v>
      </c>
      <c r="I155" s="140">
        <f t="shared" si="159"/>
        <v>44216</v>
      </c>
      <c r="J155" s="141">
        <f t="shared" si="167"/>
        <v>20</v>
      </c>
      <c r="K155" s="141">
        <f t="shared" si="149"/>
        <v>14</v>
      </c>
      <c r="L155" s="8">
        <f t="shared" si="168"/>
        <v>1.0062218000000001</v>
      </c>
      <c r="M155" s="142">
        <f t="shared" si="146"/>
        <v>1.00860017</v>
      </c>
      <c r="N155" s="142">
        <f t="shared" si="141"/>
        <v>1.0180147376083029</v>
      </c>
      <c r="O155" s="135">
        <f t="shared" si="143"/>
        <v>1.02434862</v>
      </c>
      <c r="P155" s="135">
        <f t="shared" si="160"/>
        <v>1017.4796456300001</v>
      </c>
      <c r="Q155" s="190">
        <f t="shared" si="173"/>
        <v>0</v>
      </c>
      <c r="R155" s="191">
        <f t="shared" si="169"/>
        <v>0</v>
      </c>
      <c r="S155" s="135">
        <f t="shared" si="161"/>
        <v>0</v>
      </c>
      <c r="T155" s="145">
        <f t="shared" si="170"/>
        <v>7.8600000000000003E-2</v>
      </c>
      <c r="U155" s="143">
        <f t="shared" si="142"/>
        <v>14</v>
      </c>
      <c r="V155" s="143">
        <v>252</v>
      </c>
      <c r="W155" s="142">
        <f t="shared" si="162"/>
        <v>1.0042123970000001</v>
      </c>
      <c r="X155" s="135">
        <f t="shared" si="163"/>
        <v>4.2860281999999996</v>
      </c>
      <c r="Y155" s="135">
        <f t="shared" si="164"/>
        <v>0</v>
      </c>
      <c r="Z155" s="148" t="str">
        <f t="shared" si="174"/>
        <v>A+J=</v>
      </c>
      <c r="AA155" s="140">
        <f t="shared" si="175"/>
        <v>44216</v>
      </c>
      <c r="AB155" s="4"/>
      <c r="AD155" s="177">
        <v>43385</v>
      </c>
      <c r="AE155" s="179" t="s">
        <v>87</v>
      </c>
      <c r="AG155" s="167">
        <f t="shared" si="181"/>
        <v>7</v>
      </c>
      <c r="AH155" s="169">
        <f t="shared" si="180"/>
        <v>44275</v>
      </c>
      <c r="AI155" s="169">
        <f t="shared" si="176"/>
        <v>44274</v>
      </c>
      <c r="AJ155" s="169">
        <f t="shared" si="177"/>
        <v>44277</v>
      </c>
      <c r="AK155" s="169">
        <f t="shared" si="178"/>
        <v>44306</v>
      </c>
      <c r="AL155" s="167">
        <f t="shared" si="179"/>
        <v>20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22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3"/>
      <c r="DN155" s="1"/>
      <c r="DO155" s="1"/>
      <c r="DP155" s="1"/>
      <c r="DQ155" s="1"/>
      <c r="DR155" s="1"/>
      <c r="DS155" s="1"/>
      <c r="DT155" s="1"/>
      <c r="DU155" s="1"/>
      <c r="DV155" s="1"/>
      <c r="DW155" s="4"/>
      <c r="DX155" s="15"/>
      <c r="DY155" s="15"/>
      <c r="DZ155" s="24"/>
      <c r="EA155" s="15"/>
      <c r="EB155" s="1"/>
      <c r="EC155" s="15"/>
    </row>
    <row r="156" spans="1:133" ht="12.75" x14ac:dyDescent="0.2">
      <c r="A156" s="134">
        <f t="shared" si="165"/>
        <v>44209</v>
      </c>
      <c r="B156" s="135">
        <f t="shared" si="157"/>
        <v>1022.5254304299999</v>
      </c>
      <c r="C156" s="135">
        <f t="shared" si="171"/>
        <v>993.29430017000004</v>
      </c>
      <c r="D156" s="136">
        <f t="shared" si="166"/>
        <v>5438.12</v>
      </c>
      <c r="E156" s="137">
        <f t="shared" si="144"/>
        <v>5486.52</v>
      </c>
      <c r="F156" s="138">
        <f t="shared" si="145"/>
        <v>44156</v>
      </c>
      <c r="G156" s="139">
        <f t="shared" si="158"/>
        <v>8.9001346053416697E-3</v>
      </c>
      <c r="H156" s="140">
        <f t="shared" si="172"/>
        <v>44216</v>
      </c>
      <c r="I156" s="140">
        <f t="shared" si="159"/>
        <v>44216</v>
      </c>
      <c r="J156" s="141">
        <f t="shared" si="167"/>
        <v>20</v>
      </c>
      <c r="K156" s="141">
        <f t="shared" si="149"/>
        <v>15</v>
      </c>
      <c r="L156" s="8">
        <f t="shared" si="168"/>
        <v>1.0066676999999999</v>
      </c>
      <c r="M156" s="142">
        <f t="shared" si="146"/>
        <v>1.00860017</v>
      </c>
      <c r="N156" s="142">
        <f t="shared" si="141"/>
        <v>1.0180147376083029</v>
      </c>
      <c r="O156" s="135">
        <f t="shared" si="143"/>
        <v>1.02480255</v>
      </c>
      <c r="P156" s="135">
        <f t="shared" si="160"/>
        <v>1017.93053171</v>
      </c>
      <c r="Q156" s="190">
        <f t="shared" si="173"/>
        <v>0</v>
      </c>
      <c r="R156" s="191">
        <f t="shared" si="169"/>
        <v>0</v>
      </c>
      <c r="S156" s="135">
        <f t="shared" si="161"/>
        <v>0</v>
      </c>
      <c r="T156" s="145">
        <f t="shared" si="170"/>
        <v>7.8600000000000003E-2</v>
      </c>
      <c r="U156" s="143">
        <f t="shared" si="142"/>
        <v>15</v>
      </c>
      <c r="V156" s="143">
        <v>252</v>
      </c>
      <c r="W156" s="142">
        <f t="shared" si="162"/>
        <v>1.004513961</v>
      </c>
      <c r="X156" s="135">
        <f t="shared" si="163"/>
        <v>4.5948987199999998</v>
      </c>
      <c r="Y156" s="135">
        <f t="shared" si="164"/>
        <v>0</v>
      </c>
      <c r="Z156" s="148" t="str">
        <f t="shared" si="174"/>
        <v>A+J=</v>
      </c>
      <c r="AA156" s="140">
        <f t="shared" si="175"/>
        <v>44216</v>
      </c>
      <c r="AB156" s="4"/>
      <c r="AD156" s="177">
        <v>43406</v>
      </c>
      <c r="AE156" s="178" t="s">
        <v>92</v>
      </c>
      <c r="AG156" s="167">
        <f t="shared" si="181"/>
        <v>8</v>
      </c>
      <c r="AH156" s="169">
        <f t="shared" si="180"/>
        <v>44306</v>
      </c>
      <c r="AI156" s="169">
        <f t="shared" si="176"/>
        <v>44305</v>
      </c>
      <c r="AJ156" s="169">
        <f t="shared" si="177"/>
        <v>44306</v>
      </c>
      <c r="AK156" s="169">
        <f t="shared" si="178"/>
        <v>44336</v>
      </c>
      <c r="AL156" s="167">
        <f t="shared" si="179"/>
        <v>21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22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3"/>
      <c r="DN156" s="1"/>
      <c r="DO156" s="1"/>
      <c r="DP156" s="1"/>
      <c r="DQ156" s="1"/>
      <c r="DR156" s="1"/>
      <c r="DS156" s="1"/>
      <c r="DT156" s="1"/>
      <c r="DU156" s="1"/>
      <c r="DV156" s="1"/>
      <c r="DW156" s="4"/>
      <c r="DX156" s="15"/>
      <c r="DY156" s="15"/>
      <c r="DZ156" s="24"/>
      <c r="EA156" s="15"/>
      <c r="EB156" s="1"/>
      <c r="EC156" s="15"/>
    </row>
    <row r="157" spans="1:133" ht="12.75" x14ac:dyDescent="0.2">
      <c r="A157" s="134">
        <f t="shared" si="165"/>
        <v>44210</v>
      </c>
      <c r="B157" s="135">
        <f t="shared" si="157"/>
        <v>1023.2857502300001</v>
      </c>
      <c r="C157" s="135">
        <f t="shared" si="171"/>
        <v>993.29430017000004</v>
      </c>
      <c r="D157" s="136">
        <f t="shared" si="166"/>
        <v>5438.12</v>
      </c>
      <c r="E157" s="137">
        <f t="shared" si="144"/>
        <v>5486.52</v>
      </c>
      <c r="F157" s="138">
        <f t="shared" si="145"/>
        <v>44156</v>
      </c>
      <c r="G157" s="139">
        <f t="shared" si="158"/>
        <v>8.9001346053416697E-3</v>
      </c>
      <c r="H157" s="140">
        <f t="shared" si="172"/>
        <v>44216</v>
      </c>
      <c r="I157" s="140">
        <f t="shared" si="159"/>
        <v>44216</v>
      </c>
      <c r="J157" s="141">
        <f t="shared" si="167"/>
        <v>20</v>
      </c>
      <c r="K157" s="141">
        <f t="shared" si="149"/>
        <v>16</v>
      </c>
      <c r="L157" s="8">
        <f t="shared" si="168"/>
        <v>1.00711379</v>
      </c>
      <c r="M157" s="142">
        <f t="shared" si="146"/>
        <v>1.00860017</v>
      </c>
      <c r="N157" s="142">
        <f t="shared" si="141"/>
        <v>1.0180147376083029</v>
      </c>
      <c r="O157" s="135">
        <f t="shared" si="143"/>
        <v>1.02525668</v>
      </c>
      <c r="P157" s="135">
        <f t="shared" si="160"/>
        <v>1018.38161645</v>
      </c>
      <c r="Q157" s="190">
        <f t="shared" si="173"/>
        <v>0</v>
      </c>
      <c r="R157" s="191">
        <f t="shared" si="169"/>
        <v>0</v>
      </c>
      <c r="S157" s="135">
        <f t="shared" si="161"/>
        <v>0</v>
      </c>
      <c r="T157" s="145">
        <f t="shared" si="170"/>
        <v>7.8600000000000003E-2</v>
      </c>
      <c r="U157" s="143">
        <f t="shared" si="142"/>
        <v>16</v>
      </c>
      <c r="V157" s="143">
        <v>252</v>
      </c>
      <c r="W157" s="142">
        <f t="shared" si="162"/>
        <v>1.0048156150000001</v>
      </c>
      <c r="X157" s="135">
        <f t="shared" si="163"/>
        <v>4.9041337800000004</v>
      </c>
      <c r="Y157" s="135">
        <f t="shared" si="164"/>
        <v>0</v>
      </c>
      <c r="Z157" s="148" t="str">
        <f t="shared" si="174"/>
        <v>A+J=</v>
      </c>
      <c r="AA157" s="140">
        <f t="shared" si="175"/>
        <v>44216</v>
      </c>
      <c r="AB157" s="4"/>
      <c r="AD157" s="177">
        <v>43419</v>
      </c>
      <c r="AE157" s="178" t="s">
        <v>93</v>
      </c>
      <c r="AG157" s="167">
        <f t="shared" si="181"/>
        <v>9</v>
      </c>
      <c r="AH157" s="169">
        <f t="shared" si="180"/>
        <v>44336</v>
      </c>
      <c r="AI157" s="169">
        <f t="shared" si="176"/>
        <v>44335</v>
      </c>
      <c r="AJ157" s="169">
        <f t="shared" si="177"/>
        <v>44336</v>
      </c>
      <c r="AK157" s="169">
        <f t="shared" si="178"/>
        <v>44368</v>
      </c>
      <c r="AL157" s="167">
        <f t="shared" si="179"/>
        <v>21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22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3"/>
      <c r="DN157" s="1"/>
      <c r="DO157" s="1"/>
      <c r="DP157" s="1"/>
      <c r="DQ157" s="1"/>
      <c r="DR157" s="1"/>
      <c r="DS157" s="1"/>
      <c r="DT157" s="1"/>
      <c r="DU157" s="1"/>
      <c r="DV157" s="1"/>
      <c r="DW157" s="4"/>
      <c r="DX157" s="15"/>
      <c r="DY157" s="15"/>
      <c r="DZ157" s="24"/>
      <c r="EA157" s="15"/>
      <c r="EB157" s="1"/>
      <c r="EC157" s="15"/>
    </row>
    <row r="158" spans="1:133" ht="12.75" x14ac:dyDescent="0.2">
      <c r="A158" s="134">
        <f t="shared" si="165"/>
        <v>44211</v>
      </c>
      <c r="B158" s="135">
        <f t="shared" si="157"/>
        <v>1024.0466345699999</v>
      </c>
      <c r="C158" s="135">
        <f t="shared" si="171"/>
        <v>993.29430017000004</v>
      </c>
      <c r="D158" s="136">
        <f t="shared" si="166"/>
        <v>5438.12</v>
      </c>
      <c r="E158" s="137">
        <f t="shared" si="144"/>
        <v>5486.52</v>
      </c>
      <c r="F158" s="138">
        <f t="shared" si="145"/>
        <v>44156</v>
      </c>
      <c r="G158" s="139">
        <f t="shared" si="158"/>
        <v>8.9001346053416697E-3</v>
      </c>
      <c r="H158" s="140">
        <f t="shared" si="172"/>
        <v>44216</v>
      </c>
      <c r="I158" s="140">
        <f t="shared" si="159"/>
        <v>44216</v>
      </c>
      <c r="J158" s="141">
        <f t="shared" si="167"/>
        <v>20</v>
      </c>
      <c r="K158" s="141">
        <f t="shared" si="149"/>
        <v>17</v>
      </c>
      <c r="L158" s="8">
        <f t="shared" si="168"/>
        <v>1.00756008</v>
      </c>
      <c r="M158" s="142">
        <f t="shared" si="146"/>
        <v>1.00860017</v>
      </c>
      <c r="N158" s="142">
        <f t="shared" si="141"/>
        <v>1.0180147376083029</v>
      </c>
      <c r="O158" s="135">
        <f t="shared" si="143"/>
        <v>1.02571101</v>
      </c>
      <c r="P158" s="135">
        <f t="shared" si="160"/>
        <v>1018.83289985</v>
      </c>
      <c r="Q158" s="190">
        <f t="shared" si="173"/>
        <v>0</v>
      </c>
      <c r="R158" s="191">
        <f t="shared" si="169"/>
        <v>0</v>
      </c>
      <c r="S158" s="135">
        <f t="shared" si="161"/>
        <v>0</v>
      </c>
      <c r="T158" s="145">
        <f t="shared" si="170"/>
        <v>7.8600000000000003E-2</v>
      </c>
      <c r="U158" s="143">
        <f t="shared" si="142"/>
        <v>17</v>
      </c>
      <c r="V158" s="143">
        <v>252</v>
      </c>
      <c r="W158" s="142">
        <f t="shared" si="162"/>
        <v>1.0051173600000001</v>
      </c>
      <c r="X158" s="135">
        <f t="shared" si="163"/>
        <v>5.2137347199999997</v>
      </c>
      <c r="Y158" s="135">
        <f t="shared" si="164"/>
        <v>0</v>
      </c>
      <c r="Z158" s="148" t="str">
        <f t="shared" si="174"/>
        <v>A+J=</v>
      </c>
      <c r="AA158" s="140">
        <f t="shared" si="175"/>
        <v>44216</v>
      </c>
      <c r="AB158" s="4"/>
      <c r="AD158" s="177">
        <v>43459</v>
      </c>
      <c r="AE158" s="178" t="s">
        <v>94</v>
      </c>
      <c r="AG158" s="167">
        <f t="shared" si="181"/>
        <v>10</v>
      </c>
      <c r="AH158" s="169">
        <f t="shared" si="180"/>
        <v>44367</v>
      </c>
      <c r="AI158" s="169">
        <f t="shared" si="176"/>
        <v>44365</v>
      </c>
      <c r="AJ158" s="169">
        <f t="shared" si="177"/>
        <v>44368</v>
      </c>
      <c r="AK158" s="169">
        <f t="shared" si="178"/>
        <v>44397</v>
      </c>
      <c r="AL158" s="167">
        <f t="shared" si="179"/>
        <v>21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22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3"/>
      <c r="DN158" s="1"/>
      <c r="DO158" s="1"/>
      <c r="DP158" s="1"/>
      <c r="DQ158" s="1"/>
      <c r="DR158" s="1"/>
      <c r="DS158" s="1"/>
      <c r="DT158" s="1"/>
      <c r="DU158" s="1"/>
      <c r="DV158" s="1"/>
      <c r="DW158" s="4"/>
      <c r="DX158" s="15"/>
      <c r="DY158" s="15"/>
      <c r="DZ158" s="24"/>
      <c r="EA158" s="15"/>
      <c r="EB158" s="1"/>
      <c r="EC158" s="15"/>
    </row>
    <row r="159" spans="1:133" ht="12.75" x14ac:dyDescent="0.2">
      <c r="A159" s="134">
        <f t="shared" si="165"/>
        <v>44212</v>
      </c>
      <c r="B159" s="135">
        <f t="shared" si="157"/>
        <v>1024.8080737600001</v>
      </c>
      <c r="C159" s="135">
        <f t="shared" si="171"/>
        <v>993.29430017000004</v>
      </c>
      <c r="D159" s="136">
        <f t="shared" si="166"/>
        <v>5438.12</v>
      </c>
      <c r="E159" s="137">
        <f t="shared" si="144"/>
        <v>5486.52</v>
      </c>
      <c r="F159" s="138">
        <f t="shared" si="145"/>
        <v>44156</v>
      </c>
      <c r="G159" s="139">
        <f t="shared" si="158"/>
        <v>8.9001346053416697E-3</v>
      </c>
      <c r="H159" s="140">
        <f t="shared" si="172"/>
        <v>44216</v>
      </c>
      <c r="I159" s="140">
        <f t="shared" si="159"/>
        <v>44216</v>
      </c>
      <c r="J159" s="141">
        <f t="shared" si="167"/>
        <v>20</v>
      </c>
      <c r="K159" s="141">
        <f t="shared" si="149"/>
        <v>18</v>
      </c>
      <c r="L159" s="8">
        <f t="shared" si="168"/>
        <v>1.0080065600000001</v>
      </c>
      <c r="M159" s="142">
        <f t="shared" si="146"/>
        <v>1.00860017</v>
      </c>
      <c r="N159" s="142">
        <f t="shared" ref="N159:N222" si="182">IF(I159&gt;I158,N158*M159,N158)</f>
        <v>1.0180147376083029</v>
      </c>
      <c r="O159" s="135">
        <f t="shared" si="143"/>
        <v>1.0261655300000001</v>
      </c>
      <c r="P159" s="135">
        <f t="shared" si="160"/>
        <v>1019.2843719700001</v>
      </c>
      <c r="Q159" s="190">
        <f t="shared" si="173"/>
        <v>0</v>
      </c>
      <c r="R159" s="191">
        <f t="shared" si="169"/>
        <v>0</v>
      </c>
      <c r="S159" s="135">
        <f t="shared" si="161"/>
        <v>0</v>
      </c>
      <c r="T159" s="145">
        <f t="shared" si="170"/>
        <v>7.8600000000000003E-2</v>
      </c>
      <c r="U159" s="143">
        <f t="shared" si="142"/>
        <v>18</v>
      </c>
      <c r="V159" s="143">
        <v>252</v>
      </c>
      <c r="W159" s="142">
        <f t="shared" si="162"/>
        <v>1.0054191960000001</v>
      </c>
      <c r="X159" s="135">
        <f t="shared" si="163"/>
        <v>5.5237017899999996</v>
      </c>
      <c r="Y159" s="135">
        <f t="shared" si="164"/>
        <v>0</v>
      </c>
      <c r="Z159" s="148" t="str">
        <f t="shared" si="174"/>
        <v>A+J=</v>
      </c>
      <c r="AA159" s="140">
        <f t="shared" si="175"/>
        <v>44216</v>
      </c>
      <c r="AB159" s="4"/>
      <c r="AD159" s="177">
        <v>43466</v>
      </c>
      <c r="AE159" s="178" t="s">
        <v>95</v>
      </c>
      <c r="AG159" s="167">
        <f t="shared" si="181"/>
        <v>11</v>
      </c>
      <c r="AH159" s="169">
        <f t="shared" si="180"/>
        <v>44397</v>
      </c>
      <c r="AI159" s="169">
        <f t="shared" si="176"/>
        <v>44396</v>
      </c>
      <c r="AJ159" s="169">
        <f t="shared" si="177"/>
        <v>44397</v>
      </c>
      <c r="AK159" s="169">
        <f t="shared" si="178"/>
        <v>44428</v>
      </c>
      <c r="AL159" s="167">
        <f t="shared" si="179"/>
        <v>23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22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3"/>
      <c r="DN159" s="1"/>
      <c r="DO159" s="1"/>
      <c r="DP159" s="1"/>
      <c r="DQ159" s="1"/>
      <c r="DR159" s="1"/>
      <c r="DS159" s="1"/>
      <c r="DT159" s="1"/>
      <c r="DU159" s="1"/>
      <c r="DV159" s="1"/>
      <c r="DW159" s="4"/>
      <c r="DX159" s="15"/>
      <c r="DY159" s="15"/>
      <c r="DZ159" s="24"/>
      <c r="EA159" s="15"/>
      <c r="EB159" s="1"/>
      <c r="EC159" s="15"/>
    </row>
    <row r="160" spans="1:133" ht="12.75" x14ac:dyDescent="0.2">
      <c r="A160" s="134">
        <f t="shared" si="165"/>
        <v>44213</v>
      </c>
      <c r="B160" s="135">
        <f t="shared" si="157"/>
        <v>1024.8080737600001</v>
      </c>
      <c r="C160" s="135">
        <f t="shared" si="171"/>
        <v>993.29430017000004</v>
      </c>
      <c r="D160" s="136">
        <f t="shared" si="166"/>
        <v>5438.12</v>
      </c>
      <c r="E160" s="137">
        <f t="shared" si="144"/>
        <v>5486.52</v>
      </c>
      <c r="F160" s="138">
        <f t="shared" si="145"/>
        <v>44156</v>
      </c>
      <c r="G160" s="139">
        <f t="shared" si="158"/>
        <v>8.9001346053416697E-3</v>
      </c>
      <c r="H160" s="140">
        <f t="shared" si="172"/>
        <v>44216</v>
      </c>
      <c r="I160" s="140">
        <f t="shared" si="159"/>
        <v>44216</v>
      </c>
      <c r="J160" s="141">
        <f t="shared" si="167"/>
        <v>20</v>
      </c>
      <c r="K160" s="141">
        <f t="shared" si="149"/>
        <v>18</v>
      </c>
      <c r="L160" s="8">
        <f t="shared" si="168"/>
        <v>1.0080065600000001</v>
      </c>
      <c r="M160" s="142">
        <f t="shared" si="146"/>
        <v>1.00860017</v>
      </c>
      <c r="N160" s="142">
        <f t="shared" si="182"/>
        <v>1.0180147376083029</v>
      </c>
      <c r="O160" s="135">
        <f t="shared" si="143"/>
        <v>1.0261655300000001</v>
      </c>
      <c r="P160" s="135">
        <f t="shared" si="160"/>
        <v>1019.2843719700001</v>
      </c>
      <c r="Q160" s="190">
        <f t="shared" si="173"/>
        <v>0</v>
      </c>
      <c r="R160" s="191">
        <f t="shared" si="169"/>
        <v>0</v>
      </c>
      <c r="S160" s="135">
        <f t="shared" si="161"/>
        <v>0</v>
      </c>
      <c r="T160" s="145">
        <f t="shared" si="170"/>
        <v>7.8600000000000003E-2</v>
      </c>
      <c r="U160" s="143">
        <f t="shared" si="142"/>
        <v>18</v>
      </c>
      <c r="V160" s="143">
        <v>252</v>
      </c>
      <c r="W160" s="142">
        <f t="shared" si="162"/>
        <v>1.0054191960000001</v>
      </c>
      <c r="X160" s="135">
        <f t="shared" si="163"/>
        <v>5.5237017899999996</v>
      </c>
      <c r="Y160" s="135">
        <f t="shared" si="164"/>
        <v>0</v>
      </c>
      <c r="Z160" s="148" t="str">
        <f t="shared" si="174"/>
        <v>A+J=</v>
      </c>
      <c r="AA160" s="140">
        <f t="shared" si="175"/>
        <v>44216</v>
      </c>
      <c r="AB160" s="4"/>
      <c r="AD160" s="177">
        <v>43528</v>
      </c>
      <c r="AE160" s="178" t="s">
        <v>85</v>
      </c>
      <c r="AG160" s="167">
        <f t="shared" si="181"/>
        <v>12</v>
      </c>
      <c r="AH160" s="169">
        <f t="shared" si="180"/>
        <v>44428</v>
      </c>
      <c r="AI160" s="169">
        <f t="shared" si="176"/>
        <v>44427</v>
      </c>
      <c r="AJ160" s="169">
        <f t="shared" si="177"/>
        <v>44428</v>
      </c>
      <c r="AK160" s="169">
        <f t="shared" si="178"/>
        <v>44459</v>
      </c>
      <c r="AL160" s="167">
        <f t="shared" si="179"/>
        <v>20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22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3"/>
      <c r="DN160" s="1"/>
      <c r="DO160" s="1"/>
      <c r="DP160" s="1"/>
      <c r="DQ160" s="1"/>
      <c r="DR160" s="1"/>
      <c r="DS160" s="1"/>
      <c r="DT160" s="1"/>
      <c r="DU160" s="1"/>
      <c r="DV160" s="1"/>
      <c r="DW160" s="4"/>
      <c r="DX160" s="15"/>
      <c r="DY160" s="15"/>
      <c r="DZ160" s="24"/>
      <c r="EA160" s="15"/>
      <c r="EB160" s="1"/>
      <c r="EC160" s="15"/>
    </row>
    <row r="161" spans="1:133" ht="12.75" x14ac:dyDescent="0.2">
      <c r="A161" s="134">
        <f t="shared" si="165"/>
        <v>44214</v>
      </c>
      <c r="B161" s="135">
        <f t="shared" si="157"/>
        <v>1024.8080737600001</v>
      </c>
      <c r="C161" s="135">
        <f t="shared" si="171"/>
        <v>993.29430017000004</v>
      </c>
      <c r="D161" s="136">
        <f t="shared" si="166"/>
        <v>5438.12</v>
      </c>
      <c r="E161" s="137">
        <f t="shared" si="144"/>
        <v>5486.52</v>
      </c>
      <c r="F161" s="138">
        <f t="shared" si="145"/>
        <v>44156</v>
      </c>
      <c r="G161" s="139">
        <f t="shared" si="158"/>
        <v>8.9001346053416697E-3</v>
      </c>
      <c r="H161" s="140">
        <f t="shared" si="172"/>
        <v>44216</v>
      </c>
      <c r="I161" s="140">
        <f t="shared" si="159"/>
        <v>44216</v>
      </c>
      <c r="J161" s="141">
        <f t="shared" si="167"/>
        <v>20</v>
      </c>
      <c r="K161" s="141">
        <f t="shared" si="149"/>
        <v>18</v>
      </c>
      <c r="L161" s="8">
        <f t="shared" si="168"/>
        <v>1.0080065600000001</v>
      </c>
      <c r="M161" s="142">
        <f t="shared" si="146"/>
        <v>1.00860017</v>
      </c>
      <c r="N161" s="142">
        <f t="shared" si="182"/>
        <v>1.0180147376083029</v>
      </c>
      <c r="O161" s="135">
        <f t="shared" si="143"/>
        <v>1.0261655300000001</v>
      </c>
      <c r="P161" s="135">
        <f t="shared" si="160"/>
        <v>1019.2843719700001</v>
      </c>
      <c r="Q161" s="190">
        <f t="shared" si="173"/>
        <v>0</v>
      </c>
      <c r="R161" s="191">
        <f t="shared" si="169"/>
        <v>0</v>
      </c>
      <c r="S161" s="135">
        <f t="shared" si="161"/>
        <v>0</v>
      </c>
      <c r="T161" s="145">
        <f t="shared" si="170"/>
        <v>7.8600000000000003E-2</v>
      </c>
      <c r="U161" s="143">
        <f t="shared" si="142"/>
        <v>18</v>
      </c>
      <c r="V161" s="143">
        <v>252</v>
      </c>
      <c r="W161" s="142">
        <f t="shared" si="162"/>
        <v>1.0054191960000001</v>
      </c>
      <c r="X161" s="135">
        <f t="shared" si="163"/>
        <v>5.5237017899999996</v>
      </c>
      <c r="Y161" s="135">
        <f t="shared" si="164"/>
        <v>0</v>
      </c>
      <c r="Z161" s="148" t="str">
        <f t="shared" si="174"/>
        <v>A+J=</v>
      </c>
      <c r="AA161" s="140">
        <f t="shared" si="175"/>
        <v>44216</v>
      </c>
      <c r="AB161" s="4"/>
      <c r="AD161" s="177">
        <v>43529</v>
      </c>
      <c r="AE161" s="178" t="s">
        <v>85</v>
      </c>
      <c r="AG161" s="167">
        <f t="shared" si="181"/>
        <v>13</v>
      </c>
      <c r="AH161" s="169">
        <f t="shared" si="180"/>
        <v>44459</v>
      </c>
      <c r="AI161" s="169">
        <f t="shared" si="176"/>
        <v>44456</v>
      </c>
      <c r="AJ161" s="169">
        <f t="shared" si="177"/>
        <v>44459</v>
      </c>
      <c r="AK161" s="169">
        <f t="shared" si="178"/>
        <v>44489</v>
      </c>
      <c r="AL161" s="167">
        <f t="shared" si="179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22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3"/>
      <c r="DN161" s="1"/>
      <c r="DO161" s="1"/>
      <c r="DP161" s="1"/>
      <c r="DQ161" s="1"/>
      <c r="DR161" s="1"/>
      <c r="DS161" s="1"/>
      <c r="DT161" s="1"/>
      <c r="DU161" s="1"/>
      <c r="DV161" s="1"/>
      <c r="DW161" s="4"/>
      <c r="DX161" s="15"/>
      <c r="DY161" s="15"/>
      <c r="DZ161" s="24"/>
      <c r="EA161" s="15"/>
      <c r="EB161" s="1"/>
      <c r="EC161" s="15"/>
    </row>
    <row r="162" spans="1:133" ht="12.75" x14ac:dyDescent="0.2">
      <c r="A162" s="134">
        <f t="shared" si="165"/>
        <v>44215</v>
      </c>
      <c r="B162" s="135">
        <f t="shared" si="157"/>
        <v>1025.5700970400001</v>
      </c>
      <c r="C162" s="135">
        <f t="shared" si="171"/>
        <v>993.29430017000004</v>
      </c>
      <c r="D162" s="136">
        <f t="shared" si="166"/>
        <v>5438.12</v>
      </c>
      <c r="E162" s="137">
        <f t="shared" si="144"/>
        <v>5486.52</v>
      </c>
      <c r="F162" s="138">
        <f t="shared" si="145"/>
        <v>44156</v>
      </c>
      <c r="G162" s="139">
        <f t="shared" si="158"/>
        <v>8.9001346053416697E-3</v>
      </c>
      <c r="H162" s="140">
        <f t="shared" si="172"/>
        <v>44216</v>
      </c>
      <c r="I162" s="140">
        <f t="shared" si="159"/>
        <v>44216</v>
      </c>
      <c r="J162" s="141">
        <f t="shared" si="167"/>
        <v>20</v>
      </c>
      <c r="K162" s="141">
        <f t="shared" si="149"/>
        <v>19</v>
      </c>
      <c r="L162" s="8">
        <f t="shared" si="168"/>
        <v>1.0084532500000001</v>
      </c>
      <c r="M162" s="142">
        <f t="shared" si="146"/>
        <v>1.00860017</v>
      </c>
      <c r="N162" s="142">
        <f t="shared" si="182"/>
        <v>1.0180147376083029</v>
      </c>
      <c r="O162" s="135">
        <f t="shared" si="143"/>
        <v>1.02662027</v>
      </c>
      <c r="P162" s="135">
        <f t="shared" si="160"/>
        <v>1019.73606262</v>
      </c>
      <c r="Q162" s="190">
        <f t="shared" si="173"/>
        <v>0</v>
      </c>
      <c r="R162" s="191">
        <f t="shared" si="169"/>
        <v>0</v>
      </c>
      <c r="S162" s="135">
        <f t="shared" si="161"/>
        <v>0</v>
      </c>
      <c r="T162" s="145">
        <f t="shared" si="170"/>
        <v>7.8600000000000003E-2</v>
      </c>
      <c r="U162" s="143">
        <f t="shared" si="142"/>
        <v>19</v>
      </c>
      <c r="V162" s="143">
        <v>252</v>
      </c>
      <c r="W162" s="142">
        <f t="shared" si="162"/>
        <v>1.005721122</v>
      </c>
      <c r="X162" s="135">
        <f t="shared" si="163"/>
        <v>5.8340344200000001</v>
      </c>
      <c r="Y162" s="135">
        <f t="shared" si="164"/>
        <v>0</v>
      </c>
      <c r="Z162" s="148" t="str">
        <f t="shared" si="174"/>
        <v>A+J=</v>
      </c>
      <c r="AA162" s="140">
        <f t="shared" si="175"/>
        <v>44216</v>
      </c>
      <c r="AB162" s="4"/>
      <c r="AD162" s="177">
        <v>43574</v>
      </c>
      <c r="AE162" s="178" t="s">
        <v>88</v>
      </c>
      <c r="AG162" s="167">
        <f t="shared" si="181"/>
        <v>14</v>
      </c>
      <c r="AH162" s="169">
        <f t="shared" si="180"/>
        <v>44489</v>
      </c>
      <c r="AI162" s="169">
        <f t="shared" si="176"/>
        <v>44488</v>
      </c>
      <c r="AJ162" s="169">
        <f t="shared" si="177"/>
        <v>44489</v>
      </c>
      <c r="AK162" s="169">
        <f t="shared" si="178"/>
        <v>44522</v>
      </c>
      <c r="AL162" s="167">
        <f t="shared" si="179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22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3"/>
      <c r="DN162" s="1"/>
      <c r="DO162" s="1"/>
      <c r="DP162" s="1"/>
      <c r="DQ162" s="1"/>
      <c r="DR162" s="1"/>
      <c r="DS162" s="1"/>
      <c r="DT162" s="1"/>
      <c r="DU162" s="1"/>
      <c r="DV162" s="1"/>
      <c r="DW162" s="4"/>
      <c r="DX162" s="15"/>
      <c r="DY162" s="15"/>
      <c r="DZ162" s="24"/>
      <c r="EA162" s="15"/>
      <c r="EB162" s="1"/>
      <c r="EC162" s="15"/>
    </row>
    <row r="163" spans="1:133" ht="15" x14ac:dyDescent="0.2">
      <c r="A163" s="134">
        <f t="shared" si="165"/>
        <v>44216</v>
      </c>
      <c r="B163" s="135">
        <f t="shared" si="157"/>
        <v>1026.3326747599999</v>
      </c>
      <c r="C163" s="135">
        <f t="shared" si="171"/>
        <v>993.29430017000004</v>
      </c>
      <c r="D163" s="136">
        <f t="shared" si="166"/>
        <v>5438.12</v>
      </c>
      <c r="E163" s="137">
        <f t="shared" si="144"/>
        <v>5486.52</v>
      </c>
      <c r="F163" s="138">
        <f t="shared" si="145"/>
        <v>44156</v>
      </c>
      <c r="G163" s="139">
        <f t="shared" si="158"/>
        <v>8.9001346053416697E-3</v>
      </c>
      <c r="H163" s="140">
        <f t="shared" si="172"/>
        <v>44249</v>
      </c>
      <c r="I163" s="140">
        <f t="shared" si="159"/>
        <v>44216</v>
      </c>
      <c r="J163" s="141">
        <f t="shared" si="167"/>
        <v>20</v>
      </c>
      <c r="K163" s="141">
        <f t="shared" si="149"/>
        <v>20</v>
      </c>
      <c r="L163" s="8">
        <f t="shared" si="168"/>
        <v>1.00890013</v>
      </c>
      <c r="M163" s="142">
        <f t="shared" si="146"/>
        <v>1.00860017</v>
      </c>
      <c r="N163" s="142">
        <f t="shared" si="182"/>
        <v>1.0180147376083029</v>
      </c>
      <c r="O163" s="135">
        <f t="shared" si="143"/>
        <v>1.0270752000000001</v>
      </c>
      <c r="P163" s="135">
        <f t="shared" si="160"/>
        <v>1020.187942</v>
      </c>
      <c r="Q163" s="190">
        <f t="shared" si="173"/>
        <v>5</v>
      </c>
      <c r="R163" s="219">
        <f>S163/P163</f>
        <v>2.3048142437268678E-3</v>
      </c>
      <c r="S163" s="220">
        <v>2.3513436999999997</v>
      </c>
      <c r="T163" s="145">
        <f t="shared" si="170"/>
        <v>7.8600000000000003E-2</v>
      </c>
      <c r="U163" s="143">
        <f t="shared" si="142"/>
        <v>20</v>
      </c>
      <c r="V163" s="143">
        <v>252</v>
      </c>
      <c r="W163" s="142">
        <f t="shared" si="162"/>
        <v>1.006023138</v>
      </c>
      <c r="X163" s="135">
        <f t="shared" si="163"/>
        <v>6.1447327600000001</v>
      </c>
      <c r="Y163" s="135">
        <f t="shared" si="164"/>
        <v>8.4960764599999994</v>
      </c>
      <c r="Z163" s="148" t="str">
        <f t="shared" si="174"/>
        <v>A+J=</v>
      </c>
      <c r="AA163" s="140">
        <f t="shared" si="175"/>
        <v>44216</v>
      </c>
      <c r="AB163" s="26"/>
      <c r="AD163" s="177">
        <v>43586</v>
      </c>
      <c r="AE163" s="178" t="s">
        <v>89</v>
      </c>
      <c r="AG163" s="167">
        <f t="shared" si="181"/>
        <v>15</v>
      </c>
      <c r="AH163" s="169">
        <f t="shared" ref="AH163:AH226" si="183">EDATE(AH162,1)</f>
        <v>44520</v>
      </c>
      <c r="AI163" s="169">
        <f t="shared" si="176"/>
        <v>44519</v>
      </c>
      <c r="AJ163" s="169">
        <f t="shared" si="177"/>
        <v>44522</v>
      </c>
      <c r="AK163" s="169">
        <f t="shared" ref="AK163:AK226" si="184">AJ164</f>
        <v>44550</v>
      </c>
      <c r="AL163" s="167">
        <f t="shared" si="179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1"/>
      <c r="CW163" s="1"/>
      <c r="CX163" s="22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3"/>
      <c r="DN163" s="1"/>
      <c r="DO163" s="1"/>
      <c r="DP163" s="1"/>
      <c r="DQ163" s="1"/>
      <c r="DR163" s="1"/>
      <c r="DS163" s="1"/>
      <c r="DT163" s="1"/>
      <c r="DU163" s="1"/>
      <c r="DV163" s="1"/>
      <c r="DW163" s="26"/>
      <c r="DX163" s="15"/>
      <c r="DY163" s="15"/>
      <c r="DZ163" s="24"/>
      <c r="EA163" s="15"/>
      <c r="EB163" s="1"/>
      <c r="EC163" s="15"/>
    </row>
    <row r="164" spans="1:133" ht="12.75" x14ac:dyDescent="0.2">
      <c r="A164" s="134">
        <f t="shared" si="165"/>
        <v>44217</v>
      </c>
      <c r="B164" s="135">
        <f t="shared" si="157"/>
        <v>1018.79260755</v>
      </c>
      <c r="C164" s="135">
        <f t="shared" si="171"/>
        <v>991.00494131999994</v>
      </c>
      <c r="D164" s="136">
        <f t="shared" si="166"/>
        <v>5486.52</v>
      </c>
      <c r="E164" s="137">
        <f t="shared" si="144"/>
        <v>5560.59</v>
      </c>
      <c r="F164" s="138">
        <f t="shared" si="145"/>
        <v>44185</v>
      </c>
      <c r="G164" s="139">
        <f t="shared" si="158"/>
        <v>1.3500360884495022E-2</v>
      </c>
      <c r="H164" s="140">
        <f t="shared" si="172"/>
        <v>44249</v>
      </c>
      <c r="I164" s="140">
        <f t="shared" si="159"/>
        <v>44249</v>
      </c>
      <c r="J164" s="141">
        <f t="shared" si="167"/>
        <v>21</v>
      </c>
      <c r="K164" s="141">
        <f t="shared" si="149"/>
        <v>1</v>
      </c>
      <c r="L164" s="8">
        <f t="shared" si="168"/>
        <v>1.0006387699999999</v>
      </c>
      <c r="M164" s="142">
        <f t="shared" si="146"/>
        <v>1.00890013</v>
      </c>
      <c r="N164" s="142">
        <f t="shared" si="182"/>
        <v>1.0270752011149327</v>
      </c>
      <c r="O164" s="135">
        <f t="shared" si="143"/>
        <v>1.0277312599999999</v>
      </c>
      <c r="P164" s="135">
        <f t="shared" si="160"/>
        <v>1018.486757</v>
      </c>
      <c r="Q164" s="190">
        <f t="shared" si="173"/>
        <v>0</v>
      </c>
      <c r="R164" s="191">
        <f t="shared" si="169"/>
        <v>0</v>
      </c>
      <c r="S164" s="135">
        <f t="shared" si="161"/>
        <v>0</v>
      </c>
      <c r="T164" s="145">
        <f t="shared" si="170"/>
        <v>7.8600000000000003E-2</v>
      </c>
      <c r="U164" s="143">
        <f t="shared" si="142"/>
        <v>1</v>
      </c>
      <c r="V164" s="143">
        <v>252</v>
      </c>
      <c r="W164" s="142">
        <f t="shared" si="162"/>
        <v>1.0003002990000001</v>
      </c>
      <c r="X164" s="135">
        <f t="shared" si="163"/>
        <v>0.30585055</v>
      </c>
      <c r="Y164" s="135">
        <f t="shared" si="164"/>
        <v>0</v>
      </c>
      <c r="Z164" s="148" t="str">
        <f t="shared" si="174"/>
        <v>A+J=</v>
      </c>
      <c r="AA164" s="140">
        <f t="shared" si="175"/>
        <v>44249</v>
      </c>
      <c r="AB164" s="4"/>
      <c r="AD164" s="177">
        <v>43636</v>
      </c>
      <c r="AE164" s="178" t="s">
        <v>90</v>
      </c>
      <c r="AG164" s="167">
        <f t="shared" si="181"/>
        <v>16</v>
      </c>
      <c r="AH164" s="169">
        <f t="shared" si="183"/>
        <v>44550</v>
      </c>
      <c r="AI164" s="169">
        <f t="shared" si="176"/>
        <v>44547</v>
      </c>
      <c r="AJ164" s="169">
        <f t="shared" si="177"/>
        <v>44550</v>
      </c>
      <c r="AK164" s="169">
        <f t="shared" si="184"/>
        <v>44581</v>
      </c>
      <c r="AL164" s="167">
        <f t="shared" si="179"/>
        <v>23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22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3"/>
      <c r="DN164" s="1"/>
      <c r="DO164" s="1"/>
      <c r="DP164" s="1"/>
      <c r="DQ164" s="1"/>
      <c r="DR164" s="1"/>
      <c r="DS164" s="1"/>
      <c r="DT164" s="1"/>
      <c r="DU164" s="1"/>
      <c r="DV164" s="1"/>
      <c r="DW164" s="4"/>
      <c r="DX164" s="15"/>
      <c r="DY164" s="34"/>
      <c r="DZ164" s="17"/>
      <c r="EA164" s="15"/>
      <c r="EB164" s="1"/>
      <c r="EC164" s="15"/>
    </row>
    <row r="165" spans="1:133" ht="12.75" x14ac:dyDescent="0.2">
      <c r="A165" s="134">
        <f t="shared" si="165"/>
        <v>44218</v>
      </c>
      <c r="B165" s="135">
        <f t="shared" si="157"/>
        <v>1019.7495343000001</v>
      </c>
      <c r="C165" s="135">
        <f t="shared" si="171"/>
        <v>991.00494131999994</v>
      </c>
      <c r="D165" s="136">
        <f t="shared" si="166"/>
        <v>5486.52</v>
      </c>
      <c r="E165" s="137">
        <f t="shared" si="144"/>
        <v>5560.59</v>
      </c>
      <c r="F165" s="138">
        <f t="shared" si="145"/>
        <v>44185</v>
      </c>
      <c r="G165" s="139">
        <f t="shared" si="158"/>
        <v>1.3500360884495022E-2</v>
      </c>
      <c r="H165" s="140">
        <f t="shared" si="172"/>
        <v>44249</v>
      </c>
      <c r="I165" s="140">
        <f t="shared" si="159"/>
        <v>44249</v>
      </c>
      <c r="J165" s="141">
        <f t="shared" si="167"/>
        <v>21</v>
      </c>
      <c r="K165" s="141">
        <f t="shared" si="149"/>
        <v>2</v>
      </c>
      <c r="L165" s="8">
        <f t="shared" si="168"/>
        <v>1.0012779599999999</v>
      </c>
      <c r="M165" s="142">
        <f t="shared" si="146"/>
        <v>1.00890013</v>
      </c>
      <c r="N165" s="142">
        <f t="shared" si="182"/>
        <v>1.0270752011149327</v>
      </c>
      <c r="O165" s="135">
        <f t="shared" si="143"/>
        <v>1.02838776</v>
      </c>
      <c r="P165" s="135">
        <f t="shared" si="160"/>
        <v>1019.13735175</v>
      </c>
      <c r="Q165" s="190">
        <f t="shared" si="173"/>
        <v>0</v>
      </c>
      <c r="R165" s="191">
        <f t="shared" si="169"/>
        <v>0</v>
      </c>
      <c r="S165" s="135">
        <f t="shared" si="161"/>
        <v>0</v>
      </c>
      <c r="T165" s="145">
        <f t="shared" si="170"/>
        <v>7.8600000000000003E-2</v>
      </c>
      <c r="U165" s="143">
        <f t="shared" ref="U165:U228" si="185">IF(Q164&gt;0,1,IF(K165=K164,U164,U164+1))</f>
        <v>2</v>
      </c>
      <c r="V165" s="143">
        <v>252</v>
      </c>
      <c r="W165" s="142">
        <f t="shared" si="162"/>
        <v>1.0006006869999999</v>
      </c>
      <c r="X165" s="135">
        <f t="shared" si="163"/>
        <v>0.61218254999999999</v>
      </c>
      <c r="Y165" s="135">
        <f t="shared" si="164"/>
        <v>0</v>
      </c>
      <c r="Z165" s="148" t="str">
        <f t="shared" si="174"/>
        <v>A+J=</v>
      </c>
      <c r="AA165" s="140">
        <f t="shared" si="175"/>
        <v>44249</v>
      </c>
      <c r="AB165" s="4"/>
      <c r="AD165" s="177">
        <v>43784</v>
      </c>
      <c r="AE165" s="178" t="s">
        <v>93</v>
      </c>
      <c r="AG165" s="167">
        <f t="shared" si="181"/>
        <v>17</v>
      </c>
      <c r="AH165" s="169">
        <f t="shared" si="183"/>
        <v>44581</v>
      </c>
      <c r="AI165" s="169">
        <f t="shared" si="176"/>
        <v>44580</v>
      </c>
      <c r="AJ165" s="169">
        <f t="shared" si="177"/>
        <v>44581</v>
      </c>
      <c r="AK165" s="169">
        <f t="shared" si="184"/>
        <v>44613</v>
      </c>
      <c r="AL165" s="167">
        <f t="shared" si="179"/>
        <v>22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22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3"/>
      <c r="DN165" s="1"/>
      <c r="DO165" s="1"/>
      <c r="DP165" s="1"/>
      <c r="DQ165" s="1"/>
      <c r="DR165" s="1"/>
      <c r="DS165" s="1"/>
      <c r="DT165" s="1"/>
      <c r="DU165" s="1"/>
      <c r="DV165" s="1"/>
      <c r="DW165" s="4"/>
      <c r="DX165" s="35"/>
      <c r="DY165" s="34"/>
      <c r="DZ165" s="17"/>
      <c r="EA165" s="15"/>
      <c r="EB165" s="1"/>
      <c r="EC165" s="15"/>
    </row>
    <row r="166" spans="1:133" ht="12.75" x14ac:dyDescent="0.2">
      <c r="A166" s="134">
        <f t="shared" si="165"/>
        <v>44219</v>
      </c>
      <c r="B166" s="135">
        <f t="shared" si="157"/>
        <v>1020.70734147</v>
      </c>
      <c r="C166" s="135">
        <f t="shared" si="171"/>
        <v>991.00494131999994</v>
      </c>
      <c r="D166" s="136">
        <f t="shared" si="166"/>
        <v>5486.52</v>
      </c>
      <c r="E166" s="137">
        <f t="shared" si="144"/>
        <v>5560.59</v>
      </c>
      <c r="F166" s="138">
        <f t="shared" si="145"/>
        <v>44185</v>
      </c>
      <c r="G166" s="139">
        <f t="shared" si="158"/>
        <v>1.3500360884495022E-2</v>
      </c>
      <c r="H166" s="140">
        <f t="shared" si="172"/>
        <v>44249</v>
      </c>
      <c r="I166" s="140">
        <f t="shared" si="159"/>
        <v>44249</v>
      </c>
      <c r="J166" s="141">
        <f t="shared" si="167"/>
        <v>21</v>
      </c>
      <c r="K166" s="141">
        <f t="shared" si="149"/>
        <v>3</v>
      </c>
      <c r="L166" s="8">
        <f t="shared" si="168"/>
        <v>1.0019175499999999</v>
      </c>
      <c r="M166" s="142">
        <f t="shared" si="146"/>
        <v>1.00890013</v>
      </c>
      <c r="N166" s="142">
        <f t="shared" si="182"/>
        <v>1.0270752011149327</v>
      </c>
      <c r="O166" s="135">
        <f t="shared" si="143"/>
        <v>1.0290446600000001</v>
      </c>
      <c r="P166" s="135">
        <f t="shared" si="160"/>
        <v>1019.78834289</v>
      </c>
      <c r="Q166" s="190">
        <f t="shared" si="173"/>
        <v>0</v>
      </c>
      <c r="R166" s="191">
        <f t="shared" si="169"/>
        <v>0</v>
      </c>
      <c r="S166" s="135">
        <f t="shared" si="161"/>
        <v>0</v>
      </c>
      <c r="T166" s="145">
        <f t="shared" si="170"/>
        <v>7.8600000000000003E-2</v>
      </c>
      <c r="U166" s="143">
        <f t="shared" si="185"/>
        <v>3</v>
      </c>
      <c r="V166" s="143">
        <v>252</v>
      </c>
      <c r="W166" s="142">
        <f t="shared" si="162"/>
        <v>1.000901166</v>
      </c>
      <c r="X166" s="135">
        <f t="shared" si="163"/>
        <v>0.91899858000000001</v>
      </c>
      <c r="Y166" s="135">
        <f t="shared" si="164"/>
        <v>0</v>
      </c>
      <c r="Z166" s="148" t="str">
        <f t="shared" si="174"/>
        <v>A+J=</v>
      </c>
      <c r="AA166" s="140">
        <f t="shared" si="175"/>
        <v>44249</v>
      </c>
      <c r="AB166" s="4"/>
      <c r="AD166" s="177">
        <v>43824</v>
      </c>
      <c r="AE166" s="178" t="s">
        <v>94</v>
      </c>
      <c r="AG166" s="167">
        <f t="shared" si="181"/>
        <v>18</v>
      </c>
      <c r="AH166" s="169">
        <f t="shared" si="183"/>
        <v>44612</v>
      </c>
      <c r="AI166" s="169">
        <f t="shared" si="176"/>
        <v>44610</v>
      </c>
      <c r="AJ166" s="169">
        <f t="shared" si="177"/>
        <v>44613</v>
      </c>
      <c r="AK166" s="169">
        <f t="shared" si="184"/>
        <v>44641</v>
      </c>
      <c r="AL166" s="167">
        <f t="shared" si="179"/>
        <v>18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22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3"/>
      <c r="DN166" s="1"/>
      <c r="DO166" s="1"/>
      <c r="DP166" s="1"/>
      <c r="DQ166" s="1"/>
      <c r="DR166" s="1"/>
      <c r="DS166" s="1"/>
      <c r="DT166" s="1"/>
      <c r="DU166" s="1"/>
      <c r="DV166" s="1"/>
      <c r="DW166" s="4"/>
      <c r="DX166" s="35"/>
      <c r="DY166" s="34"/>
      <c r="DZ166" s="17"/>
      <c r="EA166" s="15"/>
      <c r="EB166" s="1"/>
      <c r="EC166" s="15"/>
    </row>
    <row r="167" spans="1:133" ht="12.75" x14ac:dyDescent="0.2">
      <c r="A167" s="134">
        <f t="shared" si="165"/>
        <v>44220</v>
      </c>
      <c r="B167" s="135">
        <f t="shared" si="157"/>
        <v>1020.70734147</v>
      </c>
      <c r="C167" s="135">
        <f t="shared" si="171"/>
        <v>991.00494131999994</v>
      </c>
      <c r="D167" s="136">
        <f t="shared" si="166"/>
        <v>5486.52</v>
      </c>
      <c r="E167" s="137">
        <f t="shared" si="144"/>
        <v>5560.59</v>
      </c>
      <c r="F167" s="138">
        <f t="shared" si="145"/>
        <v>44185</v>
      </c>
      <c r="G167" s="139">
        <f t="shared" si="158"/>
        <v>1.3500360884495022E-2</v>
      </c>
      <c r="H167" s="140">
        <f t="shared" si="172"/>
        <v>44249</v>
      </c>
      <c r="I167" s="140">
        <f t="shared" si="159"/>
        <v>44249</v>
      </c>
      <c r="J167" s="141">
        <f t="shared" si="167"/>
        <v>21</v>
      </c>
      <c r="K167" s="141">
        <f t="shared" si="149"/>
        <v>3</v>
      </c>
      <c r="L167" s="8">
        <f t="shared" si="168"/>
        <v>1.0019175499999999</v>
      </c>
      <c r="M167" s="142">
        <f t="shared" si="146"/>
        <v>1.00890013</v>
      </c>
      <c r="N167" s="142">
        <f t="shared" si="182"/>
        <v>1.0270752011149327</v>
      </c>
      <c r="O167" s="135">
        <f t="shared" si="143"/>
        <v>1.0290446600000001</v>
      </c>
      <c r="P167" s="135">
        <f t="shared" si="160"/>
        <v>1019.78834289</v>
      </c>
      <c r="Q167" s="190">
        <f t="shared" si="173"/>
        <v>0</v>
      </c>
      <c r="R167" s="191">
        <f t="shared" si="169"/>
        <v>0</v>
      </c>
      <c r="S167" s="135">
        <f t="shared" si="161"/>
        <v>0</v>
      </c>
      <c r="T167" s="145">
        <f t="shared" si="170"/>
        <v>7.8600000000000003E-2</v>
      </c>
      <c r="U167" s="143">
        <f t="shared" si="185"/>
        <v>3</v>
      </c>
      <c r="V167" s="143">
        <v>252</v>
      </c>
      <c r="W167" s="142">
        <f t="shared" si="162"/>
        <v>1.000901166</v>
      </c>
      <c r="X167" s="135">
        <f t="shared" si="163"/>
        <v>0.91899858000000001</v>
      </c>
      <c r="Y167" s="135">
        <f t="shared" si="164"/>
        <v>0</v>
      </c>
      <c r="Z167" s="148" t="str">
        <f t="shared" si="174"/>
        <v>A+J=</v>
      </c>
      <c r="AA167" s="140">
        <f t="shared" si="175"/>
        <v>44249</v>
      </c>
      <c r="AB167" s="4"/>
      <c r="AD167" s="177">
        <v>43831</v>
      </c>
      <c r="AE167" s="178" t="s">
        <v>95</v>
      </c>
      <c r="AG167" s="167">
        <f t="shared" si="181"/>
        <v>19</v>
      </c>
      <c r="AH167" s="169">
        <f t="shared" si="183"/>
        <v>44640</v>
      </c>
      <c r="AI167" s="169">
        <f t="shared" si="176"/>
        <v>44638</v>
      </c>
      <c r="AJ167" s="169">
        <f t="shared" si="177"/>
        <v>44641</v>
      </c>
      <c r="AK167" s="169">
        <f t="shared" si="184"/>
        <v>44671</v>
      </c>
      <c r="AL167" s="167">
        <f t="shared" si="179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22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3"/>
      <c r="DN167" s="1"/>
      <c r="DO167" s="1"/>
      <c r="DP167" s="1"/>
      <c r="DQ167" s="1"/>
      <c r="DR167" s="1"/>
      <c r="DS167" s="1"/>
      <c r="DT167" s="1"/>
      <c r="DU167" s="1"/>
      <c r="DV167" s="1"/>
      <c r="DW167" s="4"/>
      <c r="DX167" s="35"/>
      <c r="DY167" s="34"/>
      <c r="DZ167" s="17"/>
      <c r="EA167" s="15"/>
      <c r="EB167" s="1"/>
      <c r="EC167" s="15"/>
    </row>
    <row r="168" spans="1:133" ht="12.75" x14ac:dyDescent="0.2">
      <c r="A168" s="134">
        <f t="shared" si="165"/>
        <v>44221</v>
      </c>
      <c r="B168" s="135">
        <f t="shared" si="157"/>
        <v>1020.70734147</v>
      </c>
      <c r="C168" s="135">
        <f t="shared" si="171"/>
        <v>991.00494131999994</v>
      </c>
      <c r="D168" s="136">
        <f t="shared" si="166"/>
        <v>5486.52</v>
      </c>
      <c r="E168" s="137">
        <f t="shared" si="144"/>
        <v>5560.59</v>
      </c>
      <c r="F168" s="138">
        <f t="shared" si="145"/>
        <v>44185</v>
      </c>
      <c r="G168" s="139">
        <f t="shared" si="158"/>
        <v>1.3500360884495022E-2</v>
      </c>
      <c r="H168" s="140">
        <f t="shared" si="172"/>
        <v>44249</v>
      </c>
      <c r="I168" s="140">
        <f t="shared" si="159"/>
        <v>44249</v>
      </c>
      <c r="J168" s="141">
        <f t="shared" si="167"/>
        <v>21</v>
      </c>
      <c r="K168" s="141">
        <f t="shared" si="149"/>
        <v>3</v>
      </c>
      <c r="L168" s="8">
        <f t="shared" si="168"/>
        <v>1.0019175499999999</v>
      </c>
      <c r="M168" s="142">
        <f t="shared" si="146"/>
        <v>1.00890013</v>
      </c>
      <c r="N168" s="142">
        <f t="shared" si="182"/>
        <v>1.0270752011149327</v>
      </c>
      <c r="O168" s="135">
        <f t="shared" si="143"/>
        <v>1.0290446600000001</v>
      </c>
      <c r="P168" s="135">
        <f t="shared" si="160"/>
        <v>1019.78834289</v>
      </c>
      <c r="Q168" s="190">
        <f t="shared" si="173"/>
        <v>0</v>
      </c>
      <c r="R168" s="191">
        <f t="shared" si="169"/>
        <v>0</v>
      </c>
      <c r="S168" s="135">
        <f t="shared" si="161"/>
        <v>0</v>
      </c>
      <c r="T168" s="145">
        <f t="shared" si="170"/>
        <v>7.8600000000000003E-2</v>
      </c>
      <c r="U168" s="143">
        <f t="shared" si="185"/>
        <v>3</v>
      </c>
      <c r="V168" s="143">
        <v>252</v>
      </c>
      <c r="W168" s="142">
        <f t="shared" si="162"/>
        <v>1.000901166</v>
      </c>
      <c r="X168" s="135">
        <f t="shared" si="163"/>
        <v>0.91899858000000001</v>
      </c>
      <c r="Y168" s="135">
        <f t="shared" si="164"/>
        <v>0</v>
      </c>
      <c r="Z168" s="148" t="str">
        <f t="shared" si="174"/>
        <v>A+J=</v>
      </c>
      <c r="AA168" s="140">
        <f t="shared" si="175"/>
        <v>44249</v>
      </c>
      <c r="AB168" s="4"/>
      <c r="AD168" s="180">
        <v>43885</v>
      </c>
      <c r="AE168" s="181" t="s">
        <v>85</v>
      </c>
      <c r="AG168" s="167">
        <f t="shared" si="181"/>
        <v>20</v>
      </c>
      <c r="AH168" s="169">
        <f t="shared" si="183"/>
        <v>44671</v>
      </c>
      <c r="AI168" s="169">
        <f t="shared" si="176"/>
        <v>44670</v>
      </c>
      <c r="AJ168" s="169">
        <f t="shared" si="177"/>
        <v>44671</v>
      </c>
      <c r="AK168" s="169">
        <f t="shared" si="184"/>
        <v>44701</v>
      </c>
      <c r="AL168" s="167">
        <f t="shared" si="179"/>
        <v>21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22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3"/>
      <c r="DN168" s="1"/>
      <c r="DO168" s="1"/>
      <c r="DP168" s="1"/>
      <c r="DQ168" s="1"/>
      <c r="DR168" s="1"/>
      <c r="DS168" s="1"/>
      <c r="DT168" s="1"/>
      <c r="DU168" s="1"/>
      <c r="DV168" s="1"/>
      <c r="DW168" s="4"/>
      <c r="DX168" s="35"/>
      <c r="DY168" s="34"/>
      <c r="DZ168" s="17"/>
      <c r="EA168" s="15"/>
      <c r="EB168" s="1"/>
      <c r="EC168" s="15"/>
    </row>
    <row r="169" spans="1:133" ht="12.75" x14ac:dyDescent="0.2">
      <c r="A169" s="134">
        <f t="shared" si="165"/>
        <v>44222</v>
      </c>
      <c r="B169" s="135">
        <f t="shared" si="157"/>
        <v>1021.66605936</v>
      </c>
      <c r="C169" s="135">
        <f t="shared" si="171"/>
        <v>991.00494131999994</v>
      </c>
      <c r="D169" s="136">
        <f t="shared" si="166"/>
        <v>5486.52</v>
      </c>
      <c r="E169" s="137">
        <f t="shared" si="144"/>
        <v>5560.59</v>
      </c>
      <c r="F169" s="138">
        <f t="shared" si="145"/>
        <v>44185</v>
      </c>
      <c r="G169" s="139">
        <f t="shared" si="158"/>
        <v>1.3500360884495022E-2</v>
      </c>
      <c r="H169" s="140">
        <f t="shared" si="172"/>
        <v>44249</v>
      </c>
      <c r="I169" s="140">
        <f t="shared" si="159"/>
        <v>44249</v>
      </c>
      <c r="J169" s="141">
        <f t="shared" si="167"/>
        <v>21</v>
      </c>
      <c r="K169" s="141">
        <f t="shared" si="149"/>
        <v>4</v>
      </c>
      <c r="L169" s="8">
        <f t="shared" si="168"/>
        <v>1.0025575499999999</v>
      </c>
      <c r="M169" s="142">
        <f t="shared" si="146"/>
        <v>1.00890013</v>
      </c>
      <c r="N169" s="142">
        <f t="shared" si="182"/>
        <v>1.0270752011149327</v>
      </c>
      <c r="O169" s="135">
        <f t="shared" ref="O169:O232" si="186">TRUNC(TRUNC((L169*N169),15),8)</f>
        <v>1.02970199</v>
      </c>
      <c r="P169" s="135">
        <f t="shared" si="160"/>
        <v>1020.43976017</v>
      </c>
      <c r="Q169" s="190">
        <f t="shared" si="173"/>
        <v>0</v>
      </c>
      <c r="R169" s="191">
        <f t="shared" si="169"/>
        <v>0</v>
      </c>
      <c r="S169" s="135">
        <f t="shared" si="161"/>
        <v>0</v>
      </c>
      <c r="T169" s="145">
        <f t="shared" si="170"/>
        <v>7.8600000000000003E-2</v>
      </c>
      <c r="U169" s="143">
        <f t="shared" si="185"/>
        <v>4</v>
      </c>
      <c r="V169" s="143">
        <v>252</v>
      </c>
      <c r="W169" s="142">
        <f t="shared" si="162"/>
        <v>1.0012017360000001</v>
      </c>
      <c r="X169" s="135">
        <f t="shared" si="163"/>
        <v>1.22629919</v>
      </c>
      <c r="Y169" s="135">
        <f t="shared" si="164"/>
        <v>0</v>
      </c>
      <c r="Z169" s="148" t="str">
        <f t="shared" si="174"/>
        <v>A+J=</v>
      </c>
      <c r="AA169" s="140">
        <f t="shared" si="175"/>
        <v>44249</v>
      </c>
      <c r="AB169" s="4"/>
      <c r="AD169" s="177">
        <v>43886</v>
      </c>
      <c r="AE169" s="178" t="s">
        <v>85</v>
      </c>
      <c r="AG169" s="167">
        <f t="shared" si="181"/>
        <v>21</v>
      </c>
      <c r="AH169" s="169">
        <f t="shared" si="183"/>
        <v>44701</v>
      </c>
      <c r="AI169" s="169">
        <f t="shared" si="176"/>
        <v>44700</v>
      </c>
      <c r="AJ169" s="169">
        <f t="shared" si="177"/>
        <v>44701</v>
      </c>
      <c r="AK169" s="169">
        <f t="shared" si="184"/>
        <v>44732</v>
      </c>
      <c r="AL169" s="167">
        <f t="shared" si="179"/>
        <v>20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22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3"/>
      <c r="DN169" s="1"/>
      <c r="DO169" s="1"/>
      <c r="DP169" s="1"/>
      <c r="DQ169" s="1"/>
      <c r="DR169" s="1"/>
      <c r="DS169" s="1"/>
      <c r="DT169" s="1"/>
      <c r="DU169" s="1"/>
      <c r="DV169" s="1"/>
      <c r="DW169" s="4"/>
      <c r="DX169" s="35"/>
      <c r="DY169" s="34"/>
      <c r="DZ169" s="17"/>
      <c r="EA169" s="15"/>
      <c r="EB169" s="1"/>
      <c r="EC169" s="15"/>
    </row>
    <row r="170" spans="1:133" ht="12.75" x14ac:dyDescent="0.2">
      <c r="A170" s="134">
        <f t="shared" si="165"/>
        <v>44223</v>
      </c>
      <c r="B170" s="135">
        <f t="shared" si="157"/>
        <v>1022.62568649</v>
      </c>
      <c r="C170" s="135">
        <f t="shared" si="171"/>
        <v>991.00494131999994</v>
      </c>
      <c r="D170" s="136">
        <f t="shared" si="166"/>
        <v>5486.52</v>
      </c>
      <c r="E170" s="137">
        <f t="shared" ref="E170:E233" si="187">IF($K170=1,VLOOKUP($A169,$AO$10:$AS$131,4),E169)</f>
        <v>5560.59</v>
      </c>
      <c r="F170" s="138">
        <f t="shared" ref="F170:F233" si="188">IF($K170=1,VLOOKUP($A169,$AO$10:$AS$131,5),F169)</f>
        <v>44185</v>
      </c>
      <c r="G170" s="139">
        <f t="shared" si="158"/>
        <v>1.3500360884495022E-2</v>
      </c>
      <c r="H170" s="140">
        <f t="shared" si="172"/>
        <v>44249</v>
      </c>
      <c r="I170" s="140">
        <f t="shared" si="159"/>
        <v>44249</v>
      </c>
      <c r="J170" s="141">
        <f t="shared" si="167"/>
        <v>21</v>
      </c>
      <c r="K170" s="141">
        <f t="shared" si="149"/>
        <v>5</v>
      </c>
      <c r="L170" s="8">
        <f t="shared" si="168"/>
        <v>1.00319797</v>
      </c>
      <c r="M170" s="142">
        <f t="shared" ref="M170:M233" si="189">IF(I170&gt;I169,L169,M169)</f>
        <v>1.00890013</v>
      </c>
      <c r="N170" s="142">
        <f t="shared" si="182"/>
        <v>1.0270752011149327</v>
      </c>
      <c r="O170" s="135">
        <f t="shared" si="186"/>
        <v>1.0303597499999999</v>
      </c>
      <c r="P170" s="135">
        <f t="shared" si="160"/>
        <v>1021.09160358</v>
      </c>
      <c r="Q170" s="190">
        <f t="shared" si="173"/>
        <v>0</v>
      </c>
      <c r="R170" s="191">
        <f t="shared" si="169"/>
        <v>0</v>
      </c>
      <c r="S170" s="135">
        <f t="shared" si="161"/>
        <v>0</v>
      </c>
      <c r="T170" s="145">
        <f t="shared" si="170"/>
        <v>7.8600000000000003E-2</v>
      </c>
      <c r="U170" s="143">
        <f t="shared" si="185"/>
        <v>5</v>
      </c>
      <c r="V170" s="143">
        <v>252</v>
      </c>
      <c r="W170" s="142">
        <f t="shared" si="162"/>
        <v>1.0015023949999999</v>
      </c>
      <c r="X170" s="135">
        <f t="shared" si="163"/>
        <v>1.53408291</v>
      </c>
      <c r="Y170" s="135">
        <f t="shared" si="164"/>
        <v>0</v>
      </c>
      <c r="Z170" s="148" t="str">
        <f t="shared" si="174"/>
        <v>A+J=</v>
      </c>
      <c r="AA170" s="140">
        <f t="shared" si="175"/>
        <v>44249</v>
      </c>
      <c r="AB170" s="4"/>
      <c r="AD170" s="177">
        <v>43931</v>
      </c>
      <c r="AE170" s="178" t="s">
        <v>88</v>
      </c>
      <c r="AG170" s="167">
        <f t="shared" si="181"/>
        <v>22</v>
      </c>
      <c r="AH170" s="169">
        <f t="shared" si="183"/>
        <v>44732</v>
      </c>
      <c r="AI170" s="169">
        <f t="shared" si="176"/>
        <v>44729</v>
      </c>
      <c r="AJ170" s="169">
        <f t="shared" si="177"/>
        <v>44732</v>
      </c>
      <c r="AK170" s="169">
        <f t="shared" si="184"/>
        <v>44762</v>
      </c>
      <c r="AL170" s="167">
        <f t="shared" si="179"/>
        <v>22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22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3"/>
      <c r="DN170" s="1"/>
      <c r="DO170" s="1"/>
      <c r="DP170" s="1"/>
      <c r="DQ170" s="1"/>
      <c r="DR170" s="1"/>
      <c r="DS170" s="1"/>
      <c r="DT170" s="1"/>
      <c r="DU170" s="1"/>
      <c r="DV170" s="1"/>
      <c r="DW170" s="4"/>
      <c r="DY170" s="34"/>
      <c r="DZ170" s="17"/>
      <c r="EC170" s="15"/>
    </row>
    <row r="171" spans="1:133" ht="12.75" x14ac:dyDescent="0.2">
      <c r="A171" s="134">
        <f t="shared" si="165"/>
        <v>44224</v>
      </c>
      <c r="B171" s="135">
        <f t="shared" si="157"/>
        <v>1023.58620562</v>
      </c>
      <c r="C171" s="135">
        <f t="shared" si="171"/>
        <v>991.00494131999994</v>
      </c>
      <c r="D171" s="136">
        <f t="shared" si="166"/>
        <v>5486.52</v>
      </c>
      <c r="E171" s="137">
        <f t="shared" si="187"/>
        <v>5560.59</v>
      </c>
      <c r="F171" s="138">
        <f t="shared" si="188"/>
        <v>44185</v>
      </c>
      <c r="G171" s="139">
        <f t="shared" si="158"/>
        <v>1.3500360884495022E-2</v>
      </c>
      <c r="H171" s="140">
        <f t="shared" si="172"/>
        <v>44249</v>
      </c>
      <c r="I171" s="140">
        <f t="shared" si="159"/>
        <v>44249</v>
      </c>
      <c r="J171" s="141">
        <f t="shared" si="167"/>
        <v>21</v>
      </c>
      <c r="K171" s="141">
        <f t="shared" si="149"/>
        <v>6</v>
      </c>
      <c r="L171" s="8">
        <f t="shared" si="168"/>
        <v>1.0038387900000001</v>
      </c>
      <c r="M171" s="142">
        <f t="shared" si="189"/>
        <v>1.00890013</v>
      </c>
      <c r="N171" s="142">
        <f t="shared" si="182"/>
        <v>1.0270752011149327</v>
      </c>
      <c r="O171" s="135">
        <f t="shared" si="186"/>
        <v>1.03101792</v>
      </c>
      <c r="P171" s="135">
        <f t="shared" si="160"/>
        <v>1021.7438533</v>
      </c>
      <c r="Q171" s="190">
        <f t="shared" si="173"/>
        <v>0</v>
      </c>
      <c r="R171" s="191">
        <f t="shared" si="169"/>
        <v>0</v>
      </c>
      <c r="S171" s="135">
        <f t="shared" si="161"/>
        <v>0</v>
      </c>
      <c r="T171" s="145">
        <f t="shared" si="170"/>
        <v>7.8600000000000003E-2</v>
      </c>
      <c r="U171" s="143">
        <f t="shared" si="185"/>
        <v>6</v>
      </c>
      <c r="V171" s="143">
        <v>252</v>
      </c>
      <c r="W171" s="142">
        <f t="shared" si="162"/>
        <v>1.001803145</v>
      </c>
      <c r="X171" s="135">
        <f t="shared" si="163"/>
        <v>1.84235232</v>
      </c>
      <c r="Y171" s="135">
        <f t="shared" si="164"/>
        <v>0</v>
      </c>
      <c r="Z171" s="148" t="str">
        <f t="shared" si="174"/>
        <v>A+J=</v>
      </c>
      <c r="AA171" s="140">
        <f t="shared" si="175"/>
        <v>44249</v>
      </c>
      <c r="AB171" s="4"/>
      <c r="AD171" s="177">
        <v>43942</v>
      </c>
      <c r="AE171" s="178" t="s">
        <v>86</v>
      </c>
      <c r="AG171" s="167">
        <f t="shared" si="181"/>
        <v>23</v>
      </c>
      <c r="AH171" s="169">
        <f t="shared" si="183"/>
        <v>44762</v>
      </c>
      <c r="AI171" s="169">
        <f t="shared" si="176"/>
        <v>44761</v>
      </c>
      <c r="AJ171" s="169">
        <f t="shared" si="177"/>
        <v>44762</v>
      </c>
      <c r="AK171" s="169">
        <f t="shared" si="184"/>
        <v>44795</v>
      </c>
      <c r="AL171" s="167">
        <f t="shared" si="179"/>
        <v>23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22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3"/>
      <c r="DN171" s="1"/>
      <c r="DO171" s="1"/>
      <c r="DP171" s="1"/>
      <c r="DQ171" s="1"/>
      <c r="DR171" s="1"/>
      <c r="DS171" s="1"/>
      <c r="DT171" s="1"/>
      <c r="DU171" s="1"/>
      <c r="DV171" s="1"/>
      <c r="DW171" s="4"/>
      <c r="DY171" s="34"/>
      <c r="DZ171" s="17"/>
      <c r="EC171" s="15"/>
    </row>
    <row r="172" spans="1:133" ht="12.75" x14ac:dyDescent="0.2">
      <c r="A172" s="134">
        <f t="shared" si="165"/>
        <v>44225</v>
      </c>
      <c r="B172" s="135">
        <f t="shared" si="157"/>
        <v>1024.5476162499999</v>
      </c>
      <c r="C172" s="135">
        <f t="shared" si="171"/>
        <v>991.00494131999994</v>
      </c>
      <c r="D172" s="136">
        <f t="shared" si="166"/>
        <v>5486.52</v>
      </c>
      <c r="E172" s="137">
        <f t="shared" si="187"/>
        <v>5560.59</v>
      </c>
      <c r="F172" s="138">
        <f t="shared" si="188"/>
        <v>44185</v>
      </c>
      <c r="G172" s="139">
        <f t="shared" si="158"/>
        <v>1.3500360884495022E-2</v>
      </c>
      <c r="H172" s="140">
        <f t="shared" si="172"/>
        <v>44249</v>
      </c>
      <c r="I172" s="140">
        <f t="shared" si="159"/>
        <v>44249</v>
      </c>
      <c r="J172" s="141">
        <f t="shared" si="167"/>
        <v>21</v>
      </c>
      <c r="K172" s="141">
        <f t="shared" si="149"/>
        <v>7</v>
      </c>
      <c r="L172" s="8">
        <f t="shared" si="168"/>
        <v>1.00448001</v>
      </c>
      <c r="M172" s="142">
        <f t="shared" si="189"/>
        <v>1.00890013</v>
      </c>
      <c r="N172" s="142">
        <f t="shared" si="182"/>
        <v>1.0270752011149327</v>
      </c>
      <c r="O172" s="135">
        <f t="shared" si="186"/>
        <v>1.0316765000000001</v>
      </c>
      <c r="P172" s="135">
        <f t="shared" si="160"/>
        <v>1022.39650934</v>
      </c>
      <c r="Q172" s="190">
        <f t="shared" si="173"/>
        <v>0</v>
      </c>
      <c r="R172" s="191">
        <f t="shared" si="169"/>
        <v>0</v>
      </c>
      <c r="S172" s="135">
        <f t="shared" si="161"/>
        <v>0</v>
      </c>
      <c r="T172" s="145">
        <f t="shared" si="170"/>
        <v>7.8600000000000003E-2</v>
      </c>
      <c r="U172" s="143">
        <f t="shared" si="185"/>
        <v>7</v>
      </c>
      <c r="V172" s="143">
        <v>252</v>
      </c>
      <c r="W172" s="142">
        <f t="shared" si="162"/>
        <v>1.002103985</v>
      </c>
      <c r="X172" s="135">
        <f t="shared" si="163"/>
        <v>2.1511069100000002</v>
      </c>
      <c r="Y172" s="135">
        <f t="shared" si="164"/>
        <v>0</v>
      </c>
      <c r="Z172" s="148" t="str">
        <f t="shared" si="174"/>
        <v>A+J=</v>
      </c>
      <c r="AA172" s="140">
        <f t="shared" si="175"/>
        <v>44249</v>
      </c>
      <c r="AB172" s="4"/>
      <c r="AD172" s="177">
        <v>43952</v>
      </c>
      <c r="AE172" s="178" t="s">
        <v>89</v>
      </c>
      <c r="AG172" s="167">
        <f t="shared" si="181"/>
        <v>24</v>
      </c>
      <c r="AH172" s="169">
        <f t="shared" si="183"/>
        <v>44793</v>
      </c>
      <c r="AI172" s="169">
        <f t="shared" si="176"/>
        <v>44792</v>
      </c>
      <c r="AJ172" s="169">
        <f t="shared" si="177"/>
        <v>44795</v>
      </c>
      <c r="AK172" s="169">
        <f t="shared" si="184"/>
        <v>44824</v>
      </c>
      <c r="AL172" s="167">
        <f t="shared" si="179"/>
        <v>20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22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3"/>
      <c r="DN172" s="1"/>
      <c r="DO172" s="1"/>
      <c r="DP172" s="1"/>
      <c r="DQ172" s="1"/>
      <c r="DR172" s="1"/>
      <c r="DS172" s="1"/>
      <c r="DT172" s="1"/>
      <c r="DU172" s="1"/>
      <c r="DV172" s="1"/>
      <c r="DW172" s="4"/>
      <c r="DY172" s="34"/>
      <c r="DZ172" s="17"/>
      <c r="EC172" s="15"/>
    </row>
    <row r="173" spans="1:133" ht="12.75" x14ac:dyDescent="0.2">
      <c r="A173" s="134">
        <f t="shared" si="165"/>
        <v>44226</v>
      </c>
      <c r="B173" s="135">
        <f t="shared" si="157"/>
        <v>1025.50994977</v>
      </c>
      <c r="C173" s="135">
        <f t="shared" si="171"/>
        <v>991.00494131999994</v>
      </c>
      <c r="D173" s="136">
        <f t="shared" si="166"/>
        <v>5486.52</v>
      </c>
      <c r="E173" s="137">
        <f t="shared" si="187"/>
        <v>5560.59</v>
      </c>
      <c r="F173" s="138">
        <f t="shared" si="188"/>
        <v>44185</v>
      </c>
      <c r="G173" s="139">
        <f t="shared" si="158"/>
        <v>1.3500360884495022E-2</v>
      </c>
      <c r="H173" s="140">
        <f t="shared" si="172"/>
        <v>44249</v>
      </c>
      <c r="I173" s="140">
        <f t="shared" si="159"/>
        <v>44249</v>
      </c>
      <c r="J173" s="141">
        <f t="shared" si="167"/>
        <v>21</v>
      </c>
      <c r="K173" s="141">
        <f t="shared" si="149"/>
        <v>8</v>
      </c>
      <c r="L173" s="8">
        <f t="shared" si="168"/>
        <v>1.00512165</v>
      </c>
      <c r="M173" s="142">
        <f t="shared" si="189"/>
        <v>1.00890013</v>
      </c>
      <c r="N173" s="142">
        <f t="shared" si="182"/>
        <v>1.0270752011149327</v>
      </c>
      <c r="O173" s="135">
        <f t="shared" si="186"/>
        <v>1.03233552</v>
      </c>
      <c r="P173" s="135">
        <f t="shared" si="160"/>
        <v>1023.04960142</v>
      </c>
      <c r="Q173" s="190">
        <f t="shared" si="173"/>
        <v>0</v>
      </c>
      <c r="R173" s="191">
        <f t="shared" si="169"/>
        <v>0</v>
      </c>
      <c r="S173" s="135">
        <f t="shared" si="161"/>
        <v>0</v>
      </c>
      <c r="T173" s="145">
        <f t="shared" si="170"/>
        <v>7.8600000000000003E-2</v>
      </c>
      <c r="U173" s="143">
        <f t="shared" si="185"/>
        <v>8</v>
      </c>
      <c r="V173" s="143">
        <v>252</v>
      </c>
      <c r="W173" s="142">
        <f t="shared" si="162"/>
        <v>1.0024049159999999</v>
      </c>
      <c r="X173" s="135">
        <f t="shared" si="163"/>
        <v>2.4603483499999999</v>
      </c>
      <c r="Y173" s="135">
        <f t="shared" si="164"/>
        <v>0</v>
      </c>
      <c r="Z173" s="148" t="str">
        <f t="shared" si="174"/>
        <v>A+J=</v>
      </c>
      <c r="AA173" s="140">
        <f t="shared" si="175"/>
        <v>44249</v>
      </c>
      <c r="AB173" s="4"/>
      <c r="AD173" s="177">
        <v>43993</v>
      </c>
      <c r="AE173" s="178" t="s">
        <v>90</v>
      </c>
      <c r="AG173" s="167">
        <f t="shared" si="181"/>
        <v>25</v>
      </c>
      <c r="AH173" s="169">
        <f t="shared" si="183"/>
        <v>44824</v>
      </c>
      <c r="AI173" s="169">
        <f t="shared" si="176"/>
        <v>44823</v>
      </c>
      <c r="AJ173" s="169">
        <f t="shared" si="177"/>
        <v>44824</v>
      </c>
      <c r="AK173" s="169">
        <f t="shared" si="184"/>
        <v>44854</v>
      </c>
      <c r="AL173" s="167">
        <f t="shared" si="179"/>
        <v>21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22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3"/>
      <c r="DN173" s="1"/>
      <c r="DO173" s="1"/>
      <c r="DP173" s="1"/>
      <c r="DQ173" s="1"/>
      <c r="DR173" s="1"/>
      <c r="DS173" s="1"/>
      <c r="DT173" s="1"/>
      <c r="DU173" s="1"/>
      <c r="DV173" s="1"/>
      <c r="DW173" s="4"/>
      <c r="DY173" s="34"/>
      <c r="DZ173" s="17"/>
      <c r="EC173" s="15"/>
    </row>
    <row r="174" spans="1:133" ht="12.75" x14ac:dyDescent="0.2">
      <c r="A174" s="134">
        <f t="shared" si="165"/>
        <v>44227</v>
      </c>
      <c r="B174" s="135">
        <f t="shared" si="157"/>
        <v>1025.50994977</v>
      </c>
      <c r="C174" s="135">
        <f t="shared" si="171"/>
        <v>991.00494131999994</v>
      </c>
      <c r="D174" s="136">
        <f t="shared" si="166"/>
        <v>5486.52</v>
      </c>
      <c r="E174" s="137">
        <f t="shared" si="187"/>
        <v>5560.59</v>
      </c>
      <c r="F174" s="138">
        <f t="shared" si="188"/>
        <v>44185</v>
      </c>
      <c r="G174" s="139">
        <f t="shared" si="158"/>
        <v>1.3500360884495022E-2</v>
      </c>
      <c r="H174" s="140">
        <f t="shared" si="172"/>
        <v>44249</v>
      </c>
      <c r="I174" s="140">
        <f t="shared" si="159"/>
        <v>44249</v>
      </c>
      <c r="J174" s="141">
        <f t="shared" si="167"/>
        <v>21</v>
      </c>
      <c r="K174" s="141">
        <f t="shared" ref="K174:K237" si="190">(J174-(NETWORKDAYS(A174,I174,AD$148:AD$502)-1))</f>
        <v>8</v>
      </c>
      <c r="L174" s="8">
        <f t="shared" si="168"/>
        <v>1.00512165</v>
      </c>
      <c r="M174" s="142">
        <f t="shared" si="189"/>
        <v>1.00890013</v>
      </c>
      <c r="N174" s="142">
        <f t="shared" si="182"/>
        <v>1.0270752011149327</v>
      </c>
      <c r="O174" s="135">
        <f t="shared" si="186"/>
        <v>1.03233552</v>
      </c>
      <c r="P174" s="135">
        <f t="shared" si="160"/>
        <v>1023.04960142</v>
      </c>
      <c r="Q174" s="190">
        <f t="shared" si="173"/>
        <v>0</v>
      </c>
      <c r="R174" s="191">
        <f t="shared" si="169"/>
        <v>0</v>
      </c>
      <c r="S174" s="135">
        <f t="shared" si="161"/>
        <v>0</v>
      </c>
      <c r="T174" s="145">
        <f t="shared" si="170"/>
        <v>7.8600000000000003E-2</v>
      </c>
      <c r="U174" s="143">
        <f t="shared" si="185"/>
        <v>8</v>
      </c>
      <c r="V174" s="143">
        <v>252</v>
      </c>
      <c r="W174" s="142">
        <f t="shared" si="162"/>
        <v>1.0024049159999999</v>
      </c>
      <c r="X174" s="135">
        <f t="shared" si="163"/>
        <v>2.4603483499999999</v>
      </c>
      <c r="Y174" s="135">
        <f t="shared" si="164"/>
        <v>0</v>
      </c>
      <c r="Z174" s="148" t="str">
        <f t="shared" si="174"/>
        <v>A+J=</v>
      </c>
      <c r="AA174" s="140">
        <f t="shared" si="175"/>
        <v>44249</v>
      </c>
      <c r="AB174" s="4"/>
      <c r="AD174" s="177">
        <v>44081</v>
      </c>
      <c r="AE174" s="178" t="s">
        <v>91</v>
      </c>
      <c r="AG174" s="167">
        <f t="shared" si="181"/>
        <v>26</v>
      </c>
      <c r="AH174" s="169">
        <f t="shared" si="183"/>
        <v>44854</v>
      </c>
      <c r="AI174" s="169">
        <f t="shared" si="176"/>
        <v>44853</v>
      </c>
      <c r="AJ174" s="169">
        <f t="shared" si="177"/>
        <v>44854</v>
      </c>
      <c r="AK174" s="169">
        <f t="shared" si="184"/>
        <v>44886</v>
      </c>
      <c r="AL174" s="167">
        <f t="shared" si="179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22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3"/>
      <c r="DN174" s="1"/>
      <c r="DO174" s="1"/>
      <c r="DP174" s="1"/>
      <c r="DQ174" s="1"/>
      <c r="DR174" s="1"/>
      <c r="DS174" s="1"/>
      <c r="DT174" s="1"/>
      <c r="DU174" s="1"/>
      <c r="DV174" s="1"/>
      <c r="DW174" s="4"/>
      <c r="DY174" s="34"/>
      <c r="DZ174" s="17"/>
      <c r="EC174" s="15"/>
    </row>
    <row r="175" spans="1:133" ht="12.75" x14ac:dyDescent="0.2">
      <c r="A175" s="134">
        <f t="shared" si="165"/>
        <v>44228</v>
      </c>
      <c r="B175" s="135">
        <f t="shared" si="157"/>
        <v>1025.50994977</v>
      </c>
      <c r="C175" s="135">
        <f t="shared" si="171"/>
        <v>991.00494131999994</v>
      </c>
      <c r="D175" s="136">
        <f t="shared" si="166"/>
        <v>5486.52</v>
      </c>
      <c r="E175" s="137">
        <f t="shared" si="187"/>
        <v>5560.59</v>
      </c>
      <c r="F175" s="138">
        <f t="shared" si="188"/>
        <v>44185</v>
      </c>
      <c r="G175" s="139">
        <f t="shared" si="158"/>
        <v>1.3500360884495022E-2</v>
      </c>
      <c r="H175" s="140">
        <f t="shared" si="172"/>
        <v>44249</v>
      </c>
      <c r="I175" s="140">
        <f t="shared" si="159"/>
        <v>44249</v>
      </c>
      <c r="J175" s="141">
        <f t="shared" si="167"/>
        <v>21</v>
      </c>
      <c r="K175" s="141">
        <f t="shared" si="190"/>
        <v>8</v>
      </c>
      <c r="L175" s="8">
        <f t="shared" si="168"/>
        <v>1.00512165</v>
      </c>
      <c r="M175" s="142">
        <f t="shared" si="189"/>
        <v>1.00890013</v>
      </c>
      <c r="N175" s="142">
        <f t="shared" si="182"/>
        <v>1.0270752011149327</v>
      </c>
      <c r="O175" s="135">
        <f t="shared" si="186"/>
        <v>1.03233552</v>
      </c>
      <c r="P175" s="135">
        <f t="shared" si="160"/>
        <v>1023.04960142</v>
      </c>
      <c r="Q175" s="190">
        <f t="shared" si="173"/>
        <v>0</v>
      </c>
      <c r="R175" s="191">
        <f t="shared" si="169"/>
        <v>0</v>
      </c>
      <c r="S175" s="135">
        <f t="shared" si="161"/>
        <v>0</v>
      </c>
      <c r="T175" s="145">
        <f t="shared" si="170"/>
        <v>7.8600000000000003E-2</v>
      </c>
      <c r="U175" s="143">
        <f t="shared" si="185"/>
        <v>8</v>
      </c>
      <c r="V175" s="143">
        <v>252</v>
      </c>
      <c r="W175" s="142">
        <f t="shared" si="162"/>
        <v>1.0024049159999999</v>
      </c>
      <c r="X175" s="135">
        <f t="shared" si="163"/>
        <v>2.4603483499999999</v>
      </c>
      <c r="Y175" s="135">
        <f t="shared" si="164"/>
        <v>0</v>
      </c>
      <c r="Z175" s="148" t="str">
        <f t="shared" si="174"/>
        <v>A+J=</v>
      </c>
      <c r="AA175" s="140">
        <f t="shared" si="175"/>
        <v>44249</v>
      </c>
      <c r="AB175" s="4"/>
      <c r="AD175" s="177">
        <v>44116</v>
      </c>
      <c r="AE175" s="179" t="s">
        <v>87</v>
      </c>
      <c r="AG175" s="167">
        <f t="shared" si="181"/>
        <v>27</v>
      </c>
      <c r="AH175" s="169">
        <f t="shared" si="183"/>
        <v>44885</v>
      </c>
      <c r="AI175" s="169">
        <f t="shared" si="176"/>
        <v>44883</v>
      </c>
      <c r="AJ175" s="169">
        <f t="shared" si="177"/>
        <v>44886</v>
      </c>
      <c r="AK175" s="169">
        <f t="shared" si="184"/>
        <v>44915</v>
      </c>
      <c r="AL175" s="167">
        <f t="shared" si="179"/>
        <v>21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22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3"/>
      <c r="DN175" s="1"/>
      <c r="DO175" s="1"/>
      <c r="DP175" s="1"/>
      <c r="DQ175" s="1"/>
      <c r="DR175" s="1"/>
      <c r="DS175" s="1"/>
      <c r="DT175" s="1"/>
      <c r="DU175" s="1"/>
      <c r="DV175" s="1"/>
      <c r="DW175" s="4"/>
      <c r="DY175" s="34"/>
      <c r="DZ175" s="17"/>
      <c r="EC175" s="15"/>
    </row>
    <row r="176" spans="1:133" ht="12.75" x14ac:dyDescent="0.2">
      <c r="A176" s="134">
        <f t="shared" si="165"/>
        <v>44229</v>
      </c>
      <c r="B176" s="135">
        <f t="shared" si="157"/>
        <v>1026.47317589</v>
      </c>
      <c r="C176" s="135">
        <f t="shared" si="171"/>
        <v>991.00494131999994</v>
      </c>
      <c r="D176" s="136">
        <f t="shared" si="166"/>
        <v>5486.52</v>
      </c>
      <c r="E176" s="137">
        <f t="shared" si="187"/>
        <v>5560.59</v>
      </c>
      <c r="F176" s="138">
        <f t="shared" si="188"/>
        <v>44185</v>
      </c>
      <c r="G176" s="139">
        <f t="shared" si="158"/>
        <v>1.3500360884495022E-2</v>
      </c>
      <c r="H176" s="140">
        <f t="shared" si="172"/>
        <v>44249</v>
      </c>
      <c r="I176" s="140">
        <f t="shared" si="159"/>
        <v>44249</v>
      </c>
      <c r="J176" s="141">
        <f t="shared" si="167"/>
        <v>21</v>
      </c>
      <c r="K176" s="141">
        <f t="shared" si="190"/>
        <v>9</v>
      </c>
      <c r="L176" s="8">
        <f t="shared" si="168"/>
        <v>1.0057636999999999</v>
      </c>
      <c r="M176" s="142">
        <f t="shared" si="189"/>
        <v>1.00890013</v>
      </c>
      <c r="N176" s="142">
        <f t="shared" si="182"/>
        <v>1.0270752011149327</v>
      </c>
      <c r="O176" s="135">
        <f t="shared" si="186"/>
        <v>1.03299495</v>
      </c>
      <c r="P176" s="135">
        <f t="shared" si="160"/>
        <v>1023.7030998</v>
      </c>
      <c r="Q176" s="190">
        <f t="shared" si="173"/>
        <v>0</v>
      </c>
      <c r="R176" s="191">
        <f t="shared" si="169"/>
        <v>0</v>
      </c>
      <c r="S176" s="135">
        <f t="shared" si="161"/>
        <v>0</v>
      </c>
      <c r="T176" s="145">
        <f t="shared" si="170"/>
        <v>7.8600000000000003E-2</v>
      </c>
      <c r="U176" s="143">
        <f t="shared" si="185"/>
        <v>9</v>
      </c>
      <c r="V176" s="143">
        <v>252</v>
      </c>
      <c r="W176" s="142">
        <f t="shared" si="162"/>
        <v>1.002705937</v>
      </c>
      <c r="X176" s="135">
        <f t="shared" si="163"/>
        <v>2.7700760899999999</v>
      </c>
      <c r="Y176" s="135">
        <f t="shared" si="164"/>
        <v>0</v>
      </c>
      <c r="Z176" s="148" t="str">
        <f t="shared" si="174"/>
        <v>A+J=</v>
      </c>
      <c r="AA176" s="140">
        <f t="shared" si="175"/>
        <v>44249</v>
      </c>
      <c r="AB176" s="4"/>
      <c r="AD176" s="177">
        <v>44137</v>
      </c>
      <c r="AE176" s="178" t="s">
        <v>92</v>
      </c>
      <c r="AG176" s="167">
        <f t="shared" si="181"/>
        <v>28</v>
      </c>
      <c r="AH176" s="169">
        <f t="shared" si="183"/>
        <v>44915</v>
      </c>
      <c r="AI176" s="169">
        <f t="shared" si="176"/>
        <v>44914</v>
      </c>
      <c r="AJ176" s="169">
        <f t="shared" si="177"/>
        <v>44915</v>
      </c>
      <c r="AK176" s="169">
        <f t="shared" si="184"/>
        <v>44946</v>
      </c>
      <c r="AL176" s="167">
        <f t="shared" si="179"/>
        <v>23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22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3"/>
      <c r="DN176" s="1"/>
      <c r="DO176" s="1"/>
      <c r="DP176" s="1"/>
      <c r="DQ176" s="1"/>
      <c r="DR176" s="1"/>
      <c r="DS176" s="1"/>
      <c r="DT176" s="1"/>
      <c r="DU176" s="1"/>
      <c r="DV176" s="1"/>
      <c r="DW176" s="4"/>
      <c r="DY176" s="34"/>
      <c r="DZ176" s="17"/>
      <c r="EC176" s="15"/>
    </row>
    <row r="177" spans="1:130" ht="12.75" x14ac:dyDescent="0.2">
      <c r="A177" s="134">
        <f t="shared" si="165"/>
        <v>44230</v>
      </c>
      <c r="B177" s="135">
        <f t="shared" si="157"/>
        <v>1027.43730512</v>
      </c>
      <c r="C177" s="135">
        <f t="shared" si="171"/>
        <v>991.00494131999994</v>
      </c>
      <c r="D177" s="136">
        <f t="shared" si="166"/>
        <v>5486.52</v>
      </c>
      <c r="E177" s="137">
        <f t="shared" si="187"/>
        <v>5560.59</v>
      </c>
      <c r="F177" s="138">
        <f t="shared" si="188"/>
        <v>44185</v>
      </c>
      <c r="G177" s="139">
        <f t="shared" si="158"/>
        <v>1.3500360884495022E-2</v>
      </c>
      <c r="H177" s="140">
        <f t="shared" si="172"/>
        <v>44249</v>
      </c>
      <c r="I177" s="140">
        <f t="shared" si="159"/>
        <v>44249</v>
      </c>
      <c r="J177" s="141">
        <f t="shared" si="167"/>
        <v>21</v>
      </c>
      <c r="K177" s="141">
        <f t="shared" si="190"/>
        <v>10</v>
      </c>
      <c r="L177" s="8">
        <f t="shared" si="168"/>
        <v>1.00640616</v>
      </c>
      <c r="M177" s="142">
        <f t="shared" si="189"/>
        <v>1.00890013</v>
      </c>
      <c r="N177" s="142">
        <f t="shared" si="182"/>
        <v>1.0270752011149327</v>
      </c>
      <c r="O177" s="135">
        <f t="shared" si="186"/>
        <v>1.0336548000000001</v>
      </c>
      <c r="P177" s="135">
        <f t="shared" si="160"/>
        <v>1024.3570144099999</v>
      </c>
      <c r="Q177" s="190">
        <f t="shared" si="173"/>
        <v>0</v>
      </c>
      <c r="R177" s="191">
        <f t="shared" si="169"/>
        <v>0</v>
      </c>
      <c r="S177" s="135">
        <f t="shared" si="161"/>
        <v>0</v>
      </c>
      <c r="T177" s="145">
        <f t="shared" si="170"/>
        <v>7.8600000000000003E-2</v>
      </c>
      <c r="U177" s="143">
        <f t="shared" si="185"/>
        <v>10</v>
      </c>
      <c r="V177" s="143">
        <v>252</v>
      </c>
      <c r="W177" s="142">
        <f t="shared" si="162"/>
        <v>1.003007048</v>
      </c>
      <c r="X177" s="135">
        <f t="shared" si="163"/>
        <v>3.0802907099999999</v>
      </c>
      <c r="Y177" s="135">
        <f t="shared" si="164"/>
        <v>0</v>
      </c>
      <c r="Z177" s="148" t="str">
        <f t="shared" si="174"/>
        <v>A+J=</v>
      </c>
      <c r="AA177" s="140">
        <f t="shared" si="175"/>
        <v>44249</v>
      </c>
      <c r="AB177" s="4"/>
      <c r="AD177" s="177">
        <v>44190</v>
      </c>
      <c r="AE177" s="178" t="s">
        <v>94</v>
      </c>
      <c r="AG177" s="167">
        <f t="shared" si="181"/>
        <v>29</v>
      </c>
      <c r="AH177" s="169">
        <f t="shared" si="183"/>
        <v>44946</v>
      </c>
      <c r="AI177" s="169">
        <f t="shared" si="176"/>
        <v>44945</v>
      </c>
      <c r="AJ177" s="169">
        <f t="shared" si="177"/>
        <v>44946</v>
      </c>
      <c r="AK177" s="169">
        <f t="shared" si="184"/>
        <v>44979</v>
      </c>
      <c r="AL177" s="167">
        <f t="shared" si="179"/>
        <v>21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22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3"/>
      <c r="DN177" s="1"/>
      <c r="DO177" s="1"/>
      <c r="DP177" s="1"/>
      <c r="DQ177" s="1"/>
      <c r="DR177" s="1"/>
      <c r="DS177" s="1"/>
      <c r="DT177" s="1"/>
      <c r="DU177" s="1"/>
      <c r="DV177" s="1"/>
      <c r="DW177" s="4"/>
      <c r="DY177" s="34"/>
      <c r="DZ177" s="17"/>
    </row>
    <row r="178" spans="1:130" ht="12.75" x14ac:dyDescent="0.2">
      <c r="A178" s="134">
        <f t="shared" si="165"/>
        <v>44231</v>
      </c>
      <c r="B178" s="135">
        <f t="shared" si="157"/>
        <v>1028.40234897</v>
      </c>
      <c r="C178" s="135">
        <f t="shared" si="171"/>
        <v>991.00494131999994</v>
      </c>
      <c r="D178" s="136">
        <f t="shared" si="166"/>
        <v>5486.52</v>
      </c>
      <c r="E178" s="137">
        <f t="shared" si="187"/>
        <v>5560.59</v>
      </c>
      <c r="F178" s="138">
        <f t="shared" si="188"/>
        <v>44185</v>
      </c>
      <c r="G178" s="139">
        <f t="shared" si="158"/>
        <v>1.3500360884495022E-2</v>
      </c>
      <c r="H178" s="140">
        <f t="shared" si="172"/>
        <v>44249</v>
      </c>
      <c r="I178" s="140">
        <f t="shared" si="159"/>
        <v>44249</v>
      </c>
      <c r="J178" s="141">
        <f t="shared" si="167"/>
        <v>21</v>
      </c>
      <c r="K178" s="141">
        <f t="shared" si="190"/>
        <v>11</v>
      </c>
      <c r="L178" s="8">
        <f t="shared" si="168"/>
        <v>1.0070490299999999</v>
      </c>
      <c r="M178" s="142">
        <f t="shared" si="189"/>
        <v>1.00890013</v>
      </c>
      <c r="N178" s="142">
        <f t="shared" si="182"/>
        <v>1.0270752011149327</v>
      </c>
      <c r="O178" s="135">
        <f t="shared" si="186"/>
        <v>1.0343150800000001</v>
      </c>
      <c r="P178" s="135">
        <f t="shared" si="160"/>
        <v>1025.01135516</v>
      </c>
      <c r="Q178" s="190">
        <f t="shared" si="173"/>
        <v>0</v>
      </c>
      <c r="R178" s="191">
        <f t="shared" si="169"/>
        <v>0</v>
      </c>
      <c r="S178" s="135">
        <f t="shared" si="161"/>
        <v>0</v>
      </c>
      <c r="T178" s="145">
        <f t="shared" si="170"/>
        <v>7.8600000000000003E-2</v>
      </c>
      <c r="U178" s="143">
        <f t="shared" si="185"/>
        <v>11</v>
      </c>
      <c r="V178" s="143">
        <v>252</v>
      </c>
      <c r="W178" s="142">
        <f t="shared" si="162"/>
        <v>1.0033082499999999</v>
      </c>
      <c r="X178" s="135">
        <f t="shared" si="163"/>
        <v>3.3909938099999999</v>
      </c>
      <c r="Y178" s="135">
        <f t="shared" si="164"/>
        <v>0</v>
      </c>
      <c r="Z178" s="148" t="str">
        <f t="shared" si="174"/>
        <v>A+J=</v>
      </c>
      <c r="AA178" s="140">
        <f t="shared" si="175"/>
        <v>44249</v>
      </c>
      <c r="AB178" s="4"/>
      <c r="AD178" s="177">
        <v>44197</v>
      </c>
      <c r="AE178" s="178" t="s">
        <v>95</v>
      </c>
      <c r="AG178" s="167">
        <f t="shared" si="181"/>
        <v>30</v>
      </c>
      <c r="AH178" s="169">
        <f t="shared" si="183"/>
        <v>44977</v>
      </c>
      <c r="AI178" s="169">
        <f t="shared" si="176"/>
        <v>44974</v>
      </c>
      <c r="AJ178" s="169">
        <f t="shared" si="177"/>
        <v>44979</v>
      </c>
      <c r="AK178" s="169">
        <f t="shared" si="184"/>
        <v>45005</v>
      </c>
      <c r="AL178" s="167">
        <f t="shared" si="179"/>
        <v>18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22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3"/>
      <c r="DN178" s="1"/>
      <c r="DO178" s="1"/>
      <c r="DP178" s="1"/>
      <c r="DQ178" s="1"/>
      <c r="DR178" s="1"/>
      <c r="DS178" s="1"/>
      <c r="DT178" s="1"/>
      <c r="DU178" s="1"/>
      <c r="DV178" s="1"/>
      <c r="DW178" s="4"/>
      <c r="DY178" s="34"/>
      <c r="DZ178" s="17"/>
    </row>
    <row r="179" spans="1:130" ht="12.75" x14ac:dyDescent="0.2">
      <c r="A179" s="134">
        <f t="shared" si="165"/>
        <v>44232</v>
      </c>
      <c r="B179" s="135">
        <f t="shared" si="157"/>
        <v>1029.36829702</v>
      </c>
      <c r="C179" s="135">
        <f t="shared" si="171"/>
        <v>991.00494131999994</v>
      </c>
      <c r="D179" s="136">
        <f t="shared" si="166"/>
        <v>5486.52</v>
      </c>
      <c r="E179" s="137">
        <f t="shared" si="187"/>
        <v>5560.59</v>
      </c>
      <c r="F179" s="138">
        <f t="shared" si="188"/>
        <v>44185</v>
      </c>
      <c r="G179" s="139">
        <f t="shared" si="158"/>
        <v>1.3500360884495022E-2</v>
      </c>
      <c r="H179" s="140">
        <f t="shared" si="172"/>
        <v>44249</v>
      </c>
      <c r="I179" s="140">
        <f t="shared" si="159"/>
        <v>44249</v>
      </c>
      <c r="J179" s="141">
        <f t="shared" si="167"/>
        <v>21</v>
      </c>
      <c r="K179" s="141">
        <f t="shared" si="190"/>
        <v>12</v>
      </c>
      <c r="L179" s="8">
        <f t="shared" si="168"/>
        <v>1.0076923099999999</v>
      </c>
      <c r="M179" s="142">
        <f t="shared" si="189"/>
        <v>1.00890013</v>
      </c>
      <c r="N179" s="142">
        <f t="shared" si="182"/>
        <v>1.0270752011149327</v>
      </c>
      <c r="O179" s="135">
        <f t="shared" si="186"/>
        <v>1.0349757799999999</v>
      </c>
      <c r="P179" s="135">
        <f t="shared" si="160"/>
        <v>1025.66611212</v>
      </c>
      <c r="Q179" s="190">
        <f t="shared" si="173"/>
        <v>0</v>
      </c>
      <c r="R179" s="191">
        <f t="shared" si="169"/>
        <v>0</v>
      </c>
      <c r="S179" s="135">
        <f t="shared" si="161"/>
        <v>0</v>
      </c>
      <c r="T179" s="145">
        <f t="shared" si="170"/>
        <v>7.8600000000000003E-2</v>
      </c>
      <c r="U179" s="143">
        <f t="shared" si="185"/>
        <v>12</v>
      </c>
      <c r="V179" s="143">
        <v>252</v>
      </c>
      <c r="W179" s="142">
        <f t="shared" si="162"/>
        <v>1.003609542</v>
      </c>
      <c r="X179" s="135">
        <f t="shared" si="163"/>
        <v>3.7021848999999998</v>
      </c>
      <c r="Y179" s="135">
        <f t="shared" si="164"/>
        <v>0</v>
      </c>
      <c r="Z179" s="148" t="str">
        <f t="shared" si="174"/>
        <v>A+J=</v>
      </c>
      <c r="AA179" s="140">
        <f t="shared" si="175"/>
        <v>44249</v>
      </c>
      <c r="AB179" s="4"/>
      <c r="AD179" s="177">
        <v>44242</v>
      </c>
      <c r="AE179" s="178" t="s">
        <v>85</v>
      </c>
      <c r="AG179" s="167">
        <f t="shared" si="181"/>
        <v>31</v>
      </c>
      <c r="AH179" s="169">
        <f t="shared" si="183"/>
        <v>45005</v>
      </c>
      <c r="AI179" s="169">
        <f t="shared" si="176"/>
        <v>45002</v>
      </c>
      <c r="AJ179" s="169">
        <f t="shared" si="177"/>
        <v>45005</v>
      </c>
      <c r="AK179" s="169">
        <f t="shared" si="184"/>
        <v>45036</v>
      </c>
      <c r="AL179" s="167">
        <f t="shared" si="179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22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3"/>
      <c r="DN179" s="1"/>
      <c r="DO179" s="1"/>
      <c r="DP179" s="1"/>
      <c r="DQ179" s="1"/>
      <c r="DR179" s="1"/>
      <c r="DS179" s="1"/>
      <c r="DT179" s="1"/>
      <c r="DU179" s="1"/>
      <c r="DV179" s="1"/>
      <c r="DW179" s="4"/>
      <c r="DY179" s="34"/>
      <c r="DZ179" s="17"/>
    </row>
    <row r="180" spans="1:130" ht="12.75" x14ac:dyDescent="0.2">
      <c r="A180" s="134">
        <f t="shared" si="165"/>
        <v>44233</v>
      </c>
      <c r="B180" s="135">
        <f t="shared" si="157"/>
        <v>1030.3351399000001</v>
      </c>
      <c r="C180" s="135">
        <f t="shared" si="171"/>
        <v>991.00494131999994</v>
      </c>
      <c r="D180" s="136">
        <f t="shared" si="166"/>
        <v>5486.52</v>
      </c>
      <c r="E180" s="137">
        <f t="shared" si="187"/>
        <v>5560.59</v>
      </c>
      <c r="F180" s="138">
        <f t="shared" si="188"/>
        <v>44185</v>
      </c>
      <c r="G180" s="139">
        <f t="shared" si="158"/>
        <v>1.3500360884495022E-2</v>
      </c>
      <c r="H180" s="140">
        <f t="shared" si="172"/>
        <v>44249</v>
      </c>
      <c r="I180" s="140">
        <f t="shared" si="159"/>
        <v>44249</v>
      </c>
      <c r="J180" s="141">
        <f t="shared" si="167"/>
        <v>21</v>
      </c>
      <c r="K180" s="141">
        <f t="shared" si="190"/>
        <v>13</v>
      </c>
      <c r="L180" s="8">
        <f t="shared" si="168"/>
        <v>1.0083359999999999</v>
      </c>
      <c r="M180" s="142">
        <f t="shared" si="189"/>
        <v>1.00890013</v>
      </c>
      <c r="N180" s="142">
        <f t="shared" si="182"/>
        <v>1.0270752011149327</v>
      </c>
      <c r="O180" s="135">
        <f t="shared" si="186"/>
        <v>1.0356368899999999</v>
      </c>
      <c r="P180" s="135">
        <f t="shared" si="160"/>
        <v>1026.3212754000001</v>
      </c>
      <c r="Q180" s="190">
        <f t="shared" si="173"/>
        <v>0</v>
      </c>
      <c r="R180" s="191">
        <f t="shared" si="169"/>
        <v>0</v>
      </c>
      <c r="S180" s="135">
        <f t="shared" si="161"/>
        <v>0</v>
      </c>
      <c r="T180" s="145">
        <f t="shared" si="170"/>
        <v>7.8600000000000003E-2</v>
      </c>
      <c r="U180" s="143">
        <f t="shared" si="185"/>
        <v>13</v>
      </c>
      <c r="V180" s="143">
        <v>252</v>
      </c>
      <c r="W180" s="142">
        <f t="shared" si="162"/>
        <v>1.0039109239999999</v>
      </c>
      <c r="X180" s="135">
        <f t="shared" si="163"/>
        <v>4.0138645000000004</v>
      </c>
      <c r="Y180" s="135">
        <f t="shared" si="164"/>
        <v>0</v>
      </c>
      <c r="Z180" s="148" t="str">
        <f t="shared" si="174"/>
        <v>A+J=</v>
      </c>
      <c r="AA180" s="140">
        <f t="shared" si="175"/>
        <v>44249</v>
      </c>
      <c r="AB180" s="4"/>
      <c r="AD180" s="177">
        <v>44243</v>
      </c>
      <c r="AE180" s="178" t="s">
        <v>85</v>
      </c>
      <c r="AG180" s="167">
        <f t="shared" si="181"/>
        <v>32</v>
      </c>
      <c r="AH180" s="169">
        <f t="shared" si="183"/>
        <v>45036</v>
      </c>
      <c r="AI180" s="169">
        <f t="shared" ref="AI180:AI211" si="191">WORKDAY(AH180,-1,AD$148:AD$502)</f>
        <v>45035</v>
      </c>
      <c r="AJ180" s="169">
        <f t="shared" ref="AJ180:AJ211" si="192">WORKDAY(AI180,1,AD$148:AD$502)</f>
        <v>45036</v>
      </c>
      <c r="AK180" s="169">
        <f t="shared" si="184"/>
        <v>45068</v>
      </c>
      <c r="AL180" s="167">
        <f t="shared" ref="AL180:AL211" si="193">NETWORKDAYS(AJ180,AJ181,$AD$148:$AD$502)-1</f>
        <v>20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22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3"/>
      <c r="DN180" s="1"/>
      <c r="DO180" s="1"/>
      <c r="DP180" s="1"/>
      <c r="DQ180" s="1"/>
      <c r="DR180" s="1"/>
      <c r="DS180" s="1"/>
      <c r="DT180" s="1"/>
      <c r="DU180" s="1"/>
      <c r="DV180" s="1"/>
      <c r="DW180" s="4"/>
      <c r="DY180" s="34"/>
      <c r="DZ180" s="17"/>
    </row>
    <row r="181" spans="1:130" ht="12.75" x14ac:dyDescent="0.2">
      <c r="A181" s="134">
        <f t="shared" si="165"/>
        <v>44234</v>
      </c>
      <c r="B181" s="135">
        <f t="shared" si="157"/>
        <v>1030.3351399000001</v>
      </c>
      <c r="C181" s="135">
        <f t="shared" si="171"/>
        <v>991.00494131999994</v>
      </c>
      <c r="D181" s="136">
        <f t="shared" si="166"/>
        <v>5486.52</v>
      </c>
      <c r="E181" s="137">
        <f t="shared" si="187"/>
        <v>5560.59</v>
      </c>
      <c r="F181" s="138">
        <f t="shared" si="188"/>
        <v>44185</v>
      </c>
      <c r="G181" s="139">
        <f t="shared" si="158"/>
        <v>1.3500360884495022E-2</v>
      </c>
      <c r="H181" s="140">
        <f t="shared" si="172"/>
        <v>44249</v>
      </c>
      <c r="I181" s="140">
        <f t="shared" si="159"/>
        <v>44249</v>
      </c>
      <c r="J181" s="141">
        <f t="shared" si="167"/>
        <v>21</v>
      </c>
      <c r="K181" s="141">
        <f t="shared" si="190"/>
        <v>13</v>
      </c>
      <c r="L181" s="8">
        <f t="shared" si="168"/>
        <v>1.0083359999999999</v>
      </c>
      <c r="M181" s="142">
        <f t="shared" si="189"/>
        <v>1.00890013</v>
      </c>
      <c r="N181" s="142">
        <f t="shared" si="182"/>
        <v>1.0270752011149327</v>
      </c>
      <c r="O181" s="135">
        <f t="shared" si="186"/>
        <v>1.0356368899999999</v>
      </c>
      <c r="P181" s="135">
        <f t="shared" si="160"/>
        <v>1026.3212754000001</v>
      </c>
      <c r="Q181" s="190">
        <f t="shared" si="173"/>
        <v>0</v>
      </c>
      <c r="R181" s="191">
        <f t="shared" si="169"/>
        <v>0</v>
      </c>
      <c r="S181" s="135">
        <f t="shared" si="161"/>
        <v>0</v>
      </c>
      <c r="T181" s="145">
        <f t="shared" si="170"/>
        <v>7.8600000000000003E-2</v>
      </c>
      <c r="U181" s="143">
        <f t="shared" si="185"/>
        <v>13</v>
      </c>
      <c r="V181" s="143">
        <v>252</v>
      </c>
      <c r="W181" s="142">
        <f t="shared" si="162"/>
        <v>1.0039109239999999</v>
      </c>
      <c r="X181" s="135">
        <f t="shared" si="163"/>
        <v>4.0138645000000004</v>
      </c>
      <c r="Y181" s="135">
        <f t="shared" si="164"/>
        <v>0</v>
      </c>
      <c r="Z181" s="148" t="str">
        <f t="shared" si="174"/>
        <v>A+J=</v>
      </c>
      <c r="AA181" s="140">
        <f t="shared" si="175"/>
        <v>44249</v>
      </c>
      <c r="AB181" s="4"/>
      <c r="AD181" s="177">
        <v>44288</v>
      </c>
      <c r="AE181" s="178" t="s">
        <v>88</v>
      </c>
      <c r="AG181" s="167">
        <f t="shared" si="181"/>
        <v>33</v>
      </c>
      <c r="AH181" s="169">
        <f t="shared" si="183"/>
        <v>45066</v>
      </c>
      <c r="AI181" s="169">
        <f t="shared" si="191"/>
        <v>45065</v>
      </c>
      <c r="AJ181" s="169">
        <f t="shared" si="192"/>
        <v>45068</v>
      </c>
      <c r="AK181" s="169">
        <f t="shared" si="184"/>
        <v>45097</v>
      </c>
      <c r="AL181" s="167">
        <f t="shared" si="193"/>
        <v>20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22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3"/>
      <c r="DN181" s="1"/>
      <c r="DO181" s="1"/>
      <c r="DP181" s="1"/>
      <c r="DQ181" s="1"/>
      <c r="DR181" s="1"/>
      <c r="DS181" s="1"/>
      <c r="DT181" s="1"/>
      <c r="DU181" s="1"/>
      <c r="DV181" s="1"/>
      <c r="DW181" s="4"/>
      <c r="DY181" s="34"/>
      <c r="DZ181" s="17"/>
    </row>
    <row r="182" spans="1:130" ht="12.75" x14ac:dyDescent="0.2">
      <c r="A182" s="134">
        <f t="shared" si="165"/>
        <v>44235</v>
      </c>
      <c r="B182" s="135">
        <f t="shared" si="157"/>
        <v>1030.3351399000001</v>
      </c>
      <c r="C182" s="135">
        <f t="shared" si="171"/>
        <v>991.00494131999994</v>
      </c>
      <c r="D182" s="136">
        <f t="shared" si="166"/>
        <v>5486.52</v>
      </c>
      <c r="E182" s="137">
        <f t="shared" si="187"/>
        <v>5560.59</v>
      </c>
      <c r="F182" s="138">
        <f t="shared" si="188"/>
        <v>44185</v>
      </c>
      <c r="G182" s="139">
        <f t="shared" si="158"/>
        <v>1.3500360884495022E-2</v>
      </c>
      <c r="H182" s="140">
        <f t="shared" si="172"/>
        <v>44249</v>
      </c>
      <c r="I182" s="140">
        <f t="shared" si="159"/>
        <v>44249</v>
      </c>
      <c r="J182" s="141">
        <f t="shared" si="167"/>
        <v>21</v>
      </c>
      <c r="K182" s="141">
        <f t="shared" si="190"/>
        <v>13</v>
      </c>
      <c r="L182" s="8">
        <f t="shared" si="168"/>
        <v>1.0083359999999999</v>
      </c>
      <c r="M182" s="142">
        <f t="shared" si="189"/>
        <v>1.00890013</v>
      </c>
      <c r="N182" s="142">
        <f t="shared" si="182"/>
        <v>1.0270752011149327</v>
      </c>
      <c r="O182" s="135">
        <f t="shared" si="186"/>
        <v>1.0356368899999999</v>
      </c>
      <c r="P182" s="135">
        <f t="shared" si="160"/>
        <v>1026.3212754000001</v>
      </c>
      <c r="Q182" s="190">
        <f t="shared" si="173"/>
        <v>0</v>
      </c>
      <c r="R182" s="191">
        <f t="shared" si="169"/>
        <v>0</v>
      </c>
      <c r="S182" s="135">
        <f t="shared" si="161"/>
        <v>0</v>
      </c>
      <c r="T182" s="145">
        <f t="shared" si="170"/>
        <v>7.8600000000000003E-2</v>
      </c>
      <c r="U182" s="143">
        <f t="shared" si="185"/>
        <v>13</v>
      </c>
      <c r="V182" s="143">
        <v>252</v>
      </c>
      <c r="W182" s="142">
        <f t="shared" si="162"/>
        <v>1.0039109239999999</v>
      </c>
      <c r="X182" s="135">
        <f t="shared" si="163"/>
        <v>4.0138645000000004</v>
      </c>
      <c r="Y182" s="135">
        <f t="shared" si="164"/>
        <v>0</v>
      </c>
      <c r="Z182" s="148" t="str">
        <f t="shared" si="174"/>
        <v>A+J=</v>
      </c>
      <c r="AA182" s="140">
        <f t="shared" si="175"/>
        <v>44249</v>
      </c>
      <c r="AB182" s="4"/>
      <c r="AD182" s="177">
        <v>44307</v>
      </c>
      <c r="AE182" s="178" t="s">
        <v>86</v>
      </c>
      <c r="AG182" s="167">
        <f t="shared" si="181"/>
        <v>34</v>
      </c>
      <c r="AH182" s="169">
        <f t="shared" si="183"/>
        <v>45097</v>
      </c>
      <c r="AI182" s="169">
        <f t="shared" si="191"/>
        <v>45096</v>
      </c>
      <c r="AJ182" s="169">
        <f t="shared" si="192"/>
        <v>45097</v>
      </c>
      <c r="AK182" s="169">
        <f t="shared" si="184"/>
        <v>45127</v>
      </c>
      <c r="AL182" s="167">
        <f t="shared" si="193"/>
        <v>22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22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3"/>
      <c r="DN182" s="1"/>
      <c r="DO182" s="1"/>
      <c r="DP182" s="1"/>
      <c r="DQ182" s="1"/>
      <c r="DR182" s="1"/>
      <c r="DS182" s="1"/>
      <c r="DT182" s="1"/>
      <c r="DU182" s="1"/>
      <c r="DV182" s="1"/>
      <c r="DW182" s="4"/>
      <c r="DY182" s="34"/>
      <c r="DZ182" s="17"/>
    </row>
    <row r="183" spans="1:130" ht="12.75" x14ac:dyDescent="0.2">
      <c r="A183" s="134">
        <f t="shared" si="165"/>
        <v>44236</v>
      </c>
      <c r="B183" s="135">
        <f t="shared" si="157"/>
        <v>1031.30290902</v>
      </c>
      <c r="C183" s="135">
        <f t="shared" si="171"/>
        <v>991.00494131999994</v>
      </c>
      <c r="D183" s="136">
        <f t="shared" si="166"/>
        <v>5486.52</v>
      </c>
      <c r="E183" s="137">
        <f t="shared" si="187"/>
        <v>5560.59</v>
      </c>
      <c r="F183" s="138">
        <f t="shared" si="188"/>
        <v>44185</v>
      </c>
      <c r="G183" s="139">
        <f t="shared" si="158"/>
        <v>1.3500360884495022E-2</v>
      </c>
      <c r="H183" s="140">
        <f t="shared" si="172"/>
        <v>44249</v>
      </c>
      <c r="I183" s="140">
        <f t="shared" si="159"/>
        <v>44249</v>
      </c>
      <c r="J183" s="141">
        <f t="shared" si="167"/>
        <v>21</v>
      </c>
      <c r="K183" s="141">
        <f t="shared" si="190"/>
        <v>14</v>
      </c>
      <c r="L183" s="8">
        <f t="shared" si="168"/>
        <v>1.00898011</v>
      </c>
      <c r="M183" s="142">
        <f t="shared" si="189"/>
        <v>1.00890013</v>
      </c>
      <c r="N183" s="142">
        <f t="shared" si="182"/>
        <v>1.0270752011149327</v>
      </c>
      <c r="O183" s="135">
        <f t="shared" si="186"/>
        <v>1.0362984399999999</v>
      </c>
      <c r="P183" s="135">
        <f t="shared" si="160"/>
        <v>1026.9768747200001</v>
      </c>
      <c r="Q183" s="190">
        <f t="shared" si="173"/>
        <v>0</v>
      </c>
      <c r="R183" s="191">
        <f t="shared" si="169"/>
        <v>0</v>
      </c>
      <c r="S183" s="135">
        <f t="shared" si="161"/>
        <v>0</v>
      </c>
      <c r="T183" s="145">
        <f t="shared" si="170"/>
        <v>7.8600000000000003E-2</v>
      </c>
      <c r="U183" s="143">
        <f t="shared" si="185"/>
        <v>14</v>
      </c>
      <c r="V183" s="143">
        <v>252</v>
      </c>
      <c r="W183" s="142">
        <f t="shared" si="162"/>
        <v>1.0042123970000001</v>
      </c>
      <c r="X183" s="135">
        <f t="shared" si="163"/>
        <v>4.3260342999999999</v>
      </c>
      <c r="Y183" s="135">
        <f t="shared" si="164"/>
        <v>0</v>
      </c>
      <c r="Z183" s="148" t="str">
        <f t="shared" si="174"/>
        <v>A+J=</v>
      </c>
      <c r="AA183" s="140">
        <f t="shared" si="175"/>
        <v>44249</v>
      </c>
      <c r="AB183" s="4"/>
      <c r="AD183" s="177">
        <v>44350</v>
      </c>
      <c r="AE183" s="178" t="s">
        <v>90</v>
      </c>
      <c r="AG183" s="167">
        <f t="shared" si="181"/>
        <v>35</v>
      </c>
      <c r="AH183" s="169">
        <f t="shared" si="183"/>
        <v>45127</v>
      </c>
      <c r="AI183" s="169">
        <f t="shared" si="191"/>
        <v>45126</v>
      </c>
      <c r="AJ183" s="169">
        <f t="shared" si="192"/>
        <v>45127</v>
      </c>
      <c r="AK183" s="169">
        <f t="shared" si="184"/>
        <v>45159</v>
      </c>
      <c r="AL183" s="167">
        <f t="shared" si="193"/>
        <v>22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22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3"/>
      <c r="DN183" s="1"/>
      <c r="DO183" s="1"/>
      <c r="DP183" s="1"/>
      <c r="DQ183" s="1"/>
      <c r="DR183" s="1"/>
      <c r="DS183" s="1"/>
      <c r="DT183" s="1"/>
      <c r="DU183" s="1"/>
      <c r="DV183" s="1"/>
      <c r="DW183" s="4"/>
      <c r="DY183" s="34"/>
      <c r="DZ183" s="17"/>
    </row>
    <row r="184" spans="1:130" ht="12.75" x14ac:dyDescent="0.2">
      <c r="A184" s="134">
        <f t="shared" si="165"/>
        <v>44237</v>
      </c>
      <c r="B184" s="135">
        <f t="shared" si="157"/>
        <v>1032.2715750899999</v>
      </c>
      <c r="C184" s="135">
        <f t="shared" si="171"/>
        <v>991.00494131999994</v>
      </c>
      <c r="D184" s="136">
        <f t="shared" si="166"/>
        <v>5486.52</v>
      </c>
      <c r="E184" s="137">
        <f t="shared" si="187"/>
        <v>5560.59</v>
      </c>
      <c r="F184" s="138">
        <f t="shared" si="188"/>
        <v>44185</v>
      </c>
      <c r="G184" s="139">
        <f t="shared" si="158"/>
        <v>1.3500360884495022E-2</v>
      </c>
      <c r="H184" s="140">
        <f t="shared" si="172"/>
        <v>44249</v>
      </c>
      <c r="I184" s="140">
        <f t="shared" si="159"/>
        <v>44249</v>
      </c>
      <c r="J184" s="141">
        <f t="shared" si="167"/>
        <v>21</v>
      </c>
      <c r="K184" s="141">
        <f t="shared" si="190"/>
        <v>15</v>
      </c>
      <c r="L184" s="8">
        <f t="shared" si="168"/>
        <v>1.0096246200000001</v>
      </c>
      <c r="M184" s="142">
        <f t="shared" si="189"/>
        <v>1.00890013</v>
      </c>
      <c r="N184" s="142">
        <f t="shared" si="182"/>
        <v>1.0270752011149327</v>
      </c>
      <c r="O184" s="135">
        <f t="shared" si="186"/>
        <v>1.0369603999999999</v>
      </c>
      <c r="P184" s="135">
        <f t="shared" si="160"/>
        <v>1027.6328803500001</v>
      </c>
      <c r="Q184" s="190">
        <f t="shared" si="173"/>
        <v>0</v>
      </c>
      <c r="R184" s="191">
        <f t="shared" si="169"/>
        <v>0</v>
      </c>
      <c r="S184" s="135">
        <f t="shared" si="161"/>
        <v>0</v>
      </c>
      <c r="T184" s="145">
        <f t="shared" si="170"/>
        <v>7.8600000000000003E-2</v>
      </c>
      <c r="U184" s="143">
        <f t="shared" si="185"/>
        <v>15</v>
      </c>
      <c r="V184" s="143">
        <v>252</v>
      </c>
      <c r="W184" s="142">
        <f t="shared" si="162"/>
        <v>1.004513961</v>
      </c>
      <c r="X184" s="135">
        <f t="shared" si="163"/>
        <v>4.63869474</v>
      </c>
      <c r="Y184" s="135">
        <f t="shared" si="164"/>
        <v>0</v>
      </c>
      <c r="Z184" s="148" t="str">
        <f t="shared" si="174"/>
        <v>A+J=</v>
      </c>
      <c r="AA184" s="140">
        <f t="shared" si="175"/>
        <v>44249</v>
      </c>
      <c r="AB184" s="4"/>
      <c r="AD184" s="177">
        <v>44446</v>
      </c>
      <c r="AE184" s="178" t="s">
        <v>91</v>
      </c>
      <c r="AG184" s="167">
        <f t="shared" si="181"/>
        <v>36</v>
      </c>
      <c r="AH184" s="169">
        <f t="shared" si="183"/>
        <v>45158</v>
      </c>
      <c r="AI184" s="169">
        <f t="shared" si="191"/>
        <v>45156</v>
      </c>
      <c r="AJ184" s="169">
        <f t="shared" si="192"/>
        <v>45159</v>
      </c>
      <c r="AK184" s="169">
        <f t="shared" si="184"/>
        <v>45189</v>
      </c>
      <c r="AL184" s="167">
        <f t="shared" si="193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22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3"/>
      <c r="DN184" s="1"/>
      <c r="DO184" s="1"/>
      <c r="DP184" s="1"/>
      <c r="DQ184" s="1"/>
      <c r="DR184" s="1"/>
      <c r="DS184" s="1"/>
      <c r="DT184" s="1"/>
      <c r="DU184" s="1"/>
      <c r="DV184" s="1"/>
      <c r="DW184" s="4"/>
      <c r="DY184" s="34"/>
      <c r="DZ184" s="17"/>
    </row>
    <row r="185" spans="1:130" ht="12.75" x14ac:dyDescent="0.2">
      <c r="A185" s="134">
        <f t="shared" si="165"/>
        <v>44238</v>
      </c>
      <c r="B185" s="135">
        <f t="shared" si="157"/>
        <v>1033.2411575400001</v>
      </c>
      <c r="C185" s="135">
        <f t="shared" si="171"/>
        <v>991.00494131999994</v>
      </c>
      <c r="D185" s="136">
        <f t="shared" si="166"/>
        <v>5486.52</v>
      </c>
      <c r="E185" s="137">
        <f t="shared" si="187"/>
        <v>5560.59</v>
      </c>
      <c r="F185" s="138">
        <f t="shared" si="188"/>
        <v>44185</v>
      </c>
      <c r="G185" s="139">
        <f t="shared" si="158"/>
        <v>1.3500360884495022E-2</v>
      </c>
      <c r="H185" s="140">
        <f t="shared" si="172"/>
        <v>44249</v>
      </c>
      <c r="I185" s="140">
        <f t="shared" si="159"/>
        <v>44249</v>
      </c>
      <c r="J185" s="141">
        <f t="shared" si="167"/>
        <v>21</v>
      </c>
      <c r="K185" s="141">
        <f t="shared" si="190"/>
        <v>16</v>
      </c>
      <c r="L185" s="8">
        <f t="shared" si="168"/>
        <v>1.0102695399999999</v>
      </c>
      <c r="M185" s="142">
        <f t="shared" si="189"/>
        <v>1.00890013</v>
      </c>
      <c r="N185" s="142">
        <f t="shared" si="182"/>
        <v>1.0270752011149327</v>
      </c>
      <c r="O185" s="135">
        <f t="shared" si="186"/>
        <v>1.0376227899999999</v>
      </c>
      <c r="P185" s="135">
        <f t="shared" si="160"/>
        <v>1028.2893121100001</v>
      </c>
      <c r="Q185" s="190">
        <f t="shared" si="173"/>
        <v>0</v>
      </c>
      <c r="R185" s="191">
        <f t="shared" si="169"/>
        <v>0</v>
      </c>
      <c r="S185" s="135">
        <f t="shared" si="161"/>
        <v>0</v>
      </c>
      <c r="T185" s="145">
        <f t="shared" si="170"/>
        <v>7.8600000000000003E-2</v>
      </c>
      <c r="U185" s="143">
        <f t="shared" si="185"/>
        <v>16</v>
      </c>
      <c r="V185" s="143">
        <v>252</v>
      </c>
      <c r="W185" s="142">
        <f t="shared" si="162"/>
        <v>1.0048156150000001</v>
      </c>
      <c r="X185" s="135">
        <f t="shared" si="163"/>
        <v>4.9518454299999997</v>
      </c>
      <c r="Y185" s="135">
        <f t="shared" si="164"/>
        <v>0</v>
      </c>
      <c r="Z185" s="148" t="str">
        <f t="shared" si="174"/>
        <v>A+J=</v>
      </c>
      <c r="AA185" s="140">
        <f t="shared" si="175"/>
        <v>44249</v>
      </c>
      <c r="AB185" s="4"/>
      <c r="AD185" s="177">
        <v>44481</v>
      </c>
      <c r="AE185" s="179" t="s">
        <v>87</v>
      </c>
      <c r="AG185" s="167">
        <f t="shared" si="181"/>
        <v>37</v>
      </c>
      <c r="AH185" s="169">
        <f t="shared" si="183"/>
        <v>45189</v>
      </c>
      <c r="AI185" s="169">
        <f t="shared" si="191"/>
        <v>45188</v>
      </c>
      <c r="AJ185" s="169">
        <f t="shared" si="192"/>
        <v>45189</v>
      </c>
      <c r="AK185" s="169">
        <f t="shared" si="184"/>
        <v>45219</v>
      </c>
      <c r="AL185" s="167">
        <f t="shared" si="193"/>
        <v>21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22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3"/>
      <c r="DN185" s="1"/>
      <c r="DO185" s="1"/>
      <c r="DP185" s="1"/>
      <c r="DQ185" s="1"/>
      <c r="DR185" s="1"/>
      <c r="DS185" s="1"/>
      <c r="DT185" s="1"/>
      <c r="DU185" s="1"/>
      <c r="DV185" s="1"/>
      <c r="DW185" s="4"/>
      <c r="DY185" s="34"/>
      <c r="DZ185" s="17"/>
    </row>
    <row r="186" spans="1:130" ht="12.75" x14ac:dyDescent="0.2">
      <c r="A186" s="134">
        <f t="shared" si="165"/>
        <v>44239</v>
      </c>
      <c r="B186" s="135">
        <f t="shared" si="157"/>
        <v>1034.21164802</v>
      </c>
      <c r="C186" s="135">
        <f t="shared" si="171"/>
        <v>991.00494131999994</v>
      </c>
      <c r="D186" s="136">
        <f t="shared" si="166"/>
        <v>5486.52</v>
      </c>
      <c r="E186" s="137">
        <f t="shared" si="187"/>
        <v>5560.59</v>
      </c>
      <c r="F186" s="138">
        <f t="shared" si="188"/>
        <v>44185</v>
      </c>
      <c r="G186" s="139">
        <f t="shared" si="158"/>
        <v>1.3500360884495022E-2</v>
      </c>
      <c r="H186" s="140">
        <f t="shared" si="172"/>
        <v>44249</v>
      </c>
      <c r="I186" s="140">
        <f t="shared" si="159"/>
        <v>44249</v>
      </c>
      <c r="J186" s="141">
        <f t="shared" si="167"/>
        <v>21</v>
      </c>
      <c r="K186" s="141">
        <f t="shared" si="190"/>
        <v>17</v>
      </c>
      <c r="L186" s="8">
        <f t="shared" si="168"/>
        <v>1.0109148800000001</v>
      </c>
      <c r="M186" s="142">
        <f t="shared" si="189"/>
        <v>1.00890013</v>
      </c>
      <c r="N186" s="142">
        <f t="shared" si="182"/>
        <v>1.0270752011149327</v>
      </c>
      <c r="O186" s="135">
        <f t="shared" si="186"/>
        <v>1.0382856</v>
      </c>
      <c r="P186" s="135">
        <f t="shared" si="160"/>
        <v>1028.9461601</v>
      </c>
      <c r="Q186" s="190">
        <f t="shared" si="173"/>
        <v>0</v>
      </c>
      <c r="R186" s="191">
        <f t="shared" si="169"/>
        <v>0</v>
      </c>
      <c r="S186" s="135">
        <f t="shared" si="161"/>
        <v>0</v>
      </c>
      <c r="T186" s="145">
        <f t="shared" si="170"/>
        <v>7.8600000000000003E-2</v>
      </c>
      <c r="U186" s="143">
        <f t="shared" si="185"/>
        <v>17</v>
      </c>
      <c r="V186" s="143">
        <v>252</v>
      </c>
      <c r="W186" s="142">
        <f t="shared" si="162"/>
        <v>1.0051173600000001</v>
      </c>
      <c r="X186" s="135">
        <f t="shared" si="163"/>
        <v>5.26548792</v>
      </c>
      <c r="Y186" s="135">
        <f t="shared" si="164"/>
        <v>0</v>
      </c>
      <c r="Z186" s="148" t="str">
        <f t="shared" si="174"/>
        <v>A+J=</v>
      </c>
      <c r="AA186" s="140">
        <f t="shared" si="175"/>
        <v>44249</v>
      </c>
      <c r="AB186" s="4"/>
      <c r="AD186" s="177">
        <v>44502</v>
      </c>
      <c r="AE186" s="178" t="s">
        <v>92</v>
      </c>
      <c r="AG186" s="167">
        <f t="shared" si="181"/>
        <v>38</v>
      </c>
      <c r="AH186" s="169">
        <f t="shared" si="183"/>
        <v>45219</v>
      </c>
      <c r="AI186" s="169">
        <f t="shared" si="191"/>
        <v>45218</v>
      </c>
      <c r="AJ186" s="169">
        <f t="shared" si="192"/>
        <v>45219</v>
      </c>
      <c r="AK186" s="169">
        <f t="shared" si="184"/>
        <v>45250</v>
      </c>
      <c r="AL186" s="167">
        <f t="shared" si="193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22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3"/>
      <c r="DN186" s="1"/>
      <c r="DO186" s="1"/>
      <c r="DP186" s="1"/>
      <c r="DQ186" s="1"/>
      <c r="DR186" s="1"/>
      <c r="DS186" s="1"/>
      <c r="DT186" s="1"/>
      <c r="DU186" s="1"/>
      <c r="DV186" s="1"/>
      <c r="DW186" s="4"/>
      <c r="DY186" s="34"/>
      <c r="DZ186" s="17"/>
    </row>
    <row r="187" spans="1:130" ht="12.75" x14ac:dyDescent="0.2">
      <c r="A187" s="134">
        <f t="shared" si="165"/>
        <v>44240</v>
      </c>
      <c r="B187" s="135">
        <f t="shared" si="157"/>
        <v>1035.1830470499999</v>
      </c>
      <c r="C187" s="135">
        <f t="shared" si="171"/>
        <v>991.00494131999994</v>
      </c>
      <c r="D187" s="136">
        <f t="shared" si="166"/>
        <v>5486.52</v>
      </c>
      <c r="E187" s="137">
        <f t="shared" si="187"/>
        <v>5560.59</v>
      </c>
      <c r="F187" s="138">
        <f t="shared" si="188"/>
        <v>44185</v>
      </c>
      <c r="G187" s="139">
        <f t="shared" si="158"/>
        <v>1.3500360884495022E-2</v>
      </c>
      <c r="H187" s="140">
        <f t="shared" si="172"/>
        <v>44249</v>
      </c>
      <c r="I187" s="140">
        <f t="shared" si="159"/>
        <v>44249</v>
      </c>
      <c r="J187" s="141">
        <f t="shared" si="167"/>
        <v>21</v>
      </c>
      <c r="K187" s="141">
        <f t="shared" si="190"/>
        <v>18</v>
      </c>
      <c r="L187" s="8">
        <f t="shared" si="168"/>
        <v>1.01156063</v>
      </c>
      <c r="M187" s="142">
        <f t="shared" si="189"/>
        <v>1.00890013</v>
      </c>
      <c r="N187" s="142">
        <f t="shared" si="182"/>
        <v>1.0270752011149327</v>
      </c>
      <c r="O187" s="135">
        <f t="shared" si="186"/>
        <v>1.03894883</v>
      </c>
      <c r="P187" s="135">
        <f t="shared" si="160"/>
        <v>1029.6034242999999</v>
      </c>
      <c r="Q187" s="190">
        <f t="shared" si="173"/>
        <v>0</v>
      </c>
      <c r="R187" s="191">
        <f t="shared" si="169"/>
        <v>0</v>
      </c>
      <c r="S187" s="135">
        <f t="shared" si="161"/>
        <v>0</v>
      </c>
      <c r="T187" s="145">
        <f t="shared" si="170"/>
        <v>7.8600000000000003E-2</v>
      </c>
      <c r="U187" s="143">
        <f t="shared" si="185"/>
        <v>18</v>
      </c>
      <c r="V187" s="143">
        <v>252</v>
      </c>
      <c r="W187" s="142">
        <f t="shared" si="162"/>
        <v>1.0054191960000001</v>
      </c>
      <c r="X187" s="135">
        <f t="shared" si="163"/>
        <v>5.5796227500000004</v>
      </c>
      <c r="Y187" s="135">
        <f t="shared" si="164"/>
        <v>0</v>
      </c>
      <c r="Z187" s="148" t="str">
        <f t="shared" si="174"/>
        <v>A+J=</v>
      </c>
      <c r="AA187" s="140">
        <f t="shared" si="175"/>
        <v>44249</v>
      </c>
      <c r="AB187" s="4"/>
      <c r="AD187" s="177">
        <v>44515</v>
      </c>
      <c r="AE187" s="178" t="s">
        <v>93</v>
      </c>
      <c r="AG187" s="167">
        <f t="shared" si="181"/>
        <v>39</v>
      </c>
      <c r="AH187" s="169">
        <f t="shared" si="183"/>
        <v>45250</v>
      </c>
      <c r="AI187" s="169">
        <f t="shared" si="191"/>
        <v>45247</v>
      </c>
      <c r="AJ187" s="169">
        <f t="shared" si="192"/>
        <v>45250</v>
      </c>
      <c r="AK187" s="169">
        <f t="shared" si="184"/>
        <v>45280</v>
      </c>
      <c r="AL187" s="167">
        <f t="shared" si="193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22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3"/>
      <c r="DN187" s="1"/>
      <c r="DO187" s="1"/>
      <c r="DP187" s="1"/>
      <c r="DQ187" s="1"/>
      <c r="DR187" s="1"/>
      <c r="DS187" s="1"/>
      <c r="DT187" s="1"/>
      <c r="DU187" s="1"/>
      <c r="DV187" s="1"/>
      <c r="DW187" s="4"/>
      <c r="DY187" s="34"/>
      <c r="DZ187" s="17"/>
    </row>
    <row r="188" spans="1:130" ht="12.75" x14ac:dyDescent="0.2">
      <c r="A188" s="134">
        <f t="shared" si="165"/>
        <v>44241</v>
      </c>
      <c r="B188" s="135">
        <f t="shared" si="157"/>
        <v>1035.1830470499999</v>
      </c>
      <c r="C188" s="135">
        <f t="shared" si="171"/>
        <v>991.00494131999994</v>
      </c>
      <c r="D188" s="136">
        <f t="shared" si="166"/>
        <v>5486.52</v>
      </c>
      <c r="E188" s="137">
        <f t="shared" si="187"/>
        <v>5560.59</v>
      </c>
      <c r="F188" s="138">
        <f t="shared" si="188"/>
        <v>44185</v>
      </c>
      <c r="G188" s="139">
        <f t="shared" si="158"/>
        <v>1.3500360884495022E-2</v>
      </c>
      <c r="H188" s="140">
        <f t="shared" si="172"/>
        <v>44249</v>
      </c>
      <c r="I188" s="140">
        <f t="shared" si="159"/>
        <v>44249</v>
      </c>
      <c r="J188" s="141">
        <f t="shared" si="167"/>
        <v>21</v>
      </c>
      <c r="K188" s="141">
        <f t="shared" si="190"/>
        <v>18</v>
      </c>
      <c r="L188" s="8">
        <f t="shared" si="168"/>
        <v>1.01156063</v>
      </c>
      <c r="M188" s="142">
        <f t="shared" si="189"/>
        <v>1.00890013</v>
      </c>
      <c r="N188" s="142">
        <f t="shared" si="182"/>
        <v>1.0270752011149327</v>
      </c>
      <c r="O188" s="135">
        <f t="shared" si="186"/>
        <v>1.03894883</v>
      </c>
      <c r="P188" s="135">
        <f t="shared" si="160"/>
        <v>1029.6034242999999</v>
      </c>
      <c r="Q188" s="190">
        <f t="shared" si="173"/>
        <v>0</v>
      </c>
      <c r="R188" s="191">
        <f t="shared" si="169"/>
        <v>0</v>
      </c>
      <c r="S188" s="135">
        <f t="shared" si="161"/>
        <v>0</v>
      </c>
      <c r="T188" s="145">
        <f t="shared" si="170"/>
        <v>7.8600000000000003E-2</v>
      </c>
      <c r="U188" s="143">
        <f t="shared" si="185"/>
        <v>18</v>
      </c>
      <c r="V188" s="143">
        <v>252</v>
      </c>
      <c r="W188" s="142">
        <f t="shared" si="162"/>
        <v>1.0054191960000001</v>
      </c>
      <c r="X188" s="135">
        <f t="shared" si="163"/>
        <v>5.5796227500000004</v>
      </c>
      <c r="Y188" s="135">
        <f t="shared" si="164"/>
        <v>0</v>
      </c>
      <c r="Z188" s="148" t="str">
        <f t="shared" si="174"/>
        <v>A+J=</v>
      </c>
      <c r="AA188" s="140">
        <f t="shared" si="175"/>
        <v>44249</v>
      </c>
      <c r="AB188" s="4"/>
      <c r="AD188" s="177">
        <v>44242</v>
      </c>
      <c r="AE188" s="178" t="s">
        <v>85</v>
      </c>
      <c r="AG188" s="167">
        <f t="shared" si="181"/>
        <v>40</v>
      </c>
      <c r="AH188" s="169">
        <f t="shared" si="183"/>
        <v>45280</v>
      </c>
      <c r="AI188" s="169">
        <f t="shared" si="191"/>
        <v>45279</v>
      </c>
      <c r="AJ188" s="169">
        <f t="shared" si="192"/>
        <v>45280</v>
      </c>
      <c r="AK188" s="169">
        <f t="shared" si="184"/>
        <v>45313</v>
      </c>
      <c r="AL188" s="167">
        <f t="shared" si="193"/>
        <v>21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22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3"/>
      <c r="DN188" s="1"/>
      <c r="DO188" s="1"/>
      <c r="DP188" s="1"/>
      <c r="DQ188" s="1"/>
      <c r="DR188" s="1"/>
      <c r="DS188" s="1"/>
      <c r="DT188" s="1"/>
      <c r="DU188" s="1"/>
      <c r="DV188" s="1"/>
      <c r="DW188" s="4"/>
      <c r="DY188" s="34"/>
      <c r="DZ188" s="17"/>
    </row>
    <row r="189" spans="1:130" ht="12.75" x14ac:dyDescent="0.2">
      <c r="A189" s="134">
        <f t="shared" si="165"/>
        <v>44242</v>
      </c>
      <c r="B189" s="135">
        <f t="shared" si="157"/>
        <v>1035.1830470499999</v>
      </c>
      <c r="C189" s="135">
        <f t="shared" si="171"/>
        <v>991.00494131999994</v>
      </c>
      <c r="D189" s="136">
        <f t="shared" si="166"/>
        <v>5486.52</v>
      </c>
      <c r="E189" s="137">
        <f t="shared" si="187"/>
        <v>5560.59</v>
      </c>
      <c r="F189" s="138">
        <f t="shared" si="188"/>
        <v>44185</v>
      </c>
      <c r="G189" s="139">
        <f t="shared" si="158"/>
        <v>1.3500360884495022E-2</v>
      </c>
      <c r="H189" s="140">
        <f t="shared" si="172"/>
        <v>44249</v>
      </c>
      <c r="I189" s="140">
        <f t="shared" si="159"/>
        <v>44249</v>
      </c>
      <c r="J189" s="141">
        <f t="shared" si="167"/>
        <v>21</v>
      </c>
      <c r="K189" s="141">
        <f t="shared" si="190"/>
        <v>18</v>
      </c>
      <c r="L189" s="8">
        <f t="shared" si="168"/>
        <v>1.01156063</v>
      </c>
      <c r="M189" s="142">
        <f t="shared" si="189"/>
        <v>1.00890013</v>
      </c>
      <c r="N189" s="142">
        <f t="shared" si="182"/>
        <v>1.0270752011149327</v>
      </c>
      <c r="O189" s="135">
        <f t="shared" si="186"/>
        <v>1.03894883</v>
      </c>
      <c r="P189" s="135">
        <f t="shared" si="160"/>
        <v>1029.6034242999999</v>
      </c>
      <c r="Q189" s="190">
        <f t="shared" si="173"/>
        <v>0</v>
      </c>
      <c r="R189" s="191">
        <f t="shared" si="169"/>
        <v>0</v>
      </c>
      <c r="S189" s="135">
        <f t="shared" si="161"/>
        <v>0</v>
      </c>
      <c r="T189" s="145">
        <f t="shared" si="170"/>
        <v>7.8600000000000003E-2</v>
      </c>
      <c r="U189" s="143">
        <f t="shared" si="185"/>
        <v>18</v>
      </c>
      <c r="V189" s="143">
        <v>252</v>
      </c>
      <c r="W189" s="142">
        <f t="shared" si="162"/>
        <v>1.0054191960000001</v>
      </c>
      <c r="X189" s="135">
        <f t="shared" si="163"/>
        <v>5.5796227500000004</v>
      </c>
      <c r="Y189" s="135">
        <f t="shared" si="164"/>
        <v>0</v>
      </c>
      <c r="Z189" s="148" t="str">
        <f t="shared" si="174"/>
        <v>A+J=</v>
      </c>
      <c r="AA189" s="140">
        <f t="shared" si="175"/>
        <v>44249</v>
      </c>
      <c r="AB189" s="4"/>
      <c r="AD189" s="177">
        <v>44243</v>
      </c>
      <c r="AE189" s="178" t="s">
        <v>85</v>
      </c>
      <c r="AG189" s="167">
        <f t="shared" si="181"/>
        <v>41</v>
      </c>
      <c r="AH189" s="169">
        <f t="shared" si="183"/>
        <v>45311</v>
      </c>
      <c r="AI189" s="169">
        <f t="shared" si="191"/>
        <v>45310</v>
      </c>
      <c r="AJ189" s="169">
        <f t="shared" si="192"/>
        <v>45313</v>
      </c>
      <c r="AK189" s="169">
        <f t="shared" si="184"/>
        <v>45342</v>
      </c>
      <c r="AL189" s="167">
        <f t="shared" si="193"/>
        <v>19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22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3"/>
      <c r="DN189" s="1"/>
      <c r="DO189" s="1"/>
      <c r="DP189" s="1"/>
      <c r="DQ189" s="1"/>
      <c r="DR189" s="1"/>
      <c r="DS189" s="1"/>
      <c r="DT189" s="1"/>
      <c r="DU189" s="1"/>
      <c r="DV189" s="1"/>
      <c r="DW189" s="4"/>
      <c r="DY189" s="34"/>
      <c r="DZ189" s="17"/>
    </row>
    <row r="190" spans="1:130" ht="12.75" x14ac:dyDescent="0.2">
      <c r="A190" s="134">
        <f t="shared" si="165"/>
        <v>44243</v>
      </c>
      <c r="B190" s="135">
        <f t="shared" si="157"/>
        <v>1035.1830470499999</v>
      </c>
      <c r="C190" s="135">
        <f t="shared" si="171"/>
        <v>991.00494131999994</v>
      </c>
      <c r="D190" s="136">
        <f t="shared" si="166"/>
        <v>5486.52</v>
      </c>
      <c r="E190" s="137">
        <f t="shared" si="187"/>
        <v>5560.59</v>
      </c>
      <c r="F190" s="138">
        <f t="shared" si="188"/>
        <v>44185</v>
      </c>
      <c r="G190" s="139">
        <f t="shared" si="158"/>
        <v>1.3500360884495022E-2</v>
      </c>
      <c r="H190" s="140">
        <f t="shared" si="172"/>
        <v>44249</v>
      </c>
      <c r="I190" s="140">
        <f t="shared" si="159"/>
        <v>44249</v>
      </c>
      <c r="J190" s="141">
        <f t="shared" si="167"/>
        <v>21</v>
      </c>
      <c r="K190" s="141">
        <f t="shared" si="190"/>
        <v>18</v>
      </c>
      <c r="L190" s="8">
        <f t="shared" si="168"/>
        <v>1.01156063</v>
      </c>
      <c r="M190" s="142">
        <f t="shared" si="189"/>
        <v>1.00890013</v>
      </c>
      <c r="N190" s="142">
        <f t="shared" si="182"/>
        <v>1.0270752011149327</v>
      </c>
      <c r="O190" s="135">
        <f t="shared" si="186"/>
        <v>1.03894883</v>
      </c>
      <c r="P190" s="135">
        <f t="shared" si="160"/>
        <v>1029.6034242999999</v>
      </c>
      <c r="Q190" s="190">
        <f t="shared" si="173"/>
        <v>0</v>
      </c>
      <c r="R190" s="191">
        <f t="shared" si="169"/>
        <v>0</v>
      </c>
      <c r="S190" s="135">
        <f t="shared" si="161"/>
        <v>0</v>
      </c>
      <c r="T190" s="145">
        <f t="shared" si="170"/>
        <v>7.8600000000000003E-2</v>
      </c>
      <c r="U190" s="143">
        <f t="shared" si="185"/>
        <v>18</v>
      </c>
      <c r="V190" s="143">
        <v>252</v>
      </c>
      <c r="W190" s="142">
        <f t="shared" si="162"/>
        <v>1.0054191960000001</v>
      </c>
      <c r="X190" s="135">
        <f t="shared" si="163"/>
        <v>5.5796227500000004</v>
      </c>
      <c r="Y190" s="135">
        <f t="shared" si="164"/>
        <v>0</v>
      </c>
      <c r="Z190" s="148" t="str">
        <f t="shared" si="174"/>
        <v>A+J=</v>
      </c>
      <c r="AA190" s="140">
        <f t="shared" si="175"/>
        <v>44249</v>
      </c>
      <c r="AB190" s="4"/>
      <c r="AD190" s="177">
        <v>44288</v>
      </c>
      <c r="AE190" s="178" t="s">
        <v>88</v>
      </c>
      <c r="AG190" s="167">
        <f t="shared" si="181"/>
        <v>42</v>
      </c>
      <c r="AH190" s="169">
        <f t="shared" si="183"/>
        <v>45342</v>
      </c>
      <c r="AI190" s="169">
        <f t="shared" si="191"/>
        <v>45341</v>
      </c>
      <c r="AJ190" s="169">
        <f t="shared" si="192"/>
        <v>45342</v>
      </c>
      <c r="AK190" s="169">
        <f t="shared" si="184"/>
        <v>45371</v>
      </c>
      <c r="AL190" s="167">
        <f t="shared" si="193"/>
        <v>21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22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3"/>
      <c r="DN190" s="1"/>
      <c r="DO190" s="1"/>
      <c r="DP190" s="1"/>
      <c r="DQ190" s="1"/>
      <c r="DR190" s="1"/>
      <c r="DS190" s="1"/>
      <c r="DT190" s="1"/>
      <c r="DU190" s="1"/>
      <c r="DV190" s="1"/>
      <c r="DW190" s="4"/>
      <c r="DY190" s="34"/>
      <c r="DZ190" s="17"/>
    </row>
    <row r="191" spans="1:130" ht="12.75" x14ac:dyDescent="0.2">
      <c r="A191" s="134">
        <f t="shared" si="165"/>
        <v>44244</v>
      </c>
      <c r="B191" s="135">
        <f t="shared" si="157"/>
        <v>1035.1830470499999</v>
      </c>
      <c r="C191" s="135">
        <f t="shared" si="171"/>
        <v>991.00494131999994</v>
      </c>
      <c r="D191" s="136">
        <f t="shared" si="166"/>
        <v>5486.52</v>
      </c>
      <c r="E191" s="137">
        <f t="shared" si="187"/>
        <v>5560.59</v>
      </c>
      <c r="F191" s="138">
        <f t="shared" si="188"/>
        <v>44185</v>
      </c>
      <c r="G191" s="139">
        <f t="shared" si="158"/>
        <v>1.3500360884495022E-2</v>
      </c>
      <c r="H191" s="140">
        <f t="shared" si="172"/>
        <v>44249</v>
      </c>
      <c r="I191" s="140">
        <f t="shared" si="159"/>
        <v>44249</v>
      </c>
      <c r="J191" s="141">
        <f t="shared" si="167"/>
        <v>21</v>
      </c>
      <c r="K191" s="141">
        <f t="shared" si="190"/>
        <v>18</v>
      </c>
      <c r="L191" s="8">
        <f t="shared" si="168"/>
        <v>1.01156063</v>
      </c>
      <c r="M191" s="142">
        <f t="shared" si="189"/>
        <v>1.00890013</v>
      </c>
      <c r="N191" s="142">
        <f t="shared" si="182"/>
        <v>1.0270752011149327</v>
      </c>
      <c r="O191" s="135">
        <f t="shared" si="186"/>
        <v>1.03894883</v>
      </c>
      <c r="P191" s="135">
        <f t="shared" si="160"/>
        <v>1029.6034242999999</v>
      </c>
      <c r="Q191" s="190">
        <f t="shared" si="173"/>
        <v>0</v>
      </c>
      <c r="R191" s="191">
        <f t="shared" si="169"/>
        <v>0</v>
      </c>
      <c r="S191" s="135">
        <f t="shared" si="161"/>
        <v>0</v>
      </c>
      <c r="T191" s="145">
        <f t="shared" si="170"/>
        <v>7.8600000000000003E-2</v>
      </c>
      <c r="U191" s="143">
        <f t="shared" si="185"/>
        <v>18</v>
      </c>
      <c r="V191" s="143">
        <v>252</v>
      </c>
      <c r="W191" s="142">
        <f t="shared" si="162"/>
        <v>1.0054191960000001</v>
      </c>
      <c r="X191" s="135">
        <f t="shared" si="163"/>
        <v>5.5796227500000004</v>
      </c>
      <c r="Y191" s="135">
        <f t="shared" si="164"/>
        <v>0</v>
      </c>
      <c r="Z191" s="148" t="str">
        <f t="shared" si="174"/>
        <v>A+J=</v>
      </c>
      <c r="AA191" s="140">
        <f t="shared" si="175"/>
        <v>44249</v>
      </c>
      <c r="AB191" s="4"/>
      <c r="AD191" s="177">
        <v>44307</v>
      </c>
      <c r="AE191" s="178" t="s">
        <v>86</v>
      </c>
      <c r="AG191" s="167">
        <f t="shared" si="181"/>
        <v>43</v>
      </c>
      <c r="AH191" s="169">
        <f t="shared" si="183"/>
        <v>45371</v>
      </c>
      <c r="AI191" s="169">
        <f t="shared" si="191"/>
        <v>45370</v>
      </c>
      <c r="AJ191" s="169">
        <f t="shared" si="192"/>
        <v>45371</v>
      </c>
      <c r="AK191" s="169">
        <f t="shared" si="184"/>
        <v>45404</v>
      </c>
      <c r="AL191" s="167">
        <f t="shared" si="193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22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3"/>
      <c r="DN191" s="1"/>
      <c r="DO191" s="1"/>
      <c r="DP191" s="1"/>
      <c r="DQ191" s="1"/>
      <c r="DR191" s="1"/>
      <c r="DS191" s="1"/>
      <c r="DT191" s="1"/>
      <c r="DU191" s="1"/>
      <c r="DV191" s="1"/>
      <c r="DW191" s="4"/>
      <c r="DY191" s="34"/>
      <c r="DZ191" s="17"/>
    </row>
    <row r="192" spans="1:130" ht="12.75" x14ac:dyDescent="0.2">
      <c r="A192" s="134">
        <f t="shared" si="165"/>
        <v>44245</v>
      </c>
      <c r="B192" s="135">
        <f t="shared" si="157"/>
        <v>1036.1553641599999</v>
      </c>
      <c r="C192" s="135">
        <f t="shared" si="171"/>
        <v>991.00494131999994</v>
      </c>
      <c r="D192" s="136">
        <f t="shared" si="166"/>
        <v>5486.52</v>
      </c>
      <c r="E192" s="137">
        <f t="shared" si="187"/>
        <v>5560.59</v>
      </c>
      <c r="F192" s="138">
        <f t="shared" si="188"/>
        <v>44185</v>
      </c>
      <c r="G192" s="139">
        <f t="shared" si="158"/>
        <v>1.3500360884495022E-2</v>
      </c>
      <c r="H192" s="140">
        <f t="shared" si="172"/>
        <v>44249</v>
      </c>
      <c r="I192" s="140">
        <f t="shared" si="159"/>
        <v>44249</v>
      </c>
      <c r="J192" s="141">
        <f t="shared" si="167"/>
        <v>21</v>
      </c>
      <c r="K192" s="141">
        <f t="shared" si="190"/>
        <v>19</v>
      </c>
      <c r="L192" s="8">
        <f t="shared" si="168"/>
        <v>1.01220679</v>
      </c>
      <c r="M192" s="142">
        <f t="shared" si="189"/>
        <v>1.00890013</v>
      </c>
      <c r="N192" s="142">
        <f t="shared" si="182"/>
        <v>1.0270752011149327</v>
      </c>
      <c r="O192" s="135">
        <f t="shared" si="186"/>
        <v>1.0396124899999999</v>
      </c>
      <c r="P192" s="135">
        <f t="shared" si="160"/>
        <v>1030.26111464</v>
      </c>
      <c r="Q192" s="190">
        <f t="shared" si="173"/>
        <v>0</v>
      </c>
      <c r="R192" s="191">
        <f t="shared" si="169"/>
        <v>0</v>
      </c>
      <c r="S192" s="135">
        <f t="shared" si="161"/>
        <v>0</v>
      </c>
      <c r="T192" s="145">
        <f t="shared" si="170"/>
        <v>7.8600000000000003E-2</v>
      </c>
      <c r="U192" s="143">
        <f t="shared" si="185"/>
        <v>19</v>
      </c>
      <c r="V192" s="143">
        <v>252</v>
      </c>
      <c r="W192" s="142">
        <f t="shared" si="162"/>
        <v>1.005721122</v>
      </c>
      <c r="X192" s="135">
        <f t="shared" si="163"/>
        <v>5.8942495199999998</v>
      </c>
      <c r="Y192" s="135">
        <f t="shared" si="164"/>
        <v>0</v>
      </c>
      <c r="Z192" s="148" t="str">
        <f t="shared" si="174"/>
        <v>A+J=</v>
      </c>
      <c r="AA192" s="140">
        <f t="shared" si="175"/>
        <v>44249</v>
      </c>
      <c r="AB192" s="4"/>
      <c r="AD192" s="177">
        <v>44350</v>
      </c>
      <c r="AE192" s="178" t="s">
        <v>90</v>
      </c>
      <c r="AG192" s="167">
        <f t="shared" si="181"/>
        <v>44</v>
      </c>
      <c r="AH192" s="169">
        <f t="shared" si="183"/>
        <v>45402</v>
      </c>
      <c r="AI192" s="169">
        <f t="shared" si="191"/>
        <v>45401</v>
      </c>
      <c r="AJ192" s="169">
        <f t="shared" si="192"/>
        <v>45404</v>
      </c>
      <c r="AK192" s="169">
        <f t="shared" si="184"/>
        <v>45432</v>
      </c>
      <c r="AL192" s="167">
        <f t="shared" si="193"/>
        <v>19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22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3"/>
      <c r="DN192" s="1"/>
      <c r="DO192" s="1"/>
      <c r="DP192" s="1"/>
      <c r="DQ192" s="1"/>
      <c r="DR192" s="1"/>
      <c r="DS192" s="1"/>
      <c r="DT192" s="1"/>
      <c r="DU192" s="1"/>
      <c r="DV192" s="1"/>
      <c r="DW192" s="4"/>
      <c r="DY192" s="34"/>
      <c r="DZ192" s="17"/>
    </row>
    <row r="193" spans="1:130" ht="12.75" x14ac:dyDescent="0.2">
      <c r="A193" s="134">
        <f t="shared" si="165"/>
        <v>44246</v>
      </c>
      <c r="B193" s="135">
        <f t="shared" si="157"/>
        <v>1037.1285899300001</v>
      </c>
      <c r="C193" s="135">
        <f t="shared" si="171"/>
        <v>991.00494131999994</v>
      </c>
      <c r="D193" s="136">
        <f t="shared" si="166"/>
        <v>5486.52</v>
      </c>
      <c r="E193" s="137">
        <f t="shared" si="187"/>
        <v>5560.59</v>
      </c>
      <c r="F193" s="138">
        <f t="shared" si="188"/>
        <v>44185</v>
      </c>
      <c r="G193" s="139">
        <f t="shared" si="158"/>
        <v>1.3500360884495022E-2</v>
      </c>
      <c r="H193" s="140">
        <f t="shared" si="172"/>
        <v>44249</v>
      </c>
      <c r="I193" s="140">
        <f t="shared" si="159"/>
        <v>44249</v>
      </c>
      <c r="J193" s="141">
        <f t="shared" si="167"/>
        <v>21</v>
      </c>
      <c r="K193" s="141">
        <f t="shared" si="190"/>
        <v>20</v>
      </c>
      <c r="L193" s="8">
        <f t="shared" si="168"/>
        <v>1.01285337</v>
      </c>
      <c r="M193" s="142">
        <f t="shared" si="189"/>
        <v>1.00890013</v>
      </c>
      <c r="N193" s="142">
        <f t="shared" si="182"/>
        <v>1.0270752011149327</v>
      </c>
      <c r="O193" s="135">
        <f t="shared" si="186"/>
        <v>1.0402765700000001</v>
      </c>
      <c r="P193" s="135">
        <f t="shared" si="160"/>
        <v>1030.9192212</v>
      </c>
      <c r="Q193" s="190">
        <f t="shared" si="173"/>
        <v>0</v>
      </c>
      <c r="R193" s="191">
        <f t="shared" si="169"/>
        <v>0</v>
      </c>
      <c r="S193" s="135">
        <f t="shared" si="161"/>
        <v>0</v>
      </c>
      <c r="T193" s="145">
        <f t="shared" si="170"/>
        <v>7.8600000000000003E-2</v>
      </c>
      <c r="U193" s="143">
        <f t="shared" si="185"/>
        <v>20</v>
      </c>
      <c r="V193" s="143">
        <v>252</v>
      </c>
      <c r="W193" s="142">
        <f t="shared" si="162"/>
        <v>1.006023138</v>
      </c>
      <c r="X193" s="135">
        <f t="shared" si="163"/>
        <v>6.2093687299999996</v>
      </c>
      <c r="Y193" s="135">
        <f t="shared" si="164"/>
        <v>0</v>
      </c>
      <c r="Z193" s="148" t="str">
        <f t="shared" si="174"/>
        <v>A+J=</v>
      </c>
      <c r="AA193" s="140">
        <f t="shared" si="175"/>
        <v>44249</v>
      </c>
      <c r="AB193" s="4"/>
      <c r="AD193" s="177">
        <v>44446</v>
      </c>
      <c r="AE193" s="178" t="s">
        <v>91</v>
      </c>
      <c r="AG193" s="167">
        <f t="shared" si="181"/>
        <v>45</v>
      </c>
      <c r="AH193" s="169">
        <f t="shared" si="183"/>
        <v>45432</v>
      </c>
      <c r="AI193" s="169">
        <f t="shared" si="191"/>
        <v>45429</v>
      </c>
      <c r="AJ193" s="169">
        <f t="shared" si="192"/>
        <v>45432</v>
      </c>
      <c r="AK193" s="169">
        <f t="shared" si="184"/>
        <v>45463</v>
      </c>
      <c r="AL193" s="167">
        <f t="shared" si="193"/>
        <v>22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22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3"/>
      <c r="DN193" s="1"/>
      <c r="DO193" s="1"/>
      <c r="DP193" s="1"/>
      <c r="DQ193" s="1"/>
      <c r="DR193" s="1"/>
      <c r="DS193" s="1"/>
      <c r="DT193" s="1"/>
      <c r="DU193" s="1"/>
      <c r="DV193" s="1"/>
      <c r="DW193" s="4"/>
      <c r="DY193" s="34"/>
      <c r="DZ193" s="17"/>
    </row>
    <row r="194" spans="1:130" ht="12.75" x14ac:dyDescent="0.2">
      <c r="A194" s="134">
        <f t="shared" si="165"/>
        <v>44247</v>
      </c>
      <c r="B194" s="135">
        <f t="shared" si="157"/>
        <v>1038.1027369600001</v>
      </c>
      <c r="C194" s="135">
        <f t="shared" si="171"/>
        <v>991.00494131999994</v>
      </c>
      <c r="D194" s="136">
        <f t="shared" si="166"/>
        <v>5486.52</v>
      </c>
      <c r="E194" s="137">
        <f t="shared" si="187"/>
        <v>5560.59</v>
      </c>
      <c r="F194" s="138">
        <f t="shared" si="188"/>
        <v>44185</v>
      </c>
      <c r="G194" s="139">
        <f t="shared" si="158"/>
        <v>1.3500360884495022E-2</v>
      </c>
      <c r="H194" s="140">
        <f t="shared" si="172"/>
        <v>44277</v>
      </c>
      <c r="I194" s="140">
        <f t="shared" si="159"/>
        <v>44249</v>
      </c>
      <c r="J194" s="141">
        <f t="shared" si="167"/>
        <v>21</v>
      </c>
      <c r="K194" s="141">
        <f t="shared" si="190"/>
        <v>21</v>
      </c>
      <c r="L194" s="8">
        <f t="shared" si="168"/>
        <v>1.0135003600000001</v>
      </c>
      <c r="M194" s="142">
        <f t="shared" si="189"/>
        <v>1.00890013</v>
      </c>
      <c r="N194" s="142">
        <f t="shared" si="182"/>
        <v>1.0270752011149327</v>
      </c>
      <c r="O194" s="135">
        <f t="shared" si="186"/>
        <v>1.0409410800000001</v>
      </c>
      <c r="P194" s="135">
        <f t="shared" si="160"/>
        <v>1031.5777539000001</v>
      </c>
      <c r="Q194" s="190">
        <f t="shared" si="173"/>
        <v>0</v>
      </c>
      <c r="R194" s="191">
        <f t="shared" si="169"/>
        <v>0</v>
      </c>
      <c r="S194" s="135">
        <f t="shared" si="161"/>
        <v>0</v>
      </c>
      <c r="T194" s="145">
        <f t="shared" si="170"/>
        <v>7.8600000000000003E-2</v>
      </c>
      <c r="U194" s="143">
        <f t="shared" si="185"/>
        <v>21</v>
      </c>
      <c r="V194" s="143">
        <v>252</v>
      </c>
      <c r="W194" s="142">
        <f t="shared" si="162"/>
        <v>1.0063252460000001</v>
      </c>
      <c r="X194" s="135">
        <f t="shared" si="163"/>
        <v>6.5249830600000003</v>
      </c>
      <c r="Y194" s="135">
        <f t="shared" si="164"/>
        <v>0</v>
      </c>
      <c r="Z194" s="148" t="str">
        <f t="shared" si="174"/>
        <v>A+J=</v>
      </c>
      <c r="AA194" s="140">
        <f t="shared" si="175"/>
        <v>44249</v>
      </c>
      <c r="AB194" s="26"/>
      <c r="AD194" s="177">
        <v>44481</v>
      </c>
      <c r="AE194" s="179" t="s">
        <v>87</v>
      </c>
      <c r="AG194" s="167">
        <f t="shared" si="181"/>
        <v>46</v>
      </c>
      <c r="AH194" s="169">
        <f t="shared" si="183"/>
        <v>45463</v>
      </c>
      <c r="AI194" s="169">
        <f t="shared" si="191"/>
        <v>45462</v>
      </c>
      <c r="AJ194" s="169">
        <f t="shared" si="192"/>
        <v>45463</v>
      </c>
      <c r="AK194" s="169">
        <f t="shared" si="184"/>
        <v>45495</v>
      </c>
      <c r="AL194" s="167">
        <f t="shared" si="193"/>
        <v>22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1"/>
      <c r="CW194" s="1"/>
      <c r="CX194" s="22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3"/>
      <c r="DN194" s="1"/>
      <c r="DO194" s="1"/>
      <c r="DP194" s="1"/>
      <c r="DQ194" s="1"/>
      <c r="DR194" s="1"/>
      <c r="DS194" s="1"/>
      <c r="DT194" s="1"/>
      <c r="DU194" s="1"/>
      <c r="DV194" s="1"/>
      <c r="DW194" s="26"/>
      <c r="DY194" s="34"/>
      <c r="DZ194" s="17"/>
    </row>
    <row r="195" spans="1:130" ht="12.75" x14ac:dyDescent="0.2">
      <c r="A195" s="134">
        <f t="shared" si="165"/>
        <v>44248</v>
      </c>
      <c r="B195" s="135">
        <f t="shared" si="157"/>
        <v>1038.1027369600001</v>
      </c>
      <c r="C195" s="135">
        <f t="shared" si="171"/>
        <v>991.00494131999994</v>
      </c>
      <c r="D195" s="136">
        <f t="shared" si="166"/>
        <v>5486.52</v>
      </c>
      <c r="E195" s="137">
        <f t="shared" si="187"/>
        <v>5560.59</v>
      </c>
      <c r="F195" s="138">
        <f t="shared" si="188"/>
        <v>44185</v>
      </c>
      <c r="G195" s="139">
        <f t="shared" si="158"/>
        <v>1.3500360884495022E-2</v>
      </c>
      <c r="H195" s="140">
        <f t="shared" si="172"/>
        <v>44277</v>
      </c>
      <c r="I195" s="140">
        <f t="shared" si="159"/>
        <v>44249</v>
      </c>
      <c r="J195" s="141">
        <f t="shared" si="167"/>
        <v>21</v>
      </c>
      <c r="K195" s="141">
        <f t="shared" si="190"/>
        <v>21</v>
      </c>
      <c r="L195" s="8">
        <f t="shared" si="168"/>
        <v>1.0135003600000001</v>
      </c>
      <c r="M195" s="142">
        <f t="shared" si="189"/>
        <v>1.00890013</v>
      </c>
      <c r="N195" s="142">
        <f t="shared" si="182"/>
        <v>1.0270752011149327</v>
      </c>
      <c r="O195" s="135">
        <f t="shared" si="186"/>
        <v>1.0409410800000001</v>
      </c>
      <c r="P195" s="135">
        <f t="shared" si="160"/>
        <v>1031.5777539000001</v>
      </c>
      <c r="Q195" s="190">
        <f t="shared" si="173"/>
        <v>0</v>
      </c>
      <c r="R195" s="191">
        <f t="shared" si="169"/>
        <v>0</v>
      </c>
      <c r="S195" s="135">
        <f t="shared" si="161"/>
        <v>0</v>
      </c>
      <c r="T195" s="145">
        <f t="shared" si="170"/>
        <v>7.8600000000000003E-2</v>
      </c>
      <c r="U195" s="143">
        <f t="shared" si="185"/>
        <v>21</v>
      </c>
      <c r="V195" s="143">
        <v>252</v>
      </c>
      <c r="W195" s="142">
        <f t="shared" si="162"/>
        <v>1.0063252460000001</v>
      </c>
      <c r="X195" s="135">
        <f t="shared" si="163"/>
        <v>6.5249830600000003</v>
      </c>
      <c r="Y195" s="135">
        <f t="shared" si="164"/>
        <v>0</v>
      </c>
      <c r="Z195" s="148" t="str">
        <f t="shared" si="174"/>
        <v>A+J=</v>
      </c>
      <c r="AA195" s="140">
        <f t="shared" si="175"/>
        <v>44249</v>
      </c>
      <c r="AB195" s="4"/>
      <c r="AD195" s="177">
        <v>44502</v>
      </c>
      <c r="AE195" s="178" t="s">
        <v>92</v>
      </c>
      <c r="AG195" s="167">
        <f t="shared" si="181"/>
        <v>47</v>
      </c>
      <c r="AH195" s="169">
        <f t="shared" si="183"/>
        <v>45493</v>
      </c>
      <c r="AI195" s="169">
        <f t="shared" si="191"/>
        <v>45492</v>
      </c>
      <c r="AJ195" s="169">
        <f t="shared" si="192"/>
        <v>45495</v>
      </c>
      <c r="AK195" s="169">
        <f t="shared" si="184"/>
        <v>45524</v>
      </c>
      <c r="AL195" s="167">
        <f t="shared" si="193"/>
        <v>21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22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3"/>
      <c r="DN195" s="1"/>
      <c r="DO195" s="1"/>
      <c r="DP195" s="1"/>
      <c r="DQ195" s="1"/>
      <c r="DR195" s="1"/>
      <c r="DS195" s="1"/>
      <c r="DT195" s="1"/>
      <c r="DU195" s="1"/>
      <c r="DV195" s="1"/>
      <c r="DW195" s="4"/>
      <c r="DY195" s="34"/>
      <c r="DZ195" s="17"/>
    </row>
    <row r="196" spans="1:130" ht="12.75" x14ac:dyDescent="0.2">
      <c r="A196" s="134">
        <f t="shared" si="165"/>
        <v>44249</v>
      </c>
      <c r="B196" s="135">
        <f t="shared" si="157"/>
        <v>1038.1027369600001</v>
      </c>
      <c r="C196" s="135">
        <f t="shared" si="171"/>
        <v>991.00494131999994</v>
      </c>
      <c r="D196" s="136">
        <f t="shared" si="166"/>
        <v>5486.52</v>
      </c>
      <c r="E196" s="137">
        <f t="shared" si="187"/>
        <v>5560.59</v>
      </c>
      <c r="F196" s="138">
        <f t="shared" si="188"/>
        <v>44185</v>
      </c>
      <c r="G196" s="139">
        <f t="shared" si="158"/>
        <v>1.3500360884495022E-2</v>
      </c>
      <c r="H196" s="140">
        <f t="shared" si="172"/>
        <v>44277</v>
      </c>
      <c r="I196" s="140">
        <f t="shared" si="159"/>
        <v>44249</v>
      </c>
      <c r="J196" s="141">
        <f t="shared" si="167"/>
        <v>21</v>
      </c>
      <c r="K196" s="141">
        <f t="shared" si="190"/>
        <v>21</v>
      </c>
      <c r="L196" s="8">
        <f t="shared" si="168"/>
        <v>1.0135003600000001</v>
      </c>
      <c r="M196" s="142">
        <f t="shared" si="189"/>
        <v>1.00890013</v>
      </c>
      <c r="N196" s="142">
        <f t="shared" si="182"/>
        <v>1.0270752011149327</v>
      </c>
      <c r="O196" s="135">
        <f t="shared" si="186"/>
        <v>1.0409410800000001</v>
      </c>
      <c r="P196" s="135">
        <f t="shared" si="160"/>
        <v>1031.5777539000001</v>
      </c>
      <c r="Q196" s="190">
        <f t="shared" si="173"/>
        <v>6</v>
      </c>
      <c r="R196" s="191">
        <f t="shared" si="169"/>
        <v>2.4357450618730327E-3</v>
      </c>
      <c r="S196" s="135">
        <f t="shared" si="161"/>
        <v>2.51266042</v>
      </c>
      <c r="T196" s="145">
        <f t="shared" si="170"/>
        <v>7.8600000000000003E-2</v>
      </c>
      <c r="U196" s="143">
        <f t="shared" si="185"/>
        <v>21</v>
      </c>
      <c r="V196" s="143">
        <v>252</v>
      </c>
      <c r="W196" s="142">
        <f t="shared" si="162"/>
        <v>1.0063252460000001</v>
      </c>
      <c r="X196" s="135">
        <f t="shared" si="163"/>
        <v>6.5249830600000003</v>
      </c>
      <c r="Y196" s="135">
        <f t="shared" si="164"/>
        <v>9.0376434799999998</v>
      </c>
      <c r="Z196" s="148" t="str">
        <f t="shared" si="174"/>
        <v>A+J=</v>
      </c>
      <c r="AA196" s="140">
        <f t="shared" si="175"/>
        <v>44249</v>
      </c>
      <c r="AB196" s="218"/>
      <c r="AD196" s="177">
        <v>44515</v>
      </c>
      <c r="AE196" s="178" t="s">
        <v>93</v>
      </c>
      <c r="AG196" s="167">
        <f t="shared" si="181"/>
        <v>48</v>
      </c>
      <c r="AH196" s="169">
        <f t="shared" si="183"/>
        <v>45524</v>
      </c>
      <c r="AI196" s="169">
        <f t="shared" si="191"/>
        <v>45523</v>
      </c>
      <c r="AJ196" s="169">
        <f t="shared" si="192"/>
        <v>45524</v>
      </c>
      <c r="AK196" s="169">
        <f t="shared" si="184"/>
        <v>45555</v>
      </c>
      <c r="AL196" s="167">
        <f t="shared" si="193"/>
        <v>23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22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3"/>
      <c r="DN196" s="1"/>
      <c r="DO196" s="1"/>
      <c r="DP196" s="1"/>
      <c r="DQ196" s="1"/>
      <c r="DR196" s="1"/>
      <c r="DS196" s="1"/>
      <c r="DT196" s="1"/>
      <c r="DU196" s="1"/>
      <c r="DV196" s="1"/>
      <c r="DW196" s="4"/>
      <c r="DY196" s="34"/>
      <c r="DZ196" s="17"/>
    </row>
    <row r="197" spans="1:130" ht="12.75" x14ac:dyDescent="0.2">
      <c r="A197" s="134">
        <f t="shared" si="165"/>
        <v>44250</v>
      </c>
      <c r="B197" s="135">
        <f t="shared" si="157"/>
        <v>1029.5026167999999</v>
      </c>
      <c r="C197" s="135">
        <f t="shared" si="171"/>
        <v>988.59110593000003</v>
      </c>
      <c r="D197" s="136">
        <f t="shared" si="166"/>
        <v>5560.59</v>
      </c>
      <c r="E197" s="137">
        <f t="shared" si="187"/>
        <v>5574.49</v>
      </c>
      <c r="F197" s="138">
        <f t="shared" si="188"/>
        <v>44218</v>
      </c>
      <c r="G197" s="139">
        <f t="shared" si="158"/>
        <v>2.4997347403781234E-3</v>
      </c>
      <c r="H197" s="140">
        <f t="shared" si="172"/>
        <v>44277</v>
      </c>
      <c r="I197" s="140">
        <f t="shared" si="159"/>
        <v>44277</v>
      </c>
      <c r="J197" s="141">
        <f t="shared" si="167"/>
        <v>20</v>
      </c>
      <c r="K197" s="141">
        <f t="shared" si="190"/>
        <v>1</v>
      </c>
      <c r="L197" s="8">
        <f t="shared" si="168"/>
        <v>1.0001248300000001</v>
      </c>
      <c r="M197" s="142">
        <f t="shared" si="189"/>
        <v>1.0135003600000001</v>
      </c>
      <c r="N197" s="142">
        <f t="shared" si="182"/>
        <v>1.0409410860770567</v>
      </c>
      <c r="O197" s="135">
        <f t="shared" si="186"/>
        <v>1.04107102</v>
      </c>
      <c r="P197" s="135">
        <f t="shared" si="160"/>
        <v>1029.19355101</v>
      </c>
      <c r="Q197" s="190">
        <f t="shared" si="173"/>
        <v>0</v>
      </c>
      <c r="R197" s="191">
        <f t="shared" si="169"/>
        <v>0</v>
      </c>
      <c r="S197" s="135">
        <f t="shared" si="161"/>
        <v>0</v>
      </c>
      <c r="T197" s="145">
        <f t="shared" si="170"/>
        <v>7.8600000000000003E-2</v>
      </c>
      <c r="U197" s="143">
        <f t="shared" si="185"/>
        <v>1</v>
      </c>
      <c r="V197" s="143">
        <v>252</v>
      </c>
      <c r="W197" s="142">
        <f t="shared" si="162"/>
        <v>1.0003002990000001</v>
      </c>
      <c r="X197" s="135">
        <f t="shared" si="163"/>
        <v>0.30906579000000001</v>
      </c>
      <c r="Y197" s="135">
        <f t="shared" si="164"/>
        <v>0</v>
      </c>
      <c r="Z197" s="148" t="str">
        <f t="shared" si="174"/>
        <v>A+J=</v>
      </c>
      <c r="AA197" s="140">
        <f t="shared" si="175"/>
        <v>44277</v>
      </c>
      <c r="AB197" s="4"/>
      <c r="AD197" s="177">
        <v>44620</v>
      </c>
      <c r="AE197" s="178" t="s">
        <v>85</v>
      </c>
      <c r="AG197" s="167">
        <f t="shared" si="181"/>
        <v>49</v>
      </c>
      <c r="AH197" s="169">
        <f t="shared" si="183"/>
        <v>45555</v>
      </c>
      <c r="AI197" s="169">
        <f t="shared" si="191"/>
        <v>45554</v>
      </c>
      <c r="AJ197" s="169">
        <f t="shared" si="192"/>
        <v>45555</v>
      </c>
      <c r="AK197" s="169">
        <f t="shared" si="184"/>
        <v>45586</v>
      </c>
      <c r="AL197" s="167">
        <f t="shared" si="193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22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3"/>
      <c r="DN197" s="1"/>
      <c r="DO197" s="1"/>
      <c r="DP197" s="1"/>
      <c r="DQ197" s="1"/>
      <c r="DR197" s="1"/>
      <c r="DS197" s="1"/>
      <c r="DT197" s="1"/>
      <c r="DU197" s="1"/>
      <c r="DV197" s="1"/>
      <c r="DW197" s="4"/>
      <c r="DY197" s="34"/>
      <c r="DZ197" s="17"/>
    </row>
    <row r="198" spans="1:130" ht="12.75" x14ac:dyDescent="0.2">
      <c r="A198" s="134">
        <f t="shared" si="165"/>
        <v>44251</v>
      </c>
      <c r="B198" s="135">
        <f t="shared" si="157"/>
        <v>1029.94033855</v>
      </c>
      <c r="C198" s="135">
        <f t="shared" si="171"/>
        <v>988.59110593000003</v>
      </c>
      <c r="D198" s="136">
        <f t="shared" si="166"/>
        <v>5560.59</v>
      </c>
      <c r="E198" s="137">
        <f t="shared" si="187"/>
        <v>5574.49</v>
      </c>
      <c r="F198" s="138">
        <f t="shared" si="188"/>
        <v>44218</v>
      </c>
      <c r="G198" s="139">
        <f t="shared" si="158"/>
        <v>2.4997347403781234E-3</v>
      </c>
      <c r="H198" s="140">
        <f t="shared" si="172"/>
        <v>44277</v>
      </c>
      <c r="I198" s="140">
        <f t="shared" si="159"/>
        <v>44277</v>
      </c>
      <c r="J198" s="141">
        <f t="shared" si="167"/>
        <v>20</v>
      </c>
      <c r="K198" s="141">
        <f t="shared" si="190"/>
        <v>2</v>
      </c>
      <c r="L198" s="8">
        <f t="shared" si="168"/>
        <v>1.00024969</v>
      </c>
      <c r="M198" s="142">
        <f t="shared" si="189"/>
        <v>1.0135003600000001</v>
      </c>
      <c r="N198" s="142">
        <f t="shared" si="182"/>
        <v>1.0409410860770567</v>
      </c>
      <c r="O198" s="135">
        <f t="shared" si="186"/>
        <v>1.0412009900000001</v>
      </c>
      <c r="P198" s="135">
        <f t="shared" si="160"/>
        <v>1029.3220381900001</v>
      </c>
      <c r="Q198" s="190">
        <f t="shared" si="173"/>
        <v>0</v>
      </c>
      <c r="R198" s="191">
        <f t="shared" si="169"/>
        <v>0</v>
      </c>
      <c r="S198" s="135">
        <f t="shared" si="161"/>
        <v>0</v>
      </c>
      <c r="T198" s="145">
        <f t="shared" si="170"/>
        <v>7.8600000000000003E-2</v>
      </c>
      <c r="U198" s="143">
        <f t="shared" si="185"/>
        <v>2</v>
      </c>
      <c r="V198" s="143">
        <v>252</v>
      </c>
      <c r="W198" s="142">
        <f t="shared" si="162"/>
        <v>1.0006006869999999</v>
      </c>
      <c r="X198" s="135">
        <f t="shared" si="163"/>
        <v>0.61830035999999999</v>
      </c>
      <c r="Y198" s="135">
        <f t="shared" si="164"/>
        <v>0</v>
      </c>
      <c r="Z198" s="148" t="str">
        <f t="shared" si="174"/>
        <v>A+J=</v>
      </c>
      <c r="AA198" s="140">
        <f t="shared" si="175"/>
        <v>44277</v>
      </c>
      <c r="AB198" s="4"/>
      <c r="AD198" s="177">
        <v>44621</v>
      </c>
      <c r="AE198" s="178" t="s">
        <v>85</v>
      </c>
      <c r="AG198" s="167">
        <f t="shared" si="181"/>
        <v>50</v>
      </c>
      <c r="AH198" s="169">
        <f t="shared" si="183"/>
        <v>45585</v>
      </c>
      <c r="AI198" s="169">
        <f t="shared" si="191"/>
        <v>45583</v>
      </c>
      <c r="AJ198" s="169">
        <f t="shared" si="192"/>
        <v>45586</v>
      </c>
      <c r="AK198" s="169">
        <f t="shared" si="184"/>
        <v>45616</v>
      </c>
      <c r="AL198" s="167">
        <f t="shared" si="193"/>
        <v>21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22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3"/>
      <c r="DN198" s="1"/>
      <c r="DO198" s="1"/>
      <c r="DP198" s="1"/>
      <c r="DQ198" s="1"/>
      <c r="DR198" s="1"/>
      <c r="DS198" s="1"/>
      <c r="DT198" s="1"/>
      <c r="DU198" s="1"/>
      <c r="DV198" s="1"/>
      <c r="DW198" s="4"/>
      <c r="DY198" s="34"/>
      <c r="DZ198" s="17"/>
    </row>
    <row r="199" spans="1:130" ht="12.75" x14ac:dyDescent="0.2">
      <c r="A199" s="134">
        <f t="shared" si="165"/>
        <v>44252</v>
      </c>
      <c r="B199" s="135">
        <f t="shared" si="157"/>
        <v>1030.37825097</v>
      </c>
      <c r="C199" s="135">
        <f t="shared" si="171"/>
        <v>988.59110593000003</v>
      </c>
      <c r="D199" s="136">
        <f t="shared" si="166"/>
        <v>5560.59</v>
      </c>
      <c r="E199" s="137">
        <f t="shared" si="187"/>
        <v>5574.49</v>
      </c>
      <c r="F199" s="138">
        <f t="shared" si="188"/>
        <v>44218</v>
      </c>
      <c r="G199" s="139">
        <f t="shared" si="158"/>
        <v>2.4997347403781234E-3</v>
      </c>
      <c r="H199" s="140">
        <f t="shared" si="172"/>
        <v>44277</v>
      </c>
      <c r="I199" s="140">
        <f t="shared" si="159"/>
        <v>44277</v>
      </c>
      <c r="J199" s="141">
        <f t="shared" si="167"/>
        <v>20</v>
      </c>
      <c r="K199" s="141">
        <f t="shared" si="190"/>
        <v>3</v>
      </c>
      <c r="L199" s="8">
        <f t="shared" si="168"/>
        <v>1.00037456</v>
      </c>
      <c r="M199" s="142">
        <f t="shared" si="189"/>
        <v>1.0135003600000001</v>
      </c>
      <c r="N199" s="142">
        <f t="shared" si="182"/>
        <v>1.0409410860770567</v>
      </c>
      <c r="O199" s="135">
        <f t="shared" si="186"/>
        <v>1.0413309799999999</v>
      </c>
      <c r="P199" s="135">
        <f t="shared" si="160"/>
        <v>1029.4505451499999</v>
      </c>
      <c r="Q199" s="190">
        <f t="shared" si="173"/>
        <v>0</v>
      </c>
      <c r="R199" s="191">
        <f t="shared" si="169"/>
        <v>0</v>
      </c>
      <c r="S199" s="135">
        <f t="shared" si="161"/>
        <v>0</v>
      </c>
      <c r="T199" s="145">
        <f t="shared" si="170"/>
        <v>7.8600000000000003E-2</v>
      </c>
      <c r="U199" s="143">
        <f t="shared" si="185"/>
        <v>3</v>
      </c>
      <c r="V199" s="143">
        <v>252</v>
      </c>
      <c r="W199" s="142">
        <f t="shared" si="162"/>
        <v>1.000901166</v>
      </c>
      <c r="X199" s="135">
        <f t="shared" si="163"/>
        <v>0.92770582000000001</v>
      </c>
      <c r="Y199" s="135">
        <f t="shared" si="164"/>
        <v>0</v>
      </c>
      <c r="Z199" s="148" t="str">
        <f t="shared" si="174"/>
        <v>A+J=</v>
      </c>
      <c r="AA199" s="140">
        <f t="shared" si="175"/>
        <v>44277</v>
      </c>
      <c r="AB199" s="4"/>
      <c r="AD199" s="177">
        <v>44666</v>
      </c>
      <c r="AE199" s="178" t="s">
        <v>88</v>
      </c>
      <c r="AG199" s="167">
        <f t="shared" si="181"/>
        <v>51</v>
      </c>
      <c r="AH199" s="169">
        <f t="shared" si="183"/>
        <v>45616</v>
      </c>
      <c r="AI199" s="169">
        <f t="shared" si="191"/>
        <v>45615</v>
      </c>
      <c r="AJ199" s="169">
        <f t="shared" si="192"/>
        <v>45616</v>
      </c>
      <c r="AK199" s="169">
        <f t="shared" si="184"/>
        <v>45646</v>
      </c>
      <c r="AL199" s="167">
        <f t="shared" si="193"/>
        <v>22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22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3"/>
      <c r="DN199" s="1"/>
      <c r="DO199" s="1"/>
      <c r="DP199" s="1"/>
      <c r="DQ199" s="1"/>
      <c r="DR199" s="1"/>
      <c r="DS199" s="1"/>
      <c r="DT199" s="1"/>
      <c r="DU199" s="1"/>
      <c r="DV199" s="1"/>
      <c r="DW199" s="4"/>
      <c r="DY199" s="34"/>
      <c r="DZ199" s="17"/>
    </row>
    <row r="200" spans="1:130" ht="12.75" x14ac:dyDescent="0.2">
      <c r="A200" s="134">
        <f t="shared" si="165"/>
        <v>44253</v>
      </c>
      <c r="B200" s="135">
        <f t="shared" si="157"/>
        <v>1030.8163343200001</v>
      </c>
      <c r="C200" s="135">
        <f t="shared" si="171"/>
        <v>988.59110593000003</v>
      </c>
      <c r="D200" s="136">
        <f t="shared" si="166"/>
        <v>5560.59</v>
      </c>
      <c r="E200" s="137">
        <f t="shared" si="187"/>
        <v>5574.49</v>
      </c>
      <c r="F200" s="138">
        <f t="shared" si="188"/>
        <v>44218</v>
      </c>
      <c r="G200" s="139">
        <f t="shared" si="158"/>
        <v>2.4997347403781234E-3</v>
      </c>
      <c r="H200" s="140">
        <f t="shared" si="172"/>
        <v>44277</v>
      </c>
      <c r="I200" s="140">
        <f t="shared" si="159"/>
        <v>44277</v>
      </c>
      <c r="J200" s="141">
        <f t="shared" si="167"/>
        <v>20</v>
      </c>
      <c r="K200" s="141">
        <f t="shared" si="190"/>
        <v>4</v>
      </c>
      <c r="L200" s="8">
        <f t="shared" si="168"/>
        <v>1.00049944</v>
      </c>
      <c r="M200" s="142">
        <f t="shared" si="189"/>
        <v>1.0135003600000001</v>
      </c>
      <c r="N200" s="142">
        <f t="shared" si="182"/>
        <v>1.0409410860770567</v>
      </c>
      <c r="O200" s="135">
        <f t="shared" si="186"/>
        <v>1.0414609699999999</v>
      </c>
      <c r="P200" s="135">
        <f t="shared" si="160"/>
        <v>1029.57905211</v>
      </c>
      <c r="Q200" s="190">
        <f t="shared" si="173"/>
        <v>0</v>
      </c>
      <c r="R200" s="191">
        <f t="shared" si="169"/>
        <v>0</v>
      </c>
      <c r="S200" s="135">
        <f t="shared" si="161"/>
        <v>0</v>
      </c>
      <c r="T200" s="145">
        <f t="shared" si="170"/>
        <v>7.8600000000000003E-2</v>
      </c>
      <c r="U200" s="143">
        <f t="shared" si="185"/>
        <v>4</v>
      </c>
      <c r="V200" s="143">
        <v>252</v>
      </c>
      <c r="W200" s="142">
        <f t="shared" si="162"/>
        <v>1.0012017360000001</v>
      </c>
      <c r="X200" s="135">
        <f t="shared" si="163"/>
        <v>1.23728221</v>
      </c>
      <c r="Y200" s="135">
        <f t="shared" si="164"/>
        <v>0</v>
      </c>
      <c r="Z200" s="148" t="str">
        <f t="shared" si="174"/>
        <v>A+J=</v>
      </c>
      <c r="AA200" s="140">
        <f t="shared" si="175"/>
        <v>44277</v>
      </c>
      <c r="AB200" s="4"/>
      <c r="AD200" s="177">
        <v>44672</v>
      </c>
      <c r="AE200" s="178" t="s">
        <v>86</v>
      </c>
      <c r="AG200" s="167">
        <f t="shared" si="181"/>
        <v>52</v>
      </c>
      <c r="AH200" s="169">
        <f t="shared" si="183"/>
        <v>45646</v>
      </c>
      <c r="AI200" s="169">
        <f t="shared" si="191"/>
        <v>45645</v>
      </c>
      <c r="AJ200" s="169">
        <f t="shared" si="192"/>
        <v>45646</v>
      </c>
      <c r="AK200" s="169">
        <f t="shared" si="184"/>
        <v>45677</v>
      </c>
      <c r="AL200" s="167">
        <f t="shared" si="193"/>
        <v>19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22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3"/>
      <c r="DN200" s="1"/>
      <c r="DO200" s="1"/>
      <c r="DP200" s="1"/>
      <c r="DQ200" s="1"/>
      <c r="DR200" s="1"/>
      <c r="DS200" s="1"/>
      <c r="DT200" s="1"/>
      <c r="DU200" s="1"/>
      <c r="DV200" s="1"/>
      <c r="DW200" s="4"/>
      <c r="DY200" s="34"/>
      <c r="DZ200" s="17"/>
    </row>
    <row r="201" spans="1:130" ht="12.75" x14ac:dyDescent="0.2">
      <c r="A201" s="134">
        <f t="shared" si="165"/>
        <v>44254</v>
      </c>
      <c r="B201" s="135">
        <f t="shared" si="157"/>
        <v>1031.2546063499999</v>
      </c>
      <c r="C201" s="135">
        <f t="shared" si="171"/>
        <v>988.59110593000003</v>
      </c>
      <c r="D201" s="136">
        <f t="shared" si="166"/>
        <v>5560.59</v>
      </c>
      <c r="E201" s="137">
        <f t="shared" si="187"/>
        <v>5574.49</v>
      </c>
      <c r="F201" s="138">
        <f t="shared" si="188"/>
        <v>44218</v>
      </c>
      <c r="G201" s="139">
        <f t="shared" si="158"/>
        <v>2.4997347403781234E-3</v>
      </c>
      <c r="H201" s="140">
        <f t="shared" si="172"/>
        <v>44277</v>
      </c>
      <c r="I201" s="140">
        <f t="shared" si="159"/>
        <v>44277</v>
      </c>
      <c r="J201" s="141">
        <f t="shared" si="167"/>
        <v>20</v>
      </c>
      <c r="K201" s="141">
        <f t="shared" si="190"/>
        <v>5</v>
      </c>
      <c r="L201" s="8">
        <f t="shared" si="168"/>
        <v>1.0006243399999999</v>
      </c>
      <c r="M201" s="142">
        <f t="shared" si="189"/>
        <v>1.0135003600000001</v>
      </c>
      <c r="N201" s="142">
        <f t="shared" si="182"/>
        <v>1.0409410860770567</v>
      </c>
      <c r="O201" s="135">
        <f t="shared" si="186"/>
        <v>1.0415909800000001</v>
      </c>
      <c r="P201" s="135">
        <f t="shared" si="160"/>
        <v>1029.70757884</v>
      </c>
      <c r="Q201" s="190">
        <f t="shared" si="173"/>
        <v>0</v>
      </c>
      <c r="R201" s="191">
        <f t="shared" si="169"/>
        <v>0</v>
      </c>
      <c r="S201" s="135">
        <f t="shared" si="161"/>
        <v>0</v>
      </c>
      <c r="T201" s="145">
        <f t="shared" si="170"/>
        <v>7.8600000000000003E-2</v>
      </c>
      <c r="U201" s="143">
        <f t="shared" si="185"/>
        <v>5</v>
      </c>
      <c r="V201" s="143">
        <v>252</v>
      </c>
      <c r="W201" s="142">
        <f t="shared" si="162"/>
        <v>1.0015023949999999</v>
      </c>
      <c r="X201" s="135">
        <f t="shared" si="163"/>
        <v>1.5470275099999999</v>
      </c>
      <c r="Y201" s="135">
        <f t="shared" si="164"/>
        <v>0</v>
      </c>
      <c r="Z201" s="148" t="str">
        <f t="shared" si="174"/>
        <v>A+J=</v>
      </c>
      <c r="AA201" s="140">
        <f t="shared" si="175"/>
        <v>44277</v>
      </c>
      <c r="AB201" s="4"/>
      <c r="AD201" s="177">
        <v>44728</v>
      </c>
      <c r="AE201" s="178" t="s">
        <v>90</v>
      </c>
      <c r="AG201" s="167">
        <f t="shared" si="181"/>
        <v>53</v>
      </c>
      <c r="AH201" s="169">
        <f t="shared" si="183"/>
        <v>45677</v>
      </c>
      <c r="AI201" s="169">
        <f t="shared" si="191"/>
        <v>45674</v>
      </c>
      <c r="AJ201" s="169">
        <f t="shared" si="192"/>
        <v>45677</v>
      </c>
      <c r="AK201" s="169">
        <f t="shared" si="184"/>
        <v>45708</v>
      </c>
      <c r="AL201" s="167">
        <f t="shared" si="193"/>
        <v>23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22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3"/>
      <c r="DN201" s="1"/>
      <c r="DO201" s="1"/>
      <c r="DP201" s="1"/>
      <c r="DQ201" s="1"/>
      <c r="DR201" s="1"/>
      <c r="DS201" s="1"/>
      <c r="DT201" s="1"/>
      <c r="DU201" s="1"/>
      <c r="DV201" s="1"/>
      <c r="DW201" s="4"/>
      <c r="DY201" s="34"/>
      <c r="DZ201" s="17"/>
    </row>
    <row r="202" spans="1:130" ht="12.75" x14ac:dyDescent="0.2">
      <c r="A202" s="134">
        <f t="shared" si="165"/>
        <v>44255</v>
      </c>
      <c r="B202" s="135">
        <f t="shared" ref="B202:B265" si="194">(P202+X202)</f>
        <v>1031.2546063499999</v>
      </c>
      <c r="C202" s="135">
        <f t="shared" si="171"/>
        <v>988.59110593000003</v>
      </c>
      <c r="D202" s="136">
        <f t="shared" si="166"/>
        <v>5560.59</v>
      </c>
      <c r="E202" s="137">
        <f t="shared" si="187"/>
        <v>5574.49</v>
      </c>
      <c r="F202" s="138">
        <f t="shared" si="188"/>
        <v>44218</v>
      </c>
      <c r="G202" s="139">
        <f t="shared" ref="G202:G265" si="195">(E202/D202)-1</f>
        <v>2.4997347403781234E-3</v>
      </c>
      <c r="H202" s="140">
        <f t="shared" si="172"/>
        <v>44277</v>
      </c>
      <c r="I202" s="140">
        <f t="shared" ref="I202:I265" si="196">IF(A202&gt;I201,H202,I201)</f>
        <v>44277</v>
      </c>
      <c r="J202" s="141">
        <f t="shared" si="167"/>
        <v>20</v>
      </c>
      <c r="K202" s="141">
        <f t="shared" si="190"/>
        <v>5</v>
      </c>
      <c r="L202" s="8">
        <f t="shared" si="168"/>
        <v>1.0006243399999999</v>
      </c>
      <c r="M202" s="142">
        <f t="shared" si="189"/>
        <v>1.0135003600000001</v>
      </c>
      <c r="N202" s="142">
        <f t="shared" si="182"/>
        <v>1.0409410860770567</v>
      </c>
      <c r="O202" s="135">
        <f t="shared" si="186"/>
        <v>1.0415909800000001</v>
      </c>
      <c r="P202" s="135">
        <f t="shared" ref="P202:P265" si="197">TRUNC(C202*O202,8)</f>
        <v>1029.70757884</v>
      </c>
      <c r="Q202" s="190">
        <f t="shared" si="173"/>
        <v>0</v>
      </c>
      <c r="R202" s="191">
        <f t="shared" si="169"/>
        <v>0</v>
      </c>
      <c r="S202" s="135">
        <f t="shared" ref="S202:S265" si="198">IF(R202&gt;0,TRUNC(R202*P202,8),0)</f>
        <v>0</v>
      </c>
      <c r="T202" s="145">
        <f t="shared" si="170"/>
        <v>7.8600000000000003E-2</v>
      </c>
      <c r="U202" s="143">
        <f t="shared" si="185"/>
        <v>5</v>
      </c>
      <c r="V202" s="143">
        <v>252</v>
      </c>
      <c r="W202" s="142">
        <f t="shared" ref="W202:W265" si="199">ROUND((1+T202)^TRUNC((U202/V202),9),9)</f>
        <v>1.0015023949999999</v>
      </c>
      <c r="X202" s="135">
        <f t="shared" ref="X202:X265" si="200">TRUNC((P202*(W202-1)),8)</f>
        <v>1.5470275099999999</v>
      </c>
      <c r="Y202" s="135">
        <f t="shared" ref="Y202:Y265" si="201">IF(Q202&gt;0,S202+X202,0)</f>
        <v>0</v>
      </c>
      <c r="Z202" s="148" t="str">
        <f t="shared" si="174"/>
        <v>A+J=</v>
      </c>
      <c r="AA202" s="140">
        <f t="shared" si="175"/>
        <v>44277</v>
      </c>
      <c r="AB202" s="4"/>
      <c r="AD202" s="177">
        <v>44811</v>
      </c>
      <c r="AE202" s="178" t="s">
        <v>91</v>
      </c>
      <c r="AG202" s="167">
        <f t="shared" si="181"/>
        <v>54</v>
      </c>
      <c r="AH202" s="169">
        <f t="shared" si="183"/>
        <v>45708</v>
      </c>
      <c r="AI202" s="169">
        <f t="shared" si="191"/>
        <v>45707</v>
      </c>
      <c r="AJ202" s="169">
        <f t="shared" si="192"/>
        <v>45708</v>
      </c>
      <c r="AK202" s="169">
        <f t="shared" si="184"/>
        <v>45736</v>
      </c>
      <c r="AL202" s="167">
        <f t="shared" si="193"/>
        <v>18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22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3"/>
      <c r="DN202" s="1"/>
      <c r="DO202" s="1"/>
      <c r="DP202" s="1"/>
      <c r="DQ202" s="1"/>
      <c r="DR202" s="1"/>
      <c r="DS202" s="1"/>
      <c r="DT202" s="1"/>
      <c r="DU202" s="1"/>
      <c r="DV202" s="1"/>
      <c r="DW202" s="4"/>
      <c r="DY202" s="34"/>
      <c r="DZ202" s="17"/>
    </row>
    <row r="203" spans="1:130" ht="12.75" x14ac:dyDescent="0.2">
      <c r="A203" s="134">
        <f t="shared" ref="A203:A266" si="202">(A202+1)</f>
        <v>44256</v>
      </c>
      <c r="B203" s="135">
        <f t="shared" si="194"/>
        <v>1031.2546063499999</v>
      </c>
      <c r="C203" s="135">
        <f t="shared" si="171"/>
        <v>988.59110593000003</v>
      </c>
      <c r="D203" s="136">
        <f t="shared" ref="D203:D266" si="203">IF(E203=E202,D202,E202)</f>
        <v>5560.59</v>
      </c>
      <c r="E203" s="137">
        <f t="shared" si="187"/>
        <v>5574.49</v>
      </c>
      <c r="F203" s="138">
        <f t="shared" si="188"/>
        <v>44218</v>
      </c>
      <c r="G203" s="139">
        <f t="shared" si="195"/>
        <v>2.4997347403781234E-3</v>
      </c>
      <c r="H203" s="140">
        <f t="shared" si="172"/>
        <v>44277</v>
      </c>
      <c r="I203" s="140">
        <f t="shared" si="196"/>
        <v>44277</v>
      </c>
      <c r="J203" s="141">
        <f t="shared" ref="J203:J266" si="204">IF(I203=I202,J202,NETWORKDAYS(I202,I203,$AD$148:$AD$502)-1)</f>
        <v>20</v>
      </c>
      <c r="K203" s="141">
        <f t="shared" si="190"/>
        <v>5</v>
      </c>
      <c r="L203" s="8">
        <f t="shared" ref="L203:L266" si="205">IF(E203&lt;D203,1,TRUNC((E203/D203)^TRUNC((K203/J203),9),8))</f>
        <v>1.0006243399999999</v>
      </c>
      <c r="M203" s="142">
        <f t="shared" si="189"/>
        <v>1.0135003600000001</v>
      </c>
      <c r="N203" s="142">
        <f t="shared" si="182"/>
        <v>1.0409410860770567</v>
      </c>
      <c r="O203" s="135">
        <f t="shared" si="186"/>
        <v>1.0415909800000001</v>
      </c>
      <c r="P203" s="135">
        <f t="shared" si="197"/>
        <v>1029.70757884</v>
      </c>
      <c r="Q203" s="190">
        <f t="shared" si="173"/>
        <v>0</v>
      </c>
      <c r="R203" s="191">
        <f t="shared" ref="R203:R266" si="206">IF(Q203&gt;0,VLOOKUP($A203,$AD$10:$AI$140,6),0)</f>
        <v>0</v>
      </c>
      <c r="S203" s="135">
        <f t="shared" si="198"/>
        <v>0</v>
      </c>
      <c r="T203" s="145">
        <f t="shared" ref="T203:T266" si="207">(T202)</f>
        <v>7.8600000000000003E-2</v>
      </c>
      <c r="U203" s="143">
        <f t="shared" si="185"/>
        <v>5</v>
      </c>
      <c r="V203" s="143">
        <v>252</v>
      </c>
      <c r="W203" s="142">
        <f t="shared" si="199"/>
        <v>1.0015023949999999</v>
      </c>
      <c r="X203" s="135">
        <f t="shared" si="200"/>
        <v>1.5470275099999999</v>
      </c>
      <c r="Y203" s="135">
        <f t="shared" si="201"/>
        <v>0</v>
      </c>
      <c r="Z203" s="148" t="str">
        <f t="shared" si="174"/>
        <v>A+J=</v>
      </c>
      <c r="AA203" s="140">
        <f t="shared" si="175"/>
        <v>44277</v>
      </c>
      <c r="AB203" s="4"/>
      <c r="AD203" s="177">
        <v>44846</v>
      </c>
      <c r="AE203" s="179" t="s">
        <v>87</v>
      </c>
      <c r="AG203" s="167">
        <f t="shared" si="181"/>
        <v>55</v>
      </c>
      <c r="AH203" s="169">
        <f t="shared" si="183"/>
        <v>45736</v>
      </c>
      <c r="AI203" s="169">
        <f t="shared" si="191"/>
        <v>45735</v>
      </c>
      <c r="AJ203" s="169">
        <f t="shared" si="192"/>
        <v>45736</v>
      </c>
      <c r="AK203" s="169">
        <f t="shared" si="184"/>
        <v>45769</v>
      </c>
      <c r="AL203" s="167">
        <f t="shared" si="193"/>
        <v>21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22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3"/>
      <c r="DN203" s="1"/>
      <c r="DO203" s="1"/>
      <c r="DP203" s="1"/>
      <c r="DQ203" s="1"/>
      <c r="DR203" s="1"/>
      <c r="DS203" s="1"/>
      <c r="DT203" s="1"/>
      <c r="DU203" s="1"/>
      <c r="DV203" s="1"/>
      <c r="DW203" s="4"/>
      <c r="DY203" s="34"/>
      <c r="DZ203" s="17"/>
    </row>
    <row r="204" spans="1:130" ht="12.75" x14ac:dyDescent="0.2">
      <c r="A204" s="134">
        <f t="shared" si="202"/>
        <v>44257</v>
      </c>
      <c r="B204" s="135">
        <f t="shared" si="194"/>
        <v>1031.6930791</v>
      </c>
      <c r="C204" s="135">
        <f t="shared" ref="C204:C267" si="208">TRUNC(IF(Q203&gt;0,VLOOKUP(A203,$AD$12:$AE$140,2),C203),8)</f>
        <v>988.59110593000003</v>
      </c>
      <c r="D204" s="136">
        <f t="shared" si="203"/>
        <v>5560.59</v>
      </c>
      <c r="E204" s="137">
        <f t="shared" si="187"/>
        <v>5574.49</v>
      </c>
      <c r="F204" s="138">
        <f t="shared" si="188"/>
        <v>44218</v>
      </c>
      <c r="G204" s="139">
        <f t="shared" si="195"/>
        <v>2.4997347403781234E-3</v>
      </c>
      <c r="H204" s="140">
        <f t="shared" ref="H204:H267" si="209">IF(DAY(A204)=H$9,VLOOKUP(A204,AH$118:AN$450,4),H203)</f>
        <v>44277</v>
      </c>
      <c r="I204" s="140">
        <f t="shared" si="196"/>
        <v>44277</v>
      </c>
      <c r="J204" s="141">
        <f t="shared" si="204"/>
        <v>20</v>
      </c>
      <c r="K204" s="141">
        <f t="shared" si="190"/>
        <v>6</v>
      </c>
      <c r="L204" s="8">
        <f t="shared" si="205"/>
        <v>1.0007492600000001</v>
      </c>
      <c r="M204" s="142">
        <f t="shared" si="189"/>
        <v>1.0135003600000001</v>
      </c>
      <c r="N204" s="142">
        <f t="shared" si="182"/>
        <v>1.0409410860770567</v>
      </c>
      <c r="O204" s="135">
        <f t="shared" si="186"/>
        <v>1.04172102</v>
      </c>
      <c r="P204" s="135">
        <f t="shared" si="197"/>
        <v>1029.8361352300001</v>
      </c>
      <c r="Q204" s="190">
        <f t="shared" ref="Q204:Q267" si="210">IF(VLOOKUP(A204,AD$10:AK$140,8)=VLOOKUP(A203,AD$10:AK$140,8),0,VLOOKUP(A204,AD$10:AK$140,8))</f>
        <v>0</v>
      </c>
      <c r="R204" s="191">
        <f t="shared" si="206"/>
        <v>0</v>
      </c>
      <c r="S204" s="135">
        <f t="shared" si="198"/>
        <v>0</v>
      </c>
      <c r="T204" s="145">
        <f t="shared" si="207"/>
        <v>7.8600000000000003E-2</v>
      </c>
      <c r="U204" s="143">
        <f t="shared" si="185"/>
        <v>6</v>
      </c>
      <c r="V204" s="143">
        <v>252</v>
      </c>
      <c r="W204" s="142">
        <f t="shared" si="199"/>
        <v>1.001803145</v>
      </c>
      <c r="X204" s="135">
        <f t="shared" si="200"/>
        <v>1.8569438700000001</v>
      </c>
      <c r="Y204" s="135">
        <f t="shared" si="201"/>
        <v>0</v>
      </c>
      <c r="Z204" s="148" t="str">
        <f t="shared" ref="Z204:Z267" si="211">IF($Q203&gt;0,VLOOKUP($A203,$AD$10:$AM$140,9),Z203)</f>
        <v>A+J=</v>
      </c>
      <c r="AA204" s="140">
        <f t="shared" ref="AA204:AA267" si="212">IF($Q203&gt;0,VLOOKUP($A203,$AD$10:$AM$140,10),AA203)</f>
        <v>44277</v>
      </c>
      <c r="AB204" s="4"/>
      <c r="AD204" s="177">
        <v>44867</v>
      </c>
      <c r="AE204" s="178" t="s">
        <v>92</v>
      </c>
      <c r="AG204" s="167">
        <f t="shared" si="181"/>
        <v>56</v>
      </c>
      <c r="AH204" s="169">
        <f t="shared" si="183"/>
        <v>45767</v>
      </c>
      <c r="AI204" s="169">
        <f t="shared" si="191"/>
        <v>45764</v>
      </c>
      <c r="AJ204" s="169">
        <f t="shared" si="192"/>
        <v>45769</v>
      </c>
      <c r="AK204" s="169">
        <f t="shared" si="184"/>
        <v>45797</v>
      </c>
      <c r="AL204" s="167">
        <f t="shared" si="193"/>
        <v>19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22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3"/>
      <c r="DN204" s="1"/>
      <c r="DO204" s="1"/>
      <c r="DP204" s="1"/>
      <c r="DQ204" s="1"/>
      <c r="DR204" s="1"/>
      <c r="DS204" s="1"/>
      <c r="DT204" s="1"/>
      <c r="DU204" s="1"/>
      <c r="DV204" s="1"/>
      <c r="DW204" s="4"/>
      <c r="DY204" s="34"/>
      <c r="DZ204" s="17"/>
    </row>
    <row r="205" spans="1:130" ht="12.75" x14ac:dyDescent="0.2">
      <c r="A205" s="134">
        <f t="shared" si="202"/>
        <v>44258</v>
      </c>
      <c r="B205" s="135">
        <f t="shared" si="194"/>
        <v>1032.1317218700001</v>
      </c>
      <c r="C205" s="135">
        <f t="shared" si="208"/>
        <v>988.59110593000003</v>
      </c>
      <c r="D205" s="136">
        <f t="shared" si="203"/>
        <v>5560.59</v>
      </c>
      <c r="E205" s="137">
        <f t="shared" si="187"/>
        <v>5574.49</v>
      </c>
      <c r="F205" s="138">
        <f t="shared" si="188"/>
        <v>44218</v>
      </c>
      <c r="G205" s="139">
        <f t="shared" si="195"/>
        <v>2.4997347403781234E-3</v>
      </c>
      <c r="H205" s="140">
        <f t="shared" si="209"/>
        <v>44277</v>
      </c>
      <c r="I205" s="140">
        <f t="shared" si="196"/>
        <v>44277</v>
      </c>
      <c r="J205" s="141">
        <f t="shared" si="204"/>
        <v>20</v>
      </c>
      <c r="K205" s="141">
        <f t="shared" si="190"/>
        <v>7</v>
      </c>
      <c r="L205" s="8">
        <f t="shared" si="205"/>
        <v>1.00087419</v>
      </c>
      <c r="M205" s="142">
        <f t="shared" si="189"/>
        <v>1.0135003600000001</v>
      </c>
      <c r="N205" s="142">
        <f t="shared" si="182"/>
        <v>1.0409410860770567</v>
      </c>
      <c r="O205" s="135">
        <f t="shared" si="186"/>
        <v>1.0418510599999999</v>
      </c>
      <c r="P205" s="135">
        <f t="shared" si="197"/>
        <v>1029.96469161</v>
      </c>
      <c r="Q205" s="190">
        <f t="shared" si="210"/>
        <v>0</v>
      </c>
      <c r="R205" s="191">
        <f t="shared" si="206"/>
        <v>0</v>
      </c>
      <c r="S205" s="135">
        <f t="shared" si="198"/>
        <v>0</v>
      </c>
      <c r="T205" s="145">
        <f t="shared" si="207"/>
        <v>7.8600000000000003E-2</v>
      </c>
      <c r="U205" s="143">
        <f t="shared" si="185"/>
        <v>7</v>
      </c>
      <c r="V205" s="143">
        <v>252</v>
      </c>
      <c r="W205" s="142">
        <f t="shared" si="199"/>
        <v>1.002103985</v>
      </c>
      <c r="X205" s="135">
        <f t="shared" si="200"/>
        <v>2.1670302600000002</v>
      </c>
      <c r="Y205" s="135">
        <f t="shared" si="201"/>
        <v>0</v>
      </c>
      <c r="Z205" s="148" t="str">
        <f t="shared" si="211"/>
        <v>A+J=</v>
      </c>
      <c r="AA205" s="140">
        <f t="shared" si="212"/>
        <v>44277</v>
      </c>
      <c r="AB205" s="4"/>
      <c r="AD205" s="177">
        <v>44880</v>
      </c>
      <c r="AE205" s="178" t="s">
        <v>93</v>
      </c>
      <c r="AG205" s="167">
        <f t="shared" si="181"/>
        <v>57</v>
      </c>
      <c r="AH205" s="169">
        <f t="shared" si="183"/>
        <v>45797</v>
      </c>
      <c r="AI205" s="169">
        <f t="shared" si="191"/>
        <v>45796</v>
      </c>
      <c r="AJ205" s="169">
        <f t="shared" si="192"/>
        <v>45797</v>
      </c>
      <c r="AK205" s="169">
        <f t="shared" si="184"/>
        <v>45828</v>
      </c>
      <c r="AL205" s="167">
        <f t="shared" si="193"/>
        <v>22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22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3"/>
      <c r="DN205" s="1"/>
      <c r="DO205" s="1"/>
      <c r="DP205" s="1"/>
      <c r="DQ205" s="1"/>
      <c r="DR205" s="1"/>
      <c r="DS205" s="1"/>
      <c r="DT205" s="1"/>
      <c r="DU205" s="1"/>
      <c r="DV205" s="1"/>
      <c r="DW205" s="4"/>
      <c r="DY205" s="34"/>
      <c r="DZ205" s="17"/>
    </row>
    <row r="206" spans="1:130" ht="12.75" x14ac:dyDescent="0.2">
      <c r="A206" s="134">
        <f t="shared" si="202"/>
        <v>44259</v>
      </c>
      <c r="B206" s="135">
        <f t="shared" si="194"/>
        <v>1032.5705654600001</v>
      </c>
      <c r="C206" s="135">
        <f t="shared" si="208"/>
        <v>988.59110593000003</v>
      </c>
      <c r="D206" s="136">
        <f t="shared" si="203"/>
        <v>5560.59</v>
      </c>
      <c r="E206" s="137">
        <f t="shared" si="187"/>
        <v>5574.49</v>
      </c>
      <c r="F206" s="138">
        <f t="shared" si="188"/>
        <v>44218</v>
      </c>
      <c r="G206" s="139">
        <f t="shared" si="195"/>
        <v>2.4997347403781234E-3</v>
      </c>
      <c r="H206" s="140">
        <f t="shared" si="209"/>
        <v>44277</v>
      </c>
      <c r="I206" s="140">
        <f t="shared" si="196"/>
        <v>44277</v>
      </c>
      <c r="J206" s="141">
        <f t="shared" si="204"/>
        <v>20</v>
      </c>
      <c r="K206" s="141">
        <f t="shared" si="190"/>
        <v>8</v>
      </c>
      <c r="L206" s="8">
        <f t="shared" si="205"/>
        <v>1.00099914</v>
      </c>
      <c r="M206" s="142">
        <f t="shared" si="189"/>
        <v>1.0135003600000001</v>
      </c>
      <c r="N206" s="142">
        <f t="shared" si="182"/>
        <v>1.0409410860770567</v>
      </c>
      <c r="O206" s="135">
        <f t="shared" si="186"/>
        <v>1.0419811299999999</v>
      </c>
      <c r="P206" s="135">
        <f t="shared" si="197"/>
        <v>1030.09327766</v>
      </c>
      <c r="Q206" s="190">
        <f t="shared" si="210"/>
        <v>0</v>
      </c>
      <c r="R206" s="191">
        <f t="shared" si="206"/>
        <v>0</v>
      </c>
      <c r="S206" s="135">
        <f t="shared" si="198"/>
        <v>0</v>
      </c>
      <c r="T206" s="145">
        <f t="shared" si="207"/>
        <v>7.8600000000000003E-2</v>
      </c>
      <c r="U206" s="143">
        <f t="shared" si="185"/>
        <v>8</v>
      </c>
      <c r="V206" s="143">
        <v>252</v>
      </c>
      <c r="W206" s="142">
        <f t="shared" si="199"/>
        <v>1.0024049159999999</v>
      </c>
      <c r="X206" s="135">
        <f t="shared" si="200"/>
        <v>2.4772878</v>
      </c>
      <c r="Y206" s="135">
        <f t="shared" si="201"/>
        <v>0</v>
      </c>
      <c r="Z206" s="148" t="str">
        <f t="shared" si="211"/>
        <v>A+J=</v>
      </c>
      <c r="AA206" s="140">
        <f t="shared" si="212"/>
        <v>44277</v>
      </c>
      <c r="AB206" s="4"/>
      <c r="AD206" s="177">
        <v>44977</v>
      </c>
      <c r="AE206" s="178" t="s">
        <v>85</v>
      </c>
      <c r="AG206" s="167">
        <f t="shared" si="181"/>
        <v>58</v>
      </c>
      <c r="AH206" s="169">
        <f t="shared" si="183"/>
        <v>45828</v>
      </c>
      <c r="AI206" s="169">
        <f t="shared" si="191"/>
        <v>45826</v>
      </c>
      <c r="AJ206" s="169">
        <f t="shared" si="192"/>
        <v>45828</v>
      </c>
      <c r="AK206" s="169">
        <f t="shared" si="184"/>
        <v>45859</v>
      </c>
      <c r="AL206" s="167">
        <f t="shared" si="193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22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3"/>
      <c r="DN206" s="1"/>
      <c r="DO206" s="1"/>
      <c r="DP206" s="1"/>
      <c r="DQ206" s="1"/>
      <c r="DR206" s="1"/>
      <c r="DS206" s="1"/>
      <c r="DT206" s="1"/>
      <c r="DU206" s="1"/>
      <c r="DV206" s="1"/>
      <c r="DW206" s="4"/>
      <c r="DY206" s="34"/>
      <c r="DZ206" s="17"/>
    </row>
    <row r="207" spans="1:130" ht="12.75" x14ac:dyDescent="0.2">
      <c r="A207" s="134">
        <f t="shared" si="202"/>
        <v>44260</v>
      </c>
      <c r="B207" s="135">
        <f t="shared" si="194"/>
        <v>1033.0095791599999</v>
      </c>
      <c r="C207" s="135">
        <f t="shared" si="208"/>
        <v>988.59110593000003</v>
      </c>
      <c r="D207" s="136">
        <f t="shared" si="203"/>
        <v>5560.59</v>
      </c>
      <c r="E207" s="137">
        <f t="shared" si="187"/>
        <v>5574.49</v>
      </c>
      <c r="F207" s="138">
        <f t="shared" si="188"/>
        <v>44218</v>
      </c>
      <c r="G207" s="139">
        <f t="shared" si="195"/>
        <v>2.4997347403781234E-3</v>
      </c>
      <c r="H207" s="140">
        <f t="shared" si="209"/>
        <v>44277</v>
      </c>
      <c r="I207" s="140">
        <f t="shared" si="196"/>
        <v>44277</v>
      </c>
      <c r="J207" s="141">
        <f t="shared" si="204"/>
        <v>20</v>
      </c>
      <c r="K207" s="141">
        <f t="shared" si="190"/>
        <v>9</v>
      </c>
      <c r="L207" s="8">
        <f t="shared" si="205"/>
        <v>1.0011241</v>
      </c>
      <c r="M207" s="142">
        <f t="shared" si="189"/>
        <v>1.0135003600000001</v>
      </c>
      <c r="N207" s="142">
        <f t="shared" si="182"/>
        <v>1.0409410860770567</v>
      </c>
      <c r="O207" s="135">
        <f t="shared" si="186"/>
        <v>1.0421111999999999</v>
      </c>
      <c r="P207" s="135">
        <f t="shared" si="197"/>
        <v>1030.22186371</v>
      </c>
      <c r="Q207" s="190">
        <f t="shared" si="210"/>
        <v>0</v>
      </c>
      <c r="R207" s="191">
        <f t="shared" si="206"/>
        <v>0</v>
      </c>
      <c r="S207" s="135">
        <f t="shared" si="198"/>
        <v>0</v>
      </c>
      <c r="T207" s="145">
        <f t="shared" si="207"/>
        <v>7.8600000000000003E-2</v>
      </c>
      <c r="U207" s="143">
        <f t="shared" si="185"/>
        <v>9</v>
      </c>
      <c r="V207" s="143">
        <v>252</v>
      </c>
      <c r="W207" s="142">
        <f t="shared" si="199"/>
        <v>1.002705937</v>
      </c>
      <c r="X207" s="135">
        <f t="shared" si="200"/>
        <v>2.7877154499999999</v>
      </c>
      <c r="Y207" s="135">
        <f t="shared" si="201"/>
        <v>0</v>
      </c>
      <c r="Z207" s="148" t="str">
        <f t="shared" si="211"/>
        <v>A+J=</v>
      </c>
      <c r="AA207" s="140">
        <f t="shared" si="212"/>
        <v>44277</v>
      </c>
      <c r="AB207" s="4"/>
      <c r="AD207" s="177">
        <v>44978</v>
      </c>
      <c r="AE207" s="178" t="s">
        <v>85</v>
      </c>
      <c r="AG207" s="167">
        <f t="shared" si="181"/>
        <v>59</v>
      </c>
      <c r="AH207" s="169">
        <f t="shared" si="183"/>
        <v>45858</v>
      </c>
      <c r="AI207" s="169">
        <f t="shared" si="191"/>
        <v>45856</v>
      </c>
      <c r="AJ207" s="169">
        <f t="shared" si="192"/>
        <v>45859</v>
      </c>
      <c r="AK207" s="169">
        <f t="shared" si="184"/>
        <v>45889</v>
      </c>
      <c r="AL207" s="167">
        <f t="shared" si="193"/>
        <v>22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22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3"/>
      <c r="DN207" s="1"/>
      <c r="DO207" s="1"/>
      <c r="DP207" s="1"/>
      <c r="DQ207" s="1"/>
      <c r="DR207" s="1"/>
      <c r="DS207" s="1"/>
      <c r="DT207" s="1"/>
      <c r="DU207" s="1"/>
      <c r="DV207" s="1"/>
      <c r="DW207" s="4"/>
      <c r="DY207" s="34"/>
      <c r="DZ207" s="17"/>
    </row>
    <row r="208" spans="1:130" ht="12.75" x14ac:dyDescent="0.2">
      <c r="A208" s="134">
        <f t="shared" si="202"/>
        <v>44261</v>
      </c>
      <c r="B208" s="135">
        <f t="shared" si="194"/>
        <v>1033.4487927499999</v>
      </c>
      <c r="C208" s="135">
        <f t="shared" si="208"/>
        <v>988.59110593000003</v>
      </c>
      <c r="D208" s="136">
        <f t="shared" si="203"/>
        <v>5560.59</v>
      </c>
      <c r="E208" s="137">
        <f t="shared" si="187"/>
        <v>5574.49</v>
      </c>
      <c r="F208" s="138">
        <f t="shared" si="188"/>
        <v>44218</v>
      </c>
      <c r="G208" s="139">
        <f t="shared" si="195"/>
        <v>2.4997347403781234E-3</v>
      </c>
      <c r="H208" s="140">
        <f t="shared" si="209"/>
        <v>44277</v>
      </c>
      <c r="I208" s="140">
        <f t="shared" si="196"/>
        <v>44277</v>
      </c>
      <c r="J208" s="141">
        <f t="shared" si="204"/>
        <v>20</v>
      </c>
      <c r="K208" s="141">
        <f t="shared" si="190"/>
        <v>10</v>
      </c>
      <c r="L208" s="8">
        <f t="shared" si="205"/>
        <v>1.00124908</v>
      </c>
      <c r="M208" s="142">
        <f t="shared" si="189"/>
        <v>1.0135003600000001</v>
      </c>
      <c r="N208" s="142">
        <f t="shared" si="182"/>
        <v>1.0409410860770567</v>
      </c>
      <c r="O208" s="135">
        <f t="shared" si="186"/>
        <v>1.0422412999999999</v>
      </c>
      <c r="P208" s="135">
        <f t="shared" si="197"/>
        <v>1030.3504794099999</v>
      </c>
      <c r="Q208" s="190">
        <f t="shared" si="210"/>
        <v>0</v>
      </c>
      <c r="R208" s="191">
        <f t="shared" si="206"/>
        <v>0</v>
      </c>
      <c r="S208" s="135">
        <f t="shared" si="198"/>
        <v>0</v>
      </c>
      <c r="T208" s="145">
        <f t="shared" si="207"/>
        <v>7.8600000000000003E-2</v>
      </c>
      <c r="U208" s="143">
        <f t="shared" si="185"/>
        <v>10</v>
      </c>
      <c r="V208" s="143">
        <v>252</v>
      </c>
      <c r="W208" s="142">
        <f t="shared" si="199"/>
        <v>1.003007048</v>
      </c>
      <c r="X208" s="135">
        <f t="shared" si="200"/>
        <v>3.0983133399999998</v>
      </c>
      <c r="Y208" s="135">
        <f t="shared" si="201"/>
        <v>0</v>
      </c>
      <c r="Z208" s="148" t="str">
        <f t="shared" si="211"/>
        <v>A+J=</v>
      </c>
      <c r="AA208" s="140">
        <f t="shared" si="212"/>
        <v>44277</v>
      </c>
      <c r="AB208" s="4"/>
      <c r="AD208" s="177">
        <v>45023</v>
      </c>
      <c r="AE208" s="178" t="s">
        <v>88</v>
      </c>
      <c r="AG208" s="167">
        <f t="shared" si="181"/>
        <v>60</v>
      </c>
      <c r="AH208" s="169">
        <f t="shared" si="183"/>
        <v>45889</v>
      </c>
      <c r="AI208" s="169">
        <f t="shared" si="191"/>
        <v>45888</v>
      </c>
      <c r="AJ208" s="169">
        <f t="shared" si="192"/>
        <v>45889</v>
      </c>
      <c r="AK208" s="169">
        <f t="shared" si="184"/>
        <v>45922</v>
      </c>
      <c r="AL208" s="167">
        <f t="shared" si="193"/>
        <v>23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22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3"/>
      <c r="DN208" s="1"/>
      <c r="DO208" s="1"/>
      <c r="DP208" s="1"/>
      <c r="DQ208" s="1"/>
      <c r="DR208" s="1"/>
      <c r="DS208" s="1"/>
      <c r="DT208" s="1"/>
      <c r="DU208" s="1"/>
      <c r="DV208" s="1"/>
      <c r="DW208" s="4"/>
      <c r="DY208" s="34"/>
      <c r="DZ208" s="17"/>
    </row>
    <row r="209" spans="1:130" ht="12.75" x14ac:dyDescent="0.2">
      <c r="A209" s="134">
        <f t="shared" si="202"/>
        <v>44262</v>
      </c>
      <c r="B209" s="135">
        <f t="shared" si="194"/>
        <v>1033.4487927499999</v>
      </c>
      <c r="C209" s="135">
        <f t="shared" si="208"/>
        <v>988.59110593000003</v>
      </c>
      <c r="D209" s="136">
        <f t="shared" si="203"/>
        <v>5560.59</v>
      </c>
      <c r="E209" s="137">
        <f t="shared" si="187"/>
        <v>5574.49</v>
      </c>
      <c r="F209" s="138">
        <f t="shared" si="188"/>
        <v>44218</v>
      </c>
      <c r="G209" s="139">
        <f t="shared" si="195"/>
        <v>2.4997347403781234E-3</v>
      </c>
      <c r="H209" s="140">
        <f t="shared" si="209"/>
        <v>44277</v>
      </c>
      <c r="I209" s="140">
        <f t="shared" si="196"/>
        <v>44277</v>
      </c>
      <c r="J209" s="141">
        <f t="shared" si="204"/>
        <v>20</v>
      </c>
      <c r="K209" s="141">
        <f t="shared" si="190"/>
        <v>10</v>
      </c>
      <c r="L209" s="8">
        <f t="shared" si="205"/>
        <v>1.00124908</v>
      </c>
      <c r="M209" s="142">
        <f t="shared" si="189"/>
        <v>1.0135003600000001</v>
      </c>
      <c r="N209" s="142">
        <f t="shared" si="182"/>
        <v>1.0409410860770567</v>
      </c>
      <c r="O209" s="135">
        <f t="shared" si="186"/>
        <v>1.0422412999999999</v>
      </c>
      <c r="P209" s="135">
        <f t="shared" si="197"/>
        <v>1030.3504794099999</v>
      </c>
      <c r="Q209" s="190">
        <f t="shared" si="210"/>
        <v>0</v>
      </c>
      <c r="R209" s="191">
        <f t="shared" si="206"/>
        <v>0</v>
      </c>
      <c r="S209" s="135">
        <f t="shared" si="198"/>
        <v>0</v>
      </c>
      <c r="T209" s="145">
        <f t="shared" si="207"/>
        <v>7.8600000000000003E-2</v>
      </c>
      <c r="U209" s="143">
        <f t="shared" si="185"/>
        <v>10</v>
      </c>
      <c r="V209" s="143">
        <v>252</v>
      </c>
      <c r="W209" s="142">
        <f t="shared" si="199"/>
        <v>1.003007048</v>
      </c>
      <c r="X209" s="135">
        <f t="shared" si="200"/>
        <v>3.0983133399999998</v>
      </c>
      <c r="Y209" s="135">
        <f t="shared" si="201"/>
        <v>0</v>
      </c>
      <c r="Z209" s="148" t="str">
        <f t="shared" si="211"/>
        <v>A+J=</v>
      </c>
      <c r="AA209" s="140">
        <f t="shared" si="212"/>
        <v>44277</v>
      </c>
      <c r="AB209" s="4"/>
      <c r="AD209" s="177">
        <v>45037</v>
      </c>
      <c r="AE209" s="178" t="s">
        <v>86</v>
      </c>
      <c r="AG209" s="167">
        <f t="shared" si="181"/>
        <v>61</v>
      </c>
      <c r="AH209" s="169">
        <f t="shared" si="183"/>
        <v>45920</v>
      </c>
      <c r="AI209" s="169">
        <f t="shared" si="191"/>
        <v>45919</v>
      </c>
      <c r="AJ209" s="169">
        <f t="shared" si="192"/>
        <v>45922</v>
      </c>
      <c r="AK209" s="169">
        <f t="shared" si="184"/>
        <v>45950</v>
      </c>
      <c r="AL209" s="167">
        <f t="shared" si="193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22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3"/>
      <c r="DN209" s="1"/>
      <c r="DO209" s="1"/>
      <c r="DP209" s="1"/>
      <c r="DQ209" s="1"/>
      <c r="DR209" s="1"/>
      <c r="DS209" s="1"/>
      <c r="DT209" s="1"/>
      <c r="DU209" s="1"/>
      <c r="DV209" s="1"/>
      <c r="DW209" s="4"/>
      <c r="DY209" s="34"/>
      <c r="DZ209" s="17"/>
    </row>
    <row r="210" spans="1:130" ht="12.75" x14ac:dyDescent="0.2">
      <c r="A210" s="134">
        <f t="shared" si="202"/>
        <v>44263</v>
      </c>
      <c r="B210" s="135">
        <f t="shared" si="194"/>
        <v>1033.4487927499999</v>
      </c>
      <c r="C210" s="135">
        <f t="shared" si="208"/>
        <v>988.59110593000003</v>
      </c>
      <c r="D210" s="136">
        <f t="shared" si="203"/>
        <v>5560.59</v>
      </c>
      <c r="E210" s="137">
        <f t="shared" si="187"/>
        <v>5574.49</v>
      </c>
      <c r="F210" s="138">
        <f t="shared" si="188"/>
        <v>44218</v>
      </c>
      <c r="G210" s="139">
        <f t="shared" si="195"/>
        <v>2.4997347403781234E-3</v>
      </c>
      <c r="H210" s="140">
        <f t="shared" si="209"/>
        <v>44277</v>
      </c>
      <c r="I210" s="140">
        <f t="shared" si="196"/>
        <v>44277</v>
      </c>
      <c r="J210" s="141">
        <f t="shared" si="204"/>
        <v>20</v>
      </c>
      <c r="K210" s="141">
        <f t="shared" si="190"/>
        <v>10</v>
      </c>
      <c r="L210" s="8">
        <f t="shared" si="205"/>
        <v>1.00124908</v>
      </c>
      <c r="M210" s="142">
        <f t="shared" si="189"/>
        <v>1.0135003600000001</v>
      </c>
      <c r="N210" s="142">
        <f t="shared" si="182"/>
        <v>1.0409410860770567</v>
      </c>
      <c r="O210" s="135">
        <f t="shared" si="186"/>
        <v>1.0422412999999999</v>
      </c>
      <c r="P210" s="135">
        <f t="shared" si="197"/>
        <v>1030.3504794099999</v>
      </c>
      <c r="Q210" s="190">
        <f t="shared" si="210"/>
        <v>0</v>
      </c>
      <c r="R210" s="191">
        <f t="shared" si="206"/>
        <v>0</v>
      </c>
      <c r="S210" s="135">
        <f t="shared" si="198"/>
        <v>0</v>
      </c>
      <c r="T210" s="145">
        <f t="shared" si="207"/>
        <v>7.8600000000000003E-2</v>
      </c>
      <c r="U210" s="143">
        <f t="shared" si="185"/>
        <v>10</v>
      </c>
      <c r="V210" s="143">
        <v>252</v>
      </c>
      <c r="W210" s="142">
        <f t="shared" si="199"/>
        <v>1.003007048</v>
      </c>
      <c r="X210" s="135">
        <f t="shared" si="200"/>
        <v>3.0983133399999998</v>
      </c>
      <c r="Y210" s="135">
        <f t="shared" si="201"/>
        <v>0</v>
      </c>
      <c r="Z210" s="148" t="str">
        <f t="shared" si="211"/>
        <v>A+J=</v>
      </c>
      <c r="AA210" s="140">
        <f t="shared" si="212"/>
        <v>44277</v>
      </c>
      <c r="AB210" s="4"/>
      <c r="AD210" s="177">
        <v>45047</v>
      </c>
      <c r="AE210" s="178" t="s">
        <v>89</v>
      </c>
      <c r="AG210" s="167">
        <f t="shared" si="181"/>
        <v>62</v>
      </c>
      <c r="AH210" s="169">
        <f t="shared" si="183"/>
        <v>45950</v>
      </c>
      <c r="AI210" s="169">
        <f t="shared" si="191"/>
        <v>45947</v>
      </c>
      <c r="AJ210" s="169">
        <f t="shared" si="192"/>
        <v>45950</v>
      </c>
      <c r="AK210" s="169">
        <f t="shared" si="184"/>
        <v>45981</v>
      </c>
      <c r="AL210" s="167">
        <f t="shared" si="193"/>
        <v>23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22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3"/>
      <c r="DN210" s="1"/>
      <c r="DO210" s="1"/>
      <c r="DP210" s="1"/>
      <c r="DQ210" s="1"/>
      <c r="DR210" s="1"/>
      <c r="DS210" s="1"/>
      <c r="DT210" s="1"/>
      <c r="DU210" s="1"/>
      <c r="DV210" s="1"/>
      <c r="DW210" s="4"/>
      <c r="DY210" s="34"/>
      <c r="DZ210" s="17"/>
    </row>
    <row r="211" spans="1:130" ht="12.75" x14ac:dyDescent="0.2">
      <c r="A211" s="134">
        <f t="shared" si="202"/>
        <v>44264</v>
      </c>
      <c r="B211" s="135">
        <f t="shared" si="194"/>
        <v>1033.88819741</v>
      </c>
      <c r="C211" s="135">
        <f t="shared" si="208"/>
        <v>988.59110593000003</v>
      </c>
      <c r="D211" s="136">
        <f t="shared" si="203"/>
        <v>5560.59</v>
      </c>
      <c r="E211" s="137">
        <f t="shared" si="187"/>
        <v>5574.49</v>
      </c>
      <c r="F211" s="138">
        <f t="shared" si="188"/>
        <v>44218</v>
      </c>
      <c r="G211" s="139">
        <f t="shared" si="195"/>
        <v>2.4997347403781234E-3</v>
      </c>
      <c r="H211" s="140">
        <f t="shared" si="209"/>
        <v>44277</v>
      </c>
      <c r="I211" s="140">
        <f t="shared" si="196"/>
        <v>44277</v>
      </c>
      <c r="J211" s="141">
        <f t="shared" si="204"/>
        <v>20</v>
      </c>
      <c r="K211" s="141">
        <f t="shared" si="190"/>
        <v>11</v>
      </c>
      <c r="L211" s="8">
        <f t="shared" si="205"/>
        <v>1.0013740799999999</v>
      </c>
      <c r="M211" s="142">
        <f t="shared" si="189"/>
        <v>1.0135003600000001</v>
      </c>
      <c r="N211" s="142">
        <f t="shared" si="182"/>
        <v>1.0409410860770567</v>
      </c>
      <c r="O211" s="135">
        <f t="shared" si="186"/>
        <v>1.04237142</v>
      </c>
      <c r="P211" s="135">
        <f t="shared" si="197"/>
        <v>1030.47911488</v>
      </c>
      <c r="Q211" s="190">
        <f t="shared" si="210"/>
        <v>0</v>
      </c>
      <c r="R211" s="191">
        <f t="shared" si="206"/>
        <v>0</v>
      </c>
      <c r="S211" s="135">
        <f t="shared" si="198"/>
        <v>0</v>
      </c>
      <c r="T211" s="145">
        <f t="shared" si="207"/>
        <v>7.8600000000000003E-2</v>
      </c>
      <c r="U211" s="143">
        <f t="shared" si="185"/>
        <v>11</v>
      </c>
      <c r="V211" s="143">
        <v>252</v>
      </c>
      <c r="W211" s="142">
        <f t="shared" si="199"/>
        <v>1.0033082499999999</v>
      </c>
      <c r="X211" s="135">
        <f t="shared" si="200"/>
        <v>3.4090825300000001</v>
      </c>
      <c r="Y211" s="135">
        <f t="shared" si="201"/>
        <v>0</v>
      </c>
      <c r="Z211" s="148" t="str">
        <f t="shared" si="211"/>
        <v>A+J=</v>
      </c>
      <c r="AA211" s="140">
        <f t="shared" si="212"/>
        <v>44277</v>
      </c>
      <c r="AB211" s="4"/>
      <c r="AD211" s="177">
        <v>45085</v>
      </c>
      <c r="AE211" s="178" t="s">
        <v>90</v>
      </c>
      <c r="AG211" s="167">
        <f t="shared" si="181"/>
        <v>63</v>
      </c>
      <c r="AH211" s="169">
        <f t="shared" si="183"/>
        <v>45981</v>
      </c>
      <c r="AI211" s="169">
        <f t="shared" si="191"/>
        <v>45980</v>
      </c>
      <c r="AJ211" s="169">
        <f t="shared" si="192"/>
        <v>45981</v>
      </c>
      <c r="AK211" s="169">
        <f t="shared" si="184"/>
        <v>46013</v>
      </c>
      <c r="AL211" s="167">
        <f t="shared" si="193"/>
        <v>22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22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3"/>
      <c r="DN211" s="1"/>
      <c r="DO211" s="1"/>
      <c r="DP211" s="1"/>
      <c r="DQ211" s="1"/>
      <c r="DR211" s="1"/>
      <c r="DS211" s="1"/>
      <c r="DT211" s="1"/>
      <c r="DU211" s="1"/>
      <c r="DV211" s="1"/>
      <c r="DW211" s="4"/>
      <c r="DY211" s="34"/>
      <c r="DZ211" s="17"/>
    </row>
    <row r="212" spans="1:130" ht="12.75" x14ac:dyDescent="0.2">
      <c r="A212" s="134">
        <f t="shared" si="202"/>
        <v>44265</v>
      </c>
      <c r="B212" s="135">
        <f t="shared" si="194"/>
        <v>1034.3277822300001</v>
      </c>
      <c r="C212" s="135">
        <f t="shared" si="208"/>
        <v>988.59110593000003</v>
      </c>
      <c r="D212" s="136">
        <f t="shared" si="203"/>
        <v>5560.59</v>
      </c>
      <c r="E212" s="137">
        <f t="shared" si="187"/>
        <v>5574.49</v>
      </c>
      <c r="F212" s="138">
        <f t="shared" si="188"/>
        <v>44218</v>
      </c>
      <c r="G212" s="139">
        <f t="shared" si="195"/>
        <v>2.4997347403781234E-3</v>
      </c>
      <c r="H212" s="140">
        <f t="shared" si="209"/>
        <v>44277</v>
      </c>
      <c r="I212" s="140">
        <f t="shared" si="196"/>
        <v>44277</v>
      </c>
      <c r="J212" s="141">
        <f t="shared" si="204"/>
        <v>20</v>
      </c>
      <c r="K212" s="141">
        <f t="shared" si="190"/>
        <v>12</v>
      </c>
      <c r="L212" s="8">
        <f t="shared" si="205"/>
        <v>1.00149909</v>
      </c>
      <c r="M212" s="142">
        <f t="shared" si="189"/>
        <v>1.0135003600000001</v>
      </c>
      <c r="N212" s="142">
        <f t="shared" si="182"/>
        <v>1.0409410860770567</v>
      </c>
      <c r="O212" s="135">
        <f t="shared" si="186"/>
        <v>1.0425015500000001</v>
      </c>
      <c r="P212" s="135">
        <f t="shared" si="197"/>
        <v>1030.6077602400001</v>
      </c>
      <c r="Q212" s="190">
        <f t="shared" si="210"/>
        <v>0</v>
      </c>
      <c r="R212" s="191">
        <f t="shared" si="206"/>
        <v>0</v>
      </c>
      <c r="S212" s="135">
        <f t="shared" si="198"/>
        <v>0</v>
      </c>
      <c r="T212" s="145">
        <f t="shared" si="207"/>
        <v>7.8600000000000003E-2</v>
      </c>
      <c r="U212" s="143">
        <f t="shared" si="185"/>
        <v>12</v>
      </c>
      <c r="V212" s="143">
        <v>252</v>
      </c>
      <c r="W212" s="142">
        <f t="shared" si="199"/>
        <v>1.003609542</v>
      </c>
      <c r="X212" s="135">
        <f t="shared" si="200"/>
        <v>3.7200219899999998</v>
      </c>
      <c r="Y212" s="135">
        <f t="shared" si="201"/>
        <v>0</v>
      </c>
      <c r="Z212" s="148" t="str">
        <f t="shared" si="211"/>
        <v>A+J=</v>
      </c>
      <c r="AA212" s="140">
        <f t="shared" si="212"/>
        <v>44277</v>
      </c>
      <c r="AB212" s="4"/>
      <c r="AD212" s="177">
        <v>45176</v>
      </c>
      <c r="AE212" s="178" t="s">
        <v>91</v>
      </c>
      <c r="AG212" s="167">
        <f t="shared" si="181"/>
        <v>64</v>
      </c>
      <c r="AH212" s="169">
        <f t="shared" si="183"/>
        <v>46011</v>
      </c>
      <c r="AI212" s="169">
        <f t="shared" ref="AI212:AI243" si="213">WORKDAY(AH212,-1,AD$148:AD$502)</f>
        <v>46010</v>
      </c>
      <c r="AJ212" s="169">
        <f t="shared" ref="AJ212:AJ243" si="214">WORKDAY(AI212,1,AD$148:AD$502)</f>
        <v>46013</v>
      </c>
      <c r="AK212" s="169">
        <f t="shared" si="184"/>
        <v>46042</v>
      </c>
      <c r="AL212" s="167">
        <f t="shared" ref="AL212:AL243" si="215">NETWORKDAYS(AJ212,AJ213,$AD$148:$AD$502)-1</f>
        <v>19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22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3"/>
      <c r="DN212" s="1"/>
      <c r="DO212" s="1"/>
      <c r="DP212" s="1"/>
      <c r="DQ212" s="1"/>
      <c r="DR212" s="1"/>
      <c r="DS212" s="1"/>
      <c r="DT212" s="1"/>
      <c r="DU212" s="1"/>
      <c r="DV212" s="1"/>
      <c r="DW212" s="4"/>
      <c r="DY212" s="34"/>
      <c r="DZ212" s="17"/>
    </row>
    <row r="213" spans="1:130" ht="12.75" x14ac:dyDescent="0.2">
      <c r="A213" s="134">
        <f t="shared" si="202"/>
        <v>44266</v>
      </c>
      <c r="B213" s="135">
        <f t="shared" si="194"/>
        <v>1034.76753734</v>
      </c>
      <c r="C213" s="135">
        <f t="shared" si="208"/>
        <v>988.59110593000003</v>
      </c>
      <c r="D213" s="136">
        <f t="shared" si="203"/>
        <v>5560.59</v>
      </c>
      <c r="E213" s="137">
        <f t="shared" si="187"/>
        <v>5574.49</v>
      </c>
      <c r="F213" s="138">
        <f t="shared" si="188"/>
        <v>44218</v>
      </c>
      <c r="G213" s="139">
        <f t="shared" si="195"/>
        <v>2.4997347403781234E-3</v>
      </c>
      <c r="H213" s="140">
        <f t="shared" si="209"/>
        <v>44277</v>
      </c>
      <c r="I213" s="140">
        <f t="shared" si="196"/>
        <v>44277</v>
      </c>
      <c r="J213" s="141">
        <f t="shared" si="204"/>
        <v>20</v>
      </c>
      <c r="K213" s="141">
        <f t="shared" si="190"/>
        <v>13</v>
      </c>
      <c r="L213" s="8">
        <f t="shared" si="205"/>
        <v>1.0016241100000001</v>
      </c>
      <c r="M213" s="142">
        <f t="shared" si="189"/>
        <v>1.0135003600000001</v>
      </c>
      <c r="N213" s="142">
        <f t="shared" si="182"/>
        <v>1.0409410860770567</v>
      </c>
      <c r="O213" s="135">
        <f t="shared" si="186"/>
        <v>1.0426316799999999</v>
      </c>
      <c r="P213" s="135">
        <f t="shared" si="197"/>
        <v>1030.7364055999999</v>
      </c>
      <c r="Q213" s="190">
        <f t="shared" si="210"/>
        <v>0</v>
      </c>
      <c r="R213" s="191">
        <f t="shared" si="206"/>
        <v>0</v>
      </c>
      <c r="S213" s="135">
        <f t="shared" si="198"/>
        <v>0</v>
      </c>
      <c r="T213" s="145">
        <f t="shared" si="207"/>
        <v>7.8600000000000003E-2</v>
      </c>
      <c r="U213" s="143">
        <f t="shared" si="185"/>
        <v>13</v>
      </c>
      <c r="V213" s="143">
        <v>252</v>
      </c>
      <c r="W213" s="142">
        <f t="shared" si="199"/>
        <v>1.0039109239999999</v>
      </c>
      <c r="X213" s="135">
        <f t="shared" si="200"/>
        <v>4.0311317400000002</v>
      </c>
      <c r="Y213" s="135">
        <f t="shared" si="201"/>
        <v>0</v>
      </c>
      <c r="Z213" s="148" t="str">
        <f t="shared" si="211"/>
        <v>A+J=</v>
      </c>
      <c r="AA213" s="140">
        <f t="shared" si="212"/>
        <v>44277</v>
      </c>
      <c r="AB213" s="4"/>
      <c r="AD213" s="177">
        <v>45211</v>
      </c>
      <c r="AE213" s="179" t="s">
        <v>87</v>
      </c>
      <c r="AG213" s="167">
        <f t="shared" si="181"/>
        <v>65</v>
      </c>
      <c r="AH213" s="169">
        <f t="shared" si="183"/>
        <v>46042</v>
      </c>
      <c r="AI213" s="169">
        <f t="shared" si="213"/>
        <v>46041</v>
      </c>
      <c r="AJ213" s="169">
        <f t="shared" si="214"/>
        <v>46042</v>
      </c>
      <c r="AK213" s="169">
        <f t="shared" si="184"/>
        <v>46073</v>
      </c>
      <c r="AL213" s="167">
        <f t="shared" si="215"/>
        <v>21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22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3"/>
      <c r="DN213" s="1"/>
      <c r="DO213" s="1"/>
      <c r="DP213" s="1"/>
      <c r="DQ213" s="1"/>
      <c r="DR213" s="1"/>
      <c r="DS213" s="1"/>
      <c r="DT213" s="1"/>
      <c r="DU213" s="1"/>
      <c r="DV213" s="1"/>
      <c r="DW213" s="4"/>
      <c r="DY213" s="34"/>
      <c r="DZ213" s="17"/>
    </row>
    <row r="214" spans="1:130" ht="12.75" x14ac:dyDescent="0.2">
      <c r="A214" s="134">
        <f t="shared" si="202"/>
        <v>44267</v>
      </c>
      <c r="B214" s="135">
        <f t="shared" si="194"/>
        <v>1035.20749359</v>
      </c>
      <c r="C214" s="135">
        <f t="shared" si="208"/>
        <v>988.59110593000003</v>
      </c>
      <c r="D214" s="136">
        <f t="shared" si="203"/>
        <v>5560.59</v>
      </c>
      <c r="E214" s="137">
        <f t="shared" si="187"/>
        <v>5574.49</v>
      </c>
      <c r="F214" s="138">
        <f t="shared" si="188"/>
        <v>44218</v>
      </c>
      <c r="G214" s="139">
        <f t="shared" si="195"/>
        <v>2.4997347403781234E-3</v>
      </c>
      <c r="H214" s="140">
        <f t="shared" si="209"/>
        <v>44277</v>
      </c>
      <c r="I214" s="140">
        <f t="shared" si="196"/>
        <v>44277</v>
      </c>
      <c r="J214" s="141">
        <f t="shared" si="204"/>
        <v>20</v>
      </c>
      <c r="K214" s="141">
        <f t="shared" si="190"/>
        <v>14</v>
      </c>
      <c r="L214" s="8">
        <f t="shared" si="205"/>
        <v>1.00174915</v>
      </c>
      <c r="M214" s="142">
        <f t="shared" si="189"/>
        <v>1.0135003600000001</v>
      </c>
      <c r="N214" s="142">
        <f t="shared" si="182"/>
        <v>1.0409410860770567</v>
      </c>
      <c r="O214" s="135">
        <f t="shared" si="186"/>
        <v>1.0427618400000001</v>
      </c>
      <c r="P214" s="135">
        <f t="shared" si="197"/>
        <v>1030.8650806200001</v>
      </c>
      <c r="Q214" s="190">
        <f t="shared" si="210"/>
        <v>0</v>
      </c>
      <c r="R214" s="191">
        <f t="shared" si="206"/>
        <v>0</v>
      </c>
      <c r="S214" s="135">
        <f t="shared" si="198"/>
        <v>0</v>
      </c>
      <c r="T214" s="145">
        <f t="shared" si="207"/>
        <v>7.8600000000000003E-2</v>
      </c>
      <c r="U214" s="143">
        <f t="shared" si="185"/>
        <v>14</v>
      </c>
      <c r="V214" s="143">
        <v>252</v>
      </c>
      <c r="W214" s="142">
        <f t="shared" si="199"/>
        <v>1.0042123970000001</v>
      </c>
      <c r="X214" s="135">
        <f t="shared" si="200"/>
        <v>4.3424129699999998</v>
      </c>
      <c r="Y214" s="135">
        <f t="shared" si="201"/>
        <v>0</v>
      </c>
      <c r="Z214" s="148" t="str">
        <f t="shared" si="211"/>
        <v>A+J=</v>
      </c>
      <c r="AA214" s="140">
        <f t="shared" si="212"/>
        <v>44277</v>
      </c>
      <c r="AB214" s="4"/>
      <c r="AD214" s="177">
        <v>45232</v>
      </c>
      <c r="AE214" s="178" t="s">
        <v>92</v>
      </c>
      <c r="AG214" s="167">
        <f t="shared" si="181"/>
        <v>66</v>
      </c>
      <c r="AH214" s="169">
        <f t="shared" si="183"/>
        <v>46073</v>
      </c>
      <c r="AI214" s="169">
        <f t="shared" si="213"/>
        <v>46072</v>
      </c>
      <c r="AJ214" s="169">
        <f t="shared" si="214"/>
        <v>46073</v>
      </c>
      <c r="AK214" s="169">
        <f t="shared" si="184"/>
        <v>46101</v>
      </c>
      <c r="AL214" s="167">
        <f t="shared" si="215"/>
        <v>20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22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3"/>
      <c r="DN214" s="1"/>
      <c r="DO214" s="1"/>
      <c r="DP214" s="1"/>
      <c r="DQ214" s="1"/>
      <c r="DR214" s="1"/>
      <c r="DS214" s="1"/>
      <c r="DT214" s="1"/>
      <c r="DU214" s="1"/>
      <c r="DV214" s="1"/>
      <c r="DW214" s="4"/>
      <c r="DY214" s="34"/>
      <c r="DZ214" s="17"/>
    </row>
    <row r="215" spans="1:130" ht="12.75" x14ac:dyDescent="0.2">
      <c r="A215" s="134">
        <f t="shared" si="202"/>
        <v>44268</v>
      </c>
      <c r="B215" s="135">
        <f t="shared" si="194"/>
        <v>1035.6476410999999</v>
      </c>
      <c r="C215" s="135">
        <f t="shared" si="208"/>
        <v>988.59110593000003</v>
      </c>
      <c r="D215" s="136">
        <f t="shared" si="203"/>
        <v>5560.59</v>
      </c>
      <c r="E215" s="137">
        <f t="shared" si="187"/>
        <v>5574.49</v>
      </c>
      <c r="F215" s="138">
        <f t="shared" si="188"/>
        <v>44218</v>
      </c>
      <c r="G215" s="139">
        <f t="shared" si="195"/>
        <v>2.4997347403781234E-3</v>
      </c>
      <c r="H215" s="140">
        <f t="shared" si="209"/>
        <v>44277</v>
      </c>
      <c r="I215" s="140">
        <f t="shared" si="196"/>
        <v>44277</v>
      </c>
      <c r="J215" s="141">
        <f t="shared" si="204"/>
        <v>20</v>
      </c>
      <c r="K215" s="141">
        <f t="shared" si="190"/>
        <v>15</v>
      </c>
      <c r="L215" s="8">
        <f t="shared" si="205"/>
        <v>1.00187421</v>
      </c>
      <c r="M215" s="142">
        <f t="shared" si="189"/>
        <v>1.0135003600000001</v>
      </c>
      <c r="N215" s="142">
        <f t="shared" si="182"/>
        <v>1.0409410860770567</v>
      </c>
      <c r="O215" s="135">
        <f t="shared" si="186"/>
        <v>1.04289202</v>
      </c>
      <c r="P215" s="135">
        <f t="shared" si="197"/>
        <v>1030.9937754099999</v>
      </c>
      <c r="Q215" s="190">
        <f t="shared" si="210"/>
        <v>0</v>
      </c>
      <c r="R215" s="191">
        <f t="shared" si="206"/>
        <v>0</v>
      </c>
      <c r="S215" s="135">
        <f t="shared" si="198"/>
        <v>0</v>
      </c>
      <c r="T215" s="145">
        <f t="shared" si="207"/>
        <v>7.8600000000000003E-2</v>
      </c>
      <c r="U215" s="143">
        <f t="shared" si="185"/>
        <v>15</v>
      </c>
      <c r="V215" s="143">
        <v>252</v>
      </c>
      <c r="W215" s="142">
        <f t="shared" si="199"/>
        <v>1.004513961</v>
      </c>
      <c r="X215" s="135">
        <f t="shared" si="200"/>
        <v>4.6538656899999999</v>
      </c>
      <c r="Y215" s="135">
        <f t="shared" si="201"/>
        <v>0</v>
      </c>
      <c r="Z215" s="148" t="str">
        <f t="shared" si="211"/>
        <v>A+J=</v>
      </c>
      <c r="AA215" s="140">
        <f t="shared" si="212"/>
        <v>44277</v>
      </c>
      <c r="AB215" s="4"/>
      <c r="AD215" s="177">
        <v>45245</v>
      </c>
      <c r="AE215" s="178" t="s">
        <v>93</v>
      </c>
      <c r="AG215" s="167">
        <f t="shared" ref="AG215:AG256" si="216">AG214+1</f>
        <v>67</v>
      </c>
      <c r="AH215" s="169">
        <f t="shared" si="183"/>
        <v>46101</v>
      </c>
      <c r="AI215" s="169">
        <f t="shared" si="213"/>
        <v>46100</v>
      </c>
      <c r="AJ215" s="169">
        <f t="shared" si="214"/>
        <v>46101</v>
      </c>
      <c r="AK215" s="169">
        <f t="shared" si="184"/>
        <v>46132</v>
      </c>
      <c r="AL215" s="167">
        <f t="shared" si="215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22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3"/>
      <c r="DN215" s="1"/>
      <c r="DO215" s="1"/>
      <c r="DP215" s="1"/>
      <c r="DQ215" s="1"/>
      <c r="DR215" s="1"/>
      <c r="DS215" s="1"/>
      <c r="DT215" s="1"/>
      <c r="DU215" s="1"/>
      <c r="DV215" s="1"/>
      <c r="DW215" s="4"/>
      <c r="DY215" s="34"/>
      <c r="DZ215" s="17"/>
    </row>
    <row r="216" spans="1:130" ht="12.75" x14ac:dyDescent="0.2">
      <c r="A216" s="134">
        <f t="shared" si="202"/>
        <v>44269</v>
      </c>
      <c r="B216" s="135">
        <f t="shared" si="194"/>
        <v>1035.6476410999999</v>
      </c>
      <c r="C216" s="135">
        <f t="shared" si="208"/>
        <v>988.59110593000003</v>
      </c>
      <c r="D216" s="136">
        <f t="shared" si="203"/>
        <v>5560.59</v>
      </c>
      <c r="E216" s="137">
        <f t="shared" si="187"/>
        <v>5574.49</v>
      </c>
      <c r="F216" s="138">
        <f t="shared" si="188"/>
        <v>44218</v>
      </c>
      <c r="G216" s="139">
        <f t="shared" si="195"/>
        <v>2.4997347403781234E-3</v>
      </c>
      <c r="H216" s="140">
        <f t="shared" si="209"/>
        <v>44277</v>
      </c>
      <c r="I216" s="140">
        <f t="shared" si="196"/>
        <v>44277</v>
      </c>
      <c r="J216" s="141">
        <f t="shared" si="204"/>
        <v>20</v>
      </c>
      <c r="K216" s="141">
        <f t="shared" si="190"/>
        <v>15</v>
      </c>
      <c r="L216" s="8">
        <f t="shared" si="205"/>
        <v>1.00187421</v>
      </c>
      <c r="M216" s="142">
        <f t="shared" si="189"/>
        <v>1.0135003600000001</v>
      </c>
      <c r="N216" s="142">
        <f t="shared" si="182"/>
        <v>1.0409410860770567</v>
      </c>
      <c r="O216" s="135">
        <f t="shared" si="186"/>
        <v>1.04289202</v>
      </c>
      <c r="P216" s="135">
        <f t="shared" si="197"/>
        <v>1030.9937754099999</v>
      </c>
      <c r="Q216" s="190">
        <f t="shared" si="210"/>
        <v>0</v>
      </c>
      <c r="R216" s="191">
        <f t="shared" si="206"/>
        <v>0</v>
      </c>
      <c r="S216" s="135">
        <f t="shared" si="198"/>
        <v>0</v>
      </c>
      <c r="T216" s="145">
        <f t="shared" si="207"/>
        <v>7.8600000000000003E-2</v>
      </c>
      <c r="U216" s="143">
        <f t="shared" si="185"/>
        <v>15</v>
      </c>
      <c r="V216" s="143">
        <v>252</v>
      </c>
      <c r="W216" s="142">
        <f t="shared" si="199"/>
        <v>1.004513961</v>
      </c>
      <c r="X216" s="135">
        <f t="shared" si="200"/>
        <v>4.6538656899999999</v>
      </c>
      <c r="Y216" s="135">
        <f t="shared" si="201"/>
        <v>0</v>
      </c>
      <c r="Z216" s="148" t="str">
        <f t="shared" si="211"/>
        <v>A+J=</v>
      </c>
      <c r="AA216" s="140">
        <f t="shared" si="212"/>
        <v>44277</v>
      </c>
      <c r="AB216" s="4"/>
      <c r="AD216" s="177">
        <v>45285</v>
      </c>
      <c r="AE216" s="178" t="s">
        <v>94</v>
      </c>
      <c r="AG216" s="167">
        <f t="shared" si="216"/>
        <v>68</v>
      </c>
      <c r="AH216" s="169">
        <f t="shared" si="183"/>
        <v>46132</v>
      </c>
      <c r="AI216" s="169">
        <f t="shared" si="213"/>
        <v>46129</v>
      </c>
      <c r="AJ216" s="169">
        <f t="shared" si="214"/>
        <v>46132</v>
      </c>
      <c r="AK216" s="169">
        <f t="shared" si="184"/>
        <v>46162</v>
      </c>
      <c r="AL216" s="167">
        <f t="shared" si="215"/>
        <v>20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22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3"/>
      <c r="DN216" s="1"/>
      <c r="DO216" s="1"/>
      <c r="DP216" s="1"/>
      <c r="DQ216" s="1"/>
      <c r="DR216" s="1"/>
      <c r="DS216" s="1"/>
      <c r="DT216" s="1"/>
      <c r="DU216" s="1"/>
      <c r="DV216" s="1"/>
      <c r="DW216" s="4"/>
      <c r="DY216" s="34"/>
      <c r="DZ216" s="17"/>
    </row>
    <row r="217" spans="1:130" ht="12.75" x14ac:dyDescent="0.2">
      <c r="A217" s="134">
        <f t="shared" si="202"/>
        <v>44270</v>
      </c>
      <c r="B217" s="135">
        <f t="shared" si="194"/>
        <v>1035.6476410999999</v>
      </c>
      <c r="C217" s="135">
        <f t="shared" si="208"/>
        <v>988.59110593000003</v>
      </c>
      <c r="D217" s="136">
        <f t="shared" si="203"/>
        <v>5560.59</v>
      </c>
      <c r="E217" s="137">
        <f t="shared" si="187"/>
        <v>5574.49</v>
      </c>
      <c r="F217" s="138">
        <f t="shared" si="188"/>
        <v>44218</v>
      </c>
      <c r="G217" s="139">
        <f t="shared" si="195"/>
        <v>2.4997347403781234E-3</v>
      </c>
      <c r="H217" s="140">
        <f t="shared" si="209"/>
        <v>44277</v>
      </c>
      <c r="I217" s="140">
        <f t="shared" si="196"/>
        <v>44277</v>
      </c>
      <c r="J217" s="141">
        <f t="shared" si="204"/>
        <v>20</v>
      </c>
      <c r="K217" s="141">
        <f t="shared" si="190"/>
        <v>15</v>
      </c>
      <c r="L217" s="8">
        <f t="shared" si="205"/>
        <v>1.00187421</v>
      </c>
      <c r="M217" s="142">
        <f t="shared" si="189"/>
        <v>1.0135003600000001</v>
      </c>
      <c r="N217" s="142">
        <f t="shared" si="182"/>
        <v>1.0409410860770567</v>
      </c>
      <c r="O217" s="135">
        <f t="shared" si="186"/>
        <v>1.04289202</v>
      </c>
      <c r="P217" s="135">
        <f t="shared" si="197"/>
        <v>1030.9937754099999</v>
      </c>
      <c r="Q217" s="190">
        <f t="shared" si="210"/>
        <v>0</v>
      </c>
      <c r="R217" s="191">
        <f t="shared" si="206"/>
        <v>0</v>
      </c>
      <c r="S217" s="135">
        <f t="shared" si="198"/>
        <v>0</v>
      </c>
      <c r="T217" s="145">
        <f t="shared" si="207"/>
        <v>7.8600000000000003E-2</v>
      </c>
      <c r="U217" s="143">
        <f t="shared" si="185"/>
        <v>15</v>
      </c>
      <c r="V217" s="143">
        <v>252</v>
      </c>
      <c r="W217" s="142">
        <f t="shared" si="199"/>
        <v>1.004513961</v>
      </c>
      <c r="X217" s="135">
        <f t="shared" si="200"/>
        <v>4.6538656899999999</v>
      </c>
      <c r="Y217" s="135">
        <f t="shared" si="201"/>
        <v>0</v>
      </c>
      <c r="Z217" s="148" t="str">
        <f t="shared" si="211"/>
        <v>A+J=</v>
      </c>
      <c r="AA217" s="140">
        <f t="shared" si="212"/>
        <v>44277</v>
      </c>
      <c r="AB217" s="4"/>
      <c r="AD217" s="177">
        <v>41640</v>
      </c>
      <c r="AE217" s="178" t="s">
        <v>96</v>
      </c>
      <c r="AG217" s="167">
        <f t="shared" si="216"/>
        <v>69</v>
      </c>
      <c r="AH217" s="169">
        <f t="shared" si="183"/>
        <v>46162</v>
      </c>
      <c r="AI217" s="169">
        <f t="shared" si="213"/>
        <v>46161</v>
      </c>
      <c r="AJ217" s="169">
        <f t="shared" si="214"/>
        <v>46162</v>
      </c>
      <c r="AK217" s="169">
        <f t="shared" si="184"/>
        <v>46195</v>
      </c>
      <c r="AL217" s="167">
        <f t="shared" si="215"/>
        <v>22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22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3"/>
      <c r="DN217" s="1"/>
      <c r="DO217" s="1"/>
      <c r="DP217" s="1"/>
      <c r="DQ217" s="1"/>
      <c r="DR217" s="1"/>
      <c r="DS217" s="1"/>
      <c r="DT217" s="1"/>
      <c r="DU217" s="1"/>
      <c r="DV217" s="1"/>
      <c r="DW217" s="4"/>
      <c r="DY217" s="34"/>
      <c r="DZ217" s="17"/>
    </row>
    <row r="218" spans="1:130" ht="12.75" x14ac:dyDescent="0.2">
      <c r="A218" s="134">
        <f t="shared" si="202"/>
        <v>44271</v>
      </c>
      <c r="B218" s="135">
        <f t="shared" si="194"/>
        <v>1036.08796897</v>
      </c>
      <c r="C218" s="135">
        <f t="shared" si="208"/>
        <v>988.59110593000003</v>
      </c>
      <c r="D218" s="136">
        <f t="shared" si="203"/>
        <v>5560.59</v>
      </c>
      <c r="E218" s="137">
        <f t="shared" si="187"/>
        <v>5574.49</v>
      </c>
      <c r="F218" s="138">
        <f t="shared" si="188"/>
        <v>44218</v>
      </c>
      <c r="G218" s="139">
        <f t="shared" si="195"/>
        <v>2.4997347403781234E-3</v>
      </c>
      <c r="H218" s="140">
        <f t="shared" si="209"/>
        <v>44277</v>
      </c>
      <c r="I218" s="140">
        <f t="shared" si="196"/>
        <v>44277</v>
      </c>
      <c r="J218" s="141">
        <f t="shared" si="204"/>
        <v>20</v>
      </c>
      <c r="K218" s="141">
        <f t="shared" si="190"/>
        <v>16</v>
      </c>
      <c r="L218" s="8">
        <f t="shared" si="205"/>
        <v>1.0019992799999999</v>
      </c>
      <c r="M218" s="142">
        <f t="shared" si="189"/>
        <v>1.0135003600000001</v>
      </c>
      <c r="N218" s="142">
        <f t="shared" si="182"/>
        <v>1.0409410860770567</v>
      </c>
      <c r="O218" s="135">
        <f t="shared" si="186"/>
        <v>1.0430222099999999</v>
      </c>
      <c r="P218" s="135">
        <f t="shared" si="197"/>
        <v>1031.12248009</v>
      </c>
      <c r="Q218" s="190">
        <f t="shared" si="210"/>
        <v>0</v>
      </c>
      <c r="R218" s="191">
        <f t="shared" si="206"/>
        <v>0</v>
      </c>
      <c r="S218" s="135">
        <f t="shared" si="198"/>
        <v>0</v>
      </c>
      <c r="T218" s="145">
        <f t="shared" si="207"/>
        <v>7.8600000000000003E-2</v>
      </c>
      <c r="U218" s="143">
        <f t="shared" si="185"/>
        <v>16</v>
      </c>
      <c r="V218" s="143">
        <v>252</v>
      </c>
      <c r="W218" s="142">
        <f t="shared" si="199"/>
        <v>1.0048156150000001</v>
      </c>
      <c r="X218" s="135">
        <f t="shared" si="200"/>
        <v>4.9654888799999997</v>
      </c>
      <c r="Y218" s="135">
        <f t="shared" si="201"/>
        <v>0</v>
      </c>
      <c r="Z218" s="148" t="str">
        <f t="shared" si="211"/>
        <v>A+J=</v>
      </c>
      <c r="AA218" s="140">
        <f t="shared" si="212"/>
        <v>44277</v>
      </c>
      <c r="AB218" s="4"/>
      <c r="AD218" s="177">
        <v>41701</v>
      </c>
      <c r="AE218" s="178" t="s">
        <v>85</v>
      </c>
      <c r="AG218" s="167">
        <f t="shared" si="216"/>
        <v>70</v>
      </c>
      <c r="AH218" s="169">
        <f t="shared" si="183"/>
        <v>46193</v>
      </c>
      <c r="AI218" s="169">
        <f t="shared" si="213"/>
        <v>46192</v>
      </c>
      <c r="AJ218" s="169">
        <f t="shared" si="214"/>
        <v>46195</v>
      </c>
      <c r="AK218" s="169">
        <f t="shared" si="184"/>
        <v>46223</v>
      </c>
      <c r="AL218" s="167">
        <f t="shared" si="215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22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3"/>
      <c r="DN218" s="1"/>
      <c r="DO218" s="1"/>
      <c r="DP218" s="1"/>
      <c r="DQ218" s="1"/>
      <c r="DR218" s="1"/>
      <c r="DS218" s="1"/>
      <c r="DT218" s="1"/>
      <c r="DU218" s="1"/>
      <c r="DV218" s="1"/>
      <c r="DW218" s="4"/>
      <c r="DY218" s="34"/>
      <c r="DZ218" s="17"/>
    </row>
    <row r="219" spans="1:130" ht="12.75" x14ac:dyDescent="0.2">
      <c r="A219" s="134">
        <f t="shared" si="202"/>
        <v>44272</v>
      </c>
      <c r="B219" s="135">
        <f t="shared" si="194"/>
        <v>1036.5284981299999</v>
      </c>
      <c r="C219" s="135">
        <f t="shared" si="208"/>
        <v>988.59110593000003</v>
      </c>
      <c r="D219" s="136">
        <f t="shared" si="203"/>
        <v>5560.59</v>
      </c>
      <c r="E219" s="137">
        <f t="shared" si="187"/>
        <v>5574.49</v>
      </c>
      <c r="F219" s="138">
        <f t="shared" si="188"/>
        <v>44218</v>
      </c>
      <c r="G219" s="139">
        <f t="shared" si="195"/>
        <v>2.4997347403781234E-3</v>
      </c>
      <c r="H219" s="140">
        <f t="shared" si="209"/>
        <v>44277</v>
      </c>
      <c r="I219" s="140">
        <f t="shared" si="196"/>
        <v>44277</v>
      </c>
      <c r="J219" s="141">
        <f t="shared" si="204"/>
        <v>20</v>
      </c>
      <c r="K219" s="141">
        <f t="shared" si="190"/>
        <v>17</v>
      </c>
      <c r="L219" s="8">
        <f t="shared" si="205"/>
        <v>1.00212437</v>
      </c>
      <c r="M219" s="142">
        <f t="shared" si="189"/>
        <v>1.0135003600000001</v>
      </c>
      <c r="N219" s="142">
        <f t="shared" si="182"/>
        <v>1.0409410860770567</v>
      </c>
      <c r="O219" s="135">
        <f t="shared" si="186"/>
        <v>1.0431524299999999</v>
      </c>
      <c r="P219" s="135">
        <f t="shared" si="197"/>
        <v>1031.25121442</v>
      </c>
      <c r="Q219" s="190">
        <f t="shared" si="210"/>
        <v>0</v>
      </c>
      <c r="R219" s="191">
        <f t="shared" si="206"/>
        <v>0</v>
      </c>
      <c r="S219" s="135">
        <f t="shared" si="198"/>
        <v>0</v>
      </c>
      <c r="T219" s="145">
        <f t="shared" si="207"/>
        <v>7.8600000000000003E-2</v>
      </c>
      <c r="U219" s="143">
        <f t="shared" si="185"/>
        <v>17</v>
      </c>
      <c r="V219" s="143">
        <v>252</v>
      </c>
      <c r="W219" s="142">
        <f t="shared" si="199"/>
        <v>1.0051173600000001</v>
      </c>
      <c r="X219" s="135">
        <f t="shared" si="200"/>
        <v>5.2772837099999999</v>
      </c>
      <c r="Y219" s="135">
        <f t="shared" si="201"/>
        <v>0</v>
      </c>
      <c r="Z219" s="148" t="str">
        <f t="shared" si="211"/>
        <v>A+J=</v>
      </c>
      <c r="AA219" s="140">
        <f t="shared" si="212"/>
        <v>44277</v>
      </c>
      <c r="AB219" s="4"/>
      <c r="AD219" s="177">
        <v>41702</v>
      </c>
      <c r="AE219" s="178" t="s">
        <v>85</v>
      </c>
      <c r="AG219" s="167">
        <f t="shared" si="216"/>
        <v>71</v>
      </c>
      <c r="AH219" s="169">
        <f t="shared" si="183"/>
        <v>46223</v>
      </c>
      <c r="AI219" s="169">
        <f t="shared" si="213"/>
        <v>46220</v>
      </c>
      <c r="AJ219" s="169">
        <f t="shared" si="214"/>
        <v>46223</v>
      </c>
      <c r="AK219" s="169">
        <f t="shared" si="184"/>
        <v>46254</v>
      </c>
      <c r="AL219" s="167">
        <f t="shared" si="215"/>
        <v>23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22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3"/>
      <c r="DN219" s="1"/>
      <c r="DO219" s="1"/>
      <c r="DP219" s="1"/>
      <c r="DQ219" s="1"/>
      <c r="DR219" s="1"/>
      <c r="DS219" s="1"/>
      <c r="DT219" s="1"/>
      <c r="DU219" s="1"/>
      <c r="DV219" s="1"/>
      <c r="DW219" s="4"/>
      <c r="DY219" s="34"/>
      <c r="DZ219" s="17"/>
    </row>
    <row r="220" spans="1:130" ht="12.75" x14ac:dyDescent="0.2">
      <c r="A220" s="134">
        <f t="shared" si="202"/>
        <v>44273</v>
      </c>
      <c r="B220" s="135">
        <f t="shared" si="194"/>
        <v>1036.9692087800001</v>
      </c>
      <c r="C220" s="135">
        <f t="shared" si="208"/>
        <v>988.59110593000003</v>
      </c>
      <c r="D220" s="136">
        <f t="shared" si="203"/>
        <v>5560.59</v>
      </c>
      <c r="E220" s="137">
        <f t="shared" si="187"/>
        <v>5574.49</v>
      </c>
      <c r="F220" s="138">
        <f t="shared" si="188"/>
        <v>44218</v>
      </c>
      <c r="G220" s="139">
        <f t="shared" si="195"/>
        <v>2.4997347403781234E-3</v>
      </c>
      <c r="H220" s="140">
        <f t="shared" si="209"/>
        <v>44277</v>
      </c>
      <c r="I220" s="140">
        <f t="shared" si="196"/>
        <v>44277</v>
      </c>
      <c r="J220" s="141">
        <f t="shared" si="204"/>
        <v>20</v>
      </c>
      <c r="K220" s="141">
        <f t="shared" si="190"/>
        <v>18</v>
      </c>
      <c r="L220" s="8">
        <f t="shared" si="205"/>
        <v>1.0022494799999999</v>
      </c>
      <c r="M220" s="142">
        <f t="shared" si="189"/>
        <v>1.0135003600000001</v>
      </c>
      <c r="N220" s="142">
        <f t="shared" si="182"/>
        <v>1.0409410860770567</v>
      </c>
      <c r="O220" s="135">
        <f t="shared" si="186"/>
        <v>1.04328266</v>
      </c>
      <c r="P220" s="135">
        <f t="shared" si="197"/>
        <v>1031.37995864</v>
      </c>
      <c r="Q220" s="190">
        <f t="shared" si="210"/>
        <v>0</v>
      </c>
      <c r="R220" s="191">
        <f t="shared" si="206"/>
        <v>0</v>
      </c>
      <c r="S220" s="135">
        <f t="shared" si="198"/>
        <v>0</v>
      </c>
      <c r="T220" s="145">
        <f t="shared" si="207"/>
        <v>7.8600000000000003E-2</v>
      </c>
      <c r="U220" s="143">
        <f t="shared" si="185"/>
        <v>18</v>
      </c>
      <c r="V220" s="143">
        <v>252</v>
      </c>
      <c r="W220" s="142">
        <f t="shared" si="199"/>
        <v>1.0054191960000001</v>
      </c>
      <c r="X220" s="135">
        <f t="shared" si="200"/>
        <v>5.5892501399999999</v>
      </c>
      <c r="Y220" s="135">
        <f t="shared" si="201"/>
        <v>0</v>
      </c>
      <c r="Z220" s="148" t="str">
        <f t="shared" si="211"/>
        <v>A+J=</v>
      </c>
      <c r="AA220" s="140">
        <f t="shared" si="212"/>
        <v>44277</v>
      </c>
      <c r="AB220" s="4"/>
      <c r="AD220" s="177">
        <v>41747</v>
      </c>
      <c r="AE220" s="178" t="s">
        <v>97</v>
      </c>
      <c r="AG220" s="167">
        <f t="shared" si="216"/>
        <v>72</v>
      </c>
      <c r="AH220" s="169">
        <f t="shared" si="183"/>
        <v>46254</v>
      </c>
      <c r="AI220" s="169">
        <f t="shared" si="213"/>
        <v>46253</v>
      </c>
      <c r="AJ220" s="169">
        <f t="shared" si="214"/>
        <v>46254</v>
      </c>
      <c r="AK220" s="169">
        <f t="shared" si="184"/>
        <v>46286</v>
      </c>
      <c r="AL220" s="167">
        <f t="shared" si="215"/>
        <v>21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22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3"/>
      <c r="DN220" s="1"/>
      <c r="DO220" s="1"/>
      <c r="DP220" s="1"/>
      <c r="DQ220" s="1"/>
      <c r="DR220" s="1"/>
      <c r="DS220" s="1"/>
      <c r="DT220" s="1"/>
      <c r="DU220" s="1"/>
      <c r="DV220" s="1"/>
      <c r="DW220" s="4"/>
      <c r="DY220" s="34"/>
      <c r="DZ220" s="17"/>
    </row>
    <row r="221" spans="1:130" ht="12.75" x14ac:dyDescent="0.2">
      <c r="A221" s="134">
        <f t="shared" si="202"/>
        <v>44274</v>
      </c>
      <c r="B221" s="135">
        <f t="shared" si="194"/>
        <v>1037.4100899900002</v>
      </c>
      <c r="C221" s="135">
        <f t="shared" si="208"/>
        <v>988.59110593000003</v>
      </c>
      <c r="D221" s="136">
        <f t="shared" si="203"/>
        <v>5560.59</v>
      </c>
      <c r="E221" s="137">
        <f t="shared" si="187"/>
        <v>5574.49</v>
      </c>
      <c r="F221" s="138">
        <f t="shared" si="188"/>
        <v>44218</v>
      </c>
      <c r="G221" s="139">
        <f t="shared" si="195"/>
        <v>2.4997347403781234E-3</v>
      </c>
      <c r="H221" s="140">
        <f t="shared" si="209"/>
        <v>44277</v>
      </c>
      <c r="I221" s="140">
        <f t="shared" si="196"/>
        <v>44277</v>
      </c>
      <c r="J221" s="141">
        <f t="shared" si="204"/>
        <v>20</v>
      </c>
      <c r="K221" s="141">
        <f t="shared" si="190"/>
        <v>19</v>
      </c>
      <c r="L221" s="8">
        <f t="shared" si="205"/>
        <v>1.0023745900000001</v>
      </c>
      <c r="M221" s="142">
        <f t="shared" si="189"/>
        <v>1.0135003600000001</v>
      </c>
      <c r="N221" s="142">
        <f t="shared" si="182"/>
        <v>1.0409410860770567</v>
      </c>
      <c r="O221" s="135">
        <f t="shared" si="186"/>
        <v>1.0434128899999999</v>
      </c>
      <c r="P221" s="135">
        <f t="shared" si="197"/>
        <v>1031.5087028600001</v>
      </c>
      <c r="Q221" s="190">
        <f t="shared" si="210"/>
        <v>0</v>
      </c>
      <c r="R221" s="191">
        <f t="shared" si="206"/>
        <v>0</v>
      </c>
      <c r="S221" s="135">
        <f t="shared" si="198"/>
        <v>0</v>
      </c>
      <c r="T221" s="145">
        <f t="shared" si="207"/>
        <v>7.8600000000000003E-2</v>
      </c>
      <c r="U221" s="143">
        <f t="shared" si="185"/>
        <v>19</v>
      </c>
      <c r="V221" s="143">
        <v>252</v>
      </c>
      <c r="W221" s="142">
        <f t="shared" si="199"/>
        <v>1.005721122</v>
      </c>
      <c r="X221" s="135">
        <f t="shared" si="200"/>
        <v>5.9013871299999998</v>
      </c>
      <c r="Y221" s="135">
        <f t="shared" si="201"/>
        <v>0</v>
      </c>
      <c r="Z221" s="148" t="str">
        <f t="shared" si="211"/>
        <v>A+J=</v>
      </c>
      <c r="AA221" s="140">
        <f t="shared" si="212"/>
        <v>44277</v>
      </c>
      <c r="AB221" s="4"/>
      <c r="AD221" s="177">
        <v>41750</v>
      </c>
      <c r="AE221" s="178" t="s">
        <v>86</v>
      </c>
      <c r="AG221" s="167">
        <f t="shared" si="216"/>
        <v>73</v>
      </c>
      <c r="AH221" s="169">
        <f t="shared" si="183"/>
        <v>46285</v>
      </c>
      <c r="AI221" s="169">
        <f t="shared" si="213"/>
        <v>46283</v>
      </c>
      <c r="AJ221" s="169">
        <f t="shared" si="214"/>
        <v>46286</v>
      </c>
      <c r="AK221" s="169">
        <f t="shared" si="184"/>
        <v>46315</v>
      </c>
      <c r="AL221" s="167">
        <f t="shared" si="215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22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3"/>
      <c r="DN221" s="1"/>
      <c r="DO221" s="1"/>
      <c r="DP221" s="1"/>
      <c r="DQ221" s="1"/>
      <c r="DR221" s="1"/>
      <c r="DS221" s="1"/>
      <c r="DT221" s="1"/>
      <c r="DU221" s="1"/>
      <c r="DV221" s="1"/>
      <c r="DW221" s="4"/>
      <c r="DY221" s="34"/>
      <c r="DZ221" s="17"/>
    </row>
    <row r="222" spans="1:130" ht="12.75" x14ac:dyDescent="0.2">
      <c r="A222" s="134">
        <f t="shared" si="202"/>
        <v>44275</v>
      </c>
      <c r="B222" s="135">
        <f t="shared" si="194"/>
        <v>1037.8511716200001</v>
      </c>
      <c r="C222" s="135">
        <f t="shared" si="208"/>
        <v>988.59110593000003</v>
      </c>
      <c r="D222" s="136">
        <f t="shared" si="203"/>
        <v>5560.59</v>
      </c>
      <c r="E222" s="137">
        <f t="shared" si="187"/>
        <v>5574.49</v>
      </c>
      <c r="F222" s="138">
        <f t="shared" si="188"/>
        <v>44218</v>
      </c>
      <c r="G222" s="139">
        <f t="shared" si="195"/>
        <v>2.4997347403781234E-3</v>
      </c>
      <c r="H222" s="140">
        <f t="shared" si="209"/>
        <v>44306</v>
      </c>
      <c r="I222" s="140">
        <f t="shared" si="196"/>
        <v>44277</v>
      </c>
      <c r="J222" s="141">
        <f t="shared" si="204"/>
        <v>20</v>
      </c>
      <c r="K222" s="141">
        <f t="shared" si="190"/>
        <v>20</v>
      </c>
      <c r="L222" s="8">
        <f t="shared" si="205"/>
        <v>1.00249973</v>
      </c>
      <c r="M222" s="142">
        <f t="shared" si="189"/>
        <v>1.0135003600000001</v>
      </c>
      <c r="N222" s="142">
        <f t="shared" si="182"/>
        <v>1.0409410860770567</v>
      </c>
      <c r="O222" s="135">
        <f t="shared" si="186"/>
        <v>1.0435431500000001</v>
      </c>
      <c r="P222" s="135">
        <f t="shared" si="197"/>
        <v>1031.63747674</v>
      </c>
      <c r="Q222" s="190">
        <f t="shared" si="210"/>
        <v>0</v>
      </c>
      <c r="R222" s="191">
        <f t="shared" si="206"/>
        <v>0</v>
      </c>
      <c r="S222" s="135">
        <f t="shared" si="198"/>
        <v>0</v>
      </c>
      <c r="T222" s="145">
        <f t="shared" si="207"/>
        <v>7.8600000000000003E-2</v>
      </c>
      <c r="U222" s="143">
        <f t="shared" si="185"/>
        <v>20</v>
      </c>
      <c r="V222" s="143">
        <v>252</v>
      </c>
      <c r="W222" s="142">
        <f t="shared" si="199"/>
        <v>1.006023138</v>
      </c>
      <c r="X222" s="135">
        <f t="shared" si="200"/>
        <v>6.2136948800000003</v>
      </c>
      <c r="Y222" s="135">
        <f t="shared" si="201"/>
        <v>0</v>
      </c>
      <c r="Z222" s="148" t="str">
        <f t="shared" si="211"/>
        <v>A+J=</v>
      </c>
      <c r="AA222" s="140">
        <f t="shared" si="212"/>
        <v>44277</v>
      </c>
      <c r="AB222" s="4"/>
      <c r="AD222" s="177">
        <v>41760</v>
      </c>
      <c r="AE222" s="178" t="s">
        <v>89</v>
      </c>
      <c r="AG222" s="167">
        <f t="shared" si="216"/>
        <v>74</v>
      </c>
      <c r="AH222" s="169">
        <f t="shared" si="183"/>
        <v>46315</v>
      </c>
      <c r="AI222" s="169">
        <f t="shared" si="213"/>
        <v>46314</v>
      </c>
      <c r="AJ222" s="169">
        <f t="shared" si="214"/>
        <v>46315</v>
      </c>
      <c r="AK222" s="169">
        <f t="shared" si="184"/>
        <v>46346</v>
      </c>
      <c r="AL222" s="167">
        <f t="shared" si="215"/>
        <v>22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22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3"/>
      <c r="DN222" s="1"/>
      <c r="DO222" s="1"/>
      <c r="DP222" s="1"/>
      <c r="DQ222" s="1"/>
      <c r="DR222" s="1"/>
      <c r="DS222" s="1"/>
      <c r="DT222" s="1"/>
      <c r="DU222" s="1"/>
      <c r="DV222" s="1"/>
      <c r="DW222" s="4"/>
      <c r="DY222" s="34"/>
      <c r="DZ222" s="17"/>
    </row>
    <row r="223" spans="1:130" ht="12.75" x14ac:dyDescent="0.2">
      <c r="A223" s="134">
        <f t="shared" si="202"/>
        <v>44276</v>
      </c>
      <c r="B223" s="135">
        <f t="shared" si="194"/>
        <v>1037.8511716200001</v>
      </c>
      <c r="C223" s="135">
        <f t="shared" si="208"/>
        <v>988.59110593000003</v>
      </c>
      <c r="D223" s="136">
        <f t="shared" si="203"/>
        <v>5560.59</v>
      </c>
      <c r="E223" s="137">
        <f t="shared" si="187"/>
        <v>5574.49</v>
      </c>
      <c r="F223" s="138">
        <f t="shared" si="188"/>
        <v>44218</v>
      </c>
      <c r="G223" s="139">
        <f t="shared" si="195"/>
        <v>2.4997347403781234E-3</v>
      </c>
      <c r="H223" s="140">
        <f t="shared" si="209"/>
        <v>44306</v>
      </c>
      <c r="I223" s="140">
        <f t="shared" si="196"/>
        <v>44277</v>
      </c>
      <c r="J223" s="141">
        <f t="shared" si="204"/>
        <v>20</v>
      </c>
      <c r="K223" s="141">
        <f t="shared" si="190"/>
        <v>20</v>
      </c>
      <c r="L223" s="8">
        <f t="shared" si="205"/>
        <v>1.00249973</v>
      </c>
      <c r="M223" s="142">
        <f t="shared" si="189"/>
        <v>1.0135003600000001</v>
      </c>
      <c r="N223" s="142">
        <f t="shared" ref="N223:N286" si="217">IF(I223&gt;I222,N222*M223,N222)</f>
        <v>1.0409410860770567</v>
      </c>
      <c r="O223" s="135">
        <f t="shared" si="186"/>
        <v>1.0435431500000001</v>
      </c>
      <c r="P223" s="135">
        <f t="shared" si="197"/>
        <v>1031.63747674</v>
      </c>
      <c r="Q223" s="190">
        <f t="shared" si="210"/>
        <v>0</v>
      </c>
      <c r="R223" s="191">
        <f t="shared" si="206"/>
        <v>0</v>
      </c>
      <c r="S223" s="135">
        <f t="shared" si="198"/>
        <v>0</v>
      </c>
      <c r="T223" s="145">
        <f t="shared" si="207"/>
        <v>7.8600000000000003E-2</v>
      </c>
      <c r="U223" s="143">
        <f t="shared" si="185"/>
        <v>20</v>
      </c>
      <c r="V223" s="143">
        <v>252</v>
      </c>
      <c r="W223" s="142">
        <f t="shared" si="199"/>
        <v>1.006023138</v>
      </c>
      <c r="X223" s="135">
        <f t="shared" si="200"/>
        <v>6.2136948800000003</v>
      </c>
      <c r="Y223" s="135">
        <f t="shared" si="201"/>
        <v>0</v>
      </c>
      <c r="Z223" s="148" t="str">
        <f t="shared" si="211"/>
        <v>A+J=</v>
      </c>
      <c r="AA223" s="140">
        <f t="shared" si="212"/>
        <v>44277</v>
      </c>
      <c r="AB223" s="4"/>
      <c r="AD223" s="177">
        <v>41809</v>
      </c>
      <c r="AE223" s="178" t="s">
        <v>98</v>
      </c>
      <c r="AG223" s="167">
        <f t="shared" si="216"/>
        <v>75</v>
      </c>
      <c r="AH223" s="169">
        <f t="shared" si="183"/>
        <v>46346</v>
      </c>
      <c r="AI223" s="169">
        <f t="shared" si="213"/>
        <v>46345</v>
      </c>
      <c r="AJ223" s="169">
        <f t="shared" si="214"/>
        <v>46346</v>
      </c>
      <c r="AK223" s="169">
        <f t="shared" si="184"/>
        <v>46377</v>
      </c>
      <c r="AL223" s="167">
        <f t="shared" si="215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22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3"/>
      <c r="DN223" s="1"/>
      <c r="DO223" s="1"/>
      <c r="DP223" s="1"/>
      <c r="DQ223" s="1"/>
      <c r="DR223" s="1"/>
      <c r="DS223" s="1"/>
      <c r="DT223" s="1"/>
      <c r="DU223" s="1"/>
      <c r="DV223" s="1"/>
      <c r="DW223" s="4"/>
      <c r="DY223" s="34"/>
      <c r="DZ223" s="17"/>
    </row>
    <row r="224" spans="1:130" ht="12.75" x14ac:dyDescent="0.2">
      <c r="A224" s="134">
        <f t="shared" si="202"/>
        <v>44277</v>
      </c>
      <c r="B224" s="135">
        <f t="shared" si="194"/>
        <v>1037.8511716200001</v>
      </c>
      <c r="C224" s="135">
        <f t="shared" si="208"/>
        <v>988.59110593000003</v>
      </c>
      <c r="D224" s="136">
        <f t="shared" si="203"/>
        <v>5560.59</v>
      </c>
      <c r="E224" s="137">
        <f t="shared" si="187"/>
        <v>5574.49</v>
      </c>
      <c r="F224" s="138">
        <f t="shared" si="188"/>
        <v>44218</v>
      </c>
      <c r="G224" s="139">
        <f t="shared" si="195"/>
        <v>2.4997347403781234E-3</v>
      </c>
      <c r="H224" s="140">
        <f t="shared" si="209"/>
        <v>44306</v>
      </c>
      <c r="I224" s="140">
        <f t="shared" si="196"/>
        <v>44277</v>
      </c>
      <c r="J224" s="141">
        <f t="shared" si="204"/>
        <v>20</v>
      </c>
      <c r="K224" s="141">
        <f t="shared" si="190"/>
        <v>20</v>
      </c>
      <c r="L224" s="8">
        <f t="shared" si="205"/>
        <v>1.00249973</v>
      </c>
      <c r="M224" s="142">
        <f t="shared" si="189"/>
        <v>1.0135003600000001</v>
      </c>
      <c r="N224" s="142">
        <f t="shared" si="217"/>
        <v>1.0409410860770567</v>
      </c>
      <c r="O224" s="135">
        <f t="shared" si="186"/>
        <v>1.0435431500000001</v>
      </c>
      <c r="P224" s="135">
        <f t="shared" si="197"/>
        <v>1031.63747674</v>
      </c>
      <c r="Q224" s="190">
        <f t="shared" si="210"/>
        <v>7</v>
      </c>
      <c r="R224" s="191">
        <f t="shared" si="206"/>
        <v>2.8734380117397514E-3</v>
      </c>
      <c r="S224" s="135">
        <f t="shared" si="198"/>
        <v>2.9643463400000001</v>
      </c>
      <c r="T224" s="145">
        <f t="shared" si="207"/>
        <v>7.8600000000000003E-2</v>
      </c>
      <c r="U224" s="143">
        <f t="shared" si="185"/>
        <v>20</v>
      </c>
      <c r="V224" s="143">
        <v>252</v>
      </c>
      <c r="W224" s="142">
        <f t="shared" si="199"/>
        <v>1.006023138</v>
      </c>
      <c r="X224" s="135">
        <f t="shared" si="200"/>
        <v>6.2136948800000003</v>
      </c>
      <c r="Y224" s="135">
        <f t="shared" si="201"/>
        <v>9.1780412200000008</v>
      </c>
      <c r="Z224" s="148" t="str">
        <f t="shared" si="211"/>
        <v>A+J=</v>
      </c>
      <c r="AA224" s="140">
        <f t="shared" si="212"/>
        <v>44277</v>
      </c>
      <c r="AB224" s="4"/>
      <c r="AD224" s="177">
        <v>41998</v>
      </c>
      <c r="AE224" s="178" t="s">
        <v>94</v>
      </c>
      <c r="AG224" s="167">
        <f t="shared" si="216"/>
        <v>76</v>
      </c>
      <c r="AH224" s="169">
        <f t="shared" si="183"/>
        <v>46376</v>
      </c>
      <c r="AI224" s="169">
        <f t="shared" si="213"/>
        <v>46374</v>
      </c>
      <c r="AJ224" s="169">
        <f t="shared" si="214"/>
        <v>46377</v>
      </c>
      <c r="AK224" s="169">
        <f t="shared" si="184"/>
        <v>46407</v>
      </c>
      <c r="AL224" s="167">
        <f t="shared" si="215"/>
        <v>20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22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3"/>
      <c r="DN224" s="1"/>
      <c r="DO224" s="1"/>
      <c r="DP224" s="1"/>
      <c r="DQ224" s="1"/>
      <c r="DR224" s="1"/>
      <c r="DS224" s="1"/>
      <c r="DT224" s="1"/>
      <c r="DU224" s="1"/>
      <c r="DV224" s="1"/>
      <c r="DW224" s="4"/>
    </row>
    <row r="225" spans="1:127" ht="12.75" x14ac:dyDescent="0.2">
      <c r="A225" s="134">
        <f t="shared" si="202"/>
        <v>44278</v>
      </c>
      <c r="B225" s="135">
        <f t="shared" si="194"/>
        <v>1029.42269422</v>
      </c>
      <c r="C225" s="135">
        <f t="shared" si="208"/>
        <v>985.75045066999996</v>
      </c>
      <c r="D225" s="136">
        <f t="shared" si="203"/>
        <v>5574.49</v>
      </c>
      <c r="E225" s="137">
        <f t="shared" si="187"/>
        <v>5622.43</v>
      </c>
      <c r="F225" s="138">
        <f t="shared" si="188"/>
        <v>44249</v>
      </c>
      <c r="G225" s="139">
        <f t="shared" si="195"/>
        <v>8.5998898553949488E-3</v>
      </c>
      <c r="H225" s="140">
        <f t="shared" si="209"/>
        <v>44306</v>
      </c>
      <c r="I225" s="140">
        <f t="shared" si="196"/>
        <v>44306</v>
      </c>
      <c r="J225" s="141">
        <f t="shared" si="204"/>
        <v>20</v>
      </c>
      <c r="K225" s="141">
        <f t="shared" si="190"/>
        <v>1</v>
      </c>
      <c r="L225" s="8">
        <f t="shared" si="205"/>
        <v>1.00042824</v>
      </c>
      <c r="M225" s="142">
        <f t="shared" si="189"/>
        <v>1.00249973</v>
      </c>
      <c r="N225" s="142">
        <f t="shared" si="217"/>
        <v>1.0435431577381562</v>
      </c>
      <c r="O225" s="135">
        <f t="shared" si="186"/>
        <v>1.04399004</v>
      </c>
      <c r="P225" s="135">
        <f t="shared" si="197"/>
        <v>1029.1136524200001</v>
      </c>
      <c r="Q225" s="190">
        <f t="shared" si="210"/>
        <v>0</v>
      </c>
      <c r="R225" s="191">
        <f t="shared" si="206"/>
        <v>0</v>
      </c>
      <c r="S225" s="135">
        <f t="shared" si="198"/>
        <v>0</v>
      </c>
      <c r="T225" s="145">
        <f t="shared" si="207"/>
        <v>7.8600000000000003E-2</v>
      </c>
      <c r="U225" s="143">
        <f t="shared" si="185"/>
        <v>1</v>
      </c>
      <c r="V225" s="143">
        <v>252</v>
      </c>
      <c r="W225" s="142">
        <f t="shared" si="199"/>
        <v>1.0003002990000001</v>
      </c>
      <c r="X225" s="135">
        <f t="shared" si="200"/>
        <v>0.30904179999999998</v>
      </c>
      <c r="Y225" s="135">
        <f t="shared" si="201"/>
        <v>0</v>
      </c>
      <c r="Z225" s="148" t="str">
        <f t="shared" si="211"/>
        <v>A+J=</v>
      </c>
      <c r="AA225" s="140">
        <f t="shared" si="212"/>
        <v>44306</v>
      </c>
      <c r="AB225" s="4"/>
      <c r="AD225" s="177">
        <v>42005</v>
      </c>
      <c r="AE225" s="178" t="s">
        <v>96</v>
      </c>
      <c r="AG225" s="167">
        <f t="shared" si="216"/>
        <v>77</v>
      </c>
      <c r="AH225" s="169">
        <f t="shared" si="183"/>
        <v>46407</v>
      </c>
      <c r="AI225" s="169">
        <f t="shared" si="213"/>
        <v>46406</v>
      </c>
      <c r="AJ225" s="169">
        <f t="shared" si="214"/>
        <v>46407</v>
      </c>
      <c r="AK225" s="169">
        <f t="shared" si="184"/>
        <v>46440</v>
      </c>
      <c r="AL225" s="167">
        <f t="shared" si="215"/>
        <v>21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22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3"/>
      <c r="DN225" s="1"/>
      <c r="DO225" s="1"/>
      <c r="DP225" s="1"/>
      <c r="DQ225" s="1"/>
      <c r="DR225" s="1"/>
      <c r="DS225" s="1"/>
      <c r="DT225" s="1"/>
      <c r="DU225" s="1"/>
      <c r="DV225" s="1"/>
      <c r="DW225" s="4"/>
    </row>
    <row r="226" spans="1:127" ht="12.75" x14ac:dyDescent="0.2">
      <c r="A226" s="134">
        <f t="shared" si="202"/>
        <v>44279</v>
      </c>
      <c r="B226" s="135">
        <f t="shared" si="194"/>
        <v>1030.1728016499999</v>
      </c>
      <c r="C226" s="135">
        <f t="shared" si="208"/>
        <v>985.75045066999996</v>
      </c>
      <c r="D226" s="136">
        <f t="shared" si="203"/>
        <v>5574.49</v>
      </c>
      <c r="E226" s="137">
        <f t="shared" si="187"/>
        <v>5622.43</v>
      </c>
      <c r="F226" s="138">
        <f t="shared" si="188"/>
        <v>44249</v>
      </c>
      <c r="G226" s="139">
        <f t="shared" si="195"/>
        <v>8.5998898553949488E-3</v>
      </c>
      <c r="H226" s="140">
        <f t="shared" si="209"/>
        <v>44306</v>
      </c>
      <c r="I226" s="140">
        <f t="shared" si="196"/>
        <v>44306</v>
      </c>
      <c r="J226" s="141">
        <f t="shared" si="204"/>
        <v>20</v>
      </c>
      <c r="K226" s="141">
        <f t="shared" si="190"/>
        <v>2</v>
      </c>
      <c r="L226" s="8">
        <f t="shared" si="205"/>
        <v>1.0008566699999999</v>
      </c>
      <c r="M226" s="142">
        <f t="shared" si="189"/>
        <v>1.00249973</v>
      </c>
      <c r="N226" s="142">
        <f t="shared" si="217"/>
        <v>1.0435431577381562</v>
      </c>
      <c r="O226" s="135">
        <f t="shared" si="186"/>
        <v>1.04443712</v>
      </c>
      <c r="P226" s="135">
        <f t="shared" si="197"/>
        <v>1029.55436173</v>
      </c>
      <c r="Q226" s="190">
        <f t="shared" si="210"/>
        <v>0</v>
      </c>
      <c r="R226" s="191">
        <f t="shared" si="206"/>
        <v>0</v>
      </c>
      <c r="S226" s="135">
        <f t="shared" si="198"/>
        <v>0</v>
      </c>
      <c r="T226" s="145">
        <f t="shared" si="207"/>
        <v>7.8600000000000003E-2</v>
      </c>
      <c r="U226" s="143">
        <f t="shared" si="185"/>
        <v>2</v>
      </c>
      <c r="V226" s="143">
        <v>252</v>
      </c>
      <c r="W226" s="142">
        <f t="shared" si="199"/>
        <v>1.0006006869999999</v>
      </c>
      <c r="X226" s="135">
        <f t="shared" si="200"/>
        <v>0.61843992000000003</v>
      </c>
      <c r="Y226" s="135">
        <f t="shared" si="201"/>
        <v>0</v>
      </c>
      <c r="Z226" s="148" t="str">
        <f t="shared" si="211"/>
        <v>A+J=</v>
      </c>
      <c r="AA226" s="140">
        <f t="shared" si="212"/>
        <v>44306</v>
      </c>
      <c r="AB226" s="4"/>
      <c r="AD226" s="177">
        <v>42051</v>
      </c>
      <c r="AE226" s="178" t="s">
        <v>85</v>
      </c>
      <c r="AG226" s="167">
        <f t="shared" si="216"/>
        <v>78</v>
      </c>
      <c r="AH226" s="169">
        <f t="shared" si="183"/>
        <v>46438</v>
      </c>
      <c r="AI226" s="169">
        <f t="shared" si="213"/>
        <v>46437</v>
      </c>
      <c r="AJ226" s="169">
        <f t="shared" si="214"/>
        <v>46440</v>
      </c>
      <c r="AK226" s="169">
        <f t="shared" si="184"/>
        <v>46468</v>
      </c>
      <c r="AL226" s="167">
        <f t="shared" si="215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22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3"/>
      <c r="DN226" s="1"/>
      <c r="DO226" s="1"/>
      <c r="DP226" s="1"/>
      <c r="DQ226" s="1"/>
      <c r="DR226" s="1"/>
      <c r="DS226" s="1"/>
      <c r="DT226" s="1"/>
      <c r="DU226" s="1"/>
      <c r="DV226" s="1"/>
      <c r="DW226" s="4"/>
    </row>
    <row r="227" spans="1:127" ht="12.75" x14ac:dyDescent="0.2">
      <c r="A227" s="134">
        <f t="shared" si="202"/>
        <v>44280</v>
      </c>
      <c r="B227" s="135">
        <f t="shared" si="194"/>
        <v>1030.92347477</v>
      </c>
      <c r="C227" s="135">
        <f t="shared" si="208"/>
        <v>985.75045066999996</v>
      </c>
      <c r="D227" s="136">
        <f t="shared" si="203"/>
        <v>5574.49</v>
      </c>
      <c r="E227" s="137">
        <f t="shared" si="187"/>
        <v>5622.43</v>
      </c>
      <c r="F227" s="138">
        <f t="shared" si="188"/>
        <v>44249</v>
      </c>
      <c r="G227" s="139">
        <f t="shared" si="195"/>
        <v>8.5998898553949488E-3</v>
      </c>
      <c r="H227" s="140">
        <f t="shared" si="209"/>
        <v>44306</v>
      </c>
      <c r="I227" s="140">
        <f t="shared" si="196"/>
        <v>44306</v>
      </c>
      <c r="J227" s="141">
        <f t="shared" si="204"/>
        <v>20</v>
      </c>
      <c r="K227" s="141">
        <f t="shared" si="190"/>
        <v>3</v>
      </c>
      <c r="L227" s="8">
        <f t="shared" si="205"/>
        <v>1.00128529</v>
      </c>
      <c r="M227" s="142">
        <f t="shared" si="189"/>
        <v>1.00249973</v>
      </c>
      <c r="N227" s="142">
        <f t="shared" si="217"/>
        <v>1.0435431577381562</v>
      </c>
      <c r="O227" s="135">
        <f t="shared" si="186"/>
        <v>1.0448844100000001</v>
      </c>
      <c r="P227" s="135">
        <f t="shared" si="197"/>
        <v>1029.99527805</v>
      </c>
      <c r="Q227" s="190">
        <f t="shared" si="210"/>
        <v>0</v>
      </c>
      <c r="R227" s="191">
        <f t="shared" si="206"/>
        <v>0</v>
      </c>
      <c r="S227" s="135">
        <f t="shared" si="198"/>
        <v>0</v>
      </c>
      <c r="T227" s="145">
        <f t="shared" si="207"/>
        <v>7.8600000000000003E-2</v>
      </c>
      <c r="U227" s="143">
        <f t="shared" si="185"/>
        <v>3</v>
      </c>
      <c r="V227" s="143">
        <v>252</v>
      </c>
      <c r="W227" s="142">
        <f t="shared" si="199"/>
        <v>1.000901166</v>
      </c>
      <c r="X227" s="135">
        <f t="shared" si="200"/>
        <v>0.92819671999999998</v>
      </c>
      <c r="Y227" s="135">
        <f t="shared" si="201"/>
        <v>0</v>
      </c>
      <c r="Z227" s="148" t="str">
        <f t="shared" si="211"/>
        <v>A+J=</v>
      </c>
      <c r="AA227" s="140">
        <f t="shared" si="212"/>
        <v>44306</v>
      </c>
      <c r="AB227" s="4"/>
      <c r="AD227" s="177">
        <v>42052</v>
      </c>
      <c r="AE227" s="178" t="s">
        <v>85</v>
      </c>
      <c r="AG227" s="167">
        <f t="shared" si="216"/>
        <v>79</v>
      </c>
      <c r="AH227" s="169">
        <f t="shared" ref="AH227:AH256" si="218">EDATE(AH226,1)</f>
        <v>46466</v>
      </c>
      <c r="AI227" s="169">
        <f t="shared" si="213"/>
        <v>46465</v>
      </c>
      <c r="AJ227" s="169">
        <f t="shared" si="214"/>
        <v>46468</v>
      </c>
      <c r="AK227" s="169">
        <f t="shared" ref="AK227:AK231" si="219">AJ228</f>
        <v>46497</v>
      </c>
      <c r="AL227" s="167">
        <f t="shared" si="215"/>
        <v>20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22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3"/>
      <c r="DN227" s="1"/>
      <c r="DO227" s="1"/>
      <c r="DP227" s="1"/>
      <c r="DQ227" s="1"/>
      <c r="DR227" s="1"/>
      <c r="DS227" s="1"/>
      <c r="DT227" s="1"/>
      <c r="DU227" s="1"/>
      <c r="DV227" s="1"/>
      <c r="DW227" s="4"/>
    </row>
    <row r="228" spans="1:127" ht="12.75" x14ac:dyDescent="0.2">
      <c r="A228" s="134">
        <f t="shared" si="202"/>
        <v>44281</v>
      </c>
      <c r="B228" s="135">
        <f t="shared" si="194"/>
        <v>1031.6746842800001</v>
      </c>
      <c r="C228" s="135">
        <f t="shared" si="208"/>
        <v>985.75045066999996</v>
      </c>
      <c r="D228" s="136">
        <f t="shared" si="203"/>
        <v>5574.49</v>
      </c>
      <c r="E228" s="137">
        <f t="shared" si="187"/>
        <v>5622.43</v>
      </c>
      <c r="F228" s="138">
        <f t="shared" si="188"/>
        <v>44249</v>
      </c>
      <c r="G228" s="139">
        <f t="shared" si="195"/>
        <v>8.5998898553949488E-3</v>
      </c>
      <c r="H228" s="140">
        <f t="shared" si="209"/>
        <v>44306</v>
      </c>
      <c r="I228" s="140">
        <f t="shared" si="196"/>
        <v>44306</v>
      </c>
      <c r="J228" s="141">
        <f t="shared" si="204"/>
        <v>20</v>
      </c>
      <c r="K228" s="141">
        <f t="shared" si="190"/>
        <v>4</v>
      </c>
      <c r="L228" s="8">
        <f t="shared" si="205"/>
        <v>1.0017140899999999</v>
      </c>
      <c r="M228" s="142">
        <f t="shared" si="189"/>
        <v>1.00249973</v>
      </c>
      <c r="N228" s="142">
        <f t="shared" si="217"/>
        <v>1.0435431577381562</v>
      </c>
      <c r="O228" s="135">
        <f t="shared" si="186"/>
        <v>1.04533188</v>
      </c>
      <c r="P228" s="135">
        <f t="shared" si="197"/>
        <v>1030.4363718</v>
      </c>
      <c r="Q228" s="190">
        <f t="shared" si="210"/>
        <v>0</v>
      </c>
      <c r="R228" s="191">
        <f t="shared" si="206"/>
        <v>0</v>
      </c>
      <c r="S228" s="135">
        <f t="shared" si="198"/>
        <v>0</v>
      </c>
      <c r="T228" s="145">
        <f t="shared" si="207"/>
        <v>7.8600000000000003E-2</v>
      </c>
      <c r="U228" s="143">
        <f t="shared" si="185"/>
        <v>4</v>
      </c>
      <c r="V228" s="143">
        <v>252</v>
      </c>
      <c r="W228" s="142">
        <f t="shared" si="199"/>
        <v>1.0012017360000001</v>
      </c>
      <c r="X228" s="135">
        <f t="shared" si="200"/>
        <v>1.23831248</v>
      </c>
      <c r="Y228" s="135">
        <f t="shared" si="201"/>
        <v>0</v>
      </c>
      <c r="Z228" s="148" t="str">
        <f t="shared" si="211"/>
        <v>A+J=</v>
      </c>
      <c r="AA228" s="140">
        <f t="shared" si="212"/>
        <v>44306</v>
      </c>
      <c r="AB228" s="4"/>
      <c r="AD228" s="177">
        <v>42097</v>
      </c>
      <c r="AE228" s="178" t="s">
        <v>97</v>
      </c>
      <c r="AG228" s="167">
        <f t="shared" si="216"/>
        <v>80</v>
      </c>
      <c r="AH228" s="169">
        <f t="shared" si="218"/>
        <v>46497</v>
      </c>
      <c r="AI228" s="169">
        <f t="shared" si="213"/>
        <v>46496</v>
      </c>
      <c r="AJ228" s="169">
        <f t="shared" si="214"/>
        <v>46497</v>
      </c>
      <c r="AK228" s="169">
        <f t="shared" si="219"/>
        <v>46527</v>
      </c>
      <c r="AL228" s="167">
        <f t="shared" si="215"/>
        <v>21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22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3"/>
      <c r="DN228" s="1"/>
      <c r="DO228" s="1"/>
      <c r="DP228" s="1"/>
      <c r="DQ228" s="1"/>
      <c r="DR228" s="1"/>
      <c r="DS228" s="1"/>
      <c r="DT228" s="1"/>
      <c r="DU228" s="1"/>
      <c r="DV228" s="1"/>
      <c r="DW228" s="4"/>
    </row>
    <row r="229" spans="1:127" ht="12.75" x14ac:dyDescent="0.2">
      <c r="A229" s="134">
        <f t="shared" si="202"/>
        <v>44282</v>
      </c>
      <c r="B229" s="135">
        <f t="shared" si="194"/>
        <v>1032.42643828</v>
      </c>
      <c r="C229" s="135">
        <f t="shared" si="208"/>
        <v>985.75045066999996</v>
      </c>
      <c r="D229" s="136">
        <f t="shared" si="203"/>
        <v>5574.49</v>
      </c>
      <c r="E229" s="137">
        <f t="shared" si="187"/>
        <v>5622.43</v>
      </c>
      <c r="F229" s="138">
        <f t="shared" si="188"/>
        <v>44249</v>
      </c>
      <c r="G229" s="139">
        <f t="shared" si="195"/>
        <v>8.5998898553949488E-3</v>
      </c>
      <c r="H229" s="140">
        <f t="shared" si="209"/>
        <v>44306</v>
      </c>
      <c r="I229" s="140">
        <f t="shared" si="196"/>
        <v>44306</v>
      </c>
      <c r="J229" s="141">
        <f t="shared" si="204"/>
        <v>20</v>
      </c>
      <c r="K229" s="141">
        <f t="shared" si="190"/>
        <v>5</v>
      </c>
      <c r="L229" s="8">
        <f t="shared" si="205"/>
        <v>1.00214307</v>
      </c>
      <c r="M229" s="142">
        <f t="shared" si="189"/>
        <v>1.00249973</v>
      </c>
      <c r="N229" s="142">
        <f t="shared" si="217"/>
        <v>1.0435431577381562</v>
      </c>
      <c r="O229" s="135">
        <f t="shared" si="186"/>
        <v>1.0457795400000001</v>
      </c>
      <c r="P229" s="135">
        <f t="shared" si="197"/>
        <v>1030.87765285</v>
      </c>
      <c r="Q229" s="190">
        <f t="shared" si="210"/>
        <v>0</v>
      </c>
      <c r="R229" s="191">
        <f t="shared" si="206"/>
        <v>0</v>
      </c>
      <c r="S229" s="135">
        <f t="shared" si="198"/>
        <v>0</v>
      </c>
      <c r="T229" s="145">
        <f t="shared" si="207"/>
        <v>7.8600000000000003E-2</v>
      </c>
      <c r="U229" s="143">
        <f t="shared" ref="U229:U292" si="220">IF(Q228&gt;0,1,IF(K229=K228,U228,U228+1))</f>
        <v>5</v>
      </c>
      <c r="V229" s="143">
        <v>252</v>
      </c>
      <c r="W229" s="142">
        <f t="shared" si="199"/>
        <v>1.0015023949999999</v>
      </c>
      <c r="X229" s="135">
        <f t="shared" si="200"/>
        <v>1.5487854299999999</v>
      </c>
      <c r="Y229" s="135">
        <f t="shared" si="201"/>
        <v>0</v>
      </c>
      <c r="Z229" s="148" t="str">
        <f t="shared" si="211"/>
        <v>A+J=</v>
      </c>
      <c r="AA229" s="140">
        <f t="shared" si="212"/>
        <v>44306</v>
      </c>
      <c r="AB229" s="4"/>
      <c r="AD229" s="177">
        <v>42115</v>
      </c>
      <c r="AE229" s="178" t="s">
        <v>86</v>
      </c>
      <c r="AG229" s="167">
        <f t="shared" si="216"/>
        <v>81</v>
      </c>
      <c r="AH229" s="169">
        <f t="shared" si="218"/>
        <v>46527</v>
      </c>
      <c r="AI229" s="169">
        <f t="shared" si="213"/>
        <v>46526</v>
      </c>
      <c r="AJ229" s="169">
        <f t="shared" si="214"/>
        <v>46527</v>
      </c>
      <c r="AK229" s="169">
        <f t="shared" si="219"/>
        <v>46559</v>
      </c>
      <c r="AL229" s="167">
        <f t="shared" si="215"/>
        <v>21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22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3"/>
      <c r="DN229" s="1"/>
      <c r="DO229" s="1"/>
      <c r="DP229" s="1"/>
      <c r="DQ229" s="1"/>
      <c r="DR229" s="1"/>
      <c r="DS229" s="1"/>
      <c r="DT229" s="1"/>
      <c r="DU229" s="1"/>
      <c r="DV229" s="1"/>
      <c r="DW229" s="4"/>
    </row>
    <row r="230" spans="1:127" ht="12.75" x14ac:dyDescent="0.2">
      <c r="A230" s="134">
        <f t="shared" si="202"/>
        <v>44283</v>
      </c>
      <c r="B230" s="135">
        <f t="shared" si="194"/>
        <v>1032.42643828</v>
      </c>
      <c r="C230" s="135">
        <f t="shared" si="208"/>
        <v>985.75045066999996</v>
      </c>
      <c r="D230" s="136">
        <f t="shared" si="203"/>
        <v>5574.49</v>
      </c>
      <c r="E230" s="137">
        <f t="shared" si="187"/>
        <v>5622.43</v>
      </c>
      <c r="F230" s="138">
        <f t="shared" si="188"/>
        <v>44249</v>
      </c>
      <c r="G230" s="139">
        <f t="shared" si="195"/>
        <v>8.5998898553949488E-3</v>
      </c>
      <c r="H230" s="140">
        <f t="shared" si="209"/>
        <v>44306</v>
      </c>
      <c r="I230" s="140">
        <f t="shared" si="196"/>
        <v>44306</v>
      </c>
      <c r="J230" s="141">
        <f t="shared" si="204"/>
        <v>20</v>
      </c>
      <c r="K230" s="141">
        <f t="shared" si="190"/>
        <v>5</v>
      </c>
      <c r="L230" s="8">
        <f t="shared" si="205"/>
        <v>1.00214307</v>
      </c>
      <c r="M230" s="142">
        <f t="shared" si="189"/>
        <v>1.00249973</v>
      </c>
      <c r="N230" s="142">
        <f t="shared" si="217"/>
        <v>1.0435431577381562</v>
      </c>
      <c r="O230" s="135">
        <f t="shared" si="186"/>
        <v>1.0457795400000001</v>
      </c>
      <c r="P230" s="135">
        <f t="shared" si="197"/>
        <v>1030.87765285</v>
      </c>
      <c r="Q230" s="190">
        <f t="shared" si="210"/>
        <v>0</v>
      </c>
      <c r="R230" s="191">
        <f t="shared" si="206"/>
        <v>0</v>
      </c>
      <c r="S230" s="135">
        <f t="shared" si="198"/>
        <v>0</v>
      </c>
      <c r="T230" s="145">
        <f t="shared" si="207"/>
        <v>7.8600000000000003E-2</v>
      </c>
      <c r="U230" s="143">
        <f t="shared" si="220"/>
        <v>5</v>
      </c>
      <c r="V230" s="143">
        <v>252</v>
      </c>
      <c r="W230" s="142">
        <f t="shared" si="199"/>
        <v>1.0015023949999999</v>
      </c>
      <c r="X230" s="135">
        <f t="shared" si="200"/>
        <v>1.5487854299999999</v>
      </c>
      <c r="Y230" s="135">
        <f t="shared" si="201"/>
        <v>0</v>
      </c>
      <c r="Z230" s="148" t="str">
        <f t="shared" si="211"/>
        <v>A+J=</v>
      </c>
      <c r="AA230" s="140">
        <f t="shared" si="212"/>
        <v>44306</v>
      </c>
      <c r="AB230" s="4"/>
      <c r="AD230" s="177">
        <v>42125</v>
      </c>
      <c r="AE230" s="178" t="s">
        <v>99</v>
      </c>
      <c r="AG230" s="167">
        <f t="shared" si="216"/>
        <v>82</v>
      </c>
      <c r="AH230" s="169">
        <f t="shared" si="218"/>
        <v>46558</v>
      </c>
      <c r="AI230" s="169">
        <f t="shared" si="213"/>
        <v>46556</v>
      </c>
      <c r="AJ230" s="169">
        <f t="shared" si="214"/>
        <v>46559</v>
      </c>
      <c r="AK230" s="169">
        <f t="shared" si="219"/>
        <v>46588</v>
      </c>
      <c r="AL230" s="167">
        <f t="shared" si="215"/>
        <v>21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22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3"/>
      <c r="DN230" s="1"/>
      <c r="DO230" s="1"/>
      <c r="DP230" s="1"/>
      <c r="DQ230" s="1"/>
      <c r="DR230" s="1"/>
      <c r="DS230" s="1"/>
      <c r="DT230" s="1"/>
      <c r="DU230" s="1"/>
      <c r="DV230" s="1"/>
      <c r="DW230" s="4"/>
    </row>
    <row r="231" spans="1:127" ht="12.75" x14ac:dyDescent="0.2">
      <c r="A231" s="134">
        <f t="shared" si="202"/>
        <v>44284</v>
      </c>
      <c r="B231" s="135">
        <f t="shared" si="194"/>
        <v>1032.42643828</v>
      </c>
      <c r="C231" s="135">
        <f t="shared" si="208"/>
        <v>985.75045066999996</v>
      </c>
      <c r="D231" s="136">
        <f t="shared" si="203"/>
        <v>5574.49</v>
      </c>
      <c r="E231" s="137">
        <f t="shared" si="187"/>
        <v>5622.43</v>
      </c>
      <c r="F231" s="138">
        <f t="shared" si="188"/>
        <v>44249</v>
      </c>
      <c r="G231" s="139">
        <f t="shared" si="195"/>
        <v>8.5998898553949488E-3</v>
      </c>
      <c r="H231" s="140">
        <f t="shared" si="209"/>
        <v>44306</v>
      </c>
      <c r="I231" s="140">
        <f t="shared" si="196"/>
        <v>44306</v>
      </c>
      <c r="J231" s="141">
        <f t="shared" si="204"/>
        <v>20</v>
      </c>
      <c r="K231" s="141">
        <f t="shared" si="190"/>
        <v>5</v>
      </c>
      <c r="L231" s="8">
        <f t="shared" si="205"/>
        <v>1.00214307</v>
      </c>
      <c r="M231" s="142">
        <f t="shared" si="189"/>
        <v>1.00249973</v>
      </c>
      <c r="N231" s="142">
        <f t="shared" si="217"/>
        <v>1.0435431577381562</v>
      </c>
      <c r="O231" s="135">
        <f t="shared" si="186"/>
        <v>1.0457795400000001</v>
      </c>
      <c r="P231" s="135">
        <f t="shared" si="197"/>
        <v>1030.87765285</v>
      </c>
      <c r="Q231" s="190">
        <f t="shared" si="210"/>
        <v>0</v>
      </c>
      <c r="R231" s="191">
        <f t="shared" si="206"/>
        <v>0</v>
      </c>
      <c r="S231" s="135">
        <f t="shared" si="198"/>
        <v>0</v>
      </c>
      <c r="T231" s="145">
        <f t="shared" si="207"/>
        <v>7.8600000000000003E-2</v>
      </c>
      <c r="U231" s="143">
        <f t="shared" si="220"/>
        <v>5</v>
      </c>
      <c r="V231" s="143">
        <v>252</v>
      </c>
      <c r="W231" s="142">
        <f t="shared" si="199"/>
        <v>1.0015023949999999</v>
      </c>
      <c r="X231" s="135">
        <f t="shared" si="200"/>
        <v>1.5487854299999999</v>
      </c>
      <c r="Y231" s="135">
        <f t="shared" si="201"/>
        <v>0</v>
      </c>
      <c r="Z231" s="148" t="str">
        <f t="shared" si="211"/>
        <v>A+J=</v>
      </c>
      <c r="AA231" s="140">
        <f t="shared" si="212"/>
        <v>44306</v>
      </c>
      <c r="AB231" s="4"/>
      <c r="AD231" s="177">
        <v>42159</v>
      </c>
      <c r="AE231" s="178" t="s">
        <v>98</v>
      </c>
      <c r="AG231" s="167">
        <f t="shared" si="216"/>
        <v>83</v>
      </c>
      <c r="AH231" s="169">
        <f t="shared" si="218"/>
        <v>46588</v>
      </c>
      <c r="AI231" s="169">
        <f t="shared" si="213"/>
        <v>46587</v>
      </c>
      <c r="AJ231" s="169">
        <f t="shared" si="214"/>
        <v>46588</v>
      </c>
      <c r="AK231" s="169">
        <f t="shared" si="219"/>
        <v>46619</v>
      </c>
      <c r="AL231" s="167">
        <f t="shared" si="215"/>
        <v>23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22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3"/>
      <c r="DN231" s="1"/>
      <c r="DO231" s="1"/>
      <c r="DP231" s="1"/>
      <c r="DQ231" s="1"/>
      <c r="DR231" s="1"/>
      <c r="DS231" s="1"/>
      <c r="DT231" s="1"/>
      <c r="DU231" s="1"/>
      <c r="DV231" s="1"/>
      <c r="DW231" s="4"/>
    </row>
    <row r="232" spans="1:127" ht="12.75" x14ac:dyDescent="0.2">
      <c r="A232" s="134">
        <f t="shared" si="202"/>
        <v>44285</v>
      </c>
      <c r="B232" s="135">
        <f t="shared" si="194"/>
        <v>1033.1787391</v>
      </c>
      <c r="C232" s="135">
        <f t="shared" si="208"/>
        <v>985.75045066999996</v>
      </c>
      <c r="D232" s="136">
        <f t="shared" si="203"/>
        <v>5574.49</v>
      </c>
      <c r="E232" s="137">
        <f t="shared" si="187"/>
        <v>5622.43</v>
      </c>
      <c r="F232" s="138">
        <f t="shared" si="188"/>
        <v>44249</v>
      </c>
      <c r="G232" s="139">
        <f t="shared" si="195"/>
        <v>8.5998898553949488E-3</v>
      </c>
      <c r="H232" s="140">
        <f t="shared" si="209"/>
        <v>44306</v>
      </c>
      <c r="I232" s="140">
        <f t="shared" si="196"/>
        <v>44306</v>
      </c>
      <c r="J232" s="141">
        <f t="shared" si="204"/>
        <v>20</v>
      </c>
      <c r="K232" s="141">
        <f t="shared" si="190"/>
        <v>6</v>
      </c>
      <c r="L232" s="8">
        <f t="shared" si="205"/>
        <v>1.00257223</v>
      </c>
      <c r="M232" s="142">
        <f t="shared" si="189"/>
        <v>1.00249973</v>
      </c>
      <c r="N232" s="142">
        <f t="shared" si="217"/>
        <v>1.0435431577381562</v>
      </c>
      <c r="O232" s="135">
        <f t="shared" si="186"/>
        <v>1.0462273900000001</v>
      </c>
      <c r="P232" s="135">
        <f t="shared" si="197"/>
        <v>1031.31912119</v>
      </c>
      <c r="Q232" s="190">
        <f t="shared" si="210"/>
        <v>0</v>
      </c>
      <c r="R232" s="191">
        <f t="shared" si="206"/>
        <v>0</v>
      </c>
      <c r="S232" s="135">
        <f t="shared" si="198"/>
        <v>0</v>
      </c>
      <c r="T232" s="145">
        <f t="shared" si="207"/>
        <v>7.8600000000000003E-2</v>
      </c>
      <c r="U232" s="143">
        <f t="shared" si="220"/>
        <v>6</v>
      </c>
      <c r="V232" s="143">
        <v>252</v>
      </c>
      <c r="W232" s="142">
        <f t="shared" si="199"/>
        <v>1.001803145</v>
      </c>
      <c r="X232" s="135">
        <f t="shared" si="200"/>
        <v>1.8596179100000001</v>
      </c>
      <c r="Y232" s="135">
        <f t="shared" si="201"/>
        <v>0</v>
      </c>
      <c r="Z232" s="148" t="str">
        <f t="shared" si="211"/>
        <v>A+J=</v>
      </c>
      <c r="AA232" s="140">
        <f t="shared" si="212"/>
        <v>44306</v>
      </c>
      <c r="AB232" s="4"/>
      <c r="AD232" s="177">
        <v>42254</v>
      </c>
      <c r="AE232" s="178" t="s">
        <v>100</v>
      </c>
      <c r="AG232" s="167">
        <f t="shared" si="216"/>
        <v>84</v>
      </c>
      <c r="AH232" s="169">
        <f t="shared" si="218"/>
        <v>46619</v>
      </c>
      <c r="AI232" s="169">
        <f t="shared" si="213"/>
        <v>46618</v>
      </c>
      <c r="AJ232" s="169">
        <f t="shared" si="214"/>
        <v>46619</v>
      </c>
      <c r="AK232" s="169">
        <f t="shared" ref="AK232" si="221">AJ233</f>
        <v>46650</v>
      </c>
      <c r="AL232" s="167">
        <f t="shared" si="215"/>
        <v>20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22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3"/>
      <c r="DN232" s="1"/>
      <c r="DO232" s="1"/>
      <c r="DP232" s="1"/>
      <c r="DQ232" s="1"/>
      <c r="DR232" s="1"/>
      <c r="DS232" s="1"/>
      <c r="DT232" s="1"/>
      <c r="DU232" s="1"/>
      <c r="DV232" s="1"/>
      <c r="DW232" s="4"/>
    </row>
    <row r="233" spans="1:127" ht="12.75" x14ac:dyDescent="0.2">
      <c r="A233" s="134">
        <f t="shared" si="202"/>
        <v>44286</v>
      </c>
      <c r="B233" s="135">
        <f t="shared" si="194"/>
        <v>1033.93158601</v>
      </c>
      <c r="C233" s="135">
        <f t="shared" si="208"/>
        <v>985.75045066999996</v>
      </c>
      <c r="D233" s="136">
        <f t="shared" si="203"/>
        <v>5574.49</v>
      </c>
      <c r="E233" s="137">
        <f t="shared" si="187"/>
        <v>5622.43</v>
      </c>
      <c r="F233" s="138">
        <f t="shared" si="188"/>
        <v>44249</v>
      </c>
      <c r="G233" s="139">
        <f t="shared" si="195"/>
        <v>8.5998898553949488E-3</v>
      </c>
      <c r="H233" s="140">
        <f t="shared" si="209"/>
        <v>44306</v>
      </c>
      <c r="I233" s="140">
        <f t="shared" si="196"/>
        <v>44306</v>
      </c>
      <c r="J233" s="141">
        <f t="shared" si="204"/>
        <v>20</v>
      </c>
      <c r="K233" s="141">
        <f t="shared" si="190"/>
        <v>7</v>
      </c>
      <c r="L233" s="8">
        <f t="shared" si="205"/>
        <v>1.0030015800000001</v>
      </c>
      <c r="M233" s="142">
        <f t="shared" si="189"/>
        <v>1.00249973</v>
      </c>
      <c r="N233" s="142">
        <f t="shared" si="217"/>
        <v>1.0435431577381562</v>
      </c>
      <c r="O233" s="135">
        <f t="shared" ref="O233:O296" si="222">TRUNC(TRUNC((L233*N233),15),8)</f>
        <v>1.0466754300000001</v>
      </c>
      <c r="P233" s="135">
        <f t="shared" si="197"/>
        <v>1031.76077682</v>
      </c>
      <c r="Q233" s="190">
        <f t="shared" si="210"/>
        <v>0</v>
      </c>
      <c r="R233" s="191">
        <f t="shared" si="206"/>
        <v>0</v>
      </c>
      <c r="S233" s="135">
        <f t="shared" si="198"/>
        <v>0</v>
      </c>
      <c r="T233" s="145">
        <f t="shared" si="207"/>
        <v>7.8600000000000003E-2</v>
      </c>
      <c r="U233" s="143">
        <f t="shared" si="220"/>
        <v>7</v>
      </c>
      <c r="V233" s="143">
        <v>252</v>
      </c>
      <c r="W233" s="142">
        <f t="shared" si="199"/>
        <v>1.002103985</v>
      </c>
      <c r="X233" s="135">
        <f t="shared" si="200"/>
        <v>2.1708091899999999</v>
      </c>
      <c r="Y233" s="135">
        <f t="shared" si="201"/>
        <v>0</v>
      </c>
      <c r="Z233" s="148" t="str">
        <f t="shared" si="211"/>
        <v>A+J=</v>
      </c>
      <c r="AA233" s="140">
        <f t="shared" si="212"/>
        <v>44306</v>
      </c>
      <c r="AB233" s="4"/>
      <c r="AD233" s="177">
        <v>42289</v>
      </c>
      <c r="AE233" s="179" t="s">
        <v>87</v>
      </c>
      <c r="AG233" s="167">
        <f t="shared" si="216"/>
        <v>85</v>
      </c>
      <c r="AH233" s="169">
        <f t="shared" si="218"/>
        <v>46650</v>
      </c>
      <c r="AI233" s="169">
        <f t="shared" si="213"/>
        <v>46647</v>
      </c>
      <c r="AJ233" s="169">
        <f t="shared" si="214"/>
        <v>46650</v>
      </c>
      <c r="AK233" s="169">
        <f t="shared" ref="AK233:AK256" si="223">AJ234</f>
        <v>46680</v>
      </c>
      <c r="AL233" s="167">
        <f t="shared" si="215"/>
        <v>21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22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3"/>
      <c r="DN233" s="1"/>
      <c r="DO233" s="1"/>
      <c r="DP233" s="1"/>
      <c r="DQ233" s="1"/>
      <c r="DR233" s="1"/>
      <c r="DS233" s="1"/>
      <c r="DT233" s="1"/>
      <c r="DU233" s="1"/>
      <c r="DV233" s="1"/>
      <c r="DW233" s="4"/>
    </row>
    <row r="234" spans="1:127" ht="12.75" x14ac:dyDescent="0.2">
      <c r="A234" s="134">
        <f t="shared" si="202"/>
        <v>44287</v>
      </c>
      <c r="B234" s="135">
        <f t="shared" si="194"/>
        <v>1034.6849902099998</v>
      </c>
      <c r="C234" s="135">
        <f t="shared" si="208"/>
        <v>985.75045066999996</v>
      </c>
      <c r="D234" s="136">
        <f t="shared" si="203"/>
        <v>5574.49</v>
      </c>
      <c r="E234" s="137">
        <f t="shared" ref="E234:E297" si="224">IF($K234=1,VLOOKUP($A233,$AO$10:$AS$131,4),E233)</f>
        <v>5622.43</v>
      </c>
      <c r="F234" s="138">
        <f t="shared" ref="F234:F297" si="225">IF($K234=1,VLOOKUP($A233,$AO$10:$AS$131,5),F233)</f>
        <v>44249</v>
      </c>
      <c r="G234" s="139">
        <f t="shared" si="195"/>
        <v>8.5998898553949488E-3</v>
      </c>
      <c r="H234" s="140">
        <f t="shared" si="209"/>
        <v>44306</v>
      </c>
      <c r="I234" s="140">
        <f t="shared" si="196"/>
        <v>44306</v>
      </c>
      <c r="J234" s="141">
        <f t="shared" si="204"/>
        <v>20</v>
      </c>
      <c r="K234" s="141">
        <f t="shared" si="190"/>
        <v>8</v>
      </c>
      <c r="L234" s="8">
        <f t="shared" si="205"/>
        <v>1.0034311199999999</v>
      </c>
      <c r="M234" s="142">
        <f t="shared" ref="M234:M297" si="226">IF(I234&gt;I233,L233,M233)</f>
        <v>1.00249973</v>
      </c>
      <c r="N234" s="142">
        <f t="shared" si="217"/>
        <v>1.0435431577381562</v>
      </c>
      <c r="O234" s="135">
        <f t="shared" si="222"/>
        <v>1.04712367</v>
      </c>
      <c r="P234" s="135">
        <f t="shared" si="197"/>
        <v>1032.2026295999999</v>
      </c>
      <c r="Q234" s="190">
        <f t="shared" si="210"/>
        <v>0</v>
      </c>
      <c r="R234" s="191">
        <f t="shared" si="206"/>
        <v>0</v>
      </c>
      <c r="S234" s="135">
        <f t="shared" si="198"/>
        <v>0</v>
      </c>
      <c r="T234" s="145">
        <f t="shared" si="207"/>
        <v>7.8600000000000003E-2</v>
      </c>
      <c r="U234" s="143">
        <f t="shared" si="220"/>
        <v>8</v>
      </c>
      <c r="V234" s="143">
        <v>252</v>
      </c>
      <c r="W234" s="142">
        <f t="shared" si="199"/>
        <v>1.0024049159999999</v>
      </c>
      <c r="X234" s="135">
        <f t="shared" si="200"/>
        <v>2.4823606100000002</v>
      </c>
      <c r="Y234" s="135">
        <f t="shared" si="201"/>
        <v>0</v>
      </c>
      <c r="Z234" s="148" t="str">
        <f t="shared" si="211"/>
        <v>A+J=</v>
      </c>
      <c r="AA234" s="140">
        <f t="shared" si="212"/>
        <v>44306</v>
      </c>
      <c r="AB234" s="4"/>
      <c r="AD234" s="177">
        <v>42310</v>
      </c>
      <c r="AE234" s="178" t="s">
        <v>92</v>
      </c>
      <c r="AG234" s="167">
        <f t="shared" si="216"/>
        <v>86</v>
      </c>
      <c r="AH234" s="169">
        <f t="shared" si="218"/>
        <v>46680</v>
      </c>
      <c r="AI234" s="169">
        <f t="shared" si="213"/>
        <v>46679</v>
      </c>
      <c r="AJ234" s="169">
        <f t="shared" si="214"/>
        <v>46680</v>
      </c>
      <c r="AK234" s="169">
        <f t="shared" si="223"/>
        <v>46713</v>
      </c>
      <c r="AL234" s="167">
        <f t="shared" si="215"/>
        <v>21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22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3"/>
      <c r="DN234" s="1"/>
      <c r="DO234" s="1"/>
      <c r="DP234" s="1"/>
      <c r="DQ234" s="1"/>
      <c r="DR234" s="1"/>
      <c r="DS234" s="1"/>
      <c r="DT234" s="1"/>
      <c r="DU234" s="1"/>
      <c r="DV234" s="1"/>
      <c r="DW234" s="4"/>
    </row>
    <row r="235" spans="1:127" ht="12.75" x14ac:dyDescent="0.2">
      <c r="A235" s="134">
        <f t="shared" si="202"/>
        <v>44288</v>
      </c>
      <c r="B235" s="135">
        <f t="shared" si="194"/>
        <v>1035.4389410900001</v>
      </c>
      <c r="C235" s="135">
        <f t="shared" si="208"/>
        <v>985.75045066999996</v>
      </c>
      <c r="D235" s="136">
        <f t="shared" si="203"/>
        <v>5574.49</v>
      </c>
      <c r="E235" s="137">
        <f t="shared" si="224"/>
        <v>5622.43</v>
      </c>
      <c r="F235" s="138">
        <f t="shared" si="225"/>
        <v>44249</v>
      </c>
      <c r="G235" s="139">
        <f t="shared" si="195"/>
        <v>8.5998898553949488E-3</v>
      </c>
      <c r="H235" s="140">
        <f t="shared" si="209"/>
        <v>44306</v>
      </c>
      <c r="I235" s="140">
        <f t="shared" si="196"/>
        <v>44306</v>
      </c>
      <c r="J235" s="141">
        <f t="shared" si="204"/>
        <v>20</v>
      </c>
      <c r="K235" s="141">
        <f t="shared" si="190"/>
        <v>9</v>
      </c>
      <c r="L235" s="8">
        <f t="shared" si="205"/>
        <v>1.00386083</v>
      </c>
      <c r="M235" s="142">
        <f t="shared" si="226"/>
        <v>1.00249973</v>
      </c>
      <c r="N235" s="142">
        <f t="shared" si="217"/>
        <v>1.0435431577381562</v>
      </c>
      <c r="O235" s="135">
        <f t="shared" si="222"/>
        <v>1.0475721</v>
      </c>
      <c r="P235" s="135">
        <f t="shared" si="197"/>
        <v>1032.6446696800001</v>
      </c>
      <c r="Q235" s="190">
        <f t="shared" si="210"/>
        <v>0</v>
      </c>
      <c r="R235" s="191">
        <f t="shared" si="206"/>
        <v>0</v>
      </c>
      <c r="S235" s="135">
        <f t="shared" si="198"/>
        <v>0</v>
      </c>
      <c r="T235" s="145">
        <f t="shared" si="207"/>
        <v>7.8600000000000003E-2</v>
      </c>
      <c r="U235" s="143">
        <f t="shared" si="220"/>
        <v>9</v>
      </c>
      <c r="V235" s="143">
        <v>252</v>
      </c>
      <c r="W235" s="142">
        <f t="shared" si="199"/>
        <v>1.002705937</v>
      </c>
      <c r="X235" s="135">
        <f t="shared" si="200"/>
        <v>2.7942714099999999</v>
      </c>
      <c r="Y235" s="135">
        <f t="shared" si="201"/>
        <v>0</v>
      </c>
      <c r="Z235" s="148" t="str">
        <f t="shared" si="211"/>
        <v>A+J=</v>
      </c>
      <c r="AA235" s="140">
        <f t="shared" si="212"/>
        <v>44306</v>
      </c>
      <c r="AB235" s="4"/>
      <c r="AD235" s="177">
        <v>42363</v>
      </c>
      <c r="AE235" s="178" t="s">
        <v>94</v>
      </c>
      <c r="AG235" s="167">
        <f t="shared" si="216"/>
        <v>87</v>
      </c>
      <c r="AH235" s="169">
        <f t="shared" si="218"/>
        <v>46711</v>
      </c>
      <c r="AI235" s="169">
        <f t="shared" si="213"/>
        <v>46710</v>
      </c>
      <c r="AJ235" s="169">
        <f t="shared" si="214"/>
        <v>46713</v>
      </c>
      <c r="AK235" s="169">
        <f t="shared" si="223"/>
        <v>46741</v>
      </c>
      <c r="AL235" s="167">
        <f t="shared" si="215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22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3"/>
      <c r="DN235" s="1"/>
      <c r="DO235" s="1"/>
      <c r="DP235" s="1"/>
      <c r="DQ235" s="1"/>
      <c r="DR235" s="1"/>
      <c r="DS235" s="1"/>
      <c r="DT235" s="1"/>
      <c r="DU235" s="1"/>
      <c r="DV235" s="1"/>
      <c r="DW235" s="4"/>
    </row>
    <row r="236" spans="1:127" ht="12.75" x14ac:dyDescent="0.2">
      <c r="A236" s="134">
        <f t="shared" si="202"/>
        <v>44289</v>
      </c>
      <c r="B236" s="135">
        <f t="shared" si="194"/>
        <v>1035.4389410900001</v>
      </c>
      <c r="C236" s="135">
        <f t="shared" si="208"/>
        <v>985.75045066999996</v>
      </c>
      <c r="D236" s="136">
        <f t="shared" si="203"/>
        <v>5574.49</v>
      </c>
      <c r="E236" s="137">
        <f t="shared" si="224"/>
        <v>5622.43</v>
      </c>
      <c r="F236" s="138">
        <f t="shared" si="225"/>
        <v>44249</v>
      </c>
      <c r="G236" s="139">
        <f t="shared" si="195"/>
        <v>8.5998898553949488E-3</v>
      </c>
      <c r="H236" s="140">
        <f t="shared" si="209"/>
        <v>44306</v>
      </c>
      <c r="I236" s="140">
        <f t="shared" si="196"/>
        <v>44306</v>
      </c>
      <c r="J236" s="141">
        <f t="shared" si="204"/>
        <v>20</v>
      </c>
      <c r="K236" s="141">
        <f t="shared" si="190"/>
        <v>9</v>
      </c>
      <c r="L236" s="8">
        <f t="shared" si="205"/>
        <v>1.00386083</v>
      </c>
      <c r="M236" s="142">
        <f t="shared" si="226"/>
        <v>1.00249973</v>
      </c>
      <c r="N236" s="142">
        <f t="shared" si="217"/>
        <v>1.0435431577381562</v>
      </c>
      <c r="O236" s="135">
        <f t="shared" si="222"/>
        <v>1.0475721</v>
      </c>
      <c r="P236" s="135">
        <f t="shared" si="197"/>
        <v>1032.6446696800001</v>
      </c>
      <c r="Q236" s="190">
        <f t="shared" si="210"/>
        <v>0</v>
      </c>
      <c r="R236" s="191">
        <f t="shared" si="206"/>
        <v>0</v>
      </c>
      <c r="S236" s="135">
        <f t="shared" si="198"/>
        <v>0</v>
      </c>
      <c r="T236" s="145">
        <f t="shared" si="207"/>
        <v>7.8600000000000003E-2</v>
      </c>
      <c r="U236" s="143">
        <f t="shared" si="220"/>
        <v>9</v>
      </c>
      <c r="V236" s="143">
        <v>252</v>
      </c>
      <c r="W236" s="142">
        <f t="shared" si="199"/>
        <v>1.002705937</v>
      </c>
      <c r="X236" s="135">
        <f t="shared" si="200"/>
        <v>2.7942714099999999</v>
      </c>
      <c r="Y236" s="135">
        <f t="shared" si="201"/>
        <v>0</v>
      </c>
      <c r="Z236" s="148" t="str">
        <f t="shared" si="211"/>
        <v>A+J=</v>
      </c>
      <c r="AA236" s="140">
        <f t="shared" si="212"/>
        <v>44306</v>
      </c>
      <c r="AB236" s="4"/>
      <c r="AD236" s="177">
        <v>42370</v>
      </c>
      <c r="AE236" s="178" t="s">
        <v>96</v>
      </c>
      <c r="AG236" s="167">
        <f t="shared" si="216"/>
        <v>88</v>
      </c>
      <c r="AH236" s="169">
        <f t="shared" si="218"/>
        <v>46741</v>
      </c>
      <c r="AI236" s="169">
        <f t="shared" si="213"/>
        <v>46738</v>
      </c>
      <c r="AJ236" s="169">
        <f t="shared" si="214"/>
        <v>46741</v>
      </c>
      <c r="AK236" s="169">
        <f t="shared" si="223"/>
        <v>46772</v>
      </c>
      <c r="AL236" s="167">
        <f t="shared" si="215"/>
        <v>23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22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3"/>
      <c r="DN236" s="1"/>
      <c r="DO236" s="1"/>
      <c r="DP236" s="1"/>
      <c r="DQ236" s="1"/>
      <c r="DR236" s="1"/>
      <c r="DS236" s="1"/>
      <c r="DT236" s="1"/>
      <c r="DU236" s="1"/>
      <c r="DV236" s="1"/>
      <c r="DW236" s="4"/>
    </row>
    <row r="237" spans="1:127" ht="12.75" x14ac:dyDescent="0.2">
      <c r="A237" s="134">
        <f t="shared" si="202"/>
        <v>44290</v>
      </c>
      <c r="B237" s="135">
        <f t="shared" si="194"/>
        <v>1035.4389410900001</v>
      </c>
      <c r="C237" s="135">
        <f t="shared" si="208"/>
        <v>985.75045066999996</v>
      </c>
      <c r="D237" s="136">
        <f t="shared" si="203"/>
        <v>5574.49</v>
      </c>
      <c r="E237" s="137">
        <f t="shared" si="224"/>
        <v>5622.43</v>
      </c>
      <c r="F237" s="138">
        <f t="shared" si="225"/>
        <v>44249</v>
      </c>
      <c r="G237" s="139">
        <f t="shared" si="195"/>
        <v>8.5998898553949488E-3</v>
      </c>
      <c r="H237" s="140">
        <f t="shared" si="209"/>
        <v>44306</v>
      </c>
      <c r="I237" s="140">
        <f t="shared" si="196"/>
        <v>44306</v>
      </c>
      <c r="J237" s="141">
        <f t="shared" si="204"/>
        <v>20</v>
      </c>
      <c r="K237" s="141">
        <f t="shared" si="190"/>
        <v>9</v>
      </c>
      <c r="L237" s="8">
        <f t="shared" si="205"/>
        <v>1.00386083</v>
      </c>
      <c r="M237" s="142">
        <f t="shared" si="226"/>
        <v>1.00249973</v>
      </c>
      <c r="N237" s="142">
        <f t="shared" si="217"/>
        <v>1.0435431577381562</v>
      </c>
      <c r="O237" s="135">
        <f t="shared" si="222"/>
        <v>1.0475721</v>
      </c>
      <c r="P237" s="135">
        <f t="shared" si="197"/>
        <v>1032.6446696800001</v>
      </c>
      <c r="Q237" s="190">
        <f t="shared" si="210"/>
        <v>0</v>
      </c>
      <c r="R237" s="191">
        <f t="shared" si="206"/>
        <v>0</v>
      </c>
      <c r="S237" s="135">
        <f t="shared" si="198"/>
        <v>0</v>
      </c>
      <c r="T237" s="145">
        <f t="shared" si="207"/>
        <v>7.8600000000000003E-2</v>
      </c>
      <c r="U237" s="143">
        <f t="shared" si="220"/>
        <v>9</v>
      </c>
      <c r="V237" s="143">
        <v>252</v>
      </c>
      <c r="W237" s="142">
        <f t="shared" si="199"/>
        <v>1.002705937</v>
      </c>
      <c r="X237" s="135">
        <f t="shared" si="200"/>
        <v>2.7942714099999999</v>
      </c>
      <c r="Y237" s="135">
        <f t="shared" si="201"/>
        <v>0</v>
      </c>
      <c r="Z237" s="148" t="str">
        <f t="shared" si="211"/>
        <v>A+J=</v>
      </c>
      <c r="AA237" s="140">
        <f t="shared" si="212"/>
        <v>44306</v>
      </c>
      <c r="AB237" s="4"/>
      <c r="AD237" s="177">
        <v>42408</v>
      </c>
      <c r="AE237" s="178" t="s">
        <v>85</v>
      </c>
      <c r="AG237" s="167">
        <f t="shared" si="216"/>
        <v>89</v>
      </c>
      <c r="AH237" s="169">
        <f t="shared" si="218"/>
        <v>46772</v>
      </c>
      <c r="AI237" s="169">
        <f t="shared" si="213"/>
        <v>46771</v>
      </c>
      <c r="AJ237" s="169">
        <f t="shared" si="214"/>
        <v>46772</v>
      </c>
      <c r="AK237" s="169">
        <f t="shared" si="223"/>
        <v>46804</v>
      </c>
      <c r="AL237" s="167">
        <f t="shared" si="215"/>
        <v>22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22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3"/>
      <c r="DN237" s="1"/>
      <c r="DO237" s="1"/>
      <c r="DP237" s="1"/>
      <c r="DQ237" s="1"/>
      <c r="DR237" s="1"/>
      <c r="DS237" s="1"/>
      <c r="DT237" s="1"/>
      <c r="DU237" s="1"/>
      <c r="DV237" s="1"/>
      <c r="DW237" s="4"/>
    </row>
    <row r="238" spans="1:127" ht="12.75" x14ac:dyDescent="0.2">
      <c r="A238" s="134">
        <f t="shared" si="202"/>
        <v>44291</v>
      </c>
      <c r="B238" s="135">
        <f t="shared" si="194"/>
        <v>1035.4389410900001</v>
      </c>
      <c r="C238" s="135">
        <f t="shared" si="208"/>
        <v>985.75045066999996</v>
      </c>
      <c r="D238" s="136">
        <f t="shared" si="203"/>
        <v>5574.49</v>
      </c>
      <c r="E238" s="137">
        <f t="shared" si="224"/>
        <v>5622.43</v>
      </c>
      <c r="F238" s="138">
        <f t="shared" si="225"/>
        <v>44249</v>
      </c>
      <c r="G238" s="139">
        <f t="shared" si="195"/>
        <v>8.5998898553949488E-3</v>
      </c>
      <c r="H238" s="140">
        <f t="shared" si="209"/>
        <v>44306</v>
      </c>
      <c r="I238" s="140">
        <f t="shared" si="196"/>
        <v>44306</v>
      </c>
      <c r="J238" s="141">
        <f t="shared" si="204"/>
        <v>20</v>
      </c>
      <c r="K238" s="141">
        <f t="shared" ref="K238:K301" si="227">(J238-(NETWORKDAYS(A238,I238,AD$148:AD$502)-1))</f>
        <v>9</v>
      </c>
      <c r="L238" s="8">
        <f t="shared" si="205"/>
        <v>1.00386083</v>
      </c>
      <c r="M238" s="142">
        <f t="shared" si="226"/>
        <v>1.00249973</v>
      </c>
      <c r="N238" s="142">
        <f t="shared" si="217"/>
        <v>1.0435431577381562</v>
      </c>
      <c r="O238" s="135">
        <f t="shared" si="222"/>
        <v>1.0475721</v>
      </c>
      <c r="P238" s="135">
        <f t="shared" si="197"/>
        <v>1032.6446696800001</v>
      </c>
      <c r="Q238" s="190">
        <f t="shared" si="210"/>
        <v>0</v>
      </c>
      <c r="R238" s="191">
        <f t="shared" si="206"/>
        <v>0</v>
      </c>
      <c r="S238" s="135">
        <f t="shared" si="198"/>
        <v>0</v>
      </c>
      <c r="T238" s="145">
        <f t="shared" si="207"/>
        <v>7.8600000000000003E-2</v>
      </c>
      <c r="U238" s="143">
        <f t="shared" si="220"/>
        <v>9</v>
      </c>
      <c r="V238" s="143">
        <v>252</v>
      </c>
      <c r="W238" s="142">
        <f t="shared" si="199"/>
        <v>1.002705937</v>
      </c>
      <c r="X238" s="135">
        <f t="shared" si="200"/>
        <v>2.7942714099999999</v>
      </c>
      <c r="Y238" s="135">
        <f t="shared" si="201"/>
        <v>0</v>
      </c>
      <c r="Z238" s="148" t="str">
        <f t="shared" si="211"/>
        <v>A+J=</v>
      </c>
      <c r="AA238" s="140">
        <f t="shared" si="212"/>
        <v>44306</v>
      </c>
      <c r="AB238" s="4"/>
      <c r="AD238" s="177">
        <v>42409</v>
      </c>
      <c r="AE238" s="178" t="s">
        <v>85</v>
      </c>
      <c r="AG238" s="167">
        <f t="shared" si="216"/>
        <v>90</v>
      </c>
      <c r="AH238" s="169">
        <f t="shared" si="218"/>
        <v>46803</v>
      </c>
      <c r="AI238" s="169">
        <f t="shared" si="213"/>
        <v>46801</v>
      </c>
      <c r="AJ238" s="169">
        <f t="shared" si="214"/>
        <v>46804</v>
      </c>
      <c r="AK238" s="169">
        <f t="shared" si="223"/>
        <v>46832</v>
      </c>
      <c r="AL238" s="167">
        <f t="shared" si="215"/>
        <v>18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22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3"/>
      <c r="DN238" s="1"/>
      <c r="DO238" s="1"/>
      <c r="DP238" s="1"/>
      <c r="DQ238" s="1"/>
      <c r="DR238" s="1"/>
      <c r="DS238" s="1"/>
      <c r="DT238" s="1"/>
      <c r="DU238" s="1"/>
      <c r="DV238" s="1"/>
      <c r="DW238" s="4"/>
    </row>
    <row r="239" spans="1:127" ht="12.75" x14ac:dyDescent="0.2">
      <c r="A239" s="134">
        <f t="shared" si="202"/>
        <v>44292</v>
      </c>
      <c r="B239" s="135">
        <f t="shared" si="194"/>
        <v>1036.19342904</v>
      </c>
      <c r="C239" s="135">
        <f t="shared" si="208"/>
        <v>985.75045066999996</v>
      </c>
      <c r="D239" s="136">
        <f t="shared" si="203"/>
        <v>5574.49</v>
      </c>
      <c r="E239" s="137">
        <f t="shared" si="224"/>
        <v>5622.43</v>
      </c>
      <c r="F239" s="138">
        <f t="shared" si="225"/>
        <v>44249</v>
      </c>
      <c r="G239" s="139">
        <f t="shared" si="195"/>
        <v>8.5998898553949488E-3</v>
      </c>
      <c r="H239" s="140">
        <f t="shared" si="209"/>
        <v>44306</v>
      </c>
      <c r="I239" s="140">
        <f t="shared" si="196"/>
        <v>44306</v>
      </c>
      <c r="J239" s="141">
        <f t="shared" si="204"/>
        <v>20</v>
      </c>
      <c r="K239" s="141">
        <f t="shared" si="227"/>
        <v>10</v>
      </c>
      <c r="L239" s="8">
        <f t="shared" si="205"/>
        <v>1.0042907299999999</v>
      </c>
      <c r="M239" s="142">
        <f t="shared" si="226"/>
        <v>1.00249973</v>
      </c>
      <c r="N239" s="142">
        <f t="shared" si="217"/>
        <v>1.0435431577381562</v>
      </c>
      <c r="O239" s="135">
        <f t="shared" si="222"/>
        <v>1.0480207100000001</v>
      </c>
      <c r="P239" s="135">
        <f t="shared" si="197"/>
        <v>1033.08688719</v>
      </c>
      <c r="Q239" s="190">
        <f t="shared" si="210"/>
        <v>0</v>
      </c>
      <c r="R239" s="191">
        <f t="shared" si="206"/>
        <v>0</v>
      </c>
      <c r="S239" s="135">
        <f t="shared" si="198"/>
        <v>0</v>
      </c>
      <c r="T239" s="145">
        <f t="shared" si="207"/>
        <v>7.8600000000000003E-2</v>
      </c>
      <c r="U239" s="143">
        <f t="shared" si="220"/>
        <v>10</v>
      </c>
      <c r="V239" s="143">
        <v>252</v>
      </c>
      <c r="W239" s="142">
        <f t="shared" si="199"/>
        <v>1.003007048</v>
      </c>
      <c r="X239" s="135">
        <f t="shared" si="200"/>
        <v>3.1065418500000002</v>
      </c>
      <c r="Y239" s="135">
        <f t="shared" si="201"/>
        <v>0</v>
      </c>
      <c r="Z239" s="148" t="str">
        <f t="shared" si="211"/>
        <v>A+J=</v>
      </c>
      <c r="AA239" s="140">
        <f t="shared" si="212"/>
        <v>44306</v>
      </c>
      <c r="AB239" s="4"/>
      <c r="AD239" s="177">
        <v>42454</v>
      </c>
      <c r="AE239" s="178" t="s">
        <v>97</v>
      </c>
      <c r="AG239" s="167">
        <f t="shared" si="216"/>
        <v>91</v>
      </c>
      <c r="AH239" s="169">
        <f t="shared" si="218"/>
        <v>46832</v>
      </c>
      <c r="AI239" s="169">
        <f t="shared" si="213"/>
        <v>46829</v>
      </c>
      <c r="AJ239" s="169">
        <f t="shared" si="214"/>
        <v>46832</v>
      </c>
      <c r="AK239" s="169">
        <f t="shared" si="223"/>
        <v>46863</v>
      </c>
      <c r="AL239" s="167">
        <f t="shared" si="215"/>
        <v>22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22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3"/>
      <c r="DN239" s="1"/>
      <c r="DO239" s="1"/>
      <c r="DP239" s="1"/>
      <c r="DQ239" s="1"/>
      <c r="DR239" s="1"/>
      <c r="DS239" s="1"/>
      <c r="DT239" s="1"/>
      <c r="DU239" s="1"/>
      <c r="DV239" s="1"/>
      <c r="DW239" s="4"/>
    </row>
    <row r="240" spans="1:127" ht="12.75" x14ac:dyDescent="0.2">
      <c r="A240" s="134">
        <f t="shared" si="202"/>
        <v>44293</v>
      </c>
      <c r="B240" s="135">
        <f t="shared" si="194"/>
        <v>1036.94848505</v>
      </c>
      <c r="C240" s="135">
        <f t="shared" si="208"/>
        <v>985.75045066999996</v>
      </c>
      <c r="D240" s="136">
        <f t="shared" si="203"/>
        <v>5574.49</v>
      </c>
      <c r="E240" s="137">
        <f t="shared" si="224"/>
        <v>5622.43</v>
      </c>
      <c r="F240" s="138">
        <f t="shared" si="225"/>
        <v>44249</v>
      </c>
      <c r="G240" s="139">
        <f t="shared" si="195"/>
        <v>8.5998898553949488E-3</v>
      </c>
      <c r="H240" s="140">
        <f t="shared" si="209"/>
        <v>44306</v>
      </c>
      <c r="I240" s="140">
        <f t="shared" si="196"/>
        <v>44306</v>
      </c>
      <c r="J240" s="141">
        <f t="shared" si="204"/>
        <v>20</v>
      </c>
      <c r="K240" s="141">
        <f t="shared" si="227"/>
        <v>11</v>
      </c>
      <c r="L240" s="8">
        <f t="shared" si="205"/>
        <v>1.00472082</v>
      </c>
      <c r="M240" s="142">
        <f t="shared" si="226"/>
        <v>1.00249973</v>
      </c>
      <c r="N240" s="142">
        <f t="shared" si="217"/>
        <v>1.0435431577381562</v>
      </c>
      <c r="O240" s="135">
        <f t="shared" si="222"/>
        <v>1.04846953</v>
      </c>
      <c r="P240" s="135">
        <f t="shared" si="197"/>
        <v>1033.52931171</v>
      </c>
      <c r="Q240" s="190">
        <f t="shared" si="210"/>
        <v>0</v>
      </c>
      <c r="R240" s="191">
        <f t="shared" si="206"/>
        <v>0</v>
      </c>
      <c r="S240" s="135">
        <f t="shared" si="198"/>
        <v>0</v>
      </c>
      <c r="T240" s="145">
        <f t="shared" si="207"/>
        <v>7.8600000000000003E-2</v>
      </c>
      <c r="U240" s="143">
        <f t="shared" si="220"/>
        <v>11</v>
      </c>
      <c r="V240" s="143">
        <v>252</v>
      </c>
      <c r="W240" s="142">
        <f t="shared" si="199"/>
        <v>1.0033082499999999</v>
      </c>
      <c r="X240" s="135">
        <f t="shared" si="200"/>
        <v>3.4191733399999999</v>
      </c>
      <c r="Y240" s="135">
        <f t="shared" si="201"/>
        <v>0</v>
      </c>
      <c r="Z240" s="148" t="str">
        <f t="shared" si="211"/>
        <v>A+J=</v>
      </c>
      <c r="AA240" s="140">
        <f t="shared" si="212"/>
        <v>44306</v>
      </c>
      <c r="AB240" s="4"/>
      <c r="AD240" s="177">
        <v>42481</v>
      </c>
      <c r="AE240" s="178" t="s">
        <v>86</v>
      </c>
      <c r="AG240" s="167">
        <f t="shared" si="216"/>
        <v>92</v>
      </c>
      <c r="AH240" s="169">
        <f t="shared" si="218"/>
        <v>46863</v>
      </c>
      <c r="AI240" s="169">
        <f t="shared" si="213"/>
        <v>46862</v>
      </c>
      <c r="AJ240" s="169">
        <f t="shared" si="214"/>
        <v>46863</v>
      </c>
      <c r="AK240" s="169">
        <f t="shared" si="223"/>
        <v>46895</v>
      </c>
      <c r="AL240" s="167">
        <f t="shared" si="215"/>
        <v>20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22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3"/>
      <c r="DN240" s="1"/>
      <c r="DO240" s="1"/>
      <c r="DP240" s="1"/>
      <c r="DQ240" s="1"/>
      <c r="DR240" s="1"/>
      <c r="DS240" s="1"/>
      <c r="DT240" s="1"/>
      <c r="DU240" s="1"/>
      <c r="DV240" s="1"/>
      <c r="DW240" s="4"/>
    </row>
    <row r="241" spans="1:127" ht="12.75" x14ac:dyDescent="0.2">
      <c r="A241" s="134">
        <f t="shared" si="202"/>
        <v>44294</v>
      </c>
      <c r="B241" s="135">
        <f t="shared" si="194"/>
        <v>1037.7040886</v>
      </c>
      <c r="C241" s="135">
        <f t="shared" si="208"/>
        <v>985.75045066999996</v>
      </c>
      <c r="D241" s="136">
        <f t="shared" si="203"/>
        <v>5574.49</v>
      </c>
      <c r="E241" s="137">
        <f t="shared" si="224"/>
        <v>5622.43</v>
      </c>
      <c r="F241" s="138">
        <f t="shared" si="225"/>
        <v>44249</v>
      </c>
      <c r="G241" s="139">
        <f t="shared" si="195"/>
        <v>8.5998898553949488E-3</v>
      </c>
      <c r="H241" s="140">
        <f t="shared" si="209"/>
        <v>44306</v>
      </c>
      <c r="I241" s="140">
        <f t="shared" si="196"/>
        <v>44306</v>
      </c>
      <c r="J241" s="141">
        <f t="shared" si="204"/>
        <v>20</v>
      </c>
      <c r="K241" s="141">
        <f t="shared" si="227"/>
        <v>12</v>
      </c>
      <c r="L241" s="8">
        <f t="shared" si="205"/>
        <v>1.00515109</v>
      </c>
      <c r="M241" s="142">
        <f t="shared" si="226"/>
        <v>1.00249973</v>
      </c>
      <c r="N241" s="142">
        <f t="shared" si="217"/>
        <v>1.0435431577381562</v>
      </c>
      <c r="O241" s="135">
        <f t="shared" si="222"/>
        <v>1.0489185400000001</v>
      </c>
      <c r="P241" s="135">
        <f t="shared" si="197"/>
        <v>1033.97192352</v>
      </c>
      <c r="Q241" s="190">
        <f t="shared" si="210"/>
        <v>0</v>
      </c>
      <c r="R241" s="191">
        <f t="shared" si="206"/>
        <v>0</v>
      </c>
      <c r="S241" s="135">
        <f t="shared" si="198"/>
        <v>0</v>
      </c>
      <c r="T241" s="145">
        <f t="shared" si="207"/>
        <v>7.8600000000000003E-2</v>
      </c>
      <c r="U241" s="143">
        <f t="shared" si="220"/>
        <v>12</v>
      </c>
      <c r="V241" s="143">
        <v>252</v>
      </c>
      <c r="W241" s="142">
        <f t="shared" si="199"/>
        <v>1.003609542</v>
      </c>
      <c r="X241" s="135">
        <f t="shared" si="200"/>
        <v>3.7321650800000001</v>
      </c>
      <c r="Y241" s="135">
        <f t="shared" si="201"/>
        <v>0</v>
      </c>
      <c r="Z241" s="148" t="str">
        <f t="shared" si="211"/>
        <v>A+J=</v>
      </c>
      <c r="AA241" s="140">
        <f t="shared" si="212"/>
        <v>44306</v>
      </c>
      <c r="AB241" s="4"/>
      <c r="AD241" s="177">
        <v>42516</v>
      </c>
      <c r="AE241" s="178" t="s">
        <v>98</v>
      </c>
      <c r="AG241" s="167">
        <f t="shared" si="216"/>
        <v>93</v>
      </c>
      <c r="AH241" s="169">
        <f t="shared" si="218"/>
        <v>46893</v>
      </c>
      <c r="AI241" s="169">
        <f t="shared" si="213"/>
        <v>46892</v>
      </c>
      <c r="AJ241" s="169">
        <f t="shared" si="214"/>
        <v>46895</v>
      </c>
      <c r="AK241" s="169">
        <f t="shared" si="223"/>
        <v>46924</v>
      </c>
      <c r="AL241" s="167">
        <f t="shared" si="215"/>
        <v>20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22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3"/>
      <c r="DN241" s="1"/>
      <c r="DO241" s="1"/>
      <c r="DP241" s="1"/>
      <c r="DQ241" s="1"/>
      <c r="DR241" s="1"/>
      <c r="DS241" s="1"/>
      <c r="DT241" s="1"/>
      <c r="DU241" s="1"/>
      <c r="DV241" s="1"/>
      <c r="DW241" s="4"/>
    </row>
    <row r="242" spans="1:127" ht="12.75" x14ac:dyDescent="0.2">
      <c r="A242" s="134">
        <f t="shared" si="202"/>
        <v>44295</v>
      </c>
      <c r="B242" s="135">
        <f t="shared" si="194"/>
        <v>1038.46023008</v>
      </c>
      <c r="C242" s="135">
        <f t="shared" si="208"/>
        <v>985.75045066999996</v>
      </c>
      <c r="D242" s="136">
        <f t="shared" si="203"/>
        <v>5574.49</v>
      </c>
      <c r="E242" s="137">
        <f t="shared" si="224"/>
        <v>5622.43</v>
      </c>
      <c r="F242" s="138">
        <f t="shared" si="225"/>
        <v>44249</v>
      </c>
      <c r="G242" s="139">
        <f t="shared" si="195"/>
        <v>8.5998898553949488E-3</v>
      </c>
      <c r="H242" s="140">
        <f t="shared" si="209"/>
        <v>44306</v>
      </c>
      <c r="I242" s="140">
        <f t="shared" si="196"/>
        <v>44306</v>
      </c>
      <c r="J242" s="141">
        <f t="shared" si="204"/>
        <v>20</v>
      </c>
      <c r="K242" s="141">
        <f t="shared" si="227"/>
        <v>13</v>
      </c>
      <c r="L242" s="8">
        <f t="shared" si="205"/>
        <v>1.0055815400000001</v>
      </c>
      <c r="M242" s="142">
        <f t="shared" si="226"/>
        <v>1.00249973</v>
      </c>
      <c r="N242" s="142">
        <f t="shared" si="217"/>
        <v>1.0435431577381562</v>
      </c>
      <c r="O242" s="135">
        <f t="shared" si="222"/>
        <v>1.0493677299999999</v>
      </c>
      <c r="P242" s="135">
        <f t="shared" si="197"/>
        <v>1034.4147127599999</v>
      </c>
      <c r="Q242" s="190">
        <f t="shared" si="210"/>
        <v>0</v>
      </c>
      <c r="R242" s="191">
        <f t="shared" si="206"/>
        <v>0</v>
      </c>
      <c r="S242" s="135">
        <f t="shared" si="198"/>
        <v>0</v>
      </c>
      <c r="T242" s="145">
        <f t="shared" si="207"/>
        <v>7.8600000000000003E-2</v>
      </c>
      <c r="U242" s="143">
        <f t="shared" si="220"/>
        <v>13</v>
      </c>
      <c r="V242" s="143">
        <v>252</v>
      </c>
      <c r="W242" s="142">
        <f t="shared" si="199"/>
        <v>1.0039109239999999</v>
      </c>
      <c r="X242" s="135">
        <f t="shared" si="200"/>
        <v>4.0455173200000001</v>
      </c>
      <c r="Y242" s="135">
        <f t="shared" si="201"/>
        <v>0</v>
      </c>
      <c r="Z242" s="148" t="str">
        <f t="shared" si="211"/>
        <v>A+J=</v>
      </c>
      <c r="AA242" s="140">
        <f t="shared" si="212"/>
        <v>44306</v>
      </c>
      <c r="AB242" s="4"/>
      <c r="AD242" s="177">
        <v>42620</v>
      </c>
      <c r="AE242" s="178" t="s">
        <v>100</v>
      </c>
      <c r="AG242" s="167">
        <f t="shared" si="216"/>
        <v>94</v>
      </c>
      <c r="AH242" s="169">
        <f t="shared" si="218"/>
        <v>46924</v>
      </c>
      <c r="AI242" s="169">
        <f t="shared" si="213"/>
        <v>46923</v>
      </c>
      <c r="AJ242" s="169">
        <f t="shared" si="214"/>
        <v>46924</v>
      </c>
      <c r="AK242" s="169">
        <f t="shared" si="223"/>
        <v>46954</v>
      </c>
      <c r="AL242" s="167">
        <f t="shared" si="215"/>
        <v>22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22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3"/>
      <c r="DN242" s="1"/>
      <c r="DO242" s="1"/>
      <c r="DP242" s="1"/>
      <c r="DQ242" s="1"/>
      <c r="DR242" s="1"/>
      <c r="DS242" s="1"/>
      <c r="DT242" s="1"/>
      <c r="DU242" s="1"/>
      <c r="DV242" s="1"/>
      <c r="DW242" s="4"/>
    </row>
    <row r="243" spans="1:127" ht="12.75" x14ac:dyDescent="0.2">
      <c r="A243" s="134">
        <f t="shared" si="202"/>
        <v>44296</v>
      </c>
      <c r="B243" s="135">
        <f t="shared" si="194"/>
        <v>1039.2169306200001</v>
      </c>
      <c r="C243" s="135">
        <f t="shared" si="208"/>
        <v>985.75045066999996</v>
      </c>
      <c r="D243" s="136">
        <f t="shared" si="203"/>
        <v>5574.49</v>
      </c>
      <c r="E243" s="137">
        <f t="shared" si="224"/>
        <v>5622.43</v>
      </c>
      <c r="F243" s="138">
        <f t="shared" si="225"/>
        <v>44249</v>
      </c>
      <c r="G243" s="139">
        <f t="shared" si="195"/>
        <v>8.5998898553949488E-3</v>
      </c>
      <c r="H243" s="140">
        <f t="shared" si="209"/>
        <v>44306</v>
      </c>
      <c r="I243" s="140">
        <f t="shared" si="196"/>
        <v>44306</v>
      </c>
      <c r="J243" s="141">
        <f t="shared" si="204"/>
        <v>20</v>
      </c>
      <c r="K243" s="141">
        <f t="shared" si="227"/>
        <v>14</v>
      </c>
      <c r="L243" s="8">
        <f t="shared" si="205"/>
        <v>1.0060121799999999</v>
      </c>
      <c r="M243" s="142">
        <f t="shared" si="226"/>
        <v>1.00249973</v>
      </c>
      <c r="N243" s="142">
        <f t="shared" si="217"/>
        <v>1.0435431577381562</v>
      </c>
      <c r="O243" s="135">
        <f t="shared" si="222"/>
        <v>1.0498171199999999</v>
      </c>
      <c r="P243" s="135">
        <f t="shared" si="197"/>
        <v>1034.85769916</v>
      </c>
      <c r="Q243" s="190">
        <f t="shared" si="210"/>
        <v>0</v>
      </c>
      <c r="R243" s="191">
        <f t="shared" si="206"/>
        <v>0</v>
      </c>
      <c r="S243" s="135">
        <f t="shared" si="198"/>
        <v>0</v>
      </c>
      <c r="T243" s="145">
        <f t="shared" si="207"/>
        <v>7.8600000000000003E-2</v>
      </c>
      <c r="U243" s="143">
        <f t="shared" si="220"/>
        <v>14</v>
      </c>
      <c r="V243" s="143">
        <v>252</v>
      </c>
      <c r="W243" s="142">
        <f t="shared" si="199"/>
        <v>1.0042123970000001</v>
      </c>
      <c r="X243" s="135">
        <f t="shared" si="200"/>
        <v>4.3592314600000002</v>
      </c>
      <c r="Y243" s="135">
        <f t="shared" si="201"/>
        <v>0</v>
      </c>
      <c r="Z243" s="148" t="str">
        <f t="shared" si="211"/>
        <v>A+J=</v>
      </c>
      <c r="AA243" s="140">
        <f t="shared" si="212"/>
        <v>44306</v>
      </c>
      <c r="AB243" s="4"/>
      <c r="AD243" s="177">
        <v>42655</v>
      </c>
      <c r="AE243" s="179" t="s">
        <v>87</v>
      </c>
      <c r="AG243" s="167">
        <f t="shared" si="216"/>
        <v>95</v>
      </c>
      <c r="AH243" s="169">
        <f t="shared" si="218"/>
        <v>46954</v>
      </c>
      <c r="AI243" s="169">
        <f t="shared" si="213"/>
        <v>46953</v>
      </c>
      <c r="AJ243" s="169">
        <f t="shared" si="214"/>
        <v>46954</v>
      </c>
      <c r="AK243" s="169">
        <f t="shared" si="223"/>
        <v>46986</v>
      </c>
      <c r="AL243" s="167">
        <f t="shared" si="215"/>
        <v>22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22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3"/>
      <c r="DN243" s="1"/>
      <c r="DO243" s="1"/>
      <c r="DP243" s="1"/>
      <c r="DQ243" s="1"/>
      <c r="DR243" s="1"/>
      <c r="DS243" s="1"/>
      <c r="DT243" s="1"/>
      <c r="DU243" s="1"/>
      <c r="DV243" s="1"/>
      <c r="DW243" s="4"/>
    </row>
    <row r="244" spans="1:127" ht="12.75" x14ac:dyDescent="0.2">
      <c r="A244" s="134">
        <f t="shared" si="202"/>
        <v>44297</v>
      </c>
      <c r="B244" s="135">
        <f t="shared" si="194"/>
        <v>1039.2169306200001</v>
      </c>
      <c r="C244" s="135">
        <f t="shared" si="208"/>
        <v>985.75045066999996</v>
      </c>
      <c r="D244" s="136">
        <f t="shared" si="203"/>
        <v>5574.49</v>
      </c>
      <c r="E244" s="137">
        <f t="shared" si="224"/>
        <v>5622.43</v>
      </c>
      <c r="F244" s="138">
        <f t="shared" si="225"/>
        <v>44249</v>
      </c>
      <c r="G244" s="139">
        <f t="shared" si="195"/>
        <v>8.5998898553949488E-3</v>
      </c>
      <c r="H244" s="140">
        <f t="shared" si="209"/>
        <v>44306</v>
      </c>
      <c r="I244" s="140">
        <f t="shared" si="196"/>
        <v>44306</v>
      </c>
      <c r="J244" s="141">
        <f t="shared" si="204"/>
        <v>20</v>
      </c>
      <c r="K244" s="141">
        <f t="shared" si="227"/>
        <v>14</v>
      </c>
      <c r="L244" s="8">
        <f t="shared" si="205"/>
        <v>1.0060121799999999</v>
      </c>
      <c r="M244" s="142">
        <f t="shared" si="226"/>
        <v>1.00249973</v>
      </c>
      <c r="N244" s="142">
        <f t="shared" si="217"/>
        <v>1.0435431577381562</v>
      </c>
      <c r="O244" s="135">
        <f t="shared" si="222"/>
        <v>1.0498171199999999</v>
      </c>
      <c r="P244" s="135">
        <f t="shared" si="197"/>
        <v>1034.85769916</v>
      </c>
      <c r="Q244" s="190">
        <f t="shared" si="210"/>
        <v>0</v>
      </c>
      <c r="R244" s="191">
        <f t="shared" si="206"/>
        <v>0</v>
      </c>
      <c r="S244" s="135">
        <f t="shared" si="198"/>
        <v>0</v>
      </c>
      <c r="T244" s="145">
        <f t="shared" si="207"/>
        <v>7.8600000000000003E-2</v>
      </c>
      <c r="U244" s="143">
        <f t="shared" si="220"/>
        <v>14</v>
      </c>
      <c r="V244" s="143">
        <v>252</v>
      </c>
      <c r="W244" s="142">
        <f t="shared" si="199"/>
        <v>1.0042123970000001</v>
      </c>
      <c r="X244" s="135">
        <f t="shared" si="200"/>
        <v>4.3592314600000002</v>
      </c>
      <c r="Y244" s="135">
        <f t="shared" si="201"/>
        <v>0</v>
      </c>
      <c r="Z244" s="148" t="str">
        <f t="shared" si="211"/>
        <v>A+J=</v>
      </c>
      <c r="AA244" s="140">
        <f t="shared" si="212"/>
        <v>44306</v>
      </c>
      <c r="AB244" s="4"/>
      <c r="AD244" s="177">
        <v>42676</v>
      </c>
      <c r="AE244" s="178" t="s">
        <v>92</v>
      </c>
      <c r="AG244" s="167">
        <f t="shared" si="216"/>
        <v>96</v>
      </c>
      <c r="AH244" s="169">
        <f t="shared" si="218"/>
        <v>46985</v>
      </c>
      <c r="AI244" s="169">
        <f t="shared" ref="AI244:AI256" si="228">WORKDAY(AH244,-1,AD$148:AD$502)</f>
        <v>46983</v>
      </c>
      <c r="AJ244" s="169">
        <f t="shared" ref="AJ244:AJ256" si="229">WORKDAY(AI244,1,AD$148:AD$502)</f>
        <v>46986</v>
      </c>
      <c r="AK244" s="169">
        <f t="shared" si="223"/>
        <v>47016</v>
      </c>
      <c r="AL244" s="167">
        <f t="shared" ref="AL244:AL256" si="230">NETWORKDAYS(AJ244,AJ245,$AD$148:$AD$502)-1</f>
        <v>21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22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3"/>
      <c r="DN244" s="1"/>
      <c r="DO244" s="1"/>
      <c r="DP244" s="1"/>
      <c r="DQ244" s="1"/>
      <c r="DR244" s="1"/>
      <c r="DS244" s="1"/>
      <c r="DT244" s="1"/>
      <c r="DU244" s="1"/>
      <c r="DV244" s="1"/>
      <c r="DW244" s="4"/>
    </row>
    <row r="245" spans="1:127" ht="12.75" x14ac:dyDescent="0.2">
      <c r="A245" s="134">
        <f t="shared" si="202"/>
        <v>44298</v>
      </c>
      <c r="B245" s="135">
        <f t="shared" si="194"/>
        <v>1039.2169306200001</v>
      </c>
      <c r="C245" s="135">
        <f t="shared" si="208"/>
        <v>985.75045066999996</v>
      </c>
      <c r="D245" s="136">
        <f t="shared" si="203"/>
        <v>5574.49</v>
      </c>
      <c r="E245" s="137">
        <f t="shared" si="224"/>
        <v>5622.43</v>
      </c>
      <c r="F245" s="138">
        <f t="shared" si="225"/>
        <v>44249</v>
      </c>
      <c r="G245" s="139">
        <f t="shared" si="195"/>
        <v>8.5998898553949488E-3</v>
      </c>
      <c r="H245" s="140">
        <f t="shared" si="209"/>
        <v>44306</v>
      </c>
      <c r="I245" s="140">
        <f t="shared" si="196"/>
        <v>44306</v>
      </c>
      <c r="J245" s="141">
        <f t="shared" si="204"/>
        <v>20</v>
      </c>
      <c r="K245" s="141">
        <f t="shared" si="227"/>
        <v>14</v>
      </c>
      <c r="L245" s="8">
        <f t="shared" si="205"/>
        <v>1.0060121799999999</v>
      </c>
      <c r="M245" s="142">
        <f t="shared" si="226"/>
        <v>1.00249973</v>
      </c>
      <c r="N245" s="142">
        <f t="shared" si="217"/>
        <v>1.0435431577381562</v>
      </c>
      <c r="O245" s="135">
        <f t="shared" si="222"/>
        <v>1.0498171199999999</v>
      </c>
      <c r="P245" s="135">
        <f t="shared" si="197"/>
        <v>1034.85769916</v>
      </c>
      <c r="Q245" s="190">
        <f t="shared" si="210"/>
        <v>0</v>
      </c>
      <c r="R245" s="191">
        <f t="shared" si="206"/>
        <v>0</v>
      </c>
      <c r="S245" s="135">
        <f t="shared" si="198"/>
        <v>0</v>
      </c>
      <c r="T245" s="145">
        <f t="shared" si="207"/>
        <v>7.8600000000000003E-2</v>
      </c>
      <c r="U245" s="143">
        <f t="shared" si="220"/>
        <v>14</v>
      </c>
      <c r="V245" s="143">
        <v>252</v>
      </c>
      <c r="W245" s="142">
        <f t="shared" si="199"/>
        <v>1.0042123970000001</v>
      </c>
      <c r="X245" s="135">
        <f t="shared" si="200"/>
        <v>4.3592314600000002</v>
      </c>
      <c r="Y245" s="135">
        <f t="shared" si="201"/>
        <v>0</v>
      </c>
      <c r="Z245" s="148" t="str">
        <f t="shared" si="211"/>
        <v>A+J=</v>
      </c>
      <c r="AA245" s="140">
        <f t="shared" si="212"/>
        <v>44306</v>
      </c>
      <c r="AB245" s="4"/>
      <c r="AD245" s="177">
        <v>42689</v>
      </c>
      <c r="AE245" s="178" t="s">
        <v>101</v>
      </c>
      <c r="AG245" s="167">
        <f t="shared" si="216"/>
        <v>97</v>
      </c>
      <c r="AH245" s="169">
        <f t="shared" si="218"/>
        <v>47016</v>
      </c>
      <c r="AI245" s="169">
        <f t="shared" si="228"/>
        <v>47015</v>
      </c>
      <c r="AJ245" s="169">
        <f t="shared" si="229"/>
        <v>47016</v>
      </c>
      <c r="AK245" s="169">
        <f t="shared" si="223"/>
        <v>47046</v>
      </c>
      <c r="AL245" s="167">
        <f t="shared" si="230"/>
        <v>21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22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3"/>
      <c r="DN245" s="1"/>
      <c r="DO245" s="1"/>
      <c r="DP245" s="1"/>
      <c r="DQ245" s="1"/>
      <c r="DR245" s="1"/>
      <c r="DS245" s="1"/>
      <c r="DT245" s="1"/>
      <c r="DU245" s="1"/>
      <c r="DV245" s="1"/>
      <c r="DW245" s="4"/>
    </row>
    <row r="246" spans="1:127" ht="12.75" x14ac:dyDescent="0.2">
      <c r="A246" s="134">
        <f t="shared" si="202"/>
        <v>44299</v>
      </c>
      <c r="B246" s="135">
        <f t="shared" si="194"/>
        <v>1039.9741806</v>
      </c>
      <c r="C246" s="135">
        <f t="shared" si="208"/>
        <v>985.75045066999996</v>
      </c>
      <c r="D246" s="136">
        <f t="shared" si="203"/>
        <v>5574.49</v>
      </c>
      <c r="E246" s="137">
        <f t="shared" si="224"/>
        <v>5622.43</v>
      </c>
      <c r="F246" s="138">
        <f t="shared" si="225"/>
        <v>44249</v>
      </c>
      <c r="G246" s="139">
        <f t="shared" si="195"/>
        <v>8.5998898553949488E-3</v>
      </c>
      <c r="H246" s="140">
        <f t="shared" si="209"/>
        <v>44306</v>
      </c>
      <c r="I246" s="140">
        <f t="shared" si="196"/>
        <v>44306</v>
      </c>
      <c r="J246" s="141">
        <f t="shared" si="204"/>
        <v>20</v>
      </c>
      <c r="K246" s="141">
        <f t="shared" si="227"/>
        <v>15</v>
      </c>
      <c r="L246" s="8">
        <f t="shared" si="205"/>
        <v>1.006443</v>
      </c>
      <c r="M246" s="142">
        <f t="shared" si="226"/>
        <v>1.00249973</v>
      </c>
      <c r="N246" s="142">
        <f t="shared" si="217"/>
        <v>1.0435431577381562</v>
      </c>
      <c r="O246" s="135">
        <f t="shared" si="222"/>
        <v>1.0502667000000001</v>
      </c>
      <c r="P246" s="135">
        <f t="shared" si="197"/>
        <v>1035.30087284</v>
      </c>
      <c r="Q246" s="190">
        <f t="shared" si="210"/>
        <v>0</v>
      </c>
      <c r="R246" s="191">
        <f t="shared" si="206"/>
        <v>0</v>
      </c>
      <c r="S246" s="135">
        <f t="shared" si="198"/>
        <v>0</v>
      </c>
      <c r="T246" s="145">
        <f t="shared" si="207"/>
        <v>7.8600000000000003E-2</v>
      </c>
      <c r="U246" s="143">
        <f t="shared" si="220"/>
        <v>15</v>
      </c>
      <c r="V246" s="143">
        <v>252</v>
      </c>
      <c r="W246" s="142">
        <f t="shared" si="199"/>
        <v>1.004513961</v>
      </c>
      <c r="X246" s="135">
        <f t="shared" si="200"/>
        <v>4.6733077600000001</v>
      </c>
      <c r="Y246" s="135">
        <f t="shared" si="201"/>
        <v>0</v>
      </c>
      <c r="Z246" s="148" t="str">
        <f t="shared" si="211"/>
        <v>A+J=</v>
      </c>
      <c r="AA246" s="140">
        <f t="shared" si="212"/>
        <v>44306</v>
      </c>
      <c r="AB246" s="4"/>
      <c r="AD246" s="177">
        <v>42793</v>
      </c>
      <c r="AE246" s="178" t="s">
        <v>85</v>
      </c>
      <c r="AG246" s="167">
        <f t="shared" si="216"/>
        <v>98</v>
      </c>
      <c r="AH246" s="169">
        <f t="shared" si="218"/>
        <v>47046</v>
      </c>
      <c r="AI246" s="169">
        <f t="shared" si="228"/>
        <v>47045</v>
      </c>
      <c r="AJ246" s="169">
        <f t="shared" si="229"/>
        <v>47046</v>
      </c>
      <c r="AK246" s="169">
        <f t="shared" si="223"/>
        <v>47077</v>
      </c>
      <c r="AL246" s="167">
        <f t="shared" si="230"/>
        <v>19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22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3"/>
      <c r="DN246" s="1"/>
      <c r="DO246" s="1"/>
      <c r="DP246" s="1"/>
      <c r="DQ246" s="1"/>
      <c r="DR246" s="1"/>
      <c r="DS246" s="1"/>
      <c r="DT246" s="1"/>
      <c r="DU246" s="1"/>
      <c r="DV246" s="1"/>
      <c r="DW246" s="4"/>
    </row>
    <row r="247" spans="1:127" ht="12.75" x14ac:dyDescent="0.2">
      <c r="A247" s="134">
        <f t="shared" si="202"/>
        <v>44300</v>
      </c>
      <c r="B247" s="135">
        <f t="shared" si="194"/>
        <v>1040.7319891899999</v>
      </c>
      <c r="C247" s="135">
        <f t="shared" si="208"/>
        <v>985.75045066999996</v>
      </c>
      <c r="D247" s="136">
        <f t="shared" si="203"/>
        <v>5574.49</v>
      </c>
      <c r="E247" s="137">
        <f t="shared" si="224"/>
        <v>5622.43</v>
      </c>
      <c r="F247" s="138">
        <f t="shared" si="225"/>
        <v>44249</v>
      </c>
      <c r="G247" s="139">
        <f t="shared" si="195"/>
        <v>8.5998898553949488E-3</v>
      </c>
      <c r="H247" s="140">
        <f t="shared" si="209"/>
        <v>44306</v>
      </c>
      <c r="I247" s="140">
        <f t="shared" si="196"/>
        <v>44306</v>
      </c>
      <c r="J247" s="141">
        <f t="shared" si="204"/>
        <v>20</v>
      </c>
      <c r="K247" s="141">
        <f t="shared" si="227"/>
        <v>16</v>
      </c>
      <c r="L247" s="8">
        <f t="shared" si="205"/>
        <v>1.00687401</v>
      </c>
      <c r="M247" s="142">
        <f t="shared" si="226"/>
        <v>1.00249973</v>
      </c>
      <c r="N247" s="142">
        <f t="shared" si="217"/>
        <v>1.0435431577381562</v>
      </c>
      <c r="O247" s="135">
        <f t="shared" si="222"/>
        <v>1.05071648</v>
      </c>
      <c r="P247" s="135">
        <f t="shared" si="197"/>
        <v>1035.74424368</v>
      </c>
      <c r="Q247" s="190">
        <f t="shared" si="210"/>
        <v>0</v>
      </c>
      <c r="R247" s="191">
        <f t="shared" si="206"/>
        <v>0</v>
      </c>
      <c r="S247" s="135">
        <f t="shared" si="198"/>
        <v>0</v>
      </c>
      <c r="T247" s="145">
        <f t="shared" si="207"/>
        <v>7.8600000000000003E-2</v>
      </c>
      <c r="U247" s="143">
        <f t="shared" si="220"/>
        <v>16</v>
      </c>
      <c r="V247" s="143">
        <v>252</v>
      </c>
      <c r="W247" s="142">
        <f t="shared" si="199"/>
        <v>1.0048156150000001</v>
      </c>
      <c r="X247" s="135">
        <f t="shared" si="200"/>
        <v>4.9877455099999999</v>
      </c>
      <c r="Y247" s="135">
        <f t="shared" si="201"/>
        <v>0</v>
      </c>
      <c r="Z247" s="148" t="str">
        <f t="shared" si="211"/>
        <v>A+J=</v>
      </c>
      <c r="AA247" s="140">
        <f t="shared" si="212"/>
        <v>44306</v>
      </c>
      <c r="AB247" s="4"/>
      <c r="AD247" s="177">
        <v>42794</v>
      </c>
      <c r="AE247" s="178" t="s">
        <v>85</v>
      </c>
      <c r="AG247" s="167">
        <f t="shared" si="216"/>
        <v>99</v>
      </c>
      <c r="AH247" s="169">
        <f t="shared" si="218"/>
        <v>47077</v>
      </c>
      <c r="AI247" s="169">
        <f t="shared" si="228"/>
        <v>47074</v>
      </c>
      <c r="AJ247" s="169">
        <f t="shared" si="229"/>
        <v>47077</v>
      </c>
      <c r="AK247" s="169">
        <f t="shared" si="223"/>
        <v>47107</v>
      </c>
      <c r="AL247" s="167">
        <f t="shared" si="230"/>
        <v>22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22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3"/>
      <c r="DN247" s="1"/>
      <c r="DO247" s="1"/>
      <c r="DP247" s="1"/>
      <c r="DQ247" s="1"/>
      <c r="DR247" s="1"/>
      <c r="DS247" s="1"/>
      <c r="DT247" s="1"/>
      <c r="DU247" s="1"/>
      <c r="DV247" s="1"/>
      <c r="DW247" s="4"/>
    </row>
    <row r="248" spans="1:127" ht="12.75" x14ac:dyDescent="0.2">
      <c r="A248" s="134">
        <f t="shared" si="202"/>
        <v>44301</v>
      </c>
      <c r="B248" s="135">
        <f t="shared" si="194"/>
        <v>1041.4903379</v>
      </c>
      <c r="C248" s="135">
        <f t="shared" si="208"/>
        <v>985.75045066999996</v>
      </c>
      <c r="D248" s="136">
        <f t="shared" si="203"/>
        <v>5574.49</v>
      </c>
      <c r="E248" s="137">
        <f t="shared" si="224"/>
        <v>5622.43</v>
      </c>
      <c r="F248" s="138">
        <f t="shared" si="225"/>
        <v>44249</v>
      </c>
      <c r="G248" s="139">
        <f t="shared" si="195"/>
        <v>8.5998898553949488E-3</v>
      </c>
      <c r="H248" s="140">
        <f t="shared" si="209"/>
        <v>44306</v>
      </c>
      <c r="I248" s="140">
        <f t="shared" si="196"/>
        <v>44306</v>
      </c>
      <c r="J248" s="141">
        <f t="shared" si="204"/>
        <v>20</v>
      </c>
      <c r="K248" s="141">
        <f t="shared" si="227"/>
        <v>17</v>
      </c>
      <c r="L248" s="8">
        <f t="shared" si="205"/>
        <v>1.0073052</v>
      </c>
      <c r="M248" s="142">
        <f t="shared" si="226"/>
        <v>1.00249973</v>
      </c>
      <c r="N248" s="142">
        <f t="shared" si="217"/>
        <v>1.0435431577381562</v>
      </c>
      <c r="O248" s="135">
        <f t="shared" si="222"/>
        <v>1.05116644</v>
      </c>
      <c r="P248" s="135">
        <f t="shared" si="197"/>
        <v>1036.18779195</v>
      </c>
      <c r="Q248" s="190">
        <f t="shared" si="210"/>
        <v>0</v>
      </c>
      <c r="R248" s="191">
        <f t="shared" si="206"/>
        <v>0</v>
      </c>
      <c r="S248" s="135">
        <f t="shared" si="198"/>
        <v>0</v>
      </c>
      <c r="T248" s="145">
        <f t="shared" si="207"/>
        <v>7.8600000000000003E-2</v>
      </c>
      <c r="U248" s="143">
        <f t="shared" si="220"/>
        <v>17</v>
      </c>
      <c r="V248" s="143">
        <v>252</v>
      </c>
      <c r="W248" s="142">
        <f t="shared" si="199"/>
        <v>1.0051173600000001</v>
      </c>
      <c r="X248" s="135">
        <f t="shared" si="200"/>
        <v>5.3025459499999998</v>
      </c>
      <c r="Y248" s="135">
        <f t="shared" si="201"/>
        <v>0</v>
      </c>
      <c r="Z248" s="148" t="str">
        <f t="shared" si="211"/>
        <v>A+J=</v>
      </c>
      <c r="AA248" s="140">
        <f t="shared" si="212"/>
        <v>44306</v>
      </c>
      <c r="AB248" s="4"/>
      <c r="AD248" s="177">
        <v>42839</v>
      </c>
      <c r="AE248" s="178" t="s">
        <v>97</v>
      </c>
      <c r="AG248" s="167">
        <f t="shared" si="216"/>
        <v>100</v>
      </c>
      <c r="AH248" s="169">
        <f t="shared" si="218"/>
        <v>47107</v>
      </c>
      <c r="AI248" s="169">
        <f t="shared" si="228"/>
        <v>47106</v>
      </c>
      <c r="AJ248" s="169">
        <f t="shared" si="229"/>
        <v>47107</v>
      </c>
      <c r="AK248" s="169">
        <f t="shared" si="223"/>
        <v>47140</v>
      </c>
      <c r="AL248" s="167">
        <f t="shared" si="230"/>
        <v>21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22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3"/>
      <c r="DN248" s="1"/>
      <c r="DO248" s="1"/>
      <c r="DP248" s="1"/>
      <c r="DQ248" s="1"/>
      <c r="DR248" s="1"/>
      <c r="DS248" s="1"/>
      <c r="DT248" s="1"/>
      <c r="DU248" s="1"/>
      <c r="DV248" s="1"/>
      <c r="DW248" s="4"/>
    </row>
    <row r="249" spans="1:127" ht="12.75" x14ac:dyDescent="0.2">
      <c r="A249" s="134">
        <f t="shared" si="202"/>
        <v>44302</v>
      </c>
      <c r="B249" s="135">
        <f t="shared" si="194"/>
        <v>1042.24925676</v>
      </c>
      <c r="C249" s="135">
        <f t="shared" si="208"/>
        <v>985.75045066999996</v>
      </c>
      <c r="D249" s="136">
        <f t="shared" si="203"/>
        <v>5574.49</v>
      </c>
      <c r="E249" s="137">
        <f t="shared" si="224"/>
        <v>5622.43</v>
      </c>
      <c r="F249" s="138">
        <f t="shared" si="225"/>
        <v>44249</v>
      </c>
      <c r="G249" s="139">
        <f t="shared" si="195"/>
        <v>8.5998898553949488E-3</v>
      </c>
      <c r="H249" s="140">
        <f t="shared" si="209"/>
        <v>44306</v>
      </c>
      <c r="I249" s="140">
        <f t="shared" si="196"/>
        <v>44306</v>
      </c>
      <c r="J249" s="141">
        <f t="shared" si="204"/>
        <v>20</v>
      </c>
      <c r="K249" s="141">
        <f t="shared" si="227"/>
        <v>18</v>
      </c>
      <c r="L249" s="8">
        <f t="shared" si="205"/>
        <v>1.00773658</v>
      </c>
      <c r="M249" s="142">
        <f t="shared" si="226"/>
        <v>1.00249973</v>
      </c>
      <c r="N249" s="142">
        <f t="shared" si="217"/>
        <v>1.0435431577381562</v>
      </c>
      <c r="O249" s="135">
        <f t="shared" si="222"/>
        <v>1.05161661</v>
      </c>
      <c r="P249" s="135">
        <f t="shared" si="197"/>
        <v>1036.63154723</v>
      </c>
      <c r="Q249" s="190">
        <f t="shared" si="210"/>
        <v>0</v>
      </c>
      <c r="R249" s="191">
        <f t="shared" si="206"/>
        <v>0</v>
      </c>
      <c r="S249" s="135">
        <f t="shared" si="198"/>
        <v>0</v>
      </c>
      <c r="T249" s="145">
        <f t="shared" si="207"/>
        <v>7.8600000000000003E-2</v>
      </c>
      <c r="U249" s="143">
        <f t="shared" si="220"/>
        <v>18</v>
      </c>
      <c r="V249" s="143">
        <v>252</v>
      </c>
      <c r="W249" s="142">
        <f t="shared" si="199"/>
        <v>1.0054191960000001</v>
      </c>
      <c r="X249" s="135">
        <f t="shared" si="200"/>
        <v>5.61770953</v>
      </c>
      <c r="Y249" s="135">
        <f t="shared" si="201"/>
        <v>0</v>
      </c>
      <c r="Z249" s="148" t="str">
        <f t="shared" si="211"/>
        <v>A+J=</v>
      </c>
      <c r="AA249" s="140">
        <f t="shared" si="212"/>
        <v>44306</v>
      </c>
      <c r="AB249" s="4"/>
      <c r="AD249" s="177">
        <v>42846</v>
      </c>
      <c r="AE249" s="178" t="s">
        <v>86</v>
      </c>
      <c r="AG249" s="167">
        <f t="shared" si="216"/>
        <v>101</v>
      </c>
      <c r="AH249" s="169">
        <f t="shared" si="218"/>
        <v>47138</v>
      </c>
      <c r="AI249" s="169">
        <f t="shared" si="228"/>
        <v>47137</v>
      </c>
      <c r="AJ249" s="169">
        <f t="shared" si="229"/>
        <v>47140</v>
      </c>
      <c r="AK249" s="169">
        <f t="shared" si="223"/>
        <v>47169</v>
      </c>
      <c r="AL249" s="167">
        <f t="shared" si="230"/>
        <v>19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22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3"/>
      <c r="DN249" s="1"/>
      <c r="DO249" s="1"/>
      <c r="DP249" s="1"/>
      <c r="DQ249" s="1"/>
      <c r="DR249" s="1"/>
      <c r="DS249" s="1"/>
      <c r="DT249" s="1"/>
      <c r="DU249" s="1"/>
      <c r="DV249" s="1"/>
      <c r="DW249" s="4"/>
    </row>
    <row r="250" spans="1:127" ht="12.75" x14ac:dyDescent="0.2">
      <c r="A250" s="134">
        <f t="shared" si="202"/>
        <v>44303</v>
      </c>
      <c r="B250" s="135">
        <f t="shared" si="194"/>
        <v>1043.0087152900001</v>
      </c>
      <c r="C250" s="135">
        <f t="shared" si="208"/>
        <v>985.75045066999996</v>
      </c>
      <c r="D250" s="136">
        <f t="shared" si="203"/>
        <v>5574.49</v>
      </c>
      <c r="E250" s="137">
        <f t="shared" si="224"/>
        <v>5622.43</v>
      </c>
      <c r="F250" s="138">
        <f t="shared" si="225"/>
        <v>44249</v>
      </c>
      <c r="G250" s="139">
        <f t="shared" si="195"/>
        <v>8.5998898553949488E-3</v>
      </c>
      <c r="H250" s="140">
        <f t="shared" si="209"/>
        <v>44306</v>
      </c>
      <c r="I250" s="140">
        <f t="shared" si="196"/>
        <v>44306</v>
      </c>
      <c r="J250" s="141">
        <f t="shared" si="204"/>
        <v>20</v>
      </c>
      <c r="K250" s="141">
        <f t="shared" si="227"/>
        <v>19</v>
      </c>
      <c r="L250" s="8">
        <f t="shared" si="205"/>
        <v>1.00816814</v>
      </c>
      <c r="M250" s="142">
        <f t="shared" si="226"/>
        <v>1.00249973</v>
      </c>
      <c r="N250" s="142">
        <f t="shared" si="217"/>
        <v>1.0435431577381562</v>
      </c>
      <c r="O250" s="135">
        <f t="shared" si="222"/>
        <v>1.0520669600000001</v>
      </c>
      <c r="P250" s="135">
        <f t="shared" si="197"/>
        <v>1037.07547995</v>
      </c>
      <c r="Q250" s="190">
        <f t="shared" si="210"/>
        <v>0</v>
      </c>
      <c r="R250" s="191">
        <f t="shared" si="206"/>
        <v>0</v>
      </c>
      <c r="S250" s="135">
        <f t="shared" si="198"/>
        <v>0</v>
      </c>
      <c r="T250" s="145">
        <f t="shared" si="207"/>
        <v>7.8600000000000003E-2</v>
      </c>
      <c r="U250" s="143">
        <f t="shared" si="220"/>
        <v>19</v>
      </c>
      <c r="V250" s="143">
        <v>252</v>
      </c>
      <c r="W250" s="142">
        <f t="shared" si="199"/>
        <v>1.005721122</v>
      </c>
      <c r="X250" s="135">
        <f t="shared" si="200"/>
        <v>5.9332353400000004</v>
      </c>
      <c r="Y250" s="135">
        <f t="shared" si="201"/>
        <v>0</v>
      </c>
      <c r="Z250" s="148" t="str">
        <f t="shared" si="211"/>
        <v>A+J=</v>
      </c>
      <c r="AA250" s="140">
        <f t="shared" si="212"/>
        <v>44306</v>
      </c>
      <c r="AB250" s="4"/>
      <c r="AD250" s="177">
        <v>42856</v>
      </c>
      <c r="AE250" s="178" t="s">
        <v>99</v>
      </c>
      <c r="AG250" s="167">
        <f t="shared" si="216"/>
        <v>102</v>
      </c>
      <c r="AH250" s="169">
        <f t="shared" si="218"/>
        <v>47169</v>
      </c>
      <c r="AI250" s="169">
        <f t="shared" si="228"/>
        <v>47168</v>
      </c>
      <c r="AJ250" s="169">
        <f t="shared" si="229"/>
        <v>47169</v>
      </c>
      <c r="AK250" s="169">
        <f t="shared" si="223"/>
        <v>47197</v>
      </c>
      <c r="AL250" s="167">
        <f t="shared" si="230"/>
        <v>20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22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3"/>
      <c r="DN250" s="1"/>
      <c r="DO250" s="1"/>
      <c r="DP250" s="1"/>
      <c r="DQ250" s="1"/>
      <c r="DR250" s="1"/>
      <c r="DS250" s="1"/>
      <c r="DT250" s="1"/>
      <c r="DU250" s="1"/>
      <c r="DV250" s="1"/>
      <c r="DW250" s="4"/>
    </row>
    <row r="251" spans="1:127" ht="12.75" x14ac:dyDescent="0.2">
      <c r="A251" s="134">
        <f t="shared" si="202"/>
        <v>44304</v>
      </c>
      <c r="B251" s="135">
        <f t="shared" si="194"/>
        <v>1043.0087152900001</v>
      </c>
      <c r="C251" s="135">
        <f t="shared" si="208"/>
        <v>985.75045066999996</v>
      </c>
      <c r="D251" s="136">
        <f t="shared" si="203"/>
        <v>5574.49</v>
      </c>
      <c r="E251" s="137">
        <f t="shared" si="224"/>
        <v>5622.43</v>
      </c>
      <c r="F251" s="138">
        <f t="shared" si="225"/>
        <v>44249</v>
      </c>
      <c r="G251" s="139">
        <f t="shared" si="195"/>
        <v>8.5998898553949488E-3</v>
      </c>
      <c r="H251" s="140">
        <f t="shared" si="209"/>
        <v>44306</v>
      </c>
      <c r="I251" s="140">
        <f t="shared" si="196"/>
        <v>44306</v>
      </c>
      <c r="J251" s="141">
        <f t="shared" si="204"/>
        <v>20</v>
      </c>
      <c r="K251" s="141">
        <f t="shared" si="227"/>
        <v>19</v>
      </c>
      <c r="L251" s="8">
        <f t="shared" si="205"/>
        <v>1.00816814</v>
      </c>
      <c r="M251" s="142">
        <f t="shared" si="226"/>
        <v>1.00249973</v>
      </c>
      <c r="N251" s="142">
        <f t="shared" si="217"/>
        <v>1.0435431577381562</v>
      </c>
      <c r="O251" s="135">
        <f t="shared" si="222"/>
        <v>1.0520669600000001</v>
      </c>
      <c r="P251" s="135">
        <f t="shared" si="197"/>
        <v>1037.07547995</v>
      </c>
      <c r="Q251" s="190">
        <f t="shared" si="210"/>
        <v>0</v>
      </c>
      <c r="R251" s="191">
        <f t="shared" si="206"/>
        <v>0</v>
      </c>
      <c r="S251" s="135">
        <f t="shared" si="198"/>
        <v>0</v>
      </c>
      <c r="T251" s="145">
        <f t="shared" si="207"/>
        <v>7.8600000000000003E-2</v>
      </c>
      <c r="U251" s="143">
        <f t="shared" si="220"/>
        <v>19</v>
      </c>
      <c r="V251" s="143">
        <v>252</v>
      </c>
      <c r="W251" s="142">
        <f t="shared" si="199"/>
        <v>1.005721122</v>
      </c>
      <c r="X251" s="135">
        <f t="shared" si="200"/>
        <v>5.9332353400000004</v>
      </c>
      <c r="Y251" s="135">
        <f t="shared" si="201"/>
        <v>0</v>
      </c>
      <c r="Z251" s="148" t="str">
        <f t="shared" si="211"/>
        <v>A+J=</v>
      </c>
      <c r="AA251" s="140">
        <f t="shared" si="212"/>
        <v>44306</v>
      </c>
      <c r="AB251" s="4"/>
      <c r="AD251" s="177">
        <v>42901</v>
      </c>
      <c r="AE251" s="178" t="s">
        <v>98</v>
      </c>
      <c r="AG251" s="167">
        <f t="shared" si="216"/>
        <v>103</v>
      </c>
      <c r="AH251" s="169">
        <f t="shared" si="218"/>
        <v>47197</v>
      </c>
      <c r="AI251" s="169">
        <f t="shared" si="228"/>
        <v>47196</v>
      </c>
      <c r="AJ251" s="169">
        <f t="shared" si="229"/>
        <v>47197</v>
      </c>
      <c r="AK251" s="169">
        <f t="shared" si="223"/>
        <v>47228</v>
      </c>
      <c r="AL251" s="167">
        <f t="shared" si="230"/>
        <v>22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22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3"/>
      <c r="DN251" s="1"/>
      <c r="DO251" s="1"/>
      <c r="DP251" s="1"/>
      <c r="DQ251" s="1"/>
      <c r="DR251" s="1"/>
      <c r="DS251" s="1"/>
      <c r="DT251" s="1"/>
      <c r="DU251" s="1"/>
      <c r="DV251" s="1"/>
      <c r="DW251" s="4"/>
    </row>
    <row r="252" spans="1:127" ht="12.75" x14ac:dyDescent="0.2">
      <c r="A252" s="134">
        <f t="shared" si="202"/>
        <v>44305</v>
      </c>
      <c r="B252" s="135">
        <f t="shared" si="194"/>
        <v>1043.0087152900001</v>
      </c>
      <c r="C252" s="135">
        <f t="shared" si="208"/>
        <v>985.75045066999996</v>
      </c>
      <c r="D252" s="136">
        <f t="shared" si="203"/>
        <v>5574.49</v>
      </c>
      <c r="E252" s="137">
        <f t="shared" si="224"/>
        <v>5622.43</v>
      </c>
      <c r="F252" s="138">
        <f t="shared" si="225"/>
        <v>44249</v>
      </c>
      <c r="G252" s="139">
        <f t="shared" si="195"/>
        <v>8.5998898553949488E-3</v>
      </c>
      <c r="H252" s="140">
        <f t="shared" si="209"/>
        <v>44306</v>
      </c>
      <c r="I252" s="140">
        <f t="shared" si="196"/>
        <v>44306</v>
      </c>
      <c r="J252" s="141">
        <f t="shared" si="204"/>
        <v>20</v>
      </c>
      <c r="K252" s="141">
        <f t="shared" si="227"/>
        <v>19</v>
      </c>
      <c r="L252" s="8">
        <f t="shared" si="205"/>
        <v>1.00816814</v>
      </c>
      <c r="M252" s="142">
        <f t="shared" si="226"/>
        <v>1.00249973</v>
      </c>
      <c r="N252" s="142">
        <f t="shared" si="217"/>
        <v>1.0435431577381562</v>
      </c>
      <c r="O252" s="135">
        <f t="shared" si="222"/>
        <v>1.0520669600000001</v>
      </c>
      <c r="P252" s="135">
        <f t="shared" si="197"/>
        <v>1037.07547995</v>
      </c>
      <c r="Q252" s="190">
        <f t="shared" si="210"/>
        <v>0</v>
      </c>
      <c r="R252" s="191">
        <f t="shared" si="206"/>
        <v>0</v>
      </c>
      <c r="S252" s="135">
        <f t="shared" si="198"/>
        <v>0</v>
      </c>
      <c r="T252" s="145">
        <f t="shared" si="207"/>
        <v>7.8600000000000003E-2</v>
      </c>
      <c r="U252" s="143">
        <f t="shared" si="220"/>
        <v>19</v>
      </c>
      <c r="V252" s="143">
        <v>252</v>
      </c>
      <c r="W252" s="142">
        <f t="shared" si="199"/>
        <v>1.005721122</v>
      </c>
      <c r="X252" s="135">
        <f t="shared" si="200"/>
        <v>5.9332353400000004</v>
      </c>
      <c r="Y252" s="135">
        <f t="shared" si="201"/>
        <v>0</v>
      </c>
      <c r="Z252" s="148" t="str">
        <f t="shared" si="211"/>
        <v>A+J=</v>
      </c>
      <c r="AA252" s="140">
        <f t="shared" si="212"/>
        <v>44306</v>
      </c>
      <c r="AB252" s="4"/>
      <c r="AD252" s="177">
        <v>42985</v>
      </c>
      <c r="AE252" s="178" t="s">
        <v>100</v>
      </c>
      <c r="AG252" s="167">
        <f t="shared" si="216"/>
        <v>104</v>
      </c>
      <c r="AH252" s="169">
        <f t="shared" si="218"/>
        <v>47228</v>
      </c>
      <c r="AI252" s="169">
        <f t="shared" si="228"/>
        <v>47227</v>
      </c>
      <c r="AJ252" s="169">
        <f t="shared" si="229"/>
        <v>47228</v>
      </c>
      <c r="AK252" s="169">
        <f t="shared" si="223"/>
        <v>47259</v>
      </c>
      <c r="AL252" s="167">
        <f t="shared" si="230"/>
        <v>20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22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3"/>
      <c r="DN252" s="1"/>
      <c r="DO252" s="1"/>
      <c r="DP252" s="1"/>
      <c r="DQ252" s="1"/>
      <c r="DR252" s="1"/>
      <c r="DS252" s="1"/>
      <c r="DT252" s="1"/>
      <c r="DU252" s="1"/>
      <c r="DV252" s="1"/>
      <c r="DW252" s="4"/>
    </row>
    <row r="253" spans="1:127" ht="12.75" x14ac:dyDescent="0.2">
      <c r="A253" s="134">
        <f t="shared" si="202"/>
        <v>44306</v>
      </c>
      <c r="B253" s="135">
        <f t="shared" si="194"/>
        <v>1043.76872368</v>
      </c>
      <c r="C253" s="135">
        <f t="shared" si="208"/>
        <v>985.75045066999996</v>
      </c>
      <c r="D253" s="136">
        <f t="shared" si="203"/>
        <v>5574.49</v>
      </c>
      <c r="E253" s="137">
        <f t="shared" si="224"/>
        <v>5622.43</v>
      </c>
      <c r="F253" s="138">
        <f t="shared" si="225"/>
        <v>44249</v>
      </c>
      <c r="G253" s="139">
        <f t="shared" si="195"/>
        <v>8.5998898553949488E-3</v>
      </c>
      <c r="H253" s="140">
        <f t="shared" si="209"/>
        <v>44336</v>
      </c>
      <c r="I253" s="140">
        <f t="shared" si="196"/>
        <v>44306</v>
      </c>
      <c r="J253" s="141">
        <f t="shared" si="204"/>
        <v>20</v>
      </c>
      <c r="K253" s="141">
        <f t="shared" si="227"/>
        <v>20</v>
      </c>
      <c r="L253" s="8">
        <f t="shared" si="205"/>
        <v>1.00859988</v>
      </c>
      <c r="M253" s="142">
        <f t="shared" si="226"/>
        <v>1.00249973</v>
      </c>
      <c r="N253" s="142">
        <f t="shared" si="217"/>
        <v>1.0435431577381562</v>
      </c>
      <c r="O253" s="135">
        <f t="shared" si="222"/>
        <v>1.0525175</v>
      </c>
      <c r="P253" s="135">
        <f t="shared" si="197"/>
        <v>1037.5195999600001</v>
      </c>
      <c r="Q253" s="190">
        <f t="shared" si="210"/>
        <v>8</v>
      </c>
      <c r="R253" s="191">
        <f t="shared" si="206"/>
        <v>4.0757146950891601E-3</v>
      </c>
      <c r="S253" s="135">
        <f t="shared" si="198"/>
        <v>4.2286338800000003</v>
      </c>
      <c r="T253" s="145">
        <f t="shared" si="207"/>
        <v>7.8600000000000003E-2</v>
      </c>
      <c r="U253" s="143">
        <f t="shared" si="220"/>
        <v>20</v>
      </c>
      <c r="V253" s="143">
        <v>252</v>
      </c>
      <c r="W253" s="142">
        <f t="shared" si="199"/>
        <v>1.006023138</v>
      </c>
      <c r="X253" s="135">
        <f t="shared" si="200"/>
        <v>6.24912372</v>
      </c>
      <c r="Y253" s="135">
        <f t="shared" si="201"/>
        <v>10.4777576</v>
      </c>
      <c r="Z253" s="148" t="str">
        <f t="shared" si="211"/>
        <v>A+J=</v>
      </c>
      <c r="AA253" s="140">
        <f t="shared" si="212"/>
        <v>44306</v>
      </c>
      <c r="AB253" s="4"/>
      <c r="AD253" s="177">
        <v>43020</v>
      </c>
      <c r="AE253" s="179" t="s">
        <v>87</v>
      </c>
      <c r="AG253" s="167">
        <f t="shared" si="216"/>
        <v>105</v>
      </c>
      <c r="AH253" s="169">
        <f t="shared" si="218"/>
        <v>47258</v>
      </c>
      <c r="AI253" s="169">
        <f t="shared" si="228"/>
        <v>47256</v>
      </c>
      <c r="AJ253" s="169">
        <f t="shared" si="229"/>
        <v>47259</v>
      </c>
      <c r="AK253" s="169">
        <f t="shared" si="223"/>
        <v>47289</v>
      </c>
      <c r="AL253" s="167">
        <f t="shared" si="230"/>
        <v>21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22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3"/>
      <c r="DN253" s="1"/>
      <c r="DO253" s="1"/>
      <c r="DP253" s="1"/>
      <c r="DQ253" s="1"/>
      <c r="DR253" s="1"/>
      <c r="DS253" s="1"/>
      <c r="DT253" s="1"/>
      <c r="DU253" s="1"/>
      <c r="DV253" s="1"/>
      <c r="DW253" s="4"/>
    </row>
    <row r="254" spans="1:127" ht="12.75" x14ac:dyDescent="0.2">
      <c r="A254" s="134">
        <f t="shared" si="202"/>
        <v>44307</v>
      </c>
      <c r="B254" s="135">
        <f t="shared" si="194"/>
        <v>1034.05698207</v>
      </c>
      <c r="C254" s="135">
        <f t="shared" si="208"/>
        <v>981.73281308000003</v>
      </c>
      <c r="D254" s="136">
        <f t="shared" si="203"/>
        <v>5622.43</v>
      </c>
      <c r="E254" s="137">
        <f t="shared" si="224"/>
        <v>5674.72</v>
      </c>
      <c r="F254" s="138">
        <f t="shared" si="225"/>
        <v>44275</v>
      </c>
      <c r="G254" s="139">
        <f t="shared" si="195"/>
        <v>9.3002491805145304E-3</v>
      </c>
      <c r="H254" s="140">
        <f t="shared" si="209"/>
        <v>44336</v>
      </c>
      <c r="I254" s="140">
        <f t="shared" si="196"/>
        <v>44336</v>
      </c>
      <c r="J254" s="141">
        <f t="shared" si="204"/>
        <v>21</v>
      </c>
      <c r="K254" s="141">
        <f t="shared" si="227"/>
        <v>1</v>
      </c>
      <c r="L254" s="8">
        <f t="shared" si="205"/>
        <v>1.00044091</v>
      </c>
      <c r="M254" s="142">
        <f t="shared" si="226"/>
        <v>1.00859988</v>
      </c>
      <c r="N254" s="142">
        <f t="shared" si="217"/>
        <v>1.0525175036695253</v>
      </c>
      <c r="O254" s="135">
        <f t="shared" si="222"/>
        <v>1.0529815600000001</v>
      </c>
      <c r="P254" s="135">
        <f t="shared" si="197"/>
        <v>1033.74654902</v>
      </c>
      <c r="Q254" s="190">
        <f t="shared" si="210"/>
        <v>0</v>
      </c>
      <c r="R254" s="191">
        <f t="shared" si="206"/>
        <v>0</v>
      </c>
      <c r="S254" s="135">
        <f t="shared" si="198"/>
        <v>0</v>
      </c>
      <c r="T254" s="145">
        <f t="shared" si="207"/>
        <v>7.8600000000000003E-2</v>
      </c>
      <c r="U254" s="143">
        <f t="shared" si="220"/>
        <v>1</v>
      </c>
      <c r="V254" s="143">
        <v>252</v>
      </c>
      <c r="W254" s="142">
        <f t="shared" si="199"/>
        <v>1.0003002990000001</v>
      </c>
      <c r="X254" s="135">
        <f t="shared" si="200"/>
        <v>0.31043304999999999</v>
      </c>
      <c r="Y254" s="135">
        <f t="shared" si="201"/>
        <v>0</v>
      </c>
      <c r="Z254" s="148" t="str">
        <f t="shared" si="211"/>
        <v>A+J=</v>
      </c>
      <c r="AA254" s="140">
        <f t="shared" si="212"/>
        <v>44336</v>
      </c>
      <c r="AB254" s="4"/>
      <c r="AD254" s="177">
        <v>43041</v>
      </c>
      <c r="AE254" s="178" t="s">
        <v>92</v>
      </c>
      <c r="AG254" s="167">
        <f t="shared" si="216"/>
        <v>106</v>
      </c>
      <c r="AH254" s="169">
        <f t="shared" si="218"/>
        <v>47289</v>
      </c>
      <c r="AI254" s="169">
        <f t="shared" si="228"/>
        <v>47288</v>
      </c>
      <c r="AJ254" s="169">
        <f t="shared" si="229"/>
        <v>47289</v>
      </c>
      <c r="AK254" s="169">
        <f t="shared" si="223"/>
        <v>47319</v>
      </c>
      <c r="AL254" s="167">
        <f t="shared" si="230"/>
        <v>22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22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3"/>
      <c r="DN254" s="1"/>
      <c r="DO254" s="1"/>
      <c r="DP254" s="1"/>
      <c r="DQ254" s="1"/>
      <c r="DR254" s="1"/>
      <c r="DS254" s="1"/>
      <c r="DT254" s="1"/>
      <c r="DU254" s="1"/>
      <c r="DV254" s="1"/>
      <c r="DW254" s="4"/>
    </row>
    <row r="255" spans="1:127" ht="12.75" x14ac:dyDescent="0.2">
      <c r="A255" s="134">
        <f t="shared" si="202"/>
        <v>44308</v>
      </c>
      <c r="B255" s="135">
        <f t="shared" si="194"/>
        <v>1034.05698207</v>
      </c>
      <c r="C255" s="135">
        <f t="shared" si="208"/>
        <v>981.73281308000003</v>
      </c>
      <c r="D255" s="136">
        <f t="shared" si="203"/>
        <v>5622.43</v>
      </c>
      <c r="E255" s="137">
        <f t="shared" si="224"/>
        <v>5674.72</v>
      </c>
      <c r="F255" s="138">
        <f t="shared" si="225"/>
        <v>44275</v>
      </c>
      <c r="G255" s="139">
        <f t="shared" si="195"/>
        <v>9.3002491805145304E-3</v>
      </c>
      <c r="H255" s="140">
        <f t="shared" si="209"/>
        <v>44336</v>
      </c>
      <c r="I255" s="140">
        <f t="shared" si="196"/>
        <v>44336</v>
      </c>
      <c r="J255" s="141">
        <f t="shared" si="204"/>
        <v>21</v>
      </c>
      <c r="K255" s="141">
        <f t="shared" si="227"/>
        <v>1</v>
      </c>
      <c r="L255" s="8">
        <f t="shared" si="205"/>
        <v>1.00044091</v>
      </c>
      <c r="M255" s="142">
        <f t="shared" si="226"/>
        <v>1.00859988</v>
      </c>
      <c r="N255" s="142">
        <f t="shared" si="217"/>
        <v>1.0525175036695253</v>
      </c>
      <c r="O255" s="135">
        <f t="shared" si="222"/>
        <v>1.0529815600000001</v>
      </c>
      <c r="P255" s="135">
        <f t="shared" si="197"/>
        <v>1033.74654902</v>
      </c>
      <c r="Q255" s="190">
        <f t="shared" si="210"/>
        <v>0</v>
      </c>
      <c r="R255" s="191">
        <f t="shared" si="206"/>
        <v>0</v>
      </c>
      <c r="S255" s="135">
        <f t="shared" si="198"/>
        <v>0</v>
      </c>
      <c r="T255" s="145">
        <f t="shared" si="207"/>
        <v>7.8600000000000003E-2</v>
      </c>
      <c r="U255" s="143">
        <f t="shared" si="220"/>
        <v>1</v>
      </c>
      <c r="V255" s="143">
        <v>252</v>
      </c>
      <c r="W255" s="142">
        <f t="shared" si="199"/>
        <v>1.0003002990000001</v>
      </c>
      <c r="X255" s="135">
        <f t="shared" si="200"/>
        <v>0.31043304999999999</v>
      </c>
      <c r="Y255" s="135">
        <f t="shared" si="201"/>
        <v>0</v>
      </c>
      <c r="Z255" s="148" t="str">
        <f t="shared" si="211"/>
        <v>A+J=</v>
      </c>
      <c r="AA255" s="140">
        <f t="shared" si="212"/>
        <v>44336</v>
      </c>
      <c r="AB255" s="4"/>
      <c r="AD255" s="177">
        <v>43054</v>
      </c>
      <c r="AE255" s="178" t="s">
        <v>101</v>
      </c>
      <c r="AG255" s="167">
        <f t="shared" si="216"/>
        <v>107</v>
      </c>
      <c r="AH255" s="169">
        <f t="shared" si="218"/>
        <v>47319</v>
      </c>
      <c r="AI255" s="169">
        <f t="shared" si="228"/>
        <v>47318</v>
      </c>
      <c r="AJ255" s="169">
        <f t="shared" si="229"/>
        <v>47319</v>
      </c>
      <c r="AK255" s="169">
        <f t="shared" si="223"/>
        <v>47350</v>
      </c>
      <c r="AL255" s="167">
        <f t="shared" si="230"/>
        <v>21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22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3"/>
      <c r="DN255" s="1"/>
      <c r="DO255" s="1"/>
      <c r="DP255" s="1"/>
      <c r="DQ255" s="1"/>
      <c r="DR255" s="1"/>
      <c r="DS255" s="1"/>
      <c r="DT255" s="1"/>
      <c r="DU255" s="1"/>
      <c r="DV255" s="1"/>
      <c r="DW255" s="4"/>
    </row>
    <row r="256" spans="1:127" ht="12.75" x14ac:dyDescent="0.2">
      <c r="A256" s="134">
        <f t="shared" si="202"/>
        <v>44309</v>
      </c>
      <c r="B256" s="135">
        <f t="shared" si="194"/>
        <v>1034.82358965</v>
      </c>
      <c r="C256" s="135">
        <f t="shared" si="208"/>
        <v>981.73281308000003</v>
      </c>
      <c r="D256" s="136">
        <f t="shared" si="203"/>
        <v>5622.43</v>
      </c>
      <c r="E256" s="137">
        <f t="shared" si="224"/>
        <v>5674.72</v>
      </c>
      <c r="F256" s="138">
        <f t="shared" si="225"/>
        <v>44275</v>
      </c>
      <c r="G256" s="139">
        <f t="shared" si="195"/>
        <v>9.3002491805145304E-3</v>
      </c>
      <c r="H256" s="140">
        <f t="shared" si="209"/>
        <v>44336</v>
      </c>
      <c r="I256" s="140">
        <f t="shared" si="196"/>
        <v>44336</v>
      </c>
      <c r="J256" s="141">
        <f t="shared" si="204"/>
        <v>21</v>
      </c>
      <c r="K256" s="141">
        <f t="shared" si="227"/>
        <v>2</v>
      </c>
      <c r="L256" s="8">
        <f t="shared" si="205"/>
        <v>1.0008820300000001</v>
      </c>
      <c r="M256" s="142">
        <f t="shared" si="226"/>
        <v>1.00859988</v>
      </c>
      <c r="N256" s="142">
        <f t="shared" si="217"/>
        <v>1.0525175036695253</v>
      </c>
      <c r="O256" s="135">
        <f t="shared" si="222"/>
        <v>1.0534458499999999</v>
      </c>
      <c r="P256" s="135">
        <f t="shared" si="197"/>
        <v>1034.20235774</v>
      </c>
      <c r="Q256" s="190">
        <f t="shared" si="210"/>
        <v>0</v>
      </c>
      <c r="R256" s="191">
        <f t="shared" si="206"/>
        <v>0</v>
      </c>
      <c r="S256" s="135">
        <f t="shared" si="198"/>
        <v>0</v>
      </c>
      <c r="T256" s="145">
        <f t="shared" si="207"/>
        <v>7.8600000000000003E-2</v>
      </c>
      <c r="U256" s="143">
        <f t="shared" si="220"/>
        <v>2</v>
      </c>
      <c r="V256" s="143">
        <v>252</v>
      </c>
      <c r="W256" s="142">
        <f t="shared" si="199"/>
        <v>1.0006006869999999</v>
      </c>
      <c r="X256" s="135">
        <f t="shared" si="200"/>
        <v>0.62123191</v>
      </c>
      <c r="Y256" s="135">
        <f t="shared" si="201"/>
        <v>0</v>
      </c>
      <c r="Z256" s="148" t="str">
        <f t="shared" si="211"/>
        <v>A+J=</v>
      </c>
      <c r="AA256" s="140">
        <f t="shared" si="212"/>
        <v>44336</v>
      </c>
      <c r="AB256" s="4"/>
      <c r="AD256" s="177">
        <v>43094</v>
      </c>
      <c r="AE256" s="178" t="s">
        <v>94</v>
      </c>
      <c r="AG256" s="167">
        <f t="shared" si="216"/>
        <v>108</v>
      </c>
      <c r="AH256" s="169">
        <f t="shared" si="218"/>
        <v>47350</v>
      </c>
      <c r="AI256" s="169">
        <f t="shared" si="228"/>
        <v>47347</v>
      </c>
      <c r="AJ256" s="169">
        <f t="shared" si="229"/>
        <v>47350</v>
      </c>
      <c r="AK256" s="169">
        <f t="shared" si="223"/>
        <v>0</v>
      </c>
      <c r="AL256" s="167">
        <f t="shared" si="230"/>
        <v>-33668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22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3"/>
      <c r="DN256" s="1"/>
      <c r="DO256" s="1"/>
      <c r="DP256" s="1"/>
      <c r="DQ256" s="1"/>
      <c r="DR256" s="1"/>
      <c r="DS256" s="1"/>
      <c r="DT256" s="1"/>
      <c r="DU256" s="1"/>
      <c r="DV256" s="1"/>
      <c r="DW256" s="4"/>
    </row>
    <row r="257" spans="1:133" ht="12.75" x14ac:dyDescent="0.2">
      <c r="A257" s="134">
        <f t="shared" si="202"/>
        <v>44310</v>
      </c>
      <c r="B257" s="135">
        <f t="shared" si="194"/>
        <v>1035.5907617500002</v>
      </c>
      <c r="C257" s="135">
        <f t="shared" si="208"/>
        <v>981.73281308000003</v>
      </c>
      <c r="D257" s="136">
        <f t="shared" si="203"/>
        <v>5622.43</v>
      </c>
      <c r="E257" s="137">
        <f t="shared" si="224"/>
        <v>5674.72</v>
      </c>
      <c r="F257" s="138">
        <f t="shared" si="225"/>
        <v>44275</v>
      </c>
      <c r="G257" s="139">
        <f t="shared" si="195"/>
        <v>9.3002491805145304E-3</v>
      </c>
      <c r="H257" s="140">
        <f t="shared" si="209"/>
        <v>44336</v>
      </c>
      <c r="I257" s="140">
        <f t="shared" si="196"/>
        <v>44336</v>
      </c>
      <c r="J257" s="141">
        <f t="shared" si="204"/>
        <v>21</v>
      </c>
      <c r="K257" s="141">
        <f t="shared" si="227"/>
        <v>3</v>
      </c>
      <c r="L257" s="8">
        <f t="shared" si="205"/>
        <v>1.0013233399999999</v>
      </c>
      <c r="M257" s="142">
        <f t="shared" si="226"/>
        <v>1.00859988</v>
      </c>
      <c r="N257" s="142">
        <f t="shared" si="217"/>
        <v>1.0525175036695253</v>
      </c>
      <c r="O257" s="135">
        <f t="shared" si="222"/>
        <v>1.0539103400000001</v>
      </c>
      <c r="P257" s="135">
        <f t="shared" si="197"/>
        <v>1034.6583628200001</v>
      </c>
      <c r="Q257" s="190">
        <f t="shared" si="210"/>
        <v>0</v>
      </c>
      <c r="R257" s="191">
        <f t="shared" si="206"/>
        <v>0</v>
      </c>
      <c r="S257" s="135">
        <f t="shared" si="198"/>
        <v>0</v>
      </c>
      <c r="T257" s="145">
        <f t="shared" si="207"/>
        <v>7.8600000000000003E-2</v>
      </c>
      <c r="U257" s="143">
        <f t="shared" si="220"/>
        <v>3</v>
      </c>
      <c r="V257" s="143">
        <v>252</v>
      </c>
      <c r="W257" s="142">
        <f t="shared" si="199"/>
        <v>1.000901166</v>
      </c>
      <c r="X257" s="135">
        <f t="shared" si="200"/>
        <v>0.93239892999999996</v>
      </c>
      <c r="Y257" s="135">
        <f t="shared" si="201"/>
        <v>0</v>
      </c>
      <c r="Z257" s="148" t="str">
        <f t="shared" si="211"/>
        <v>A+J=</v>
      </c>
      <c r="AA257" s="140">
        <f t="shared" si="212"/>
        <v>44336</v>
      </c>
      <c r="AB257" s="4"/>
      <c r="AD257" s="177">
        <v>43101</v>
      </c>
      <c r="AE257" s="178" t="s">
        <v>96</v>
      </c>
      <c r="AG257" s="167"/>
      <c r="AH257" s="169"/>
      <c r="AI257" s="169"/>
      <c r="AJ257" s="169"/>
      <c r="AK257" s="169"/>
      <c r="AL257" s="167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22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3"/>
      <c r="DN257" s="1"/>
      <c r="DO257" s="1"/>
      <c r="DP257" s="1"/>
      <c r="DQ257" s="1"/>
      <c r="DR257" s="1"/>
      <c r="DS257" s="1"/>
      <c r="DT257" s="1"/>
      <c r="DU257" s="1"/>
      <c r="DV257" s="1"/>
      <c r="DW257" s="4"/>
    </row>
    <row r="258" spans="1:133" ht="12.75" x14ac:dyDescent="0.2">
      <c r="A258" s="134">
        <f t="shared" si="202"/>
        <v>44311</v>
      </c>
      <c r="B258" s="135">
        <f t="shared" si="194"/>
        <v>1035.5907617500002</v>
      </c>
      <c r="C258" s="135">
        <f t="shared" si="208"/>
        <v>981.73281308000003</v>
      </c>
      <c r="D258" s="136">
        <f t="shared" si="203"/>
        <v>5622.43</v>
      </c>
      <c r="E258" s="137">
        <f t="shared" si="224"/>
        <v>5674.72</v>
      </c>
      <c r="F258" s="138">
        <f t="shared" si="225"/>
        <v>44275</v>
      </c>
      <c r="G258" s="139">
        <f t="shared" si="195"/>
        <v>9.3002491805145304E-3</v>
      </c>
      <c r="H258" s="140">
        <f t="shared" si="209"/>
        <v>44336</v>
      </c>
      <c r="I258" s="140">
        <f t="shared" si="196"/>
        <v>44336</v>
      </c>
      <c r="J258" s="141">
        <f t="shared" si="204"/>
        <v>21</v>
      </c>
      <c r="K258" s="141">
        <f t="shared" si="227"/>
        <v>3</v>
      </c>
      <c r="L258" s="8">
        <f t="shared" si="205"/>
        <v>1.0013233399999999</v>
      </c>
      <c r="M258" s="142">
        <f t="shared" si="226"/>
        <v>1.00859988</v>
      </c>
      <c r="N258" s="142">
        <f t="shared" si="217"/>
        <v>1.0525175036695253</v>
      </c>
      <c r="O258" s="135">
        <f t="shared" si="222"/>
        <v>1.0539103400000001</v>
      </c>
      <c r="P258" s="135">
        <f t="shared" si="197"/>
        <v>1034.6583628200001</v>
      </c>
      <c r="Q258" s="190">
        <f t="shared" si="210"/>
        <v>0</v>
      </c>
      <c r="R258" s="191">
        <f t="shared" si="206"/>
        <v>0</v>
      </c>
      <c r="S258" s="135">
        <f t="shared" si="198"/>
        <v>0</v>
      </c>
      <c r="T258" s="145">
        <f t="shared" si="207"/>
        <v>7.8600000000000003E-2</v>
      </c>
      <c r="U258" s="143">
        <f t="shared" si="220"/>
        <v>3</v>
      </c>
      <c r="V258" s="143">
        <v>252</v>
      </c>
      <c r="W258" s="142">
        <f t="shared" si="199"/>
        <v>1.000901166</v>
      </c>
      <c r="X258" s="135">
        <f t="shared" si="200"/>
        <v>0.93239892999999996</v>
      </c>
      <c r="Y258" s="135">
        <f t="shared" si="201"/>
        <v>0</v>
      </c>
      <c r="Z258" s="148" t="str">
        <f t="shared" si="211"/>
        <v>A+J=</v>
      </c>
      <c r="AA258" s="140">
        <f t="shared" si="212"/>
        <v>44336</v>
      </c>
      <c r="AB258" s="4"/>
      <c r="AD258" s="177">
        <v>43143</v>
      </c>
      <c r="AE258" s="178" t="s">
        <v>85</v>
      </c>
      <c r="AG258" s="167"/>
      <c r="AH258" s="169"/>
      <c r="AI258" s="169"/>
      <c r="AJ258" s="169"/>
      <c r="AK258" s="169"/>
      <c r="AL258" s="167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22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3"/>
      <c r="DN258" s="1"/>
      <c r="DO258" s="1"/>
      <c r="DP258" s="1"/>
      <c r="DQ258" s="1"/>
      <c r="DR258" s="1"/>
      <c r="DS258" s="1"/>
      <c r="DT258" s="1"/>
      <c r="DU258" s="1"/>
      <c r="DV258" s="1"/>
      <c r="DW258" s="4"/>
    </row>
    <row r="259" spans="1:133" ht="12.75" x14ac:dyDescent="0.2">
      <c r="A259" s="134">
        <f t="shared" si="202"/>
        <v>44312</v>
      </c>
      <c r="B259" s="135">
        <f t="shared" si="194"/>
        <v>1035.5907617500002</v>
      </c>
      <c r="C259" s="135">
        <f t="shared" si="208"/>
        <v>981.73281308000003</v>
      </c>
      <c r="D259" s="136">
        <f t="shared" si="203"/>
        <v>5622.43</v>
      </c>
      <c r="E259" s="137">
        <f t="shared" si="224"/>
        <v>5674.72</v>
      </c>
      <c r="F259" s="138">
        <f t="shared" si="225"/>
        <v>44275</v>
      </c>
      <c r="G259" s="139">
        <f t="shared" si="195"/>
        <v>9.3002491805145304E-3</v>
      </c>
      <c r="H259" s="140">
        <f t="shared" si="209"/>
        <v>44336</v>
      </c>
      <c r="I259" s="140">
        <f t="shared" si="196"/>
        <v>44336</v>
      </c>
      <c r="J259" s="141">
        <f t="shared" si="204"/>
        <v>21</v>
      </c>
      <c r="K259" s="141">
        <f t="shared" si="227"/>
        <v>3</v>
      </c>
      <c r="L259" s="8">
        <f t="shared" si="205"/>
        <v>1.0013233399999999</v>
      </c>
      <c r="M259" s="142">
        <f t="shared" si="226"/>
        <v>1.00859988</v>
      </c>
      <c r="N259" s="142">
        <f t="shared" si="217"/>
        <v>1.0525175036695253</v>
      </c>
      <c r="O259" s="135">
        <f t="shared" si="222"/>
        <v>1.0539103400000001</v>
      </c>
      <c r="P259" s="135">
        <f t="shared" si="197"/>
        <v>1034.6583628200001</v>
      </c>
      <c r="Q259" s="190">
        <f t="shared" si="210"/>
        <v>0</v>
      </c>
      <c r="R259" s="191">
        <f t="shared" si="206"/>
        <v>0</v>
      </c>
      <c r="S259" s="135">
        <f t="shared" si="198"/>
        <v>0</v>
      </c>
      <c r="T259" s="145">
        <f t="shared" si="207"/>
        <v>7.8600000000000003E-2</v>
      </c>
      <c r="U259" s="143">
        <f t="shared" si="220"/>
        <v>3</v>
      </c>
      <c r="V259" s="143">
        <v>252</v>
      </c>
      <c r="W259" s="142">
        <f t="shared" si="199"/>
        <v>1.000901166</v>
      </c>
      <c r="X259" s="135">
        <f t="shared" si="200"/>
        <v>0.93239892999999996</v>
      </c>
      <c r="Y259" s="135">
        <f t="shared" si="201"/>
        <v>0</v>
      </c>
      <c r="Z259" s="148" t="str">
        <f t="shared" si="211"/>
        <v>A+J=</v>
      </c>
      <c r="AA259" s="140">
        <f t="shared" si="212"/>
        <v>44336</v>
      </c>
      <c r="AB259" s="4"/>
      <c r="AD259" s="177">
        <v>43144</v>
      </c>
      <c r="AE259" s="178" t="s">
        <v>85</v>
      </c>
      <c r="AG259" s="167"/>
      <c r="AH259" s="169"/>
      <c r="AI259" s="169"/>
      <c r="AJ259" s="169"/>
      <c r="AK259" s="169"/>
      <c r="AL259" s="167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22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3"/>
      <c r="DN259" s="1"/>
      <c r="DO259" s="1"/>
      <c r="DP259" s="1"/>
      <c r="DQ259" s="1"/>
      <c r="DR259" s="1"/>
      <c r="DS259" s="1"/>
      <c r="DT259" s="1"/>
      <c r="DU259" s="1"/>
      <c r="DV259" s="1"/>
      <c r="DW259" s="4"/>
      <c r="DX259" s="1"/>
      <c r="DY259" s="1"/>
      <c r="DZ259" s="1"/>
      <c r="EA259" s="1"/>
      <c r="EB259" s="1"/>
      <c r="EC259" s="1"/>
    </row>
    <row r="260" spans="1:133" ht="12.75" x14ac:dyDescent="0.2">
      <c r="A260" s="134">
        <f t="shared" si="202"/>
        <v>44313</v>
      </c>
      <c r="B260" s="135">
        <f t="shared" si="194"/>
        <v>1036.3584888400001</v>
      </c>
      <c r="C260" s="135">
        <f t="shared" si="208"/>
        <v>981.73281308000003</v>
      </c>
      <c r="D260" s="136">
        <f t="shared" si="203"/>
        <v>5622.43</v>
      </c>
      <c r="E260" s="137">
        <f t="shared" si="224"/>
        <v>5674.72</v>
      </c>
      <c r="F260" s="138">
        <f t="shared" si="225"/>
        <v>44275</v>
      </c>
      <c r="G260" s="139">
        <f t="shared" si="195"/>
        <v>9.3002491805145304E-3</v>
      </c>
      <c r="H260" s="140">
        <f t="shared" si="209"/>
        <v>44336</v>
      </c>
      <c r="I260" s="140">
        <f t="shared" si="196"/>
        <v>44336</v>
      </c>
      <c r="J260" s="141">
        <f t="shared" si="204"/>
        <v>21</v>
      </c>
      <c r="K260" s="141">
        <f t="shared" si="227"/>
        <v>4</v>
      </c>
      <c r="L260" s="8">
        <f t="shared" si="205"/>
        <v>1.0017648400000001</v>
      </c>
      <c r="M260" s="142">
        <f t="shared" si="226"/>
        <v>1.00859988</v>
      </c>
      <c r="N260" s="142">
        <f t="shared" si="217"/>
        <v>1.0525175036695253</v>
      </c>
      <c r="O260" s="135">
        <f t="shared" si="222"/>
        <v>1.0543750199999999</v>
      </c>
      <c r="P260" s="135">
        <f t="shared" si="197"/>
        <v>1035.1145544200001</v>
      </c>
      <c r="Q260" s="190">
        <f t="shared" si="210"/>
        <v>0</v>
      </c>
      <c r="R260" s="191">
        <f t="shared" si="206"/>
        <v>0</v>
      </c>
      <c r="S260" s="135">
        <f t="shared" si="198"/>
        <v>0</v>
      </c>
      <c r="T260" s="145">
        <f t="shared" si="207"/>
        <v>7.8600000000000003E-2</v>
      </c>
      <c r="U260" s="143">
        <f t="shared" si="220"/>
        <v>4</v>
      </c>
      <c r="V260" s="143">
        <v>252</v>
      </c>
      <c r="W260" s="142">
        <f t="shared" si="199"/>
        <v>1.0012017360000001</v>
      </c>
      <c r="X260" s="135">
        <f t="shared" si="200"/>
        <v>1.24393442</v>
      </c>
      <c r="Y260" s="135">
        <f t="shared" si="201"/>
        <v>0</v>
      </c>
      <c r="Z260" s="148" t="str">
        <f t="shared" si="211"/>
        <v>A+J=</v>
      </c>
      <c r="AA260" s="140">
        <f t="shared" si="212"/>
        <v>44336</v>
      </c>
      <c r="AB260" s="4"/>
      <c r="AD260" s="177">
        <v>43189</v>
      </c>
      <c r="AE260" s="178" t="s">
        <v>97</v>
      </c>
      <c r="AG260" s="167"/>
      <c r="AH260" s="169"/>
      <c r="AI260" s="169"/>
      <c r="AJ260" s="169"/>
      <c r="AK260" s="169"/>
      <c r="AL260" s="167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22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3"/>
      <c r="DN260" s="1"/>
      <c r="DO260" s="1"/>
      <c r="DP260" s="1"/>
      <c r="DQ260" s="1"/>
      <c r="DR260" s="1"/>
      <c r="DS260" s="1"/>
      <c r="DT260" s="1"/>
      <c r="DU260" s="1"/>
      <c r="DV260" s="1"/>
      <c r="DW260" s="4"/>
      <c r="DX260" s="1"/>
      <c r="DY260" s="1"/>
      <c r="DZ260" s="1"/>
      <c r="EA260" s="1"/>
      <c r="EB260" s="1"/>
      <c r="EC260" s="1"/>
    </row>
    <row r="261" spans="1:133" ht="12.75" x14ac:dyDescent="0.2">
      <c r="A261" s="134">
        <f t="shared" si="202"/>
        <v>44314</v>
      </c>
      <c r="B261" s="135">
        <f t="shared" si="194"/>
        <v>1037.1267986399998</v>
      </c>
      <c r="C261" s="135">
        <f t="shared" si="208"/>
        <v>981.73281308000003</v>
      </c>
      <c r="D261" s="136">
        <f t="shared" si="203"/>
        <v>5622.43</v>
      </c>
      <c r="E261" s="137">
        <f t="shared" si="224"/>
        <v>5674.72</v>
      </c>
      <c r="F261" s="138">
        <f t="shared" si="225"/>
        <v>44275</v>
      </c>
      <c r="G261" s="139">
        <f t="shared" si="195"/>
        <v>9.3002491805145304E-3</v>
      </c>
      <c r="H261" s="140">
        <f t="shared" si="209"/>
        <v>44336</v>
      </c>
      <c r="I261" s="140">
        <f t="shared" si="196"/>
        <v>44336</v>
      </c>
      <c r="J261" s="141">
        <f t="shared" si="204"/>
        <v>21</v>
      </c>
      <c r="K261" s="141">
        <f t="shared" si="227"/>
        <v>5</v>
      </c>
      <c r="L261" s="8">
        <f t="shared" si="205"/>
        <v>1.00220654</v>
      </c>
      <c r="M261" s="142">
        <f t="shared" si="226"/>
        <v>1.00859988</v>
      </c>
      <c r="N261" s="142">
        <f t="shared" si="217"/>
        <v>1.0525175036695253</v>
      </c>
      <c r="O261" s="135">
        <f t="shared" si="222"/>
        <v>1.05483992</v>
      </c>
      <c r="P261" s="135">
        <f t="shared" si="197"/>
        <v>1035.5709620099999</v>
      </c>
      <c r="Q261" s="190">
        <f t="shared" si="210"/>
        <v>0</v>
      </c>
      <c r="R261" s="191">
        <f t="shared" si="206"/>
        <v>0</v>
      </c>
      <c r="S261" s="135">
        <f t="shared" si="198"/>
        <v>0</v>
      </c>
      <c r="T261" s="145">
        <f t="shared" si="207"/>
        <v>7.8600000000000003E-2</v>
      </c>
      <c r="U261" s="143">
        <f t="shared" si="220"/>
        <v>5</v>
      </c>
      <c r="V261" s="143">
        <v>252</v>
      </c>
      <c r="W261" s="142">
        <f t="shared" si="199"/>
        <v>1.0015023949999999</v>
      </c>
      <c r="X261" s="135">
        <f t="shared" si="200"/>
        <v>1.5558366299999999</v>
      </c>
      <c r="Y261" s="135">
        <f t="shared" si="201"/>
        <v>0</v>
      </c>
      <c r="Z261" s="148" t="str">
        <f t="shared" si="211"/>
        <v>A+J=</v>
      </c>
      <c r="AA261" s="140">
        <f t="shared" si="212"/>
        <v>44336</v>
      </c>
      <c r="AB261" s="4"/>
      <c r="AD261" s="177">
        <v>43221</v>
      </c>
      <c r="AE261" s="178" t="s">
        <v>99</v>
      </c>
      <c r="AG261" s="167"/>
      <c r="AH261" s="169"/>
      <c r="AI261" s="169"/>
      <c r="AJ261" s="169"/>
      <c r="AK261" s="169"/>
      <c r="AL261" s="167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22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3"/>
      <c r="DN261" s="1"/>
      <c r="DO261" s="1"/>
      <c r="DP261" s="1"/>
      <c r="DQ261" s="1"/>
      <c r="DR261" s="1"/>
      <c r="DS261" s="1"/>
      <c r="DT261" s="1"/>
      <c r="DU261" s="1"/>
      <c r="DV261" s="1"/>
      <c r="DW261" s="4"/>
      <c r="DX261" s="1"/>
      <c r="DY261" s="1"/>
      <c r="DZ261" s="1"/>
      <c r="EA261" s="1"/>
      <c r="EB261" s="1"/>
      <c r="EC261" s="1"/>
    </row>
    <row r="262" spans="1:133" ht="12.75" x14ac:dyDescent="0.2">
      <c r="A262" s="134">
        <f t="shared" si="202"/>
        <v>44315</v>
      </c>
      <c r="B262" s="135">
        <f t="shared" si="194"/>
        <v>1037.89567386</v>
      </c>
      <c r="C262" s="135">
        <f t="shared" si="208"/>
        <v>981.73281308000003</v>
      </c>
      <c r="D262" s="136">
        <f t="shared" si="203"/>
        <v>5622.43</v>
      </c>
      <c r="E262" s="137">
        <f t="shared" si="224"/>
        <v>5674.72</v>
      </c>
      <c r="F262" s="138">
        <f t="shared" si="225"/>
        <v>44275</v>
      </c>
      <c r="G262" s="139">
        <f t="shared" si="195"/>
        <v>9.3002491805145304E-3</v>
      </c>
      <c r="H262" s="140">
        <f t="shared" si="209"/>
        <v>44336</v>
      </c>
      <c r="I262" s="140">
        <f t="shared" si="196"/>
        <v>44336</v>
      </c>
      <c r="J262" s="141">
        <f t="shared" si="204"/>
        <v>21</v>
      </c>
      <c r="K262" s="141">
        <f t="shared" si="227"/>
        <v>6</v>
      </c>
      <c r="L262" s="8">
        <f t="shared" si="205"/>
        <v>1.00264843</v>
      </c>
      <c r="M262" s="142">
        <f t="shared" si="226"/>
        <v>1.00859988</v>
      </c>
      <c r="N262" s="142">
        <f t="shared" si="217"/>
        <v>1.0525175036695253</v>
      </c>
      <c r="O262" s="135">
        <f t="shared" si="222"/>
        <v>1.05530502</v>
      </c>
      <c r="P262" s="135">
        <f t="shared" si="197"/>
        <v>1036.0275659399999</v>
      </c>
      <c r="Q262" s="190">
        <f t="shared" si="210"/>
        <v>0</v>
      </c>
      <c r="R262" s="191">
        <f t="shared" si="206"/>
        <v>0</v>
      </c>
      <c r="S262" s="135">
        <f t="shared" si="198"/>
        <v>0</v>
      </c>
      <c r="T262" s="145">
        <f t="shared" si="207"/>
        <v>7.8600000000000003E-2</v>
      </c>
      <c r="U262" s="143">
        <f t="shared" si="220"/>
        <v>6</v>
      </c>
      <c r="V262" s="143">
        <v>252</v>
      </c>
      <c r="W262" s="142">
        <f t="shared" si="199"/>
        <v>1.001803145</v>
      </c>
      <c r="X262" s="135">
        <f t="shared" si="200"/>
        <v>1.8681079199999999</v>
      </c>
      <c r="Y262" s="135">
        <f t="shared" si="201"/>
        <v>0</v>
      </c>
      <c r="Z262" s="148" t="str">
        <f t="shared" si="211"/>
        <v>A+J=</v>
      </c>
      <c r="AA262" s="140">
        <f t="shared" si="212"/>
        <v>44336</v>
      </c>
      <c r="AB262" s="4"/>
      <c r="AD262" s="177">
        <v>43251</v>
      </c>
      <c r="AE262" s="178" t="s">
        <v>98</v>
      </c>
      <c r="AG262" s="167"/>
      <c r="AH262" s="169"/>
      <c r="AI262" s="169"/>
      <c r="AJ262" s="169"/>
      <c r="AK262" s="169"/>
      <c r="AL262" s="167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22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3"/>
      <c r="DN262" s="1"/>
      <c r="DO262" s="1"/>
      <c r="DP262" s="1"/>
      <c r="DQ262" s="1"/>
      <c r="DR262" s="1"/>
      <c r="DS262" s="1"/>
      <c r="DT262" s="1"/>
      <c r="DU262" s="1"/>
      <c r="DV262" s="1"/>
      <c r="DW262" s="4"/>
      <c r="DX262" s="1"/>
      <c r="DY262" s="1"/>
      <c r="DZ262" s="1"/>
      <c r="EA262" s="1"/>
      <c r="EB262" s="1"/>
      <c r="EC262" s="1"/>
    </row>
    <row r="263" spans="1:133" ht="12.75" x14ac:dyDescent="0.2">
      <c r="A263" s="134">
        <f t="shared" si="202"/>
        <v>44316</v>
      </c>
      <c r="B263" s="135">
        <f t="shared" si="194"/>
        <v>1038.6651236</v>
      </c>
      <c r="C263" s="135">
        <f t="shared" si="208"/>
        <v>981.73281308000003</v>
      </c>
      <c r="D263" s="136">
        <f t="shared" si="203"/>
        <v>5622.43</v>
      </c>
      <c r="E263" s="137">
        <f t="shared" si="224"/>
        <v>5674.72</v>
      </c>
      <c r="F263" s="138">
        <f t="shared" si="225"/>
        <v>44275</v>
      </c>
      <c r="G263" s="139">
        <f t="shared" si="195"/>
        <v>9.3002491805145304E-3</v>
      </c>
      <c r="H263" s="140">
        <f t="shared" si="209"/>
        <v>44336</v>
      </c>
      <c r="I263" s="140">
        <f t="shared" si="196"/>
        <v>44336</v>
      </c>
      <c r="J263" s="141">
        <f t="shared" si="204"/>
        <v>21</v>
      </c>
      <c r="K263" s="141">
        <f t="shared" si="227"/>
        <v>7</v>
      </c>
      <c r="L263" s="8">
        <f t="shared" si="205"/>
        <v>1.00309052</v>
      </c>
      <c r="M263" s="142">
        <f t="shared" si="226"/>
        <v>1.00859988</v>
      </c>
      <c r="N263" s="142">
        <f t="shared" si="217"/>
        <v>1.0525175036695253</v>
      </c>
      <c r="O263" s="135">
        <f t="shared" si="222"/>
        <v>1.0557703300000001</v>
      </c>
      <c r="P263" s="135">
        <f t="shared" si="197"/>
        <v>1036.48437603</v>
      </c>
      <c r="Q263" s="190">
        <f t="shared" si="210"/>
        <v>0</v>
      </c>
      <c r="R263" s="191">
        <f t="shared" si="206"/>
        <v>0</v>
      </c>
      <c r="S263" s="135">
        <f t="shared" si="198"/>
        <v>0</v>
      </c>
      <c r="T263" s="145">
        <f t="shared" si="207"/>
        <v>7.8600000000000003E-2</v>
      </c>
      <c r="U263" s="143">
        <f t="shared" si="220"/>
        <v>7</v>
      </c>
      <c r="V263" s="143">
        <v>252</v>
      </c>
      <c r="W263" s="142">
        <f t="shared" si="199"/>
        <v>1.002103985</v>
      </c>
      <c r="X263" s="135">
        <f>TRUNC((P263*(W263-1)),8)</f>
        <v>2.1807475699999999</v>
      </c>
      <c r="Y263" s="135">
        <f t="shared" si="201"/>
        <v>0</v>
      </c>
      <c r="Z263" s="148" t="str">
        <f t="shared" si="211"/>
        <v>A+J=</v>
      </c>
      <c r="AA263" s="140">
        <f t="shared" si="212"/>
        <v>44336</v>
      </c>
      <c r="AB263" s="4"/>
      <c r="AD263" s="177">
        <v>43350</v>
      </c>
      <c r="AE263" s="178" t="s">
        <v>100</v>
      </c>
      <c r="AG263" s="167"/>
      <c r="AH263" s="169"/>
      <c r="AI263" s="169"/>
      <c r="AJ263" s="169"/>
      <c r="AK263" s="169"/>
      <c r="AL263" s="167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22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3"/>
      <c r="DN263" s="1"/>
      <c r="DO263" s="1"/>
      <c r="DP263" s="1"/>
      <c r="DQ263" s="1"/>
      <c r="DR263" s="1"/>
      <c r="DS263" s="1"/>
      <c r="DT263" s="1"/>
      <c r="DU263" s="1"/>
      <c r="DV263" s="1"/>
      <c r="DW263" s="4"/>
      <c r="DX263" s="1"/>
      <c r="DY263" s="1"/>
      <c r="DZ263" s="1"/>
      <c r="EA263" s="1"/>
      <c r="EB263" s="1"/>
      <c r="EC263" s="1"/>
    </row>
    <row r="264" spans="1:133" ht="12.75" x14ac:dyDescent="0.2">
      <c r="A264" s="134">
        <f t="shared" si="202"/>
        <v>44317</v>
      </c>
      <c r="B264" s="135">
        <f t="shared" si="194"/>
        <v>1039.4351295500001</v>
      </c>
      <c r="C264" s="135">
        <f t="shared" si="208"/>
        <v>981.73281308000003</v>
      </c>
      <c r="D264" s="136">
        <f t="shared" si="203"/>
        <v>5622.43</v>
      </c>
      <c r="E264" s="137">
        <f t="shared" si="224"/>
        <v>5674.72</v>
      </c>
      <c r="F264" s="138">
        <f t="shared" si="225"/>
        <v>44275</v>
      </c>
      <c r="G264" s="139">
        <f t="shared" si="195"/>
        <v>9.3002491805145304E-3</v>
      </c>
      <c r="H264" s="140">
        <f t="shared" si="209"/>
        <v>44336</v>
      </c>
      <c r="I264" s="140">
        <f t="shared" si="196"/>
        <v>44336</v>
      </c>
      <c r="J264" s="141">
        <f t="shared" si="204"/>
        <v>21</v>
      </c>
      <c r="K264" s="141">
        <f t="shared" si="227"/>
        <v>8</v>
      </c>
      <c r="L264" s="8">
        <f t="shared" si="205"/>
        <v>1.0035327999999999</v>
      </c>
      <c r="M264" s="142">
        <f t="shared" si="226"/>
        <v>1.00859988</v>
      </c>
      <c r="N264" s="142">
        <f t="shared" si="217"/>
        <v>1.0525175036695253</v>
      </c>
      <c r="O264" s="135">
        <f t="shared" si="222"/>
        <v>1.0562358300000001</v>
      </c>
      <c r="P264" s="135">
        <f t="shared" si="197"/>
        <v>1036.9413726600001</v>
      </c>
      <c r="Q264" s="190">
        <f t="shared" si="210"/>
        <v>0</v>
      </c>
      <c r="R264" s="191">
        <f t="shared" si="206"/>
        <v>0</v>
      </c>
      <c r="S264" s="135">
        <f t="shared" si="198"/>
        <v>0</v>
      </c>
      <c r="T264" s="145">
        <f t="shared" si="207"/>
        <v>7.8600000000000003E-2</v>
      </c>
      <c r="U264" s="143">
        <f t="shared" si="220"/>
        <v>8</v>
      </c>
      <c r="V264" s="143">
        <v>252</v>
      </c>
      <c r="W264" s="142">
        <f t="shared" si="199"/>
        <v>1.0024049159999999</v>
      </c>
      <c r="X264" s="135">
        <f t="shared" si="200"/>
        <v>2.4937568899999998</v>
      </c>
      <c r="Y264" s="135">
        <f t="shared" si="201"/>
        <v>0</v>
      </c>
      <c r="Z264" s="148" t="str">
        <f t="shared" si="211"/>
        <v>A+J=</v>
      </c>
      <c r="AA264" s="140">
        <f t="shared" si="212"/>
        <v>44336</v>
      </c>
      <c r="AB264" s="4"/>
      <c r="AD264" s="177">
        <v>43385</v>
      </c>
      <c r="AE264" s="179" t="s">
        <v>87</v>
      </c>
      <c r="AG264" s="167"/>
      <c r="AH264" s="169"/>
      <c r="AI264" s="169"/>
      <c r="AJ264" s="169"/>
      <c r="AK264" s="169"/>
      <c r="AL264" s="167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22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3"/>
      <c r="DN264" s="1"/>
      <c r="DO264" s="1"/>
      <c r="DP264" s="1"/>
      <c r="DQ264" s="1"/>
      <c r="DR264" s="1"/>
      <c r="DS264" s="1"/>
      <c r="DT264" s="1"/>
      <c r="DU264" s="1"/>
      <c r="DV264" s="1"/>
      <c r="DW264" s="4"/>
      <c r="DX264" s="1"/>
      <c r="DY264" s="1"/>
      <c r="DZ264" s="1"/>
      <c r="EA264" s="1"/>
      <c r="EB264" s="1"/>
      <c r="EC264" s="1"/>
    </row>
    <row r="265" spans="1:133" ht="12.75" x14ac:dyDescent="0.2">
      <c r="A265" s="134">
        <f t="shared" si="202"/>
        <v>44318</v>
      </c>
      <c r="B265" s="135">
        <f t="shared" si="194"/>
        <v>1039.4351295500001</v>
      </c>
      <c r="C265" s="135">
        <f t="shared" si="208"/>
        <v>981.73281308000003</v>
      </c>
      <c r="D265" s="136">
        <f t="shared" si="203"/>
        <v>5622.43</v>
      </c>
      <c r="E265" s="137">
        <f t="shared" si="224"/>
        <v>5674.72</v>
      </c>
      <c r="F265" s="138">
        <f t="shared" si="225"/>
        <v>44275</v>
      </c>
      <c r="G265" s="139">
        <f t="shared" si="195"/>
        <v>9.3002491805145304E-3</v>
      </c>
      <c r="H265" s="140">
        <f t="shared" si="209"/>
        <v>44336</v>
      </c>
      <c r="I265" s="140">
        <f t="shared" si="196"/>
        <v>44336</v>
      </c>
      <c r="J265" s="141">
        <f t="shared" si="204"/>
        <v>21</v>
      </c>
      <c r="K265" s="141">
        <f t="shared" si="227"/>
        <v>8</v>
      </c>
      <c r="L265" s="8">
        <f t="shared" si="205"/>
        <v>1.0035327999999999</v>
      </c>
      <c r="M265" s="142">
        <f t="shared" si="226"/>
        <v>1.00859988</v>
      </c>
      <c r="N265" s="142">
        <f t="shared" si="217"/>
        <v>1.0525175036695253</v>
      </c>
      <c r="O265" s="135">
        <f t="shared" si="222"/>
        <v>1.0562358300000001</v>
      </c>
      <c r="P265" s="135">
        <f t="shared" si="197"/>
        <v>1036.9413726600001</v>
      </c>
      <c r="Q265" s="190">
        <f t="shared" si="210"/>
        <v>0</v>
      </c>
      <c r="R265" s="191">
        <f t="shared" si="206"/>
        <v>0</v>
      </c>
      <c r="S265" s="135">
        <f t="shared" si="198"/>
        <v>0</v>
      </c>
      <c r="T265" s="145">
        <f t="shared" si="207"/>
        <v>7.8600000000000003E-2</v>
      </c>
      <c r="U265" s="143">
        <f t="shared" si="220"/>
        <v>8</v>
      </c>
      <c r="V265" s="143">
        <v>252</v>
      </c>
      <c r="W265" s="142">
        <f t="shared" si="199"/>
        <v>1.0024049159999999</v>
      </c>
      <c r="X265" s="135">
        <f t="shared" si="200"/>
        <v>2.4937568899999998</v>
      </c>
      <c r="Y265" s="135">
        <f t="shared" si="201"/>
        <v>0</v>
      </c>
      <c r="Z265" s="148" t="str">
        <f t="shared" si="211"/>
        <v>A+J=</v>
      </c>
      <c r="AA265" s="140">
        <f t="shared" si="212"/>
        <v>44336</v>
      </c>
      <c r="AB265" s="4"/>
      <c r="AD265" s="177">
        <v>43406</v>
      </c>
      <c r="AE265" s="178" t="s">
        <v>92</v>
      </c>
      <c r="AG265" s="167"/>
      <c r="AH265" s="169"/>
      <c r="AI265" s="169"/>
      <c r="AJ265" s="169"/>
      <c r="AK265" s="169"/>
      <c r="AL265" s="167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22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3"/>
      <c r="DN265" s="1"/>
      <c r="DO265" s="1"/>
      <c r="DP265" s="1"/>
      <c r="DQ265" s="1"/>
      <c r="DR265" s="1"/>
      <c r="DS265" s="1"/>
      <c r="DT265" s="1"/>
      <c r="DU265" s="1"/>
      <c r="DV265" s="1"/>
      <c r="DW265" s="4"/>
      <c r="DX265" s="1"/>
      <c r="DY265" s="1"/>
      <c r="DZ265" s="1"/>
      <c r="EA265" s="1"/>
      <c r="EB265" s="1"/>
      <c r="EC265" s="1"/>
    </row>
    <row r="266" spans="1:133" ht="12.75" x14ac:dyDescent="0.2">
      <c r="A266" s="134">
        <f t="shared" si="202"/>
        <v>44319</v>
      </c>
      <c r="B266" s="135">
        <f t="shared" ref="B266:B329" si="231">(P266+X266)</f>
        <v>1039.4351295500001</v>
      </c>
      <c r="C266" s="135">
        <f t="shared" si="208"/>
        <v>981.73281308000003</v>
      </c>
      <c r="D266" s="136">
        <f t="shared" si="203"/>
        <v>5622.43</v>
      </c>
      <c r="E266" s="137">
        <f t="shared" si="224"/>
        <v>5674.72</v>
      </c>
      <c r="F266" s="138">
        <f t="shared" si="225"/>
        <v>44275</v>
      </c>
      <c r="G266" s="139">
        <f t="shared" ref="G266:G329" si="232">(E266/D266)-1</f>
        <v>9.3002491805145304E-3</v>
      </c>
      <c r="H266" s="140">
        <f t="shared" si="209"/>
        <v>44336</v>
      </c>
      <c r="I266" s="140">
        <f t="shared" ref="I266:I329" si="233">IF(A266&gt;I265,H266,I265)</f>
        <v>44336</v>
      </c>
      <c r="J266" s="141">
        <f t="shared" si="204"/>
        <v>21</v>
      </c>
      <c r="K266" s="141">
        <f t="shared" si="227"/>
        <v>8</v>
      </c>
      <c r="L266" s="8">
        <f t="shared" si="205"/>
        <v>1.0035327999999999</v>
      </c>
      <c r="M266" s="142">
        <f t="shared" si="226"/>
        <v>1.00859988</v>
      </c>
      <c r="N266" s="142">
        <f t="shared" si="217"/>
        <v>1.0525175036695253</v>
      </c>
      <c r="O266" s="135">
        <f t="shared" si="222"/>
        <v>1.0562358300000001</v>
      </c>
      <c r="P266" s="135">
        <f t="shared" ref="P266:P329" si="234">TRUNC(C266*O266,8)</f>
        <v>1036.9413726600001</v>
      </c>
      <c r="Q266" s="190">
        <f t="shared" si="210"/>
        <v>0</v>
      </c>
      <c r="R266" s="191">
        <f t="shared" si="206"/>
        <v>0</v>
      </c>
      <c r="S266" s="135">
        <f t="shared" ref="S266:S329" si="235">IF(R266&gt;0,TRUNC(R266*P266,8),0)</f>
        <v>0</v>
      </c>
      <c r="T266" s="145">
        <f t="shared" si="207"/>
        <v>7.8600000000000003E-2</v>
      </c>
      <c r="U266" s="143">
        <f t="shared" si="220"/>
        <v>8</v>
      </c>
      <c r="V266" s="143">
        <v>252</v>
      </c>
      <c r="W266" s="142">
        <f t="shared" ref="W266:W329" si="236">ROUND((1+T266)^TRUNC((U266/V266),9),9)</f>
        <v>1.0024049159999999</v>
      </c>
      <c r="X266" s="135">
        <f t="shared" ref="X266:X329" si="237">TRUNC((P266*(W266-1)),8)</f>
        <v>2.4937568899999998</v>
      </c>
      <c r="Y266" s="135">
        <f t="shared" ref="Y266:Y329" si="238">IF(Q266&gt;0,S266+X266,0)</f>
        <v>0</v>
      </c>
      <c r="Z266" s="148" t="str">
        <f t="shared" si="211"/>
        <v>A+J=</v>
      </c>
      <c r="AA266" s="140">
        <f t="shared" si="212"/>
        <v>44336</v>
      </c>
      <c r="AB266" s="4"/>
      <c r="AD266" s="177">
        <v>43419</v>
      </c>
      <c r="AE266" s="178" t="s">
        <v>101</v>
      </c>
      <c r="AG266" s="167"/>
      <c r="AH266" s="169"/>
      <c r="AI266" s="169"/>
      <c r="AJ266" s="169"/>
      <c r="AK266" s="169"/>
      <c r="AL266" s="167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22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3"/>
      <c r="DN266" s="1"/>
      <c r="DO266" s="1"/>
      <c r="DP266" s="1"/>
      <c r="DQ266" s="1"/>
      <c r="DR266" s="1"/>
      <c r="DS266" s="1"/>
      <c r="DT266" s="1"/>
      <c r="DU266" s="1"/>
      <c r="DV266" s="1"/>
      <c r="DW266" s="4"/>
      <c r="DX266" s="1"/>
      <c r="DY266" s="1"/>
      <c r="DZ266" s="1"/>
      <c r="EA266" s="1"/>
      <c r="EB266" s="1"/>
      <c r="EC266" s="1"/>
    </row>
    <row r="267" spans="1:133" ht="12.75" x14ac:dyDescent="0.2">
      <c r="A267" s="134">
        <f t="shared" ref="A267:A330" si="239">(A266+1)</f>
        <v>44320</v>
      </c>
      <c r="B267" s="135">
        <f t="shared" si="231"/>
        <v>1040.20572047</v>
      </c>
      <c r="C267" s="135">
        <f t="shared" si="208"/>
        <v>981.73281308000003</v>
      </c>
      <c r="D267" s="136">
        <f t="shared" ref="D267:D330" si="240">IF(E267=E266,D266,E266)</f>
        <v>5622.43</v>
      </c>
      <c r="E267" s="137">
        <f t="shared" si="224"/>
        <v>5674.72</v>
      </c>
      <c r="F267" s="138">
        <f t="shared" si="225"/>
        <v>44275</v>
      </c>
      <c r="G267" s="139">
        <f t="shared" si="232"/>
        <v>9.3002491805145304E-3</v>
      </c>
      <c r="H267" s="140">
        <f t="shared" si="209"/>
        <v>44336</v>
      </c>
      <c r="I267" s="140">
        <f t="shared" si="233"/>
        <v>44336</v>
      </c>
      <c r="J267" s="141">
        <f t="shared" ref="J267:J330" si="241">IF(I267=I266,J266,NETWORKDAYS(I266,I267,$AD$148:$AD$502)-1)</f>
        <v>21</v>
      </c>
      <c r="K267" s="141">
        <f t="shared" si="227"/>
        <v>9</v>
      </c>
      <c r="L267" s="8">
        <f t="shared" ref="L267:L330" si="242">IF(E267&lt;D267,1,TRUNC((E267/D267)^TRUNC((K267/J267),9),8))</f>
        <v>1.0039752799999999</v>
      </c>
      <c r="M267" s="142">
        <f t="shared" si="226"/>
        <v>1.00859988</v>
      </c>
      <c r="N267" s="142">
        <f t="shared" si="217"/>
        <v>1.0525175036695253</v>
      </c>
      <c r="O267" s="135">
        <f t="shared" si="222"/>
        <v>1.0567015500000001</v>
      </c>
      <c r="P267" s="135">
        <f t="shared" si="234"/>
        <v>1037.3985852599999</v>
      </c>
      <c r="Q267" s="190">
        <f t="shared" si="210"/>
        <v>0</v>
      </c>
      <c r="R267" s="191">
        <f t="shared" ref="R267:R330" si="243">IF(Q267&gt;0,VLOOKUP($A267,$AD$10:$AI$140,6),0)</f>
        <v>0</v>
      </c>
      <c r="S267" s="135">
        <f t="shared" si="235"/>
        <v>0</v>
      </c>
      <c r="T267" s="145">
        <f t="shared" ref="T267:T330" si="244">(T266)</f>
        <v>7.8600000000000003E-2</v>
      </c>
      <c r="U267" s="143">
        <f t="shared" si="220"/>
        <v>9</v>
      </c>
      <c r="V267" s="143">
        <v>252</v>
      </c>
      <c r="W267" s="142">
        <f t="shared" si="236"/>
        <v>1.002705937</v>
      </c>
      <c r="X267" s="135">
        <f t="shared" si="237"/>
        <v>2.8071352100000002</v>
      </c>
      <c r="Y267" s="135">
        <f t="shared" si="238"/>
        <v>0</v>
      </c>
      <c r="Z267" s="148" t="str">
        <f t="shared" si="211"/>
        <v>A+J=</v>
      </c>
      <c r="AA267" s="140">
        <f t="shared" si="212"/>
        <v>44336</v>
      </c>
      <c r="AB267" s="4"/>
      <c r="AD267" s="177">
        <v>43459</v>
      </c>
      <c r="AE267" s="178" t="s">
        <v>94</v>
      </c>
      <c r="AG267" s="167"/>
      <c r="AH267" s="169"/>
      <c r="AI267" s="169"/>
      <c r="AJ267" s="169"/>
      <c r="AK267" s="169"/>
      <c r="AL267" s="167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22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3"/>
      <c r="DN267" s="1"/>
      <c r="DO267" s="1"/>
      <c r="DP267" s="1"/>
      <c r="DQ267" s="1"/>
      <c r="DR267" s="1"/>
      <c r="DS267" s="1"/>
      <c r="DT267" s="1"/>
      <c r="DU267" s="1"/>
      <c r="DV267" s="1"/>
      <c r="DW267" s="4"/>
      <c r="DX267" s="1"/>
      <c r="DY267" s="1"/>
      <c r="DZ267" s="1"/>
      <c r="EA267" s="1"/>
      <c r="EB267" s="1"/>
      <c r="EC267" s="1"/>
    </row>
    <row r="268" spans="1:133" ht="12.75" x14ac:dyDescent="0.2">
      <c r="A268" s="134">
        <f t="shared" si="239"/>
        <v>44321</v>
      </c>
      <c r="B268" s="135">
        <f t="shared" si="231"/>
        <v>1040.9768770000001</v>
      </c>
      <c r="C268" s="135">
        <f t="shared" ref="C268:C331" si="245">TRUNC(IF(Q267&gt;0,VLOOKUP(A267,$AD$12:$AE$140,2),C267),8)</f>
        <v>981.73281308000003</v>
      </c>
      <c r="D268" s="136">
        <f t="shared" si="240"/>
        <v>5622.43</v>
      </c>
      <c r="E268" s="137">
        <f t="shared" si="224"/>
        <v>5674.72</v>
      </c>
      <c r="F268" s="138">
        <f t="shared" si="225"/>
        <v>44275</v>
      </c>
      <c r="G268" s="139">
        <f t="shared" si="232"/>
        <v>9.3002491805145304E-3</v>
      </c>
      <c r="H268" s="140">
        <f t="shared" ref="H268:H331" si="246">IF(DAY(A268)=H$9,VLOOKUP(A268,AH$118:AN$450,4),H267)</f>
        <v>44336</v>
      </c>
      <c r="I268" s="140">
        <f t="shared" si="233"/>
        <v>44336</v>
      </c>
      <c r="J268" s="141">
        <f t="shared" si="241"/>
        <v>21</v>
      </c>
      <c r="K268" s="141">
        <f t="shared" si="227"/>
        <v>10</v>
      </c>
      <c r="L268" s="8">
        <f t="shared" si="242"/>
        <v>1.0044179499999999</v>
      </c>
      <c r="M268" s="142">
        <f t="shared" si="226"/>
        <v>1.00859988</v>
      </c>
      <c r="N268" s="142">
        <f t="shared" si="217"/>
        <v>1.0525175036695253</v>
      </c>
      <c r="O268" s="135">
        <f t="shared" si="222"/>
        <v>1.05716747</v>
      </c>
      <c r="P268" s="135">
        <f t="shared" si="234"/>
        <v>1037.8559942100001</v>
      </c>
      <c r="Q268" s="190">
        <f t="shared" ref="Q268:Q331" si="247">IF(VLOOKUP(A268,AD$10:AK$140,8)=VLOOKUP(A267,AD$10:AK$140,8),0,VLOOKUP(A268,AD$10:AK$140,8))</f>
        <v>0</v>
      </c>
      <c r="R268" s="191">
        <f t="shared" si="243"/>
        <v>0</v>
      </c>
      <c r="S268" s="135">
        <f t="shared" si="235"/>
        <v>0</v>
      </c>
      <c r="T268" s="145">
        <f t="shared" si="244"/>
        <v>7.8600000000000003E-2</v>
      </c>
      <c r="U268" s="143">
        <f t="shared" si="220"/>
        <v>10</v>
      </c>
      <c r="V268" s="143">
        <v>252</v>
      </c>
      <c r="W268" s="142">
        <f t="shared" si="236"/>
        <v>1.003007048</v>
      </c>
      <c r="X268" s="135">
        <f t="shared" si="237"/>
        <v>3.12088279</v>
      </c>
      <c r="Y268" s="135">
        <f t="shared" si="238"/>
        <v>0</v>
      </c>
      <c r="Z268" s="148" t="str">
        <f t="shared" ref="Z268:Z331" si="248">IF($Q267&gt;0,VLOOKUP($A267,$AD$10:$AM$140,9),Z267)</f>
        <v>A+J=</v>
      </c>
      <c r="AA268" s="140">
        <f t="shared" ref="AA268:AA331" si="249">IF($Q267&gt;0,VLOOKUP($A267,$AD$10:$AM$140,10),AA267)</f>
        <v>44336</v>
      </c>
      <c r="AB268" s="4"/>
      <c r="AD268" s="177">
        <v>43466</v>
      </c>
      <c r="AE268" s="178" t="s">
        <v>96</v>
      </c>
      <c r="AG268" s="167"/>
      <c r="AH268" s="169"/>
      <c r="AI268" s="169"/>
      <c r="AJ268" s="169"/>
      <c r="AK268" s="169"/>
      <c r="AL268" s="167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22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3"/>
      <c r="DN268" s="1"/>
      <c r="DO268" s="1"/>
      <c r="DP268" s="1"/>
      <c r="DQ268" s="1"/>
      <c r="DR268" s="1"/>
      <c r="DS268" s="1"/>
      <c r="DT268" s="1"/>
      <c r="DU268" s="1"/>
      <c r="DV268" s="1"/>
      <c r="DW268" s="4"/>
      <c r="DX268" s="1"/>
      <c r="DY268" s="1"/>
      <c r="DZ268" s="1"/>
      <c r="EA268" s="1"/>
      <c r="EB268" s="1"/>
      <c r="EC268" s="1"/>
    </row>
    <row r="269" spans="1:133" ht="12.75" x14ac:dyDescent="0.2">
      <c r="A269" s="134">
        <f t="shared" si="239"/>
        <v>44322</v>
      </c>
      <c r="B269" s="135">
        <f t="shared" si="231"/>
        <v>1041.7486103199999</v>
      </c>
      <c r="C269" s="135">
        <f t="shared" si="245"/>
        <v>981.73281308000003</v>
      </c>
      <c r="D269" s="136">
        <f t="shared" si="240"/>
        <v>5622.43</v>
      </c>
      <c r="E269" s="137">
        <f t="shared" si="224"/>
        <v>5674.72</v>
      </c>
      <c r="F269" s="138">
        <f t="shared" si="225"/>
        <v>44275</v>
      </c>
      <c r="G269" s="139">
        <f t="shared" si="232"/>
        <v>9.3002491805145304E-3</v>
      </c>
      <c r="H269" s="140">
        <f t="shared" si="246"/>
        <v>44336</v>
      </c>
      <c r="I269" s="140">
        <f t="shared" si="233"/>
        <v>44336</v>
      </c>
      <c r="J269" s="141">
        <f t="shared" si="241"/>
        <v>21</v>
      </c>
      <c r="K269" s="141">
        <f t="shared" si="227"/>
        <v>11</v>
      </c>
      <c r="L269" s="8">
        <f t="shared" si="242"/>
        <v>1.00486082</v>
      </c>
      <c r="M269" s="142">
        <f t="shared" si="226"/>
        <v>1.00859988</v>
      </c>
      <c r="N269" s="142">
        <f t="shared" si="217"/>
        <v>1.0525175036695253</v>
      </c>
      <c r="O269" s="135">
        <f t="shared" si="222"/>
        <v>1.0576336</v>
      </c>
      <c r="P269" s="135">
        <f t="shared" si="234"/>
        <v>1038.31360933</v>
      </c>
      <c r="Q269" s="190">
        <f t="shared" si="247"/>
        <v>0</v>
      </c>
      <c r="R269" s="191">
        <f t="shared" si="243"/>
        <v>0</v>
      </c>
      <c r="S269" s="135">
        <f t="shared" si="235"/>
        <v>0</v>
      </c>
      <c r="T269" s="145">
        <f t="shared" si="244"/>
        <v>7.8600000000000003E-2</v>
      </c>
      <c r="U269" s="143">
        <f t="shared" si="220"/>
        <v>11</v>
      </c>
      <c r="V269" s="143">
        <v>252</v>
      </c>
      <c r="W269" s="142">
        <f t="shared" si="236"/>
        <v>1.0033082499999999</v>
      </c>
      <c r="X269" s="135">
        <f t="shared" si="237"/>
        <v>3.4350009899999998</v>
      </c>
      <c r="Y269" s="135">
        <f t="shared" si="238"/>
        <v>0</v>
      </c>
      <c r="Z269" s="148" t="str">
        <f t="shared" si="248"/>
        <v>A+J=</v>
      </c>
      <c r="AA269" s="140">
        <f t="shared" si="249"/>
        <v>44336</v>
      </c>
      <c r="AB269" s="4"/>
      <c r="AD269" s="177">
        <v>43528</v>
      </c>
      <c r="AE269" s="178" t="s">
        <v>85</v>
      </c>
      <c r="AG269" s="167"/>
      <c r="AH269" s="169"/>
      <c r="AI269" s="169"/>
      <c r="AJ269" s="169"/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22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3"/>
      <c r="DN269" s="1"/>
      <c r="DO269" s="1"/>
      <c r="DP269" s="1"/>
      <c r="DQ269" s="1"/>
      <c r="DR269" s="1"/>
      <c r="DS269" s="1"/>
      <c r="DT269" s="1"/>
      <c r="DU269" s="1"/>
      <c r="DV269" s="1"/>
      <c r="DW269" s="4"/>
      <c r="DX269" s="1"/>
      <c r="DY269" s="1"/>
      <c r="DZ269" s="1"/>
      <c r="EA269" s="1"/>
      <c r="EB269" s="1"/>
      <c r="EC269" s="1"/>
    </row>
    <row r="270" spans="1:133" ht="12.75" x14ac:dyDescent="0.2">
      <c r="A270" s="134">
        <f t="shared" si="239"/>
        <v>44323</v>
      </c>
      <c r="B270" s="135">
        <f t="shared" si="231"/>
        <v>1042.5209098600001</v>
      </c>
      <c r="C270" s="135">
        <f t="shared" si="245"/>
        <v>981.73281308000003</v>
      </c>
      <c r="D270" s="136">
        <f t="shared" si="240"/>
        <v>5622.43</v>
      </c>
      <c r="E270" s="137">
        <f t="shared" si="224"/>
        <v>5674.72</v>
      </c>
      <c r="F270" s="138">
        <f t="shared" si="225"/>
        <v>44275</v>
      </c>
      <c r="G270" s="139">
        <f t="shared" si="232"/>
        <v>9.3002491805145304E-3</v>
      </c>
      <c r="H270" s="140">
        <f t="shared" si="246"/>
        <v>44336</v>
      </c>
      <c r="I270" s="140">
        <f t="shared" si="233"/>
        <v>44336</v>
      </c>
      <c r="J270" s="141">
        <f t="shared" si="241"/>
        <v>21</v>
      </c>
      <c r="K270" s="141">
        <f t="shared" si="227"/>
        <v>12</v>
      </c>
      <c r="L270" s="8">
        <f t="shared" si="242"/>
        <v>1.00530388</v>
      </c>
      <c r="M270" s="142">
        <f t="shared" si="226"/>
        <v>1.00859988</v>
      </c>
      <c r="N270" s="142">
        <f t="shared" si="217"/>
        <v>1.0525175036695253</v>
      </c>
      <c r="O270" s="135">
        <f t="shared" si="222"/>
        <v>1.05809993</v>
      </c>
      <c r="P270" s="135">
        <f t="shared" si="234"/>
        <v>1038.7714207900001</v>
      </c>
      <c r="Q270" s="190">
        <f t="shared" si="247"/>
        <v>0</v>
      </c>
      <c r="R270" s="191">
        <f t="shared" si="243"/>
        <v>0</v>
      </c>
      <c r="S270" s="135">
        <f t="shared" si="235"/>
        <v>0</v>
      </c>
      <c r="T270" s="145">
        <f t="shared" si="244"/>
        <v>7.8600000000000003E-2</v>
      </c>
      <c r="U270" s="143">
        <f t="shared" si="220"/>
        <v>12</v>
      </c>
      <c r="V270" s="143">
        <v>252</v>
      </c>
      <c r="W270" s="142">
        <f t="shared" si="236"/>
        <v>1.003609542</v>
      </c>
      <c r="X270" s="135">
        <f t="shared" si="237"/>
        <v>3.7494890700000001</v>
      </c>
      <c r="Y270" s="135">
        <f t="shared" si="238"/>
        <v>0</v>
      </c>
      <c r="Z270" s="148" t="str">
        <f t="shared" si="248"/>
        <v>A+J=</v>
      </c>
      <c r="AA270" s="140">
        <f t="shared" si="249"/>
        <v>44336</v>
      </c>
      <c r="AB270" s="4"/>
      <c r="AD270" s="177">
        <v>43529</v>
      </c>
      <c r="AE270" s="178" t="s">
        <v>85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22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3"/>
      <c r="DN270" s="1"/>
      <c r="DO270" s="1"/>
      <c r="DP270" s="1"/>
      <c r="DQ270" s="1"/>
      <c r="DR270" s="1"/>
      <c r="DS270" s="1"/>
      <c r="DT270" s="1"/>
      <c r="DU270" s="1"/>
      <c r="DV270" s="1"/>
      <c r="DW270" s="4"/>
      <c r="DX270" s="1"/>
      <c r="DY270" s="1"/>
      <c r="DZ270" s="1"/>
      <c r="EA270" s="1"/>
      <c r="EB270" s="1"/>
      <c r="EC270" s="1"/>
    </row>
    <row r="271" spans="1:133" ht="12.75" x14ac:dyDescent="0.2">
      <c r="A271" s="134">
        <f t="shared" si="239"/>
        <v>44324</v>
      </c>
      <c r="B271" s="135">
        <f t="shared" si="231"/>
        <v>1043.2937759099998</v>
      </c>
      <c r="C271" s="135">
        <f t="shared" si="245"/>
        <v>981.73281308000003</v>
      </c>
      <c r="D271" s="136">
        <f t="shared" si="240"/>
        <v>5622.43</v>
      </c>
      <c r="E271" s="137">
        <f t="shared" si="224"/>
        <v>5674.72</v>
      </c>
      <c r="F271" s="138">
        <f t="shared" si="225"/>
        <v>44275</v>
      </c>
      <c r="G271" s="139">
        <f t="shared" si="232"/>
        <v>9.3002491805145304E-3</v>
      </c>
      <c r="H271" s="140">
        <f t="shared" si="246"/>
        <v>44336</v>
      </c>
      <c r="I271" s="140">
        <f t="shared" si="233"/>
        <v>44336</v>
      </c>
      <c r="J271" s="141">
        <f t="shared" si="241"/>
        <v>21</v>
      </c>
      <c r="K271" s="141">
        <f t="shared" si="227"/>
        <v>13</v>
      </c>
      <c r="L271" s="8">
        <f t="shared" si="242"/>
        <v>1.00574714</v>
      </c>
      <c r="M271" s="142">
        <f t="shared" si="226"/>
        <v>1.00859988</v>
      </c>
      <c r="N271" s="142">
        <f t="shared" si="217"/>
        <v>1.0525175036695253</v>
      </c>
      <c r="O271" s="135">
        <f t="shared" si="222"/>
        <v>1.05856646</v>
      </c>
      <c r="P271" s="135">
        <f t="shared" si="234"/>
        <v>1039.2294285999999</v>
      </c>
      <c r="Q271" s="190">
        <f t="shared" si="247"/>
        <v>0</v>
      </c>
      <c r="R271" s="191">
        <f t="shared" si="243"/>
        <v>0</v>
      </c>
      <c r="S271" s="135">
        <f t="shared" si="235"/>
        <v>0</v>
      </c>
      <c r="T271" s="145">
        <f t="shared" si="244"/>
        <v>7.8600000000000003E-2</v>
      </c>
      <c r="U271" s="143">
        <f t="shared" si="220"/>
        <v>13</v>
      </c>
      <c r="V271" s="143">
        <v>252</v>
      </c>
      <c r="W271" s="142">
        <f t="shared" si="236"/>
        <v>1.0039109239999999</v>
      </c>
      <c r="X271" s="135">
        <f t="shared" si="237"/>
        <v>4.0643473099999996</v>
      </c>
      <c r="Y271" s="135">
        <f t="shared" si="238"/>
        <v>0</v>
      </c>
      <c r="Z271" s="148" t="str">
        <f t="shared" si="248"/>
        <v>A+J=</v>
      </c>
      <c r="AA271" s="140">
        <f t="shared" si="249"/>
        <v>44336</v>
      </c>
      <c r="AB271" s="4"/>
      <c r="AD271" s="177">
        <v>43574</v>
      </c>
      <c r="AE271" s="178" t="s">
        <v>97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22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3"/>
      <c r="DN271" s="1"/>
      <c r="DO271" s="1"/>
      <c r="DP271" s="1"/>
      <c r="DQ271" s="1"/>
      <c r="DR271" s="1"/>
      <c r="DS271" s="1"/>
      <c r="DT271" s="1"/>
      <c r="DU271" s="1"/>
      <c r="DV271" s="1"/>
      <c r="DW271" s="4"/>
      <c r="DX271" s="1"/>
      <c r="DY271" s="1"/>
      <c r="DZ271" s="1"/>
      <c r="EA271" s="1"/>
      <c r="EB271" s="1"/>
      <c r="EC271" s="1"/>
    </row>
    <row r="272" spans="1:133" ht="12.75" x14ac:dyDescent="0.2">
      <c r="A272" s="134">
        <f t="shared" si="239"/>
        <v>44325</v>
      </c>
      <c r="B272" s="135">
        <f t="shared" si="231"/>
        <v>1043.2937759099998</v>
      </c>
      <c r="C272" s="135">
        <f t="shared" si="245"/>
        <v>981.73281308000003</v>
      </c>
      <c r="D272" s="136">
        <f t="shared" si="240"/>
        <v>5622.43</v>
      </c>
      <c r="E272" s="137">
        <f t="shared" si="224"/>
        <v>5674.72</v>
      </c>
      <c r="F272" s="138">
        <f t="shared" si="225"/>
        <v>44275</v>
      </c>
      <c r="G272" s="139">
        <f t="shared" si="232"/>
        <v>9.3002491805145304E-3</v>
      </c>
      <c r="H272" s="140">
        <f t="shared" si="246"/>
        <v>44336</v>
      </c>
      <c r="I272" s="140">
        <f t="shared" si="233"/>
        <v>44336</v>
      </c>
      <c r="J272" s="141">
        <f t="shared" si="241"/>
        <v>21</v>
      </c>
      <c r="K272" s="141">
        <f t="shared" si="227"/>
        <v>13</v>
      </c>
      <c r="L272" s="8">
        <f t="shared" si="242"/>
        <v>1.00574714</v>
      </c>
      <c r="M272" s="142">
        <f t="shared" si="226"/>
        <v>1.00859988</v>
      </c>
      <c r="N272" s="142">
        <f t="shared" si="217"/>
        <v>1.0525175036695253</v>
      </c>
      <c r="O272" s="135">
        <f t="shared" si="222"/>
        <v>1.05856646</v>
      </c>
      <c r="P272" s="135">
        <f t="shared" si="234"/>
        <v>1039.2294285999999</v>
      </c>
      <c r="Q272" s="190">
        <f t="shared" si="247"/>
        <v>0</v>
      </c>
      <c r="R272" s="191">
        <f t="shared" si="243"/>
        <v>0</v>
      </c>
      <c r="S272" s="135">
        <f t="shared" si="235"/>
        <v>0</v>
      </c>
      <c r="T272" s="145">
        <f t="shared" si="244"/>
        <v>7.8600000000000003E-2</v>
      </c>
      <c r="U272" s="143">
        <f t="shared" si="220"/>
        <v>13</v>
      </c>
      <c r="V272" s="143">
        <v>252</v>
      </c>
      <c r="W272" s="142">
        <f t="shared" si="236"/>
        <v>1.0039109239999999</v>
      </c>
      <c r="X272" s="135">
        <f t="shared" si="237"/>
        <v>4.0643473099999996</v>
      </c>
      <c r="Y272" s="135">
        <f t="shared" si="238"/>
        <v>0</v>
      </c>
      <c r="Z272" s="148" t="str">
        <f t="shared" si="248"/>
        <v>A+J=</v>
      </c>
      <c r="AA272" s="140">
        <f t="shared" si="249"/>
        <v>44336</v>
      </c>
      <c r="AB272" s="4"/>
      <c r="AD272" s="177">
        <v>43586</v>
      </c>
      <c r="AE272" s="178" t="s">
        <v>99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22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3"/>
      <c r="DN272" s="1"/>
      <c r="DO272" s="1"/>
      <c r="DP272" s="1"/>
      <c r="DQ272" s="1"/>
      <c r="DR272" s="1"/>
      <c r="DS272" s="1"/>
      <c r="DT272" s="1"/>
      <c r="DU272" s="1"/>
      <c r="DV272" s="1"/>
      <c r="DW272" s="4"/>
      <c r="DX272" s="1"/>
      <c r="DY272" s="1"/>
      <c r="DZ272" s="1"/>
      <c r="EA272" s="1"/>
      <c r="EB272" s="1"/>
      <c r="EC272" s="1"/>
    </row>
    <row r="273" spans="1:133" ht="12.75" x14ac:dyDescent="0.2">
      <c r="A273" s="134">
        <f t="shared" si="239"/>
        <v>44326</v>
      </c>
      <c r="B273" s="135">
        <f t="shared" si="231"/>
        <v>1043.2937759099998</v>
      </c>
      <c r="C273" s="135">
        <f t="shared" si="245"/>
        <v>981.73281308000003</v>
      </c>
      <c r="D273" s="136">
        <f t="shared" si="240"/>
        <v>5622.43</v>
      </c>
      <c r="E273" s="137">
        <f t="shared" si="224"/>
        <v>5674.72</v>
      </c>
      <c r="F273" s="138">
        <f t="shared" si="225"/>
        <v>44275</v>
      </c>
      <c r="G273" s="139">
        <f t="shared" si="232"/>
        <v>9.3002491805145304E-3</v>
      </c>
      <c r="H273" s="140">
        <f t="shared" si="246"/>
        <v>44336</v>
      </c>
      <c r="I273" s="140">
        <f t="shared" si="233"/>
        <v>44336</v>
      </c>
      <c r="J273" s="141">
        <f t="shared" si="241"/>
        <v>21</v>
      </c>
      <c r="K273" s="141">
        <f t="shared" si="227"/>
        <v>13</v>
      </c>
      <c r="L273" s="8">
        <f t="shared" si="242"/>
        <v>1.00574714</v>
      </c>
      <c r="M273" s="142">
        <f t="shared" si="226"/>
        <v>1.00859988</v>
      </c>
      <c r="N273" s="142">
        <f t="shared" si="217"/>
        <v>1.0525175036695253</v>
      </c>
      <c r="O273" s="135">
        <f t="shared" si="222"/>
        <v>1.05856646</v>
      </c>
      <c r="P273" s="135">
        <f t="shared" si="234"/>
        <v>1039.2294285999999</v>
      </c>
      <c r="Q273" s="190">
        <f t="shared" si="247"/>
        <v>0</v>
      </c>
      <c r="R273" s="191">
        <f t="shared" si="243"/>
        <v>0</v>
      </c>
      <c r="S273" s="135">
        <f t="shared" si="235"/>
        <v>0</v>
      </c>
      <c r="T273" s="145">
        <f t="shared" si="244"/>
        <v>7.8600000000000003E-2</v>
      </c>
      <c r="U273" s="143">
        <f t="shared" si="220"/>
        <v>13</v>
      </c>
      <c r="V273" s="143">
        <v>252</v>
      </c>
      <c r="W273" s="142">
        <f t="shared" si="236"/>
        <v>1.0039109239999999</v>
      </c>
      <c r="X273" s="135">
        <f t="shared" si="237"/>
        <v>4.0643473099999996</v>
      </c>
      <c r="Y273" s="135">
        <f t="shared" si="238"/>
        <v>0</v>
      </c>
      <c r="Z273" s="148" t="str">
        <f t="shared" si="248"/>
        <v>A+J=</v>
      </c>
      <c r="AA273" s="140">
        <f t="shared" si="249"/>
        <v>44336</v>
      </c>
      <c r="AB273" s="4"/>
      <c r="AD273" s="177">
        <v>43636</v>
      </c>
      <c r="AE273" s="178" t="s">
        <v>98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22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3"/>
      <c r="DN273" s="1"/>
      <c r="DO273" s="1"/>
      <c r="DP273" s="1"/>
      <c r="DQ273" s="1"/>
      <c r="DR273" s="1"/>
      <c r="DS273" s="1"/>
      <c r="DT273" s="1"/>
      <c r="DU273" s="1"/>
      <c r="DV273" s="1"/>
      <c r="DW273" s="4"/>
      <c r="DX273" s="1"/>
      <c r="DY273" s="1"/>
      <c r="DZ273" s="1"/>
      <c r="EA273" s="1"/>
      <c r="EB273" s="1"/>
      <c r="EC273" s="1"/>
    </row>
    <row r="274" spans="1:133" ht="12.75" x14ac:dyDescent="0.2">
      <c r="A274" s="134">
        <f t="shared" si="239"/>
        <v>44327</v>
      </c>
      <c r="B274" s="135">
        <f t="shared" si="231"/>
        <v>1044.0672196800001</v>
      </c>
      <c r="C274" s="135">
        <f t="shared" si="245"/>
        <v>981.73281308000003</v>
      </c>
      <c r="D274" s="136">
        <f t="shared" si="240"/>
        <v>5622.43</v>
      </c>
      <c r="E274" s="137">
        <f t="shared" si="224"/>
        <v>5674.72</v>
      </c>
      <c r="F274" s="138">
        <f t="shared" si="225"/>
        <v>44275</v>
      </c>
      <c r="G274" s="139">
        <f t="shared" si="232"/>
        <v>9.3002491805145304E-3</v>
      </c>
      <c r="H274" s="140">
        <f t="shared" si="246"/>
        <v>44336</v>
      </c>
      <c r="I274" s="140">
        <f t="shared" si="233"/>
        <v>44336</v>
      </c>
      <c r="J274" s="141">
        <f t="shared" si="241"/>
        <v>21</v>
      </c>
      <c r="K274" s="141">
        <f t="shared" si="227"/>
        <v>14</v>
      </c>
      <c r="L274" s="8">
        <f t="shared" si="242"/>
        <v>1.0061905900000001</v>
      </c>
      <c r="M274" s="142">
        <f t="shared" si="226"/>
        <v>1.00859988</v>
      </c>
      <c r="N274" s="142">
        <f t="shared" si="217"/>
        <v>1.0525175036695253</v>
      </c>
      <c r="O274" s="135">
        <f t="shared" si="222"/>
        <v>1.0590332</v>
      </c>
      <c r="P274" s="135">
        <f t="shared" si="234"/>
        <v>1039.6876425800001</v>
      </c>
      <c r="Q274" s="190">
        <f t="shared" si="247"/>
        <v>0</v>
      </c>
      <c r="R274" s="191">
        <f t="shared" si="243"/>
        <v>0</v>
      </c>
      <c r="S274" s="135">
        <f t="shared" si="235"/>
        <v>0</v>
      </c>
      <c r="T274" s="145">
        <f t="shared" si="244"/>
        <v>7.8600000000000003E-2</v>
      </c>
      <c r="U274" s="143">
        <f t="shared" si="220"/>
        <v>14</v>
      </c>
      <c r="V274" s="143">
        <v>252</v>
      </c>
      <c r="W274" s="142">
        <f t="shared" si="236"/>
        <v>1.0042123970000001</v>
      </c>
      <c r="X274" s="135">
        <f t="shared" si="237"/>
        <v>4.3795770999999997</v>
      </c>
      <c r="Y274" s="135">
        <f t="shared" si="238"/>
        <v>0</v>
      </c>
      <c r="Z274" s="148" t="str">
        <f t="shared" si="248"/>
        <v>A+J=</v>
      </c>
      <c r="AA274" s="140">
        <f t="shared" si="249"/>
        <v>44336</v>
      </c>
      <c r="AB274" s="4"/>
      <c r="AD274" s="177">
        <v>43784</v>
      </c>
      <c r="AE274" s="178" t="s">
        <v>101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22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3"/>
      <c r="DN274" s="1"/>
      <c r="DO274" s="1"/>
      <c r="DP274" s="1"/>
      <c r="DQ274" s="1"/>
      <c r="DR274" s="1"/>
      <c r="DS274" s="1"/>
      <c r="DT274" s="1"/>
      <c r="DU274" s="1"/>
      <c r="DV274" s="1"/>
      <c r="DW274" s="4"/>
      <c r="DX274" s="1"/>
      <c r="DY274" s="1"/>
      <c r="DZ274" s="1"/>
      <c r="EA274" s="1"/>
      <c r="EB274" s="1"/>
      <c r="EC274" s="1"/>
    </row>
    <row r="275" spans="1:133" ht="12.75" x14ac:dyDescent="0.2">
      <c r="A275" s="134">
        <f t="shared" si="239"/>
        <v>44328</v>
      </c>
      <c r="B275" s="135">
        <f t="shared" si="231"/>
        <v>1044.8412414700001</v>
      </c>
      <c r="C275" s="135">
        <f t="shared" si="245"/>
        <v>981.73281308000003</v>
      </c>
      <c r="D275" s="136">
        <f t="shared" si="240"/>
        <v>5622.43</v>
      </c>
      <c r="E275" s="137">
        <f t="shared" si="224"/>
        <v>5674.72</v>
      </c>
      <c r="F275" s="138">
        <f t="shared" si="225"/>
        <v>44275</v>
      </c>
      <c r="G275" s="139">
        <f t="shared" si="232"/>
        <v>9.3002491805145304E-3</v>
      </c>
      <c r="H275" s="140">
        <f t="shared" si="246"/>
        <v>44336</v>
      </c>
      <c r="I275" s="140">
        <f t="shared" si="233"/>
        <v>44336</v>
      </c>
      <c r="J275" s="141">
        <f t="shared" si="241"/>
        <v>21</v>
      </c>
      <c r="K275" s="141">
        <f t="shared" si="227"/>
        <v>15</v>
      </c>
      <c r="L275" s="8">
        <f t="shared" si="242"/>
        <v>1.0066342399999999</v>
      </c>
      <c r="M275" s="142">
        <f t="shared" si="226"/>
        <v>1.00859988</v>
      </c>
      <c r="N275" s="142">
        <f t="shared" si="217"/>
        <v>1.0525175036695253</v>
      </c>
      <c r="O275" s="135">
        <f t="shared" si="222"/>
        <v>1.0595001500000001</v>
      </c>
      <c r="P275" s="135">
        <f t="shared" si="234"/>
        <v>1040.14606271</v>
      </c>
      <c r="Q275" s="190">
        <f t="shared" si="247"/>
        <v>0</v>
      </c>
      <c r="R275" s="191">
        <f t="shared" si="243"/>
        <v>0</v>
      </c>
      <c r="S275" s="135">
        <f t="shared" si="235"/>
        <v>0</v>
      </c>
      <c r="T275" s="145">
        <f t="shared" si="244"/>
        <v>7.8600000000000003E-2</v>
      </c>
      <c r="U275" s="143">
        <f t="shared" si="220"/>
        <v>15</v>
      </c>
      <c r="V275" s="143">
        <v>252</v>
      </c>
      <c r="W275" s="142">
        <f t="shared" si="236"/>
        <v>1.004513961</v>
      </c>
      <c r="X275" s="135">
        <f t="shared" si="237"/>
        <v>4.6951787600000001</v>
      </c>
      <c r="Y275" s="135">
        <f t="shared" si="238"/>
        <v>0</v>
      </c>
      <c r="Z275" s="148" t="str">
        <f t="shared" si="248"/>
        <v>A+J=</v>
      </c>
      <c r="AA275" s="140">
        <f t="shared" si="249"/>
        <v>44336</v>
      </c>
      <c r="AB275" s="4"/>
      <c r="AD275" s="177">
        <v>43824</v>
      </c>
      <c r="AE275" s="178" t="s">
        <v>94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22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3"/>
      <c r="DN275" s="1"/>
      <c r="DO275" s="1"/>
      <c r="DP275" s="1"/>
      <c r="DQ275" s="1"/>
      <c r="DR275" s="1"/>
      <c r="DS275" s="1"/>
      <c r="DT275" s="1"/>
      <c r="DU275" s="1"/>
      <c r="DV275" s="1"/>
      <c r="DW275" s="4"/>
      <c r="DX275" s="1"/>
      <c r="DY275" s="1"/>
      <c r="DZ275" s="1"/>
      <c r="EA275" s="1"/>
      <c r="EB275" s="1"/>
      <c r="EC275" s="1"/>
    </row>
    <row r="276" spans="1:133" ht="12.75" x14ac:dyDescent="0.2">
      <c r="A276" s="134">
        <f t="shared" si="239"/>
        <v>44329</v>
      </c>
      <c r="B276" s="135">
        <f t="shared" si="231"/>
        <v>1045.6158307000001</v>
      </c>
      <c r="C276" s="135">
        <f t="shared" si="245"/>
        <v>981.73281308000003</v>
      </c>
      <c r="D276" s="136">
        <f t="shared" si="240"/>
        <v>5622.43</v>
      </c>
      <c r="E276" s="137">
        <f t="shared" si="224"/>
        <v>5674.72</v>
      </c>
      <c r="F276" s="138">
        <f t="shared" si="225"/>
        <v>44275</v>
      </c>
      <c r="G276" s="139">
        <f t="shared" si="232"/>
        <v>9.3002491805145304E-3</v>
      </c>
      <c r="H276" s="140">
        <f t="shared" si="246"/>
        <v>44336</v>
      </c>
      <c r="I276" s="140">
        <f t="shared" si="233"/>
        <v>44336</v>
      </c>
      <c r="J276" s="141">
        <f t="shared" si="241"/>
        <v>21</v>
      </c>
      <c r="K276" s="141">
        <f t="shared" si="227"/>
        <v>16</v>
      </c>
      <c r="L276" s="8">
        <f t="shared" si="242"/>
        <v>1.0070780800000001</v>
      </c>
      <c r="M276" s="142">
        <f t="shared" si="226"/>
        <v>1.00859988</v>
      </c>
      <c r="N276" s="142">
        <f t="shared" si="217"/>
        <v>1.0525175036695253</v>
      </c>
      <c r="O276" s="135">
        <f t="shared" si="222"/>
        <v>1.0599673000000001</v>
      </c>
      <c r="P276" s="135">
        <f t="shared" si="234"/>
        <v>1040.6046792</v>
      </c>
      <c r="Q276" s="190">
        <f t="shared" si="247"/>
        <v>0</v>
      </c>
      <c r="R276" s="191">
        <f t="shared" si="243"/>
        <v>0</v>
      </c>
      <c r="S276" s="135">
        <f t="shared" si="235"/>
        <v>0</v>
      </c>
      <c r="T276" s="145">
        <f t="shared" si="244"/>
        <v>7.8600000000000003E-2</v>
      </c>
      <c r="U276" s="143">
        <f t="shared" si="220"/>
        <v>16</v>
      </c>
      <c r="V276" s="143">
        <v>252</v>
      </c>
      <c r="W276" s="142">
        <f t="shared" si="236"/>
        <v>1.0048156150000001</v>
      </c>
      <c r="X276" s="135">
        <f t="shared" si="237"/>
        <v>5.0111515000000004</v>
      </c>
      <c r="Y276" s="135">
        <f t="shared" si="238"/>
        <v>0</v>
      </c>
      <c r="Z276" s="148" t="str">
        <f t="shared" si="248"/>
        <v>A+J=</v>
      </c>
      <c r="AA276" s="140">
        <f t="shared" si="249"/>
        <v>44336</v>
      </c>
      <c r="AB276" s="4"/>
      <c r="AD276" s="177">
        <v>43831</v>
      </c>
      <c r="AE276" s="178" t="s">
        <v>96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22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3"/>
      <c r="DN276" s="1"/>
      <c r="DO276" s="1"/>
      <c r="DP276" s="1"/>
      <c r="DQ276" s="1"/>
      <c r="DR276" s="1"/>
      <c r="DS276" s="1"/>
      <c r="DT276" s="1"/>
      <c r="DU276" s="1"/>
      <c r="DV276" s="1"/>
      <c r="DW276" s="4"/>
      <c r="DX276" s="1"/>
      <c r="DY276" s="1"/>
      <c r="DZ276" s="1"/>
      <c r="EA276" s="1"/>
      <c r="EB276" s="1"/>
      <c r="EC276" s="1"/>
    </row>
    <row r="277" spans="1:133" ht="12.75" x14ac:dyDescent="0.2">
      <c r="A277" s="134">
        <f t="shared" si="239"/>
        <v>44330</v>
      </c>
      <c r="B277" s="135">
        <f t="shared" si="231"/>
        <v>1046.3909985600001</v>
      </c>
      <c r="C277" s="135">
        <f t="shared" si="245"/>
        <v>981.73281308000003</v>
      </c>
      <c r="D277" s="136">
        <f t="shared" si="240"/>
        <v>5622.43</v>
      </c>
      <c r="E277" s="137">
        <f t="shared" si="224"/>
        <v>5674.72</v>
      </c>
      <c r="F277" s="138">
        <f t="shared" si="225"/>
        <v>44275</v>
      </c>
      <c r="G277" s="139">
        <f t="shared" si="232"/>
        <v>9.3002491805145304E-3</v>
      </c>
      <c r="H277" s="140">
        <f t="shared" si="246"/>
        <v>44336</v>
      </c>
      <c r="I277" s="140">
        <f t="shared" si="233"/>
        <v>44336</v>
      </c>
      <c r="J277" s="141">
        <f t="shared" si="241"/>
        <v>21</v>
      </c>
      <c r="K277" s="141">
        <f t="shared" si="227"/>
        <v>17</v>
      </c>
      <c r="L277" s="8">
        <f t="shared" si="242"/>
        <v>1.00752212</v>
      </c>
      <c r="M277" s="142">
        <f t="shared" si="226"/>
        <v>1.00859988</v>
      </c>
      <c r="N277" s="142">
        <f t="shared" si="217"/>
        <v>1.0525175036695253</v>
      </c>
      <c r="O277" s="135">
        <f t="shared" si="222"/>
        <v>1.0604346600000001</v>
      </c>
      <c r="P277" s="135">
        <f t="shared" si="234"/>
        <v>1041.0635018400001</v>
      </c>
      <c r="Q277" s="190">
        <f t="shared" si="247"/>
        <v>0</v>
      </c>
      <c r="R277" s="191">
        <f t="shared" si="243"/>
        <v>0</v>
      </c>
      <c r="S277" s="135">
        <f t="shared" si="235"/>
        <v>0</v>
      </c>
      <c r="T277" s="145">
        <f t="shared" si="244"/>
        <v>7.8600000000000003E-2</v>
      </c>
      <c r="U277" s="143">
        <f t="shared" si="220"/>
        <v>17</v>
      </c>
      <c r="V277" s="143">
        <v>252</v>
      </c>
      <c r="W277" s="142">
        <f t="shared" si="236"/>
        <v>1.0051173600000001</v>
      </c>
      <c r="X277" s="135">
        <f t="shared" si="237"/>
        <v>5.3274967200000001</v>
      </c>
      <c r="Y277" s="135">
        <f t="shared" si="238"/>
        <v>0</v>
      </c>
      <c r="Z277" s="148" t="str">
        <f t="shared" si="248"/>
        <v>A+J=</v>
      </c>
      <c r="AA277" s="140">
        <f t="shared" si="249"/>
        <v>44336</v>
      </c>
      <c r="AB277" s="4"/>
      <c r="AD277" s="177">
        <v>43885</v>
      </c>
      <c r="AE277" s="178" t="s">
        <v>85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22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3"/>
      <c r="DN277" s="1"/>
      <c r="DO277" s="1"/>
      <c r="DP277" s="1"/>
      <c r="DQ277" s="1"/>
      <c r="DR277" s="1"/>
      <c r="DS277" s="1"/>
      <c r="DT277" s="1"/>
      <c r="DU277" s="1"/>
      <c r="DV277" s="1"/>
      <c r="DW277" s="4"/>
      <c r="DX277" s="1"/>
      <c r="DY277" s="1"/>
      <c r="DZ277" s="1"/>
      <c r="EA277" s="1"/>
      <c r="EB277" s="1"/>
      <c r="EC277" s="1"/>
    </row>
    <row r="278" spans="1:133" ht="12.75" x14ac:dyDescent="0.2">
      <c r="A278" s="134">
        <f t="shared" si="239"/>
        <v>44331</v>
      </c>
      <c r="B278" s="135">
        <f t="shared" si="231"/>
        <v>1047.16674539</v>
      </c>
      <c r="C278" s="135">
        <f t="shared" si="245"/>
        <v>981.73281308000003</v>
      </c>
      <c r="D278" s="136">
        <f t="shared" si="240"/>
        <v>5622.43</v>
      </c>
      <c r="E278" s="137">
        <f t="shared" si="224"/>
        <v>5674.72</v>
      </c>
      <c r="F278" s="138">
        <f t="shared" si="225"/>
        <v>44275</v>
      </c>
      <c r="G278" s="139">
        <f t="shared" si="232"/>
        <v>9.3002491805145304E-3</v>
      </c>
      <c r="H278" s="140">
        <f t="shared" si="246"/>
        <v>44336</v>
      </c>
      <c r="I278" s="140">
        <f t="shared" si="233"/>
        <v>44336</v>
      </c>
      <c r="J278" s="141">
        <f t="shared" si="241"/>
        <v>21</v>
      </c>
      <c r="K278" s="141">
        <f t="shared" si="227"/>
        <v>18</v>
      </c>
      <c r="L278" s="8">
        <f t="shared" si="242"/>
        <v>1.00796636</v>
      </c>
      <c r="M278" s="142">
        <f t="shared" si="226"/>
        <v>1.00859988</v>
      </c>
      <c r="N278" s="142">
        <f t="shared" si="217"/>
        <v>1.0525175036695253</v>
      </c>
      <c r="O278" s="135">
        <f t="shared" si="222"/>
        <v>1.0609022299999999</v>
      </c>
      <c r="P278" s="135">
        <f t="shared" si="234"/>
        <v>1041.52253066</v>
      </c>
      <c r="Q278" s="190">
        <f t="shared" si="247"/>
        <v>0</v>
      </c>
      <c r="R278" s="191">
        <f t="shared" si="243"/>
        <v>0</v>
      </c>
      <c r="S278" s="135">
        <f t="shared" si="235"/>
        <v>0</v>
      </c>
      <c r="T278" s="145">
        <f t="shared" si="244"/>
        <v>7.8600000000000003E-2</v>
      </c>
      <c r="U278" s="143">
        <f t="shared" si="220"/>
        <v>18</v>
      </c>
      <c r="V278" s="143">
        <v>252</v>
      </c>
      <c r="W278" s="142">
        <f t="shared" si="236"/>
        <v>1.0054191960000001</v>
      </c>
      <c r="X278" s="135">
        <f t="shared" si="237"/>
        <v>5.6442147299999998</v>
      </c>
      <c r="Y278" s="135">
        <f t="shared" si="238"/>
        <v>0</v>
      </c>
      <c r="Z278" s="148" t="str">
        <f t="shared" si="248"/>
        <v>A+J=</v>
      </c>
      <c r="AA278" s="140">
        <f t="shared" si="249"/>
        <v>44336</v>
      </c>
      <c r="AB278" s="4"/>
      <c r="AD278" s="177">
        <v>43886</v>
      </c>
      <c r="AE278" s="178" t="s">
        <v>85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22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3"/>
      <c r="DN278" s="1"/>
      <c r="DO278" s="1"/>
      <c r="DP278" s="1"/>
      <c r="DQ278" s="1"/>
      <c r="DR278" s="1"/>
      <c r="DS278" s="1"/>
      <c r="DT278" s="1"/>
      <c r="DU278" s="1"/>
      <c r="DV278" s="1"/>
      <c r="DW278" s="4"/>
      <c r="DX278" s="1"/>
      <c r="DY278" s="1"/>
      <c r="DZ278" s="1"/>
      <c r="EA278" s="1"/>
      <c r="EB278" s="1"/>
      <c r="EC278" s="1"/>
    </row>
    <row r="279" spans="1:133" ht="12.75" x14ac:dyDescent="0.2">
      <c r="A279" s="134">
        <f t="shared" si="239"/>
        <v>44332</v>
      </c>
      <c r="B279" s="135">
        <f t="shared" si="231"/>
        <v>1047.16674539</v>
      </c>
      <c r="C279" s="135">
        <f t="shared" si="245"/>
        <v>981.73281308000003</v>
      </c>
      <c r="D279" s="136">
        <f t="shared" si="240"/>
        <v>5622.43</v>
      </c>
      <c r="E279" s="137">
        <f t="shared" si="224"/>
        <v>5674.72</v>
      </c>
      <c r="F279" s="138">
        <f t="shared" si="225"/>
        <v>44275</v>
      </c>
      <c r="G279" s="139">
        <f t="shared" si="232"/>
        <v>9.3002491805145304E-3</v>
      </c>
      <c r="H279" s="140">
        <f t="shared" si="246"/>
        <v>44336</v>
      </c>
      <c r="I279" s="140">
        <f t="shared" si="233"/>
        <v>44336</v>
      </c>
      <c r="J279" s="141">
        <f t="shared" si="241"/>
        <v>21</v>
      </c>
      <c r="K279" s="141">
        <f t="shared" si="227"/>
        <v>18</v>
      </c>
      <c r="L279" s="8">
        <f t="shared" si="242"/>
        <v>1.00796636</v>
      </c>
      <c r="M279" s="142">
        <f t="shared" si="226"/>
        <v>1.00859988</v>
      </c>
      <c r="N279" s="142">
        <f t="shared" si="217"/>
        <v>1.0525175036695253</v>
      </c>
      <c r="O279" s="135">
        <f t="shared" si="222"/>
        <v>1.0609022299999999</v>
      </c>
      <c r="P279" s="135">
        <f t="shared" si="234"/>
        <v>1041.52253066</v>
      </c>
      <c r="Q279" s="190">
        <f t="shared" si="247"/>
        <v>0</v>
      </c>
      <c r="R279" s="191">
        <f t="shared" si="243"/>
        <v>0</v>
      </c>
      <c r="S279" s="135">
        <f t="shared" si="235"/>
        <v>0</v>
      </c>
      <c r="T279" s="145">
        <f t="shared" si="244"/>
        <v>7.8600000000000003E-2</v>
      </c>
      <c r="U279" s="143">
        <f t="shared" si="220"/>
        <v>18</v>
      </c>
      <c r="V279" s="143">
        <v>252</v>
      </c>
      <c r="W279" s="142">
        <f t="shared" si="236"/>
        <v>1.0054191960000001</v>
      </c>
      <c r="X279" s="135">
        <f t="shared" si="237"/>
        <v>5.6442147299999998</v>
      </c>
      <c r="Y279" s="135">
        <f t="shared" si="238"/>
        <v>0</v>
      </c>
      <c r="Z279" s="148" t="str">
        <f t="shared" si="248"/>
        <v>A+J=</v>
      </c>
      <c r="AA279" s="140">
        <f t="shared" si="249"/>
        <v>44336</v>
      </c>
      <c r="AB279" s="4"/>
      <c r="AD279" s="177">
        <v>43931</v>
      </c>
      <c r="AE279" s="178" t="s">
        <v>97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22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3"/>
      <c r="DN279" s="1"/>
      <c r="DO279" s="1"/>
      <c r="DP279" s="1"/>
      <c r="DQ279" s="1"/>
      <c r="DR279" s="1"/>
      <c r="DS279" s="1"/>
      <c r="DT279" s="1"/>
      <c r="DU279" s="1"/>
      <c r="DV279" s="1"/>
      <c r="DW279" s="4"/>
      <c r="DX279" s="1"/>
      <c r="DY279" s="1"/>
      <c r="DZ279" s="1"/>
      <c r="EA279" s="1"/>
      <c r="EB279" s="1"/>
      <c r="EC279" s="1"/>
    </row>
    <row r="280" spans="1:133" ht="12.75" x14ac:dyDescent="0.2">
      <c r="A280" s="134">
        <f t="shared" si="239"/>
        <v>44333</v>
      </c>
      <c r="B280" s="135">
        <f t="shared" si="231"/>
        <v>1047.16674539</v>
      </c>
      <c r="C280" s="135">
        <f t="shared" si="245"/>
        <v>981.73281308000003</v>
      </c>
      <c r="D280" s="136">
        <f t="shared" si="240"/>
        <v>5622.43</v>
      </c>
      <c r="E280" s="137">
        <f t="shared" si="224"/>
        <v>5674.72</v>
      </c>
      <c r="F280" s="138">
        <f t="shared" si="225"/>
        <v>44275</v>
      </c>
      <c r="G280" s="139">
        <f t="shared" si="232"/>
        <v>9.3002491805145304E-3</v>
      </c>
      <c r="H280" s="140">
        <f t="shared" si="246"/>
        <v>44336</v>
      </c>
      <c r="I280" s="140">
        <f t="shared" si="233"/>
        <v>44336</v>
      </c>
      <c r="J280" s="141">
        <f t="shared" si="241"/>
        <v>21</v>
      </c>
      <c r="K280" s="141">
        <f t="shared" si="227"/>
        <v>18</v>
      </c>
      <c r="L280" s="8">
        <f t="shared" si="242"/>
        <v>1.00796636</v>
      </c>
      <c r="M280" s="142">
        <f t="shared" si="226"/>
        <v>1.00859988</v>
      </c>
      <c r="N280" s="142">
        <f t="shared" si="217"/>
        <v>1.0525175036695253</v>
      </c>
      <c r="O280" s="135">
        <f t="shared" si="222"/>
        <v>1.0609022299999999</v>
      </c>
      <c r="P280" s="135">
        <f t="shared" si="234"/>
        <v>1041.52253066</v>
      </c>
      <c r="Q280" s="190">
        <f t="shared" si="247"/>
        <v>0</v>
      </c>
      <c r="R280" s="191">
        <f t="shared" si="243"/>
        <v>0</v>
      </c>
      <c r="S280" s="135">
        <f t="shared" si="235"/>
        <v>0</v>
      </c>
      <c r="T280" s="145">
        <f t="shared" si="244"/>
        <v>7.8600000000000003E-2</v>
      </c>
      <c r="U280" s="143">
        <f t="shared" si="220"/>
        <v>18</v>
      </c>
      <c r="V280" s="143">
        <v>252</v>
      </c>
      <c r="W280" s="142">
        <f t="shared" si="236"/>
        <v>1.0054191960000001</v>
      </c>
      <c r="X280" s="135">
        <f t="shared" si="237"/>
        <v>5.6442147299999998</v>
      </c>
      <c r="Y280" s="135">
        <f t="shared" si="238"/>
        <v>0</v>
      </c>
      <c r="Z280" s="148" t="str">
        <f t="shared" si="248"/>
        <v>A+J=</v>
      </c>
      <c r="AA280" s="140">
        <f t="shared" si="249"/>
        <v>44336</v>
      </c>
      <c r="AB280" s="4"/>
      <c r="AD280" s="177">
        <v>43942</v>
      </c>
      <c r="AE280" s="178" t="s">
        <v>86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22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3"/>
      <c r="DN280" s="1"/>
      <c r="DO280" s="1"/>
      <c r="DP280" s="1"/>
      <c r="DQ280" s="1"/>
      <c r="DR280" s="1"/>
      <c r="DS280" s="1"/>
      <c r="DT280" s="1"/>
      <c r="DU280" s="1"/>
      <c r="DV280" s="1"/>
      <c r="DW280" s="4"/>
      <c r="DX280" s="1"/>
      <c r="DY280" s="1"/>
      <c r="DZ280" s="1"/>
      <c r="EA280" s="1"/>
      <c r="EB280" s="1"/>
      <c r="EC280" s="1"/>
    </row>
    <row r="281" spans="1:133" ht="12.75" x14ac:dyDescent="0.2">
      <c r="A281" s="134">
        <f t="shared" si="239"/>
        <v>44334</v>
      </c>
      <c r="B281" s="135">
        <f t="shared" si="231"/>
        <v>1047.9430605500002</v>
      </c>
      <c r="C281" s="135">
        <f t="shared" si="245"/>
        <v>981.73281308000003</v>
      </c>
      <c r="D281" s="136">
        <f t="shared" si="240"/>
        <v>5622.43</v>
      </c>
      <c r="E281" s="137">
        <f t="shared" si="224"/>
        <v>5674.72</v>
      </c>
      <c r="F281" s="138">
        <f t="shared" si="225"/>
        <v>44275</v>
      </c>
      <c r="G281" s="139">
        <f t="shared" si="232"/>
        <v>9.3002491805145304E-3</v>
      </c>
      <c r="H281" s="140">
        <f t="shared" si="246"/>
        <v>44336</v>
      </c>
      <c r="I281" s="140">
        <f t="shared" si="233"/>
        <v>44336</v>
      </c>
      <c r="J281" s="141">
        <f t="shared" si="241"/>
        <v>21</v>
      </c>
      <c r="K281" s="141">
        <f t="shared" si="227"/>
        <v>19</v>
      </c>
      <c r="L281" s="8">
        <f t="shared" si="242"/>
        <v>1.0084107899999999</v>
      </c>
      <c r="M281" s="142">
        <f t="shared" si="226"/>
        <v>1.00859988</v>
      </c>
      <c r="N281" s="142">
        <f t="shared" si="217"/>
        <v>1.0525175036695253</v>
      </c>
      <c r="O281" s="135">
        <f t="shared" si="222"/>
        <v>1.0613699999999999</v>
      </c>
      <c r="P281" s="135">
        <f t="shared" si="234"/>
        <v>1041.9817558100001</v>
      </c>
      <c r="Q281" s="190">
        <f t="shared" si="247"/>
        <v>0</v>
      </c>
      <c r="R281" s="191">
        <f t="shared" si="243"/>
        <v>0</v>
      </c>
      <c r="S281" s="135">
        <f t="shared" si="235"/>
        <v>0</v>
      </c>
      <c r="T281" s="145">
        <f t="shared" si="244"/>
        <v>7.8600000000000003E-2</v>
      </c>
      <c r="U281" s="143">
        <f t="shared" si="220"/>
        <v>19</v>
      </c>
      <c r="V281" s="143">
        <v>252</v>
      </c>
      <c r="W281" s="142">
        <f t="shared" si="236"/>
        <v>1.005721122</v>
      </c>
      <c r="X281" s="135">
        <f t="shared" si="237"/>
        <v>5.9613047400000001</v>
      </c>
      <c r="Y281" s="135">
        <f t="shared" si="238"/>
        <v>0</v>
      </c>
      <c r="Z281" s="148" t="str">
        <f t="shared" si="248"/>
        <v>A+J=</v>
      </c>
      <c r="AA281" s="140">
        <f t="shared" si="249"/>
        <v>44336</v>
      </c>
      <c r="AB281" s="4"/>
      <c r="AD281" s="177">
        <v>43952</v>
      </c>
      <c r="AE281" s="178" t="s">
        <v>99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22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3"/>
      <c r="DN281" s="1"/>
      <c r="DO281" s="1"/>
      <c r="DP281" s="1"/>
      <c r="DQ281" s="1"/>
      <c r="DR281" s="1"/>
      <c r="DS281" s="1"/>
      <c r="DT281" s="1"/>
      <c r="DU281" s="1"/>
      <c r="DV281" s="1"/>
      <c r="DW281" s="4"/>
      <c r="DX281" s="1"/>
      <c r="DY281" s="1"/>
      <c r="DZ281" s="1"/>
      <c r="EA281" s="1"/>
      <c r="EB281" s="1"/>
      <c r="EC281" s="1"/>
    </row>
    <row r="282" spans="1:133" ht="12.75" x14ac:dyDescent="0.2">
      <c r="A282" s="134">
        <f t="shared" si="239"/>
        <v>44335</v>
      </c>
      <c r="B282" s="135">
        <f t="shared" si="231"/>
        <v>1048.7199542600001</v>
      </c>
      <c r="C282" s="135">
        <f t="shared" si="245"/>
        <v>981.73281308000003</v>
      </c>
      <c r="D282" s="136">
        <f t="shared" si="240"/>
        <v>5622.43</v>
      </c>
      <c r="E282" s="137">
        <f t="shared" si="224"/>
        <v>5674.72</v>
      </c>
      <c r="F282" s="138">
        <f t="shared" si="225"/>
        <v>44275</v>
      </c>
      <c r="G282" s="139">
        <f t="shared" si="232"/>
        <v>9.3002491805145304E-3</v>
      </c>
      <c r="H282" s="140">
        <f t="shared" si="246"/>
        <v>44336</v>
      </c>
      <c r="I282" s="140">
        <f t="shared" si="233"/>
        <v>44336</v>
      </c>
      <c r="J282" s="141">
        <f t="shared" si="241"/>
        <v>21</v>
      </c>
      <c r="K282" s="141">
        <f t="shared" si="227"/>
        <v>20</v>
      </c>
      <c r="L282" s="8">
        <f t="shared" si="242"/>
        <v>1.0088554199999999</v>
      </c>
      <c r="M282" s="142">
        <f t="shared" si="226"/>
        <v>1.00859988</v>
      </c>
      <c r="N282" s="142">
        <f t="shared" si="217"/>
        <v>1.0525175036695253</v>
      </c>
      <c r="O282" s="135">
        <f t="shared" si="222"/>
        <v>1.06183798</v>
      </c>
      <c r="P282" s="135">
        <f t="shared" si="234"/>
        <v>1042.44118714</v>
      </c>
      <c r="Q282" s="190">
        <f t="shared" si="247"/>
        <v>0</v>
      </c>
      <c r="R282" s="191">
        <f t="shared" si="243"/>
        <v>0</v>
      </c>
      <c r="S282" s="135">
        <f t="shared" si="235"/>
        <v>0</v>
      </c>
      <c r="T282" s="145">
        <f t="shared" si="244"/>
        <v>7.8600000000000003E-2</v>
      </c>
      <c r="U282" s="143">
        <f t="shared" si="220"/>
        <v>20</v>
      </c>
      <c r="V282" s="143">
        <v>252</v>
      </c>
      <c r="W282" s="142">
        <f t="shared" si="236"/>
        <v>1.006023138</v>
      </c>
      <c r="X282" s="135">
        <f t="shared" si="237"/>
        <v>6.2787671200000004</v>
      </c>
      <c r="Y282" s="135">
        <f t="shared" si="238"/>
        <v>0</v>
      </c>
      <c r="Z282" s="148" t="str">
        <f t="shared" si="248"/>
        <v>A+J=</v>
      </c>
      <c r="AA282" s="140">
        <f t="shared" si="249"/>
        <v>44336</v>
      </c>
      <c r="AB282" s="4"/>
      <c r="AD282" s="177">
        <v>43993</v>
      </c>
      <c r="AE282" s="178" t="s">
        <v>90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22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3"/>
      <c r="DN282" s="1"/>
      <c r="DO282" s="1"/>
      <c r="DP282" s="1"/>
      <c r="DQ282" s="1"/>
      <c r="DR282" s="1"/>
      <c r="DS282" s="1"/>
      <c r="DT282" s="1"/>
      <c r="DU282" s="1"/>
      <c r="DV282" s="1"/>
      <c r="DW282" s="4"/>
      <c r="DX282" s="1"/>
      <c r="DY282" s="1"/>
      <c r="DZ282" s="1"/>
      <c r="EA282" s="1"/>
      <c r="EB282" s="1"/>
      <c r="EC282" s="1"/>
    </row>
    <row r="283" spans="1:133" ht="12.75" x14ac:dyDescent="0.2">
      <c r="A283" s="134">
        <f t="shared" si="239"/>
        <v>44336</v>
      </c>
      <c r="B283" s="135">
        <f t="shared" si="231"/>
        <v>1049.497419</v>
      </c>
      <c r="C283" s="135">
        <f t="shared" si="245"/>
        <v>981.73281308000003</v>
      </c>
      <c r="D283" s="136">
        <f t="shared" si="240"/>
        <v>5622.43</v>
      </c>
      <c r="E283" s="137">
        <f t="shared" si="224"/>
        <v>5674.72</v>
      </c>
      <c r="F283" s="138">
        <f t="shared" si="225"/>
        <v>44275</v>
      </c>
      <c r="G283" s="139">
        <f t="shared" si="232"/>
        <v>9.3002491805145304E-3</v>
      </c>
      <c r="H283" s="140">
        <f t="shared" si="246"/>
        <v>44368</v>
      </c>
      <c r="I283" s="140">
        <f t="shared" si="233"/>
        <v>44336</v>
      </c>
      <c r="J283" s="141">
        <f t="shared" si="241"/>
        <v>21</v>
      </c>
      <c r="K283" s="141">
        <f t="shared" si="227"/>
        <v>21</v>
      </c>
      <c r="L283" s="8">
        <f t="shared" si="242"/>
        <v>1.00930024</v>
      </c>
      <c r="M283" s="142">
        <f t="shared" si="226"/>
        <v>1.00859988</v>
      </c>
      <c r="N283" s="142">
        <f t="shared" si="217"/>
        <v>1.0525175036695253</v>
      </c>
      <c r="O283" s="135">
        <f t="shared" si="222"/>
        <v>1.0623061600000001</v>
      </c>
      <c r="P283" s="135">
        <f t="shared" si="234"/>
        <v>1042.9008148</v>
      </c>
      <c r="Q283" s="190">
        <f t="shared" si="247"/>
        <v>9</v>
      </c>
      <c r="R283" s="191">
        <f t="shared" si="243"/>
        <v>3.9295338366246331E-3</v>
      </c>
      <c r="S283" s="135">
        <f t="shared" si="235"/>
        <v>4.0981140399999996</v>
      </c>
      <c r="T283" s="145">
        <f t="shared" si="244"/>
        <v>7.8600000000000003E-2</v>
      </c>
      <c r="U283" s="143">
        <f t="shared" si="220"/>
        <v>21</v>
      </c>
      <c r="V283" s="143">
        <v>252</v>
      </c>
      <c r="W283" s="142">
        <f t="shared" si="236"/>
        <v>1.0063252460000001</v>
      </c>
      <c r="X283" s="135">
        <f t="shared" si="237"/>
        <v>6.5966041999999998</v>
      </c>
      <c r="Y283" s="135">
        <f t="shared" si="238"/>
        <v>10.69471824</v>
      </c>
      <c r="Z283" s="148" t="str">
        <f t="shared" si="248"/>
        <v>A+J=</v>
      </c>
      <c r="AA283" s="140">
        <f t="shared" si="249"/>
        <v>44336</v>
      </c>
      <c r="AB283" s="4"/>
      <c r="AD283" s="177">
        <v>44081</v>
      </c>
      <c r="AE283" s="178" t="s">
        <v>100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22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3"/>
      <c r="DN283" s="1"/>
      <c r="DO283" s="1"/>
      <c r="DP283" s="1"/>
      <c r="DQ283" s="1"/>
      <c r="DR283" s="1"/>
      <c r="DS283" s="1"/>
      <c r="DT283" s="1"/>
      <c r="DU283" s="1"/>
      <c r="DV283" s="1"/>
      <c r="DW283" s="4"/>
      <c r="DX283" s="1"/>
      <c r="DY283" s="1"/>
      <c r="DZ283" s="1"/>
      <c r="EA283" s="1"/>
      <c r="EB283" s="1"/>
      <c r="EC283" s="1"/>
    </row>
    <row r="284" spans="1:133" ht="12.75" x14ac:dyDescent="0.2">
      <c r="A284" s="134">
        <f t="shared" si="239"/>
        <v>44337</v>
      </c>
      <c r="B284" s="135">
        <f t="shared" si="231"/>
        <v>1039.26780405</v>
      </c>
      <c r="C284" s="135">
        <f t="shared" si="245"/>
        <v>977.87506078000001</v>
      </c>
      <c r="D284" s="136">
        <f t="shared" si="240"/>
        <v>5674.72</v>
      </c>
      <c r="E284" s="137">
        <f t="shared" si="224"/>
        <v>5692.31</v>
      </c>
      <c r="F284" s="138">
        <f t="shared" si="225"/>
        <v>44306</v>
      </c>
      <c r="G284" s="139">
        <f t="shared" si="232"/>
        <v>3.0997124087179806E-3</v>
      </c>
      <c r="H284" s="140">
        <f t="shared" si="246"/>
        <v>44368</v>
      </c>
      <c r="I284" s="140">
        <f t="shared" si="233"/>
        <v>44368</v>
      </c>
      <c r="J284" s="141">
        <f t="shared" si="241"/>
        <v>21</v>
      </c>
      <c r="K284" s="141">
        <f t="shared" si="227"/>
        <v>1</v>
      </c>
      <c r="L284" s="8">
        <f t="shared" si="242"/>
        <v>1.00014738</v>
      </c>
      <c r="M284" s="142">
        <f t="shared" si="226"/>
        <v>1.00930024</v>
      </c>
      <c r="N284" s="142">
        <f t="shared" si="217"/>
        <v>1.0623061690578528</v>
      </c>
      <c r="O284" s="135">
        <f t="shared" si="222"/>
        <v>1.06246273</v>
      </c>
      <c r="P284" s="135">
        <f t="shared" si="234"/>
        <v>1038.9558066699999</v>
      </c>
      <c r="Q284" s="190">
        <f t="shared" si="247"/>
        <v>0</v>
      </c>
      <c r="R284" s="191">
        <f t="shared" si="243"/>
        <v>0</v>
      </c>
      <c r="S284" s="135">
        <f t="shared" si="235"/>
        <v>0</v>
      </c>
      <c r="T284" s="145">
        <f t="shared" si="244"/>
        <v>7.8600000000000003E-2</v>
      </c>
      <c r="U284" s="143">
        <f t="shared" si="220"/>
        <v>1</v>
      </c>
      <c r="V284" s="143">
        <v>252</v>
      </c>
      <c r="W284" s="142">
        <f t="shared" si="236"/>
        <v>1.0003002990000001</v>
      </c>
      <c r="X284" s="135">
        <f t="shared" si="237"/>
        <v>0.31199737999999999</v>
      </c>
      <c r="Y284" s="135">
        <f t="shared" si="238"/>
        <v>0</v>
      </c>
      <c r="Z284" s="148" t="str">
        <f t="shared" si="248"/>
        <v>A+J=</v>
      </c>
      <c r="AA284" s="140">
        <f t="shared" si="249"/>
        <v>44368</v>
      </c>
      <c r="AB284" s="4"/>
      <c r="AD284" s="177">
        <v>44116</v>
      </c>
      <c r="AE284" s="179" t="s">
        <v>87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22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3"/>
      <c r="DN284" s="1"/>
      <c r="DO284" s="1"/>
      <c r="DP284" s="1"/>
      <c r="DQ284" s="1"/>
      <c r="DR284" s="1"/>
      <c r="DS284" s="1"/>
      <c r="DT284" s="1"/>
      <c r="DU284" s="1"/>
      <c r="DV284" s="1"/>
      <c r="DW284" s="4"/>
      <c r="DX284" s="1"/>
      <c r="DY284" s="1"/>
      <c r="DZ284" s="1"/>
      <c r="EA284" s="1"/>
      <c r="EB284" s="1"/>
      <c r="EC284" s="1"/>
    </row>
    <row r="285" spans="1:133" ht="12.75" x14ac:dyDescent="0.2">
      <c r="A285" s="134">
        <f t="shared" si="239"/>
        <v>44338</v>
      </c>
      <c r="B285" s="135">
        <f t="shared" si="231"/>
        <v>1039.7331113500002</v>
      </c>
      <c r="C285" s="135">
        <f t="shared" si="245"/>
        <v>977.87506078000001</v>
      </c>
      <c r="D285" s="136">
        <f t="shared" si="240"/>
        <v>5674.72</v>
      </c>
      <c r="E285" s="137">
        <f t="shared" si="224"/>
        <v>5692.31</v>
      </c>
      <c r="F285" s="138">
        <f t="shared" si="225"/>
        <v>44306</v>
      </c>
      <c r="G285" s="139">
        <f t="shared" si="232"/>
        <v>3.0997124087179806E-3</v>
      </c>
      <c r="H285" s="140">
        <f t="shared" si="246"/>
        <v>44368</v>
      </c>
      <c r="I285" s="140">
        <f t="shared" si="233"/>
        <v>44368</v>
      </c>
      <c r="J285" s="141">
        <f t="shared" si="241"/>
        <v>21</v>
      </c>
      <c r="K285" s="141">
        <f t="shared" si="227"/>
        <v>2</v>
      </c>
      <c r="L285" s="8">
        <f t="shared" si="242"/>
        <v>1.0002947900000001</v>
      </c>
      <c r="M285" s="142">
        <f t="shared" si="226"/>
        <v>1.00930024</v>
      </c>
      <c r="N285" s="142">
        <f t="shared" si="217"/>
        <v>1.0623061690578528</v>
      </c>
      <c r="O285" s="135">
        <f t="shared" si="222"/>
        <v>1.06261932</v>
      </c>
      <c r="P285" s="135">
        <f t="shared" si="234"/>
        <v>1039.1089321300001</v>
      </c>
      <c r="Q285" s="190">
        <f t="shared" si="247"/>
        <v>0</v>
      </c>
      <c r="R285" s="191">
        <f t="shared" si="243"/>
        <v>0</v>
      </c>
      <c r="S285" s="135">
        <f t="shared" si="235"/>
        <v>0</v>
      </c>
      <c r="T285" s="145">
        <f t="shared" si="244"/>
        <v>7.8600000000000003E-2</v>
      </c>
      <c r="U285" s="143">
        <f t="shared" si="220"/>
        <v>2</v>
      </c>
      <c r="V285" s="143">
        <v>252</v>
      </c>
      <c r="W285" s="142">
        <f t="shared" si="236"/>
        <v>1.0006006869999999</v>
      </c>
      <c r="X285" s="135">
        <f t="shared" si="237"/>
        <v>0.62417922000000003</v>
      </c>
      <c r="Y285" s="135">
        <f t="shared" si="238"/>
        <v>0</v>
      </c>
      <c r="Z285" s="148" t="str">
        <f t="shared" si="248"/>
        <v>A+J=</v>
      </c>
      <c r="AA285" s="140">
        <f t="shared" si="249"/>
        <v>44368</v>
      </c>
      <c r="AB285" s="4"/>
      <c r="AD285" s="177">
        <v>44137</v>
      </c>
      <c r="AE285" s="178" t="s">
        <v>92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22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3"/>
      <c r="DN285" s="1"/>
      <c r="DO285" s="1"/>
      <c r="DP285" s="1"/>
      <c r="DQ285" s="1"/>
      <c r="DR285" s="1"/>
      <c r="DS285" s="1"/>
      <c r="DT285" s="1"/>
      <c r="DU285" s="1"/>
      <c r="DV285" s="1"/>
      <c r="DW285" s="4"/>
      <c r="DX285" s="1"/>
      <c r="DY285" s="1"/>
      <c r="DZ285" s="1"/>
      <c r="EA285" s="1"/>
      <c r="EB285" s="1"/>
      <c r="EC285" s="1"/>
    </row>
    <row r="286" spans="1:133" ht="12.75" x14ac:dyDescent="0.2">
      <c r="A286" s="134">
        <f t="shared" si="239"/>
        <v>44339</v>
      </c>
      <c r="B286" s="135">
        <f t="shared" si="231"/>
        <v>1039.7331113500002</v>
      </c>
      <c r="C286" s="135">
        <f t="shared" si="245"/>
        <v>977.87506078000001</v>
      </c>
      <c r="D286" s="136">
        <f t="shared" si="240"/>
        <v>5674.72</v>
      </c>
      <c r="E286" s="137">
        <f t="shared" si="224"/>
        <v>5692.31</v>
      </c>
      <c r="F286" s="138">
        <f t="shared" si="225"/>
        <v>44306</v>
      </c>
      <c r="G286" s="139">
        <f t="shared" si="232"/>
        <v>3.0997124087179806E-3</v>
      </c>
      <c r="H286" s="140">
        <f t="shared" si="246"/>
        <v>44368</v>
      </c>
      <c r="I286" s="140">
        <f t="shared" si="233"/>
        <v>44368</v>
      </c>
      <c r="J286" s="141">
        <f t="shared" si="241"/>
        <v>21</v>
      </c>
      <c r="K286" s="141">
        <f t="shared" si="227"/>
        <v>2</v>
      </c>
      <c r="L286" s="8">
        <f t="shared" si="242"/>
        <v>1.0002947900000001</v>
      </c>
      <c r="M286" s="142">
        <f t="shared" si="226"/>
        <v>1.00930024</v>
      </c>
      <c r="N286" s="142">
        <f t="shared" si="217"/>
        <v>1.0623061690578528</v>
      </c>
      <c r="O286" s="135">
        <f t="shared" si="222"/>
        <v>1.06261932</v>
      </c>
      <c r="P286" s="135">
        <f t="shared" si="234"/>
        <v>1039.1089321300001</v>
      </c>
      <c r="Q286" s="190">
        <f t="shared" si="247"/>
        <v>0</v>
      </c>
      <c r="R286" s="191">
        <f t="shared" si="243"/>
        <v>0</v>
      </c>
      <c r="S286" s="135">
        <f t="shared" si="235"/>
        <v>0</v>
      </c>
      <c r="T286" s="145">
        <f t="shared" si="244"/>
        <v>7.8600000000000003E-2</v>
      </c>
      <c r="U286" s="143">
        <f t="shared" si="220"/>
        <v>2</v>
      </c>
      <c r="V286" s="143">
        <v>252</v>
      </c>
      <c r="W286" s="142">
        <f t="shared" si="236"/>
        <v>1.0006006869999999</v>
      </c>
      <c r="X286" s="135">
        <f t="shared" si="237"/>
        <v>0.62417922000000003</v>
      </c>
      <c r="Y286" s="135">
        <f t="shared" si="238"/>
        <v>0</v>
      </c>
      <c r="Z286" s="148" t="str">
        <f t="shared" si="248"/>
        <v>A+J=</v>
      </c>
      <c r="AA286" s="140">
        <f t="shared" si="249"/>
        <v>44368</v>
      </c>
      <c r="AB286" s="4"/>
      <c r="AD286" s="177">
        <v>44190</v>
      </c>
      <c r="AE286" s="178" t="s">
        <v>94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22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3"/>
      <c r="DN286" s="1"/>
      <c r="DO286" s="1"/>
      <c r="DP286" s="1"/>
      <c r="DQ286" s="1"/>
      <c r="DR286" s="1"/>
      <c r="DS286" s="1"/>
      <c r="DT286" s="1"/>
      <c r="DU286" s="1"/>
      <c r="DV286" s="1"/>
      <c r="DW286" s="4"/>
      <c r="DX286" s="1"/>
      <c r="DY286" s="1"/>
      <c r="DZ286" s="1"/>
      <c r="EA286" s="1"/>
      <c r="EB286" s="1"/>
      <c r="EC286" s="1"/>
    </row>
    <row r="287" spans="1:133" ht="12.75" x14ac:dyDescent="0.2">
      <c r="A287" s="134">
        <f t="shared" si="239"/>
        <v>44340</v>
      </c>
      <c r="B287" s="135">
        <f t="shared" si="231"/>
        <v>1039.7331113500002</v>
      </c>
      <c r="C287" s="135">
        <f t="shared" si="245"/>
        <v>977.87506078000001</v>
      </c>
      <c r="D287" s="136">
        <f t="shared" si="240"/>
        <v>5674.72</v>
      </c>
      <c r="E287" s="137">
        <f t="shared" si="224"/>
        <v>5692.31</v>
      </c>
      <c r="F287" s="138">
        <f t="shared" si="225"/>
        <v>44306</v>
      </c>
      <c r="G287" s="139">
        <f t="shared" si="232"/>
        <v>3.0997124087179806E-3</v>
      </c>
      <c r="H287" s="140">
        <f t="shared" si="246"/>
        <v>44368</v>
      </c>
      <c r="I287" s="140">
        <f t="shared" si="233"/>
        <v>44368</v>
      </c>
      <c r="J287" s="141">
        <f t="shared" si="241"/>
        <v>21</v>
      </c>
      <c r="K287" s="141">
        <f t="shared" si="227"/>
        <v>2</v>
      </c>
      <c r="L287" s="8">
        <f t="shared" si="242"/>
        <v>1.0002947900000001</v>
      </c>
      <c r="M287" s="142">
        <f t="shared" si="226"/>
        <v>1.00930024</v>
      </c>
      <c r="N287" s="142">
        <f t="shared" ref="N287:N350" si="250">IF(I287&gt;I286,N286*M287,N286)</f>
        <v>1.0623061690578528</v>
      </c>
      <c r="O287" s="135">
        <f t="shared" si="222"/>
        <v>1.06261932</v>
      </c>
      <c r="P287" s="135">
        <f t="shared" si="234"/>
        <v>1039.1089321300001</v>
      </c>
      <c r="Q287" s="190">
        <f t="shared" si="247"/>
        <v>0</v>
      </c>
      <c r="R287" s="191">
        <f t="shared" si="243"/>
        <v>0</v>
      </c>
      <c r="S287" s="135">
        <f t="shared" si="235"/>
        <v>0</v>
      </c>
      <c r="T287" s="145">
        <f t="shared" si="244"/>
        <v>7.8600000000000003E-2</v>
      </c>
      <c r="U287" s="143">
        <f t="shared" si="220"/>
        <v>2</v>
      </c>
      <c r="V287" s="143">
        <v>252</v>
      </c>
      <c r="W287" s="142">
        <f t="shared" si="236"/>
        <v>1.0006006869999999</v>
      </c>
      <c r="X287" s="135">
        <f t="shared" si="237"/>
        <v>0.62417922000000003</v>
      </c>
      <c r="Y287" s="135">
        <f t="shared" si="238"/>
        <v>0</v>
      </c>
      <c r="Z287" s="148" t="str">
        <f t="shared" si="248"/>
        <v>A+J=</v>
      </c>
      <c r="AA287" s="140">
        <f t="shared" si="249"/>
        <v>44368</v>
      </c>
      <c r="AB287" s="4"/>
      <c r="AD287" s="177">
        <v>44197</v>
      </c>
      <c r="AE287" s="178" t="s">
        <v>96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22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3"/>
      <c r="DN287" s="1"/>
      <c r="DO287" s="1"/>
      <c r="DP287" s="1"/>
      <c r="DQ287" s="1"/>
      <c r="DR287" s="1"/>
      <c r="DS287" s="1"/>
      <c r="DT287" s="1"/>
      <c r="DU287" s="1"/>
      <c r="DV287" s="1"/>
      <c r="DW287" s="4"/>
      <c r="DX287" s="1"/>
      <c r="DY287" s="1"/>
      <c r="DZ287" s="1"/>
      <c r="EA287" s="1"/>
      <c r="EB287" s="1"/>
      <c r="EC287" s="1"/>
    </row>
    <row r="288" spans="1:133" ht="12.75" x14ac:dyDescent="0.2">
      <c r="A288" s="134">
        <f t="shared" si="239"/>
        <v>44341</v>
      </c>
      <c r="B288" s="135">
        <f t="shared" si="231"/>
        <v>1040.19863457</v>
      </c>
      <c r="C288" s="135">
        <f t="shared" si="245"/>
        <v>977.87506078000001</v>
      </c>
      <c r="D288" s="136">
        <f t="shared" si="240"/>
        <v>5674.72</v>
      </c>
      <c r="E288" s="137">
        <f t="shared" si="224"/>
        <v>5692.31</v>
      </c>
      <c r="F288" s="138">
        <f t="shared" si="225"/>
        <v>44306</v>
      </c>
      <c r="G288" s="139">
        <f t="shared" si="232"/>
        <v>3.0997124087179806E-3</v>
      </c>
      <c r="H288" s="140">
        <f t="shared" si="246"/>
        <v>44368</v>
      </c>
      <c r="I288" s="140">
        <f t="shared" si="233"/>
        <v>44368</v>
      </c>
      <c r="J288" s="141">
        <f t="shared" si="241"/>
        <v>21</v>
      </c>
      <c r="K288" s="141">
        <f t="shared" si="227"/>
        <v>3</v>
      </c>
      <c r="L288" s="8">
        <f t="shared" si="242"/>
        <v>1.00044222</v>
      </c>
      <c r="M288" s="142">
        <f t="shared" si="226"/>
        <v>1.00930024</v>
      </c>
      <c r="N288" s="142">
        <f t="shared" si="250"/>
        <v>1.0623061690578528</v>
      </c>
      <c r="O288" s="135">
        <f t="shared" si="222"/>
        <v>1.0627759400000001</v>
      </c>
      <c r="P288" s="135">
        <f t="shared" si="234"/>
        <v>1039.26208692</v>
      </c>
      <c r="Q288" s="190">
        <f t="shared" si="247"/>
        <v>0</v>
      </c>
      <c r="R288" s="191">
        <f t="shared" si="243"/>
        <v>0</v>
      </c>
      <c r="S288" s="135">
        <f t="shared" si="235"/>
        <v>0</v>
      </c>
      <c r="T288" s="145">
        <f t="shared" si="244"/>
        <v>7.8600000000000003E-2</v>
      </c>
      <c r="U288" s="143">
        <f t="shared" si="220"/>
        <v>3</v>
      </c>
      <c r="V288" s="143">
        <v>252</v>
      </c>
      <c r="W288" s="142">
        <f t="shared" si="236"/>
        <v>1.000901166</v>
      </c>
      <c r="X288" s="135">
        <f t="shared" si="237"/>
        <v>0.93654764999999995</v>
      </c>
      <c r="Y288" s="135">
        <f t="shared" si="238"/>
        <v>0</v>
      </c>
      <c r="Z288" s="148" t="str">
        <f t="shared" si="248"/>
        <v>A+J=</v>
      </c>
      <c r="AA288" s="140">
        <f t="shared" si="249"/>
        <v>44368</v>
      </c>
      <c r="AB288" s="4"/>
      <c r="AD288" s="177">
        <v>44242</v>
      </c>
      <c r="AE288" s="178" t="s">
        <v>85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22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3"/>
      <c r="DN288" s="1"/>
      <c r="DO288" s="1"/>
      <c r="DP288" s="1"/>
      <c r="DQ288" s="1"/>
      <c r="DR288" s="1"/>
      <c r="DS288" s="1"/>
      <c r="DT288" s="1"/>
      <c r="DU288" s="1"/>
      <c r="DV288" s="1"/>
      <c r="DW288" s="4"/>
      <c r="DX288" s="1"/>
      <c r="DY288" s="1"/>
      <c r="DZ288" s="1"/>
      <c r="EA288" s="1"/>
      <c r="EB288" s="1"/>
      <c r="EC288" s="1"/>
    </row>
    <row r="289" spans="1:133" ht="12.75" x14ac:dyDescent="0.2">
      <c r="A289" s="134">
        <f t="shared" si="239"/>
        <v>44342</v>
      </c>
      <c r="B289" s="135">
        <f t="shared" si="231"/>
        <v>1040.664364</v>
      </c>
      <c r="C289" s="135">
        <f t="shared" si="245"/>
        <v>977.87506078000001</v>
      </c>
      <c r="D289" s="136">
        <f t="shared" si="240"/>
        <v>5674.72</v>
      </c>
      <c r="E289" s="137">
        <f t="shared" si="224"/>
        <v>5692.31</v>
      </c>
      <c r="F289" s="138">
        <f t="shared" si="225"/>
        <v>44306</v>
      </c>
      <c r="G289" s="139">
        <f t="shared" si="232"/>
        <v>3.0997124087179806E-3</v>
      </c>
      <c r="H289" s="140">
        <f t="shared" si="246"/>
        <v>44368</v>
      </c>
      <c r="I289" s="140">
        <f t="shared" si="233"/>
        <v>44368</v>
      </c>
      <c r="J289" s="141">
        <f t="shared" si="241"/>
        <v>21</v>
      </c>
      <c r="K289" s="141">
        <f t="shared" si="227"/>
        <v>4</v>
      </c>
      <c r="L289" s="8">
        <f t="shared" si="242"/>
        <v>1.00058968</v>
      </c>
      <c r="M289" s="142">
        <f t="shared" si="226"/>
        <v>1.00930024</v>
      </c>
      <c r="N289" s="142">
        <f t="shared" si="250"/>
        <v>1.0623061690578528</v>
      </c>
      <c r="O289" s="135">
        <f t="shared" si="222"/>
        <v>1.06293258</v>
      </c>
      <c r="P289" s="135">
        <f t="shared" si="234"/>
        <v>1039.41526127</v>
      </c>
      <c r="Q289" s="190">
        <f t="shared" si="247"/>
        <v>0</v>
      </c>
      <c r="R289" s="191">
        <f t="shared" si="243"/>
        <v>0</v>
      </c>
      <c r="S289" s="135">
        <f t="shared" si="235"/>
        <v>0</v>
      </c>
      <c r="T289" s="145">
        <f t="shared" si="244"/>
        <v>7.8600000000000003E-2</v>
      </c>
      <c r="U289" s="143">
        <f t="shared" si="220"/>
        <v>4</v>
      </c>
      <c r="V289" s="143">
        <v>252</v>
      </c>
      <c r="W289" s="142">
        <f t="shared" si="236"/>
        <v>1.0012017360000001</v>
      </c>
      <c r="X289" s="135">
        <f t="shared" si="237"/>
        <v>1.2491027299999999</v>
      </c>
      <c r="Y289" s="135">
        <f t="shared" si="238"/>
        <v>0</v>
      </c>
      <c r="Z289" s="148" t="str">
        <f t="shared" si="248"/>
        <v>A+J=</v>
      </c>
      <c r="AA289" s="140">
        <f t="shared" si="249"/>
        <v>44368</v>
      </c>
      <c r="AB289" s="4"/>
      <c r="AD289" s="177">
        <v>44243</v>
      </c>
      <c r="AE289" s="178" t="s">
        <v>85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22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3"/>
      <c r="DN289" s="1"/>
      <c r="DO289" s="1"/>
      <c r="DP289" s="1"/>
      <c r="DQ289" s="1"/>
      <c r="DR289" s="1"/>
      <c r="DS289" s="1"/>
      <c r="DT289" s="1"/>
      <c r="DU289" s="1"/>
      <c r="DV289" s="1"/>
      <c r="DW289" s="4"/>
      <c r="DX289" s="1"/>
      <c r="DY289" s="1"/>
      <c r="DZ289" s="1"/>
      <c r="EA289" s="1"/>
      <c r="EB289" s="1"/>
      <c r="EC289" s="1"/>
    </row>
    <row r="290" spans="1:133" ht="12.75" x14ac:dyDescent="0.2">
      <c r="A290" s="134">
        <f t="shared" si="239"/>
        <v>44343</v>
      </c>
      <c r="B290" s="135">
        <f t="shared" si="231"/>
        <v>1041.1302976100001</v>
      </c>
      <c r="C290" s="135">
        <f t="shared" si="245"/>
        <v>977.87506078000001</v>
      </c>
      <c r="D290" s="136">
        <f t="shared" si="240"/>
        <v>5674.72</v>
      </c>
      <c r="E290" s="137">
        <f t="shared" si="224"/>
        <v>5692.31</v>
      </c>
      <c r="F290" s="138">
        <f t="shared" si="225"/>
        <v>44306</v>
      </c>
      <c r="G290" s="139">
        <f t="shared" si="232"/>
        <v>3.0997124087179806E-3</v>
      </c>
      <c r="H290" s="140">
        <f t="shared" si="246"/>
        <v>44368</v>
      </c>
      <c r="I290" s="140">
        <f t="shared" si="233"/>
        <v>44368</v>
      </c>
      <c r="J290" s="141">
        <f t="shared" si="241"/>
        <v>21</v>
      </c>
      <c r="K290" s="141">
        <f t="shared" si="227"/>
        <v>5</v>
      </c>
      <c r="L290" s="8">
        <f t="shared" si="242"/>
        <v>1.00073715</v>
      </c>
      <c r="M290" s="142">
        <f t="shared" si="226"/>
        <v>1.00930024</v>
      </c>
      <c r="N290" s="142">
        <f t="shared" si="250"/>
        <v>1.0623061690578528</v>
      </c>
      <c r="O290" s="135">
        <f t="shared" si="222"/>
        <v>1.06308924</v>
      </c>
      <c r="P290" s="135">
        <f t="shared" si="234"/>
        <v>1039.5684551700001</v>
      </c>
      <c r="Q290" s="190">
        <f t="shared" si="247"/>
        <v>0</v>
      </c>
      <c r="R290" s="191">
        <f t="shared" si="243"/>
        <v>0</v>
      </c>
      <c r="S290" s="135">
        <f t="shared" si="235"/>
        <v>0</v>
      </c>
      <c r="T290" s="145">
        <f t="shared" si="244"/>
        <v>7.8600000000000003E-2</v>
      </c>
      <c r="U290" s="143">
        <f t="shared" si="220"/>
        <v>5</v>
      </c>
      <c r="V290" s="143">
        <v>252</v>
      </c>
      <c r="W290" s="142">
        <f t="shared" si="236"/>
        <v>1.0015023949999999</v>
      </c>
      <c r="X290" s="135">
        <f t="shared" si="237"/>
        <v>1.5618424399999999</v>
      </c>
      <c r="Y290" s="135">
        <f t="shared" si="238"/>
        <v>0</v>
      </c>
      <c r="Z290" s="148" t="str">
        <f t="shared" si="248"/>
        <v>A+J=</v>
      </c>
      <c r="AA290" s="140">
        <f t="shared" si="249"/>
        <v>44368</v>
      </c>
      <c r="AB290" s="4"/>
      <c r="AD290" s="177">
        <v>44288</v>
      </c>
      <c r="AE290" s="178" t="s">
        <v>97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22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3"/>
      <c r="DN290" s="1"/>
      <c r="DO290" s="1"/>
      <c r="DP290" s="1"/>
      <c r="DQ290" s="1"/>
      <c r="DR290" s="1"/>
      <c r="DS290" s="1"/>
      <c r="DT290" s="1"/>
      <c r="DU290" s="1"/>
      <c r="DV290" s="1"/>
      <c r="DW290" s="4"/>
      <c r="DX290" s="1"/>
      <c r="DY290" s="1"/>
      <c r="DZ290" s="1"/>
      <c r="EA290" s="1"/>
      <c r="EB290" s="1"/>
      <c r="EC290" s="1"/>
    </row>
    <row r="291" spans="1:133" ht="12.75" x14ac:dyDescent="0.2">
      <c r="A291" s="134">
        <f t="shared" si="239"/>
        <v>44344</v>
      </c>
      <c r="B291" s="135">
        <f t="shared" si="231"/>
        <v>1041.59644736</v>
      </c>
      <c r="C291" s="135">
        <f t="shared" si="245"/>
        <v>977.87506078000001</v>
      </c>
      <c r="D291" s="136">
        <f t="shared" si="240"/>
        <v>5674.72</v>
      </c>
      <c r="E291" s="137">
        <f t="shared" si="224"/>
        <v>5692.31</v>
      </c>
      <c r="F291" s="138">
        <f t="shared" si="225"/>
        <v>44306</v>
      </c>
      <c r="G291" s="139">
        <f t="shared" si="232"/>
        <v>3.0997124087179806E-3</v>
      </c>
      <c r="H291" s="140">
        <f t="shared" si="246"/>
        <v>44368</v>
      </c>
      <c r="I291" s="140">
        <f t="shared" si="233"/>
        <v>44368</v>
      </c>
      <c r="J291" s="141">
        <f t="shared" si="241"/>
        <v>21</v>
      </c>
      <c r="K291" s="141">
        <f t="shared" si="227"/>
        <v>6</v>
      </c>
      <c r="L291" s="8">
        <f t="shared" si="242"/>
        <v>1.0008846499999999</v>
      </c>
      <c r="M291" s="142">
        <f t="shared" si="226"/>
        <v>1.00930024</v>
      </c>
      <c r="N291" s="142">
        <f t="shared" si="250"/>
        <v>1.0623061690578528</v>
      </c>
      <c r="O291" s="135">
        <f t="shared" si="222"/>
        <v>1.0632459299999999</v>
      </c>
      <c r="P291" s="135">
        <f t="shared" si="234"/>
        <v>1039.72167842</v>
      </c>
      <c r="Q291" s="190">
        <f t="shared" si="247"/>
        <v>0</v>
      </c>
      <c r="R291" s="191">
        <f t="shared" si="243"/>
        <v>0</v>
      </c>
      <c r="S291" s="135">
        <f t="shared" si="235"/>
        <v>0</v>
      </c>
      <c r="T291" s="145">
        <f t="shared" si="244"/>
        <v>7.8600000000000003E-2</v>
      </c>
      <c r="U291" s="143">
        <f t="shared" si="220"/>
        <v>6</v>
      </c>
      <c r="V291" s="143">
        <v>252</v>
      </c>
      <c r="W291" s="142">
        <f t="shared" si="236"/>
        <v>1.001803145</v>
      </c>
      <c r="X291" s="135">
        <f t="shared" si="237"/>
        <v>1.8747689400000001</v>
      </c>
      <c r="Y291" s="135">
        <f t="shared" si="238"/>
        <v>0</v>
      </c>
      <c r="Z291" s="148" t="str">
        <f t="shared" si="248"/>
        <v>A+J=</v>
      </c>
      <c r="AA291" s="140">
        <f t="shared" si="249"/>
        <v>44368</v>
      </c>
      <c r="AB291" s="4"/>
      <c r="AD291" s="177">
        <v>44307</v>
      </c>
      <c r="AE291" s="178" t="s">
        <v>86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22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3"/>
      <c r="DN291" s="1"/>
      <c r="DO291" s="1"/>
      <c r="DP291" s="1"/>
      <c r="DQ291" s="1"/>
      <c r="DR291" s="1"/>
      <c r="DS291" s="1"/>
      <c r="DT291" s="1"/>
      <c r="DU291" s="1"/>
      <c r="DV291" s="1"/>
      <c r="DW291" s="4"/>
      <c r="DX291" s="1"/>
      <c r="DY291" s="1"/>
      <c r="DZ291" s="1"/>
      <c r="EA291" s="1"/>
      <c r="EB291" s="1"/>
      <c r="EC291" s="1"/>
    </row>
    <row r="292" spans="1:133" ht="12.75" x14ac:dyDescent="0.2">
      <c r="A292" s="134">
        <f t="shared" si="239"/>
        <v>44345</v>
      </c>
      <c r="B292" s="135">
        <f t="shared" si="231"/>
        <v>1042.0628024499999</v>
      </c>
      <c r="C292" s="135">
        <f t="shared" si="245"/>
        <v>977.87506078000001</v>
      </c>
      <c r="D292" s="136">
        <f t="shared" si="240"/>
        <v>5674.72</v>
      </c>
      <c r="E292" s="137">
        <f t="shared" si="224"/>
        <v>5692.31</v>
      </c>
      <c r="F292" s="138">
        <f t="shared" si="225"/>
        <v>44306</v>
      </c>
      <c r="G292" s="139">
        <f t="shared" si="232"/>
        <v>3.0997124087179806E-3</v>
      </c>
      <c r="H292" s="140">
        <f t="shared" si="246"/>
        <v>44368</v>
      </c>
      <c r="I292" s="140">
        <f t="shared" si="233"/>
        <v>44368</v>
      </c>
      <c r="J292" s="141">
        <f t="shared" si="241"/>
        <v>21</v>
      </c>
      <c r="K292" s="141">
        <f t="shared" si="227"/>
        <v>7</v>
      </c>
      <c r="L292" s="8">
        <f t="shared" si="242"/>
        <v>1.00103217</v>
      </c>
      <c r="M292" s="142">
        <f t="shared" si="226"/>
        <v>1.00930024</v>
      </c>
      <c r="N292" s="142">
        <f t="shared" si="250"/>
        <v>1.0623061690578528</v>
      </c>
      <c r="O292" s="135">
        <f t="shared" si="222"/>
        <v>1.0634026400000001</v>
      </c>
      <c r="P292" s="135">
        <f t="shared" si="234"/>
        <v>1039.87492122</v>
      </c>
      <c r="Q292" s="190">
        <f t="shared" si="247"/>
        <v>0</v>
      </c>
      <c r="R292" s="191">
        <f t="shared" si="243"/>
        <v>0</v>
      </c>
      <c r="S292" s="135">
        <f t="shared" si="235"/>
        <v>0</v>
      </c>
      <c r="T292" s="145">
        <f t="shared" si="244"/>
        <v>7.8600000000000003E-2</v>
      </c>
      <c r="U292" s="143">
        <f t="shared" si="220"/>
        <v>7</v>
      </c>
      <c r="V292" s="143">
        <v>252</v>
      </c>
      <c r="W292" s="142">
        <f t="shared" si="236"/>
        <v>1.002103985</v>
      </c>
      <c r="X292" s="135">
        <f t="shared" si="237"/>
        <v>2.1878812299999999</v>
      </c>
      <c r="Y292" s="135">
        <f t="shared" si="238"/>
        <v>0</v>
      </c>
      <c r="Z292" s="148" t="str">
        <f t="shared" si="248"/>
        <v>A+J=</v>
      </c>
      <c r="AA292" s="140">
        <f t="shared" si="249"/>
        <v>44368</v>
      </c>
      <c r="AB292" s="4"/>
      <c r="AD292" s="177">
        <v>44350</v>
      </c>
      <c r="AE292" s="178" t="s">
        <v>98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22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3"/>
      <c r="DN292" s="1"/>
      <c r="DO292" s="1"/>
      <c r="DP292" s="1"/>
      <c r="DQ292" s="1"/>
      <c r="DR292" s="1"/>
      <c r="DS292" s="1"/>
      <c r="DT292" s="1"/>
      <c r="DU292" s="1"/>
      <c r="DV292" s="1"/>
      <c r="DW292" s="4"/>
      <c r="DX292" s="1"/>
      <c r="DY292" s="1"/>
      <c r="DZ292" s="1"/>
      <c r="EA292" s="1"/>
      <c r="EB292" s="1"/>
      <c r="EC292" s="1"/>
    </row>
    <row r="293" spans="1:133" ht="12.75" x14ac:dyDescent="0.2">
      <c r="A293" s="134">
        <f t="shared" si="239"/>
        <v>44346</v>
      </c>
      <c r="B293" s="135">
        <f t="shared" si="231"/>
        <v>1042.0628024499999</v>
      </c>
      <c r="C293" s="135">
        <f t="shared" si="245"/>
        <v>977.87506078000001</v>
      </c>
      <c r="D293" s="136">
        <f t="shared" si="240"/>
        <v>5674.72</v>
      </c>
      <c r="E293" s="137">
        <f t="shared" si="224"/>
        <v>5692.31</v>
      </c>
      <c r="F293" s="138">
        <f t="shared" si="225"/>
        <v>44306</v>
      </c>
      <c r="G293" s="139">
        <f t="shared" si="232"/>
        <v>3.0997124087179806E-3</v>
      </c>
      <c r="H293" s="140">
        <f t="shared" si="246"/>
        <v>44368</v>
      </c>
      <c r="I293" s="140">
        <f t="shared" si="233"/>
        <v>44368</v>
      </c>
      <c r="J293" s="141">
        <f t="shared" si="241"/>
        <v>21</v>
      </c>
      <c r="K293" s="141">
        <f t="shared" si="227"/>
        <v>7</v>
      </c>
      <c r="L293" s="8">
        <f t="shared" si="242"/>
        <v>1.00103217</v>
      </c>
      <c r="M293" s="142">
        <f t="shared" si="226"/>
        <v>1.00930024</v>
      </c>
      <c r="N293" s="142">
        <f t="shared" si="250"/>
        <v>1.0623061690578528</v>
      </c>
      <c r="O293" s="135">
        <f t="shared" si="222"/>
        <v>1.0634026400000001</v>
      </c>
      <c r="P293" s="135">
        <f t="shared" si="234"/>
        <v>1039.87492122</v>
      </c>
      <c r="Q293" s="190">
        <f t="shared" si="247"/>
        <v>0</v>
      </c>
      <c r="R293" s="191">
        <f t="shared" si="243"/>
        <v>0</v>
      </c>
      <c r="S293" s="135">
        <f t="shared" si="235"/>
        <v>0</v>
      </c>
      <c r="T293" s="145">
        <f t="shared" si="244"/>
        <v>7.8600000000000003E-2</v>
      </c>
      <c r="U293" s="143">
        <f t="shared" ref="U293:U356" si="251">IF(Q292&gt;0,1,IF(K293=K292,U292,U292+1))</f>
        <v>7</v>
      </c>
      <c r="V293" s="143">
        <v>252</v>
      </c>
      <c r="W293" s="142">
        <f t="shared" si="236"/>
        <v>1.002103985</v>
      </c>
      <c r="X293" s="135">
        <f t="shared" si="237"/>
        <v>2.1878812299999999</v>
      </c>
      <c r="Y293" s="135">
        <f t="shared" si="238"/>
        <v>0</v>
      </c>
      <c r="Z293" s="148" t="str">
        <f t="shared" si="248"/>
        <v>A+J=</v>
      </c>
      <c r="AA293" s="140">
        <f t="shared" si="249"/>
        <v>44368</v>
      </c>
      <c r="AB293" s="4"/>
      <c r="AD293" s="177">
        <v>44446</v>
      </c>
      <c r="AE293" s="178" t="s">
        <v>100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22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3"/>
      <c r="DN293" s="1"/>
      <c r="DO293" s="1"/>
      <c r="DP293" s="1"/>
      <c r="DQ293" s="1"/>
      <c r="DR293" s="1"/>
      <c r="DS293" s="1"/>
      <c r="DT293" s="1"/>
      <c r="DU293" s="1"/>
      <c r="DV293" s="1"/>
      <c r="DW293" s="4"/>
      <c r="DX293" s="1"/>
      <c r="DY293" s="1"/>
      <c r="DZ293" s="1"/>
      <c r="EA293" s="1"/>
      <c r="EB293" s="1"/>
      <c r="EC293" s="1"/>
    </row>
    <row r="294" spans="1:133" ht="12.75" x14ac:dyDescent="0.2">
      <c r="A294" s="134">
        <f t="shared" si="239"/>
        <v>44347</v>
      </c>
      <c r="B294" s="135">
        <f t="shared" si="231"/>
        <v>1042.0628024499999</v>
      </c>
      <c r="C294" s="135">
        <f t="shared" si="245"/>
        <v>977.87506078000001</v>
      </c>
      <c r="D294" s="136">
        <f t="shared" si="240"/>
        <v>5674.72</v>
      </c>
      <c r="E294" s="137">
        <f t="shared" si="224"/>
        <v>5692.31</v>
      </c>
      <c r="F294" s="138">
        <f t="shared" si="225"/>
        <v>44306</v>
      </c>
      <c r="G294" s="139">
        <f t="shared" si="232"/>
        <v>3.0997124087179806E-3</v>
      </c>
      <c r="H294" s="140">
        <f t="shared" si="246"/>
        <v>44368</v>
      </c>
      <c r="I294" s="140">
        <f t="shared" si="233"/>
        <v>44368</v>
      </c>
      <c r="J294" s="141">
        <f t="shared" si="241"/>
        <v>21</v>
      </c>
      <c r="K294" s="141">
        <f t="shared" si="227"/>
        <v>7</v>
      </c>
      <c r="L294" s="8">
        <f t="shared" si="242"/>
        <v>1.00103217</v>
      </c>
      <c r="M294" s="142">
        <f t="shared" si="226"/>
        <v>1.00930024</v>
      </c>
      <c r="N294" s="142">
        <f t="shared" si="250"/>
        <v>1.0623061690578528</v>
      </c>
      <c r="O294" s="135">
        <f t="shared" si="222"/>
        <v>1.0634026400000001</v>
      </c>
      <c r="P294" s="135">
        <f t="shared" si="234"/>
        <v>1039.87492122</v>
      </c>
      <c r="Q294" s="190">
        <f t="shared" si="247"/>
        <v>0</v>
      </c>
      <c r="R294" s="191">
        <f t="shared" si="243"/>
        <v>0</v>
      </c>
      <c r="S294" s="135">
        <f t="shared" si="235"/>
        <v>0</v>
      </c>
      <c r="T294" s="145">
        <f t="shared" si="244"/>
        <v>7.8600000000000003E-2</v>
      </c>
      <c r="U294" s="143">
        <f t="shared" si="251"/>
        <v>7</v>
      </c>
      <c r="V294" s="143">
        <v>252</v>
      </c>
      <c r="W294" s="142">
        <f t="shared" si="236"/>
        <v>1.002103985</v>
      </c>
      <c r="X294" s="135">
        <f t="shared" si="237"/>
        <v>2.1878812299999999</v>
      </c>
      <c r="Y294" s="135">
        <f t="shared" si="238"/>
        <v>0</v>
      </c>
      <c r="Z294" s="148" t="str">
        <f t="shared" si="248"/>
        <v>A+J=</v>
      </c>
      <c r="AA294" s="140">
        <f t="shared" si="249"/>
        <v>44368</v>
      </c>
      <c r="AB294" s="4"/>
      <c r="AD294" s="177">
        <v>44481</v>
      </c>
      <c r="AE294" s="179" t="s">
        <v>87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22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3"/>
      <c r="DN294" s="1"/>
      <c r="DO294" s="1"/>
      <c r="DP294" s="1"/>
      <c r="DQ294" s="1"/>
      <c r="DR294" s="1"/>
      <c r="DS294" s="1"/>
      <c r="DT294" s="1"/>
      <c r="DU294" s="1"/>
      <c r="DV294" s="1"/>
      <c r="DW294" s="4"/>
      <c r="DX294" s="1"/>
      <c r="DY294" s="1"/>
      <c r="DZ294" s="1"/>
      <c r="EA294" s="1"/>
      <c r="EB294" s="1"/>
      <c r="EC294" s="1"/>
    </row>
    <row r="295" spans="1:133" ht="12.75" x14ac:dyDescent="0.2">
      <c r="A295" s="134">
        <f t="shared" si="239"/>
        <v>44348</v>
      </c>
      <c r="B295" s="135">
        <f t="shared" si="231"/>
        <v>1042.5293738</v>
      </c>
      <c r="C295" s="135">
        <f t="shared" si="245"/>
        <v>977.87506078000001</v>
      </c>
      <c r="D295" s="136">
        <f t="shared" si="240"/>
        <v>5674.72</v>
      </c>
      <c r="E295" s="137">
        <f t="shared" si="224"/>
        <v>5692.31</v>
      </c>
      <c r="F295" s="138">
        <f t="shared" si="225"/>
        <v>44306</v>
      </c>
      <c r="G295" s="139">
        <f t="shared" si="232"/>
        <v>3.0997124087179806E-3</v>
      </c>
      <c r="H295" s="140">
        <f t="shared" si="246"/>
        <v>44368</v>
      </c>
      <c r="I295" s="140">
        <f t="shared" si="233"/>
        <v>44368</v>
      </c>
      <c r="J295" s="141">
        <f t="shared" si="241"/>
        <v>21</v>
      </c>
      <c r="K295" s="141">
        <f t="shared" si="227"/>
        <v>8</v>
      </c>
      <c r="L295" s="8">
        <f t="shared" si="242"/>
        <v>1.0011797099999999</v>
      </c>
      <c r="M295" s="142">
        <f t="shared" si="226"/>
        <v>1.00930024</v>
      </c>
      <c r="N295" s="142">
        <f t="shared" si="250"/>
        <v>1.0623061690578528</v>
      </c>
      <c r="O295" s="135">
        <f t="shared" si="222"/>
        <v>1.0635593800000001</v>
      </c>
      <c r="P295" s="135">
        <f t="shared" si="234"/>
        <v>1040.0281933599999</v>
      </c>
      <c r="Q295" s="190">
        <f t="shared" si="247"/>
        <v>0</v>
      </c>
      <c r="R295" s="191">
        <f t="shared" si="243"/>
        <v>0</v>
      </c>
      <c r="S295" s="135">
        <f t="shared" si="235"/>
        <v>0</v>
      </c>
      <c r="T295" s="145">
        <f t="shared" si="244"/>
        <v>7.8600000000000003E-2</v>
      </c>
      <c r="U295" s="143">
        <f t="shared" si="251"/>
        <v>8</v>
      </c>
      <c r="V295" s="143">
        <v>252</v>
      </c>
      <c r="W295" s="142">
        <f t="shared" si="236"/>
        <v>1.0024049159999999</v>
      </c>
      <c r="X295" s="135">
        <f t="shared" si="237"/>
        <v>2.5011804400000002</v>
      </c>
      <c r="Y295" s="135">
        <f t="shared" si="238"/>
        <v>0</v>
      </c>
      <c r="Z295" s="148" t="str">
        <f t="shared" si="248"/>
        <v>A+J=</v>
      </c>
      <c r="AA295" s="140">
        <f t="shared" si="249"/>
        <v>44368</v>
      </c>
      <c r="AB295" s="4"/>
      <c r="AD295" s="177">
        <v>44502</v>
      </c>
      <c r="AE295" s="178" t="s">
        <v>92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22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3"/>
      <c r="DN295" s="1"/>
      <c r="DO295" s="1"/>
      <c r="DP295" s="1"/>
      <c r="DQ295" s="1"/>
      <c r="DR295" s="1"/>
      <c r="DS295" s="1"/>
      <c r="DT295" s="1"/>
      <c r="DU295" s="1"/>
      <c r="DV295" s="1"/>
      <c r="DW295" s="4"/>
      <c r="DX295" s="1"/>
      <c r="DY295" s="1"/>
      <c r="DZ295" s="1"/>
      <c r="EA295" s="1"/>
      <c r="EB295" s="1"/>
      <c r="EC295" s="1"/>
    </row>
    <row r="296" spans="1:133" ht="12.75" x14ac:dyDescent="0.2">
      <c r="A296" s="134">
        <f t="shared" si="239"/>
        <v>44349</v>
      </c>
      <c r="B296" s="135">
        <f t="shared" si="231"/>
        <v>1042.99614081</v>
      </c>
      <c r="C296" s="135">
        <f t="shared" si="245"/>
        <v>977.87506078000001</v>
      </c>
      <c r="D296" s="136">
        <f t="shared" si="240"/>
        <v>5674.72</v>
      </c>
      <c r="E296" s="137">
        <f t="shared" si="224"/>
        <v>5692.31</v>
      </c>
      <c r="F296" s="138">
        <f t="shared" si="225"/>
        <v>44306</v>
      </c>
      <c r="G296" s="139">
        <f t="shared" si="232"/>
        <v>3.0997124087179806E-3</v>
      </c>
      <c r="H296" s="140">
        <f t="shared" si="246"/>
        <v>44368</v>
      </c>
      <c r="I296" s="140">
        <f t="shared" si="233"/>
        <v>44368</v>
      </c>
      <c r="J296" s="141">
        <f t="shared" si="241"/>
        <v>21</v>
      </c>
      <c r="K296" s="141">
        <f t="shared" si="227"/>
        <v>9</v>
      </c>
      <c r="L296" s="8">
        <f t="shared" si="242"/>
        <v>1.00132727</v>
      </c>
      <c r="M296" s="142">
        <f t="shared" si="226"/>
        <v>1.00930024</v>
      </c>
      <c r="N296" s="142">
        <f t="shared" si="250"/>
        <v>1.0623061690578528</v>
      </c>
      <c r="O296" s="135">
        <f t="shared" si="222"/>
        <v>1.06371613</v>
      </c>
      <c r="P296" s="135">
        <f t="shared" si="234"/>
        <v>1040.18147527</v>
      </c>
      <c r="Q296" s="190">
        <f t="shared" si="247"/>
        <v>0</v>
      </c>
      <c r="R296" s="191">
        <f t="shared" si="243"/>
        <v>0</v>
      </c>
      <c r="S296" s="135">
        <f t="shared" si="235"/>
        <v>0</v>
      </c>
      <c r="T296" s="145">
        <f t="shared" si="244"/>
        <v>7.8600000000000003E-2</v>
      </c>
      <c r="U296" s="143">
        <f t="shared" si="251"/>
        <v>9</v>
      </c>
      <c r="V296" s="143">
        <v>252</v>
      </c>
      <c r="W296" s="142">
        <f t="shared" si="236"/>
        <v>1.002705937</v>
      </c>
      <c r="X296" s="135">
        <f t="shared" si="237"/>
        <v>2.81466554</v>
      </c>
      <c r="Y296" s="135">
        <f t="shared" si="238"/>
        <v>0</v>
      </c>
      <c r="Z296" s="148" t="str">
        <f t="shared" si="248"/>
        <v>A+J=</v>
      </c>
      <c r="AA296" s="140">
        <f t="shared" si="249"/>
        <v>44368</v>
      </c>
      <c r="AB296" s="4"/>
      <c r="AD296" s="177">
        <v>44515</v>
      </c>
      <c r="AE296" s="178" t="s">
        <v>101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22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3"/>
      <c r="DN296" s="1"/>
      <c r="DO296" s="1"/>
      <c r="DP296" s="1"/>
      <c r="DQ296" s="1"/>
      <c r="DR296" s="1"/>
      <c r="DS296" s="1"/>
      <c r="DT296" s="1"/>
      <c r="DU296" s="1"/>
      <c r="DV296" s="1"/>
      <c r="DW296" s="4"/>
      <c r="DX296" s="1"/>
      <c r="DY296" s="1"/>
      <c r="DZ296" s="1"/>
      <c r="EA296" s="1"/>
      <c r="EB296" s="1"/>
      <c r="EC296" s="1"/>
    </row>
    <row r="297" spans="1:133" ht="12.75" x14ac:dyDescent="0.2">
      <c r="A297" s="134">
        <f t="shared" si="239"/>
        <v>44350</v>
      </c>
      <c r="B297" s="135">
        <f t="shared" si="231"/>
        <v>1043.46312315</v>
      </c>
      <c r="C297" s="135">
        <f t="shared" si="245"/>
        <v>977.87506078000001</v>
      </c>
      <c r="D297" s="136">
        <f t="shared" si="240"/>
        <v>5674.72</v>
      </c>
      <c r="E297" s="137">
        <f t="shared" si="224"/>
        <v>5692.31</v>
      </c>
      <c r="F297" s="138">
        <f t="shared" si="225"/>
        <v>44306</v>
      </c>
      <c r="G297" s="139">
        <f t="shared" si="232"/>
        <v>3.0997124087179806E-3</v>
      </c>
      <c r="H297" s="140">
        <f t="shared" si="246"/>
        <v>44368</v>
      </c>
      <c r="I297" s="140">
        <f t="shared" si="233"/>
        <v>44368</v>
      </c>
      <c r="J297" s="141">
        <f t="shared" si="241"/>
        <v>21</v>
      </c>
      <c r="K297" s="141">
        <f t="shared" si="227"/>
        <v>10</v>
      </c>
      <c r="L297" s="8">
        <f t="shared" si="242"/>
        <v>1.0014748499999999</v>
      </c>
      <c r="M297" s="142">
        <f t="shared" si="226"/>
        <v>1.00930024</v>
      </c>
      <c r="N297" s="142">
        <f t="shared" si="250"/>
        <v>1.0623061690578528</v>
      </c>
      <c r="O297" s="135">
        <f t="shared" ref="O297:O360" si="252">TRUNC(TRUNC((L297*N297),15),8)</f>
        <v>1.0638729099999999</v>
      </c>
      <c r="P297" s="135">
        <f t="shared" si="234"/>
        <v>1040.3347865200001</v>
      </c>
      <c r="Q297" s="190">
        <f t="shared" si="247"/>
        <v>0</v>
      </c>
      <c r="R297" s="191">
        <f t="shared" si="243"/>
        <v>0</v>
      </c>
      <c r="S297" s="135">
        <f t="shared" si="235"/>
        <v>0</v>
      </c>
      <c r="T297" s="145">
        <f t="shared" si="244"/>
        <v>7.8600000000000003E-2</v>
      </c>
      <c r="U297" s="143">
        <f t="shared" si="251"/>
        <v>10</v>
      </c>
      <c r="V297" s="143">
        <v>252</v>
      </c>
      <c r="W297" s="142">
        <f t="shared" si="236"/>
        <v>1.003007048</v>
      </c>
      <c r="X297" s="135">
        <f t="shared" si="237"/>
        <v>3.1283366300000002</v>
      </c>
      <c r="Y297" s="135">
        <f t="shared" si="238"/>
        <v>0</v>
      </c>
      <c r="Z297" s="148" t="str">
        <f t="shared" si="248"/>
        <v>A+J=</v>
      </c>
      <c r="AA297" s="140">
        <f t="shared" si="249"/>
        <v>44368</v>
      </c>
      <c r="AB297" s="4"/>
      <c r="AD297" s="177">
        <v>44620</v>
      </c>
      <c r="AE297" s="178" t="s">
        <v>85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22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3"/>
      <c r="DN297" s="1"/>
      <c r="DO297" s="1"/>
      <c r="DP297" s="1"/>
      <c r="DQ297" s="1"/>
      <c r="DR297" s="1"/>
      <c r="DS297" s="1"/>
      <c r="DT297" s="1"/>
      <c r="DU297" s="1"/>
      <c r="DV297" s="1"/>
      <c r="DW297" s="4"/>
      <c r="DX297" s="1"/>
      <c r="DY297" s="1"/>
      <c r="DZ297" s="1"/>
      <c r="EA297" s="1"/>
      <c r="EB297" s="1"/>
      <c r="EC297" s="1"/>
    </row>
    <row r="298" spans="1:133" ht="12.75" x14ac:dyDescent="0.2">
      <c r="A298" s="134">
        <f t="shared" si="239"/>
        <v>44351</v>
      </c>
      <c r="B298" s="135">
        <f t="shared" si="231"/>
        <v>1043.46312315</v>
      </c>
      <c r="C298" s="135">
        <f t="shared" si="245"/>
        <v>977.87506078000001</v>
      </c>
      <c r="D298" s="136">
        <f t="shared" si="240"/>
        <v>5674.72</v>
      </c>
      <c r="E298" s="137">
        <f t="shared" ref="E298:E361" si="253">IF($K298=1,VLOOKUP($A297,$AO$10:$AS$131,4),E297)</f>
        <v>5692.31</v>
      </c>
      <c r="F298" s="138">
        <f t="shared" ref="F298:F361" si="254">IF($K298=1,VLOOKUP($A297,$AO$10:$AS$131,5),F297)</f>
        <v>44306</v>
      </c>
      <c r="G298" s="139">
        <f t="shared" si="232"/>
        <v>3.0997124087179806E-3</v>
      </c>
      <c r="H298" s="140">
        <f t="shared" si="246"/>
        <v>44368</v>
      </c>
      <c r="I298" s="140">
        <f t="shared" si="233"/>
        <v>44368</v>
      </c>
      <c r="J298" s="141">
        <f t="shared" si="241"/>
        <v>21</v>
      </c>
      <c r="K298" s="141">
        <f t="shared" si="227"/>
        <v>10</v>
      </c>
      <c r="L298" s="8">
        <f t="shared" si="242"/>
        <v>1.0014748499999999</v>
      </c>
      <c r="M298" s="142">
        <f t="shared" ref="M298:M361" si="255">IF(I298&gt;I297,L297,M297)</f>
        <v>1.00930024</v>
      </c>
      <c r="N298" s="142">
        <f t="shared" si="250"/>
        <v>1.0623061690578528</v>
      </c>
      <c r="O298" s="135">
        <f t="shared" si="252"/>
        <v>1.0638729099999999</v>
      </c>
      <c r="P298" s="135">
        <f t="shared" si="234"/>
        <v>1040.3347865200001</v>
      </c>
      <c r="Q298" s="190">
        <f t="shared" si="247"/>
        <v>0</v>
      </c>
      <c r="R298" s="191">
        <f t="shared" si="243"/>
        <v>0</v>
      </c>
      <c r="S298" s="135">
        <f t="shared" si="235"/>
        <v>0</v>
      </c>
      <c r="T298" s="145">
        <f t="shared" si="244"/>
        <v>7.8600000000000003E-2</v>
      </c>
      <c r="U298" s="143">
        <f t="shared" si="251"/>
        <v>10</v>
      </c>
      <c r="V298" s="143">
        <v>252</v>
      </c>
      <c r="W298" s="142">
        <f t="shared" si="236"/>
        <v>1.003007048</v>
      </c>
      <c r="X298" s="135">
        <f t="shared" si="237"/>
        <v>3.1283366300000002</v>
      </c>
      <c r="Y298" s="135">
        <f t="shared" si="238"/>
        <v>0</v>
      </c>
      <c r="Z298" s="148" t="str">
        <f t="shared" si="248"/>
        <v>A+J=</v>
      </c>
      <c r="AA298" s="140">
        <f t="shared" si="249"/>
        <v>44368</v>
      </c>
      <c r="AB298" s="4"/>
      <c r="AD298" s="177">
        <v>44621</v>
      </c>
      <c r="AE298" s="178" t="s">
        <v>85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22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3"/>
      <c r="DN298" s="1"/>
      <c r="DO298" s="1"/>
      <c r="DP298" s="1"/>
      <c r="DQ298" s="1"/>
      <c r="DR298" s="1"/>
      <c r="DS298" s="1"/>
      <c r="DT298" s="1"/>
      <c r="DU298" s="1"/>
      <c r="DV298" s="1"/>
      <c r="DW298" s="4"/>
      <c r="DX298" s="1"/>
      <c r="DY298" s="1"/>
      <c r="DZ298" s="1"/>
      <c r="EA298" s="1"/>
      <c r="EB298" s="1"/>
      <c r="EC298" s="1"/>
    </row>
    <row r="299" spans="1:133" ht="12.75" x14ac:dyDescent="0.2">
      <c r="A299" s="134">
        <f t="shared" si="239"/>
        <v>44352</v>
      </c>
      <c r="B299" s="135">
        <f t="shared" si="231"/>
        <v>1043.9303121400001</v>
      </c>
      <c r="C299" s="135">
        <f t="shared" si="245"/>
        <v>977.87506078000001</v>
      </c>
      <c r="D299" s="136">
        <f t="shared" si="240"/>
        <v>5674.72</v>
      </c>
      <c r="E299" s="137">
        <f t="shared" si="253"/>
        <v>5692.31</v>
      </c>
      <c r="F299" s="138">
        <f t="shared" si="254"/>
        <v>44306</v>
      </c>
      <c r="G299" s="139">
        <f t="shared" si="232"/>
        <v>3.0997124087179806E-3</v>
      </c>
      <c r="H299" s="140">
        <f t="shared" si="246"/>
        <v>44368</v>
      </c>
      <c r="I299" s="140">
        <f t="shared" si="233"/>
        <v>44368</v>
      </c>
      <c r="J299" s="141">
        <f t="shared" si="241"/>
        <v>21</v>
      </c>
      <c r="K299" s="141">
        <f t="shared" si="227"/>
        <v>11</v>
      </c>
      <c r="L299" s="8">
        <f t="shared" si="242"/>
        <v>1.0016224600000001</v>
      </c>
      <c r="M299" s="142">
        <f t="shared" si="255"/>
        <v>1.00930024</v>
      </c>
      <c r="N299" s="142">
        <f t="shared" si="250"/>
        <v>1.0623061690578528</v>
      </c>
      <c r="O299" s="135">
        <f t="shared" si="252"/>
        <v>1.06402971</v>
      </c>
      <c r="P299" s="135">
        <f t="shared" si="234"/>
        <v>1040.48811733</v>
      </c>
      <c r="Q299" s="190">
        <f t="shared" si="247"/>
        <v>0</v>
      </c>
      <c r="R299" s="191">
        <f t="shared" si="243"/>
        <v>0</v>
      </c>
      <c r="S299" s="135">
        <f t="shared" si="235"/>
        <v>0</v>
      </c>
      <c r="T299" s="145">
        <f t="shared" si="244"/>
        <v>7.8600000000000003E-2</v>
      </c>
      <c r="U299" s="143">
        <f t="shared" si="251"/>
        <v>11</v>
      </c>
      <c r="V299" s="143">
        <v>252</v>
      </c>
      <c r="W299" s="142">
        <f t="shared" si="236"/>
        <v>1.0033082499999999</v>
      </c>
      <c r="X299" s="135">
        <f t="shared" si="237"/>
        <v>3.4421948100000002</v>
      </c>
      <c r="Y299" s="135">
        <f t="shared" si="238"/>
        <v>0</v>
      </c>
      <c r="Z299" s="148" t="str">
        <f t="shared" si="248"/>
        <v>A+J=</v>
      </c>
      <c r="AA299" s="140">
        <f t="shared" si="249"/>
        <v>44368</v>
      </c>
      <c r="AB299" s="4"/>
      <c r="AD299" s="177">
        <v>44666</v>
      </c>
      <c r="AE299" s="178" t="s">
        <v>97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22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3"/>
      <c r="DN299" s="1"/>
      <c r="DO299" s="1"/>
      <c r="DP299" s="1"/>
      <c r="DQ299" s="1"/>
      <c r="DR299" s="1"/>
      <c r="DS299" s="1"/>
      <c r="DT299" s="1"/>
      <c r="DU299" s="1"/>
      <c r="DV299" s="1"/>
      <c r="DW299" s="4"/>
      <c r="DX299" s="1"/>
      <c r="DY299" s="1"/>
      <c r="DZ299" s="1"/>
      <c r="EA299" s="1"/>
      <c r="EB299" s="1"/>
      <c r="EC299" s="1"/>
    </row>
    <row r="300" spans="1:133" ht="12.75" x14ac:dyDescent="0.2">
      <c r="A300" s="134">
        <f t="shared" si="239"/>
        <v>44353</v>
      </c>
      <c r="B300" s="135">
        <f t="shared" si="231"/>
        <v>1043.9303121400001</v>
      </c>
      <c r="C300" s="135">
        <f t="shared" si="245"/>
        <v>977.87506078000001</v>
      </c>
      <c r="D300" s="136">
        <f t="shared" si="240"/>
        <v>5674.72</v>
      </c>
      <c r="E300" s="137">
        <f t="shared" si="253"/>
        <v>5692.31</v>
      </c>
      <c r="F300" s="138">
        <f t="shared" si="254"/>
        <v>44306</v>
      </c>
      <c r="G300" s="139">
        <f t="shared" si="232"/>
        <v>3.0997124087179806E-3</v>
      </c>
      <c r="H300" s="140">
        <f t="shared" si="246"/>
        <v>44368</v>
      </c>
      <c r="I300" s="140">
        <f t="shared" si="233"/>
        <v>44368</v>
      </c>
      <c r="J300" s="141">
        <f t="shared" si="241"/>
        <v>21</v>
      </c>
      <c r="K300" s="141">
        <f t="shared" si="227"/>
        <v>11</v>
      </c>
      <c r="L300" s="8">
        <f t="shared" si="242"/>
        <v>1.0016224600000001</v>
      </c>
      <c r="M300" s="142">
        <f t="shared" si="255"/>
        <v>1.00930024</v>
      </c>
      <c r="N300" s="142">
        <f t="shared" si="250"/>
        <v>1.0623061690578528</v>
      </c>
      <c r="O300" s="135">
        <f t="shared" si="252"/>
        <v>1.06402971</v>
      </c>
      <c r="P300" s="135">
        <f t="shared" si="234"/>
        <v>1040.48811733</v>
      </c>
      <c r="Q300" s="190">
        <f t="shared" si="247"/>
        <v>0</v>
      </c>
      <c r="R300" s="191">
        <f t="shared" si="243"/>
        <v>0</v>
      </c>
      <c r="S300" s="135">
        <f t="shared" si="235"/>
        <v>0</v>
      </c>
      <c r="T300" s="145">
        <f t="shared" si="244"/>
        <v>7.8600000000000003E-2</v>
      </c>
      <c r="U300" s="143">
        <f t="shared" si="251"/>
        <v>11</v>
      </c>
      <c r="V300" s="143">
        <v>252</v>
      </c>
      <c r="W300" s="142">
        <f t="shared" si="236"/>
        <v>1.0033082499999999</v>
      </c>
      <c r="X300" s="135">
        <f t="shared" si="237"/>
        <v>3.4421948100000002</v>
      </c>
      <c r="Y300" s="135">
        <f t="shared" si="238"/>
        <v>0</v>
      </c>
      <c r="Z300" s="148" t="str">
        <f t="shared" si="248"/>
        <v>A+J=</v>
      </c>
      <c r="AA300" s="140">
        <f t="shared" si="249"/>
        <v>44368</v>
      </c>
      <c r="AB300" s="4"/>
      <c r="AD300" s="177">
        <v>44672</v>
      </c>
      <c r="AE300" s="178" t="s">
        <v>86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22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3"/>
      <c r="DN300" s="1"/>
      <c r="DO300" s="1"/>
      <c r="DP300" s="1"/>
      <c r="DQ300" s="1"/>
      <c r="DR300" s="1"/>
      <c r="DS300" s="1"/>
      <c r="DT300" s="1"/>
      <c r="DU300" s="1"/>
      <c r="DV300" s="1"/>
      <c r="DW300" s="4"/>
      <c r="DX300" s="1"/>
      <c r="DY300" s="1"/>
      <c r="DZ300" s="1"/>
      <c r="EA300" s="1"/>
      <c r="EB300" s="1"/>
      <c r="EC300" s="1"/>
    </row>
    <row r="301" spans="1:133" ht="12.75" x14ac:dyDescent="0.2">
      <c r="A301" s="134">
        <f t="shared" si="239"/>
        <v>44354</v>
      </c>
      <c r="B301" s="135">
        <f t="shared" si="231"/>
        <v>1043.9303121400001</v>
      </c>
      <c r="C301" s="135">
        <f t="shared" si="245"/>
        <v>977.87506078000001</v>
      </c>
      <c r="D301" s="136">
        <f t="shared" si="240"/>
        <v>5674.72</v>
      </c>
      <c r="E301" s="137">
        <f t="shared" si="253"/>
        <v>5692.31</v>
      </c>
      <c r="F301" s="138">
        <f t="shared" si="254"/>
        <v>44306</v>
      </c>
      <c r="G301" s="139">
        <f t="shared" si="232"/>
        <v>3.0997124087179806E-3</v>
      </c>
      <c r="H301" s="140">
        <f t="shared" si="246"/>
        <v>44368</v>
      </c>
      <c r="I301" s="140">
        <f t="shared" si="233"/>
        <v>44368</v>
      </c>
      <c r="J301" s="141">
        <f t="shared" si="241"/>
        <v>21</v>
      </c>
      <c r="K301" s="141">
        <f t="shared" si="227"/>
        <v>11</v>
      </c>
      <c r="L301" s="8">
        <f t="shared" si="242"/>
        <v>1.0016224600000001</v>
      </c>
      <c r="M301" s="142">
        <f t="shared" si="255"/>
        <v>1.00930024</v>
      </c>
      <c r="N301" s="142">
        <f t="shared" si="250"/>
        <v>1.0623061690578528</v>
      </c>
      <c r="O301" s="135">
        <f t="shared" si="252"/>
        <v>1.06402971</v>
      </c>
      <c r="P301" s="135">
        <f t="shared" si="234"/>
        <v>1040.48811733</v>
      </c>
      <c r="Q301" s="190">
        <f t="shared" si="247"/>
        <v>0</v>
      </c>
      <c r="R301" s="191">
        <f t="shared" si="243"/>
        <v>0</v>
      </c>
      <c r="S301" s="135">
        <f t="shared" si="235"/>
        <v>0</v>
      </c>
      <c r="T301" s="145">
        <f t="shared" si="244"/>
        <v>7.8600000000000003E-2</v>
      </c>
      <c r="U301" s="143">
        <f t="shared" si="251"/>
        <v>11</v>
      </c>
      <c r="V301" s="143">
        <v>252</v>
      </c>
      <c r="W301" s="142">
        <f t="shared" si="236"/>
        <v>1.0033082499999999</v>
      </c>
      <c r="X301" s="135">
        <f t="shared" si="237"/>
        <v>3.4421948100000002</v>
      </c>
      <c r="Y301" s="135">
        <f t="shared" si="238"/>
        <v>0</v>
      </c>
      <c r="Z301" s="148" t="str">
        <f t="shared" si="248"/>
        <v>A+J=</v>
      </c>
      <c r="AA301" s="140">
        <f t="shared" si="249"/>
        <v>44368</v>
      </c>
      <c r="AB301" s="4"/>
      <c r="AD301" s="177">
        <v>44728</v>
      </c>
      <c r="AE301" s="178" t="s">
        <v>98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22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3"/>
      <c r="DN301" s="1"/>
      <c r="DO301" s="1"/>
      <c r="DP301" s="1"/>
      <c r="DQ301" s="1"/>
      <c r="DR301" s="1"/>
      <c r="DS301" s="1"/>
      <c r="DT301" s="1"/>
      <c r="DU301" s="1"/>
      <c r="DV301" s="1"/>
      <c r="DW301" s="4"/>
      <c r="DX301" s="1"/>
      <c r="DY301" s="1"/>
      <c r="DZ301" s="1"/>
      <c r="EA301" s="1"/>
      <c r="EB301" s="1"/>
      <c r="EC301" s="1"/>
    </row>
    <row r="302" spans="1:133" ht="12.75" x14ac:dyDescent="0.2">
      <c r="A302" s="134">
        <f t="shared" si="239"/>
        <v>44355</v>
      </c>
      <c r="B302" s="135">
        <f t="shared" si="231"/>
        <v>1044.3977067799999</v>
      </c>
      <c r="C302" s="135">
        <f t="shared" si="245"/>
        <v>977.87506078000001</v>
      </c>
      <c r="D302" s="136">
        <f t="shared" si="240"/>
        <v>5674.72</v>
      </c>
      <c r="E302" s="137">
        <f t="shared" si="253"/>
        <v>5692.31</v>
      </c>
      <c r="F302" s="138">
        <f t="shared" si="254"/>
        <v>44306</v>
      </c>
      <c r="G302" s="139">
        <f t="shared" si="232"/>
        <v>3.0997124087179806E-3</v>
      </c>
      <c r="H302" s="140">
        <f t="shared" si="246"/>
        <v>44368</v>
      </c>
      <c r="I302" s="140">
        <f t="shared" si="233"/>
        <v>44368</v>
      </c>
      <c r="J302" s="141">
        <f t="shared" si="241"/>
        <v>21</v>
      </c>
      <c r="K302" s="141">
        <f t="shared" ref="K302:K365" si="256">(J302-(NETWORKDAYS(A302,I302,AD$148:AD$502)-1))</f>
        <v>12</v>
      </c>
      <c r="L302" s="8">
        <f t="shared" si="242"/>
        <v>1.00177008</v>
      </c>
      <c r="M302" s="142">
        <f t="shared" si="255"/>
        <v>1.00930024</v>
      </c>
      <c r="N302" s="142">
        <f t="shared" si="250"/>
        <v>1.0623061690578528</v>
      </c>
      <c r="O302" s="135">
        <f t="shared" si="252"/>
        <v>1.06418653</v>
      </c>
      <c r="P302" s="135">
        <f t="shared" si="234"/>
        <v>1040.6414677</v>
      </c>
      <c r="Q302" s="190">
        <f t="shared" si="247"/>
        <v>0</v>
      </c>
      <c r="R302" s="191">
        <f t="shared" si="243"/>
        <v>0</v>
      </c>
      <c r="S302" s="135">
        <f t="shared" si="235"/>
        <v>0</v>
      </c>
      <c r="T302" s="145">
        <f t="shared" si="244"/>
        <v>7.8600000000000003E-2</v>
      </c>
      <c r="U302" s="143">
        <f t="shared" si="251"/>
        <v>12</v>
      </c>
      <c r="V302" s="143">
        <v>252</v>
      </c>
      <c r="W302" s="142">
        <f t="shared" si="236"/>
        <v>1.003609542</v>
      </c>
      <c r="X302" s="135">
        <f t="shared" si="237"/>
        <v>3.7562390799999998</v>
      </c>
      <c r="Y302" s="135">
        <f t="shared" si="238"/>
        <v>0</v>
      </c>
      <c r="Z302" s="148" t="str">
        <f t="shared" si="248"/>
        <v>A+J=</v>
      </c>
      <c r="AA302" s="140">
        <f t="shared" si="249"/>
        <v>44368</v>
      </c>
      <c r="AB302" s="4"/>
      <c r="AD302" s="177">
        <v>44811</v>
      </c>
      <c r="AE302" s="178" t="s">
        <v>100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22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3"/>
      <c r="DN302" s="1"/>
      <c r="DO302" s="1"/>
      <c r="DP302" s="1"/>
      <c r="DQ302" s="1"/>
      <c r="DR302" s="1"/>
      <c r="DS302" s="1"/>
      <c r="DT302" s="1"/>
      <c r="DU302" s="1"/>
      <c r="DV302" s="1"/>
      <c r="DW302" s="4"/>
      <c r="DX302" s="1"/>
      <c r="DY302" s="1"/>
      <c r="DZ302" s="1"/>
      <c r="EA302" s="1"/>
      <c r="EB302" s="1"/>
      <c r="EC302" s="1"/>
    </row>
    <row r="303" spans="1:133" ht="12.75" x14ac:dyDescent="0.2">
      <c r="A303" s="134">
        <f t="shared" si="239"/>
        <v>44356</v>
      </c>
      <c r="B303" s="135">
        <f t="shared" si="231"/>
        <v>1044.86531694</v>
      </c>
      <c r="C303" s="135">
        <f t="shared" si="245"/>
        <v>977.87506078000001</v>
      </c>
      <c r="D303" s="136">
        <f t="shared" si="240"/>
        <v>5674.72</v>
      </c>
      <c r="E303" s="137">
        <f t="shared" si="253"/>
        <v>5692.31</v>
      </c>
      <c r="F303" s="138">
        <f t="shared" si="254"/>
        <v>44306</v>
      </c>
      <c r="G303" s="139">
        <f t="shared" si="232"/>
        <v>3.0997124087179806E-3</v>
      </c>
      <c r="H303" s="140">
        <f t="shared" si="246"/>
        <v>44368</v>
      </c>
      <c r="I303" s="140">
        <f t="shared" si="233"/>
        <v>44368</v>
      </c>
      <c r="J303" s="141">
        <f t="shared" si="241"/>
        <v>21</v>
      </c>
      <c r="K303" s="141">
        <f t="shared" si="256"/>
        <v>13</v>
      </c>
      <c r="L303" s="8">
        <f t="shared" si="242"/>
        <v>1.00191773</v>
      </c>
      <c r="M303" s="142">
        <f t="shared" si="255"/>
        <v>1.00930024</v>
      </c>
      <c r="N303" s="142">
        <f t="shared" si="250"/>
        <v>1.0623061690578528</v>
      </c>
      <c r="O303" s="135">
        <f t="shared" si="252"/>
        <v>1.06434338</v>
      </c>
      <c r="P303" s="135">
        <f t="shared" si="234"/>
        <v>1040.7948474</v>
      </c>
      <c r="Q303" s="190">
        <f t="shared" si="247"/>
        <v>0</v>
      </c>
      <c r="R303" s="191">
        <f t="shared" si="243"/>
        <v>0</v>
      </c>
      <c r="S303" s="135">
        <f t="shared" si="235"/>
        <v>0</v>
      </c>
      <c r="T303" s="145">
        <f t="shared" si="244"/>
        <v>7.8600000000000003E-2</v>
      </c>
      <c r="U303" s="143">
        <f t="shared" si="251"/>
        <v>13</v>
      </c>
      <c r="V303" s="143">
        <v>252</v>
      </c>
      <c r="W303" s="142">
        <f t="shared" si="236"/>
        <v>1.0039109239999999</v>
      </c>
      <c r="X303" s="135">
        <f t="shared" si="237"/>
        <v>4.0704695400000004</v>
      </c>
      <c r="Y303" s="135">
        <f t="shared" si="238"/>
        <v>0</v>
      </c>
      <c r="Z303" s="148" t="str">
        <f t="shared" si="248"/>
        <v>A+J=</v>
      </c>
      <c r="AA303" s="140">
        <f t="shared" si="249"/>
        <v>44368</v>
      </c>
      <c r="AB303" s="4"/>
      <c r="AD303" s="177">
        <v>44846</v>
      </c>
      <c r="AE303" s="179" t="s">
        <v>87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22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3"/>
      <c r="DN303" s="1"/>
      <c r="DO303" s="1"/>
      <c r="DP303" s="1"/>
      <c r="DQ303" s="1"/>
      <c r="DR303" s="1"/>
      <c r="DS303" s="1"/>
      <c r="DT303" s="1"/>
      <c r="DU303" s="1"/>
      <c r="DV303" s="1"/>
      <c r="DW303" s="4"/>
      <c r="DX303" s="1"/>
      <c r="DY303" s="1"/>
      <c r="DZ303" s="1"/>
      <c r="EA303" s="1"/>
      <c r="EB303" s="1"/>
      <c r="EC303" s="1"/>
    </row>
    <row r="304" spans="1:133" ht="12.75" x14ac:dyDescent="0.2">
      <c r="A304" s="134">
        <f t="shared" si="239"/>
        <v>44357</v>
      </c>
      <c r="B304" s="135">
        <f t="shared" si="231"/>
        <v>1045.33313393</v>
      </c>
      <c r="C304" s="135">
        <f t="shared" si="245"/>
        <v>977.87506078000001</v>
      </c>
      <c r="D304" s="136">
        <f t="shared" si="240"/>
        <v>5674.72</v>
      </c>
      <c r="E304" s="137">
        <f t="shared" si="253"/>
        <v>5692.31</v>
      </c>
      <c r="F304" s="138">
        <f t="shared" si="254"/>
        <v>44306</v>
      </c>
      <c r="G304" s="139">
        <f t="shared" si="232"/>
        <v>3.0997124087179806E-3</v>
      </c>
      <c r="H304" s="140">
        <f t="shared" si="246"/>
        <v>44368</v>
      </c>
      <c r="I304" s="140">
        <f t="shared" si="233"/>
        <v>44368</v>
      </c>
      <c r="J304" s="141">
        <f t="shared" si="241"/>
        <v>21</v>
      </c>
      <c r="K304" s="141">
        <f t="shared" si="256"/>
        <v>14</v>
      </c>
      <c r="L304" s="8">
        <f t="shared" si="242"/>
        <v>1.0020654</v>
      </c>
      <c r="M304" s="142">
        <f t="shared" si="255"/>
        <v>1.00930024</v>
      </c>
      <c r="N304" s="142">
        <f t="shared" si="250"/>
        <v>1.0623061690578528</v>
      </c>
      <c r="O304" s="135">
        <f t="shared" si="252"/>
        <v>1.06450025</v>
      </c>
      <c r="P304" s="135">
        <f t="shared" si="234"/>
        <v>1040.94824666</v>
      </c>
      <c r="Q304" s="190">
        <f t="shared" si="247"/>
        <v>0</v>
      </c>
      <c r="R304" s="191">
        <f t="shared" si="243"/>
        <v>0</v>
      </c>
      <c r="S304" s="135">
        <f t="shared" si="235"/>
        <v>0</v>
      </c>
      <c r="T304" s="145">
        <f t="shared" si="244"/>
        <v>7.8600000000000003E-2</v>
      </c>
      <c r="U304" s="143">
        <f t="shared" si="251"/>
        <v>14</v>
      </c>
      <c r="V304" s="143">
        <v>252</v>
      </c>
      <c r="W304" s="142">
        <f t="shared" si="236"/>
        <v>1.0042123970000001</v>
      </c>
      <c r="X304" s="135">
        <f t="shared" si="237"/>
        <v>4.3848872700000001</v>
      </c>
      <c r="Y304" s="135">
        <f t="shared" si="238"/>
        <v>0</v>
      </c>
      <c r="Z304" s="148" t="str">
        <f t="shared" si="248"/>
        <v>A+J=</v>
      </c>
      <c r="AA304" s="140">
        <f t="shared" si="249"/>
        <v>44368</v>
      </c>
      <c r="AB304" s="4"/>
      <c r="AD304" s="177">
        <v>44867</v>
      </c>
      <c r="AE304" s="178" t="s">
        <v>92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22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3"/>
      <c r="DN304" s="1"/>
      <c r="DO304" s="1"/>
      <c r="DP304" s="1"/>
      <c r="DQ304" s="1"/>
      <c r="DR304" s="1"/>
      <c r="DS304" s="1"/>
      <c r="DT304" s="1"/>
      <c r="DU304" s="1"/>
      <c r="DV304" s="1"/>
      <c r="DW304" s="4"/>
      <c r="DX304" s="1"/>
      <c r="DY304" s="1"/>
      <c r="DZ304" s="1"/>
      <c r="EA304" s="1"/>
      <c r="EB304" s="1"/>
      <c r="EC304" s="1"/>
    </row>
    <row r="305" spans="1:133" ht="12.75" x14ac:dyDescent="0.2">
      <c r="A305" s="134">
        <f t="shared" si="239"/>
        <v>44358</v>
      </c>
      <c r="B305" s="135">
        <f t="shared" si="231"/>
        <v>1045.80116761</v>
      </c>
      <c r="C305" s="135">
        <f t="shared" si="245"/>
        <v>977.87506078000001</v>
      </c>
      <c r="D305" s="136">
        <f t="shared" si="240"/>
        <v>5674.72</v>
      </c>
      <c r="E305" s="137">
        <f t="shared" si="253"/>
        <v>5692.31</v>
      </c>
      <c r="F305" s="138">
        <f t="shared" si="254"/>
        <v>44306</v>
      </c>
      <c r="G305" s="139">
        <f t="shared" si="232"/>
        <v>3.0997124087179806E-3</v>
      </c>
      <c r="H305" s="140">
        <f t="shared" si="246"/>
        <v>44368</v>
      </c>
      <c r="I305" s="140">
        <f t="shared" si="233"/>
        <v>44368</v>
      </c>
      <c r="J305" s="141">
        <f t="shared" si="241"/>
        <v>21</v>
      </c>
      <c r="K305" s="141">
        <f t="shared" si="256"/>
        <v>15</v>
      </c>
      <c r="L305" s="8">
        <f t="shared" si="242"/>
        <v>1.0022131000000001</v>
      </c>
      <c r="M305" s="142">
        <f t="shared" si="255"/>
        <v>1.00930024</v>
      </c>
      <c r="N305" s="142">
        <f t="shared" si="250"/>
        <v>1.0623061690578528</v>
      </c>
      <c r="O305" s="135">
        <f t="shared" si="252"/>
        <v>1.0646571499999999</v>
      </c>
      <c r="P305" s="135">
        <f t="shared" si="234"/>
        <v>1041.1016752600001</v>
      </c>
      <c r="Q305" s="190">
        <f t="shared" si="247"/>
        <v>0</v>
      </c>
      <c r="R305" s="191">
        <f t="shared" si="243"/>
        <v>0</v>
      </c>
      <c r="S305" s="135">
        <f t="shared" si="235"/>
        <v>0</v>
      </c>
      <c r="T305" s="145">
        <f t="shared" si="244"/>
        <v>7.8600000000000003E-2</v>
      </c>
      <c r="U305" s="143">
        <f t="shared" si="251"/>
        <v>15</v>
      </c>
      <c r="V305" s="143">
        <v>252</v>
      </c>
      <c r="W305" s="142">
        <f t="shared" si="236"/>
        <v>1.004513961</v>
      </c>
      <c r="X305" s="135">
        <f t="shared" si="237"/>
        <v>4.6994923499999999</v>
      </c>
      <c r="Y305" s="135">
        <f t="shared" si="238"/>
        <v>0</v>
      </c>
      <c r="Z305" s="148" t="str">
        <f t="shared" si="248"/>
        <v>A+J=</v>
      </c>
      <c r="AA305" s="140">
        <f t="shared" si="249"/>
        <v>44368</v>
      </c>
      <c r="AB305" s="4"/>
      <c r="AD305" s="177">
        <v>44880</v>
      </c>
      <c r="AE305" s="178" t="s">
        <v>101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22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3"/>
      <c r="DN305" s="1"/>
      <c r="DO305" s="1"/>
      <c r="DP305" s="1"/>
      <c r="DQ305" s="1"/>
      <c r="DR305" s="1"/>
      <c r="DS305" s="1"/>
      <c r="DT305" s="1"/>
      <c r="DU305" s="1"/>
      <c r="DV305" s="1"/>
      <c r="DW305" s="4"/>
      <c r="DX305" s="1"/>
      <c r="DY305" s="1"/>
      <c r="DZ305" s="1"/>
      <c r="EA305" s="1"/>
      <c r="EB305" s="1"/>
      <c r="EC305" s="1"/>
    </row>
    <row r="306" spans="1:133" ht="12.75" x14ac:dyDescent="0.2">
      <c r="A306" s="134">
        <f t="shared" si="239"/>
        <v>44359</v>
      </c>
      <c r="B306" s="135">
        <f t="shared" si="231"/>
        <v>1046.2694072100001</v>
      </c>
      <c r="C306" s="135">
        <f t="shared" si="245"/>
        <v>977.87506078000001</v>
      </c>
      <c r="D306" s="136">
        <f t="shared" si="240"/>
        <v>5674.72</v>
      </c>
      <c r="E306" s="137">
        <f t="shared" si="253"/>
        <v>5692.31</v>
      </c>
      <c r="F306" s="138">
        <f t="shared" si="254"/>
        <v>44306</v>
      </c>
      <c r="G306" s="139">
        <f t="shared" si="232"/>
        <v>3.0997124087179806E-3</v>
      </c>
      <c r="H306" s="140">
        <f t="shared" si="246"/>
        <v>44368</v>
      </c>
      <c r="I306" s="140">
        <f t="shared" si="233"/>
        <v>44368</v>
      </c>
      <c r="J306" s="141">
        <f t="shared" si="241"/>
        <v>21</v>
      </c>
      <c r="K306" s="141">
        <f t="shared" si="256"/>
        <v>16</v>
      </c>
      <c r="L306" s="8">
        <f t="shared" si="242"/>
        <v>1.0023608100000001</v>
      </c>
      <c r="M306" s="142">
        <f t="shared" si="255"/>
        <v>1.00930024</v>
      </c>
      <c r="N306" s="142">
        <f t="shared" si="250"/>
        <v>1.0623061690578528</v>
      </c>
      <c r="O306" s="135">
        <f t="shared" si="252"/>
        <v>1.0648140699999999</v>
      </c>
      <c r="P306" s="135">
        <f t="shared" si="234"/>
        <v>1041.25512342</v>
      </c>
      <c r="Q306" s="190">
        <f t="shared" si="247"/>
        <v>0</v>
      </c>
      <c r="R306" s="191">
        <f t="shared" si="243"/>
        <v>0</v>
      </c>
      <c r="S306" s="135">
        <f t="shared" si="235"/>
        <v>0</v>
      </c>
      <c r="T306" s="145">
        <f t="shared" si="244"/>
        <v>7.8600000000000003E-2</v>
      </c>
      <c r="U306" s="143">
        <f t="shared" si="251"/>
        <v>16</v>
      </c>
      <c r="V306" s="143">
        <v>252</v>
      </c>
      <c r="W306" s="142">
        <f t="shared" si="236"/>
        <v>1.0048156150000001</v>
      </c>
      <c r="X306" s="135">
        <f t="shared" si="237"/>
        <v>5.0142837900000004</v>
      </c>
      <c r="Y306" s="135">
        <f t="shared" si="238"/>
        <v>0</v>
      </c>
      <c r="Z306" s="148" t="str">
        <f t="shared" si="248"/>
        <v>A+J=</v>
      </c>
      <c r="AA306" s="140">
        <f t="shared" si="249"/>
        <v>44368</v>
      </c>
      <c r="AB306" s="4"/>
      <c r="AD306" s="177">
        <v>44977</v>
      </c>
      <c r="AE306" s="178" t="s">
        <v>85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22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3"/>
      <c r="DN306" s="1"/>
      <c r="DO306" s="1"/>
      <c r="DP306" s="1"/>
      <c r="DQ306" s="1"/>
      <c r="DR306" s="1"/>
      <c r="DS306" s="1"/>
      <c r="DT306" s="1"/>
      <c r="DU306" s="1"/>
      <c r="DV306" s="1"/>
      <c r="DW306" s="4"/>
      <c r="DX306" s="1"/>
      <c r="DY306" s="1"/>
      <c r="DZ306" s="1"/>
      <c r="EA306" s="1"/>
      <c r="EB306" s="1"/>
      <c r="EC306" s="1"/>
    </row>
    <row r="307" spans="1:133" ht="12.75" x14ac:dyDescent="0.2">
      <c r="A307" s="134">
        <f t="shared" si="239"/>
        <v>44360</v>
      </c>
      <c r="B307" s="135">
        <f t="shared" si="231"/>
        <v>1046.2694072100001</v>
      </c>
      <c r="C307" s="135">
        <f t="shared" si="245"/>
        <v>977.87506078000001</v>
      </c>
      <c r="D307" s="136">
        <f t="shared" si="240"/>
        <v>5674.72</v>
      </c>
      <c r="E307" s="137">
        <f t="shared" si="253"/>
        <v>5692.31</v>
      </c>
      <c r="F307" s="138">
        <f t="shared" si="254"/>
        <v>44306</v>
      </c>
      <c r="G307" s="139">
        <f t="shared" si="232"/>
        <v>3.0997124087179806E-3</v>
      </c>
      <c r="H307" s="140">
        <f t="shared" si="246"/>
        <v>44368</v>
      </c>
      <c r="I307" s="140">
        <f t="shared" si="233"/>
        <v>44368</v>
      </c>
      <c r="J307" s="141">
        <f t="shared" si="241"/>
        <v>21</v>
      </c>
      <c r="K307" s="141">
        <f t="shared" si="256"/>
        <v>16</v>
      </c>
      <c r="L307" s="8">
        <f t="shared" si="242"/>
        <v>1.0023608100000001</v>
      </c>
      <c r="M307" s="142">
        <f t="shared" si="255"/>
        <v>1.00930024</v>
      </c>
      <c r="N307" s="142">
        <f t="shared" si="250"/>
        <v>1.0623061690578528</v>
      </c>
      <c r="O307" s="135">
        <f t="shared" si="252"/>
        <v>1.0648140699999999</v>
      </c>
      <c r="P307" s="135">
        <f t="shared" si="234"/>
        <v>1041.25512342</v>
      </c>
      <c r="Q307" s="190">
        <f t="shared" si="247"/>
        <v>0</v>
      </c>
      <c r="R307" s="191">
        <f t="shared" si="243"/>
        <v>0</v>
      </c>
      <c r="S307" s="135">
        <f t="shared" si="235"/>
        <v>0</v>
      </c>
      <c r="T307" s="145">
        <f t="shared" si="244"/>
        <v>7.8600000000000003E-2</v>
      </c>
      <c r="U307" s="143">
        <f t="shared" si="251"/>
        <v>16</v>
      </c>
      <c r="V307" s="143">
        <v>252</v>
      </c>
      <c r="W307" s="142">
        <f t="shared" si="236"/>
        <v>1.0048156150000001</v>
      </c>
      <c r="X307" s="135">
        <f t="shared" si="237"/>
        <v>5.0142837900000004</v>
      </c>
      <c r="Y307" s="135">
        <f t="shared" si="238"/>
        <v>0</v>
      </c>
      <c r="Z307" s="148" t="str">
        <f t="shared" si="248"/>
        <v>A+J=</v>
      </c>
      <c r="AA307" s="140">
        <f t="shared" si="249"/>
        <v>44368</v>
      </c>
      <c r="AB307" s="4"/>
      <c r="AD307" s="177">
        <v>44978</v>
      </c>
      <c r="AE307" s="178" t="s">
        <v>85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22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3"/>
      <c r="DN307" s="1"/>
      <c r="DO307" s="1"/>
      <c r="DP307" s="1"/>
      <c r="DQ307" s="1"/>
      <c r="DR307" s="1"/>
      <c r="DS307" s="1"/>
      <c r="DT307" s="1"/>
      <c r="DU307" s="1"/>
      <c r="DV307" s="1"/>
      <c r="DW307" s="4"/>
      <c r="DX307" s="1"/>
      <c r="DY307" s="1"/>
      <c r="DZ307" s="1"/>
      <c r="EA307" s="1"/>
      <c r="EB307" s="1"/>
      <c r="EC307" s="1"/>
    </row>
    <row r="308" spans="1:133" ht="12.75" x14ac:dyDescent="0.2">
      <c r="A308" s="134">
        <f t="shared" si="239"/>
        <v>44361</v>
      </c>
      <c r="B308" s="135">
        <f t="shared" si="231"/>
        <v>1046.2694072100001</v>
      </c>
      <c r="C308" s="135">
        <f t="shared" si="245"/>
        <v>977.87506078000001</v>
      </c>
      <c r="D308" s="136">
        <f t="shared" si="240"/>
        <v>5674.72</v>
      </c>
      <c r="E308" s="137">
        <f t="shared" si="253"/>
        <v>5692.31</v>
      </c>
      <c r="F308" s="138">
        <f t="shared" si="254"/>
        <v>44306</v>
      </c>
      <c r="G308" s="139">
        <f t="shared" si="232"/>
        <v>3.0997124087179806E-3</v>
      </c>
      <c r="H308" s="140">
        <f t="shared" si="246"/>
        <v>44368</v>
      </c>
      <c r="I308" s="140">
        <f t="shared" si="233"/>
        <v>44368</v>
      </c>
      <c r="J308" s="141">
        <f t="shared" si="241"/>
        <v>21</v>
      </c>
      <c r="K308" s="141">
        <f t="shared" si="256"/>
        <v>16</v>
      </c>
      <c r="L308" s="8">
        <f t="shared" si="242"/>
        <v>1.0023608100000001</v>
      </c>
      <c r="M308" s="142">
        <f t="shared" si="255"/>
        <v>1.00930024</v>
      </c>
      <c r="N308" s="142">
        <f t="shared" si="250"/>
        <v>1.0623061690578528</v>
      </c>
      <c r="O308" s="135">
        <f t="shared" si="252"/>
        <v>1.0648140699999999</v>
      </c>
      <c r="P308" s="135">
        <f t="shared" si="234"/>
        <v>1041.25512342</v>
      </c>
      <c r="Q308" s="190">
        <f t="shared" si="247"/>
        <v>0</v>
      </c>
      <c r="R308" s="191">
        <f t="shared" si="243"/>
        <v>0</v>
      </c>
      <c r="S308" s="135">
        <f t="shared" si="235"/>
        <v>0</v>
      </c>
      <c r="T308" s="145">
        <f t="shared" si="244"/>
        <v>7.8600000000000003E-2</v>
      </c>
      <c r="U308" s="143">
        <f t="shared" si="251"/>
        <v>16</v>
      </c>
      <c r="V308" s="143">
        <v>252</v>
      </c>
      <c r="W308" s="142">
        <f t="shared" si="236"/>
        <v>1.0048156150000001</v>
      </c>
      <c r="X308" s="135">
        <f t="shared" si="237"/>
        <v>5.0142837900000004</v>
      </c>
      <c r="Y308" s="135">
        <f t="shared" si="238"/>
        <v>0</v>
      </c>
      <c r="Z308" s="148" t="str">
        <f t="shared" si="248"/>
        <v>A+J=</v>
      </c>
      <c r="AA308" s="140">
        <f t="shared" si="249"/>
        <v>44368</v>
      </c>
      <c r="AB308" s="4"/>
      <c r="AD308" s="177">
        <v>45023</v>
      </c>
      <c r="AE308" s="178" t="s">
        <v>97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22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3"/>
      <c r="DN308" s="1"/>
      <c r="DO308" s="1"/>
      <c r="DP308" s="1"/>
      <c r="DQ308" s="1"/>
      <c r="DR308" s="1"/>
      <c r="DS308" s="1"/>
      <c r="DT308" s="1"/>
      <c r="DU308" s="1"/>
      <c r="DV308" s="1"/>
      <c r="DW308" s="4"/>
      <c r="DX308" s="1"/>
      <c r="DY308" s="1"/>
      <c r="DZ308" s="1"/>
      <c r="EA308" s="1"/>
      <c r="EB308" s="1"/>
      <c r="EC308" s="1"/>
    </row>
    <row r="309" spans="1:133" ht="12.75" x14ac:dyDescent="0.2">
      <c r="A309" s="134">
        <f t="shared" si="239"/>
        <v>44362</v>
      </c>
      <c r="B309" s="135">
        <f t="shared" si="231"/>
        <v>1046.7378537900001</v>
      </c>
      <c r="C309" s="135">
        <f t="shared" si="245"/>
        <v>977.87506078000001</v>
      </c>
      <c r="D309" s="136">
        <f t="shared" si="240"/>
        <v>5674.72</v>
      </c>
      <c r="E309" s="137">
        <f t="shared" si="253"/>
        <v>5692.31</v>
      </c>
      <c r="F309" s="138">
        <f t="shared" si="254"/>
        <v>44306</v>
      </c>
      <c r="G309" s="139">
        <f t="shared" si="232"/>
        <v>3.0997124087179806E-3</v>
      </c>
      <c r="H309" s="140">
        <f t="shared" si="246"/>
        <v>44368</v>
      </c>
      <c r="I309" s="140">
        <f t="shared" si="233"/>
        <v>44368</v>
      </c>
      <c r="J309" s="141">
        <f t="shared" si="241"/>
        <v>21</v>
      </c>
      <c r="K309" s="141">
        <f t="shared" si="256"/>
        <v>17</v>
      </c>
      <c r="L309" s="8">
        <f t="shared" si="242"/>
        <v>1.0025085499999999</v>
      </c>
      <c r="M309" s="142">
        <f t="shared" si="255"/>
        <v>1.00930024</v>
      </c>
      <c r="N309" s="142">
        <f t="shared" si="250"/>
        <v>1.0623061690578528</v>
      </c>
      <c r="O309" s="135">
        <f t="shared" si="252"/>
        <v>1.0649710100000001</v>
      </c>
      <c r="P309" s="135">
        <f t="shared" si="234"/>
        <v>1041.4085911300001</v>
      </c>
      <c r="Q309" s="190">
        <f t="shared" si="247"/>
        <v>0</v>
      </c>
      <c r="R309" s="191">
        <f t="shared" si="243"/>
        <v>0</v>
      </c>
      <c r="S309" s="135">
        <f t="shared" si="235"/>
        <v>0</v>
      </c>
      <c r="T309" s="145">
        <f t="shared" si="244"/>
        <v>7.8600000000000003E-2</v>
      </c>
      <c r="U309" s="143">
        <f t="shared" si="251"/>
        <v>17</v>
      </c>
      <c r="V309" s="143">
        <v>252</v>
      </c>
      <c r="W309" s="142">
        <f t="shared" si="236"/>
        <v>1.0051173600000001</v>
      </c>
      <c r="X309" s="135">
        <f t="shared" si="237"/>
        <v>5.3292626600000004</v>
      </c>
      <c r="Y309" s="135">
        <f t="shared" si="238"/>
        <v>0</v>
      </c>
      <c r="Z309" s="148" t="str">
        <f t="shared" si="248"/>
        <v>A+J=</v>
      </c>
      <c r="AA309" s="140">
        <f t="shared" si="249"/>
        <v>44368</v>
      </c>
      <c r="AB309" s="4"/>
      <c r="AD309" s="177">
        <v>45037</v>
      </c>
      <c r="AE309" s="178" t="s">
        <v>86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22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3"/>
      <c r="DN309" s="1"/>
      <c r="DO309" s="1"/>
      <c r="DP309" s="1"/>
      <c r="DQ309" s="1"/>
      <c r="DR309" s="1"/>
      <c r="DS309" s="1"/>
      <c r="DT309" s="1"/>
      <c r="DU309" s="1"/>
      <c r="DV309" s="1"/>
      <c r="DW309" s="4"/>
      <c r="DX309" s="1"/>
      <c r="DY309" s="1"/>
      <c r="DZ309" s="1"/>
      <c r="EA309" s="1"/>
      <c r="EB309" s="1"/>
      <c r="EC309" s="1"/>
    </row>
    <row r="310" spans="1:133" ht="12.75" x14ac:dyDescent="0.2">
      <c r="A310" s="134">
        <f t="shared" si="239"/>
        <v>44363</v>
      </c>
      <c r="B310" s="135">
        <f t="shared" si="231"/>
        <v>1047.20650744</v>
      </c>
      <c r="C310" s="135">
        <f t="shared" si="245"/>
        <v>977.87506078000001</v>
      </c>
      <c r="D310" s="136">
        <f t="shared" si="240"/>
        <v>5674.72</v>
      </c>
      <c r="E310" s="137">
        <f t="shared" si="253"/>
        <v>5692.31</v>
      </c>
      <c r="F310" s="138">
        <f t="shared" si="254"/>
        <v>44306</v>
      </c>
      <c r="G310" s="139">
        <f t="shared" si="232"/>
        <v>3.0997124087179806E-3</v>
      </c>
      <c r="H310" s="140">
        <f t="shared" si="246"/>
        <v>44368</v>
      </c>
      <c r="I310" s="140">
        <f t="shared" si="233"/>
        <v>44368</v>
      </c>
      <c r="J310" s="141">
        <f t="shared" si="241"/>
        <v>21</v>
      </c>
      <c r="K310" s="141">
        <f t="shared" si="256"/>
        <v>18</v>
      </c>
      <c r="L310" s="8">
        <f t="shared" si="242"/>
        <v>1.0026562999999999</v>
      </c>
      <c r="M310" s="142">
        <f t="shared" si="255"/>
        <v>1.00930024</v>
      </c>
      <c r="N310" s="142">
        <f t="shared" si="250"/>
        <v>1.0623061690578528</v>
      </c>
      <c r="O310" s="135">
        <f t="shared" si="252"/>
        <v>1.06512797</v>
      </c>
      <c r="P310" s="135">
        <f t="shared" si="234"/>
        <v>1041.5620784</v>
      </c>
      <c r="Q310" s="190">
        <f t="shared" si="247"/>
        <v>0</v>
      </c>
      <c r="R310" s="191">
        <f t="shared" si="243"/>
        <v>0</v>
      </c>
      <c r="S310" s="135">
        <f t="shared" si="235"/>
        <v>0</v>
      </c>
      <c r="T310" s="145">
        <f t="shared" si="244"/>
        <v>7.8600000000000003E-2</v>
      </c>
      <c r="U310" s="143">
        <f t="shared" si="251"/>
        <v>18</v>
      </c>
      <c r="V310" s="143">
        <v>252</v>
      </c>
      <c r="W310" s="142">
        <f t="shared" si="236"/>
        <v>1.0054191960000001</v>
      </c>
      <c r="X310" s="135">
        <f t="shared" si="237"/>
        <v>5.6444290400000003</v>
      </c>
      <c r="Y310" s="135">
        <f t="shared" si="238"/>
        <v>0</v>
      </c>
      <c r="Z310" s="148" t="str">
        <f t="shared" si="248"/>
        <v>A+J=</v>
      </c>
      <c r="AA310" s="140">
        <f t="shared" si="249"/>
        <v>44368</v>
      </c>
      <c r="AB310" s="4"/>
      <c r="AD310" s="177">
        <v>45047</v>
      </c>
      <c r="AE310" s="178" t="s">
        <v>99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22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3"/>
      <c r="DN310" s="1"/>
      <c r="DO310" s="1"/>
      <c r="DP310" s="1"/>
      <c r="DQ310" s="1"/>
      <c r="DR310" s="1"/>
      <c r="DS310" s="1"/>
      <c r="DT310" s="1"/>
      <c r="DU310" s="1"/>
      <c r="DV310" s="1"/>
      <c r="DW310" s="4"/>
      <c r="DX310" s="1"/>
      <c r="DY310" s="1"/>
      <c r="DZ310" s="1"/>
      <c r="EA310" s="1"/>
      <c r="EB310" s="1"/>
      <c r="EC310" s="1"/>
    </row>
    <row r="311" spans="1:133" ht="12.75" x14ac:dyDescent="0.2">
      <c r="A311" s="134">
        <f t="shared" si="239"/>
        <v>44364</v>
      </c>
      <c r="B311" s="135">
        <f t="shared" si="231"/>
        <v>1047.6753769999998</v>
      </c>
      <c r="C311" s="135">
        <f t="shared" si="245"/>
        <v>977.87506078000001</v>
      </c>
      <c r="D311" s="136">
        <f t="shared" si="240"/>
        <v>5674.72</v>
      </c>
      <c r="E311" s="137">
        <f t="shared" si="253"/>
        <v>5692.31</v>
      </c>
      <c r="F311" s="138">
        <f t="shared" si="254"/>
        <v>44306</v>
      </c>
      <c r="G311" s="139">
        <f t="shared" si="232"/>
        <v>3.0997124087179806E-3</v>
      </c>
      <c r="H311" s="140">
        <f t="shared" si="246"/>
        <v>44368</v>
      </c>
      <c r="I311" s="140">
        <f t="shared" si="233"/>
        <v>44368</v>
      </c>
      <c r="J311" s="141">
        <f t="shared" si="241"/>
        <v>21</v>
      </c>
      <c r="K311" s="141">
        <f t="shared" si="256"/>
        <v>19</v>
      </c>
      <c r="L311" s="8">
        <f t="shared" si="242"/>
        <v>1.00280408</v>
      </c>
      <c r="M311" s="142">
        <f t="shared" si="255"/>
        <v>1.00930024</v>
      </c>
      <c r="N311" s="142">
        <f t="shared" si="250"/>
        <v>1.0623061690578528</v>
      </c>
      <c r="O311" s="135">
        <f t="shared" si="252"/>
        <v>1.0652849600000001</v>
      </c>
      <c r="P311" s="135">
        <f t="shared" si="234"/>
        <v>1041.7155949999999</v>
      </c>
      <c r="Q311" s="190">
        <f t="shared" si="247"/>
        <v>0</v>
      </c>
      <c r="R311" s="191">
        <f t="shared" si="243"/>
        <v>0</v>
      </c>
      <c r="S311" s="135">
        <f t="shared" si="235"/>
        <v>0</v>
      </c>
      <c r="T311" s="145">
        <f t="shared" si="244"/>
        <v>7.8600000000000003E-2</v>
      </c>
      <c r="U311" s="143">
        <f t="shared" si="251"/>
        <v>19</v>
      </c>
      <c r="V311" s="143">
        <v>252</v>
      </c>
      <c r="W311" s="142">
        <f t="shared" si="236"/>
        <v>1.005721122</v>
      </c>
      <c r="X311" s="135">
        <f t="shared" si="237"/>
        <v>5.9597819999999997</v>
      </c>
      <c r="Y311" s="135">
        <f t="shared" si="238"/>
        <v>0</v>
      </c>
      <c r="Z311" s="148" t="str">
        <f t="shared" si="248"/>
        <v>A+J=</v>
      </c>
      <c r="AA311" s="140">
        <f t="shared" si="249"/>
        <v>44368</v>
      </c>
      <c r="AB311" s="4"/>
      <c r="AD311" s="177">
        <v>45085</v>
      </c>
      <c r="AE311" s="178" t="s">
        <v>98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22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3"/>
      <c r="DN311" s="1"/>
      <c r="DO311" s="1"/>
      <c r="DP311" s="1"/>
      <c r="DQ311" s="1"/>
      <c r="DR311" s="1"/>
      <c r="DS311" s="1"/>
      <c r="DT311" s="1"/>
      <c r="DU311" s="1"/>
      <c r="DV311" s="1"/>
      <c r="DW311" s="4"/>
      <c r="DX311" s="1"/>
      <c r="DY311" s="1"/>
      <c r="DZ311" s="1"/>
      <c r="EA311" s="1"/>
      <c r="EB311" s="1"/>
      <c r="EC311" s="1"/>
    </row>
    <row r="312" spans="1:133" ht="12.75" x14ac:dyDescent="0.2">
      <c r="A312" s="134">
        <f t="shared" si="239"/>
        <v>44365</v>
      </c>
      <c r="B312" s="135">
        <f t="shared" si="231"/>
        <v>1048.1444428799998</v>
      </c>
      <c r="C312" s="135">
        <f t="shared" si="245"/>
        <v>977.87506078000001</v>
      </c>
      <c r="D312" s="136">
        <f t="shared" si="240"/>
        <v>5674.72</v>
      </c>
      <c r="E312" s="137">
        <f t="shared" si="253"/>
        <v>5692.31</v>
      </c>
      <c r="F312" s="138">
        <f t="shared" si="254"/>
        <v>44306</v>
      </c>
      <c r="G312" s="139">
        <f t="shared" si="232"/>
        <v>3.0997124087179806E-3</v>
      </c>
      <c r="H312" s="140">
        <f t="shared" si="246"/>
        <v>44368</v>
      </c>
      <c r="I312" s="140">
        <f t="shared" si="233"/>
        <v>44368</v>
      </c>
      <c r="J312" s="141">
        <f t="shared" si="241"/>
        <v>21</v>
      </c>
      <c r="K312" s="141">
        <f t="shared" si="256"/>
        <v>20</v>
      </c>
      <c r="L312" s="8">
        <f t="shared" si="242"/>
        <v>1.0029518799999999</v>
      </c>
      <c r="M312" s="142">
        <f t="shared" si="255"/>
        <v>1.00930024</v>
      </c>
      <c r="N312" s="142">
        <f t="shared" si="250"/>
        <v>1.0623061690578528</v>
      </c>
      <c r="O312" s="135">
        <f t="shared" si="252"/>
        <v>1.06544196</v>
      </c>
      <c r="P312" s="135">
        <f t="shared" si="234"/>
        <v>1041.8691213899999</v>
      </c>
      <c r="Q312" s="190">
        <f t="shared" si="247"/>
        <v>0</v>
      </c>
      <c r="R312" s="191">
        <f t="shared" si="243"/>
        <v>0</v>
      </c>
      <c r="S312" s="135">
        <f t="shared" si="235"/>
        <v>0</v>
      </c>
      <c r="T312" s="145">
        <f t="shared" si="244"/>
        <v>7.8600000000000003E-2</v>
      </c>
      <c r="U312" s="143">
        <f t="shared" si="251"/>
        <v>20</v>
      </c>
      <c r="V312" s="143">
        <v>252</v>
      </c>
      <c r="W312" s="142">
        <f t="shared" si="236"/>
        <v>1.006023138</v>
      </c>
      <c r="X312" s="135">
        <f t="shared" si="237"/>
        <v>6.2753214899999996</v>
      </c>
      <c r="Y312" s="135">
        <f t="shared" si="238"/>
        <v>0</v>
      </c>
      <c r="Z312" s="148" t="str">
        <f t="shared" si="248"/>
        <v>A+J=</v>
      </c>
      <c r="AA312" s="140">
        <f t="shared" si="249"/>
        <v>44368</v>
      </c>
      <c r="AB312" s="4"/>
      <c r="AD312" s="177">
        <v>45176</v>
      </c>
      <c r="AE312" s="178" t="s">
        <v>100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22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3"/>
      <c r="DN312" s="1"/>
      <c r="DO312" s="1"/>
      <c r="DP312" s="1"/>
      <c r="DQ312" s="1"/>
      <c r="DR312" s="1"/>
      <c r="DS312" s="1"/>
      <c r="DT312" s="1"/>
      <c r="DU312" s="1"/>
      <c r="DV312" s="1"/>
      <c r="DW312" s="4"/>
      <c r="DX312" s="1"/>
      <c r="DY312" s="1"/>
      <c r="DZ312" s="1"/>
      <c r="EA312" s="1"/>
      <c r="EB312" s="1"/>
      <c r="EC312" s="1"/>
    </row>
    <row r="313" spans="1:133" ht="12.75" x14ac:dyDescent="0.2">
      <c r="A313" s="134">
        <f t="shared" si="239"/>
        <v>44366</v>
      </c>
      <c r="B313" s="135">
        <f t="shared" si="231"/>
        <v>1048.61374656</v>
      </c>
      <c r="C313" s="135">
        <f t="shared" si="245"/>
        <v>977.87506078000001</v>
      </c>
      <c r="D313" s="136">
        <f t="shared" si="240"/>
        <v>5674.72</v>
      </c>
      <c r="E313" s="137">
        <f t="shared" si="253"/>
        <v>5692.31</v>
      </c>
      <c r="F313" s="138">
        <f t="shared" si="254"/>
        <v>44306</v>
      </c>
      <c r="G313" s="139">
        <f t="shared" si="232"/>
        <v>3.0997124087179806E-3</v>
      </c>
      <c r="H313" s="140">
        <f t="shared" si="246"/>
        <v>44368</v>
      </c>
      <c r="I313" s="140">
        <f t="shared" si="233"/>
        <v>44368</v>
      </c>
      <c r="J313" s="141">
        <f t="shared" si="241"/>
        <v>21</v>
      </c>
      <c r="K313" s="141">
        <f t="shared" si="256"/>
        <v>21</v>
      </c>
      <c r="L313" s="8">
        <f t="shared" si="242"/>
        <v>1.0030997100000001</v>
      </c>
      <c r="M313" s="142">
        <f t="shared" si="255"/>
        <v>1.00930024</v>
      </c>
      <c r="N313" s="142">
        <f t="shared" si="250"/>
        <v>1.0623061690578528</v>
      </c>
      <c r="O313" s="135">
        <f t="shared" si="252"/>
        <v>1.0655990099999999</v>
      </c>
      <c r="P313" s="135">
        <f t="shared" si="234"/>
        <v>1042.02269667</v>
      </c>
      <c r="Q313" s="190">
        <f t="shared" si="247"/>
        <v>0</v>
      </c>
      <c r="R313" s="191">
        <f t="shared" si="243"/>
        <v>0</v>
      </c>
      <c r="S313" s="135">
        <f t="shared" si="235"/>
        <v>0</v>
      </c>
      <c r="T313" s="145">
        <f t="shared" si="244"/>
        <v>7.8600000000000003E-2</v>
      </c>
      <c r="U313" s="143">
        <f t="shared" si="251"/>
        <v>21</v>
      </c>
      <c r="V313" s="143">
        <v>252</v>
      </c>
      <c r="W313" s="142">
        <f t="shared" si="236"/>
        <v>1.0063252460000001</v>
      </c>
      <c r="X313" s="135">
        <f t="shared" si="237"/>
        <v>6.5910498899999999</v>
      </c>
      <c r="Y313" s="135">
        <f t="shared" si="238"/>
        <v>0</v>
      </c>
      <c r="Z313" s="148" t="str">
        <f t="shared" si="248"/>
        <v>A+J=</v>
      </c>
      <c r="AA313" s="140">
        <f t="shared" si="249"/>
        <v>44368</v>
      </c>
      <c r="AB313" s="4"/>
      <c r="AD313" s="177">
        <v>45211</v>
      </c>
      <c r="AE313" s="179" t="s">
        <v>87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22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3"/>
      <c r="DN313" s="1"/>
      <c r="DO313" s="1"/>
      <c r="DP313" s="1"/>
      <c r="DQ313" s="1"/>
      <c r="DR313" s="1"/>
      <c r="DS313" s="1"/>
      <c r="DT313" s="1"/>
      <c r="DU313" s="1"/>
      <c r="DV313" s="1"/>
      <c r="DW313" s="4"/>
      <c r="DX313" s="1"/>
      <c r="DY313" s="1"/>
      <c r="DZ313" s="1"/>
      <c r="EA313" s="1"/>
      <c r="EB313" s="1"/>
      <c r="EC313" s="1"/>
    </row>
    <row r="314" spans="1:133" ht="12.75" x14ac:dyDescent="0.2">
      <c r="A314" s="134">
        <f t="shared" si="239"/>
        <v>44367</v>
      </c>
      <c r="B314" s="135">
        <f t="shared" si="231"/>
        <v>1048.61374656</v>
      </c>
      <c r="C314" s="135">
        <f t="shared" si="245"/>
        <v>977.87506078000001</v>
      </c>
      <c r="D314" s="136">
        <f t="shared" si="240"/>
        <v>5674.72</v>
      </c>
      <c r="E314" s="137">
        <f t="shared" si="253"/>
        <v>5692.31</v>
      </c>
      <c r="F314" s="138">
        <f t="shared" si="254"/>
        <v>44306</v>
      </c>
      <c r="G314" s="139">
        <f t="shared" si="232"/>
        <v>3.0997124087179806E-3</v>
      </c>
      <c r="H314" s="140">
        <f t="shared" si="246"/>
        <v>44397</v>
      </c>
      <c r="I314" s="140">
        <f t="shared" si="233"/>
        <v>44368</v>
      </c>
      <c r="J314" s="141">
        <f t="shared" si="241"/>
        <v>21</v>
      </c>
      <c r="K314" s="141">
        <f t="shared" si="256"/>
        <v>21</v>
      </c>
      <c r="L314" s="8">
        <f t="shared" si="242"/>
        <v>1.0030997100000001</v>
      </c>
      <c r="M314" s="142">
        <f t="shared" si="255"/>
        <v>1.00930024</v>
      </c>
      <c r="N314" s="142">
        <f t="shared" si="250"/>
        <v>1.0623061690578528</v>
      </c>
      <c r="O314" s="135">
        <f t="shared" si="252"/>
        <v>1.0655990099999999</v>
      </c>
      <c r="P314" s="135">
        <f t="shared" si="234"/>
        <v>1042.02269667</v>
      </c>
      <c r="Q314" s="190">
        <f t="shared" si="247"/>
        <v>0</v>
      </c>
      <c r="R314" s="191">
        <f t="shared" si="243"/>
        <v>0</v>
      </c>
      <c r="S314" s="135">
        <f t="shared" si="235"/>
        <v>0</v>
      </c>
      <c r="T314" s="145">
        <f t="shared" si="244"/>
        <v>7.8600000000000003E-2</v>
      </c>
      <c r="U314" s="143">
        <f t="shared" si="251"/>
        <v>21</v>
      </c>
      <c r="V314" s="143">
        <v>252</v>
      </c>
      <c r="W314" s="142">
        <f t="shared" si="236"/>
        <v>1.0063252460000001</v>
      </c>
      <c r="X314" s="135">
        <f t="shared" si="237"/>
        <v>6.5910498899999999</v>
      </c>
      <c r="Y314" s="135">
        <f t="shared" si="238"/>
        <v>0</v>
      </c>
      <c r="Z314" s="148" t="str">
        <f t="shared" si="248"/>
        <v>A+J=</v>
      </c>
      <c r="AA314" s="140">
        <f t="shared" si="249"/>
        <v>44368</v>
      </c>
      <c r="AB314" s="4"/>
      <c r="AD314" s="177">
        <v>45232</v>
      </c>
      <c r="AE314" s="178" t="s">
        <v>92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22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3"/>
      <c r="DN314" s="1"/>
      <c r="DO314" s="1"/>
      <c r="DP314" s="1"/>
      <c r="DQ314" s="1"/>
      <c r="DR314" s="1"/>
      <c r="DS314" s="1"/>
      <c r="DT314" s="1"/>
      <c r="DU314" s="1"/>
      <c r="DV314" s="1"/>
      <c r="DW314" s="4"/>
      <c r="DX314" s="1"/>
      <c r="DY314" s="1"/>
      <c r="DZ314" s="1"/>
      <c r="EA314" s="1"/>
      <c r="EB314" s="1"/>
      <c r="EC314" s="1"/>
    </row>
    <row r="315" spans="1:133" ht="12.75" x14ac:dyDescent="0.2">
      <c r="A315" s="134">
        <f t="shared" si="239"/>
        <v>44368</v>
      </c>
      <c r="B315" s="135">
        <f t="shared" si="231"/>
        <v>1048.61374656</v>
      </c>
      <c r="C315" s="135">
        <f t="shared" si="245"/>
        <v>977.87506078000001</v>
      </c>
      <c r="D315" s="136">
        <f t="shared" si="240"/>
        <v>5674.72</v>
      </c>
      <c r="E315" s="137">
        <f t="shared" si="253"/>
        <v>5692.31</v>
      </c>
      <c r="F315" s="138">
        <f t="shared" si="254"/>
        <v>44306</v>
      </c>
      <c r="G315" s="139">
        <f t="shared" si="232"/>
        <v>3.0997124087179806E-3</v>
      </c>
      <c r="H315" s="140">
        <f t="shared" si="246"/>
        <v>44397</v>
      </c>
      <c r="I315" s="140">
        <f t="shared" si="233"/>
        <v>44368</v>
      </c>
      <c r="J315" s="141">
        <f t="shared" si="241"/>
        <v>21</v>
      </c>
      <c r="K315" s="141">
        <f t="shared" si="256"/>
        <v>21</v>
      </c>
      <c r="L315" s="8">
        <f t="shared" si="242"/>
        <v>1.0030997100000001</v>
      </c>
      <c r="M315" s="142">
        <f t="shared" si="255"/>
        <v>1.00930024</v>
      </c>
      <c r="N315" s="142">
        <f t="shared" si="250"/>
        <v>1.0623061690578528</v>
      </c>
      <c r="O315" s="135">
        <f t="shared" si="252"/>
        <v>1.0655990099999999</v>
      </c>
      <c r="P315" s="135">
        <f t="shared" si="234"/>
        <v>1042.02269667</v>
      </c>
      <c r="Q315" s="190">
        <f t="shared" si="247"/>
        <v>10</v>
      </c>
      <c r="R315" s="191">
        <f t="shared" si="243"/>
        <v>4.6214063526536257E-3</v>
      </c>
      <c r="S315" s="135">
        <f t="shared" si="235"/>
        <v>4.8156103100000003</v>
      </c>
      <c r="T315" s="145">
        <f t="shared" si="244"/>
        <v>7.8600000000000003E-2</v>
      </c>
      <c r="U315" s="143">
        <f t="shared" si="251"/>
        <v>21</v>
      </c>
      <c r="V315" s="143">
        <v>252</v>
      </c>
      <c r="W315" s="142">
        <f t="shared" si="236"/>
        <v>1.0063252460000001</v>
      </c>
      <c r="X315" s="135">
        <f t="shared" si="237"/>
        <v>6.5910498899999999</v>
      </c>
      <c r="Y315" s="135">
        <f t="shared" si="238"/>
        <v>11.406660200000001</v>
      </c>
      <c r="Z315" s="148" t="str">
        <f t="shared" si="248"/>
        <v>A+J=</v>
      </c>
      <c r="AA315" s="140">
        <f t="shared" si="249"/>
        <v>44368</v>
      </c>
      <c r="AB315" s="4"/>
      <c r="AD315" s="177">
        <v>45245</v>
      </c>
      <c r="AE315" s="178" t="s">
        <v>101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22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3"/>
      <c r="DN315" s="1"/>
      <c r="DO315" s="1"/>
      <c r="DP315" s="1"/>
      <c r="DQ315" s="1"/>
      <c r="DR315" s="1"/>
      <c r="DS315" s="1"/>
      <c r="DT315" s="1"/>
      <c r="DU315" s="1"/>
      <c r="DV315" s="1"/>
      <c r="DW315" s="4"/>
      <c r="DX315" s="1"/>
      <c r="DY315" s="1"/>
      <c r="DZ315" s="1"/>
      <c r="EA315" s="1"/>
      <c r="EB315" s="1"/>
      <c r="EC315" s="1"/>
    </row>
    <row r="316" spans="1:133" ht="12.75" x14ac:dyDescent="0.2">
      <c r="A316" s="134">
        <f t="shared" si="239"/>
        <v>44369</v>
      </c>
      <c r="B316" s="135">
        <f t="shared" si="231"/>
        <v>1037.9270332399999</v>
      </c>
      <c r="C316" s="135">
        <f t="shared" si="245"/>
        <v>973.35590276999994</v>
      </c>
      <c r="D316" s="136">
        <f t="shared" si="240"/>
        <v>5692.31</v>
      </c>
      <c r="E316" s="137">
        <f t="shared" si="253"/>
        <v>5739.56</v>
      </c>
      <c r="F316" s="138">
        <f t="shared" si="254"/>
        <v>44337</v>
      </c>
      <c r="G316" s="139">
        <f t="shared" si="232"/>
        <v>8.3006723105383262E-3</v>
      </c>
      <c r="H316" s="140">
        <f t="shared" si="246"/>
        <v>44397</v>
      </c>
      <c r="I316" s="140">
        <f t="shared" si="233"/>
        <v>44397</v>
      </c>
      <c r="J316" s="141">
        <f t="shared" si="241"/>
        <v>21</v>
      </c>
      <c r="K316" s="141">
        <f t="shared" si="256"/>
        <v>1</v>
      </c>
      <c r="L316" s="8">
        <f t="shared" si="242"/>
        <v>1.00039371</v>
      </c>
      <c r="M316" s="142">
        <f t="shared" si="255"/>
        <v>1.0030997100000001</v>
      </c>
      <c r="N316" s="142">
        <f t="shared" si="250"/>
        <v>1.0655990101131432</v>
      </c>
      <c r="O316" s="135">
        <f t="shared" si="252"/>
        <v>1.06601854</v>
      </c>
      <c r="P316" s="135">
        <f t="shared" si="234"/>
        <v>1037.61543837</v>
      </c>
      <c r="Q316" s="190">
        <f t="shared" si="247"/>
        <v>0</v>
      </c>
      <c r="R316" s="191">
        <f t="shared" si="243"/>
        <v>0</v>
      </c>
      <c r="S316" s="135">
        <f t="shared" si="235"/>
        <v>0</v>
      </c>
      <c r="T316" s="145">
        <f t="shared" si="244"/>
        <v>7.8600000000000003E-2</v>
      </c>
      <c r="U316" s="143">
        <f t="shared" si="251"/>
        <v>1</v>
      </c>
      <c r="V316" s="143">
        <v>252</v>
      </c>
      <c r="W316" s="142">
        <f t="shared" si="236"/>
        <v>1.0003002990000001</v>
      </c>
      <c r="X316" s="135">
        <f t="shared" si="237"/>
        <v>0.31159487000000002</v>
      </c>
      <c r="Y316" s="135">
        <f t="shared" si="238"/>
        <v>0</v>
      </c>
      <c r="Z316" s="148" t="str">
        <f t="shared" si="248"/>
        <v>A+J=</v>
      </c>
      <c r="AA316" s="140">
        <f t="shared" si="249"/>
        <v>44397</v>
      </c>
      <c r="AB316" s="4"/>
      <c r="AD316" s="177">
        <v>45285</v>
      </c>
      <c r="AE316" s="178" t="s">
        <v>94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22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3"/>
      <c r="DN316" s="1"/>
      <c r="DO316" s="1"/>
      <c r="DP316" s="1"/>
      <c r="DQ316" s="1"/>
      <c r="DR316" s="1"/>
      <c r="DS316" s="1"/>
      <c r="DT316" s="1"/>
      <c r="DU316" s="1"/>
      <c r="DV316" s="1"/>
      <c r="DW316" s="4"/>
      <c r="DX316" s="1"/>
      <c r="DY316" s="1"/>
      <c r="DZ316" s="1"/>
      <c r="EA316" s="1"/>
      <c r="EB316" s="1"/>
      <c r="EC316" s="1"/>
    </row>
    <row r="317" spans="1:133" ht="12.75" x14ac:dyDescent="0.2">
      <c r="A317" s="134">
        <f t="shared" si="239"/>
        <v>44370</v>
      </c>
      <c r="B317" s="135">
        <f t="shared" si="231"/>
        <v>1038.6474930699999</v>
      </c>
      <c r="C317" s="135">
        <f t="shared" si="245"/>
        <v>973.35590276999994</v>
      </c>
      <c r="D317" s="136">
        <f t="shared" si="240"/>
        <v>5692.31</v>
      </c>
      <c r="E317" s="137">
        <f t="shared" si="253"/>
        <v>5739.56</v>
      </c>
      <c r="F317" s="138">
        <f t="shared" si="254"/>
        <v>44337</v>
      </c>
      <c r="G317" s="139">
        <f t="shared" si="232"/>
        <v>8.3006723105383262E-3</v>
      </c>
      <c r="H317" s="140">
        <f t="shared" si="246"/>
        <v>44397</v>
      </c>
      <c r="I317" s="140">
        <f t="shared" si="233"/>
        <v>44397</v>
      </c>
      <c r="J317" s="141">
        <f t="shared" si="241"/>
        <v>21</v>
      </c>
      <c r="K317" s="141">
        <f t="shared" si="256"/>
        <v>2</v>
      </c>
      <c r="L317" s="8">
        <f t="shared" si="242"/>
        <v>1.0007875799999999</v>
      </c>
      <c r="M317" s="142">
        <f t="shared" si="255"/>
        <v>1.0030997100000001</v>
      </c>
      <c r="N317" s="142">
        <f t="shared" si="250"/>
        <v>1.0655990101131432</v>
      </c>
      <c r="O317" s="135">
        <f t="shared" si="252"/>
        <v>1.06643825</v>
      </c>
      <c r="P317" s="135">
        <f t="shared" si="234"/>
        <v>1038.02396557</v>
      </c>
      <c r="Q317" s="190">
        <f t="shared" si="247"/>
        <v>0</v>
      </c>
      <c r="R317" s="191">
        <f t="shared" si="243"/>
        <v>0</v>
      </c>
      <c r="S317" s="135">
        <f t="shared" si="235"/>
        <v>0</v>
      </c>
      <c r="T317" s="145">
        <f t="shared" si="244"/>
        <v>7.8600000000000003E-2</v>
      </c>
      <c r="U317" s="143">
        <f t="shared" si="251"/>
        <v>2</v>
      </c>
      <c r="V317" s="143">
        <v>252</v>
      </c>
      <c r="W317" s="142">
        <f t="shared" si="236"/>
        <v>1.0006006869999999</v>
      </c>
      <c r="X317" s="135">
        <f t="shared" si="237"/>
        <v>0.62352750000000001</v>
      </c>
      <c r="Y317" s="135">
        <f t="shared" si="238"/>
        <v>0</v>
      </c>
      <c r="Z317" s="148" t="str">
        <f t="shared" si="248"/>
        <v>A+J=</v>
      </c>
      <c r="AA317" s="140">
        <f t="shared" si="249"/>
        <v>44397</v>
      </c>
      <c r="AB317" s="4"/>
      <c r="AD317" s="177">
        <v>45292</v>
      </c>
      <c r="AE317" s="178" t="s">
        <v>96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22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3"/>
      <c r="DN317" s="1"/>
      <c r="DO317" s="1"/>
      <c r="DP317" s="1"/>
      <c r="DQ317" s="1"/>
      <c r="DR317" s="1"/>
      <c r="DS317" s="1"/>
      <c r="DT317" s="1"/>
      <c r="DU317" s="1"/>
      <c r="DV317" s="1"/>
      <c r="DW317" s="4"/>
      <c r="DX317" s="1"/>
      <c r="DY317" s="1"/>
      <c r="DZ317" s="1"/>
      <c r="EA317" s="1"/>
      <c r="EB317" s="1"/>
      <c r="EC317" s="1"/>
    </row>
    <row r="318" spans="1:133" ht="12.75" x14ac:dyDescent="0.2">
      <c r="A318" s="134">
        <f t="shared" si="239"/>
        <v>44371</v>
      </c>
      <c r="B318" s="135">
        <f t="shared" si="231"/>
        <v>1039.3684584499999</v>
      </c>
      <c r="C318" s="135">
        <f t="shared" si="245"/>
        <v>973.35590276999994</v>
      </c>
      <c r="D318" s="136">
        <f t="shared" si="240"/>
        <v>5692.31</v>
      </c>
      <c r="E318" s="137">
        <f t="shared" si="253"/>
        <v>5739.56</v>
      </c>
      <c r="F318" s="138">
        <f t="shared" si="254"/>
        <v>44337</v>
      </c>
      <c r="G318" s="139">
        <f t="shared" si="232"/>
        <v>8.3006723105383262E-3</v>
      </c>
      <c r="H318" s="140">
        <f t="shared" si="246"/>
        <v>44397</v>
      </c>
      <c r="I318" s="140">
        <f t="shared" si="233"/>
        <v>44397</v>
      </c>
      <c r="J318" s="141">
        <f t="shared" si="241"/>
        <v>21</v>
      </c>
      <c r="K318" s="141">
        <f t="shared" si="256"/>
        <v>3</v>
      </c>
      <c r="L318" s="8">
        <f t="shared" si="242"/>
        <v>1.0011816099999999</v>
      </c>
      <c r="M318" s="142">
        <f t="shared" si="255"/>
        <v>1.0030997100000001</v>
      </c>
      <c r="N318" s="142">
        <f t="shared" si="250"/>
        <v>1.0655990101131432</v>
      </c>
      <c r="O318" s="135">
        <f t="shared" si="252"/>
        <v>1.06685813</v>
      </c>
      <c r="P318" s="135">
        <f t="shared" si="234"/>
        <v>1038.43265825</v>
      </c>
      <c r="Q318" s="190">
        <f t="shared" si="247"/>
        <v>0</v>
      </c>
      <c r="R318" s="191">
        <f t="shared" si="243"/>
        <v>0</v>
      </c>
      <c r="S318" s="135">
        <f t="shared" si="235"/>
        <v>0</v>
      </c>
      <c r="T318" s="145">
        <f t="shared" si="244"/>
        <v>7.8600000000000003E-2</v>
      </c>
      <c r="U318" s="143">
        <f t="shared" si="251"/>
        <v>3</v>
      </c>
      <c r="V318" s="143">
        <v>252</v>
      </c>
      <c r="W318" s="142">
        <f t="shared" si="236"/>
        <v>1.000901166</v>
      </c>
      <c r="X318" s="135">
        <f t="shared" si="237"/>
        <v>0.93580019999999997</v>
      </c>
      <c r="Y318" s="135">
        <f t="shared" si="238"/>
        <v>0</v>
      </c>
      <c r="Z318" s="148" t="str">
        <f t="shared" si="248"/>
        <v>A+J=</v>
      </c>
      <c r="AA318" s="140">
        <f t="shared" si="249"/>
        <v>44397</v>
      </c>
      <c r="AB318" s="4"/>
      <c r="AD318" s="177">
        <v>45334</v>
      </c>
      <c r="AE318" s="178" t="s">
        <v>85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22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3"/>
      <c r="DN318" s="1"/>
      <c r="DO318" s="1"/>
      <c r="DP318" s="1"/>
      <c r="DQ318" s="1"/>
      <c r="DR318" s="1"/>
      <c r="DS318" s="1"/>
      <c r="DT318" s="1"/>
      <c r="DU318" s="1"/>
      <c r="DV318" s="1"/>
      <c r="DW318" s="4"/>
      <c r="DX318" s="1"/>
      <c r="DY318" s="1"/>
      <c r="DZ318" s="1"/>
      <c r="EA318" s="1"/>
      <c r="EB318" s="1"/>
      <c r="EC318" s="1"/>
    </row>
    <row r="319" spans="1:133" ht="12.75" x14ac:dyDescent="0.2">
      <c r="A319" s="134">
        <f t="shared" si="239"/>
        <v>44372</v>
      </c>
      <c r="B319" s="135">
        <f t="shared" si="231"/>
        <v>1040.0899198900001</v>
      </c>
      <c r="C319" s="135">
        <f t="shared" si="245"/>
        <v>973.35590276999994</v>
      </c>
      <c r="D319" s="136">
        <f t="shared" si="240"/>
        <v>5692.31</v>
      </c>
      <c r="E319" s="137">
        <f t="shared" si="253"/>
        <v>5739.56</v>
      </c>
      <c r="F319" s="138">
        <f t="shared" si="254"/>
        <v>44337</v>
      </c>
      <c r="G319" s="139">
        <f t="shared" si="232"/>
        <v>8.3006723105383262E-3</v>
      </c>
      <c r="H319" s="140">
        <f t="shared" si="246"/>
        <v>44397</v>
      </c>
      <c r="I319" s="140">
        <f t="shared" si="233"/>
        <v>44397</v>
      </c>
      <c r="J319" s="141">
        <f t="shared" si="241"/>
        <v>21</v>
      </c>
      <c r="K319" s="141">
        <f t="shared" si="256"/>
        <v>4</v>
      </c>
      <c r="L319" s="8">
        <f t="shared" si="242"/>
        <v>1.00157579</v>
      </c>
      <c r="M319" s="142">
        <f t="shared" si="255"/>
        <v>1.0030997100000001</v>
      </c>
      <c r="N319" s="142">
        <f t="shared" si="250"/>
        <v>1.0655990101131432</v>
      </c>
      <c r="O319" s="135">
        <f t="shared" si="252"/>
        <v>1.06727817</v>
      </c>
      <c r="P319" s="135">
        <f t="shared" si="234"/>
        <v>1038.8415066600001</v>
      </c>
      <c r="Q319" s="190">
        <f t="shared" si="247"/>
        <v>0</v>
      </c>
      <c r="R319" s="191">
        <f t="shared" si="243"/>
        <v>0</v>
      </c>
      <c r="S319" s="135">
        <f t="shared" si="235"/>
        <v>0</v>
      </c>
      <c r="T319" s="145">
        <f t="shared" si="244"/>
        <v>7.8600000000000003E-2</v>
      </c>
      <c r="U319" s="143">
        <f t="shared" si="251"/>
        <v>4</v>
      </c>
      <c r="V319" s="143">
        <v>252</v>
      </c>
      <c r="W319" s="142">
        <f t="shared" si="236"/>
        <v>1.0012017360000001</v>
      </c>
      <c r="X319" s="135">
        <f t="shared" si="237"/>
        <v>1.2484132299999999</v>
      </c>
      <c r="Y319" s="135">
        <f t="shared" si="238"/>
        <v>0</v>
      </c>
      <c r="Z319" s="148" t="str">
        <f t="shared" si="248"/>
        <v>A+J=</v>
      </c>
      <c r="AA319" s="140">
        <f t="shared" si="249"/>
        <v>44397</v>
      </c>
      <c r="AB319" s="4"/>
      <c r="AD319" s="177">
        <v>45335</v>
      </c>
      <c r="AE319" s="178" t="s">
        <v>85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22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3"/>
      <c r="DN319" s="1"/>
      <c r="DO319" s="1"/>
      <c r="DP319" s="1"/>
      <c r="DQ319" s="1"/>
      <c r="DR319" s="1"/>
      <c r="DS319" s="1"/>
      <c r="DT319" s="1"/>
      <c r="DU319" s="1"/>
      <c r="DV319" s="1"/>
      <c r="DW319" s="4"/>
      <c r="DX319" s="1"/>
      <c r="DY319" s="1"/>
      <c r="DZ319" s="1"/>
      <c r="EA319" s="1"/>
      <c r="EB319" s="1"/>
      <c r="EC319" s="1"/>
    </row>
    <row r="320" spans="1:133" ht="12.75" x14ac:dyDescent="0.2">
      <c r="A320" s="134">
        <f t="shared" si="239"/>
        <v>44373</v>
      </c>
      <c r="B320" s="135">
        <f t="shared" si="231"/>
        <v>1040.8118755799999</v>
      </c>
      <c r="C320" s="135">
        <f t="shared" si="245"/>
        <v>973.35590276999994</v>
      </c>
      <c r="D320" s="136">
        <f t="shared" si="240"/>
        <v>5692.31</v>
      </c>
      <c r="E320" s="137">
        <f t="shared" si="253"/>
        <v>5739.56</v>
      </c>
      <c r="F320" s="138">
        <f t="shared" si="254"/>
        <v>44337</v>
      </c>
      <c r="G320" s="139">
        <f t="shared" si="232"/>
        <v>8.3006723105383262E-3</v>
      </c>
      <c r="H320" s="140">
        <f t="shared" si="246"/>
        <v>44397</v>
      </c>
      <c r="I320" s="140">
        <f t="shared" si="233"/>
        <v>44397</v>
      </c>
      <c r="J320" s="141">
        <f t="shared" si="241"/>
        <v>21</v>
      </c>
      <c r="K320" s="141">
        <f t="shared" si="256"/>
        <v>5</v>
      </c>
      <c r="L320" s="8">
        <f t="shared" si="242"/>
        <v>1.0019701299999999</v>
      </c>
      <c r="M320" s="142">
        <f t="shared" si="255"/>
        <v>1.0030997100000001</v>
      </c>
      <c r="N320" s="142">
        <f t="shared" si="250"/>
        <v>1.0655990101131432</v>
      </c>
      <c r="O320" s="135">
        <f t="shared" si="252"/>
        <v>1.06769837</v>
      </c>
      <c r="P320" s="135">
        <f t="shared" si="234"/>
        <v>1039.2505108099999</v>
      </c>
      <c r="Q320" s="190">
        <f t="shared" si="247"/>
        <v>0</v>
      </c>
      <c r="R320" s="191">
        <f t="shared" si="243"/>
        <v>0</v>
      </c>
      <c r="S320" s="135">
        <f t="shared" si="235"/>
        <v>0</v>
      </c>
      <c r="T320" s="145">
        <f t="shared" si="244"/>
        <v>7.8600000000000003E-2</v>
      </c>
      <c r="U320" s="143">
        <f t="shared" si="251"/>
        <v>5</v>
      </c>
      <c r="V320" s="143">
        <v>252</v>
      </c>
      <c r="W320" s="142">
        <f t="shared" si="236"/>
        <v>1.0015023949999999</v>
      </c>
      <c r="X320" s="135">
        <f t="shared" si="237"/>
        <v>1.56136477</v>
      </c>
      <c r="Y320" s="135">
        <f t="shared" si="238"/>
        <v>0</v>
      </c>
      <c r="Z320" s="148" t="str">
        <f t="shared" si="248"/>
        <v>A+J=</v>
      </c>
      <c r="AA320" s="140">
        <f t="shared" si="249"/>
        <v>44397</v>
      </c>
      <c r="AB320" s="4"/>
      <c r="AD320" s="177">
        <v>45380</v>
      </c>
      <c r="AE320" s="178" t="s">
        <v>97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22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3"/>
      <c r="DN320" s="1"/>
      <c r="DO320" s="1"/>
      <c r="DP320" s="1"/>
      <c r="DQ320" s="1"/>
      <c r="DR320" s="1"/>
      <c r="DS320" s="1"/>
      <c r="DT320" s="1"/>
      <c r="DU320" s="1"/>
      <c r="DV320" s="1"/>
      <c r="DW320" s="4"/>
      <c r="DX320" s="1"/>
      <c r="DY320" s="1"/>
      <c r="DZ320" s="1"/>
      <c r="EA320" s="1"/>
      <c r="EB320" s="1"/>
      <c r="EC320" s="1"/>
    </row>
    <row r="321" spans="1:133" ht="12.75" x14ac:dyDescent="0.2">
      <c r="A321" s="134">
        <f t="shared" si="239"/>
        <v>44374</v>
      </c>
      <c r="B321" s="135">
        <f t="shared" si="231"/>
        <v>1040.8118755799999</v>
      </c>
      <c r="C321" s="135">
        <f t="shared" si="245"/>
        <v>973.35590276999994</v>
      </c>
      <c r="D321" s="136">
        <f t="shared" si="240"/>
        <v>5692.31</v>
      </c>
      <c r="E321" s="137">
        <f t="shared" si="253"/>
        <v>5739.56</v>
      </c>
      <c r="F321" s="138">
        <f t="shared" si="254"/>
        <v>44337</v>
      </c>
      <c r="G321" s="139">
        <f t="shared" si="232"/>
        <v>8.3006723105383262E-3</v>
      </c>
      <c r="H321" s="140">
        <f t="shared" si="246"/>
        <v>44397</v>
      </c>
      <c r="I321" s="140">
        <f t="shared" si="233"/>
        <v>44397</v>
      </c>
      <c r="J321" s="141">
        <f t="shared" si="241"/>
        <v>21</v>
      </c>
      <c r="K321" s="141">
        <f t="shared" si="256"/>
        <v>5</v>
      </c>
      <c r="L321" s="8">
        <f t="shared" si="242"/>
        <v>1.0019701299999999</v>
      </c>
      <c r="M321" s="142">
        <f t="shared" si="255"/>
        <v>1.0030997100000001</v>
      </c>
      <c r="N321" s="142">
        <f t="shared" si="250"/>
        <v>1.0655990101131432</v>
      </c>
      <c r="O321" s="135">
        <f t="shared" si="252"/>
        <v>1.06769837</v>
      </c>
      <c r="P321" s="135">
        <f t="shared" si="234"/>
        <v>1039.2505108099999</v>
      </c>
      <c r="Q321" s="190">
        <f t="shared" si="247"/>
        <v>0</v>
      </c>
      <c r="R321" s="191">
        <f t="shared" si="243"/>
        <v>0</v>
      </c>
      <c r="S321" s="135">
        <f t="shared" si="235"/>
        <v>0</v>
      </c>
      <c r="T321" s="145">
        <f t="shared" si="244"/>
        <v>7.8600000000000003E-2</v>
      </c>
      <c r="U321" s="143">
        <f t="shared" si="251"/>
        <v>5</v>
      </c>
      <c r="V321" s="143">
        <v>252</v>
      </c>
      <c r="W321" s="142">
        <f t="shared" si="236"/>
        <v>1.0015023949999999</v>
      </c>
      <c r="X321" s="135">
        <f t="shared" si="237"/>
        <v>1.56136477</v>
      </c>
      <c r="Y321" s="135">
        <f t="shared" si="238"/>
        <v>0</v>
      </c>
      <c r="Z321" s="148" t="str">
        <f t="shared" si="248"/>
        <v>A+J=</v>
      </c>
      <c r="AA321" s="140">
        <f t="shared" si="249"/>
        <v>44397</v>
      </c>
      <c r="AB321" s="4"/>
      <c r="AD321" s="177">
        <v>45413</v>
      </c>
      <c r="AE321" s="178" t="s">
        <v>99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22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3"/>
      <c r="DN321" s="1"/>
      <c r="DO321" s="1"/>
      <c r="DP321" s="1"/>
      <c r="DQ321" s="1"/>
      <c r="DR321" s="1"/>
      <c r="DS321" s="1"/>
      <c r="DT321" s="1"/>
      <c r="DU321" s="1"/>
      <c r="DV321" s="1"/>
      <c r="DW321" s="4"/>
      <c r="DX321" s="1"/>
      <c r="DY321" s="1"/>
      <c r="DZ321" s="1"/>
      <c r="EA321" s="1"/>
      <c r="EB321" s="1"/>
      <c r="EC321" s="1"/>
    </row>
    <row r="322" spans="1:133" ht="12.75" x14ac:dyDescent="0.2">
      <c r="A322" s="134">
        <f t="shared" si="239"/>
        <v>44375</v>
      </c>
      <c r="B322" s="135">
        <f t="shared" si="231"/>
        <v>1040.8118755799999</v>
      </c>
      <c r="C322" s="135">
        <f t="shared" si="245"/>
        <v>973.35590276999994</v>
      </c>
      <c r="D322" s="136">
        <f t="shared" si="240"/>
        <v>5692.31</v>
      </c>
      <c r="E322" s="137">
        <f t="shared" si="253"/>
        <v>5739.56</v>
      </c>
      <c r="F322" s="138">
        <f t="shared" si="254"/>
        <v>44337</v>
      </c>
      <c r="G322" s="139">
        <f t="shared" si="232"/>
        <v>8.3006723105383262E-3</v>
      </c>
      <c r="H322" s="140">
        <f t="shared" si="246"/>
        <v>44397</v>
      </c>
      <c r="I322" s="140">
        <f t="shared" si="233"/>
        <v>44397</v>
      </c>
      <c r="J322" s="141">
        <f t="shared" si="241"/>
        <v>21</v>
      </c>
      <c r="K322" s="141">
        <f t="shared" si="256"/>
        <v>5</v>
      </c>
      <c r="L322" s="8">
        <f t="shared" si="242"/>
        <v>1.0019701299999999</v>
      </c>
      <c r="M322" s="142">
        <f t="shared" si="255"/>
        <v>1.0030997100000001</v>
      </c>
      <c r="N322" s="142">
        <f t="shared" si="250"/>
        <v>1.0655990101131432</v>
      </c>
      <c r="O322" s="135">
        <f t="shared" si="252"/>
        <v>1.06769837</v>
      </c>
      <c r="P322" s="135">
        <f t="shared" si="234"/>
        <v>1039.2505108099999</v>
      </c>
      <c r="Q322" s="190">
        <f t="shared" si="247"/>
        <v>0</v>
      </c>
      <c r="R322" s="191">
        <f t="shared" si="243"/>
        <v>0</v>
      </c>
      <c r="S322" s="135">
        <f t="shared" si="235"/>
        <v>0</v>
      </c>
      <c r="T322" s="145">
        <f t="shared" si="244"/>
        <v>7.8600000000000003E-2</v>
      </c>
      <c r="U322" s="143">
        <f t="shared" si="251"/>
        <v>5</v>
      </c>
      <c r="V322" s="143">
        <v>252</v>
      </c>
      <c r="W322" s="142">
        <f t="shared" si="236"/>
        <v>1.0015023949999999</v>
      </c>
      <c r="X322" s="135">
        <f t="shared" si="237"/>
        <v>1.56136477</v>
      </c>
      <c r="Y322" s="135">
        <f t="shared" si="238"/>
        <v>0</v>
      </c>
      <c r="Z322" s="148" t="str">
        <f t="shared" si="248"/>
        <v>A+J=</v>
      </c>
      <c r="AA322" s="140">
        <f t="shared" si="249"/>
        <v>44397</v>
      </c>
      <c r="AB322" s="4"/>
      <c r="AD322" s="177">
        <v>45442</v>
      </c>
      <c r="AE322" s="178" t="s">
        <v>98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22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3"/>
      <c r="DN322" s="1"/>
      <c r="DO322" s="1"/>
      <c r="DP322" s="1"/>
      <c r="DQ322" s="1"/>
      <c r="DR322" s="1"/>
      <c r="DS322" s="1"/>
      <c r="DT322" s="1"/>
      <c r="DU322" s="1"/>
      <c r="DV322" s="1"/>
      <c r="DW322" s="4"/>
      <c r="DX322" s="1"/>
      <c r="DY322" s="1"/>
      <c r="DZ322" s="1"/>
      <c r="EA322" s="1"/>
      <c r="EB322" s="1"/>
      <c r="EC322" s="1"/>
    </row>
    <row r="323" spans="1:133" ht="12.75" x14ac:dyDescent="0.2">
      <c r="A323" s="134">
        <f t="shared" si="239"/>
        <v>44376</v>
      </c>
      <c r="B323" s="135">
        <f t="shared" si="231"/>
        <v>1041.5343375800001</v>
      </c>
      <c r="C323" s="135">
        <f t="shared" si="245"/>
        <v>973.35590276999994</v>
      </c>
      <c r="D323" s="136">
        <f t="shared" si="240"/>
        <v>5692.31</v>
      </c>
      <c r="E323" s="137">
        <f t="shared" si="253"/>
        <v>5739.56</v>
      </c>
      <c r="F323" s="138">
        <f t="shared" si="254"/>
        <v>44337</v>
      </c>
      <c r="G323" s="139">
        <f t="shared" si="232"/>
        <v>8.3006723105383262E-3</v>
      </c>
      <c r="H323" s="140">
        <f t="shared" si="246"/>
        <v>44397</v>
      </c>
      <c r="I323" s="140">
        <f t="shared" si="233"/>
        <v>44397</v>
      </c>
      <c r="J323" s="141">
        <f t="shared" si="241"/>
        <v>21</v>
      </c>
      <c r="K323" s="141">
        <f t="shared" si="256"/>
        <v>6</v>
      </c>
      <c r="L323" s="8">
        <f t="shared" si="242"/>
        <v>1.00236462</v>
      </c>
      <c r="M323" s="142">
        <f t="shared" si="255"/>
        <v>1.0030997100000001</v>
      </c>
      <c r="N323" s="142">
        <f t="shared" si="250"/>
        <v>1.0655990101131432</v>
      </c>
      <c r="O323" s="135">
        <f t="shared" si="252"/>
        <v>1.0681187400000001</v>
      </c>
      <c r="P323" s="135">
        <f t="shared" si="234"/>
        <v>1039.65968043</v>
      </c>
      <c r="Q323" s="190">
        <f t="shared" si="247"/>
        <v>0</v>
      </c>
      <c r="R323" s="191">
        <f t="shared" si="243"/>
        <v>0</v>
      </c>
      <c r="S323" s="135">
        <f t="shared" si="235"/>
        <v>0</v>
      </c>
      <c r="T323" s="145">
        <f t="shared" si="244"/>
        <v>7.8600000000000003E-2</v>
      </c>
      <c r="U323" s="143">
        <f t="shared" si="251"/>
        <v>6</v>
      </c>
      <c r="V323" s="143">
        <v>252</v>
      </c>
      <c r="W323" s="142">
        <f t="shared" si="236"/>
        <v>1.001803145</v>
      </c>
      <c r="X323" s="135">
        <f t="shared" si="237"/>
        <v>1.87465715</v>
      </c>
      <c r="Y323" s="135">
        <f t="shared" si="238"/>
        <v>0</v>
      </c>
      <c r="Z323" s="148" t="str">
        <f t="shared" si="248"/>
        <v>A+J=</v>
      </c>
      <c r="AA323" s="140">
        <f t="shared" si="249"/>
        <v>44397</v>
      </c>
      <c r="AB323" s="4"/>
      <c r="AD323" s="177">
        <v>45611</v>
      </c>
      <c r="AE323" s="178" t="s">
        <v>101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22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3"/>
      <c r="DN323" s="1"/>
      <c r="DO323" s="1"/>
      <c r="DP323" s="1"/>
      <c r="DQ323" s="1"/>
      <c r="DR323" s="1"/>
      <c r="DS323" s="1"/>
      <c r="DT323" s="1"/>
      <c r="DU323" s="1"/>
      <c r="DV323" s="1"/>
      <c r="DW323" s="4"/>
      <c r="DX323" s="1"/>
      <c r="DY323" s="1"/>
      <c r="DZ323" s="1"/>
      <c r="EA323" s="1"/>
      <c r="EB323" s="1"/>
      <c r="EC323" s="1"/>
    </row>
    <row r="324" spans="1:133" ht="12.75" x14ac:dyDescent="0.2">
      <c r="A324" s="134">
        <f t="shared" si="239"/>
        <v>44377</v>
      </c>
      <c r="B324" s="135">
        <f t="shared" si="231"/>
        <v>1042.25730512</v>
      </c>
      <c r="C324" s="135">
        <f t="shared" si="245"/>
        <v>973.35590276999994</v>
      </c>
      <c r="D324" s="136">
        <f t="shared" si="240"/>
        <v>5692.31</v>
      </c>
      <c r="E324" s="137">
        <f t="shared" si="253"/>
        <v>5739.56</v>
      </c>
      <c r="F324" s="138">
        <f t="shared" si="254"/>
        <v>44337</v>
      </c>
      <c r="G324" s="139">
        <f t="shared" si="232"/>
        <v>8.3006723105383262E-3</v>
      </c>
      <c r="H324" s="140">
        <f t="shared" si="246"/>
        <v>44397</v>
      </c>
      <c r="I324" s="140">
        <f t="shared" si="233"/>
        <v>44397</v>
      </c>
      <c r="J324" s="141">
        <f t="shared" si="241"/>
        <v>21</v>
      </c>
      <c r="K324" s="141">
        <f t="shared" si="256"/>
        <v>7</v>
      </c>
      <c r="L324" s="8">
        <f t="shared" si="242"/>
        <v>1.0027592700000001</v>
      </c>
      <c r="M324" s="142">
        <f t="shared" si="255"/>
        <v>1.0030997100000001</v>
      </c>
      <c r="N324" s="142">
        <f t="shared" si="250"/>
        <v>1.0655990101131432</v>
      </c>
      <c r="O324" s="135">
        <f t="shared" si="252"/>
        <v>1.06853928</v>
      </c>
      <c r="P324" s="135">
        <f t="shared" si="234"/>
        <v>1040.06901552</v>
      </c>
      <c r="Q324" s="190">
        <f t="shared" si="247"/>
        <v>0</v>
      </c>
      <c r="R324" s="191">
        <f t="shared" si="243"/>
        <v>0</v>
      </c>
      <c r="S324" s="135">
        <f t="shared" si="235"/>
        <v>0</v>
      </c>
      <c r="T324" s="145">
        <f t="shared" si="244"/>
        <v>7.8600000000000003E-2</v>
      </c>
      <c r="U324" s="143">
        <f t="shared" si="251"/>
        <v>7</v>
      </c>
      <c r="V324" s="143">
        <v>252</v>
      </c>
      <c r="W324" s="142">
        <f t="shared" si="236"/>
        <v>1.002103985</v>
      </c>
      <c r="X324" s="135">
        <f t="shared" si="237"/>
        <v>2.1882896000000001</v>
      </c>
      <c r="Y324" s="135">
        <f t="shared" si="238"/>
        <v>0</v>
      </c>
      <c r="Z324" s="148" t="str">
        <f t="shared" si="248"/>
        <v>A+J=</v>
      </c>
      <c r="AA324" s="140">
        <f t="shared" si="249"/>
        <v>44397</v>
      </c>
      <c r="AB324" s="4"/>
      <c r="AD324" s="177">
        <v>45651</v>
      </c>
      <c r="AE324" s="178" t="s">
        <v>94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22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3"/>
      <c r="DN324" s="1"/>
      <c r="DO324" s="1"/>
      <c r="DP324" s="1"/>
      <c r="DQ324" s="1"/>
      <c r="DR324" s="1"/>
      <c r="DS324" s="1"/>
      <c r="DT324" s="1"/>
      <c r="DU324" s="1"/>
      <c r="DV324" s="1"/>
      <c r="DW324" s="4"/>
      <c r="DX324" s="1"/>
      <c r="DY324" s="1"/>
      <c r="DZ324" s="1"/>
      <c r="EA324" s="1"/>
      <c r="EB324" s="1"/>
      <c r="EC324" s="1"/>
    </row>
    <row r="325" spans="1:133" ht="12.75" x14ac:dyDescent="0.2">
      <c r="A325" s="134">
        <f t="shared" si="239"/>
        <v>44378</v>
      </c>
      <c r="B325" s="135">
        <f t="shared" si="231"/>
        <v>1042.98076975</v>
      </c>
      <c r="C325" s="135">
        <f t="shared" si="245"/>
        <v>973.35590276999994</v>
      </c>
      <c r="D325" s="136">
        <f t="shared" si="240"/>
        <v>5692.31</v>
      </c>
      <c r="E325" s="137">
        <f t="shared" si="253"/>
        <v>5739.56</v>
      </c>
      <c r="F325" s="138">
        <f t="shared" si="254"/>
        <v>44337</v>
      </c>
      <c r="G325" s="139">
        <f t="shared" si="232"/>
        <v>8.3006723105383262E-3</v>
      </c>
      <c r="H325" s="140">
        <f t="shared" si="246"/>
        <v>44397</v>
      </c>
      <c r="I325" s="140">
        <f t="shared" si="233"/>
        <v>44397</v>
      </c>
      <c r="J325" s="141">
        <f t="shared" si="241"/>
        <v>21</v>
      </c>
      <c r="K325" s="141">
        <f t="shared" si="256"/>
        <v>8</v>
      </c>
      <c r="L325" s="8">
        <f t="shared" si="242"/>
        <v>1.0031540699999999</v>
      </c>
      <c r="M325" s="142">
        <f t="shared" si="255"/>
        <v>1.0030997100000001</v>
      </c>
      <c r="N325" s="142">
        <f t="shared" si="250"/>
        <v>1.0655990101131432</v>
      </c>
      <c r="O325" s="135">
        <f t="shared" si="252"/>
        <v>1.06895998</v>
      </c>
      <c r="P325" s="135">
        <f t="shared" si="234"/>
        <v>1040.4785063500001</v>
      </c>
      <c r="Q325" s="190">
        <f t="shared" si="247"/>
        <v>0</v>
      </c>
      <c r="R325" s="191">
        <f t="shared" si="243"/>
        <v>0</v>
      </c>
      <c r="S325" s="135">
        <f t="shared" si="235"/>
        <v>0</v>
      </c>
      <c r="T325" s="145">
        <f t="shared" si="244"/>
        <v>7.8600000000000003E-2</v>
      </c>
      <c r="U325" s="143">
        <f t="shared" si="251"/>
        <v>8</v>
      </c>
      <c r="V325" s="143">
        <v>252</v>
      </c>
      <c r="W325" s="142">
        <f t="shared" si="236"/>
        <v>1.0024049159999999</v>
      </c>
      <c r="X325" s="135">
        <f t="shared" si="237"/>
        <v>2.5022633999999999</v>
      </c>
      <c r="Y325" s="135">
        <f t="shared" si="238"/>
        <v>0</v>
      </c>
      <c r="Z325" s="148" t="str">
        <f t="shared" si="248"/>
        <v>A+J=</v>
      </c>
      <c r="AA325" s="140">
        <f t="shared" si="249"/>
        <v>44397</v>
      </c>
      <c r="AB325" s="4"/>
      <c r="AD325" s="177">
        <v>45658</v>
      </c>
      <c r="AE325" s="178" t="s">
        <v>96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22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3"/>
      <c r="DN325" s="1"/>
      <c r="DO325" s="1"/>
      <c r="DP325" s="1"/>
      <c r="DQ325" s="1"/>
      <c r="DR325" s="1"/>
      <c r="DS325" s="1"/>
      <c r="DT325" s="1"/>
      <c r="DU325" s="1"/>
      <c r="DV325" s="1"/>
      <c r="DW325" s="4"/>
      <c r="DX325" s="1"/>
      <c r="DY325" s="1"/>
      <c r="DZ325" s="1"/>
      <c r="EA325" s="1"/>
      <c r="EB325" s="1"/>
      <c r="EC325" s="1"/>
    </row>
    <row r="326" spans="1:133" ht="12.75" x14ac:dyDescent="0.2">
      <c r="A326" s="134">
        <f t="shared" si="239"/>
        <v>44379</v>
      </c>
      <c r="B326" s="135">
        <f t="shared" si="231"/>
        <v>1043.70474044</v>
      </c>
      <c r="C326" s="135">
        <f t="shared" si="245"/>
        <v>973.35590276999994</v>
      </c>
      <c r="D326" s="136">
        <f t="shared" si="240"/>
        <v>5692.31</v>
      </c>
      <c r="E326" s="137">
        <f t="shared" si="253"/>
        <v>5739.56</v>
      </c>
      <c r="F326" s="138">
        <f t="shared" si="254"/>
        <v>44337</v>
      </c>
      <c r="G326" s="139">
        <f t="shared" si="232"/>
        <v>8.3006723105383262E-3</v>
      </c>
      <c r="H326" s="140">
        <f t="shared" si="246"/>
        <v>44397</v>
      </c>
      <c r="I326" s="140">
        <f t="shared" si="233"/>
        <v>44397</v>
      </c>
      <c r="J326" s="141">
        <f t="shared" si="241"/>
        <v>21</v>
      </c>
      <c r="K326" s="141">
        <f t="shared" si="256"/>
        <v>9</v>
      </c>
      <c r="L326" s="8">
        <f t="shared" si="242"/>
        <v>1.0035490300000001</v>
      </c>
      <c r="M326" s="142">
        <f t="shared" si="255"/>
        <v>1.0030997100000001</v>
      </c>
      <c r="N326" s="142">
        <f t="shared" si="250"/>
        <v>1.0655990101131432</v>
      </c>
      <c r="O326" s="135">
        <f t="shared" si="252"/>
        <v>1.0693808499999999</v>
      </c>
      <c r="P326" s="135">
        <f t="shared" si="234"/>
        <v>1040.8881626499999</v>
      </c>
      <c r="Q326" s="190">
        <f t="shared" si="247"/>
        <v>0</v>
      </c>
      <c r="R326" s="191">
        <f t="shared" si="243"/>
        <v>0</v>
      </c>
      <c r="S326" s="135">
        <f t="shared" si="235"/>
        <v>0</v>
      </c>
      <c r="T326" s="145">
        <f t="shared" si="244"/>
        <v>7.8600000000000003E-2</v>
      </c>
      <c r="U326" s="143">
        <f t="shared" si="251"/>
        <v>9</v>
      </c>
      <c r="V326" s="143">
        <v>252</v>
      </c>
      <c r="W326" s="142">
        <f t="shared" si="236"/>
        <v>1.002705937</v>
      </c>
      <c r="X326" s="135">
        <f t="shared" si="237"/>
        <v>2.8165777900000002</v>
      </c>
      <c r="Y326" s="135">
        <f t="shared" si="238"/>
        <v>0</v>
      </c>
      <c r="Z326" s="148" t="str">
        <f t="shared" si="248"/>
        <v>A+J=</v>
      </c>
      <c r="AA326" s="140">
        <f t="shared" si="249"/>
        <v>44397</v>
      </c>
      <c r="AB326" s="4"/>
      <c r="AD326" s="177">
        <v>45719</v>
      </c>
      <c r="AE326" s="178" t="s">
        <v>85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22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3"/>
      <c r="DN326" s="1"/>
      <c r="DO326" s="1"/>
      <c r="DP326" s="1"/>
      <c r="DQ326" s="1"/>
      <c r="DR326" s="1"/>
      <c r="DS326" s="1"/>
      <c r="DT326" s="1"/>
      <c r="DU326" s="1"/>
      <c r="DV326" s="1"/>
      <c r="DW326" s="4"/>
      <c r="DX326" s="1"/>
      <c r="DY326" s="1"/>
      <c r="DZ326" s="1"/>
      <c r="EA326" s="1"/>
      <c r="EB326" s="1"/>
      <c r="EC326" s="1"/>
    </row>
    <row r="327" spans="1:133" ht="12.75" x14ac:dyDescent="0.2">
      <c r="A327" s="134">
        <f t="shared" si="239"/>
        <v>44380</v>
      </c>
      <c r="B327" s="135">
        <f t="shared" si="231"/>
        <v>1044.42920768</v>
      </c>
      <c r="C327" s="135">
        <f t="shared" si="245"/>
        <v>973.35590276999994</v>
      </c>
      <c r="D327" s="136">
        <f t="shared" si="240"/>
        <v>5692.31</v>
      </c>
      <c r="E327" s="137">
        <f t="shared" si="253"/>
        <v>5739.56</v>
      </c>
      <c r="F327" s="138">
        <f t="shared" si="254"/>
        <v>44337</v>
      </c>
      <c r="G327" s="139">
        <f t="shared" si="232"/>
        <v>8.3006723105383262E-3</v>
      </c>
      <c r="H327" s="140">
        <f t="shared" si="246"/>
        <v>44397</v>
      </c>
      <c r="I327" s="140">
        <f t="shared" si="233"/>
        <v>44397</v>
      </c>
      <c r="J327" s="141">
        <f t="shared" si="241"/>
        <v>21</v>
      </c>
      <c r="K327" s="141">
        <f t="shared" si="256"/>
        <v>10</v>
      </c>
      <c r="L327" s="8">
        <f t="shared" si="242"/>
        <v>1.00394414</v>
      </c>
      <c r="M327" s="142">
        <f t="shared" si="255"/>
        <v>1.0030997100000001</v>
      </c>
      <c r="N327" s="142">
        <f t="shared" si="250"/>
        <v>1.0655990101131432</v>
      </c>
      <c r="O327" s="135">
        <f t="shared" si="252"/>
        <v>1.06980188</v>
      </c>
      <c r="P327" s="135">
        <f t="shared" si="234"/>
        <v>1041.29797469</v>
      </c>
      <c r="Q327" s="190">
        <f t="shared" si="247"/>
        <v>0</v>
      </c>
      <c r="R327" s="191">
        <f t="shared" si="243"/>
        <v>0</v>
      </c>
      <c r="S327" s="135">
        <f t="shared" si="235"/>
        <v>0</v>
      </c>
      <c r="T327" s="145">
        <f t="shared" si="244"/>
        <v>7.8600000000000003E-2</v>
      </c>
      <c r="U327" s="143">
        <f t="shared" si="251"/>
        <v>10</v>
      </c>
      <c r="V327" s="143">
        <v>252</v>
      </c>
      <c r="W327" s="142">
        <f t="shared" si="236"/>
        <v>1.003007048</v>
      </c>
      <c r="X327" s="135">
        <f t="shared" si="237"/>
        <v>3.13123299</v>
      </c>
      <c r="Y327" s="135">
        <f t="shared" si="238"/>
        <v>0</v>
      </c>
      <c r="Z327" s="148" t="str">
        <f t="shared" si="248"/>
        <v>A+J=</v>
      </c>
      <c r="AA327" s="140">
        <f t="shared" si="249"/>
        <v>44397</v>
      </c>
      <c r="AB327" s="4"/>
      <c r="AD327" s="177">
        <v>45720</v>
      </c>
      <c r="AE327" s="178" t="s">
        <v>85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22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3"/>
      <c r="DN327" s="1"/>
      <c r="DO327" s="1"/>
      <c r="DP327" s="1"/>
      <c r="DQ327" s="1"/>
      <c r="DR327" s="1"/>
      <c r="DS327" s="1"/>
      <c r="DT327" s="1"/>
      <c r="DU327" s="1"/>
      <c r="DV327" s="1"/>
      <c r="DW327" s="4"/>
      <c r="DX327" s="1"/>
      <c r="DY327" s="1"/>
      <c r="DZ327" s="1"/>
      <c r="EA327" s="1"/>
      <c r="EB327" s="1"/>
      <c r="EC327" s="1"/>
    </row>
    <row r="328" spans="1:133" ht="12.75" x14ac:dyDescent="0.2">
      <c r="A328" s="134">
        <f t="shared" si="239"/>
        <v>44381</v>
      </c>
      <c r="B328" s="135">
        <f t="shared" si="231"/>
        <v>1044.42920768</v>
      </c>
      <c r="C328" s="135">
        <f t="shared" si="245"/>
        <v>973.35590276999994</v>
      </c>
      <c r="D328" s="136">
        <f t="shared" si="240"/>
        <v>5692.31</v>
      </c>
      <c r="E328" s="137">
        <f t="shared" si="253"/>
        <v>5739.56</v>
      </c>
      <c r="F328" s="138">
        <f t="shared" si="254"/>
        <v>44337</v>
      </c>
      <c r="G328" s="139">
        <f t="shared" si="232"/>
        <v>8.3006723105383262E-3</v>
      </c>
      <c r="H328" s="140">
        <f t="shared" si="246"/>
        <v>44397</v>
      </c>
      <c r="I328" s="140">
        <f t="shared" si="233"/>
        <v>44397</v>
      </c>
      <c r="J328" s="141">
        <f t="shared" si="241"/>
        <v>21</v>
      </c>
      <c r="K328" s="141">
        <f t="shared" si="256"/>
        <v>10</v>
      </c>
      <c r="L328" s="8">
        <f t="shared" si="242"/>
        <v>1.00394414</v>
      </c>
      <c r="M328" s="142">
        <f t="shared" si="255"/>
        <v>1.0030997100000001</v>
      </c>
      <c r="N328" s="142">
        <f t="shared" si="250"/>
        <v>1.0655990101131432</v>
      </c>
      <c r="O328" s="135">
        <f t="shared" si="252"/>
        <v>1.06980188</v>
      </c>
      <c r="P328" s="135">
        <f t="shared" si="234"/>
        <v>1041.29797469</v>
      </c>
      <c r="Q328" s="190">
        <f t="shared" si="247"/>
        <v>0</v>
      </c>
      <c r="R328" s="191">
        <f t="shared" si="243"/>
        <v>0</v>
      </c>
      <c r="S328" s="135">
        <f t="shared" si="235"/>
        <v>0</v>
      </c>
      <c r="T328" s="145">
        <f t="shared" si="244"/>
        <v>7.8600000000000003E-2</v>
      </c>
      <c r="U328" s="143">
        <f t="shared" si="251"/>
        <v>10</v>
      </c>
      <c r="V328" s="143">
        <v>252</v>
      </c>
      <c r="W328" s="142">
        <f t="shared" si="236"/>
        <v>1.003007048</v>
      </c>
      <c r="X328" s="135">
        <f t="shared" si="237"/>
        <v>3.13123299</v>
      </c>
      <c r="Y328" s="135">
        <f t="shared" si="238"/>
        <v>0</v>
      </c>
      <c r="Z328" s="148" t="str">
        <f t="shared" si="248"/>
        <v>A+J=</v>
      </c>
      <c r="AA328" s="140">
        <f t="shared" si="249"/>
        <v>44397</v>
      </c>
      <c r="AB328" s="4"/>
      <c r="AD328" s="177">
        <v>45765</v>
      </c>
      <c r="AE328" s="178" t="s">
        <v>97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22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3"/>
      <c r="DN328" s="1"/>
      <c r="DO328" s="1"/>
      <c r="DP328" s="1"/>
      <c r="DQ328" s="1"/>
      <c r="DR328" s="1"/>
      <c r="DS328" s="1"/>
      <c r="DT328" s="1"/>
      <c r="DU328" s="1"/>
      <c r="DV328" s="1"/>
      <c r="DW328" s="4"/>
      <c r="DX328" s="1"/>
      <c r="DY328" s="1"/>
      <c r="DZ328" s="1"/>
      <c r="EA328" s="1"/>
      <c r="EB328" s="1"/>
      <c r="EC328" s="1"/>
    </row>
    <row r="329" spans="1:133" ht="12.75" x14ac:dyDescent="0.2">
      <c r="A329" s="134">
        <f t="shared" si="239"/>
        <v>44382</v>
      </c>
      <c r="B329" s="135">
        <f t="shared" si="231"/>
        <v>1044.42920768</v>
      </c>
      <c r="C329" s="135">
        <f t="shared" si="245"/>
        <v>973.35590276999994</v>
      </c>
      <c r="D329" s="136">
        <f t="shared" si="240"/>
        <v>5692.31</v>
      </c>
      <c r="E329" s="137">
        <f t="shared" si="253"/>
        <v>5739.56</v>
      </c>
      <c r="F329" s="138">
        <f t="shared" si="254"/>
        <v>44337</v>
      </c>
      <c r="G329" s="139">
        <f t="shared" si="232"/>
        <v>8.3006723105383262E-3</v>
      </c>
      <c r="H329" s="140">
        <f t="shared" si="246"/>
        <v>44397</v>
      </c>
      <c r="I329" s="140">
        <f t="shared" si="233"/>
        <v>44397</v>
      </c>
      <c r="J329" s="141">
        <f t="shared" si="241"/>
        <v>21</v>
      </c>
      <c r="K329" s="141">
        <f t="shared" si="256"/>
        <v>10</v>
      </c>
      <c r="L329" s="8">
        <f t="shared" si="242"/>
        <v>1.00394414</v>
      </c>
      <c r="M329" s="142">
        <f t="shared" si="255"/>
        <v>1.0030997100000001</v>
      </c>
      <c r="N329" s="142">
        <f t="shared" si="250"/>
        <v>1.0655990101131432</v>
      </c>
      <c r="O329" s="135">
        <f t="shared" si="252"/>
        <v>1.06980188</v>
      </c>
      <c r="P329" s="135">
        <f t="shared" si="234"/>
        <v>1041.29797469</v>
      </c>
      <c r="Q329" s="190">
        <f t="shared" si="247"/>
        <v>0</v>
      </c>
      <c r="R329" s="191">
        <f t="shared" si="243"/>
        <v>0</v>
      </c>
      <c r="S329" s="135">
        <f t="shared" si="235"/>
        <v>0</v>
      </c>
      <c r="T329" s="145">
        <f t="shared" si="244"/>
        <v>7.8600000000000003E-2</v>
      </c>
      <c r="U329" s="143">
        <f t="shared" si="251"/>
        <v>10</v>
      </c>
      <c r="V329" s="143">
        <v>252</v>
      </c>
      <c r="W329" s="142">
        <f t="shared" si="236"/>
        <v>1.003007048</v>
      </c>
      <c r="X329" s="135">
        <f t="shared" si="237"/>
        <v>3.13123299</v>
      </c>
      <c r="Y329" s="135">
        <f t="shared" si="238"/>
        <v>0</v>
      </c>
      <c r="Z329" s="148" t="str">
        <f t="shared" si="248"/>
        <v>A+J=</v>
      </c>
      <c r="AA329" s="140">
        <f t="shared" si="249"/>
        <v>44397</v>
      </c>
      <c r="AB329" s="4"/>
      <c r="AD329" s="177">
        <v>45768</v>
      </c>
      <c r="AE329" s="178" t="s">
        <v>86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22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3"/>
      <c r="DN329" s="1"/>
      <c r="DO329" s="1"/>
      <c r="DP329" s="1"/>
      <c r="DQ329" s="1"/>
      <c r="DR329" s="1"/>
      <c r="DS329" s="1"/>
      <c r="DT329" s="1"/>
      <c r="DU329" s="1"/>
      <c r="DV329" s="1"/>
      <c r="DW329" s="4"/>
      <c r="DX329" s="1"/>
      <c r="DY329" s="1"/>
      <c r="DZ329" s="1"/>
      <c r="EA329" s="1"/>
      <c r="EB329" s="1"/>
      <c r="EC329" s="1"/>
    </row>
    <row r="330" spans="1:133" ht="12.75" x14ac:dyDescent="0.2">
      <c r="A330" s="134">
        <f t="shared" si="239"/>
        <v>44383</v>
      </c>
      <c r="B330" s="135">
        <f t="shared" ref="B330:B393" si="257">(P330+X330)</f>
        <v>1045.1541825199999</v>
      </c>
      <c r="C330" s="135">
        <f t="shared" si="245"/>
        <v>973.35590276999994</v>
      </c>
      <c r="D330" s="136">
        <f t="shared" si="240"/>
        <v>5692.31</v>
      </c>
      <c r="E330" s="137">
        <f t="shared" si="253"/>
        <v>5739.56</v>
      </c>
      <c r="F330" s="138">
        <f t="shared" si="254"/>
        <v>44337</v>
      </c>
      <c r="G330" s="139">
        <f t="shared" ref="G330:G393" si="258">(E330/D330)-1</f>
        <v>8.3006723105383262E-3</v>
      </c>
      <c r="H330" s="140">
        <f t="shared" si="246"/>
        <v>44397</v>
      </c>
      <c r="I330" s="140">
        <f t="shared" ref="I330:I393" si="259">IF(A330&gt;I329,H330,I329)</f>
        <v>44397</v>
      </c>
      <c r="J330" s="141">
        <f t="shared" si="241"/>
        <v>21</v>
      </c>
      <c r="K330" s="141">
        <f t="shared" si="256"/>
        <v>11</v>
      </c>
      <c r="L330" s="8">
        <f t="shared" si="242"/>
        <v>1.00433941</v>
      </c>
      <c r="M330" s="142">
        <f t="shared" si="255"/>
        <v>1.0030997100000001</v>
      </c>
      <c r="N330" s="142">
        <f t="shared" si="250"/>
        <v>1.0655990101131432</v>
      </c>
      <c r="O330" s="135">
        <f t="shared" si="252"/>
        <v>1.0702230800000001</v>
      </c>
      <c r="P330" s="135">
        <f t="shared" ref="P330:P393" si="260">TRUNC(C330*O330,8)</f>
        <v>1041.70795219</v>
      </c>
      <c r="Q330" s="190">
        <f t="shared" si="247"/>
        <v>0</v>
      </c>
      <c r="R330" s="191">
        <f t="shared" si="243"/>
        <v>0</v>
      </c>
      <c r="S330" s="135">
        <f t="shared" ref="S330:S393" si="261">IF(R330&gt;0,TRUNC(R330*P330,8),0)</f>
        <v>0</v>
      </c>
      <c r="T330" s="145">
        <f t="shared" si="244"/>
        <v>7.8600000000000003E-2</v>
      </c>
      <c r="U330" s="143">
        <f t="shared" si="251"/>
        <v>11</v>
      </c>
      <c r="V330" s="143">
        <v>252</v>
      </c>
      <c r="W330" s="142">
        <f t="shared" ref="W330:W393" si="262">ROUND((1+T330)^TRUNC((U330/V330),9),9)</f>
        <v>1.0033082499999999</v>
      </c>
      <c r="X330" s="135">
        <f t="shared" ref="X330:X393" si="263">TRUNC((P330*(W330-1)),8)</f>
        <v>3.4462303300000001</v>
      </c>
      <c r="Y330" s="135">
        <f t="shared" ref="Y330:Y393" si="264">IF(Q330&gt;0,S330+X330,0)</f>
        <v>0</v>
      </c>
      <c r="Z330" s="148" t="str">
        <f t="shared" si="248"/>
        <v>A+J=</v>
      </c>
      <c r="AA330" s="140">
        <f t="shared" si="249"/>
        <v>44397</v>
      </c>
      <c r="AB330" s="4"/>
      <c r="AD330" s="177">
        <v>45778</v>
      </c>
      <c r="AE330" s="178" t="s">
        <v>89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22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3"/>
      <c r="DN330" s="1"/>
      <c r="DO330" s="1"/>
      <c r="DP330" s="1"/>
      <c r="DQ330" s="1"/>
      <c r="DR330" s="1"/>
      <c r="DS330" s="1"/>
      <c r="DT330" s="1"/>
      <c r="DU330" s="1"/>
      <c r="DV330" s="1"/>
      <c r="DW330" s="4"/>
      <c r="DX330" s="1"/>
      <c r="DY330" s="1"/>
      <c r="DZ330" s="1"/>
      <c r="EA330" s="1"/>
      <c r="EB330" s="1"/>
      <c r="EC330" s="1"/>
    </row>
    <row r="331" spans="1:133" ht="12.75" x14ac:dyDescent="0.2">
      <c r="A331" s="134">
        <f t="shared" ref="A331:A394" si="265">(A330+1)</f>
        <v>44384</v>
      </c>
      <c r="B331" s="135">
        <f t="shared" si="257"/>
        <v>1045.8796544299998</v>
      </c>
      <c r="C331" s="135">
        <f t="shared" si="245"/>
        <v>973.35590276999994</v>
      </c>
      <c r="D331" s="136">
        <f t="shared" ref="D331:D394" si="266">IF(E331=E330,D330,E330)</f>
        <v>5692.31</v>
      </c>
      <c r="E331" s="137">
        <f t="shared" si="253"/>
        <v>5739.56</v>
      </c>
      <c r="F331" s="138">
        <f t="shared" si="254"/>
        <v>44337</v>
      </c>
      <c r="G331" s="139">
        <f t="shared" si="258"/>
        <v>8.3006723105383262E-3</v>
      </c>
      <c r="H331" s="140">
        <f t="shared" si="246"/>
        <v>44397</v>
      </c>
      <c r="I331" s="140">
        <f t="shared" si="259"/>
        <v>44397</v>
      </c>
      <c r="J331" s="141">
        <f t="shared" ref="J331:J394" si="267">IF(I331=I330,J330,NETWORKDAYS(I330,I331,$AD$148:$AD$502)-1)</f>
        <v>21</v>
      </c>
      <c r="K331" s="141">
        <f t="shared" si="256"/>
        <v>12</v>
      </c>
      <c r="L331" s="8">
        <f t="shared" ref="L331:L394" si="268">IF(E331&lt;D331,1,TRUNC((E331/D331)^TRUNC((K331/J331),9),8))</f>
        <v>1.0047348300000001</v>
      </c>
      <c r="M331" s="142">
        <f t="shared" si="255"/>
        <v>1.0030997100000001</v>
      </c>
      <c r="N331" s="142">
        <f t="shared" si="250"/>
        <v>1.0655990101131432</v>
      </c>
      <c r="O331" s="135">
        <f t="shared" si="252"/>
        <v>1.0706444399999999</v>
      </c>
      <c r="P331" s="135">
        <f t="shared" si="260"/>
        <v>1042.11808544</v>
      </c>
      <c r="Q331" s="190">
        <f t="shared" si="247"/>
        <v>0</v>
      </c>
      <c r="R331" s="191">
        <f t="shared" ref="R331:R394" si="269">IF(Q331&gt;0,VLOOKUP($A331,$AD$10:$AI$140,6),0)</f>
        <v>0</v>
      </c>
      <c r="S331" s="135">
        <f t="shared" si="261"/>
        <v>0</v>
      </c>
      <c r="T331" s="145">
        <f t="shared" ref="T331:T394" si="270">(T330)</f>
        <v>7.8600000000000003E-2</v>
      </c>
      <c r="U331" s="143">
        <f t="shared" si="251"/>
        <v>12</v>
      </c>
      <c r="V331" s="143">
        <v>252</v>
      </c>
      <c r="W331" s="142">
        <f t="shared" si="262"/>
        <v>1.003609542</v>
      </c>
      <c r="X331" s="135">
        <f t="shared" si="263"/>
        <v>3.7615689899999998</v>
      </c>
      <c r="Y331" s="135">
        <f t="shared" si="264"/>
        <v>0</v>
      </c>
      <c r="Z331" s="148" t="str">
        <f t="shared" si="248"/>
        <v>A+J=</v>
      </c>
      <c r="AA331" s="140">
        <f t="shared" si="249"/>
        <v>44397</v>
      </c>
      <c r="AB331" s="4"/>
      <c r="AD331" s="177">
        <v>45827</v>
      </c>
      <c r="AE331" s="178" t="s">
        <v>98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22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3"/>
      <c r="DN331" s="1"/>
      <c r="DO331" s="1"/>
      <c r="DP331" s="1"/>
      <c r="DQ331" s="1"/>
      <c r="DR331" s="1"/>
      <c r="DS331" s="1"/>
      <c r="DT331" s="1"/>
      <c r="DU331" s="1"/>
      <c r="DV331" s="1"/>
      <c r="DW331" s="4"/>
      <c r="DX331" s="1"/>
      <c r="DY331" s="1"/>
      <c r="DZ331" s="1"/>
      <c r="EA331" s="1"/>
      <c r="EB331" s="1"/>
      <c r="EC331" s="1"/>
    </row>
    <row r="332" spans="1:133" ht="12.75" x14ac:dyDescent="0.2">
      <c r="A332" s="134">
        <f t="shared" si="265"/>
        <v>44385</v>
      </c>
      <c r="B332" s="135">
        <f t="shared" si="257"/>
        <v>1046.60562366</v>
      </c>
      <c r="C332" s="135">
        <f t="shared" ref="C332:C395" si="271">TRUNC(IF(Q331&gt;0,VLOOKUP(A331,$AD$12:$AE$140,2),C331),8)</f>
        <v>973.35590276999994</v>
      </c>
      <c r="D332" s="136">
        <f t="shared" si="266"/>
        <v>5692.31</v>
      </c>
      <c r="E332" s="137">
        <f t="shared" si="253"/>
        <v>5739.56</v>
      </c>
      <c r="F332" s="138">
        <f t="shared" si="254"/>
        <v>44337</v>
      </c>
      <c r="G332" s="139">
        <f t="shared" si="258"/>
        <v>8.3006723105383262E-3</v>
      </c>
      <c r="H332" s="140">
        <f t="shared" ref="H332:H395" si="272">IF(DAY(A332)=H$9,VLOOKUP(A332,AH$118:AN$450,4),H331)</f>
        <v>44397</v>
      </c>
      <c r="I332" s="140">
        <f t="shared" si="259"/>
        <v>44397</v>
      </c>
      <c r="J332" s="141">
        <f t="shared" si="267"/>
        <v>21</v>
      </c>
      <c r="K332" s="141">
        <f t="shared" si="256"/>
        <v>13</v>
      </c>
      <c r="L332" s="8">
        <f t="shared" si="268"/>
        <v>1.00513041</v>
      </c>
      <c r="M332" s="142">
        <f t="shared" si="255"/>
        <v>1.0030997100000001</v>
      </c>
      <c r="N332" s="142">
        <f t="shared" si="250"/>
        <v>1.0655990101131432</v>
      </c>
      <c r="O332" s="135">
        <f t="shared" si="252"/>
        <v>1.0710659600000001</v>
      </c>
      <c r="P332" s="135">
        <f t="shared" si="260"/>
        <v>1042.5283744200001</v>
      </c>
      <c r="Q332" s="190">
        <f t="shared" ref="Q332:Q395" si="273">IF(VLOOKUP(A332,AD$10:AK$140,8)=VLOOKUP(A331,AD$10:AK$140,8),0,VLOOKUP(A332,AD$10:AK$140,8))</f>
        <v>0</v>
      </c>
      <c r="R332" s="191">
        <f t="shared" si="269"/>
        <v>0</v>
      </c>
      <c r="S332" s="135">
        <f t="shared" si="261"/>
        <v>0</v>
      </c>
      <c r="T332" s="145">
        <f t="shared" si="270"/>
        <v>7.8600000000000003E-2</v>
      </c>
      <c r="U332" s="143">
        <f t="shared" si="251"/>
        <v>13</v>
      </c>
      <c r="V332" s="143">
        <v>252</v>
      </c>
      <c r="W332" s="142">
        <f t="shared" si="262"/>
        <v>1.0039109239999999</v>
      </c>
      <c r="X332" s="135">
        <f t="shared" si="263"/>
        <v>4.0772492400000004</v>
      </c>
      <c r="Y332" s="135">
        <f t="shared" si="264"/>
        <v>0</v>
      </c>
      <c r="Z332" s="148" t="str">
        <f t="shared" ref="Z332:Z395" si="274">IF($Q331&gt;0,VLOOKUP($A331,$AD$10:$AM$140,9),Z331)</f>
        <v>A+J=</v>
      </c>
      <c r="AA332" s="140">
        <f t="shared" ref="AA332:AA395" si="275">IF($Q331&gt;0,VLOOKUP($A331,$AD$10:$AM$140,10),AA331)</f>
        <v>44397</v>
      </c>
      <c r="AB332" s="4"/>
      <c r="AD332" s="177">
        <v>46016</v>
      </c>
      <c r="AE332" s="178" t="s">
        <v>94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22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3"/>
      <c r="DN332" s="1"/>
      <c r="DO332" s="1"/>
      <c r="DP332" s="1"/>
      <c r="DQ332" s="1"/>
      <c r="DR332" s="1"/>
      <c r="DS332" s="1"/>
      <c r="DT332" s="1"/>
      <c r="DU332" s="1"/>
      <c r="DV332" s="1"/>
      <c r="DW332" s="4"/>
      <c r="DX332" s="1"/>
      <c r="DY332" s="1"/>
      <c r="DZ332" s="1"/>
      <c r="EA332" s="1"/>
      <c r="EB332" s="1"/>
      <c r="EC332" s="1"/>
    </row>
    <row r="333" spans="1:133" ht="12.75" x14ac:dyDescent="0.2">
      <c r="A333" s="134">
        <f t="shared" si="265"/>
        <v>44386</v>
      </c>
      <c r="B333" s="135">
        <f t="shared" si="257"/>
        <v>1047.3321208</v>
      </c>
      <c r="C333" s="135">
        <f t="shared" si="271"/>
        <v>973.35590276999994</v>
      </c>
      <c r="D333" s="136">
        <f t="shared" si="266"/>
        <v>5692.31</v>
      </c>
      <c r="E333" s="137">
        <f t="shared" si="253"/>
        <v>5739.56</v>
      </c>
      <c r="F333" s="138">
        <f t="shared" si="254"/>
        <v>44337</v>
      </c>
      <c r="G333" s="139">
        <f t="shared" si="258"/>
        <v>8.3006723105383262E-3</v>
      </c>
      <c r="H333" s="140">
        <f t="shared" si="272"/>
        <v>44397</v>
      </c>
      <c r="I333" s="140">
        <f t="shared" si="259"/>
        <v>44397</v>
      </c>
      <c r="J333" s="141">
        <f t="shared" si="267"/>
        <v>21</v>
      </c>
      <c r="K333" s="141">
        <f t="shared" si="256"/>
        <v>14</v>
      </c>
      <c r="L333" s="8">
        <f t="shared" si="268"/>
        <v>1.0055261499999999</v>
      </c>
      <c r="M333" s="142">
        <f t="shared" si="255"/>
        <v>1.0030997100000001</v>
      </c>
      <c r="N333" s="142">
        <f t="shared" si="250"/>
        <v>1.0655990101131432</v>
      </c>
      <c r="O333" s="135">
        <f t="shared" si="252"/>
        <v>1.07148767</v>
      </c>
      <c r="P333" s="135">
        <f t="shared" si="260"/>
        <v>1042.9388483299999</v>
      </c>
      <c r="Q333" s="190">
        <f t="shared" si="273"/>
        <v>0</v>
      </c>
      <c r="R333" s="191">
        <f t="shared" si="269"/>
        <v>0</v>
      </c>
      <c r="S333" s="135">
        <f t="shared" si="261"/>
        <v>0</v>
      </c>
      <c r="T333" s="145">
        <f t="shared" si="270"/>
        <v>7.8600000000000003E-2</v>
      </c>
      <c r="U333" s="143">
        <f t="shared" si="251"/>
        <v>14</v>
      </c>
      <c r="V333" s="143">
        <v>252</v>
      </c>
      <c r="W333" s="142">
        <f t="shared" si="262"/>
        <v>1.0042123970000001</v>
      </c>
      <c r="X333" s="135">
        <f t="shared" si="263"/>
        <v>4.3932724700000003</v>
      </c>
      <c r="Y333" s="135">
        <f t="shared" si="264"/>
        <v>0</v>
      </c>
      <c r="Z333" s="148" t="str">
        <f t="shared" si="274"/>
        <v>A+J=</v>
      </c>
      <c r="AA333" s="140">
        <f t="shared" si="275"/>
        <v>44397</v>
      </c>
      <c r="AB333" s="4"/>
      <c r="AD333" s="177">
        <v>46023</v>
      </c>
      <c r="AE333" s="178" t="s">
        <v>96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22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3"/>
      <c r="DN333" s="1"/>
      <c r="DO333" s="1"/>
      <c r="DP333" s="1"/>
      <c r="DQ333" s="1"/>
      <c r="DR333" s="1"/>
      <c r="DS333" s="1"/>
      <c r="DT333" s="1"/>
      <c r="DU333" s="1"/>
      <c r="DV333" s="1"/>
      <c r="DW333" s="4"/>
      <c r="DX333" s="1"/>
      <c r="DY333" s="1"/>
      <c r="DZ333" s="1"/>
      <c r="EA333" s="1"/>
      <c r="EB333" s="1"/>
      <c r="EC333" s="1"/>
    </row>
    <row r="334" spans="1:133" ht="12.75" x14ac:dyDescent="0.2">
      <c r="A334" s="134">
        <f t="shared" si="265"/>
        <v>44387</v>
      </c>
      <c r="B334" s="135">
        <f t="shared" si="257"/>
        <v>1048.0591070600001</v>
      </c>
      <c r="C334" s="135">
        <f t="shared" si="271"/>
        <v>973.35590276999994</v>
      </c>
      <c r="D334" s="136">
        <f t="shared" si="266"/>
        <v>5692.31</v>
      </c>
      <c r="E334" s="137">
        <f t="shared" si="253"/>
        <v>5739.56</v>
      </c>
      <c r="F334" s="138">
        <f t="shared" si="254"/>
        <v>44337</v>
      </c>
      <c r="G334" s="139">
        <f t="shared" si="258"/>
        <v>8.3006723105383262E-3</v>
      </c>
      <c r="H334" s="140">
        <f t="shared" si="272"/>
        <v>44397</v>
      </c>
      <c r="I334" s="140">
        <f t="shared" si="259"/>
        <v>44397</v>
      </c>
      <c r="J334" s="141">
        <f t="shared" si="267"/>
        <v>21</v>
      </c>
      <c r="K334" s="141">
        <f t="shared" si="256"/>
        <v>15</v>
      </c>
      <c r="L334" s="8">
        <f t="shared" si="268"/>
        <v>1.00592204</v>
      </c>
      <c r="M334" s="142">
        <f t="shared" si="255"/>
        <v>1.0030997100000001</v>
      </c>
      <c r="N334" s="142">
        <f t="shared" si="250"/>
        <v>1.0655990101131432</v>
      </c>
      <c r="O334" s="135">
        <f t="shared" si="252"/>
        <v>1.0719095300000001</v>
      </c>
      <c r="P334" s="135">
        <f t="shared" si="260"/>
        <v>1043.3494682600001</v>
      </c>
      <c r="Q334" s="190">
        <f t="shared" si="273"/>
        <v>0</v>
      </c>
      <c r="R334" s="191">
        <f t="shared" si="269"/>
        <v>0</v>
      </c>
      <c r="S334" s="135">
        <f t="shared" si="261"/>
        <v>0</v>
      </c>
      <c r="T334" s="145">
        <f t="shared" si="270"/>
        <v>7.8600000000000003E-2</v>
      </c>
      <c r="U334" s="143">
        <f t="shared" si="251"/>
        <v>15</v>
      </c>
      <c r="V334" s="143">
        <v>252</v>
      </c>
      <c r="W334" s="142">
        <f t="shared" si="262"/>
        <v>1.004513961</v>
      </c>
      <c r="X334" s="135">
        <f t="shared" si="263"/>
        <v>4.7096387999999996</v>
      </c>
      <c r="Y334" s="135">
        <f t="shared" si="264"/>
        <v>0</v>
      </c>
      <c r="Z334" s="148" t="str">
        <f t="shared" si="274"/>
        <v>A+J=</v>
      </c>
      <c r="AA334" s="140">
        <f t="shared" si="275"/>
        <v>44397</v>
      </c>
      <c r="AB334" s="4"/>
      <c r="AD334" s="177">
        <v>46069</v>
      </c>
      <c r="AE334" s="178" t="s">
        <v>85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22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3"/>
      <c r="DN334" s="1"/>
      <c r="DO334" s="1"/>
      <c r="DP334" s="1"/>
      <c r="DQ334" s="1"/>
      <c r="DR334" s="1"/>
      <c r="DS334" s="1"/>
      <c r="DT334" s="1"/>
      <c r="DU334" s="1"/>
      <c r="DV334" s="1"/>
      <c r="DW334" s="4"/>
      <c r="DX334" s="1"/>
      <c r="DY334" s="1"/>
      <c r="DZ334" s="1"/>
      <c r="EA334" s="1"/>
      <c r="EB334" s="1"/>
      <c r="EC334" s="1"/>
    </row>
    <row r="335" spans="1:133" ht="12.75" x14ac:dyDescent="0.2">
      <c r="A335" s="134">
        <f t="shared" si="265"/>
        <v>44388</v>
      </c>
      <c r="B335" s="135">
        <f t="shared" si="257"/>
        <v>1048.0591070600001</v>
      </c>
      <c r="C335" s="135">
        <f t="shared" si="271"/>
        <v>973.35590276999994</v>
      </c>
      <c r="D335" s="136">
        <f t="shared" si="266"/>
        <v>5692.31</v>
      </c>
      <c r="E335" s="137">
        <f t="shared" si="253"/>
        <v>5739.56</v>
      </c>
      <c r="F335" s="138">
        <f t="shared" si="254"/>
        <v>44337</v>
      </c>
      <c r="G335" s="139">
        <f t="shared" si="258"/>
        <v>8.3006723105383262E-3</v>
      </c>
      <c r="H335" s="140">
        <f t="shared" si="272"/>
        <v>44397</v>
      </c>
      <c r="I335" s="140">
        <f t="shared" si="259"/>
        <v>44397</v>
      </c>
      <c r="J335" s="141">
        <f t="shared" si="267"/>
        <v>21</v>
      </c>
      <c r="K335" s="141">
        <f t="shared" si="256"/>
        <v>15</v>
      </c>
      <c r="L335" s="8">
        <f t="shared" si="268"/>
        <v>1.00592204</v>
      </c>
      <c r="M335" s="142">
        <f t="shared" si="255"/>
        <v>1.0030997100000001</v>
      </c>
      <c r="N335" s="142">
        <f t="shared" si="250"/>
        <v>1.0655990101131432</v>
      </c>
      <c r="O335" s="135">
        <f t="shared" si="252"/>
        <v>1.0719095300000001</v>
      </c>
      <c r="P335" s="135">
        <f t="shared" si="260"/>
        <v>1043.3494682600001</v>
      </c>
      <c r="Q335" s="190">
        <f t="shared" si="273"/>
        <v>0</v>
      </c>
      <c r="R335" s="191">
        <f t="shared" si="269"/>
        <v>0</v>
      </c>
      <c r="S335" s="135">
        <f t="shared" si="261"/>
        <v>0</v>
      </c>
      <c r="T335" s="145">
        <f t="shared" si="270"/>
        <v>7.8600000000000003E-2</v>
      </c>
      <c r="U335" s="143">
        <f t="shared" si="251"/>
        <v>15</v>
      </c>
      <c r="V335" s="143">
        <v>252</v>
      </c>
      <c r="W335" s="142">
        <f t="shared" si="262"/>
        <v>1.004513961</v>
      </c>
      <c r="X335" s="135">
        <f t="shared" si="263"/>
        <v>4.7096387999999996</v>
      </c>
      <c r="Y335" s="135">
        <f t="shared" si="264"/>
        <v>0</v>
      </c>
      <c r="Z335" s="148" t="str">
        <f t="shared" si="274"/>
        <v>A+J=</v>
      </c>
      <c r="AA335" s="140">
        <f t="shared" si="275"/>
        <v>44397</v>
      </c>
      <c r="AB335" s="4"/>
      <c r="AD335" s="177">
        <v>46070</v>
      </c>
      <c r="AE335" s="178" t="s">
        <v>85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22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3"/>
      <c r="DN335" s="1"/>
      <c r="DO335" s="1"/>
      <c r="DP335" s="1"/>
      <c r="DQ335" s="1"/>
      <c r="DR335" s="1"/>
      <c r="DS335" s="1"/>
      <c r="DT335" s="1"/>
      <c r="DU335" s="1"/>
      <c r="DV335" s="1"/>
      <c r="DW335" s="4"/>
      <c r="DX335" s="1"/>
      <c r="DY335" s="1"/>
      <c r="DZ335" s="1"/>
      <c r="EA335" s="1"/>
      <c r="EB335" s="1"/>
      <c r="EC335" s="1"/>
    </row>
    <row r="336" spans="1:133" ht="12.75" x14ac:dyDescent="0.2">
      <c r="A336" s="134">
        <f t="shared" si="265"/>
        <v>44389</v>
      </c>
      <c r="B336" s="135">
        <f t="shared" si="257"/>
        <v>1048.0591070600001</v>
      </c>
      <c r="C336" s="135">
        <f t="shared" si="271"/>
        <v>973.35590276999994</v>
      </c>
      <c r="D336" s="136">
        <f t="shared" si="266"/>
        <v>5692.31</v>
      </c>
      <c r="E336" s="137">
        <f t="shared" si="253"/>
        <v>5739.56</v>
      </c>
      <c r="F336" s="138">
        <f t="shared" si="254"/>
        <v>44337</v>
      </c>
      <c r="G336" s="139">
        <f t="shared" si="258"/>
        <v>8.3006723105383262E-3</v>
      </c>
      <c r="H336" s="140">
        <f t="shared" si="272"/>
        <v>44397</v>
      </c>
      <c r="I336" s="140">
        <f t="shared" si="259"/>
        <v>44397</v>
      </c>
      <c r="J336" s="141">
        <f t="shared" si="267"/>
        <v>21</v>
      </c>
      <c r="K336" s="141">
        <f t="shared" si="256"/>
        <v>15</v>
      </c>
      <c r="L336" s="8">
        <f t="shared" si="268"/>
        <v>1.00592204</v>
      </c>
      <c r="M336" s="142">
        <f t="shared" si="255"/>
        <v>1.0030997100000001</v>
      </c>
      <c r="N336" s="142">
        <f t="shared" si="250"/>
        <v>1.0655990101131432</v>
      </c>
      <c r="O336" s="135">
        <f t="shared" si="252"/>
        <v>1.0719095300000001</v>
      </c>
      <c r="P336" s="135">
        <f t="shared" si="260"/>
        <v>1043.3494682600001</v>
      </c>
      <c r="Q336" s="190">
        <f t="shared" si="273"/>
        <v>0</v>
      </c>
      <c r="R336" s="191">
        <f t="shared" si="269"/>
        <v>0</v>
      </c>
      <c r="S336" s="135">
        <f t="shared" si="261"/>
        <v>0</v>
      </c>
      <c r="T336" s="145">
        <f t="shared" si="270"/>
        <v>7.8600000000000003E-2</v>
      </c>
      <c r="U336" s="143">
        <f t="shared" si="251"/>
        <v>15</v>
      </c>
      <c r="V336" s="143">
        <v>252</v>
      </c>
      <c r="W336" s="142">
        <f t="shared" si="262"/>
        <v>1.004513961</v>
      </c>
      <c r="X336" s="135">
        <f t="shared" si="263"/>
        <v>4.7096387999999996</v>
      </c>
      <c r="Y336" s="135">
        <f t="shared" si="264"/>
        <v>0</v>
      </c>
      <c r="Z336" s="148" t="str">
        <f t="shared" si="274"/>
        <v>A+J=</v>
      </c>
      <c r="AA336" s="140">
        <f t="shared" si="275"/>
        <v>44397</v>
      </c>
      <c r="AB336" s="4"/>
      <c r="AD336" s="177">
        <v>46115</v>
      </c>
      <c r="AE336" s="178" t="s">
        <v>97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22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3"/>
      <c r="DN336" s="1"/>
      <c r="DO336" s="1"/>
      <c r="DP336" s="1"/>
      <c r="DQ336" s="1"/>
      <c r="DR336" s="1"/>
      <c r="DS336" s="1"/>
      <c r="DT336" s="1"/>
      <c r="DU336" s="1"/>
      <c r="DV336" s="1"/>
      <c r="DW336" s="4"/>
      <c r="DX336" s="1"/>
      <c r="DY336" s="1"/>
      <c r="DZ336" s="1"/>
      <c r="EA336" s="1"/>
      <c r="EB336" s="1"/>
      <c r="EC336" s="1"/>
    </row>
    <row r="337" spans="1:133" ht="12.75" x14ac:dyDescent="0.2">
      <c r="A337" s="134">
        <f t="shared" si="265"/>
        <v>44390</v>
      </c>
      <c r="B337" s="135">
        <f t="shared" si="257"/>
        <v>1048.7866011800002</v>
      </c>
      <c r="C337" s="135">
        <f t="shared" si="271"/>
        <v>973.35590276999994</v>
      </c>
      <c r="D337" s="136">
        <f t="shared" si="266"/>
        <v>5692.31</v>
      </c>
      <c r="E337" s="137">
        <f t="shared" si="253"/>
        <v>5739.56</v>
      </c>
      <c r="F337" s="138">
        <f t="shared" si="254"/>
        <v>44337</v>
      </c>
      <c r="G337" s="139">
        <f t="shared" si="258"/>
        <v>8.3006723105383262E-3</v>
      </c>
      <c r="H337" s="140">
        <f t="shared" si="272"/>
        <v>44397</v>
      </c>
      <c r="I337" s="140">
        <f t="shared" si="259"/>
        <v>44397</v>
      </c>
      <c r="J337" s="141">
        <f t="shared" si="267"/>
        <v>21</v>
      </c>
      <c r="K337" s="141">
        <f t="shared" si="256"/>
        <v>16</v>
      </c>
      <c r="L337" s="8">
        <f t="shared" si="268"/>
        <v>1.0063180899999999</v>
      </c>
      <c r="M337" s="142">
        <f t="shared" si="255"/>
        <v>1.0030997100000001</v>
      </c>
      <c r="N337" s="142">
        <f t="shared" si="250"/>
        <v>1.0655990101131432</v>
      </c>
      <c r="O337" s="135">
        <f t="shared" si="252"/>
        <v>1.0723315600000001</v>
      </c>
      <c r="P337" s="135">
        <f t="shared" si="260"/>
        <v>1043.7602536500001</v>
      </c>
      <c r="Q337" s="190">
        <f t="shared" si="273"/>
        <v>0</v>
      </c>
      <c r="R337" s="191">
        <f t="shared" si="269"/>
        <v>0</v>
      </c>
      <c r="S337" s="135">
        <f t="shared" si="261"/>
        <v>0</v>
      </c>
      <c r="T337" s="145">
        <f t="shared" si="270"/>
        <v>7.8600000000000003E-2</v>
      </c>
      <c r="U337" s="143">
        <f t="shared" si="251"/>
        <v>16</v>
      </c>
      <c r="V337" s="143">
        <v>252</v>
      </c>
      <c r="W337" s="142">
        <f t="shared" si="262"/>
        <v>1.0048156150000001</v>
      </c>
      <c r="X337" s="135">
        <f t="shared" si="263"/>
        <v>5.0263475299999998</v>
      </c>
      <c r="Y337" s="135">
        <f t="shared" si="264"/>
        <v>0</v>
      </c>
      <c r="Z337" s="148" t="str">
        <f t="shared" si="274"/>
        <v>A+J=</v>
      </c>
      <c r="AA337" s="140">
        <f t="shared" si="275"/>
        <v>44397</v>
      </c>
      <c r="AB337" s="4"/>
      <c r="AD337" s="177">
        <v>46133</v>
      </c>
      <c r="AE337" s="178" t="s">
        <v>86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22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3"/>
      <c r="DN337" s="1"/>
      <c r="DO337" s="1"/>
      <c r="DP337" s="1"/>
      <c r="DQ337" s="1"/>
      <c r="DR337" s="1"/>
      <c r="DS337" s="1"/>
      <c r="DT337" s="1"/>
      <c r="DU337" s="1"/>
      <c r="DV337" s="1"/>
      <c r="DW337" s="4"/>
      <c r="DX337" s="1"/>
      <c r="DY337" s="1"/>
      <c r="DZ337" s="1"/>
      <c r="EA337" s="1"/>
      <c r="EB337" s="1"/>
      <c r="EC337" s="1"/>
    </row>
    <row r="338" spans="1:133" ht="12.75" x14ac:dyDescent="0.2">
      <c r="A338" s="134">
        <f t="shared" si="265"/>
        <v>44391</v>
      </c>
      <c r="B338" s="135">
        <f t="shared" si="257"/>
        <v>1049.5145946799998</v>
      </c>
      <c r="C338" s="135">
        <f t="shared" si="271"/>
        <v>973.35590276999994</v>
      </c>
      <c r="D338" s="136">
        <f t="shared" si="266"/>
        <v>5692.31</v>
      </c>
      <c r="E338" s="137">
        <f t="shared" si="253"/>
        <v>5739.56</v>
      </c>
      <c r="F338" s="138">
        <f t="shared" si="254"/>
        <v>44337</v>
      </c>
      <c r="G338" s="139">
        <f t="shared" si="258"/>
        <v>8.3006723105383262E-3</v>
      </c>
      <c r="H338" s="140">
        <f t="shared" si="272"/>
        <v>44397</v>
      </c>
      <c r="I338" s="140">
        <f t="shared" si="259"/>
        <v>44397</v>
      </c>
      <c r="J338" s="141">
        <f t="shared" si="267"/>
        <v>21</v>
      </c>
      <c r="K338" s="141">
        <f t="shared" si="256"/>
        <v>17</v>
      </c>
      <c r="L338" s="8">
        <f t="shared" si="268"/>
        <v>1.0067142899999999</v>
      </c>
      <c r="M338" s="142">
        <f t="shared" si="255"/>
        <v>1.0030997100000001</v>
      </c>
      <c r="N338" s="142">
        <f t="shared" si="250"/>
        <v>1.0655990101131432</v>
      </c>
      <c r="O338" s="135">
        <f t="shared" si="252"/>
        <v>1.07275375</v>
      </c>
      <c r="P338" s="135">
        <f t="shared" si="260"/>
        <v>1044.17119478</v>
      </c>
      <c r="Q338" s="190">
        <f t="shared" si="273"/>
        <v>0</v>
      </c>
      <c r="R338" s="191">
        <f t="shared" si="269"/>
        <v>0</v>
      </c>
      <c r="S338" s="135">
        <f t="shared" si="261"/>
        <v>0</v>
      </c>
      <c r="T338" s="145">
        <f t="shared" si="270"/>
        <v>7.8600000000000003E-2</v>
      </c>
      <c r="U338" s="143">
        <f t="shared" si="251"/>
        <v>17</v>
      </c>
      <c r="V338" s="143">
        <v>252</v>
      </c>
      <c r="W338" s="142">
        <f t="shared" si="262"/>
        <v>1.0051173600000001</v>
      </c>
      <c r="X338" s="135">
        <f t="shared" si="263"/>
        <v>5.3433998999999996</v>
      </c>
      <c r="Y338" s="135">
        <f t="shared" si="264"/>
        <v>0</v>
      </c>
      <c r="Z338" s="148" t="str">
        <f t="shared" si="274"/>
        <v>A+J=</v>
      </c>
      <c r="AA338" s="140">
        <f t="shared" si="275"/>
        <v>44397</v>
      </c>
      <c r="AB338" s="4"/>
      <c r="AD338" s="177">
        <v>46143</v>
      </c>
      <c r="AE338" s="178" t="s">
        <v>99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22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3"/>
      <c r="DN338" s="1"/>
      <c r="DO338" s="1"/>
      <c r="DP338" s="1"/>
      <c r="DQ338" s="1"/>
      <c r="DR338" s="1"/>
      <c r="DS338" s="1"/>
      <c r="DT338" s="1"/>
      <c r="DU338" s="1"/>
      <c r="DV338" s="1"/>
      <c r="DW338" s="4"/>
      <c r="DX338" s="1"/>
      <c r="DY338" s="1"/>
      <c r="DZ338" s="1"/>
      <c r="EA338" s="1"/>
      <c r="EB338" s="1"/>
      <c r="EC338" s="1"/>
    </row>
    <row r="339" spans="1:133" ht="12.75" x14ac:dyDescent="0.2">
      <c r="A339" s="134">
        <f t="shared" si="265"/>
        <v>44392</v>
      </c>
      <c r="B339" s="135">
        <f t="shared" si="257"/>
        <v>1050.2430976000001</v>
      </c>
      <c r="C339" s="135">
        <f t="shared" si="271"/>
        <v>973.35590276999994</v>
      </c>
      <c r="D339" s="136">
        <f t="shared" si="266"/>
        <v>5692.31</v>
      </c>
      <c r="E339" s="137">
        <f t="shared" si="253"/>
        <v>5739.56</v>
      </c>
      <c r="F339" s="138">
        <f t="shared" si="254"/>
        <v>44337</v>
      </c>
      <c r="G339" s="139">
        <f t="shared" si="258"/>
        <v>8.3006723105383262E-3</v>
      </c>
      <c r="H339" s="140">
        <f t="shared" si="272"/>
        <v>44397</v>
      </c>
      <c r="I339" s="140">
        <f t="shared" si="259"/>
        <v>44397</v>
      </c>
      <c r="J339" s="141">
        <f t="shared" si="267"/>
        <v>21</v>
      </c>
      <c r="K339" s="141">
        <f t="shared" si="256"/>
        <v>18</v>
      </c>
      <c r="L339" s="8">
        <f t="shared" si="268"/>
        <v>1.00711065</v>
      </c>
      <c r="M339" s="142">
        <f t="shared" si="255"/>
        <v>1.0030997100000001</v>
      </c>
      <c r="N339" s="142">
        <f t="shared" si="250"/>
        <v>1.0655990101131432</v>
      </c>
      <c r="O339" s="135">
        <f t="shared" si="252"/>
        <v>1.0731761099999999</v>
      </c>
      <c r="P339" s="135">
        <f t="shared" si="260"/>
        <v>1044.58230138</v>
      </c>
      <c r="Q339" s="190">
        <f t="shared" si="273"/>
        <v>0</v>
      </c>
      <c r="R339" s="191">
        <f t="shared" si="269"/>
        <v>0</v>
      </c>
      <c r="S339" s="135">
        <f t="shared" si="261"/>
        <v>0</v>
      </c>
      <c r="T339" s="145">
        <f t="shared" si="270"/>
        <v>7.8600000000000003E-2</v>
      </c>
      <c r="U339" s="143">
        <f t="shared" si="251"/>
        <v>18</v>
      </c>
      <c r="V339" s="143">
        <v>252</v>
      </c>
      <c r="W339" s="142">
        <f t="shared" si="262"/>
        <v>1.0054191960000001</v>
      </c>
      <c r="X339" s="135">
        <f t="shared" si="263"/>
        <v>5.6607962199999999</v>
      </c>
      <c r="Y339" s="135">
        <f t="shared" si="264"/>
        <v>0</v>
      </c>
      <c r="Z339" s="148" t="str">
        <f t="shared" si="274"/>
        <v>A+J=</v>
      </c>
      <c r="AA339" s="140">
        <f t="shared" si="275"/>
        <v>44397</v>
      </c>
      <c r="AB339" s="4"/>
      <c r="AD339" s="177">
        <v>46177</v>
      </c>
      <c r="AE339" s="178" t="s">
        <v>98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22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3"/>
      <c r="DN339" s="1"/>
      <c r="DO339" s="1"/>
      <c r="DP339" s="1"/>
      <c r="DQ339" s="1"/>
      <c r="DR339" s="1"/>
      <c r="DS339" s="1"/>
      <c r="DT339" s="1"/>
      <c r="DU339" s="1"/>
      <c r="DV339" s="1"/>
      <c r="DW339" s="4"/>
      <c r="DX339" s="1"/>
      <c r="DY339" s="1"/>
      <c r="DZ339" s="1"/>
      <c r="EA339" s="1"/>
      <c r="EB339" s="1"/>
      <c r="EC339" s="1"/>
    </row>
    <row r="340" spans="1:133" ht="12.75" x14ac:dyDescent="0.2">
      <c r="A340" s="134">
        <f t="shared" si="265"/>
        <v>44393</v>
      </c>
      <c r="B340" s="135">
        <f t="shared" si="257"/>
        <v>1050.9721091600002</v>
      </c>
      <c r="C340" s="135">
        <f t="shared" si="271"/>
        <v>973.35590276999994</v>
      </c>
      <c r="D340" s="136">
        <f t="shared" si="266"/>
        <v>5692.31</v>
      </c>
      <c r="E340" s="137">
        <f t="shared" si="253"/>
        <v>5739.56</v>
      </c>
      <c r="F340" s="138">
        <f t="shared" si="254"/>
        <v>44337</v>
      </c>
      <c r="G340" s="139">
        <f t="shared" si="258"/>
        <v>8.3006723105383262E-3</v>
      </c>
      <c r="H340" s="140">
        <f t="shared" si="272"/>
        <v>44397</v>
      </c>
      <c r="I340" s="140">
        <f t="shared" si="259"/>
        <v>44397</v>
      </c>
      <c r="J340" s="141">
        <f t="shared" si="267"/>
        <v>21</v>
      </c>
      <c r="K340" s="141">
        <f t="shared" si="256"/>
        <v>19</v>
      </c>
      <c r="L340" s="8">
        <f t="shared" si="268"/>
        <v>1.00750717</v>
      </c>
      <c r="M340" s="142">
        <f t="shared" si="255"/>
        <v>1.0030997100000001</v>
      </c>
      <c r="N340" s="142">
        <f t="shared" si="250"/>
        <v>1.0655990101131432</v>
      </c>
      <c r="O340" s="135">
        <f t="shared" si="252"/>
        <v>1.0735986399999999</v>
      </c>
      <c r="P340" s="135">
        <f t="shared" si="260"/>
        <v>1044.9935734400001</v>
      </c>
      <c r="Q340" s="190">
        <f t="shared" si="273"/>
        <v>0</v>
      </c>
      <c r="R340" s="191">
        <f t="shared" si="269"/>
        <v>0</v>
      </c>
      <c r="S340" s="135">
        <f t="shared" si="261"/>
        <v>0</v>
      </c>
      <c r="T340" s="145">
        <f t="shared" si="270"/>
        <v>7.8600000000000003E-2</v>
      </c>
      <c r="U340" s="143">
        <f t="shared" si="251"/>
        <v>19</v>
      </c>
      <c r="V340" s="143">
        <v>252</v>
      </c>
      <c r="W340" s="142">
        <f t="shared" si="262"/>
        <v>1.005721122</v>
      </c>
      <c r="X340" s="135">
        <f t="shared" si="263"/>
        <v>5.97853572</v>
      </c>
      <c r="Y340" s="135">
        <f t="shared" si="264"/>
        <v>0</v>
      </c>
      <c r="Z340" s="148" t="str">
        <f t="shared" si="274"/>
        <v>A+J=</v>
      </c>
      <c r="AA340" s="140">
        <f t="shared" si="275"/>
        <v>44397</v>
      </c>
      <c r="AB340" s="4"/>
      <c r="AD340" s="177">
        <v>46272</v>
      </c>
      <c r="AE340" s="178" t="s">
        <v>100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22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3"/>
      <c r="DN340" s="1"/>
      <c r="DO340" s="1"/>
      <c r="DP340" s="1"/>
      <c r="DQ340" s="1"/>
      <c r="DR340" s="1"/>
      <c r="DS340" s="1"/>
      <c r="DT340" s="1"/>
      <c r="DU340" s="1"/>
      <c r="DV340" s="1"/>
      <c r="DW340" s="4"/>
      <c r="DX340" s="1"/>
      <c r="DY340" s="1"/>
      <c r="DZ340" s="1"/>
      <c r="EA340" s="1"/>
      <c r="EB340" s="1"/>
      <c r="EC340" s="1"/>
    </row>
    <row r="341" spans="1:133" ht="12.75" x14ac:dyDescent="0.2">
      <c r="A341" s="134">
        <f t="shared" si="265"/>
        <v>44394</v>
      </c>
      <c r="B341" s="135">
        <f t="shared" si="257"/>
        <v>1051.70161983</v>
      </c>
      <c r="C341" s="135">
        <f t="shared" si="271"/>
        <v>973.35590276999994</v>
      </c>
      <c r="D341" s="136">
        <f t="shared" si="266"/>
        <v>5692.31</v>
      </c>
      <c r="E341" s="137">
        <f t="shared" si="253"/>
        <v>5739.56</v>
      </c>
      <c r="F341" s="138">
        <f t="shared" si="254"/>
        <v>44337</v>
      </c>
      <c r="G341" s="139">
        <f t="shared" si="258"/>
        <v>8.3006723105383262E-3</v>
      </c>
      <c r="H341" s="140">
        <f t="shared" si="272"/>
        <v>44397</v>
      </c>
      <c r="I341" s="140">
        <f t="shared" si="259"/>
        <v>44397</v>
      </c>
      <c r="J341" s="141">
        <f t="shared" si="267"/>
        <v>21</v>
      </c>
      <c r="K341" s="141">
        <f t="shared" si="256"/>
        <v>20</v>
      </c>
      <c r="L341" s="8">
        <f t="shared" si="268"/>
        <v>1.00790384</v>
      </c>
      <c r="M341" s="142">
        <f t="shared" si="255"/>
        <v>1.0030997100000001</v>
      </c>
      <c r="N341" s="142">
        <f t="shared" si="250"/>
        <v>1.0655990101131432</v>
      </c>
      <c r="O341" s="135">
        <f t="shared" si="252"/>
        <v>1.0740213300000001</v>
      </c>
      <c r="P341" s="135">
        <f t="shared" si="260"/>
        <v>1045.4050012499999</v>
      </c>
      <c r="Q341" s="190">
        <f t="shared" si="273"/>
        <v>0</v>
      </c>
      <c r="R341" s="191">
        <f t="shared" si="269"/>
        <v>0</v>
      </c>
      <c r="S341" s="135">
        <f t="shared" si="261"/>
        <v>0</v>
      </c>
      <c r="T341" s="145">
        <f t="shared" si="270"/>
        <v>7.8600000000000003E-2</v>
      </c>
      <c r="U341" s="143">
        <f t="shared" si="251"/>
        <v>20</v>
      </c>
      <c r="V341" s="143">
        <v>252</v>
      </c>
      <c r="W341" s="142">
        <f t="shared" si="262"/>
        <v>1.006023138</v>
      </c>
      <c r="X341" s="135">
        <f t="shared" si="263"/>
        <v>6.2966185799999996</v>
      </c>
      <c r="Y341" s="135">
        <f t="shared" si="264"/>
        <v>0</v>
      </c>
      <c r="Z341" s="148" t="str">
        <f t="shared" si="274"/>
        <v>A+J=</v>
      </c>
      <c r="AA341" s="140">
        <f t="shared" si="275"/>
        <v>44397</v>
      </c>
      <c r="AB341" s="4"/>
      <c r="AD341" s="177">
        <v>46307</v>
      </c>
      <c r="AE341" s="179" t="s">
        <v>87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22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3"/>
      <c r="DN341" s="1"/>
      <c r="DO341" s="1"/>
      <c r="DP341" s="1"/>
      <c r="DQ341" s="1"/>
      <c r="DR341" s="1"/>
      <c r="DS341" s="1"/>
      <c r="DT341" s="1"/>
      <c r="DU341" s="1"/>
      <c r="DV341" s="1"/>
      <c r="DW341" s="4"/>
      <c r="DX341" s="1"/>
      <c r="DY341" s="1"/>
      <c r="DZ341" s="1"/>
      <c r="EA341" s="1"/>
      <c r="EB341" s="1"/>
      <c r="EC341" s="1"/>
    </row>
    <row r="342" spans="1:133" ht="12.75" x14ac:dyDescent="0.2">
      <c r="A342" s="134">
        <f t="shared" si="265"/>
        <v>44395</v>
      </c>
      <c r="B342" s="135">
        <f t="shared" si="257"/>
        <v>1051.70161983</v>
      </c>
      <c r="C342" s="135">
        <f t="shared" si="271"/>
        <v>973.35590276999994</v>
      </c>
      <c r="D342" s="136">
        <f t="shared" si="266"/>
        <v>5692.31</v>
      </c>
      <c r="E342" s="137">
        <f t="shared" si="253"/>
        <v>5739.56</v>
      </c>
      <c r="F342" s="138">
        <f t="shared" si="254"/>
        <v>44337</v>
      </c>
      <c r="G342" s="139">
        <f t="shared" si="258"/>
        <v>8.3006723105383262E-3</v>
      </c>
      <c r="H342" s="140">
        <f t="shared" si="272"/>
        <v>44397</v>
      </c>
      <c r="I342" s="140">
        <f t="shared" si="259"/>
        <v>44397</v>
      </c>
      <c r="J342" s="141">
        <f t="shared" si="267"/>
        <v>21</v>
      </c>
      <c r="K342" s="141">
        <f t="shared" si="256"/>
        <v>20</v>
      </c>
      <c r="L342" s="8">
        <f t="shared" si="268"/>
        <v>1.00790384</v>
      </c>
      <c r="M342" s="142">
        <f t="shared" si="255"/>
        <v>1.0030997100000001</v>
      </c>
      <c r="N342" s="142">
        <f t="shared" si="250"/>
        <v>1.0655990101131432</v>
      </c>
      <c r="O342" s="135">
        <f t="shared" si="252"/>
        <v>1.0740213300000001</v>
      </c>
      <c r="P342" s="135">
        <f t="shared" si="260"/>
        <v>1045.4050012499999</v>
      </c>
      <c r="Q342" s="190">
        <f t="shared" si="273"/>
        <v>0</v>
      </c>
      <c r="R342" s="191">
        <f t="shared" si="269"/>
        <v>0</v>
      </c>
      <c r="S342" s="135">
        <f t="shared" si="261"/>
        <v>0</v>
      </c>
      <c r="T342" s="145">
        <f t="shared" si="270"/>
        <v>7.8600000000000003E-2</v>
      </c>
      <c r="U342" s="143">
        <f t="shared" si="251"/>
        <v>20</v>
      </c>
      <c r="V342" s="143">
        <v>252</v>
      </c>
      <c r="W342" s="142">
        <f t="shared" si="262"/>
        <v>1.006023138</v>
      </c>
      <c r="X342" s="135">
        <f t="shared" si="263"/>
        <v>6.2966185799999996</v>
      </c>
      <c r="Y342" s="135">
        <f t="shared" si="264"/>
        <v>0</v>
      </c>
      <c r="Z342" s="148" t="str">
        <f t="shared" si="274"/>
        <v>A+J=</v>
      </c>
      <c r="AA342" s="140">
        <f t="shared" si="275"/>
        <v>44397</v>
      </c>
      <c r="AB342" s="4"/>
      <c r="AD342" s="177">
        <v>46328</v>
      </c>
      <c r="AE342" s="178" t="s">
        <v>92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22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3"/>
      <c r="DN342" s="1"/>
      <c r="DO342" s="1"/>
      <c r="DP342" s="1"/>
      <c r="DQ342" s="1"/>
      <c r="DR342" s="1"/>
      <c r="DS342" s="1"/>
      <c r="DT342" s="1"/>
      <c r="DU342" s="1"/>
      <c r="DV342" s="1"/>
      <c r="DW342" s="4"/>
      <c r="DX342" s="1"/>
      <c r="DY342" s="1"/>
      <c r="DZ342" s="1"/>
      <c r="EA342" s="1"/>
      <c r="EB342" s="1"/>
      <c r="EC342" s="1"/>
    </row>
    <row r="343" spans="1:133" ht="12.75" x14ac:dyDescent="0.2">
      <c r="A343" s="134">
        <f t="shared" si="265"/>
        <v>44396</v>
      </c>
      <c r="B343" s="135">
        <f t="shared" si="257"/>
        <v>1051.70161983</v>
      </c>
      <c r="C343" s="135">
        <f t="shared" si="271"/>
        <v>973.35590276999994</v>
      </c>
      <c r="D343" s="136">
        <f t="shared" si="266"/>
        <v>5692.31</v>
      </c>
      <c r="E343" s="137">
        <f t="shared" si="253"/>
        <v>5739.56</v>
      </c>
      <c r="F343" s="138">
        <f t="shared" si="254"/>
        <v>44337</v>
      </c>
      <c r="G343" s="139">
        <f t="shared" si="258"/>
        <v>8.3006723105383262E-3</v>
      </c>
      <c r="H343" s="140">
        <f t="shared" si="272"/>
        <v>44397</v>
      </c>
      <c r="I343" s="140">
        <f t="shared" si="259"/>
        <v>44397</v>
      </c>
      <c r="J343" s="141">
        <f t="shared" si="267"/>
        <v>21</v>
      </c>
      <c r="K343" s="141">
        <f t="shared" si="256"/>
        <v>20</v>
      </c>
      <c r="L343" s="8">
        <f t="shared" si="268"/>
        <v>1.00790384</v>
      </c>
      <c r="M343" s="142">
        <f t="shared" si="255"/>
        <v>1.0030997100000001</v>
      </c>
      <c r="N343" s="142">
        <f t="shared" si="250"/>
        <v>1.0655990101131432</v>
      </c>
      <c r="O343" s="135">
        <f t="shared" si="252"/>
        <v>1.0740213300000001</v>
      </c>
      <c r="P343" s="135">
        <f t="shared" si="260"/>
        <v>1045.4050012499999</v>
      </c>
      <c r="Q343" s="190">
        <f t="shared" si="273"/>
        <v>0</v>
      </c>
      <c r="R343" s="191">
        <f t="shared" si="269"/>
        <v>0</v>
      </c>
      <c r="S343" s="135">
        <f t="shared" si="261"/>
        <v>0</v>
      </c>
      <c r="T343" s="145">
        <f t="shared" si="270"/>
        <v>7.8600000000000003E-2</v>
      </c>
      <c r="U343" s="143">
        <f t="shared" si="251"/>
        <v>20</v>
      </c>
      <c r="V343" s="143">
        <v>252</v>
      </c>
      <c r="W343" s="142">
        <f t="shared" si="262"/>
        <v>1.006023138</v>
      </c>
      <c r="X343" s="135">
        <f t="shared" si="263"/>
        <v>6.2966185799999996</v>
      </c>
      <c r="Y343" s="135">
        <f t="shared" si="264"/>
        <v>0</v>
      </c>
      <c r="Z343" s="148" t="str">
        <f t="shared" si="274"/>
        <v>A+J=</v>
      </c>
      <c r="AA343" s="140">
        <f t="shared" si="275"/>
        <v>44397</v>
      </c>
      <c r="AB343" s="4"/>
      <c r="AD343" s="177">
        <v>46381</v>
      </c>
      <c r="AE343" s="178" t="s">
        <v>94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22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3"/>
      <c r="DN343" s="1"/>
      <c r="DO343" s="1"/>
      <c r="DP343" s="1"/>
      <c r="DQ343" s="1"/>
      <c r="DR343" s="1"/>
      <c r="DS343" s="1"/>
      <c r="DT343" s="1"/>
      <c r="DU343" s="1"/>
      <c r="DV343" s="1"/>
      <c r="DW343" s="4"/>
      <c r="DX343" s="1"/>
      <c r="DY343" s="1"/>
      <c r="DZ343" s="1"/>
      <c r="EA343" s="1"/>
      <c r="EB343" s="1"/>
      <c r="EC343" s="1"/>
    </row>
    <row r="344" spans="1:133" ht="12.75" x14ac:dyDescent="0.2">
      <c r="A344" s="134">
        <f t="shared" si="265"/>
        <v>44397</v>
      </c>
      <c r="B344" s="135">
        <f t="shared" si="257"/>
        <v>1052.43164176</v>
      </c>
      <c r="C344" s="135">
        <f t="shared" si="271"/>
        <v>973.35590276999994</v>
      </c>
      <c r="D344" s="136">
        <f t="shared" si="266"/>
        <v>5692.31</v>
      </c>
      <c r="E344" s="137">
        <f t="shared" si="253"/>
        <v>5739.56</v>
      </c>
      <c r="F344" s="138">
        <f t="shared" si="254"/>
        <v>44337</v>
      </c>
      <c r="G344" s="139">
        <f t="shared" si="258"/>
        <v>8.3006723105383262E-3</v>
      </c>
      <c r="H344" s="140">
        <f t="shared" si="272"/>
        <v>44428</v>
      </c>
      <c r="I344" s="140">
        <f t="shared" si="259"/>
        <v>44397</v>
      </c>
      <c r="J344" s="141">
        <f t="shared" si="267"/>
        <v>21</v>
      </c>
      <c r="K344" s="141">
        <f t="shared" si="256"/>
        <v>21</v>
      </c>
      <c r="L344" s="8">
        <f t="shared" si="268"/>
        <v>1.0083006699999999</v>
      </c>
      <c r="M344" s="142">
        <f t="shared" si="255"/>
        <v>1.0030997100000001</v>
      </c>
      <c r="N344" s="142">
        <f t="shared" si="250"/>
        <v>1.0655990101131432</v>
      </c>
      <c r="O344" s="135">
        <f t="shared" si="252"/>
        <v>1.0744441899999999</v>
      </c>
      <c r="P344" s="135">
        <f t="shared" si="260"/>
        <v>1045.81659453</v>
      </c>
      <c r="Q344" s="190">
        <f t="shared" si="273"/>
        <v>11</v>
      </c>
      <c r="R344" s="191">
        <f t="shared" si="269"/>
        <v>4.6857048412033298E-3</v>
      </c>
      <c r="S344" s="135">
        <f t="shared" si="261"/>
        <v>4.9003878800000003</v>
      </c>
      <c r="T344" s="145">
        <f t="shared" si="270"/>
        <v>7.8600000000000003E-2</v>
      </c>
      <c r="U344" s="143">
        <f t="shared" si="251"/>
        <v>21</v>
      </c>
      <c r="V344" s="143">
        <v>252</v>
      </c>
      <c r="W344" s="142">
        <f t="shared" si="262"/>
        <v>1.0063252460000001</v>
      </c>
      <c r="X344" s="135">
        <f t="shared" si="263"/>
        <v>6.6150472300000001</v>
      </c>
      <c r="Y344" s="135">
        <f t="shared" si="264"/>
        <v>11.51543511</v>
      </c>
      <c r="Z344" s="148" t="str">
        <f t="shared" si="274"/>
        <v>A+J=</v>
      </c>
      <c r="AA344" s="140">
        <f t="shared" si="275"/>
        <v>44397</v>
      </c>
      <c r="AB344" s="4"/>
      <c r="AD344" s="177">
        <v>46388</v>
      </c>
      <c r="AE344" s="178" t="s">
        <v>96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22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3"/>
      <c r="DN344" s="1"/>
      <c r="DO344" s="1"/>
      <c r="DP344" s="1"/>
      <c r="DQ344" s="1"/>
      <c r="DR344" s="1"/>
      <c r="DS344" s="1"/>
      <c r="DT344" s="1"/>
      <c r="DU344" s="1"/>
      <c r="DV344" s="1"/>
      <c r="DW344" s="4"/>
      <c r="DX344" s="1"/>
      <c r="DY344" s="1"/>
      <c r="DZ344" s="1"/>
      <c r="EA344" s="1"/>
      <c r="EB344" s="1"/>
      <c r="EC344" s="1"/>
    </row>
    <row r="345" spans="1:133" ht="12.75" x14ac:dyDescent="0.2">
      <c r="A345" s="134">
        <f t="shared" si="265"/>
        <v>44398</v>
      </c>
      <c r="B345" s="135">
        <f t="shared" si="257"/>
        <v>1041.46811822</v>
      </c>
      <c r="C345" s="135">
        <f t="shared" si="271"/>
        <v>968.79504430999998</v>
      </c>
      <c r="D345" s="136">
        <f t="shared" si="266"/>
        <v>5739.56</v>
      </c>
      <c r="E345" s="137">
        <f t="shared" si="253"/>
        <v>5769.98</v>
      </c>
      <c r="F345" s="138">
        <f t="shared" si="254"/>
        <v>44367</v>
      </c>
      <c r="G345" s="139">
        <f t="shared" si="258"/>
        <v>5.3000578441551038E-3</v>
      </c>
      <c r="H345" s="140">
        <f t="shared" si="272"/>
        <v>44428</v>
      </c>
      <c r="I345" s="140">
        <f t="shared" si="259"/>
        <v>44428</v>
      </c>
      <c r="J345" s="141">
        <f t="shared" si="267"/>
        <v>23</v>
      </c>
      <c r="K345" s="141">
        <f t="shared" si="256"/>
        <v>1</v>
      </c>
      <c r="L345" s="8">
        <f t="shared" si="268"/>
        <v>1.00022985</v>
      </c>
      <c r="M345" s="142">
        <f t="shared" si="255"/>
        <v>1.0083006699999999</v>
      </c>
      <c r="N345" s="142">
        <f t="shared" si="250"/>
        <v>1.074444195848419</v>
      </c>
      <c r="O345" s="135">
        <f t="shared" si="252"/>
        <v>1.07469115</v>
      </c>
      <c r="P345" s="135">
        <f t="shared" si="260"/>
        <v>1041.1554602799999</v>
      </c>
      <c r="Q345" s="190">
        <f t="shared" si="273"/>
        <v>0</v>
      </c>
      <c r="R345" s="191">
        <f t="shared" si="269"/>
        <v>0</v>
      </c>
      <c r="S345" s="135">
        <f t="shared" si="261"/>
        <v>0</v>
      </c>
      <c r="T345" s="145">
        <f t="shared" si="270"/>
        <v>7.8600000000000003E-2</v>
      </c>
      <c r="U345" s="143">
        <f t="shared" si="251"/>
        <v>1</v>
      </c>
      <c r="V345" s="143">
        <v>252</v>
      </c>
      <c r="W345" s="142">
        <f t="shared" si="262"/>
        <v>1.0003002990000001</v>
      </c>
      <c r="X345" s="135">
        <f t="shared" si="263"/>
        <v>0.31265794000000002</v>
      </c>
      <c r="Y345" s="135">
        <f t="shared" si="264"/>
        <v>0</v>
      </c>
      <c r="Z345" s="148" t="str">
        <f t="shared" si="274"/>
        <v>A+J=</v>
      </c>
      <c r="AA345" s="140">
        <f t="shared" si="275"/>
        <v>44428</v>
      </c>
      <c r="AB345" s="4"/>
      <c r="AD345" s="177">
        <v>46426</v>
      </c>
      <c r="AE345" s="178" t="s">
        <v>85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22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3"/>
      <c r="DN345" s="1"/>
      <c r="DO345" s="1"/>
      <c r="DP345" s="1"/>
      <c r="DQ345" s="1"/>
      <c r="DR345" s="1"/>
      <c r="DS345" s="1"/>
      <c r="DT345" s="1"/>
      <c r="DU345" s="1"/>
      <c r="DV345" s="1"/>
      <c r="DW345" s="4"/>
      <c r="DX345" s="1"/>
      <c r="DY345" s="1"/>
      <c r="DZ345" s="1"/>
      <c r="EA345" s="1"/>
      <c r="EB345" s="1"/>
      <c r="EC345" s="1"/>
    </row>
    <row r="346" spans="1:133" ht="12.75" x14ac:dyDescent="0.2">
      <c r="A346" s="134">
        <f t="shared" si="265"/>
        <v>44399</v>
      </c>
      <c r="B346" s="135">
        <f t="shared" si="257"/>
        <v>1042.0203340200001</v>
      </c>
      <c r="C346" s="135">
        <f t="shared" si="271"/>
        <v>968.79504430999998</v>
      </c>
      <c r="D346" s="136">
        <f t="shared" si="266"/>
        <v>5739.56</v>
      </c>
      <c r="E346" s="137">
        <f t="shared" si="253"/>
        <v>5769.98</v>
      </c>
      <c r="F346" s="138">
        <f t="shared" si="254"/>
        <v>44367</v>
      </c>
      <c r="G346" s="139">
        <f t="shared" si="258"/>
        <v>5.3000578441551038E-3</v>
      </c>
      <c r="H346" s="140">
        <f t="shared" si="272"/>
        <v>44428</v>
      </c>
      <c r="I346" s="140">
        <f t="shared" si="259"/>
        <v>44428</v>
      </c>
      <c r="J346" s="141">
        <f t="shared" si="267"/>
        <v>23</v>
      </c>
      <c r="K346" s="141">
        <f t="shared" si="256"/>
        <v>2</v>
      </c>
      <c r="L346" s="8">
        <f t="shared" si="268"/>
        <v>1.00045976</v>
      </c>
      <c r="M346" s="142">
        <f t="shared" si="255"/>
        <v>1.0083006699999999</v>
      </c>
      <c r="N346" s="142">
        <f t="shared" si="250"/>
        <v>1.074444195848419</v>
      </c>
      <c r="O346" s="135">
        <f t="shared" si="252"/>
        <v>1.07493818</v>
      </c>
      <c r="P346" s="135">
        <f t="shared" si="260"/>
        <v>1041.3947817200001</v>
      </c>
      <c r="Q346" s="190">
        <f t="shared" si="273"/>
        <v>0</v>
      </c>
      <c r="R346" s="191">
        <f t="shared" si="269"/>
        <v>0</v>
      </c>
      <c r="S346" s="135">
        <f t="shared" si="261"/>
        <v>0</v>
      </c>
      <c r="T346" s="145">
        <f t="shared" si="270"/>
        <v>7.8600000000000003E-2</v>
      </c>
      <c r="U346" s="143">
        <f t="shared" si="251"/>
        <v>2</v>
      </c>
      <c r="V346" s="143">
        <v>252</v>
      </c>
      <c r="W346" s="142">
        <f t="shared" si="262"/>
        <v>1.0006006869999999</v>
      </c>
      <c r="X346" s="135">
        <f t="shared" si="263"/>
        <v>0.62555229999999995</v>
      </c>
      <c r="Y346" s="135">
        <f t="shared" si="264"/>
        <v>0</v>
      </c>
      <c r="Z346" s="148" t="str">
        <f t="shared" si="274"/>
        <v>A+J=</v>
      </c>
      <c r="AA346" s="140">
        <f t="shared" si="275"/>
        <v>44428</v>
      </c>
      <c r="AB346" s="4"/>
      <c r="AD346" s="177">
        <v>46427</v>
      </c>
      <c r="AE346" s="178" t="s">
        <v>85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22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3"/>
      <c r="DN346" s="1"/>
      <c r="DO346" s="1"/>
      <c r="DP346" s="1"/>
      <c r="DQ346" s="1"/>
      <c r="DR346" s="1"/>
      <c r="DS346" s="1"/>
      <c r="DT346" s="1"/>
      <c r="DU346" s="1"/>
      <c r="DV346" s="1"/>
      <c r="DW346" s="4"/>
      <c r="DX346" s="1"/>
      <c r="DY346" s="1"/>
      <c r="DZ346" s="1"/>
      <c r="EA346" s="1"/>
      <c r="EB346" s="1"/>
      <c r="EC346" s="1"/>
    </row>
    <row r="347" spans="1:133" ht="12.75" x14ac:dyDescent="0.2">
      <c r="A347" s="134">
        <f t="shared" si="265"/>
        <v>44400</v>
      </c>
      <c r="B347" s="135">
        <f t="shared" si="257"/>
        <v>1042.5728368800001</v>
      </c>
      <c r="C347" s="135">
        <f t="shared" si="271"/>
        <v>968.79504430999998</v>
      </c>
      <c r="D347" s="136">
        <f t="shared" si="266"/>
        <v>5739.56</v>
      </c>
      <c r="E347" s="137">
        <f t="shared" si="253"/>
        <v>5769.98</v>
      </c>
      <c r="F347" s="138">
        <f t="shared" si="254"/>
        <v>44367</v>
      </c>
      <c r="G347" s="139">
        <f t="shared" si="258"/>
        <v>5.3000578441551038E-3</v>
      </c>
      <c r="H347" s="140">
        <f t="shared" si="272"/>
        <v>44428</v>
      </c>
      <c r="I347" s="140">
        <f t="shared" si="259"/>
        <v>44428</v>
      </c>
      <c r="J347" s="141">
        <f t="shared" si="267"/>
        <v>23</v>
      </c>
      <c r="K347" s="141">
        <f t="shared" si="256"/>
        <v>3</v>
      </c>
      <c r="L347" s="8">
        <f t="shared" si="268"/>
        <v>1.00068972</v>
      </c>
      <c r="M347" s="142">
        <f t="shared" si="255"/>
        <v>1.0083006699999999</v>
      </c>
      <c r="N347" s="142">
        <f t="shared" si="250"/>
        <v>1.074444195848419</v>
      </c>
      <c r="O347" s="135">
        <f t="shared" si="252"/>
        <v>1.07518526</v>
      </c>
      <c r="P347" s="135">
        <f t="shared" si="260"/>
        <v>1041.6341516</v>
      </c>
      <c r="Q347" s="190">
        <f t="shared" si="273"/>
        <v>0</v>
      </c>
      <c r="R347" s="191">
        <f t="shared" si="269"/>
        <v>0</v>
      </c>
      <c r="S347" s="135">
        <f t="shared" si="261"/>
        <v>0</v>
      </c>
      <c r="T347" s="145">
        <f t="shared" si="270"/>
        <v>7.8600000000000003E-2</v>
      </c>
      <c r="U347" s="143">
        <f t="shared" si="251"/>
        <v>3</v>
      </c>
      <c r="V347" s="143">
        <v>252</v>
      </c>
      <c r="W347" s="142">
        <f t="shared" si="262"/>
        <v>1.000901166</v>
      </c>
      <c r="X347" s="135">
        <f t="shared" si="263"/>
        <v>0.93868527999999996</v>
      </c>
      <c r="Y347" s="135">
        <f t="shared" si="264"/>
        <v>0</v>
      </c>
      <c r="Z347" s="148" t="str">
        <f t="shared" si="274"/>
        <v>A+J=</v>
      </c>
      <c r="AA347" s="140">
        <f t="shared" si="275"/>
        <v>44428</v>
      </c>
      <c r="AB347" s="4"/>
      <c r="AD347" s="177">
        <v>46472</v>
      </c>
      <c r="AE347" s="178" t="s">
        <v>97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22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3"/>
      <c r="DN347" s="1"/>
      <c r="DO347" s="1"/>
      <c r="DP347" s="1"/>
      <c r="DQ347" s="1"/>
      <c r="DR347" s="1"/>
      <c r="DS347" s="1"/>
      <c r="DT347" s="1"/>
      <c r="DU347" s="1"/>
      <c r="DV347" s="1"/>
      <c r="DW347" s="4"/>
      <c r="DX347" s="1"/>
      <c r="DY347" s="1"/>
      <c r="DZ347" s="1"/>
      <c r="EA347" s="1"/>
      <c r="EB347" s="1"/>
      <c r="EC347" s="1"/>
    </row>
    <row r="348" spans="1:133" ht="12.75" x14ac:dyDescent="0.2">
      <c r="A348" s="134">
        <f t="shared" si="265"/>
        <v>44401</v>
      </c>
      <c r="B348" s="135">
        <f t="shared" si="257"/>
        <v>1043.1256268899999</v>
      </c>
      <c r="C348" s="135">
        <f t="shared" si="271"/>
        <v>968.79504430999998</v>
      </c>
      <c r="D348" s="136">
        <f t="shared" si="266"/>
        <v>5739.56</v>
      </c>
      <c r="E348" s="137">
        <f t="shared" si="253"/>
        <v>5769.98</v>
      </c>
      <c r="F348" s="138">
        <f t="shared" si="254"/>
        <v>44367</v>
      </c>
      <c r="G348" s="139">
        <f t="shared" si="258"/>
        <v>5.3000578441551038E-3</v>
      </c>
      <c r="H348" s="140">
        <f t="shared" si="272"/>
        <v>44428</v>
      </c>
      <c r="I348" s="140">
        <f t="shared" si="259"/>
        <v>44428</v>
      </c>
      <c r="J348" s="141">
        <f t="shared" si="267"/>
        <v>23</v>
      </c>
      <c r="K348" s="141">
        <f t="shared" si="256"/>
        <v>4</v>
      </c>
      <c r="L348" s="8">
        <f t="shared" si="268"/>
        <v>1.0009197299999999</v>
      </c>
      <c r="M348" s="142">
        <f t="shared" si="255"/>
        <v>1.0083006699999999</v>
      </c>
      <c r="N348" s="142">
        <f t="shared" si="250"/>
        <v>1.074444195848419</v>
      </c>
      <c r="O348" s="135">
        <f t="shared" si="252"/>
        <v>1.07543239</v>
      </c>
      <c r="P348" s="135">
        <f t="shared" si="260"/>
        <v>1041.8735699199999</v>
      </c>
      <c r="Q348" s="190">
        <f t="shared" si="273"/>
        <v>0</v>
      </c>
      <c r="R348" s="191">
        <f t="shared" si="269"/>
        <v>0</v>
      </c>
      <c r="S348" s="135">
        <f t="shared" si="261"/>
        <v>0</v>
      </c>
      <c r="T348" s="145">
        <f t="shared" si="270"/>
        <v>7.8600000000000003E-2</v>
      </c>
      <c r="U348" s="143">
        <f t="shared" si="251"/>
        <v>4</v>
      </c>
      <c r="V348" s="143">
        <v>252</v>
      </c>
      <c r="W348" s="142">
        <f t="shared" si="262"/>
        <v>1.0012017360000001</v>
      </c>
      <c r="X348" s="135">
        <f t="shared" si="263"/>
        <v>1.2520569699999999</v>
      </c>
      <c r="Y348" s="135">
        <f t="shared" si="264"/>
        <v>0</v>
      </c>
      <c r="Z348" s="148" t="str">
        <f t="shared" si="274"/>
        <v>A+J=</v>
      </c>
      <c r="AA348" s="140">
        <f t="shared" si="275"/>
        <v>44428</v>
      </c>
      <c r="AB348" s="4"/>
      <c r="AD348" s="177">
        <v>46498</v>
      </c>
      <c r="AE348" s="178" t="s">
        <v>86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22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3"/>
      <c r="DN348" s="1"/>
      <c r="DO348" s="1"/>
      <c r="DP348" s="1"/>
      <c r="DQ348" s="1"/>
      <c r="DR348" s="1"/>
      <c r="DS348" s="1"/>
      <c r="DT348" s="1"/>
      <c r="DU348" s="1"/>
      <c r="DV348" s="1"/>
      <c r="DW348" s="4"/>
      <c r="DX348" s="1"/>
      <c r="DY348" s="1"/>
      <c r="DZ348" s="1"/>
      <c r="EA348" s="1"/>
      <c r="EB348" s="1"/>
      <c r="EC348" s="1"/>
    </row>
    <row r="349" spans="1:133" ht="12.75" x14ac:dyDescent="0.2">
      <c r="A349" s="134">
        <f t="shared" si="265"/>
        <v>44402</v>
      </c>
      <c r="B349" s="135">
        <f t="shared" si="257"/>
        <v>1043.1256268899999</v>
      </c>
      <c r="C349" s="135">
        <f t="shared" si="271"/>
        <v>968.79504430999998</v>
      </c>
      <c r="D349" s="136">
        <f t="shared" si="266"/>
        <v>5739.56</v>
      </c>
      <c r="E349" s="137">
        <f t="shared" si="253"/>
        <v>5769.98</v>
      </c>
      <c r="F349" s="138">
        <f t="shared" si="254"/>
        <v>44367</v>
      </c>
      <c r="G349" s="139">
        <f t="shared" si="258"/>
        <v>5.3000578441551038E-3</v>
      </c>
      <c r="H349" s="140">
        <f t="shared" si="272"/>
        <v>44428</v>
      </c>
      <c r="I349" s="140">
        <f t="shared" si="259"/>
        <v>44428</v>
      </c>
      <c r="J349" s="141">
        <f t="shared" si="267"/>
        <v>23</v>
      </c>
      <c r="K349" s="141">
        <f t="shared" si="256"/>
        <v>4</v>
      </c>
      <c r="L349" s="8">
        <f t="shared" si="268"/>
        <v>1.0009197299999999</v>
      </c>
      <c r="M349" s="142">
        <f t="shared" si="255"/>
        <v>1.0083006699999999</v>
      </c>
      <c r="N349" s="142">
        <f t="shared" si="250"/>
        <v>1.074444195848419</v>
      </c>
      <c r="O349" s="135">
        <f t="shared" si="252"/>
        <v>1.07543239</v>
      </c>
      <c r="P349" s="135">
        <f t="shared" si="260"/>
        <v>1041.8735699199999</v>
      </c>
      <c r="Q349" s="190">
        <f t="shared" si="273"/>
        <v>0</v>
      </c>
      <c r="R349" s="191">
        <f t="shared" si="269"/>
        <v>0</v>
      </c>
      <c r="S349" s="135">
        <f t="shared" si="261"/>
        <v>0</v>
      </c>
      <c r="T349" s="145">
        <f t="shared" si="270"/>
        <v>7.8600000000000003E-2</v>
      </c>
      <c r="U349" s="143">
        <f t="shared" si="251"/>
        <v>4</v>
      </c>
      <c r="V349" s="143">
        <v>252</v>
      </c>
      <c r="W349" s="142">
        <f t="shared" si="262"/>
        <v>1.0012017360000001</v>
      </c>
      <c r="X349" s="135">
        <f t="shared" si="263"/>
        <v>1.2520569699999999</v>
      </c>
      <c r="Y349" s="135">
        <f t="shared" si="264"/>
        <v>0</v>
      </c>
      <c r="Z349" s="148" t="str">
        <f t="shared" si="274"/>
        <v>A+J=</v>
      </c>
      <c r="AA349" s="140">
        <f t="shared" si="275"/>
        <v>44428</v>
      </c>
      <c r="AB349" s="4"/>
      <c r="AD349" s="177">
        <v>46534</v>
      </c>
      <c r="AE349" s="178" t="s">
        <v>98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22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3"/>
      <c r="DN349" s="1"/>
      <c r="DO349" s="1"/>
      <c r="DP349" s="1"/>
      <c r="DQ349" s="1"/>
      <c r="DR349" s="1"/>
      <c r="DS349" s="1"/>
      <c r="DT349" s="1"/>
      <c r="DU349" s="1"/>
      <c r="DV349" s="1"/>
      <c r="DW349" s="4"/>
      <c r="DX349" s="1"/>
      <c r="DY349" s="1"/>
      <c r="DZ349" s="1"/>
      <c r="EA349" s="1"/>
      <c r="EB349" s="1"/>
      <c r="EC349" s="1"/>
    </row>
    <row r="350" spans="1:133" ht="12.75" x14ac:dyDescent="0.2">
      <c r="A350" s="134">
        <f t="shared" si="265"/>
        <v>44403</v>
      </c>
      <c r="B350" s="135">
        <f t="shared" si="257"/>
        <v>1043.1256268899999</v>
      </c>
      <c r="C350" s="135">
        <f t="shared" si="271"/>
        <v>968.79504430999998</v>
      </c>
      <c r="D350" s="136">
        <f t="shared" si="266"/>
        <v>5739.56</v>
      </c>
      <c r="E350" s="137">
        <f t="shared" si="253"/>
        <v>5769.98</v>
      </c>
      <c r="F350" s="138">
        <f t="shared" si="254"/>
        <v>44367</v>
      </c>
      <c r="G350" s="139">
        <f t="shared" si="258"/>
        <v>5.3000578441551038E-3</v>
      </c>
      <c r="H350" s="140">
        <f t="shared" si="272"/>
        <v>44428</v>
      </c>
      <c r="I350" s="140">
        <f t="shared" si="259"/>
        <v>44428</v>
      </c>
      <c r="J350" s="141">
        <f t="shared" si="267"/>
        <v>23</v>
      </c>
      <c r="K350" s="141">
        <f t="shared" si="256"/>
        <v>4</v>
      </c>
      <c r="L350" s="8">
        <f t="shared" si="268"/>
        <v>1.0009197299999999</v>
      </c>
      <c r="M350" s="142">
        <f t="shared" si="255"/>
        <v>1.0083006699999999</v>
      </c>
      <c r="N350" s="142">
        <f t="shared" si="250"/>
        <v>1.074444195848419</v>
      </c>
      <c r="O350" s="135">
        <f t="shared" si="252"/>
        <v>1.07543239</v>
      </c>
      <c r="P350" s="135">
        <f t="shared" si="260"/>
        <v>1041.8735699199999</v>
      </c>
      <c r="Q350" s="190">
        <f t="shared" si="273"/>
        <v>0</v>
      </c>
      <c r="R350" s="191">
        <f t="shared" si="269"/>
        <v>0</v>
      </c>
      <c r="S350" s="135">
        <f t="shared" si="261"/>
        <v>0</v>
      </c>
      <c r="T350" s="145">
        <f t="shared" si="270"/>
        <v>7.8600000000000003E-2</v>
      </c>
      <c r="U350" s="143">
        <f t="shared" si="251"/>
        <v>4</v>
      </c>
      <c r="V350" s="143">
        <v>252</v>
      </c>
      <c r="W350" s="142">
        <f t="shared" si="262"/>
        <v>1.0012017360000001</v>
      </c>
      <c r="X350" s="135">
        <f t="shared" si="263"/>
        <v>1.2520569699999999</v>
      </c>
      <c r="Y350" s="135">
        <f t="shared" si="264"/>
        <v>0</v>
      </c>
      <c r="Z350" s="148" t="str">
        <f t="shared" si="274"/>
        <v>A+J=</v>
      </c>
      <c r="AA350" s="140">
        <f t="shared" si="275"/>
        <v>44428</v>
      </c>
      <c r="AB350" s="4"/>
      <c r="AD350" s="177">
        <v>46637</v>
      </c>
      <c r="AE350" s="178" t="s">
        <v>91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22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3"/>
      <c r="DN350" s="1"/>
      <c r="DO350" s="1"/>
      <c r="DP350" s="1"/>
      <c r="DQ350" s="1"/>
      <c r="DR350" s="1"/>
      <c r="DS350" s="1"/>
      <c r="DT350" s="1"/>
      <c r="DU350" s="1"/>
      <c r="DV350" s="1"/>
      <c r="DW350" s="4"/>
      <c r="DX350" s="1"/>
      <c r="DY350" s="1"/>
      <c r="DZ350" s="1"/>
      <c r="EA350" s="1"/>
      <c r="EB350" s="1"/>
      <c r="EC350" s="1"/>
    </row>
    <row r="351" spans="1:133" ht="12.75" x14ac:dyDescent="0.2">
      <c r="A351" s="134">
        <f t="shared" si="265"/>
        <v>44404</v>
      </c>
      <c r="B351" s="135">
        <f t="shared" si="257"/>
        <v>1043.67872149</v>
      </c>
      <c r="C351" s="135">
        <f t="shared" si="271"/>
        <v>968.79504430999998</v>
      </c>
      <c r="D351" s="136">
        <f t="shared" si="266"/>
        <v>5739.56</v>
      </c>
      <c r="E351" s="137">
        <f t="shared" si="253"/>
        <v>5769.98</v>
      </c>
      <c r="F351" s="138">
        <f t="shared" si="254"/>
        <v>44367</v>
      </c>
      <c r="G351" s="139">
        <f t="shared" si="258"/>
        <v>5.3000578441551038E-3</v>
      </c>
      <c r="H351" s="140">
        <f t="shared" si="272"/>
        <v>44428</v>
      </c>
      <c r="I351" s="140">
        <f t="shared" si="259"/>
        <v>44428</v>
      </c>
      <c r="J351" s="141">
        <f t="shared" si="267"/>
        <v>23</v>
      </c>
      <c r="K351" s="141">
        <f t="shared" si="256"/>
        <v>5</v>
      </c>
      <c r="L351" s="8">
        <f t="shared" si="268"/>
        <v>1.0011498000000001</v>
      </c>
      <c r="M351" s="142">
        <f t="shared" si="255"/>
        <v>1.0083006699999999</v>
      </c>
      <c r="N351" s="142">
        <f t="shared" ref="N351:N414" si="276">IF(I351&gt;I350,N350*M351,N350)</f>
        <v>1.074444195848419</v>
      </c>
      <c r="O351" s="135">
        <f t="shared" si="252"/>
        <v>1.07567959</v>
      </c>
      <c r="P351" s="135">
        <f t="shared" si="260"/>
        <v>1042.1130560500001</v>
      </c>
      <c r="Q351" s="190">
        <f t="shared" si="273"/>
        <v>0</v>
      </c>
      <c r="R351" s="191">
        <f t="shared" si="269"/>
        <v>0</v>
      </c>
      <c r="S351" s="135">
        <f t="shared" si="261"/>
        <v>0</v>
      </c>
      <c r="T351" s="145">
        <f t="shared" si="270"/>
        <v>7.8600000000000003E-2</v>
      </c>
      <c r="U351" s="143">
        <f t="shared" si="251"/>
        <v>5</v>
      </c>
      <c r="V351" s="143">
        <v>252</v>
      </c>
      <c r="W351" s="142">
        <f t="shared" si="262"/>
        <v>1.0015023949999999</v>
      </c>
      <c r="X351" s="135">
        <f t="shared" si="263"/>
        <v>1.5656654400000001</v>
      </c>
      <c r="Y351" s="135">
        <f t="shared" si="264"/>
        <v>0</v>
      </c>
      <c r="Z351" s="148" t="str">
        <f t="shared" si="274"/>
        <v>A+J=</v>
      </c>
      <c r="AA351" s="140">
        <f t="shared" si="275"/>
        <v>44428</v>
      </c>
      <c r="AB351" s="4"/>
      <c r="AD351" s="177">
        <v>46672</v>
      </c>
      <c r="AE351" s="179" t="s">
        <v>87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22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3"/>
      <c r="DN351" s="1"/>
      <c r="DO351" s="1"/>
      <c r="DP351" s="1"/>
      <c r="DQ351" s="1"/>
      <c r="DR351" s="1"/>
      <c r="DS351" s="1"/>
      <c r="DT351" s="1"/>
      <c r="DU351" s="1"/>
      <c r="DV351" s="1"/>
      <c r="DW351" s="4"/>
      <c r="DX351" s="1"/>
      <c r="DY351" s="1"/>
      <c r="DZ351" s="1"/>
      <c r="EA351" s="1"/>
      <c r="EB351" s="1"/>
      <c r="EC351" s="1"/>
    </row>
    <row r="352" spans="1:133" ht="12.75" x14ac:dyDescent="0.2">
      <c r="A352" s="134">
        <f t="shared" si="265"/>
        <v>44405</v>
      </c>
      <c r="B352" s="135">
        <f t="shared" si="257"/>
        <v>1044.2321034899999</v>
      </c>
      <c r="C352" s="135">
        <f t="shared" si="271"/>
        <v>968.79504430999998</v>
      </c>
      <c r="D352" s="136">
        <f t="shared" si="266"/>
        <v>5739.56</v>
      </c>
      <c r="E352" s="137">
        <f t="shared" si="253"/>
        <v>5769.98</v>
      </c>
      <c r="F352" s="138">
        <f t="shared" si="254"/>
        <v>44367</v>
      </c>
      <c r="G352" s="139">
        <f t="shared" si="258"/>
        <v>5.3000578441551038E-3</v>
      </c>
      <c r="H352" s="140">
        <f t="shared" si="272"/>
        <v>44428</v>
      </c>
      <c r="I352" s="140">
        <f t="shared" si="259"/>
        <v>44428</v>
      </c>
      <c r="J352" s="141">
        <f t="shared" si="267"/>
        <v>23</v>
      </c>
      <c r="K352" s="141">
        <f t="shared" si="256"/>
        <v>6</v>
      </c>
      <c r="L352" s="8">
        <f t="shared" si="268"/>
        <v>1.00137992</v>
      </c>
      <c r="M352" s="142">
        <f t="shared" si="255"/>
        <v>1.0083006699999999</v>
      </c>
      <c r="N352" s="142">
        <f t="shared" si="276"/>
        <v>1.074444195848419</v>
      </c>
      <c r="O352" s="135">
        <f t="shared" si="252"/>
        <v>1.0759268399999999</v>
      </c>
      <c r="P352" s="135">
        <f t="shared" si="260"/>
        <v>1042.3525906299999</v>
      </c>
      <c r="Q352" s="190">
        <f t="shared" si="273"/>
        <v>0</v>
      </c>
      <c r="R352" s="191">
        <f t="shared" si="269"/>
        <v>0</v>
      </c>
      <c r="S352" s="135">
        <f t="shared" si="261"/>
        <v>0</v>
      </c>
      <c r="T352" s="145">
        <f t="shared" si="270"/>
        <v>7.8600000000000003E-2</v>
      </c>
      <c r="U352" s="143">
        <f t="shared" si="251"/>
        <v>6</v>
      </c>
      <c r="V352" s="143">
        <v>252</v>
      </c>
      <c r="W352" s="142">
        <f t="shared" si="262"/>
        <v>1.001803145</v>
      </c>
      <c r="X352" s="135">
        <f t="shared" si="263"/>
        <v>1.87951286</v>
      </c>
      <c r="Y352" s="135">
        <f t="shared" si="264"/>
        <v>0</v>
      </c>
      <c r="Z352" s="148" t="str">
        <f t="shared" si="274"/>
        <v>A+J=</v>
      </c>
      <c r="AA352" s="140">
        <f t="shared" si="275"/>
        <v>44428</v>
      </c>
      <c r="AB352" s="4"/>
      <c r="AD352" s="177">
        <v>46693</v>
      </c>
      <c r="AE352" s="178" t="s">
        <v>92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22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3"/>
      <c r="DN352" s="1"/>
      <c r="DO352" s="1"/>
      <c r="DP352" s="1"/>
      <c r="DQ352" s="1"/>
      <c r="DR352" s="1"/>
      <c r="DS352" s="1"/>
      <c r="DT352" s="1"/>
      <c r="DU352" s="1"/>
      <c r="DV352" s="1"/>
      <c r="DW352" s="4"/>
      <c r="DX352" s="1"/>
      <c r="DY352" s="1"/>
      <c r="DZ352" s="1"/>
      <c r="EA352" s="1"/>
      <c r="EB352" s="1"/>
      <c r="EC352" s="1"/>
    </row>
    <row r="353" spans="1:133" ht="12.75" x14ac:dyDescent="0.2">
      <c r="A353" s="134">
        <f t="shared" si="265"/>
        <v>44406</v>
      </c>
      <c r="B353" s="135">
        <f t="shared" si="257"/>
        <v>1044.78577193</v>
      </c>
      <c r="C353" s="135">
        <f t="shared" si="271"/>
        <v>968.79504430999998</v>
      </c>
      <c r="D353" s="136">
        <f t="shared" si="266"/>
        <v>5739.56</v>
      </c>
      <c r="E353" s="137">
        <f t="shared" si="253"/>
        <v>5769.98</v>
      </c>
      <c r="F353" s="138">
        <f t="shared" si="254"/>
        <v>44367</v>
      </c>
      <c r="G353" s="139">
        <f t="shared" si="258"/>
        <v>5.3000578441551038E-3</v>
      </c>
      <c r="H353" s="140">
        <f t="shared" si="272"/>
        <v>44428</v>
      </c>
      <c r="I353" s="140">
        <f t="shared" si="259"/>
        <v>44428</v>
      </c>
      <c r="J353" s="141">
        <f t="shared" si="267"/>
        <v>23</v>
      </c>
      <c r="K353" s="141">
        <f t="shared" si="256"/>
        <v>7</v>
      </c>
      <c r="L353" s="8">
        <f t="shared" si="268"/>
        <v>1.00161009</v>
      </c>
      <c r="M353" s="142">
        <f t="shared" si="255"/>
        <v>1.0083006699999999</v>
      </c>
      <c r="N353" s="142">
        <f t="shared" si="276"/>
        <v>1.074444195848419</v>
      </c>
      <c r="O353" s="135">
        <f t="shared" si="252"/>
        <v>1.07617414</v>
      </c>
      <c r="P353" s="135">
        <f t="shared" si="260"/>
        <v>1042.5921736400001</v>
      </c>
      <c r="Q353" s="190">
        <f t="shared" si="273"/>
        <v>0</v>
      </c>
      <c r="R353" s="191">
        <f t="shared" si="269"/>
        <v>0</v>
      </c>
      <c r="S353" s="135">
        <f t="shared" si="261"/>
        <v>0</v>
      </c>
      <c r="T353" s="145">
        <f t="shared" si="270"/>
        <v>7.8600000000000003E-2</v>
      </c>
      <c r="U353" s="143">
        <f t="shared" si="251"/>
        <v>7</v>
      </c>
      <c r="V353" s="143">
        <v>252</v>
      </c>
      <c r="W353" s="142">
        <f t="shared" si="262"/>
        <v>1.002103985</v>
      </c>
      <c r="X353" s="135">
        <f t="shared" si="263"/>
        <v>2.1935982900000002</v>
      </c>
      <c r="Y353" s="135">
        <f t="shared" si="264"/>
        <v>0</v>
      </c>
      <c r="Z353" s="148" t="str">
        <f t="shared" si="274"/>
        <v>A+J=</v>
      </c>
      <c r="AA353" s="140">
        <f t="shared" si="275"/>
        <v>44428</v>
      </c>
      <c r="AB353" s="4"/>
      <c r="AD353" s="177">
        <v>46706</v>
      </c>
      <c r="AE353" s="178" t="s">
        <v>101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22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3"/>
      <c r="DN353" s="1"/>
      <c r="DO353" s="1"/>
      <c r="DP353" s="1"/>
      <c r="DQ353" s="1"/>
      <c r="DR353" s="1"/>
      <c r="DS353" s="1"/>
      <c r="DT353" s="1"/>
      <c r="DU353" s="1"/>
      <c r="DV353" s="1"/>
      <c r="DW353" s="4"/>
      <c r="DX353" s="1"/>
      <c r="DY353" s="1"/>
      <c r="DZ353" s="1"/>
      <c r="EA353" s="1"/>
      <c r="EB353" s="1"/>
      <c r="EC353" s="1"/>
    </row>
    <row r="354" spans="1:133" ht="12.75" x14ac:dyDescent="0.2">
      <c r="A354" s="134">
        <f t="shared" si="265"/>
        <v>44407</v>
      </c>
      <c r="B354" s="135">
        <f t="shared" si="257"/>
        <v>1045.3397473999999</v>
      </c>
      <c r="C354" s="135">
        <f t="shared" si="271"/>
        <v>968.79504430999998</v>
      </c>
      <c r="D354" s="136">
        <f t="shared" si="266"/>
        <v>5739.56</v>
      </c>
      <c r="E354" s="137">
        <f t="shared" si="253"/>
        <v>5769.98</v>
      </c>
      <c r="F354" s="138">
        <f t="shared" si="254"/>
        <v>44367</v>
      </c>
      <c r="G354" s="139">
        <f t="shared" si="258"/>
        <v>5.3000578441551038E-3</v>
      </c>
      <c r="H354" s="140">
        <f t="shared" si="272"/>
        <v>44428</v>
      </c>
      <c r="I354" s="140">
        <f t="shared" si="259"/>
        <v>44428</v>
      </c>
      <c r="J354" s="141">
        <f t="shared" si="267"/>
        <v>23</v>
      </c>
      <c r="K354" s="141">
        <f t="shared" si="256"/>
        <v>8</v>
      </c>
      <c r="L354" s="8">
        <f t="shared" si="268"/>
        <v>1.0018403199999999</v>
      </c>
      <c r="M354" s="142">
        <f t="shared" si="255"/>
        <v>1.0083006699999999</v>
      </c>
      <c r="N354" s="142">
        <f t="shared" si="276"/>
        <v>1.074444195848419</v>
      </c>
      <c r="O354" s="135">
        <f t="shared" si="252"/>
        <v>1.0764215100000001</v>
      </c>
      <c r="P354" s="135">
        <f t="shared" si="260"/>
        <v>1042.8318244699999</v>
      </c>
      <c r="Q354" s="190">
        <f t="shared" si="273"/>
        <v>0</v>
      </c>
      <c r="R354" s="191">
        <f t="shared" si="269"/>
        <v>0</v>
      </c>
      <c r="S354" s="135">
        <f t="shared" si="261"/>
        <v>0</v>
      </c>
      <c r="T354" s="145">
        <f t="shared" si="270"/>
        <v>7.8600000000000003E-2</v>
      </c>
      <c r="U354" s="143">
        <f t="shared" si="251"/>
        <v>8</v>
      </c>
      <c r="V354" s="143">
        <v>252</v>
      </c>
      <c r="W354" s="142">
        <f t="shared" si="262"/>
        <v>1.0024049159999999</v>
      </c>
      <c r="X354" s="135">
        <f t="shared" si="263"/>
        <v>2.5079229299999999</v>
      </c>
      <c r="Y354" s="135">
        <f t="shared" si="264"/>
        <v>0</v>
      </c>
      <c r="Z354" s="148" t="str">
        <f t="shared" si="274"/>
        <v>A+J=</v>
      </c>
      <c r="AA354" s="140">
        <f t="shared" si="275"/>
        <v>44428</v>
      </c>
      <c r="AB354" s="4"/>
      <c r="AD354" s="177">
        <v>46811</v>
      </c>
      <c r="AE354" s="178" t="s">
        <v>85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22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3"/>
      <c r="DN354" s="1"/>
      <c r="DO354" s="1"/>
      <c r="DP354" s="1"/>
      <c r="DQ354" s="1"/>
      <c r="DR354" s="1"/>
      <c r="DS354" s="1"/>
      <c r="DT354" s="1"/>
      <c r="DU354" s="1"/>
      <c r="DV354" s="1"/>
      <c r="DW354" s="4"/>
      <c r="DX354" s="1"/>
      <c r="DY354" s="1"/>
      <c r="DZ354" s="1"/>
      <c r="EA354" s="1"/>
      <c r="EB354" s="1"/>
      <c r="EC354" s="1"/>
    </row>
    <row r="355" spans="1:133" ht="12.75" x14ac:dyDescent="0.2">
      <c r="A355" s="134">
        <f t="shared" si="265"/>
        <v>44408</v>
      </c>
      <c r="B355" s="135">
        <f t="shared" si="257"/>
        <v>1045.89399985</v>
      </c>
      <c r="C355" s="135">
        <f t="shared" si="271"/>
        <v>968.79504430999998</v>
      </c>
      <c r="D355" s="136">
        <f t="shared" si="266"/>
        <v>5739.56</v>
      </c>
      <c r="E355" s="137">
        <f t="shared" si="253"/>
        <v>5769.98</v>
      </c>
      <c r="F355" s="138">
        <f t="shared" si="254"/>
        <v>44367</v>
      </c>
      <c r="G355" s="139">
        <f t="shared" si="258"/>
        <v>5.3000578441551038E-3</v>
      </c>
      <c r="H355" s="140">
        <f t="shared" si="272"/>
        <v>44428</v>
      </c>
      <c r="I355" s="140">
        <f t="shared" si="259"/>
        <v>44428</v>
      </c>
      <c r="J355" s="141">
        <f t="shared" si="267"/>
        <v>23</v>
      </c>
      <c r="K355" s="141">
        <f t="shared" si="256"/>
        <v>9</v>
      </c>
      <c r="L355" s="8">
        <f t="shared" si="268"/>
        <v>1.00207059</v>
      </c>
      <c r="M355" s="142">
        <f t="shared" si="255"/>
        <v>1.0083006699999999</v>
      </c>
      <c r="N355" s="142">
        <f t="shared" si="276"/>
        <v>1.074444195848419</v>
      </c>
      <c r="O355" s="135">
        <f t="shared" si="252"/>
        <v>1.0766689199999999</v>
      </c>
      <c r="P355" s="135">
        <f t="shared" si="260"/>
        <v>1043.0715140499999</v>
      </c>
      <c r="Q355" s="190">
        <f t="shared" si="273"/>
        <v>0</v>
      </c>
      <c r="R355" s="191">
        <f t="shared" si="269"/>
        <v>0</v>
      </c>
      <c r="S355" s="135">
        <f t="shared" si="261"/>
        <v>0</v>
      </c>
      <c r="T355" s="145">
        <f t="shared" si="270"/>
        <v>7.8600000000000003E-2</v>
      </c>
      <c r="U355" s="143">
        <f t="shared" si="251"/>
        <v>9</v>
      </c>
      <c r="V355" s="143">
        <v>252</v>
      </c>
      <c r="W355" s="142">
        <f t="shared" si="262"/>
        <v>1.002705937</v>
      </c>
      <c r="X355" s="135">
        <f t="shared" si="263"/>
        <v>2.8224857999999999</v>
      </c>
      <c r="Y355" s="135">
        <f t="shared" si="264"/>
        <v>0</v>
      </c>
      <c r="Z355" s="148" t="str">
        <f t="shared" si="274"/>
        <v>A+J=</v>
      </c>
      <c r="AA355" s="140">
        <f t="shared" si="275"/>
        <v>44428</v>
      </c>
      <c r="AB355" s="4"/>
      <c r="AD355" s="177">
        <v>46812</v>
      </c>
      <c r="AE355" s="178" t="s">
        <v>85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22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3"/>
      <c r="DN355" s="1"/>
      <c r="DO355" s="1"/>
      <c r="DP355" s="1"/>
      <c r="DQ355" s="1"/>
      <c r="DR355" s="1"/>
      <c r="DS355" s="1"/>
      <c r="DT355" s="1"/>
      <c r="DU355" s="1"/>
      <c r="DV355" s="1"/>
      <c r="DW355" s="4"/>
      <c r="DX355" s="1"/>
      <c r="DY355" s="1"/>
      <c r="DZ355" s="1"/>
      <c r="EA355" s="1"/>
      <c r="EB355" s="1"/>
      <c r="EC355" s="1"/>
    </row>
    <row r="356" spans="1:133" ht="12.75" x14ac:dyDescent="0.2">
      <c r="A356" s="134">
        <f t="shared" si="265"/>
        <v>44409</v>
      </c>
      <c r="B356" s="135">
        <f t="shared" si="257"/>
        <v>1045.89399985</v>
      </c>
      <c r="C356" s="135">
        <f t="shared" si="271"/>
        <v>968.79504430999998</v>
      </c>
      <c r="D356" s="136">
        <f t="shared" si="266"/>
        <v>5739.56</v>
      </c>
      <c r="E356" s="137">
        <f t="shared" si="253"/>
        <v>5769.98</v>
      </c>
      <c r="F356" s="138">
        <f t="shared" si="254"/>
        <v>44367</v>
      </c>
      <c r="G356" s="139">
        <f t="shared" si="258"/>
        <v>5.3000578441551038E-3</v>
      </c>
      <c r="H356" s="140">
        <f t="shared" si="272"/>
        <v>44428</v>
      </c>
      <c r="I356" s="140">
        <f t="shared" si="259"/>
        <v>44428</v>
      </c>
      <c r="J356" s="141">
        <f t="shared" si="267"/>
        <v>23</v>
      </c>
      <c r="K356" s="141">
        <f t="shared" si="256"/>
        <v>9</v>
      </c>
      <c r="L356" s="8">
        <f t="shared" si="268"/>
        <v>1.00207059</v>
      </c>
      <c r="M356" s="142">
        <f t="shared" si="255"/>
        <v>1.0083006699999999</v>
      </c>
      <c r="N356" s="142">
        <f t="shared" si="276"/>
        <v>1.074444195848419</v>
      </c>
      <c r="O356" s="135">
        <f t="shared" si="252"/>
        <v>1.0766689199999999</v>
      </c>
      <c r="P356" s="135">
        <f t="shared" si="260"/>
        <v>1043.0715140499999</v>
      </c>
      <c r="Q356" s="190">
        <f t="shared" si="273"/>
        <v>0</v>
      </c>
      <c r="R356" s="191">
        <f t="shared" si="269"/>
        <v>0</v>
      </c>
      <c r="S356" s="135">
        <f t="shared" si="261"/>
        <v>0</v>
      </c>
      <c r="T356" s="145">
        <f t="shared" si="270"/>
        <v>7.8600000000000003E-2</v>
      </c>
      <c r="U356" s="143">
        <f t="shared" si="251"/>
        <v>9</v>
      </c>
      <c r="V356" s="143">
        <v>252</v>
      </c>
      <c r="W356" s="142">
        <f t="shared" si="262"/>
        <v>1.002705937</v>
      </c>
      <c r="X356" s="135">
        <f t="shared" si="263"/>
        <v>2.8224857999999999</v>
      </c>
      <c r="Y356" s="135">
        <f t="shared" si="264"/>
        <v>0</v>
      </c>
      <c r="Z356" s="148" t="str">
        <f t="shared" si="274"/>
        <v>A+J=</v>
      </c>
      <c r="AA356" s="140">
        <f t="shared" si="275"/>
        <v>44428</v>
      </c>
      <c r="AB356" s="4"/>
      <c r="AD356" s="177">
        <v>46857</v>
      </c>
      <c r="AE356" s="178" t="s">
        <v>97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22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3"/>
      <c r="DN356" s="1"/>
      <c r="DO356" s="1"/>
      <c r="DP356" s="1"/>
      <c r="DQ356" s="1"/>
      <c r="DR356" s="1"/>
      <c r="DS356" s="1"/>
      <c r="DT356" s="1"/>
      <c r="DU356" s="1"/>
      <c r="DV356" s="1"/>
      <c r="DW356" s="4"/>
      <c r="DX356" s="1"/>
      <c r="DY356" s="1"/>
      <c r="DZ356" s="1"/>
      <c r="EA356" s="1"/>
      <c r="EB356" s="1"/>
      <c r="EC356" s="1"/>
    </row>
    <row r="357" spans="1:133" ht="12.75" x14ac:dyDescent="0.2">
      <c r="A357" s="134">
        <f t="shared" si="265"/>
        <v>44410</v>
      </c>
      <c r="B357" s="135">
        <f t="shared" si="257"/>
        <v>1045.89399985</v>
      </c>
      <c r="C357" s="135">
        <f t="shared" si="271"/>
        <v>968.79504430999998</v>
      </c>
      <c r="D357" s="136">
        <f t="shared" si="266"/>
        <v>5739.56</v>
      </c>
      <c r="E357" s="137">
        <f t="shared" si="253"/>
        <v>5769.98</v>
      </c>
      <c r="F357" s="138">
        <f t="shared" si="254"/>
        <v>44367</v>
      </c>
      <c r="G357" s="139">
        <f t="shared" si="258"/>
        <v>5.3000578441551038E-3</v>
      </c>
      <c r="H357" s="140">
        <f t="shared" si="272"/>
        <v>44428</v>
      </c>
      <c r="I357" s="140">
        <f t="shared" si="259"/>
        <v>44428</v>
      </c>
      <c r="J357" s="141">
        <f t="shared" si="267"/>
        <v>23</v>
      </c>
      <c r="K357" s="141">
        <f t="shared" si="256"/>
        <v>9</v>
      </c>
      <c r="L357" s="8">
        <f t="shared" si="268"/>
        <v>1.00207059</v>
      </c>
      <c r="M357" s="142">
        <f t="shared" si="255"/>
        <v>1.0083006699999999</v>
      </c>
      <c r="N357" s="142">
        <f t="shared" si="276"/>
        <v>1.074444195848419</v>
      </c>
      <c r="O357" s="135">
        <f t="shared" si="252"/>
        <v>1.0766689199999999</v>
      </c>
      <c r="P357" s="135">
        <f t="shared" si="260"/>
        <v>1043.0715140499999</v>
      </c>
      <c r="Q357" s="190">
        <f t="shared" si="273"/>
        <v>0</v>
      </c>
      <c r="R357" s="191">
        <f t="shared" si="269"/>
        <v>0</v>
      </c>
      <c r="S357" s="135">
        <f t="shared" si="261"/>
        <v>0</v>
      </c>
      <c r="T357" s="145">
        <f t="shared" si="270"/>
        <v>7.8600000000000003E-2</v>
      </c>
      <c r="U357" s="143">
        <f t="shared" ref="U357:U420" si="277">IF(Q356&gt;0,1,IF(K357=K356,U356,U356+1))</f>
        <v>9</v>
      </c>
      <c r="V357" s="143">
        <v>252</v>
      </c>
      <c r="W357" s="142">
        <f t="shared" si="262"/>
        <v>1.002705937</v>
      </c>
      <c r="X357" s="135">
        <f t="shared" si="263"/>
        <v>2.8224857999999999</v>
      </c>
      <c r="Y357" s="135">
        <f t="shared" si="264"/>
        <v>0</v>
      </c>
      <c r="Z357" s="148" t="str">
        <f t="shared" si="274"/>
        <v>A+J=</v>
      </c>
      <c r="AA357" s="140">
        <f t="shared" si="275"/>
        <v>44428</v>
      </c>
      <c r="AB357" s="4"/>
      <c r="AD357" s="177">
        <v>46864</v>
      </c>
      <c r="AE357" s="178" t="s">
        <v>86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22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3"/>
      <c r="DN357" s="1"/>
      <c r="DO357" s="1"/>
      <c r="DP357" s="1"/>
      <c r="DQ357" s="1"/>
      <c r="DR357" s="1"/>
      <c r="DS357" s="1"/>
      <c r="DT357" s="1"/>
      <c r="DU357" s="1"/>
      <c r="DV357" s="1"/>
      <c r="DW357" s="4"/>
      <c r="DX357" s="1"/>
      <c r="DY357" s="1"/>
      <c r="DZ357" s="1"/>
      <c r="EA357" s="1"/>
      <c r="EB357" s="1"/>
      <c r="EC357" s="1"/>
    </row>
    <row r="358" spans="1:133" ht="12.75" x14ac:dyDescent="0.2">
      <c r="A358" s="134">
        <f t="shared" si="265"/>
        <v>44411</v>
      </c>
      <c r="B358" s="135">
        <f t="shared" si="257"/>
        <v>1046.44856824</v>
      </c>
      <c r="C358" s="135">
        <f t="shared" si="271"/>
        <v>968.79504430999998</v>
      </c>
      <c r="D358" s="136">
        <f t="shared" si="266"/>
        <v>5739.56</v>
      </c>
      <c r="E358" s="137">
        <f t="shared" si="253"/>
        <v>5769.98</v>
      </c>
      <c r="F358" s="138">
        <f t="shared" si="254"/>
        <v>44367</v>
      </c>
      <c r="G358" s="139">
        <f t="shared" si="258"/>
        <v>5.3000578441551038E-3</v>
      </c>
      <c r="H358" s="140">
        <f t="shared" si="272"/>
        <v>44428</v>
      </c>
      <c r="I358" s="140">
        <f t="shared" si="259"/>
        <v>44428</v>
      </c>
      <c r="J358" s="141">
        <f t="shared" si="267"/>
        <v>23</v>
      </c>
      <c r="K358" s="141">
        <f t="shared" si="256"/>
        <v>10</v>
      </c>
      <c r="L358" s="8">
        <f t="shared" si="268"/>
        <v>1.0023009300000001</v>
      </c>
      <c r="M358" s="142">
        <f t="shared" si="255"/>
        <v>1.0083006699999999</v>
      </c>
      <c r="N358" s="142">
        <f t="shared" si="276"/>
        <v>1.074444195848419</v>
      </c>
      <c r="O358" s="135">
        <f t="shared" si="252"/>
        <v>1.0769164099999999</v>
      </c>
      <c r="P358" s="135">
        <f t="shared" si="260"/>
        <v>1043.3112811399999</v>
      </c>
      <c r="Q358" s="190">
        <f t="shared" si="273"/>
        <v>0</v>
      </c>
      <c r="R358" s="191">
        <f t="shared" si="269"/>
        <v>0</v>
      </c>
      <c r="S358" s="135">
        <f t="shared" si="261"/>
        <v>0</v>
      </c>
      <c r="T358" s="145">
        <f t="shared" si="270"/>
        <v>7.8600000000000003E-2</v>
      </c>
      <c r="U358" s="143">
        <f t="shared" si="277"/>
        <v>10</v>
      </c>
      <c r="V358" s="143">
        <v>252</v>
      </c>
      <c r="W358" s="142">
        <f t="shared" si="262"/>
        <v>1.003007048</v>
      </c>
      <c r="X358" s="135">
        <f t="shared" si="263"/>
        <v>3.1372871</v>
      </c>
      <c r="Y358" s="135">
        <f t="shared" si="264"/>
        <v>0</v>
      </c>
      <c r="Z358" s="148" t="str">
        <f t="shared" si="274"/>
        <v>A+J=</v>
      </c>
      <c r="AA358" s="140">
        <f t="shared" si="275"/>
        <v>44428</v>
      </c>
      <c r="AB358" s="4"/>
      <c r="AD358" s="177">
        <v>46874</v>
      </c>
      <c r="AE358" s="178" t="s">
        <v>99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22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3"/>
      <c r="DN358" s="1"/>
      <c r="DO358" s="1"/>
      <c r="DP358" s="1"/>
      <c r="DQ358" s="1"/>
      <c r="DR358" s="1"/>
      <c r="DS358" s="1"/>
      <c r="DT358" s="1"/>
      <c r="DU358" s="1"/>
      <c r="DV358" s="1"/>
      <c r="DW358" s="4"/>
      <c r="DX358" s="1"/>
      <c r="DY358" s="1"/>
      <c r="DZ358" s="1"/>
      <c r="EA358" s="1"/>
      <c r="EB358" s="1"/>
      <c r="EC358" s="1"/>
    </row>
    <row r="359" spans="1:133" ht="12.75" x14ac:dyDescent="0.2">
      <c r="A359" s="134">
        <f t="shared" si="265"/>
        <v>44412</v>
      </c>
      <c r="B359" s="135">
        <f t="shared" si="257"/>
        <v>1047.00341486</v>
      </c>
      <c r="C359" s="135">
        <f t="shared" si="271"/>
        <v>968.79504430999998</v>
      </c>
      <c r="D359" s="136">
        <f t="shared" si="266"/>
        <v>5739.56</v>
      </c>
      <c r="E359" s="137">
        <f t="shared" si="253"/>
        <v>5769.98</v>
      </c>
      <c r="F359" s="138">
        <f t="shared" si="254"/>
        <v>44367</v>
      </c>
      <c r="G359" s="139">
        <f t="shared" si="258"/>
        <v>5.3000578441551038E-3</v>
      </c>
      <c r="H359" s="140">
        <f t="shared" si="272"/>
        <v>44428</v>
      </c>
      <c r="I359" s="140">
        <f t="shared" si="259"/>
        <v>44428</v>
      </c>
      <c r="J359" s="141">
        <f t="shared" si="267"/>
        <v>23</v>
      </c>
      <c r="K359" s="141">
        <f t="shared" si="256"/>
        <v>11</v>
      </c>
      <c r="L359" s="8">
        <f t="shared" si="268"/>
        <v>1.00253131</v>
      </c>
      <c r="M359" s="142">
        <f t="shared" si="255"/>
        <v>1.0083006699999999</v>
      </c>
      <c r="N359" s="142">
        <f t="shared" si="276"/>
        <v>1.074444195848419</v>
      </c>
      <c r="O359" s="135">
        <f t="shared" si="252"/>
        <v>1.0771639399999999</v>
      </c>
      <c r="P359" s="135">
        <f t="shared" si="260"/>
        <v>1043.55108698</v>
      </c>
      <c r="Q359" s="190">
        <f t="shared" si="273"/>
        <v>0</v>
      </c>
      <c r="R359" s="191">
        <f t="shared" si="269"/>
        <v>0</v>
      </c>
      <c r="S359" s="135">
        <f t="shared" si="261"/>
        <v>0</v>
      </c>
      <c r="T359" s="145">
        <f t="shared" si="270"/>
        <v>7.8600000000000003E-2</v>
      </c>
      <c r="U359" s="143">
        <f t="shared" si="277"/>
        <v>11</v>
      </c>
      <c r="V359" s="143">
        <v>252</v>
      </c>
      <c r="W359" s="142">
        <f t="shared" si="262"/>
        <v>1.0033082499999999</v>
      </c>
      <c r="X359" s="135">
        <f t="shared" si="263"/>
        <v>3.4523278799999999</v>
      </c>
      <c r="Y359" s="135">
        <f t="shared" si="264"/>
        <v>0</v>
      </c>
      <c r="Z359" s="148" t="str">
        <f t="shared" si="274"/>
        <v>A+J=</v>
      </c>
      <c r="AA359" s="140">
        <f t="shared" si="275"/>
        <v>44428</v>
      </c>
      <c r="AB359" s="4"/>
      <c r="AD359" s="177">
        <v>46919</v>
      </c>
      <c r="AE359" s="178" t="s">
        <v>98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22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3"/>
      <c r="DN359" s="1"/>
      <c r="DO359" s="1"/>
      <c r="DP359" s="1"/>
      <c r="DQ359" s="1"/>
      <c r="DR359" s="1"/>
      <c r="DS359" s="1"/>
      <c r="DT359" s="1"/>
      <c r="DU359" s="1"/>
      <c r="DV359" s="1"/>
      <c r="DW359" s="4"/>
      <c r="DX359" s="1"/>
      <c r="DY359" s="1"/>
      <c r="DZ359" s="1"/>
      <c r="EA359" s="1"/>
      <c r="EB359" s="1"/>
      <c r="EC359" s="1"/>
    </row>
    <row r="360" spans="1:133" ht="12.75" x14ac:dyDescent="0.2">
      <c r="A360" s="134">
        <f t="shared" si="265"/>
        <v>44413</v>
      </c>
      <c r="B360" s="135">
        <f t="shared" si="257"/>
        <v>1047.5585679399999</v>
      </c>
      <c r="C360" s="135">
        <f t="shared" si="271"/>
        <v>968.79504430999998</v>
      </c>
      <c r="D360" s="136">
        <f t="shared" si="266"/>
        <v>5739.56</v>
      </c>
      <c r="E360" s="137">
        <f t="shared" si="253"/>
        <v>5769.98</v>
      </c>
      <c r="F360" s="138">
        <f t="shared" si="254"/>
        <v>44367</v>
      </c>
      <c r="G360" s="139">
        <f t="shared" si="258"/>
        <v>5.3000578441551038E-3</v>
      </c>
      <c r="H360" s="140">
        <f t="shared" si="272"/>
        <v>44428</v>
      </c>
      <c r="I360" s="140">
        <f t="shared" si="259"/>
        <v>44428</v>
      </c>
      <c r="J360" s="141">
        <f t="shared" si="267"/>
        <v>23</v>
      </c>
      <c r="K360" s="141">
        <f t="shared" si="256"/>
        <v>12</v>
      </c>
      <c r="L360" s="8">
        <f t="shared" si="268"/>
        <v>1.0027617499999999</v>
      </c>
      <c r="M360" s="142">
        <f t="shared" si="255"/>
        <v>1.0083006699999999</v>
      </c>
      <c r="N360" s="142">
        <f t="shared" si="276"/>
        <v>1.074444195848419</v>
      </c>
      <c r="O360" s="135">
        <f t="shared" si="252"/>
        <v>1.0774115399999999</v>
      </c>
      <c r="P360" s="135">
        <f t="shared" si="260"/>
        <v>1043.79096063</v>
      </c>
      <c r="Q360" s="190">
        <f t="shared" si="273"/>
        <v>0</v>
      </c>
      <c r="R360" s="191">
        <f t="shared" si="269"/>
        <v>0</v>
      </c>
      <c r="S360" s="135">
        <f t="shared" si="261"/>
        <v>0</v>
      </c>
      <c r="T360" s="145">
        <f t="shared" si="270"/>
        <v>7.8600000000000003E-2</v>
      </c>
      <c r="U360" s="143">
        <f t="shared" si="277"/>
        <v>12</v>
      </c>
      <c r="V360" s="143">
        <v>252</v>
      </c>
      <c r="W360" s="142">
        <f t="shared" si="262"/>
        <v>1.003609542</v>
      </c>
      <c r="X360" s="135">
        <f t="shared" si="263"/>
        <v>3.7676073099999998</v>
      </c>
      <c r="Y360" s="135">
        <f t="shared" si="264"/>
        <v>0</v>
      </c>
      <c r="Z360" s="148" t="str">
        <f t="shared" si="274"/>
        <v>A+J=</v>
      </c>
      <c r="AA360" s="140">
        <f t="shared" si="275"/>
        <v>44428</v>
      </c>
      <c r="AB360" s="4"/>
      <c r="AD360" s="177">
        <v>47003</v>
      </c>
      <c r="AE360" s="178" t="s">
        <v>100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22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3"/>
      <c r="DN360" s="1"/>
      <c r="DO360" s="1"/>
      <c r="DP360" s="1"/>
      <c r="DQ360" s="1"/>
      <c r="DR360" s="1"/>
      <c r="DS360" s="1"/>
      <c r="DT360" s="1"/>
      <c r="DU360" s="1"/>
      <c r="DV360" s="1"/>
      <c r="DW360" s="4"/>
      <c r="DX360" s="1"/>
      <c r="DY360" s="1"/>
      <c r="DZ360" s="1"/>
      <c r="EA360" s="1"/>
      <c r="EB360" s="1"/>
      <c r="EC360" s="1"/>
    </row>
    <row r="361" spans="1:133" ht="12.75" x14ac:dyDescent="0.2">
      <c r="A361" s="134">
        <f t="shared" si="265"/>
        <v>44414</v>
      </c>
      <c r="B361" s="135">
        <f t="shared" si="257"/>
        <v>1048.11400815</v>
      </c>
      <c r="C361" s="135">
        <f t="shared" si="271"/>
        <v>968.79504430999998</v>
      </c>
      <c r="D361" s="136">
        <f t="shared" si="266"/>
        <v>5739.56</v>
      </c>
      <c r="E361" s="137">
        <f t="shared" si="253"/>
        <v>5769.98</v>
      </c>
      <c r="F361" s="138">
        <f t="shared" si="254"/>
        <v>44367</v>
      </c>
      <c r="G361" s="139">
        <f t="shared" si="258"/>
        <v>5.3000578441551038E-3</v>
      </c>
      <c r="H361" s="140">
        <f t="shared" si="272"/>
        <v>44428</v>
      </c>
      <c r="I361" s="140">
        <f t="shared" si="259"/>
        <v>44428</v>
      </c>
      <c r="J361" s="141">
        <f t="shared" si="267"/>
        <v>23</v>
      </c>
      <c r="K361" s="141">
        <f t="shared" si="256"/>
        <v>13</v>
      </c>
      <c r="L361" s="8">
        <f t="shared" si="268"/>
        <v>1.00299224</v>
      </c>
      <c r="M361" s="142">
        <f t="shared" si="255"/>
        <v>1.0083006699999999</v>
      </c>
      <c r="N361" s="142">
        <f t="shared" si="276"/>
        <v>1.074444195848419</v>
      </c>
      <c r="O361" s="135">
        <f t="shared" ref="O361:O424" si="278">TRUNC(TRUNC((L361*N361),15),8)</f>
        <v>1.0776591900000001</v>
      </c>
      <c r="P361" s="135">
        <f t="shared" si="260"/>
        <v>1044.0308827199999</v>
      </c>
      <c r="Q361" s="190">
        <f t="shared" si="273"/>
        <v>0</v>
      </c>
      <c r="R361" s="191">
        <f t="shared" si="269"/>
        <v>0</v>
      </c>
      <c r="S361" s="135">
        <f t="shared" si="261"/>
        <v>0</v>
      </c>
      <c r="T361" s="145">
        <f t="shared" si="270"/>
        <v>7.8600000000000003E-2</v>
      </c>
      <c r="U361" s="143">
        <f t="shared" si="277"/>
        <v>13</v>
      </c>
      <c r="V361" s="143">
        <v>252</v>
      </c>
      <c r="W361" s="142">
        <f t="shared" si="262"/>
        <v>1.0039109239999999</v>
      </c>
      <c r="X361" s="135">
        <f t="shared" si="263"/>
        <v>4.0831254299999999</v>
      </c>
      <c r="Y361" s="135">
        <f t="shared" si="264"/>
        <v>0</v>
      </c>
      <c r="Z361" s="148" t="str">
        <f t="shared" si="274"/>
        <v>A+J=</v>
      </c>
      <c r="AA361" s="140">
        <f t="shared" si="275"/>
        <v>44428</v>
      </c>
      <c r="AB361" s="4"/>
      <c r="AD361" s="177">
        <v>47038</v>
      </c>
      <c r="AE361" s="179" t="s">
        <v>87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22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3"/>
      <c r="DN361" s="1"/>
      <c r="DO361" s="1"/>
      <c r="DP361" s="1"/>
      <c r="DQ361" s="1"/>
      <c r="DR361" s="1"/>
      <c r="DS361" s="1"/>
      <c r="DT361" s="1"/>
      <c r="DU361" s="1"/>
      <c r="DV361" s="1"/>
      <c r="DW361" s="4"/>
      <c r="DX361" s="1"/>
      <c r="DY361" s="1"/>
      <c r="DZ361" s="1"/>
      <c r="EA361" s="1"/>
      <c r="EB361" s="1"/>
      <c r="EC361" s="1"/>
    </row>
    <row r="362" spans="1:133" ht="12.75" x14ac:dyDescent="0.2">
      <c r="A362" s="134">
        <f t="shared" si="265"/>
        <v>44415</v>
      </c>
      <c r="B362" s="135">
        <f t="shared" si="257"/>
        <v>1048.66973665</v>
      </c>
      <c r="C362" s="135">
        <f t="shared" si="271"/>
        <v>968.79504430999998</v>
      </c>
      <c r="D362" s="136">
        <f t="shared" si="266"/>
        <v>5739.56</v>
      </c>
      <c r="E362" s="137">
        <f t="shared" ref="E362:E425" si="279">IF($K362=1,VLOOKUP($A361,$AO$10:$AS$131,4),E361)</f>
        <v>5769.98</v>
      </c>
      <c r="F362" s="138">
        <f t="shared" ref="F362:F425" si="280">IF($K362=1,VLOOKUP($A361,$AO$10:$AS$131,5),F361)</f>
        <v>44367</v>
      </c>
      <c r="G362" s="139">
        <f t="shared" si="258"/>
        <v>5.3000578441551038E-3</v>
      </c>
      <c r="H362" s="140">
        <f t="shared" si="272"/>
        <v>44428</v>
      </c>
      <c r="I362" s="140">
        <f t="shared" si="259"/>
        <v>44428</v>
      </c>
      <c r="J362" s="141">
        <f t="shared" si="267"/>
        <v>23</v>
      </c>
      <c r="K362" s="141">
        <f t="shared" si="256"/>
        <v>14</v>
      </c>
      <c r="L362" s="8">
        <f t="shared" si="268"/>
        <v>1.00322278</v>
      </c>
      <c r="M362" s="142">
        <f t="shared" ref="M362:M425" si="281">IF(I362&gt;I361,L361,M361)</f>
        <v>1.0083006699999999</v>
      </c>
      <c r="N362" s="142">
        <f t="shared" si="276"/>
        <v>1.074444195848419</v>
      </c>
      <c r="O362" s="135">
        <f t="shared" si="278"/>
        <v>1.07790689</v>
      </c>
      <c r="P362" s="135">
        <f t="shared" si="260"/>
        <v>1044.2708532500001</v>
      </c>
      <c r="Q362" s="190">
        <f t="shared" si="273"/>
        <v>0</v>
      </c>
      <c r="R362" s="191">
        <f t="shared" si="269"/>
        <v>0</v>
      </c>
      <c r="S362" s="135">
        <f t="shared" si="261"/>
        <v>0</v>
      </c>
      <c r="T362" s="145">
        <f t="shared" si="270"/>
        <v>7.8600000000000003E-2</v>
      </c>
      <c r="U362" s="143">
        <f t="shared" si="277"/>
        <v>14</v>
      </c>
      <c r="V362" s="143">
        <v>252</v>
      </c>
      <c r="W362" s="142">
        <f t="shared" si="262"/>
        <v>1.0042123970000001</v>
      </c>
      <c r="X362" s="135">
        <f t="shared" si="263"/>
        <v>4.3988833999999999</v>
      </c>
      <c r="Y362" s="135">
        <f t="shared" si="264"/>
        <v>0</v>
      </c>
      <c r="Z362" s="148" t="str">
        <f t="shared" si="274"/>
        <v>A+J=</v>
      </c>
      <c r="AA362" s="140">
        <f t="shared" si="275"/>
        <v>44428</v>
      </c>
      <c r="AB362" s="4"/>
      <c r="AD362" s="177">
        <v>47059</v>
      </c>
      <c r="AE362" s="178" t="s">
        <v>92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22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3"/>
      <c r="DN362" s="1"/>
      <c r="DO362" s="1"/>
      <c r="DP362" s="1"/>
      <c r="DQ362" s="1"/>
      <c r="DR362" s="1"/>
      <c r="DS362" s="1"/>
      <c r="DT362" s="1"/>
      <c r="DU362" s="1"/>
      <c r="DV362" s="1"/>
      <c r="DW362" s="4"/>
      <c r="DX362" s="1"/>
      <c r="DY362" s="1"/>
      <c r="DZ362" s="1"/>
      <c r="EA362" s="1"/>
      <c r="EB362" s="1"/>
      <c r="EC362" s="1"/>
    </row>
    <row r="363" spans="1:133" ht="12.75" x14ac:dyDescent="0.2">
      <c r="A363" s="134">
        <f t="shared" si="265"/>
        <v>44416</v>
      </c>
      <c r="B363" s="135">
        <f t="shared" si="257"/>
        <v>1048.66973665</v>
      </c>
      <c r="C363" s="135">
        <f t="shared" si="271"/>
        <v>968.79504430999998</v>
      </c>
      <c r="D363" s="136">
        <f t="shared" si="266"/>
        <v>5739.56</v>
      </c>
      <c r="E363" s="137">
        <f t="shared" si="279"/>
        <v>5769.98</v>
      </c>
      <c r="F363" s="138">
        <f t="shared" si="280"/>
        <v>44367</v>
      </c>
      <c r="G363" s="139">
        <f t="shared" si="258"/>
        <v>5.3000578441551038E-3</v>
      </c>
      <c r="H363" s="140">
        <f t="shared" si="272"/>
        <v>44428</v>
      </c>
      <c r="I363" s="140">
        <f t="shared" si="259"/>
        <v>44428</v>
      </c>
      <c r="J363" s="141">
        <f t="shared" si="267"/>
        <v>23</v>
      </c>
      <c r="K363" s="141">
        <f t="shared" si="256"/>
        <v>14</v>
      </c>
      <c r="L363" s="8">
        <f t="shared" si="268"/>
        <v>1.00322278</v>
      </c>
      <c r="M363" s="142">
        <f t="shared" si="281"/>
        <v>1.0083006699999999</v>
      </c>
      <c r="N363" s="142">
        <f t="shared" si="276"/>
        <v>1.074444195848419</v>
      </c>
      <c r="O363" s="135">
        <f t="shared" si="278"/>
        <v>1.07790689</v>
      </c>
      <c r="P363" s="135">
        <f t="shared" si="260"/>
        <v>1044.2708532500001</v>
      </c>
      <c r="Q363" s="190">
        <f t="shared" si="273"/>
        <v>0</v>
      </c>
      <c r="R363" s="191">
        <f t="shared" si="269"/>
        <v>0</v>
      </c>
      <c r="S363" s="135">
        <f t="shared" si="261"/>
        <v>0</v>
      </c>
      <c r="T363" s="145">
        <f t="shared" si="270"/>
        <v>7.8600000000000003E-2</v>
      </c>
      <c r="U363" s="143">
        <f t="shared" si="277"/>
        <v>14</v>
      </c>
      <c r="V363" s="143">
        <v>252</v>
      </c>
      <c r="W363" s="142">
        <f t="shared" si="262"/>
        <v>1.0042123970000001</v>
      </c>
      <c r="X363" s="135">
        <f t="shared" si="263"/>
        <v>4.3988833999999999</v>
      </c>
      <c r="Y363" s="135">
        <f t="shared" si="264"/>
        <v>0</v>
      </c>
      <c r="Z363" s="148" t="str">
        <f t="shared" si="274"/>
        <v>A+J=</v>
      </c>
      <c r="AA363" s="140">
        <f t="shared" si="275"/>
        <v>44428</v>
      </c>
      <c r="AB363" s="4"/>
      <c r="AD363" s="177">
        <v>47072</v>
      </c>
      <c r="AE363" s="178" t="s">
        <v>101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22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3"/>
      <c r="DN363" s="1"/>
      <c r="DO363" s="1"/>
      <c r="DP363" s="1"/>
      <c r="DQ363" s="1"/>
      <c r="DR363" s="1"/>
      <c r="DS363" s="1"/>
      <c r="DT363" s="1"/>
      <c r="DU363" s="1"/>
      <c r="DV363" s="1"/>
      <c r="DW363" s="4"/>
      <c r="DX363" s="1"/>
      <c r="DY363" s="1"/>
      <c r="DZ363" s="1"/>
      <c r="EA363" s="1"/>
      <c r="EB363" s="1"/>
      <c r="EC363" s="1"/>
    </row>
    <row r="364" spans="1:133" ht="12.75" x14ac:dyDescent="0.2">
      <c r="A364" s="134">
        <f t="shared" si="265"/>
        <v>44417</v>
      </c>
      <c r="B364" s="135">
        <f t="shared" si="257"/>
        <v>1048.66973665</v>
      </c>
      <c r="C364" s="135">
        <f t="shared" si="271"/>
        <v>968.79504430999998</v>
      </c>
      <c r="D364" s="136">
        <f t="shared" si="266"/>
        <v>5739.56</v>
      </c>
      <c r="E364" s="137">
        <f t="shared" si="279"/>
        <v>5769.98</v>
      </c>
      <c r="F364" s="138">
        <f t="shared" si="280"/>
        <v>44367</v>
      </c>
      <c r="G364" s="139">
        <f t="shared" si="258"/>
        <v>5.3000578441551038E-3</v>
      </c>
      <c r="H364" s="140">
        <f t="shared" si="272"/>
        <v>44428</v>
      </c>
      <c r="I364" s="140">
        <f t="shared" si="259"/>
        <v>44428</v>
      </c>
      <c r="J364" s="141">
        <f t="shared" si="267"/>
        <v>23</v>
      </c>
      <c r="K364" s="141">
        <f t="shared" si="256"/>
        <v>14</v>
      </c>
      <c r="L364" s="8">
        <f t="shared" si="268"/>
        <v>1.00322278</v>
      </c>
      <c r="M364" s="142">
        <f t="shared" si="281"/>
        <v>1.0083006699999999</v>
      </c>
      <c r="N364" s="142">
        <f t="shared" si="276"/>
        <v>1.074444195848419</v>
      </c>
      <c r="O364" s="135">
        <f t="shared" si="278"/>
        <v>1.07790689</v>
      </c>
      <c r="P364" s="135">
        <f t="shared" si="260"/>
        <v>1044.2708532500001</v>
      </c>
      <c r="Q364" s="190">
        <f t="shared" si="273"/>
        <v>0</v>
      </c>
      <c r="R364" s="191">
        <f t="shared" si="269"/>
        <v>0</v>
      </c>
      <c r="S364" s="135">
        <f t="shared" si="261"/>
        <v>0</v>
      </c>
      <c r="T364" s="145">
        <f t="shared" si="270"/>
        <v>7.8600000000000003E-2</v>
      </c>
      <c r="U364" s="143">
        <f t="shared" si="277"/>
        <v>14</v>
      </c>
      <c r="V364" s="143">
        <v>252</v>
      </c>
      <c r="W364" s="142">
        <f t="shared" si="262"/>
        <v>1.0042123970000001</v>
      </c>
      <c r="X364" s="135">
        <f t="shared" si="263"/>
        <v>4.3988833999999999</v>
      </c>
      <c r="Y364" s="135">
        <f t="shared" si="264"/>
        <v>0</v>
      </c>
      <c r="Z364" s="148" t="str">
        <f t="shared" si="274"/>
        <v>A+J=</v>
      </c>
      <c r="AA364" s="140">
        <f t="shared" si="275"/>
        <v>44428</v>
      </c>
      <c r="AB364" s="4"/>
      <c r="AD364" s="177">
        <v>47112</v>
      </c>
      <c r="AE364" s="178" t="s">
        <v>94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22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3"/>
      <c r="DN364" s="1"/>
      <c r="DO364" s="1"/>
      <c r="DP364" s="1"/>
      <c r="DQ364" s="1"/>
      <c r="DR364" s="1"/>
      <c r="DS364" s="1"/>
      <c r="DT364" s="1"/>
      <c r="DU364" s="1"/>
      <c r="DV364" s="1"/>
      <c r="DW364" s="4"/>
      <c r="DX364" s="1"/>
      <c r="DY364" s="1"/>
      <c r="DZ364" s="1"/>
      <c r="EA364" s="1"/>
      <c r="EB364" s="1"/>
      <c r="EC364" s="1"/>
    </row>
    <row r="365" spans="1:133" ht="12.75" x14ac:dyDescent="0.2">
      <c r="A365" s="134">
        <f t="shared" si="265"/>
        <v>44418</v>
      </c>
      <c r="B365" s="135">
        <f t="shared" si="257"/>
        <v>1049.22576329</v>
      </c>
      <c r="C365" s="135">
        <f t="shared" si="271"/>
        <v>968.79504430999998</v>
      </c>
      <c r="D365" s="136">
        <f t="shared" si="266"/>
        <v>5739.56</v>
      </c>
      <c r="E365" s="137">
        <f t="shared" si="279"/>
        <v>5769.98</v>
      </c>
      <c r="F365" s="138">
        <f t="shared" si="280"/>
        <v>44367</v>
      </c>
      <c r="G365" s="139">
        <f t="shared" si="258"/>
        <v>5.3000578441551038E-3</v>
      </c>
      <c r="H365" s="140">
        <f t="shared" si="272"/>
        <v>44428</v>
      </c>
      <c r="I365" s="140">
        <f t="shared" si="259"/>
        <v>44428</v>
      </c>
      <c r="J365" s="141">
        <f t="shared" si="267"/>
        <v>23</v>
      </c>
      <c r="K365" s="141">
        <f t="shared" si="256"/>
        <v>15</v>
      </c>
      <c r="L365" s="8">
        <f t="shared" si="268"/>
        <v>1.0034533800000001</v>
      </c>
      <c r="M365" s="142">
        <f t="shared" si="281"/>
        <v>1.0083006699999999</v>
      </c>
      <c r="N365" s="142">
        <f t="shared" si="276"/>
        <v>1.074444195848419</v>
      </c>
      <c r="O365" s="135">
        <f t="shared" si="278"/>
        <v>1.0781546500000001</v>
      </c>
      <c r="P365" s="135">
        <f t="shared" si="260"/>
        <v>1044.5108819100001</v>
      </c>
      <c r="Q365" s="190">
        <f t="shared" si="273"/>
        <v>0</v>
      </c>
      <c r="R365" s="191">
        <f t="shared" si="269"/>
        <v>0</v>
      </c>
      <c r="S365" s="135">
        <f t="shared" si="261"/>
        <v>0</v>
      </c>
      <c r="T365" s="145">
        <f t="shared" si="270"/>
        <v>7.8600000000000003E-2</v>
      </c>
      <c r="U365" s="143">
        <f t="shared" si="277"/>
        <v>15</v>
      </c>
      <c r="V365" s="143">
        <v>252</v>
      </c>
      <c r="W365" s="142">
        <f t="shared" si="262"/>
        <v>1.004513961</v>
      </c>
      <c r="X365" s="135">
        <f t="shared" si="263"/>
        <v>4.7148813799999996</v>
      </c>
      <c r="Y365" s="135">
        <f t="shared" si="264"/>
        <v>0</v>
      </c>
      <c r="Z365" s="148" t="str">
        <f t="shared" si="274"/>
        <v>A+J=</v>
      </c>
      <c r="AA365" s="140">
        <f t="shared" si="275"/>
        <v>44428</v>
      </c>
      <c r="AB365" s="4"/>
      <c r="AD365" s="177">
        <v>47119</v>
      </c>
      <c r="AE365" s="178" t="s">
        <v>96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22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3"/>
      <c r="DN365" s="1"/>
      <c r="DO365" s="1"/>
      <c r="DP365" s="1"/>
      <c r="DQ365" s="1"/>
      <c r="DR365" s="1"/>
      <c r="DS365" s="1"/>
      <c r="DT365" s="1"/>
      <c r="DU365" s="1"/>
      <c r="DV365" s="1"/>
      <c r="DW365" s="4"/>
      <c r="DX365" s="1"/>
      <c r="DY365" s="1"/>
      <c r="DZ365" s="1"/>
      <c r="EA365" s="1"/>
      <c r="EB365" s="1"/>
      <c r="EC365" s="1"/>
    </row>
    <row r="366" spans="1:133" ht="12.75" x14ac:dyDescent="0.2">
      <c r="A366" s="134">
        <f t="shared" si="265"/>
        <v>44419</v>
      </c>
      <c r="B366" s="135">
        <f t="shared" si="257"/>
        <v>1049.78207739</v>
      </c>
      <c r="C366" s="135">
        <f t="shared" si="271"/>
        <v>968.79504430999998</v>
      </c>
      <c r="D366" s="136">
        <f t="shared" si="266"/>
        <v>5739.56</v>
      </c>
      <c r="E366" s="137">
        <f t="shared" si="279"/>
        <v>5769.98</v>
      </c>
      <c r="F366" s="138">
        <f t="shared" si="280"/>
        <v>44367</v>
      </c>
      <c r="G366" s="139">
        <f t="shared" si="258"/>
        <v>5.3000578441551038E-3</v>
      </c>
      <c r="H366" s="140">
        <f t="shared" si="272"/>
        <v>44428</v>
      </c>
      <c r="I366" s="140">
        <f t="shared" si="259"/>
        <v>44428</v>
      </c>
      <c r="J366" s="141">
        <f t="shared" si="267"/>
        <v>23</v>
      </c>
      <c r="K366" s="141">
        <f t="shared" ref="K366:K429" si="282">(J366-(NETWORKDAYS(A366,I366,AD$148:AD$502)-1))</f>
        <v>16</v>
      </c>
      <c r="L366" s="8">
        <f t="shared" si="268"/>
        <v>1.0036840199999999</v>
      </c>
      <c r="M366" s="142">
        <f t="shared" si="281"/>
        <v>1.0083006699999999</v>
      </c>
      <c r="N366" s="142">
        <f t="shared" si="276"/>
        <v>1.074444195848419</v>
      </c>
      <c r="O366" s="135">
        <f t="shared" si="278"/>
        <v>1.07840246</v>
      </c>
      <c r="P366" s="135">
        <f t="shared" si="260"/>
        <v>1044.7509590100001</v>
      </c>
      <c r="Q366" s="190">
        <f t="shared" si="273"/>
        <v>0</v>
      </c>
      <c r="R366" s="191">
        <f t="shared" si="269"/>
        <v>0</v>
      </c>
      <c r="S366" s="135">
        <f t="shared" si="261"/>
        <v>0</v>
      </c>
      <c r="T366" s="145">
        <f t="shared" si="270"/>
        <v>7.8600000000000003E-2</v>
      </c>
      <c r="U366" s="143">
        <f t="shared" si="277"/>
        <v>16</v>
      </c>
      <c r="V366" s="143">
        <v>252</v>
      </c>
      <c r="W366" s="142">
        <f t="shared" si="262"/>
        <v>1.0048156150000001</v>
      </c>
      <c r="X366" s="135">
        <f t="shared" si="263"/>
        <v>5.0311183799999997</v>
      </c>
      <c r="Y366" s="135">
        <f t="shared" si="264"/>
        <v>0</v>
      </c>
      <c r="Z366" s="148" t="str">
        <f t="shared" si="274"/>
        <v>A+J=</v>
      </c>
      <c r="AA366" s="140">
        <f t="shared" si="275"/>
        <v>44428</v>
      </c>
      <c r="AB366" s="4"/>
      <c r="AD366" s="177">
        <v>47161</v>
      </c>
      <c r="AE366" s="178" t="s">
        <v>85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22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3"/>
      <c r="DN366" s="1"/>
      <c r="DO366" s="1"/>
      <c r="DP366" s="1"/>
      <c r="DQ366" s="1"/>
      <c r="DR366" s="1"/>
      <c r="DS366" s="1"/>
      <c r="DT366" s="1"/>
      <c r="DU366" s="1"/>
      <c r="DV366" s="1"/>
      <c r="DW366" s="4"/>
      <c r="DX366" s="1"/>
      <c r="DY366" s="1"/>
      <c r="DZ366" s="1"/>
      <c r="EA366" s="1"/>
      <c r="EB366" s="1"/>
      <c r="EC366" s="1"/>
    </row>
    <row r="367" spans="1:133" ht="12.75" x14ac:dyDescent="0.2">
      <c r="A367" s="134">
        <f t="shared" si="265"/>
        <v>44420</v>
      </c>
      <c r="B367" s="135">
        <f t="shared" si="257"/>
        <v>1050.3387093400002</v>
      </c>
      <c r="C367" s="135">
        <f t="shared" si="271"/>
        <v>968.79504430999998</v>
      </c>
      <c r="D367" s="136">
        <f t="shared" si="266"/>
        <v>5739.56</v>
      </c>
      <c r="E367" s="137">
        <f t="shared" si="279"/>
        <v>5769.98</v>
      </c>
      <c r="F367" s="138">
        <f t="shared" si="280"/>
        <v>44367</v>
      </c>
      <c r="G367" s="139">
        <f t="shared" si="258"/>
        <v>5.3000578441551038E-3</v>
      </c>
      <c r="H367" s="140">
        <f t="shared" si="272"/>
        <v>44428</v>
      </c>
      <c r="I367" s="140">
        <f t="shared" si="259"/>
        <v>44428</v>
      </c>
      <c r="J367" s="141">
        <f t="shared" si="267"/>
        <v>23</v>
      </c>
      <c r="K367" s="141">
        <f t="shared" si="282"/>
        <v>17</v>
      </c>
      <c r="L367" s="8">
        <f t="shared" si="268"/>
        <v>1.00391473</v>
      </c>
      <c r="M367" s="142">
        <f t="shared" si="281"/>
        <v>1.0083006699999999</v>
      </c>
      <c r="N367" s="142">
        <f t="shared" si="276"/>
        <v>1.074444195848419</v>
      </c>
      <c r="O367" s="135">
        <f t="shared" si="278"/>
        <v>1.07865035</v>
      </c>
      <c r="P367" s="135">
        <f t="shared" si="260"/>
        <v>1044.9911136200001</v>
      </c>
      <c r="Q367" s="190">
        <f t="shared" si="273"/>
        <v>0</v>
      </c>
      <c r="R367" s="191">
        <f t="shared" si="269"/>
        <v>0</v>
      </c>
      <c r="S367" s="135">
        <f t="shared" si="261"/>
        <v>0</v>
      </c>
      <c r="T367" s="145">
        <f t="shared" si="270"/>
        <v>7.8600000000000003E-2</v>
      </c>
      <c r="U367" s="143">
        <f t="shared" si="277"/>
        <v>17</v>
      </c>
      <c r="V367" s="143">
        <v>252</v>
      </c>
      <c r="W367" s="142">
        <f t="shared" si="262"/>
        <v>1.0051173600000001</v>
      </c>
      <c r="X367" s="135">
        <f t="shared" si="263"/>
        <v>5.3475957200000002</v>
      </c>
      <c r="Y367" s="135">
        <f t="shared" si="264"/>
        <v>0</v>
      </c>
      <c r="Z367" s="148" t="str">
        <f t="shared" si="274"/>
        <v>A+J=</v>
      </c>
      <c r="AA367" s="140">
        <f t="shared" si="275"/>
        <v>44428</v>
      </c>
      <c r="AB367" s="4"/>
      <c r="AD367" s="177">
        <v>47162</v>
      </c>
      <c r="AE367" s="178" t="s">
        <v>85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22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3"/>
      <c r="DN367" s="1"/>
      <c r="DO367" s="1"/>
      <c r="DP367" s="1"/>
      <c r="DQ367" s="1"/>
      <c r="DR367" s="1"/>
      <c r="DS367" s="1"/>
      <c r="DT367" s="1"/>
      <c r="DU367" s="1"/>
      <c r="DV367" s="1"/>
      <c r="DW367" s="4"/>
      <c r="DX367" s="1"/>
      <c r="DY367" s="1"/>
      <c r="DZ367" s="1"/>
      <c r="EA367" s="1"/>
      <c r="EB367" s="1"/>
      <c r="EC367" s="1"/>
    </row>
    <row r="368" spans="1:133" ht="12.75" x14ac:dyDescent="0.2">
      <c r="A368" s="134">
        <f t="shared" si="265"/>
        <v>44421</v>
      </c>
      <c r="B368" s="135">
        <f t="shared" si="257"/>
        <v>1050.89562028</v>
      </c>
      <c r="C368" s="135">
        <f t="shared" si="271"/>
        <v>968.79504430999998</v>
      </c>
      <c r="D368" s="136">
        <f t="shared" si="266"/>
        <v>5739.56</v>
      </c>
      <c r="E368" s="137">
        <f t="shared" si="279"/>
        <v>5769.98</v>
      </c>
      <c r="F368" s="138">
        <f t="shared" si="280"/>
        <v>44367</v>
      </c>
      <c r="G368" s="139">
        <f t="shared" si="258"/>
        <v>5.3000578441551038E-3</v>
      </c>
      <c r="H368" s="140">
        <f t="shared" si="272"/>
        <v>44428</v>
      </c>
      <c r="I368" s="140">
        <f t="shared" si="259"/>
        <v>44428</v>
      </c>
      <c r="J368" s="141">
        <f t="shared" si="267"/>
        <v>23</v>
      </c>
      <c r="K368" s="141">
        <f t="shared" si="282"/>
        <v>18</v>
      </c>
      <c r="L368" s="8">
        <f t="shared" si="268"/>
        <v>1.00414548</v>
      </c>
      <c r="M368" s="142">
        <f t="shared" si="281"/>
        <v>1.0083006699999999</v>
      </c>
      <c r="N368" s="142">
        <f t="shared" si="276"/>
        <v>1.074444195848419</v>
      </c>
      <c r="O368" s="135">
        <f t="shared" si="278"/>
        <v>1.07889828</v>
      </c>
      <c r="P368" s="135">
        <f t="shared" si="260"/>
        <v>1045.2313069700001</v>
      </c>
      <c r="Q368" s="190">
        <f t="shared" si="273"/>
        <v>0</v>
      </c>
      <c r="R368" s="191">
        <f t="shared" si="269"/>
        <v>0</v>
      </c>
      <c r="S368" s="135">
        <f t="shared" si="261"/>
        <v>0</v>
      </c>
      <c r="T368" s="145">
        <f t="shared" si="270"/>
        <v>7.8600000000000003E-2</v>
      </c>
      <c r="U368" s="143">
        <f t="shared" si="277"/>
        <v>18</v>
      </c>
      <c r="V368" s="143">
        <v>252</v>
      </c>
      <c r="W368" s="142">
        <f t="shared" si="262"/>
        <v>1.0054191960000001</v>
      </c>
      <c r="X368" s="135">
        <f t="shared" si="263"/>
        <v>5.6643133099999998</v>
      </c>
      <c r="Y368" s="135">
        <f t="shared" si="264"/>
        <v>0</v>
      </c>
      <c r="Z368" s="148" t="str">
        <f t="shared" si="274"/>
        <v>A+J=</v>
      </c>
      <c r="AA368" s="140">
        <f t="shared" si="275"/>
        <v>44428</v>
      </c>
      <c r="AB368" s="4"/>
      <c r="AD368" s="177">
        <v>47207</v>
      </c>
      <c r="AE368" s="178" t="s">
        <v>97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22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3"/>
      <c r="DN368" s="1"/>
      <c r="DO368" s="1"/>
      <c r="DP368" s="1"/>
      <c r="DQ368" s="1"/>
      <c r="DR368" s="1"/>
      <c r="DS368" s="1"/>
      <c r="DT368" s="1"/>
      <c r="DU368" s="1"/>
      <c r="DV368" s="1"/>
      <c r="DW368" s="4"/>
      <c r="DX368" s="1"/>
      <c r="DY368" s="1"/>
      <c r="DZ368" s="1"/>
      <c r="EA368" s="1"/>
      <c r="EB368" s="1"/>
      <c r="EC368" s="1"/>
    </row>
    <row r="369" spans="1:133" ht="12.75" x14ac:dyDescent="0.2">
      <c r="A369" s="134">
        <f t="shared" si="265"/>
        <v>44422</v>
      </c>
      <c r="B369" s="135">
        <f t="shared" si="257"/>
        <v>1051.45282879</v>
      </c>
      <c r="C369" s="135">
        <f t="shared" si="271"/>
        <v>968.79504430999998</v>
      </c>
      <c r="D369" s="136">
        <f t="shared" si="266"/>
        <v>5739.56</v>
      </c>
      <c r="E369" s="137">
        <f t="shared" si="279"/>
        <v>5769.98</v>
      </c>
      <c r="F369" s="138">
        <f t="shared" si="280"/>
        <v>44367</v>
      </c>
      <c r="G369" s="139">
        <f t="shared" si="258"/>
        <v>5.3000578441551038E-3</v>
      </c>
      <c r="H369" s="140">
        <f t="shared" si="272"/>
        <v>44428</v>
      </c>
      <c r="I369" s="140">
        <f t="shared" si="259"/>
        <v>44428</v>
      </c>
      <c r="J369" s="141">
        <f t="shared" si="267"/>
        <v>23</v>
      </c>
      <c r="K369" s="141">
        <f t="shared" si="282"/>
        <v>19</v>
      </c>
      <c r="L369" s="8">
        <f t="shared" si="268"/>
        <v>1.0043762899999999</v>
      </c>
      <c r="M369" s="142">
        <f t="shared" si="281"/>
        <v>1.0083006699999999</v>
      </c>
      <c r="N369" s="142">
        <f t="shared" si="276"/>
        <v>1.074444195848419</v>
      </c>
      <c r="O369" s="135">
        <f t="shared" si="278"/>
        <v>1.0791462700000001</v>
      </c>
      <c r="P369" s="135">
        <f t="shared" si="260"/>
        <v>1045.4715584600001</v>
      </c>
      <c r="Q369" s="190">
        <f t="shared" si="273"/>
        <v>0</v>
      </c>
      <c r="R369" s="191">
        <f t="shared" si="269"/>
        <v>0</v>
      </c>
      <c r="S369" s="135">
        <f t="shared" si="261"/>
        <v>0</v>
      </c>
      <c r="T369" s="145">
        <f t="shared" si="270"/>
        <v>7.8600000000000003E-2</v>
      </c>
      <c r="U369" s="143">
        <f t="shared" si="277"/>
        <v>19</v>
      </c>
      <c r="V369" s="143">
        <v>252</v>
      </c>
      <c r="W369" s="142">
        <f t="shared" si="262"/>
        <v>1.005721122</v>
      </c>
      <c r="X369" s="135">
        <f t="shared" si="263"/>
        <v>5.9812703300000001</v>
      </c>
      <c r="Y369" s="135">
        <f t="shared" si="264"/>
        <v>0</v>
      </c>
      <c r="Z369" s="148" t="str">
        <f t="shared" si="274"/>
        <v>A+J=</v>
      </c>
      <c r="AA369" s="140">
        <f t="shared" si="275"/>
        <v>44428</v>
      </c>
      <c r="AB369" s="4"/>
      <c r="AD369" s="177">
        <v>47239</v>
      </c>
      <c r="AE369" s="178" t="s">
        <v>99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22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3"/>
      <c r="DN369" s="1"/>
      <c r="DO369" s="1"/>
      <c r="DP369" s="1"/>
      <c r="DQ369" s="1"/>
      <c r="DR369" s="1"/>
      <c r="DS369" s="1"/>
      <c r="DT369" s="1"/>
      <c r="DU369" s="1"/>
      <c r="DV369" s="1"/>
      <c r="DW369" s="4"/>
      <c r="DX369" s="1"/>
      <c r="DY369" s="1"/>
      <c r="DZ369" s="1"/>
      <c r="EA369" s="1"/>
      <c r="EB369" s="1"/>
      <c r="EC369" s="1"/>
    </row>
    <row r="370" spans="1:133" ht="12.75" x14ac:dyDescent="0.2">
      <c r="A370" s="134">
        <f t="shared" si="265"/>
        <v>44423</v>
      </c>
      <c r="B370" s="135">
        <f t="shared" si="257"/>
        <v>1051.45282879</v>
      </c>
      <c r="C370" s="135">
        <f t="shared" si="271"/>
        <v>968.79504430999998</v>
      </c>
      <c r="D370" s="136">
        <f t="shared" si="266"/>
        <v>5739.56</v>
      </c>
      <c r="E370" s="137">
        <f t="shared" si="279"/>
        <v>5769.98</v>
      </c>
      <c r="F370" s="138">
        <f t="shared" si="280"/>
        <v>44367</v>
      </c>
      <c r="G370" s="139">
        <f t="shared" si="258"/>
        <v>5.3000578441551038E-3</v>
      </c>
      <c r="H370" s="140">
        <f t="shared" si="272"/>
        <v>44428</v>
      </c>
      <c r="I370" s="140">
        <f t="shared" si="259"/>
        <v>44428</v>
      </c>
      <c r="J370" s="141">
        <f t="shared" si="267"/>
        <v>23</v>
      </c>
      <c r="K370" s="141">
        <f t="shared" si="282"/>
        <v>19</v>
      </c>
      <c r="L370" s="8">
        <f t="shared" si="268"/>
        <v>1.0043762899999999</v>
      </c>
      <c r="M370" s="142">
        <f t="shared" si="281"/>
        <v>1.0083006699999999</v>
      </c>
      <c r="N370" s="142">
        <f t="shared" si="276"/>
        <v>1.074444195848419</v>
      </c>
      <c r="O370" s="135">
        <f t="shared" si="278"/>
        <v>1.0791462700000001</v>
      </c>
      <c r="P370" s="135">
        <f t="shared" si="260"/>
        <v>1045.4715584600001</v>
      </c>
      <c r="Q370" s="190">
        <f t="shared" si="273"/>
        <v>0</v>
      </c>
      <c r="R370" s="191">
        <f t="shared" si="269"/>
        <v>0</v>
      </c>
      <c r="S370" s="135">
        <f t="shared" si="261"/>
        <v>0</v>
      </c>
      <c r="T370" s="145">
        <f t="shared" si="270"/>
        <v>7.8600000000000003E-2</v>
      </c>
      <c r="U370" s="143">
        <f t="shared" si="277"/>
        <v>19</v>
      </c>
      <c r="V370" s="143">
        <v>252</v>
      </c>
      <c r="W370" s="142">
        <f t="shared" si="262"/>
        <v>1.005721122</v>
      </c>
      <c r="X370" s="135">
        <f t="shared" si="263"/>
        <v>5.9812703300000001</v>
      </c>
      <c r="Y370" s="135">
        <f t="shared" si="264"/>
        <v>0</v>
      </c>
      <c r="Z370" s="148" t="str">
        <f t="shared" si="274"/>
        <v>A+J=</v>
      </c>
      <c r="AA370" s="140">
        <f t="shared" si="275"/>
        <v>44428</v>
      </c>
      <c r="AB370" s="4"/>
      <c r="AD370" s="177">
        <v>47269</v>
      </c>
      <c r="AE370" s="178" t="s">
        <v>98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22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3"/>
      <c r="DN370" s="1"/>
      <c r="DO370" s="1"/>
      <c r="DP370" s="1"/>
      <c r="DQ370" s="1"/>
      <c r="DR370" s="1"/>
      <c r="DS370" s="1"/>
      <c r="DT370" s="1"/>
      <c r="DU370" s="1"/>
      <c r="DV370" s="1"/>
      <c r="DW370" s="4"/>
      <c r="DX370" s="1"/>
      <c r="DY370" s="1"/>
      <c r="DZ370" s="1"/>
      <c r="EA370" s="1"/>
      <c r="EB370" s="1"/>
      <c r="EC370" s="1"/>
    </row>
    <row r="371" spans="1:133" ht="12.75" x14ac:dyDescent="0.2">
      <c r="A371" s="134">
        <f t="shared" si="265"/>
        <v>44424</v>
      </c>
      <c r="B371" s="135">
        <f t="shared" si="257"/>
        <v>1051.45282879</v>
      </c>
      <c r="C371" s="135">
        <f t="shared" si="271"/>
        <v>968.79504430999998</v>
      </c>
      <c r="D371" s="136">
        <f t="shared" si="266"/>
        <v>5739.56</v>
      </c>
      <c r="E371" s="137">
        <f t="shared" si="279"/>
        <v>5769.98</v>
      </c>
      <c r="F371" s="138">
        <f t="shared" si="280"/>
        <v>44367</v>
      </c>
      <c r="G371" s="139">
        <f t="shared" si="258"/>
        <v>5.3000578441551038E-3</v>
      </c>
      <c r="H371" s="140">
        <f t="shared" si="272"/>
        <v>44428</v>
      </c>
      <c r="I371" s="140">
        <f t="shared" si="259"/>
        <v>44428</v>
      </c>
      <c r="J371" s="141">
        <f t="shared" si="267"/>
        <v>23</v>
      </c>
      <c r="K371" s="141">
        <f t="shared" si="282"/>
        <v>19</v>
      </c>
      <c r="L371" s="8">
        <f t="shared" si="268"/>
        <v>1.0043762899999999</v>
      </c>
      <c r="M371" s="142">
        <f t="shared" si="281"/>
        <v>1.0083006699999999</v>
      </c>
      <c r="N371" s="142">
        <f t="shared" si="276"/>
        <v>1.074444195848419</v>
      </c>
      <c r="O371" s="135">
        <f t="shared" si="278"/>
        <v>1.0791462700000001</v>
      </c>
      <c r="P371" s="135">
        <f t="shared" si="260"/>
        <v>1045.4715584600001</v>
      </c>
      <c r="Q371" s="190">
        <f t="shared" si="273"/>
        <v>0</v>
      </c>
      <c r="R371" s="191">
        <f t="shared" si="269"/>
        <v>0</v>
      </c>
      <c r="S371" s="135">
        <f t="shared" si="261"/>
        <v>0</v>
      </c>
      <c r="T371" s="145">
        <f t="shared" si="270"/>
        <v>7.8600000000000003E-2</v>
      </c>
      <c r="U371" s="143">
        <f t="shared" si="277"/>
        <v>19</v>
      </c>
      <c r="V371" s="143">
        <v>252</v>
      </c>
      <c r="W371" s="142">
        <f t="shared" si="262"/>
        <v>1.005721122</v>
      </c>
      <c r="X371" s="135">
        <f t="shared" si="263"/>
        <v>5.9812703300000001</v>
      </c>
      <c r="Y371" s="135">
        <f t="shared" si="264"/>
        <v>0</v>
      </c>
      <c r="Z371" s="148" t="str">
        <f t="shared" si="274"/>
        <v>A+J=</v>
      </c>
      <c r="AA371" s="140">
        <f t="shared" si="275"/>
        <v>44428</v>
      </c>
      <c r="AB371" s="4"/>
      <c r="AD371" s="177">
        <v>47368</v>
      </c>
      <c r="AE371" s="178" t="s">
        <v>100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22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3"/>
      <c r="DN371" s="1"/>
      <c r="DO371" s="1"/>
      <c r="DP371" s="1"/>
      <c r="DQ371" s="1"/>
      <c r="DR371" s="1"/>
      <c r="DS371" s="1"/>
      <c r="DT371" s="1"/>
      <c r="DU371" s="1"/>
      <c r="DV371" s="1"/>
      <c r="DW371" s="4"/>
      <c r="DX371" s="1"/>
      <c r="DY371" s="1"/>
      <c r="DZ371" s="1"/>
      <c r="EA371" s="1"/>
      <c r="EB371" s="1"/>
      <c r="EC371" s="1"/>
    </row>
    <row r="372" spans="1:133" ht="12.75" x14ac:dyDescent="0.2">
      <c r="A372" s="134">
        <f t="shared" si="265"/>
        <v>44425</v>
      </c>
      <c r="B372" s="135">
        <f t="shared" si="257"/>
        <v>1052.01033495</v>
      </c>
      <c r="C372" s="135">
        <f t="shared" si="271"/>
        <v>968.79504430999998</v>
      </c>
      <c r="D372" s="136">
        <f t="shared" si="266"/>
        <v>5739.56</v>
      </c>
      <c r="E372" s="137">
        <f t="shared" si="279"/>
        <v>5769.98</v>
      </c>
      <c r="F372" s="138">
        <f t="shared" si="280"/>
        <v>44367</v>
      </c>
      <c r="G372" s="139">
        <f t="shared" si="258"/>
        <v>5.3000578441551038E-3</v>
      </c>
      <c r="H372" s="140">
        <f t="shared" si="272"/>
        <v>44428</v>
      </c>
      <c r="I372" s="140">
        <f t="shared" si="259"/>
        <v>44428</v>
      </c>
      <c r="J372" s="141">
        <f t="shared" si="267"/>
        <v>23</v>
      </c>
      <c r="K372" s="141">
        <f t="shared" si="282"/>
        <v>20</v>
      </c>
      <c r="L372" s="8">
        <f t="shared" si="268"/>
        <v>1.00460715</v>
      </c>
      <c r="M372" s="142">
        <f t="shared" si="281"/>
        <v>1.0083006699999999</v>
      </c>
      <c r="N372" s="142">
        <f t="shared" si="276"/>
        <v>1.074444195848419</v>
      </c>
      <c r="O372" s="135">
        <f t="shared" si="278"/>
        <v>1.07939432</v>
      </c>
      <c r="P372" s="135">
        <f t="shared" si="260"/>
        <v>1045.71186807</v>
      </c>
      <c r="Q372" s="190">
        <f t="shared" si="273"/>
        <v>0</v>
      </c>
      <c r="R372" s="191">
        <f t="shared" si="269"/>
        <v>0</v>
      </c>
      <c r="S372" s="135">
        <f t="shared" si="261"/>
        <v>0</v>
      </c>
      <c r="T372" s="145">
        <f t="shared" si="270"/>
        <v>7.8600000000000003E-2</v>
      </c>
      <c r="U372" s="143">
        <f t="shared" si="277"/>
        <v>20</v>
      </c>
      <c r="V372" s="143">
        <v>252</v>
      </c>
      <c r="W372" s="142">
        <f t="shared" si="262"/>
        <v>1.006023138</v>
      </c>
      <c r="X372" s="135">
        <f t="shared" si="263"/>
        <v>6.2984668800000003</v>
      </c>
      <c r="Y372" s="135">
        <f t="shared" si="264"/>
        <v>0</v>
      </c>
      <c r="Z372" s="148" t="str">
        <f t="shared" si="274"/>
        <v>A+J=</v>
      </c>
      <c r="AA372" s="140">
        <f t="shared" si="275"/>
        <v>44428</v>
      </c>
      <c r="AB372" s="4"/>
      <c r="AD372" s="177">
        <v>47403</v>
      </c>
      <c r="AE372" s="179" t="s">
        <v>87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22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3"/>
      <c r="DN372" s="1"/>
      <c r="DO372" s="1"/>
      <c r="DP372" s="1"/>
      <c r="DQ372" s="1"/>
      <c r="DR372" s="1"/>
      <c r="DS372" s="1"/>
      <c r="DT372" s="1"/>
      <c r="DU372" s="1"/>
      <c r="DV372" s="1"/>
      <c r="DW372" s="4"/>
      <c r="DX372" s="1"/>
      <c r="DY372" s="1"/>
      <c r="DZ372" s="1"/>
      <c r="EA372" s="1"/>
      <c r="EB372" s="1"/>
      <c r="EC372" s="1"/>
    </row>
    <row r="373" spans="1:133" ht="12.75" x14ac:dyDescent="0.2">
      <c r="A373" s="134">
        <f t="shared" si="265"/>
        <v>44426</v>
      </c>
      <c r="B373" s="135">
        <f t="shared" si="257"/>
        <v>1052.568141</v>
      </c>
      <c r="C373" s="135">
        <f t="shared" si="271"/>
        <v>968.79504430999998</v>
      </c>
      <c r="D373" s="136">
        <f t="shared" si="266"/>
        <v>5739.56</v>
      </c>
      <c r="E373" s="137">
        <f t="shared" si="279"/>
        <v>5769.98</v>
      </c>
      <c r="F373" s="138">
        <f t="shared" si="280"/>
        <v>44367</v>
      </c>
      <c r="G373" s="139">
        <f t="shared" si="258"/>
        <v>5.3000578441551038E-3</v>
      </c>
      <c r="H373" s="140">
        <f t="shared" si="272"/>
        <v>44428</v>
      </c>
      <c r="I373" s="140">
        <f t="shared" si="259"/>
        <v>44428</v>
      </c>
      <c r="J373" s="141">
        <f t="shared" si="267"/>
        <v>23</v>
      </c>
      <c r="K373" s="141">
        <f t="shared" si="282"/>
        <v>21</v>
      </c>
      <c r="L373" s="8">
        <f t="shared" si="268"/>
        <v>1.0048380699999999</v>
      </c>
      <c r="M373" s="142">
        <f t="shared" si="281"/>
        <v>1.0083006699999999</v>
      </c>
      <c r="N373" s="142">
        <f t="shared" si="276"/>
        <v>1.074444195848419</v>
      </c>
      <c r="O373" s="135">
        <f t="shared" si="278"/>
        <v>1.07964243</v>
      </c>
      <c r="P373" s="135">
        <f t="shared" si="260"/>
        <v>1045.95223581</v>
      </c>
      <c r="Q373" s="190">
        <f t="shared" si="273"/>
        <v>0</v>
      </c>
      <c r="R373" s="191">
        <f t="shared" si="269"/>
        <v>0</v>
      </c>
      <c r="S373" s="135">
        <f t="shared" si="261"/>
        <v>0</v>
      </c>
      <c r="T373" s="145">
        <f t="shared" si="270"/>
        <v>7.8600000000000003E-2</v>
      </c>
      <c r="U373" s="143">
        <f t="shared" si="277"/>
        <v>21</v>
      </c>
      <c r="V373" s="143">
        <v>252</v>
      </c>
      <c r="W373" s="142">
        <f t="shared" si="262"/>
        <v>1.0063252460000001</v>
      </c>
      <c r="X373" s="135">
        <f t="shared" si="263"/>
        <v>6.6159051900000003</v>
      </c>
      <c r="Y373" s="135">
        <f t="shared" si="264"/>
        <v>0</v>
      </c>
      <c r="Z373" s="148" t="str">
        <f t="shared" si="274"/>
        <v>A+J=</v>
      </c>
      <c r="AA373" s="140">
        <f t="shared" si="275"/>
        <v>44428</v>
      </c>
      <c r="AB373" s="4"/>
      <c r="AD373" s="177">
        <v>47424</v>
      </c>
      <c r="AE373" s="178" t="s">
        <v>92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22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3"/>
      <c r="DN373" s="1"/>
      <c r="DO373" s="1"/>
      <c r="DP373" s="1"/>
      <c r="DQ373" s="1"/>
      <c r="DR373" s="1"/>
      <c r="DS373" s="1"/>
      <c r="DT373" s="1"/>
      <c r="DU373" s="1"/>
      <c r="DV373" s="1"/>
      <c r="DW373" s="4"/>
      <c r="DX373" s="1"/>
      <c r="DY373" s="1"/>
      <c r="DZ373" s="1"/>
      <c r="EA373" s="1"/>
      <c r="EB373" s="1"/>
      <c r="EC373" s="1"/>
    </row>
    <row r="374" spans="1:133" ht="12.75" x14ac:dyDescent="0.2">
      <c r="A374" s="134">
        <f t="shared" si="265"/>
        <v>44427</v>
      </c>
      <c r="B374" s="135">
        <f t="shared" si="257"/>
        <v>1053.12622545</v>
      </c>
      <c r="C374" s="135">
        <f t="shared" si="271"/>
        <v>968.79504430999998</v>
      </c>
      <c r="D374" s="136">
        <f t="shared" si="266"/>
        <v>5739.56</v>
      </c>
      <c r="E374" s="137">
        <f t="shared" si="279"/>
        <v>5769.98</v>
      </c>
      <c r="F374" s="138">
        <f t="shared" si="280"/>
        <v>44367</v>
      </c>
      <c r="G374" s="139">
        <f t="shared" si="258"/>
        <v>5.3000578441551038E-3</v>
      </c>
      <c r="H374" s="140">
        <f t="shared" si="272"/>
        <v>44428</v>
      </c>
      <c r="I374" s="140">
        <f t="shared" si="259"/>
        <v>44428</v>
      </c>
      <c r="J374" s="141">
        <f t="shared" si="267"/>
        <v>23</v>
      </c>
      <c r="K374" s="141">
        <f t="shared" si="282"/>
        <v>22</v>
      </c>
      <c r="L374" s="8">
        <f t="shared" si="268"/>
        <v>1.00506903</v>
      </c>
      <c r="M374" s="142">
        <f t="shared" si="281"/>
        <v>1.0083006699999999</v>
      </c>
      <c r="N374" s="142">
        <f t="shared" si="276"/>
        <v>1.074444195848419</v>
      </c>
      <c r="O374" s="135">
        <f t="shared" si="278"/>
        <v>1.07989058</v>
      </c>
      <c r="P374" s="135">
        <f t="shared" si="260"/>
        <v>1046.1926423</v>
      </c>
      <c r="Q374" s="190">
        <f t="shared" si="273"/>
        <v>0</v>
      </c>
      <c r="R374" s="191">
        <f t="shared" si="269"/>
        <v>0</v>
      </c>
      <c r="S374" s="135">
        <f t="shared" si="261"/>
        <v>0</v>
      </c>
      <c r="T374" s="145">
        <f t="shared" si="270"/>
        <v>7.8600000000000003E-2</v>
      </c>
      <c r="U374" s="143">
        <f t="shared" si="277"/>
        <v>22</v>
      </c>
      <c r="V374" s="143">
        <v>252</v>
      </c>
      <c r="W374" s="142">
        <f t="shared" si="262"/>
        <v>1.006627444</v>
      </c>
      <c r="X374" s="135">
        <f t="shared" si="263"/>
        <v>6.9335831499999996</v>
      </c>
      <c r="Y374" s="135">
        <f t="shared" si="264"/>
        <v>0</v>
      </c>
      <c r="Z374" s="148" t="str">
        <f t="shared" si="274"/>
        <v>A+J=</v>
      </c>
      <c r="AA374" s="140">
        <f t="shared" si="275"/>
        <v>44428</v>
      </c>
      <c r="AB374" s="4"/>
      <c r="AD374" s="177">
        <v>47437</v>
      </c>
      <c r="AE374" s="178" t="s">
        <v>93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22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3"/>
      <c r="DN374" s="1"/>
      <c r="DO374" s="1"/>
      <c r="DP374" s="1"/>
      <c r="DQ374" s="1"/>
      <c r="DR374" s="1"/>
      <c r="DS374" s="1"/>
      <c r="DT374" s="1"/>
      <c r="DU374" s="1"/>
      <c r="DV374" s="1"/>
      <c r="DW374" s="4"/>
      <c r="DX374" s="1"/>
      <c r="DY374" s="1"/>
      <c r="DZ374" s="1"/>
      <c r="EA374" s="1"/>
      <c r="EB374" s="1"/>
      <c r="EC374" s="1"/>
    </row>
    <row r="375" spans="1:133" ht="12.75" x14ac:dyDescent="0.2">
      <c r="A375" s="134">
        <f t="shared" si="265"/>
        <v>44428</v>
      </c>
      <c r="B375" s="135">
        <f t="shared" si="257"/>
        <v>1053.6846186999999</v>
      </c>
      <c r="C375" s="135">
        <f t="shared" si="271"/>
        <v>968.79504430999998</v>
      </c>
      <c r="D375" s="136">
        <f t="shared" si="266"/>
        <v>5739.56</v>
      </c>
      <c r="E375" s="137">
        <f t="shared" si="279"/>
        <v>5769.98</v>
      </c>
      <c r="F375" s="138">
        <f t="shared" si="280"/>
        <v>44367</v>
      </c>
      <c r="G375" s="139">
        <f t="shared" si="258"/>
        <v>5.3000578441551038E-3</v>
      </c>
      <c r="H375" s="140">
        <f t="shared" si="272"/>
        <v>44459</v>
      </c>
      <c r="I375" s="140">
        <f t="shared" si="259"/>
        <v>44428</v>
      </c>
      <c r="J375" s="141">
        <f t="shared" si="267"/>
        <v>23</v>
      </c>
      <c r="K375" s="141">
        <f t="shared" si="282"/>
        <v>23</v>
      </c>
      <c r="L375" s="8">
        <f t="shared" si="268"/>
        <v>1.00530005</v>
      </c>
      <c r="M375" s="142">
        <f t="shared" si="281"/>
        <v>1.0083006699999999</v>
      </c>
      <c r="N375" s="142">
        <f t="shared" si="276"/>
        <v>1.074444195848419</v>
      </c>
      <c r="O375" s="135">
        <f t="shared" si="278"/>
        <v>1.0801388000000001</v>
      </c>
      <c r="P375" s="135">
        <f t="shared" si="260"/>
        <v>1046.4331165999999</v>
      </c>
      <c r="Q375" s="190">
        <f t="shared" si="273"/>
        <v>12</v>
      </c>
      <c r="R375" s="191">
        <f t="shared" si="269"/>
        <v>3.6843581102696914E-3</v>
      </c>
      <c r="S375" s="135">
        <f t="shared" si="261"/>
        <v>3.85543434</v>
      </c>
      <c r="T375" s="145">
        <f t="shared" si="270"/>
        <v>7.8600000000000003E-2</v>
      </c>
      <c r="U375" s="143">
        <f t="shared" si="277"/>
        <v>23</v>
      </c>
      <c r="V375" s="143">
        <v>252</v>
      </c>
      <c r="W375" s="142">
        <f t="shared" si="262"/>
        <v>1.006929733</v>
      </c>
      <c r="X375" s="135">
        <f t="shared" si="263"/>
        <v>7.2515020999999997</v>
      </c>
      <c r="Y375" s="135">
        <f t="shared" si="264"/>
        <v>11.10693644</v>
      </c>
      <c r="Z375" s="148" t="str">
        <f t="shared" si="274"/>
        <v>A+J=</v>
      </c>
      <c r="AA375" s="140">
        <f t="shared" si="275"/>
        <v>44428</v>
      </c>
      <c r="AB375" s="26"/>
      <c r="AD375" s="177">
        <v>47477</v>
      </c>
      <c r="AE375" s="178" t="s">
        <v>94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1"/>
      <c r="CX375" s="25"/>
      <c r="CY375" s="1"/>
      <c r="CZ375" s="3"/>
      <c r="DA375" s="3"/>
      <c r="DB375" s="3"/>
      <c r="DC375" s="3"/>
      <c r="DD375" s="1"/>
      <c r="DE375" s="3"/>
      <c r="DF375" s="1"/>
      <c r="DG375" s="3"/>
      <c r="DH375" s="3"/>
      <c r="DI375" s="3"/>
      <c r="DJ375" s="3"/>
      <c r="DK375" s="3"/>
      <c r="DL375" s="1"/>
      <c r="DM375" s="3"/>
      <c r="DN375" s="3"/>
      <c r="DO375" s="3"/>
      <c r="DP375" s="3"/>
      <c r="DQ375" s="1"/>
      <c r="DR375" s="3"/>
      <c r="DS375" s="3"/>
      <c r="DT375" s="3"/>
      <c r="DU375" s="3"/>
      <c r="DV375" s="3"/>
      <c r="DW375" s="26"/>
      <c r="DX375" s="3"/>
      <c r="DY375" s="3"/>
      <c r="DZ375" s="3"/>
      <c r="EA375" s="3"/>
      <c r="EB375" s="3"/>
      <c r="EC375" s="3"/>
    </row>
    <row r="376" spans="1:133" ht="12.75" x14ac:dyDescent="0.2">
      <c r="A376" s="134">
        <f t="shared" si="265"/>
        <v>44429</v>
      </c>
      <c r="B376" s="135">
        <f t="shared" si="257"/>
        <v>1043.3890601999999</v>
      </c>
      <c r="C376" s="135">
        <f t="shared" si="271"/>
        <v>965.22565643999997</v>
      </c>
      <c r="D376" s="136">
        <f t="shared" si="266"/>
        <v>5769.98</v>
      </c>
      <c r="E376" s="137">
        <f t="shared" si="279"/>
        <v>5825.37</v>
      </c>
      <c r="F376" s="138">
        <f t="shared" si="280"/>
        <v>44397</v>
      </c>
      <c r="G376" s="139">
        <f t="shared" si="258"/>
        <v>9.5996866540266623E-3</v>
      </c>
      <c r="H376" s="140">
        <f t="shared" si="272"/>
        <v>44459</v>
      </c>
      <c r="I376" s="140">
        <f t="shared" si="259"/>
        <v>44459</v>
      </c>
      <c r="J376" s="141">
        <f t="shared" si="267"/>
        <v>20</v>
      </c>
      <c r="K376" s="141">
        <f t="shared" si="282"/>
        <v>1</v>
      </c>
      <c r="L376" s="8">
        <f t="shared" si="268"/>
        <v>1.0004778000000001</v>
      </c>
      <c r="M376" s="142">
        <f t="shared" si="281"/>
        <v>1.00530005</v>
      </c>
      <c r="N376" s="142">
        <f t="shared" si="276"/>
        <v>1.0801388038086255</v>
      </c>
      <c r="O376" s="135">
        <f t="shared" si="278"/>
        <v>1.0806548899999999</v>
      </c>
      <c r="P376" s="135">
        <f t="shared" si="260"/>
        <v>1043.0758255799999</v>
      </c>
      <c r="Q376" s="190">
        <f t="shared" si="273"/>
        <v>0</v>
      </c>
      <c r="R376" s="191">
        <f t="shared" si="269"/>
        <v>0</v>
      </c>
      <c r="S376" s="135">
        <f t="shared" si="261"/>
        <v>0</v>
      </c>
      <c r="T376" s="145">
        <f t="shared" si="270"/>
        <v>7.8600000000000003E-2</v>
      </c>
      <c r="U376" s="143">
        <f t="shared" si="277"/>
        <v>1</v>
      </c>
      <c r="V376" s="143">
        <v>252</v>
      </c>
      <c r="W376" s="142">
        <f t="shared" si="262"/>
        <v>1.0003002990000001</v>
      </c>
      <c r="X376" s="135">
        <f t="shared" si="263"/>
        <v>0.31323462000000002</v>
      </c>
      <c r="Y376" s="135">
        <f t="shared" si="264"/>
        <v>0</v>
      </c>
      <c r="Z376" s="148" t="str">
        <f t="shared" si="274"/>
        <v>A+J=</v>
      </c>
      <c r="AA376" s="140">
        <f t="shared" si="275"/>
        <v>44459</v>
      </c>
      <c r="AB376" s="26"/>
      <c r="AD376" s="177">
        <v>47484</v>
      </c>
      <c r="AE376" s="178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1"/>
      <c r="CW376" s="1"/>
      <c r="CX376" s="22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3"/>
      <c r="DN376" s="1"/>
      <c r="DO376" s="1"/>
      <c r="DP376" s="1"/>
      <c r="DQ376" s="1"/>
      <c r="DR376" s="1"/>
      <c r="DS376" s="1"/>
      <c r="DT376" s="1"/>
      <c r="DU376" s="1"/>
      <c r="DV376" s="1"/>
      <c r="DW376" s="26"/>
      <c r="DX376" s="3"/>
      <c r="DY376" s="3"/>
      <c r="DZ376" s="3"/>
      <c r="EA376" s="3"/>
      <c r="EB376" s="3"/>
      <c r="EC376" s="3"/>
    </row>
    <row r="377" spans="1:133" ht="12.75" x14ac:dyDescent="0.2">
      <c r="A377" s="134">
        <f t="shared" si="265"/>
        <v>44430</v>
      </c>
      <c r="B377" s="135">
        <f t="shared" si="257"/>
        <v>1043.3890601999999</v>
      </c>
      <c r="C377" s="135">
        <f t="shared" si="271"/>
        <v>965.22565643999997</v>
      </c>
      <c r="D377" s="136">
        <f t="shared" si="266"/>
        <v>5769.98</v>
      </c>
      <c r="E377" s="137">
        <f t="shared" si="279"/>
        <v>5825.37</v>
      </c>
      <c r="F377" s="138">
        <f t="shared" si="280"/>
        <v>44397</v>
      </c>
      <c r="G377" s="139">
        <f t="shared" si="258"/>
        <v>9.5996866540266623E-3</v>
      </c>
      <c r="H377" s="140">
        <f t="shared" si="272"/>
        <v>44459</v>
      </c>
      <c r="I377" s="140">
        <f t="shared" si="259"/>
        <v>44459</v>
      </c>
      <c r="J377" s="141">
        <f t="shared" si="267"/>
        <v>20</v>
      </c>
      <c r="K377" s="141">
        <f t="shared" si="282"/>
        <v>1</v>
      </c>
      <c r="L377" s="8">
        <f t="shared" si="268"/>
        <v>1.0004778000000001</v>
      </c>
      <c r="M377" s="142">
        <f t="shared" si="281"/>
        <v>1.00530005</v>
      </c>
      <c r="N377" s="142">
        <f t="shared" si="276"/>
        <v>1.0801388038086255</v>
      </c>
      <c r="O377" s="135">
        <f t="shared" si="278"/>
        <v>1.0806548899999999</v>
      </c>
      <c r="P377" s="135">
        <f t="shared" si="260"/>
        <v>1043.0758255799999</v>
      </c>
      <c r="Q377" s="190">
        <f t="shared" si="273"/>
        <v>0</v>
      </c>
      <c r="R377" s="191">
        <f t="shared" si="269"/>
        <v>0</v>
      </c>
      <c r="S377" s="135">
        <f t="shared" si="261"/>
        <v>0</v>
      </c>
      <c r="T377" s="145">
        <f t="shared" si="270"/>
        <v>7.8600000000000003E-2</v>
      </c>
      <c r="U377" s="143">
        <f t="shared" si="277"/>
        <v>1</v>
      </c>
      <c r="V377" s="143">
        <v>252</v>
      </c>
      <c r="W377" s="142">
        <f t="shared" si="262"/>
        <v>1.0003002990000001</v>
      </c>
      <c r="X377" s="135">
        <f t="shared" si="263"/>
        <v>0.31323462000000002</v>
      </c>
      <c r="Y377" s="135">
        <f t="shared" si="264"/>
        <v>0</v>
      </c>
      <c r="Z377" s="148" t="str">
        <f t="shared" si="274"/>
        <v>A+J=</v>
      </c>
      <c r="AA377" s="140">
        <f t="shared" si="275"/>
        <v>44459</v>
      </c>
      <c r="AB377" s="4"/>
      <c r="AD377" s="177">
        <v>47546</v>
      </c>
      <c r="AE377" s="178" t="s">
        <v>85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22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3"/>
      <c r="DN377" s="1"/>
      <c r="DO377" s="1"/>
      <c r="DP377" s="1"/>
      <c r="DQ377" s="1"/>
      <c r="DR377" s="1"/>
      <c r="DS377" s="1"/>
      <c r="DT377" s="1"/>
      <c r="DU377" s="1"/>
      <c r="DV377" s="1"/>
      <c r="DW377" s="4"/>
      <c r="DX377" s="1"/>
      <c r="DY377" s="1"/>
      <c r="DZ377" s="1"/>
      <c r="EA377" s="1"/>
      <c r="EB377" s="1"/>
      <c r="EC377" s="1"/>
    </row>
    <row r="378" spans="1:133" ht="12.75" x14ac:dyDescent="0.2">
      <c r="A378" s="134">
        <f t="shared" si="265"/>
        <v>44431</v>
      </c>
      <c r="B378" s="135">
        <f t="shared" si="257"/>
        <v>1043.3890601999999</v>
      </c>
      <c r="C378" s="135">
        <f t="shared" si="271"/>
        <v>965.22565643999997</v>
      </c>
      <c r="D378" s="136">
        <f t="shared" si="266"/>
        <v>5769.98</v>
      </c>
      <c r="E378" s="137">
        <f t="shared" si="279"/>
        <v>5825.37</v>
      </c>
      <c r="F378" s="138">
        <f t="shared" si="280"/>
        <v>44397</v>
      </c>
      <c r="G378" s="139">
        <f t="shared" si="258"/>
        <v>9.5996866540266623E-3</v>
      </c>
      <c r="H378" s="140">
        <f t="shared" si="272"/>
        <v>44459</v>
      </c>
      <c r="I378" s="140">
        <f t="shared" si="259"/>
        <v>44459</v>
      </c>
      <c r="J378" s="141">
        <f t="shared" si="267"/>
        <v>20</v>
      </c>
      <c r="K378" s="141">
        <f t="shared" si="282"/>
        <v>1</v>
      </c>
      <c r="L378" s="8">
        <f t="shared" si="268"/>
        <v>1.0004778000000001</v>
      </c>
      <c r="M378" s="142">
        <f t="shared" si="281"/>
        <v>1.00530005</v>
      </c>
      <c r="N378" s="142">
        <f t="shared" si="276"/>
        <v>1.0801388038086255</v>
      </c>
      <c r="O378" s="135">
        <f t="shared" si="278"/>
        <v>1.0806548899999999</v>
      </c>
      <c r="P378" s="135">
        <f t="shared" si="260"/>
        <v>1043.0758255799999</v>
      </c>
      <c r="Q378" s="190">
        <f t="shared" si="273"/>
        <v>0</v>
      </c>
      <c r="R378" s="191">
        <f t="shared" si="269"/>
        <v>0</v>
      </c>
      <c r="S378" s="135">
        <f t="shared" si="261"/>
        <v>0</v>
      </c>
      <c r="T378" s="145">
        <f t="shared" si="270"/>
        <v>7.8600000000000003E-2</v>
      </c>
      <c r="U378" s="143">
        <f t="shared" si="277"/>
        <v>1</v>
      </c>
      <c r="V378" s="143">
        <v>252</v>
      </c>
      <c r="W378" s="142">
        <f t="shared" si="262"/>
        <v>1.0003002990000001</v>
      </c>
      <c r="X378" s="135">
        <f t="shared" si="263"/>
        <v>0.31323462000000002</v>
      </c>
      <c r="Y378" s="135">
        <f t="shared" si="264"/>
        <v>0</v>
      </c>
      <c r="Z378" s="148" t="str">
        <f t="shared" si="274"/>
        <v>A+J=</v>
      </c>
      <c r="AA378" s="140">
        <f t="shared" si="275"/>
        <v>44459</v>
      </c>
      <c r="AB378" s="4"/>
      <c r="AD378" s="177">
        <v>47547</v>
      </c>
      <c r="AE378" s="178" t="s">
        <v>85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22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3"/>
      <c r="DN378" s="1"/>
      <c r="DO378" s="1"/>
      <c r="DP378" s="1"/>
      <c r="DQ378" s="1"/>
      <c r="DR378" s="1"/>
      <c r="DS378" s="1"/>
      <c r="DT378" s="1"/>
      <c r="DU378" s="1"/>
      <c r="DV378" s="1"/>
      <c r="DW378" s="4"/>
      <c r="DX378" s="1"/>
      <c r="DY378" s="1"/>
      <c r="DZ378" s="1"/>
      <c r="EA378" s="1"/>
      <c r="EB378" s="1"/>
      <c r="EC378" s="1"/>
    </row>
    <row r="379" spans="1:133" ht="12.75" x14ac:dyDescent="0.2">
      <c r="A379" s="134">
        <f t="shared" si="265"/>
        <v>44432</v>
      </c>
      <c r="B379" s="135">
        <f t="shared" si="257"/>
        <v>1044.2010813100001</v>
      </c>
      <c r="C379" s="135">
        <f t="shared" si="271"/>
        <v>965.22565643999997</v>
      </c>
      <c r="D379" s="136">
        <f t="shared" si="266"/>
        <v>5769.98</v>
      </c>
      <c r="E379" s="137">
        <f t="shared" si="279"/>
        <v>5825.37</v>
      </c>
      <c r="F379" s="138">
        <f t="shared" si="280"/>
        <v>44397</v>
      </c>
      <c r="G379" s="139">
        <f t="shared" si="258"/>
        <v>9.5996866540266623E-3</v>
      </c>
      <c r="H379" s="140">
        <f t="shared" si="272"/>
        <v>44459</v>
      </c>
      <c r="I379" s="140">
        <f t="shared" si="259"/>
        <v>44459</v>
      </c>
      <c r="J379" s="141">
        <f t="shared" si="267"/>
        <v>20</v>
      </c>
      <c r="K379" s="141">
        <f t="shared" si="282"/>
        <v>2</v>
      </c>
      <c r="L379" s="8">
        <f t="shared" si="268"/>
        <v>1.00095584</v>
      </c>
      <c r="M379" s="142">
        <f t="shared" si="281"/>
        <v>1.00530005</v>
      </c>
      <c r="N379" s="142">
        <f t="shared" si="276"/>
        <v>1.0801388038086255</v>
      </c>
      <c r="O379" s="135">
        <f t="shared" si="278"/>
        <v>1.08117124</v>
      </c>
      <c r="P379" s="135">
        <f t="shared" si="260"/>
        <v>1043.57421985</v>
      </c>
      <c r="Q379" s="190">
        <f t="shared" si="273"/>
        <v>0</v>
      </c>
      <c r="R379" s="191">
        <f t="shared" si="269"/>
        <v>0</v>
      </c>
      <c r="S379" s="135">
        <f t="shared" si="261"/>
        <v>0</v>
      </c>
      <c r="T379" s="145">
        <f t="shared" si="270"/>
        <v>7.8600000000000003E-2</v>
      </c>
      <c r="U379" s="143">
        <f t="shared" si="277"/>
        <v>2</v>
      </c>
      <c r="V379" s="143">
        <v>252</v>
      </c>
      <c r="W379" s="142">
        <f t="shared" si="262"/>
        <v>1.0006006869999999</v>
      </c>
      <c r="X379" s="135">
        <f t="shared" si="263"/>
        <v>0.62686145999999998</v>
      </c>
      <c r="Y379" s="135">
        <f t="shared" si="264"/>
        <v>0</v>
      </c>
      <c r="Z379" s="148" t="str">
        <f t="shared" si="274"/>
        <v>A+J=</v>
      </c>
      <c r="AA379" s="140">
        <f t="shared" si="275"/>
        <v>44459</v>
      </c>
      <c r="AB379" s="4"/>
      <c r="AD379" s="177">
        <v>47592</v>
      </c>
      <c r="AE379" s="178" t="s">
        <v>97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22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3"/>
      <c r="DN379" s="1"/>
      <c r="DO379" s="1"/>
      <c r="DP379" s="1"/>
      <c r="DQ379" s="1"/>
      <c r="DR379" s="1"/>
      <c r="DS379" s="1"/>
      <c r="DT379" s="1"/>
      <c r="DU379" s="1"/>
      <c r="DV379" s="1"/>
      <c r="DW379" s="4"/>
      <c r="DX379" s="1"/>
      <c r="DY379" s="1"/>
      <c r="DZ379" s="1"/>
      <c r="EA379" s="1"/>
      <c r="EB379" s="1"/>
      <c r="EC379" s="1"/>
    </row>
    <row r="380" spans="1:133" ht="12.75" x14ac:dyDescent="0.2">
      <c r="A380" s="134">
        <f t="shared" si="265"/>
        <v>44433</v>
      </c>
      <c r="B380" s="135">
        <f t="shared" si="257"/>
        <v>1045.0137383700001</v>
      </c>
      <c r="C380" s="135">
        <f t="shared" si="271"/>
        <v>965.22565643999997</v>
      </c>
      <c r="D380" s="136">
        <f t="shared" si="266"/>
        <v>5769.98</v>
      </c>
      <c r="E380" s="137">
        <f t="shared" si="279"/>
        <v>5825.37</v>
      </c>
      <c r="F380" s="138">
        <f t="shared" si="280"/>
        <v>44397</v>
      </c>
      <c r="G380" s="139">
        <f t="shared" si="258"/>
        <v>9.5996866540266623E-3</v>
      </c>
      <c r="H380" s="140">
        <f t="shared" si="272"/>
        <v>44459</v>
      </c>
      <c r="I380" s="140">
        <f t="shared" si="259"/>
        <v>44459</v>
      </c>
      <c r="J380" s="141">
        <f t="shared" si="267"/>
        <v>20</v>
      </c>
      <c r="K380" s="141">
        <f t="shared" si="282"/>
        <v>3</v>
      </c>
      <c r="L380" s="8">
        <f t="shared" si="268"/>
        <v>1.0014341099999999</v>
      </c>
      <c r="M380" s="142">
        <f t="shared" si="281"/>
        <v>1.00530005</v>
      </c>
      <c r="N380" s="142">
        <f t="shared" si="276"/>
        <v>1.0801388038086255</v>
      </c>
      <c r="O380" s="135">
        <f t="shared" si="278"/>
        <v>1.0816878400000001</v>
      </c>
      <c r="P380" s="135">
        <f t="shared" si="260"/>
        <v>1044.07285542</v>
      </c>
      <c r="Q380" s="190">
        <f t="shared" si="273"/>
        <v>0</v>
      </c>
      <c r="R380" s="191">
        <f t="shared" si="269"/>
        <v>0</v>
      </c>
      <c r="S380" s="135">
        <f t="shared" si="261"/>
        <v>0</v>
      </c>
      <c r="T380" s="145">
        <f t="shared" si="270"/>
        <v>7.8600000000000003E-2</v>
      </c>
      <c r="U380" s="143">
        <f t="shared" si="277"/>
        <v>3</v>
      </c>
      <c r="V380" s="143">
        <v>252</v>
      </c>
      <c r="W380" s="142">
        <f t="shared" si="262"/>
        <v>1.000901166</v>
      </c>
      <c r="X380" s="135">
        <f t="shared" si="263"/>
        <v>0.94088295</v>
      </c>
      <c r="Y380" s="135">
        <f t="shared" si="264"/>
        <v>0</v>
      </c>
      <c r="Z380" s="148" t="str">
        <f t="shared" si="274"/>
        <v>A+J=</v>
      </c>
      <c r="AA380" s="140">
        <f t="shared" si="275"/>
        <v>44459</v>
      </c>
      <c r="AB380" s="4"/>
      <c r="AD380" s="177">
        <v>47604</v>
      </c>
      <c r="AE380" s="178" t="s">
        <v>99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22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3"/>
      <c r="DN380" s="1"/>
      <c r="DO380" s="1"/>
      <c r="DP380" s="1"/>
      <c r="DQ380" s="1"/>
      <c r="DR380" s="1"/>
      <c r="DS380" s="1"/>
      <c r="DT380" s="1"/>
      <c r="DU380" s="1"/>
      <c r="DV380" s="1"/>
      <c r="DW380" s="4"/>
      <c r="DX380" s="1"/>
      <c r="DY380" s="1"/>
      <c r="DZ380" s="1"/>
      <c r="EA380" s="1"/>
      <c r="EB380" s="1"/>
      <c r="EC380" s="1"/>
    </row>
    <row r="381" spans="1:133" ht="12.75" x14ac:dyDescent="0.2">
      <c r="A381" s="134">
        <f t="shared" si="265"/>
        <v>44434</v>
      </c>
      <c r="B381" s="135">
        <f t="shared" si="257"/>
        <v>1045.82701243</v>
      </c>
      <c r="C381" s="135">
        <f t="shared" si="271"/>
        <v>965.22565643999997</v>
      </c>
      <c r="D381" s="136">
        <f t="shared" si="266"/>
        <v>5769.98</v>
      </c>
      <c r="E381" s="137">
        <f t="shared" si="279"/>
        <v>5825.37</v>
      </c>
      <c r="F381" s="138">
        <f t="shared" si="280"/>
        <v>44397</v>
      </c>
      <c r="G381" s="139">
        <f t="shared" si="258"/>
        <v>9.5996866540266623E-3</v>
      </c>
      <c r="H381" s="140">
        <f t="shared" si="272"/>
        <v>44459</v>
      </c>
      <c r="I381" s="140">
        <f t="shared" si="259"/>
        <v>44459</v>
      </c>
      <c r="J381" s="141">
        <f t="shared" si="267"/>
        <v>20</v>
      </c>
      <c r="K381" s="141">
        <f t="shared" si="282"/>
        <v>4</v>
      </c>
      <c r="L381" s="8">
        <f t="shared" si="268"/>
        <v>1.0019126</v>
      </c>
      <c r="M381" s="142">
        <f t="shared" si="281"/>
        <v>1.00530005</v>
      </c>
      <c r="N381" s="142">
        <f t="shared" si="276"/>
        <v>1.0801388038086255</v>
      </c>
      <c r="O381" s="135">
        <f t="shared" si="278"/>
        <v>1.0822046700000001</v>
      </c>
      <c r="P381" s="135">
        <f t="shared" si="260"/>
        <v>1044.571713</v>
      </c>
      <c r="Q381" s="190">
        <f t="shared" si="273"/>
        <v>0</v>
      </c>
      <c r="R381" s="191">
        <f t="shared" si="269"/>
        <v>0</v>
      </c>
      <c r="S381" s="135">
        <f t="shared" si="261"/>
        <v>0</v>
      </c>
      <c r="T381" s="145">
        <f t="shared" si="270"/>
        <v>7.8600000000000003E-2</v>
      </c>
      <c r="U381" s="143">
        <f t="shared" si="277"/>
        <v>4</v>
      </c>
      <c r="V381" s="143">
        <v>252</v>
      </c>
      <c r="W381" s="142">
        <f t="shared" si="262"/>
        <v>1.0012017360000001</v>
      </c>
      <c r="X381" s="135">
        <f t="shared" si="263"/>
        <v>1.25529943</v>
      </c>
      <c r="Y381" s="135">
        <f t="shared" si="264"/>
        <v>0</v>
      </c>
      <c r="Z381" s="148" t="str">
        <f t="shared" si="274"/>
        <v>A+J=</v>
      </c>
      <c r="AA381" s="140">
        <f t="shared" si="275"/>
        <v>44459</v>
      </c>
      <c r="AB381" s="4"/>
      <c r="AD381" s="177">
        <v>47654</v>
      </c>
      <c r="AE381" s="178" t="s">
        <v>98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22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3"/>
      <c r="DN381" s="1"/>
      <c r="DO381" s="1"/>
      <c r="DP381" s="1"/>
      <c r="DQ381" s="1"/>
      <c r="DR381" s="1"/>
      <c r="DS381" s="1"/>
      <c r="DT381" s="1"/>
      <c r="DU381" s="1"/>
      <c r="DV381" s="1"/>
      <c r="DW381" s="4"/>
      <c r="DX381" s="1"/>
      <c r="DY381" s="1"/>
      <c r="DZ381" s="1"/>
      <c r="EA381" s="1"/>
      <c r="EB381" s="1"/>
      <c r="EC381" s="1"/>
    </row>
    <row r="382" spans="1:133" ht="12.75" x14ac:dyDescent="0.2">
      <c r="A382" s="134">
        <f t="shared" si="265"/>
        <v>44435</v>
      </c>
      <c r="B382" s="135">
        <f t="shared" si="257"/>
        <v>1046.6409403800001</v>
      </c>
      <c r="C382" s="135">
        <f t="shared" si="271"/>
        <v>965.22565643999997</v>
      </c>
      <c r="D382" s="136">
        <f t="shared" si="266"/>
        <v>5769.98</v>
      </c>
      <c r="E382" s="137">
        <f t="shared" si="279"/>
        <v>5825.37</v>
      </c>
      <c r="F382" s="138">
        <f t="shared" si="280"/>
        <v>44397</v>
      </c>
      <c r="G382" s="139">
        <f t="shared" si="258"/>
        <v>9.5996866540266623E-3</v>
      </c>
      <c r="H382" s="140">
        <f t="shared" si="272"/>
        <v>44459</v>
      </c>
      <c r="I382" s="140">
        <f t="shared" si="259"/>
        <v>44459</v>
      </c>
      <c r="J382" s="141">
        <f t="shared" si="267"/>
        <v>20</v>
      </c>
      <c r="K382" s="141">
        <f t="shared" si="282"/>
        <v>5</v>
      </c>
      <c r="L382" s="8">
        <f t="shared" si="268"/>
        <v>1.00239133</v>
      </c>
      <c r="M382" s="142">
        <f t="shared" si="281"/>
        <v>1.00530005</v>
      </c>
      <c r="N382" s="142">
        <f t="shared" si="276"/>
        <v>1.0801388038086255</v>
      </c>
      <c r="O382" s="135">
        <f t="shared" si="278"/>
        <v>1.08272177</v>
      </c>
      <c r="P382" s="135">
        <f t="shared" si="260"/>
        <v>1045.07083119</v>
      </c>
      <c r="Q382" s="190">
        <f t="shared" si="273"/>
        <v>0</v>
      </c>
      <c r="R382" s="191">
        <f t="shared" si="269"/>
        <v>0</v>
      </c>
      <c r="S382" s="135">
        <f t="shared" si="261"/>
        <v>0</v>
      </c>
      <c r="T382" s="145">
        <f t="shared" si="270"/>
        <v>7.8600000000000003E-2</v>
      </c>
      <c r="U382" s="143">
        <f t="shared" si="277"/>
        <v>5</v>
      </c>
      <c r="V382" s="143">
        <v>252</v>
      </c>
      <c r="W382" s="142">
        <f t="shared" si="262"/>
        <v>1.0015023949999999</v>
      </c>
      <c r="X382" s="135">
        <f t="shared" si="263"/>
        <v>1.5701091899999999</v>
      </c>
      <c r="Y382" s="135">
        <f t="shared" si="264"/>
        <v>0</v>
      </c>
      <c r="Z382" s="148" t="str">
        <f t="shared" si="274"/>
        <v>A+J=</v>
      </c>
      <c r="AA382" s="140">
        <f t="shared" si="275"/>
        <v>44459</v>
      </c>
      <c r="AB382" s="4"/>
      <c r="AD382" s="177">
        <v>47802</v>
      </c>
      <c r="AE382" s="178" t="s">
        <v>101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22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3"/>
      <c r="DN382" s="1"/>
      <c r="DO382" s="1"/>
      <c r="DP382" s="1"/>
      <c r="DQ382" s="1"/>
      <c r="DR382" s="1"/>
      <c r="DS382" s="1"/>
      <c r="DT382" s="1"/>
      <c r="DU382" s="1"/>
      <c r="DV382" s="1"/>
      <c r="DW382" s="4"/>
      <c r="DX382" s="1"/>
      <c r="DY382" s="1"/>
      <c r="DZ382" s="1"/>
      <c r="EA382" s="1"/>
      <c r="EB382" s="1"/>
      <c r="EC382" s="1"/>
    </row>
    <row r="383" spans="1:133" ht="12.75" x14ac:dyDescent="0.2">
      <c r="A383" s="134">
        <f t="shared" si="265"/>
        <v>44436</v>
      </c>
      <c r="B383" s="135">
        <f t="shared" si="257"/>
        <v>1047.4554859899999</v>
      </c>
      <c r="C383" s="135">
        <f t="shared" si="271"/>
        <v>965.22565643999997</v>
      </c>
      <c r="D383" s="136">
        <f t="shared" si="266"/>
        <v>5769.98</v>
      </c>
      <c r="E383" s="137">
        <f t="shared" si="279"/>
        <v>5825.37</v>
      </c>
      <c r="F383" s="138">
        <f t="shared" si="280"/>
        <v>44397</v>
      </c>
      <c r="G383" s="139">
        <f t="shared" si="258"/>
        <v>9.5996866540266623E-3</v>
      </c>
      <c r="H383" s="140">
        <f t="shared" si="272"/>
        <v>44459</v>
      </c>
      <c r="I383" s="140">
        <f t="shared" si="259"/>
        <v>44459</v>
      </c>
      <c r="J383" s="141">
        <f t="shared" si="267"/>
        <v>20</v>
      </c>
      <c r="K383" s="141">
        <f t="shared" si="282"/>
        <v>6</v>
      </c>
      <c r="L383" s="8">
        <f t="shared" si="268"/>
        <v>1.00287028</v>
      </c>
      <c r="M383" s="142">
        <f t="shared" si="281"/>
        <v>1.00530005</v>
      </c>
      <c r="N383" s="142">
        <f t="shared" si="276"/>
        <v>1.0801388038086255</v>
      </c>
      <c r="O383" s="135">
        <f t="shared" si="278"/>
        <v>1.0832390999999999</v>
      </c>
      <c r="P383" s="135">
        <f t="shared" si="260"/>
        <v>1045.57017137</v>
      </c>
      <c r="Q383" s="190">
        <f t="shared" si="273"/>
        <v>0</v>
      </c>
      <c r="R383" s="191">
        <f t="shared" si="269"/>
        <v>0</v>
      </c>
      <c r="S383" s="135">
        <f t="shared" si="261"/>
        <v>0</v>
      </c>
      <c r="T383" s="145">
        <f t="shared" si="270"/>
        <v>7.8600000000000003E-2</v>
      </c>
      <c r="U383" s="143">
        <f t="shared" si="277"/>
        <v>6</v>
      </c>
      <c r="V383" s="143">
        <v>252</v>
      </c>
      <c r="W383" s="142">
        <f t="shared" si="262"/>
        <v>1.001803145</v>
      </c>
      <c r="X383" s="135">
        <f t="shared" si="263"/>
        <v>1.8853146199999999</v>
      </c>
      <c r="Y383" s="135">
        <f t="shared" si="264"/>
        <v>0</v>
      </c>
      <c r="Z383" s="148" t="str">
        <f t="shared" si="274"/>
        <v>A+J=</v>
      </c>
      <c r="AA383" s="140">
        <f t="shared" si="275"/>
        <v>44459</v>
      </c>
      <c r="AB383" s="4"/>
      <c r="AD383" s="177">
        <v>47842</v>
      </c>
      <c r="AE383" s="178" t="s">
        <v>94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22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3"/>
      <c r="DN383" s="1"/>
      <c r="DO383" s="1"/>
      <c r="DP383" s="1"/>
      <c r="DQ383" s="1"/>
      <c r="DR383" s="1"/>
      <c r="DS383" s="1"/>
      <c r="DT383" s="1"/>
      <c r="DU383" s="1"/>
      <c r="DV383" s="1"/>
      <c r="DW383" s="4"/>
      <c r="DX383" s="1"/>
      <c r="DY383" s="1"/>
      <c r="DZ383" s="1"/>
      <c r="EA383" s="1"/>
      <c r="EB383" s="1"/>
      <c r="EC383" s="1"/>
    </row>
    <row r="384" spans="1:133" ht="12.75" x14ac:dyDescent="0.2">
      <c r="A384" s="134">
        <f t="shared" si="265"/>
        <v>44437</v>
      </c>
      <c r="B384" s="135">
        <f t="shared" si="257"/>
        <v>1047.4554859899999</v>
      </c>
      <c r="C384" s="135">
        <f t="shared" si="271"/>
        <v>965.22565643999997</v>
      </c>
      <c r="D384" s="136">
        <f t="shared" si="266"/>
        <v>5769.98</v>
      </c>
      <c r="E384" s="137">
        <f t="shared" si="279"/>
        <v>5825.37</v>
      </c>
      <c r="F384" s="138">
        <f t="shared" si="280"/>
        <v>44397</v>
      </c>
      <c r="G384" s="139">
        <f t="shared" si="258"/>
        <v>9.5996866540266623E-3</v>
      </c>
      <c r="H384" s="140">
        <f t="shared" si="272"/>
        <v>44459</v>
      </c>
      <c r="I384" s="140">
        <f t="shared" si="259"/>
        <v>44459</v>
      </c>
      <c r="J384" s="141">
        <f t="shared" si="267"/>
        <v>20</v>
      </c>
      <c r="K384" s="141">
        <f t="shared" si="282"/>
        <v>6</v>
      </c>
      <c r="L384" s="8">
        <f t="shared" si="268"/>
        <v>1.00287028</v>
      </c>
      <c r="M384" s="142">
        <f t="shared" si="281"/>
        <v>1.00530005</v>
      </c>
      <c r="N384" s="142">
        <f t="shared" si="276"/>
        <v>1.0801388038086255</v>
      </c>
      <c r="O384" s="135">
        <f t="shared" si="278"/>
        <v>1.0832390999999999</v>
      </c>
      <c r="P384" s="135">
        <f t="shared" si="260"/>
        <v>1045.57017137</v>
      </c>
      <c r="Q384" s="190">
        <f t="shared" si="273"/>
        <v>0</v>
      </c>
      <c r="R384" s="191">
        <f t="shared" si="269"/>
        <v>0</v>
      </c>
      <c r="S384" s="135">
        <f t="shared" si="261"/>
        <v>0</v>
      </c>
      <c r="T384" s="145">
        <f t="shared" si="270"/>
        <v>7.8600000000000003E-2</v>
      </c>
      <c r="U384" s="143">
        <f t="shared" si="277"/>
        <v>6</v>
      </c>
      <c r="V384" s="143">
        <v>252</v>
      </c>
      <c r="W384" s="142">
        <f t="shared" si="262"/>
        <v>1.001803145</v>
      </c>
      <c r="X384" s="135">
        <f t="shared" si="263"/>
        <v>1.8853146199999999</v>
      </c>
      <c r="Y384" s="135">
        <f t="shared" si="264"/>
        <v>0</v>
      </c>
      <c r="Z384" s="148" t="str">
        <f t="shared" si="274"/>
        <v>A+J=</v>
      </c>
      <c r="AA384" s="140">
        <f t="shared" si="275"/>
        <v>44459</v>
      </c>
      <c r="AB384" s="4"/>
      <c r="AD384" s="177">
        <v>47849</v>
      </c>
      <c r="AE384" s="178" t="s">
        <v>96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22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3"/>
      <c r="DN384" s="1"/>
      <c r="DO384" s="1"/>
      <c r="DP384" s="1"/>
      <c r="DQ384" s="1"/>
      <c r="DR384" s="1"/>
      <c r="DS384" s="1"/>
      <c r="DT384" s="1"/>
      <c r="DU384" s="1"/>
      <c r="DV384" s="1"/>
      <c r="DW384" s="4"/>
      <c r="DX384" s="1"/>
      <c r="DY384" s="1"/>
      <c r="DZ384" s="1"/>
      <c r="EA384" s="1"/>
      <c r="EB384" s="1"/>
      <c r="EC384" s="1"/>
    </row>
    <row r="385" spans="1:133" ht="12.75" x14ac:dyDescent="0.2">
      <c r="A385" s="134">
        <f t="shared" si="265"/>
        <v>44438</v>
      </c>
      <c r="B385" s="135">
        <f t="shared" si="257"/>
        <v>1047.4554859899999</v>
      </c>
      <c r="C385" s="135">
        <f t="shared" si="271"/>
        <v>965.22565643999997</v>
      </c>
      <c r="D385" s="136">
        <f t="shared" si="266"/>
        <v>5769.98</v>
      </c>
      <c r="E385" s="137">
        <f t="shared" si="279"/>
        <v>5825.37</v>
      </c>
      <c r="F385" s="138">
        <f t="shared" si="280"/>
        <v>44397</v>
      </c>
      <c r="G385" s="139">
        <f t="shared" si="258"/>
        <v>9.5996866540266623E-3</v>
      </c>
      <c r="H385" s="140">
        <f t="shared" si="272"/>
        <v>44459</v>
      </c>
      <c r="I385" s="140">
        <f t="shared" si="259"/>
        <v>44459</v>
      </c>
      <c r="J385" s="141">
        <f t="shared" si="267"/>
        <v>20</v>
      </c>
      <c r="K385" s="141">
        <f t="shared" si="282"/>
        <v>6</v>
      </c>
      <c r="L385" s="8">
        <f t="shared" si="268"/>
        <v>1.00287028</v>
      </c>
      <c r="M385" s="142">
        <f t="shared" si="281"/>
        <v>1.00530005</v>
      </c>
      <c r="N385" s="142">
        <f t="shared" si="276"/>
        <v>1.0801388038086255</v>
      </c>
      <c r="O385" s="135">
        <f t="shared" si="278"/>
        <v>1.0832390999999999</v>
      </c>
      <c r="P385" s="135">
        <f t="shared" si="260"/>
        <v>1045.57017137</v>
      </c>
      <c r="Q385" s="190">
        <f t="shared" si="273"/>
        <v>0</v>
      </c>
      <c r="R385" s="191">
        <f t="shared" si="269"/>
        <v>0</v>
      </c>
      <c r="S385" s="135">
        <f t="shared" si="261"/>
        <v>0</v>
      </c>
      <c r="T385" s="145">
        <f t="shared" si="270"/>
        <v>7.8600000000000003E-2</v>
      </c>
      <c r="U385" s="143">
        <f t="shared" si="277"/>
        <v>6</v>
      </c>
      <c r="V385" s="143">
        <v>252</v>
      </c>
      <c r="W385" s="142">
        <f t="shared" si="262"/>
        <v>1.001803145</v>
      </c>
      <c r="X385" s="135">
        <f t="shared" si="263"/>
        <v>1.8853146199999999</v>
      </c>
      <c r="Y385" s="135">
        <f t="shared" si="264"/>
        <v>0</v>
      </c>
      <c r="Z385" s="148" t="str">
        <f t="shared" si="274"/>
        <v>A+J=</v>
      </c>
      <c r="AA385" s="140">
        <f t="shared" si="275"/>
        <v>44459</v>
      </c>
      <c r="AB385" s="4"/>
      <c r="AD385" s="177">
        <v>47903</v>
      </c>
      <c r="AE385" s="178" t="s">
        <v>85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22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3"/>
      <c r="DN385" s="1"/>
      <c r="DO385" s="1"/>
      <c r="DP385" s="1"/>
      <c r="DQ385" s="1"/>
      <c r="DR385" s="1"/>
      <c r="DS385" s="1"/>
      <c r="DT385" s="1"/>
      <c r="DU385" s="1"/>
      <c r="DV385" s="1"/>
      <c r="DW385" s="4"/>
      <c r="DX385" s="1"/>
      <c r="DY385" s="1"/>
      <c r="DZ385" s="1"/>
      <c r="EA385" s="1"/>
      <c r="EB385" s="1"/>
      <c r="EC385" s="1"/>
    </row>
    <row r="386" spans="1:133" ht="12.75" x14ac:dyDescent="0.2">
      <c r="A386" s="134">
        <f t="shared" si="265"/>
        <v>44439</v>
      </c>
      <c r="B386" s="135">
        <f t="shared" si="257"/>
        <v>1048.2706679299999</v>
      </c>
      <c r="C386" s="135">
        <f t="shared" si="271"/>
        <v>965.22565643999997</v>
      </c>
      <c r="D386" s="136">
        <f t="shared" si="266"/>
        <v>5769.98</v>
      </c>
      <c r="E386" s="137">
        <f t="shared" si="279"/>
        <v>5825.37</v>
      </c>
      <c r="F386" s="138">
        <f t="shared" si="280"/>
        <v>44397</v>
      </c>
      <c r="G386" s="139">
        <f t="shared" si="258"/>
        <v>9.5996866540266623E-3</v>
      </c>
      <c r="H386" s="140">
        <f t="shared" si="272"/>
        <v>44459</v>
      </c>
      <c r="I386" s="140">
        <f t="shared" si="259"/>
        <v>44459</v>
      </c>
      <c r="J386" s="141">
        <f t="shared" si="267"/>
        <v>20</v>
      </c>
      <c r="K386" s="141">
        <f t="shared" si="282"/>
        <v>7</v>
      </c>
      <c r="L386" s="8">
        <f t="shared" si="268"/>
        <v>1.0033494599999999</v>
      </c>
      <c r="M386" s="142">
        <f t="shared" si="281"/>
        <v>1.00530005</v>
      </c>
      <c r="N386" s="142">
        <f t="shared" si="276"/>
        <v>1.0801388038086255</v>
      </c>
      <c r="O386" s="135">
        <f t="shared" si="278"/>
        <v>1.08375668</v>
      </c>
      <c r="P386" s="135">
        <f t="shared" si="260"/>
        <v>1046.06975287</v>
      </c>
      <c r="Q386" s="190">
        <f t="shared" si="273"/>
        <v>0</v>
      </c>
      <c r="R386" s="191">
        <f t="shared" si="269"/>
        <v>0</v>
      </c>
      <c r="S386" s="135">
        <f t="shared" si="261"/>
        <v>0</v>
      </c>
      <c r="T386" s="145">
        <f t="shared" si="270"/>
        <v>7.8600000000000003E-2</v>
      </c>
      <c r="U386" s="143">
        <f t="shared" si="277"/>
        <v>7</v>
      </c>
      <c r="V386" s="143">
        <v>252</v>
      </c>
      <c r="W386" s="142">
        <f t="shared" si="262"/>
        <v>1.002103985</v>
      </c>
      <c r="X386" s="135">
        <f t="shared" si="263"/>
        <v>2.2009150599999998</v>
      </c>
      <c r="Y386" s="135">
        <f t="shared" si="264"/>
        <v>0</v>
      </c>
      <c r="Z386" s="148" t="str">
        <f t="shared" si="274"/>
        <v>A+J=</v>
      </c>
      <c r="AA386" s="140">
        <f t="shared" si="275"/>
        <v>44459</v>
      </c>
      <c r="AB386" s="4"/>
      <c r="AD386" s="177">
        <v>47904</v>
      </c>
      <c r="AE386" s="178" t="s">
        <v>85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22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3"/>
      <c r="DN386" s="1"/>
      <c r="DO386" s="1"/>
      <c r="DP386" s="1"/>
      <c r="DQ386" s="1"/>
      <c r="DR386" s="1"/>
      <c r="DS386" s="1"/>
      <c r="DT386" s="1"/>
      <c r="DU386" s="1"/>
      <c r="DV386" s="1"/>
      <c r="DW386" s="4"/>
      <c r="DX386" s="1"/>
      <c r="DY386" s="1"/>
      <c r="DZ386" s="1"/>
      <c r="EA386" s="1"/>
      <c r="EB386" s="1"/>
      <c r="EC386" s="1"/>
    </row>
    <row r="387" spans="1:133" ht="12.75" x14ac:dyDescent="0.2">
      <c r="A387" s="134">
        <f t="shared" si="265"/>
        <v>44440</v>
      </c>
      <c r="B387" s="135">
        <f t="shared" si="257"/>
        <v>1049.08648758</v>
      </c>
      <c r="C387" s="135">
        <f t="shared" si="271"/>
        <v>965.22565643999997</v>
      </c>
      <c r="D387" s="136">
        <f t="shared" si="266"/>
        <v>5769.98</v>
      </c>
      <c r="E387" s="137">
        <f t="shared" si="279"/>
        <v>5825.37</v>
      </c>
      <c r="F387" s="138">
        <f t="shared" si="280"/>
        <v>44397</v>
      </c>
      <c r="G387" s="139">
        <f t="shared" si="258"/>
        <v>9.5996866540266623E-3</v>
      </c>
      <c r="H387" s="140">
        <f t="shared" si="272"/>
        <v>44459</v>
      </c>
      <c r="I387" s="140">
        <f t="shared" si="259"/>
        <v>44459</v>
      </c>
      <c r="J387" s="141">
        <f t="shared" si="267"/>
        <v>20</v>
      </c>
      <c r="K387" s="141">
        <f t="shared" si="282"/>
        <v>8</v>
      </c>
      <c r="L387" s="8">
        <f t="shared" si="268"/>
        <v>1.00382887</v>
      </c>
      <c r="M387" s="142">
        <f t="shared" si="281"/>
        <v>1.00530005</v>
      </c>
      <c r="N387" s="142">
        <f t="shared" si="276"/>
        <v>1.0801388038086255</v>
      </c>
      <c r="O387" s="135">
        <f t="shared" si="278"/>
        <v>1.08427451</v>
      </c>
      <c r="P387" s="135">
        <f t="shared" si="260"/>
        <v>1046.5695756699999</v>
      </c>
      <c r="Q387" s="190">
        <f t="shared" si="273"/>
        <v>0</v>
      </c>
      <c r="R387" s="191">
        <f t="shared" si="269"/>
        <v>0</v>
      </c>
      <c r="S387" s="135">
        <f t="shared" si="261"/>
        <v>0</v>
      </c>
      <c r="T387" s="145">
        <f t="shared" si="270"/>
        <v>7.8600000000000003E-2</v>
      </c>
      <c r="U387" s="143">
        <f t="shared" si="277"/>
        <v>8</v>
      </c>
      <c r="V387" s="143">
        <v>252</v>
      </c>
      <c r="W387" s="142">
        <f t="shared" si="262"/>
        <v>1.0024049159999999</v>
      </c>
      <c r="X387" s="135">
        <f t="shared" si="263"/>
        <v>2.5169119100000001</v>
      </c>
      <c r="Y387" s="135">
        <f t="shared" si="264"/>
        <v>0</v>
      </c>
      <c r="Z387" s="148" t="str">
        <f t="shared" si="274"/>
        <v>A+J=</v>
      </c>
      <c r="AA387" s="140">
        <f t="shared" si="275"/>
        <v>44459</v>
      </c>
      <c r="AB387" s="4"/>
      <c r="AD387" s="177">
        <v>47949</v>
      </c>
      <c r="AE387" s="178" t="s">
        <v>97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22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3"/>
      <c r="DN387" s="1"/>
      <c r="DO387" s="1"/>
      <c r="DP387" s="1"/>
      <c r="DQ387" s="1"/>
      <c r="DR387" s="1"/>
      <c r="DS387" s="1"/>
      <c r="DT387" s="1"/>
      <c r="DU387" s="1"/>
      <c r="DV387" s="1"/>
      <c r="DW387" s="4"/>
      <c r="DX387" s="1"/>
      <c r="DY387" s="1"/>
      <c r="DZ387" s="1"/>
      <c r="EA387" s="1"/>
      <c r="EB387" s="1"/>
      <c r="EC387" s="1"/>
    </row>
    <row r="388" spans="1:133" ht="12.75" x14ac:dyDescent="0.2">
      <c r="A388" s="134">
        <f t="shared" si="265"/>
        <v>44441</v>
      </c>
      <c r="B388" s="135">
        <f t="shared" si="257"/>
        <v>1049.90294425</v>
      </c>
      <c r="C388" s="135">
        <f t="shared" si="271"/>
        <v>965.22565643999997</v>
      </c>
      <c r="D388" s="136">
        <f t="shared" si="266"/>
        <v>5769.98</v>
      </c>
      <c r="E388" s="137">
        <f t="shared" si="279"/>
        <v>5825.37</v>
      </c>
      <c r="F388" s="138">
        <f t="shared" si="280"/>
        <v>44397</v>
      </c>
      <c r="G388" s="139">
        <f t="shared" si="258"/>
        <v>9.5996866540266623E-3</v>
      </c>
      <c r="H388" s="140">
        <f t="shared" si="272"/>
        <v>44459</v>
      </c>
      <c r="I388" s="140">
        <f t="shared" si="259"/>
        <v>44459</v>
      </c>
      <c r="J388" s="141">
        <f t="shared" si="267"/>
        <v>20</v>
      </c>
      <c r="K388" s="141">
        <f t="shared" si="282"/>
        <v>9</v>
      </c>
      <c r="L388" s="8">
        <f t="shared" si="268"/>
        <v>1.00430851</v>
      </c>
      <c r="M388" s="142">
        <f t="shared" si="281"/>
        <v>1.00530005</v>
      </c>
      <c r="N388" s="142">
        <f t="shared" si="276"/>
        <v>1.0801388038086255</v>
      </c>
      <c r="O388" s="135">
        <f t="shared" si="278"/>
        <v>1.0847925899999999</v>
      </c>
      <c r="P388" s="135">
        <f t="shared" si="260"/>
        <v>1047.06963978</v>
      </c>
      <c r="Q388" s="190">
        <f t="shared" si="273"/>
        <v>0</v>
      </c>
      <c r="R388" s="191">
        <f t="shared" si="269"/>
        <v>0</v>
      </c>
      <c r="S388" s="135">
        <f t="shared" si="261"/>
        <v>0</v>
      </c>
      <c r="T388" s="145">
        <f t="shared" si="270"/>
        <v>7.8600000000000003E-2</v>
      </c>
      <c r="U388" s="143">
        <f t="shared" si="277"/>
        <v>9</v>
      </c>
      <c r="V388" s="143">
        <v>252</v>
      </c>
      <c r="W388" s="142">
        <f t="shared" si="262"/>
        <v>1.002705937</v>
      </c>
      <c r="X388" s="135">
        <f t="shared" si="263"/>
        <v>2.8333044699999999</v>
      </c>
      <c r="Y388" s="135">
        <f t="shared" si="264"/>
        <v>0</v>
      </c>
      <c r="Z388" s="148" t="str">
        <f t="shared" si="274"/>
        <v>A+J=</v>
      </c>
      <c r="AA388" s="140">
        <f t="shared" si="275"/>
        <v>44459</v>
      </c>
      <c r="AB388" s="4"/>
      <c r="AD388" s="177">
        <v>47959</v>
      </c>
      <c r="AE388" s="178" t="s">
        <v>86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22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3"/>
      <c r="DN388" s="1"/>
      <c r="DO388" s="1"/>
      <c r="DP388" s="1"/>
      <c r="DQ388" s="1"/>
      <c r="DR388" s="1"/>
      <c r="DS388" s="1"/>
      <c r="DT388" s="1"/>
      <c r="DU388" s="1"/>
      <c r="DV388" s="1"/>
      <c r="DW388" s="4"/>
      <c r="DX388" s="1"/>
      <c r="DY388" s="1"/>
      <c r="DZ388" s="1"/>
      <c r="EA388" s="1"/>
      <c r="EB388" s="1"/>
      <c r="EC388" s="1"/>
    </row>
    <row r="389" spans="1:133" ht="12.75" x14ac:dyDescent="0.2">
      <c r="A389" s="134">
        <f t="shared" si="265"/>
        <v>44442</v>
      </c>
      <c r="B389" s="135">
        <f t="shared" si="257"/>
        <v>1050.7200189399998</v>
      </c>
      <c r="C389" s="135">
        <f t="shared" si="271"/>
        <v>965.22565643999997</v>
      </c>
      <c r="D389" s="136">
        <f t="shared" si="266"/>
        <v>5769.98</v>
      </c>
      <c r="E389" s="137">
        <f t="shared" si="279"/>
        <v>5825.37</v>
      </c>
      <c r="F389" s="138">
        <f t="shared" si="280"/>
        <v>44397</v>
      </c>
      <c r="G389" s="139">
        <f t="shared" si="258"/>
        <v>9.5996866540266623E-3</v>
      </c>
      <c r="H389" s="140">
        <f t="shared" si="272"/>
        <v>44459</v>
      </c>
      <c r="I389" s="140">
        <f t="shared" si="259"/>
        <v>44459</v>
      </c>
      <c r="J389" s="141">
        <f t="shared" si="267"/>
        <v>20</v>
      </c>
      <c r="K389" s="141">
        <f t="shared" si="282"/>
        <v>10</v>
      </c>
      <c r="L389" s="8">
        <f t="shared" si="268"/>
        <v>1.00478837</v>
      </c>
      <c r="M389" s="142">
        <f t="shared" si="281"/>
        <v>1.00530005</v>
      </c>
      <c r="N389" s="142">
        <f t="shared" si="276"/>
        <v>1.0801388038086255</v>
      </c>
      <c r="O389" s="135">
        <f t="shared" si="278"/>
        <v>1.0853109000000001</v>
      </c>
      <c r="P389" s="135">
        <f t="shared" si="260"/>
        <v>1047.5699258899999</v>
      </c>
      <c r="Q389" s="190">
        <f t="shared" si="273"/>
        <v>0</v>
      </c>
      <c r="R389" s="191">
        <f t="shared" si="269"/>
        <v>0</v>
      </c>
      <c r="S389" s="135">
        <f t="shared" si="261"/>
        <v>0</v>
      </c>
      <c r="T389" s="145">
        <f t="shared" si="270"/>
        <v>7.8600000000000003E-2</v>
      </c>
      <c r="U389" s="143">
        <f t="shared" si="277"/>
        <v>10</v>
      </c>
      <c r="V389" s="143">
        <v>252</v>
      </c>
      <c r="W389" s="142">
        <f t="shared" si="262"/>
        <v>1.003007048</v>
      </c>
      <c r="X389" s="135">
        <f t="shared" si="263"/>
        <v>3.1500930500000002</v>
      </c>
      <c r="Y389" s="135">
        <f t="shared" si="264"/>
        <v>0</v>
      </c>
      <c r="Z389" s="148" t="str">
        <f t="shared" si="274"/>
        <v>A+J=</v>
      </c>
      <c r="AA389" s="140">
        <f t="shared" si="275"/>
        <v>44459</v>
      </c>
      <c r="AB389" s="4"/>
      <c r="AD389" s="177">
        <v>47969</v>
      </c>
      <c r="AE389" s="178" t="s">
        <v>99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22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3"/>
      <c r="DN389" s="1"/>
      <c r="DO389" s="1"/>
      <c r="DP389" s="1"/>
      <c r="DQ389" s="1"/>
      <c r="DR389" s="1"/>
      <c r="DS389" s="1"/>
      <c r="DT389" s="1"/>
      <c r="DU389" s="1"/>
      <c r="DV389" s="1"/>
      <c r="DW389" s="4"/>
      <c r="DX389" s="1"/>
      <c r="DY389" s="1"/>
      <c r="DZ389" s="1"/>
      <c r="EA389" s="1"/>
      <c r="EB389" s="1"/>
      <c r="EC389" s="1"/>
    </row>
    <row r="390" spans="1:133" ht="12.75" x14ac:dyDescent="0.2">
      <c r="A390" s="134">
        <f t="shared" si="265"/>
        <v>44443</v>
      </c>
      <c r="B390" s="135">
        <f t="shared" si="257"/>
        <v>1051.5377517500001</v>
      </c>
      <c r="C390" s="135">
        <f t="shared" si="271"/>
        <v>965.22565643999997</v>
      </c>
      <c r="D390" s="136">
        <f t="shared" si="266"/>
        <v>5769.98</v>
      </c>
      <c r="E390" s="137">
        <f t="shared" si="279"/>
        <v>5825.37</v>
      </c>
      <c r="F390" s="138">
        <f t="shared" si="280"/>
        <v>44397</v>
      </c>
      <c r="G390" s="139">
        <f t="shared" si="258"/>
        <v>9.5996866540266623E-3</v>
      </c>
      <c r="H390" s="140">
        <f t="shared" si="272"/>
        <v>44459</v>
      </c>
      <c r="I390" s="140">
        <f t="shared" si="259"/>
        <v>44459</v>
      </c>
      <c r="J390" s="141">
        <f t="shared" si="267"/>
        <v>20</v>
      </c>
      <c r="K390" s="141">
        <f t="shared" si="282"/>
        <v>11</v>
      </c>
      <c r="L390" s="8">
        <f t="shared" si="268"/>
        <v>1.0052684700000001</v>
      </c>
      <c r="M390" s="142">
        <f t="shared" si="281"/>
        <v>1.00530005</v>
      </c>
      <c r="N390" s="142">
        <f t="shared" si="276"/>
        <v>1.0801388038086255</v>
      </c>
      <c r="O390" s="135">
        <f t="shared" si="278"/>
        <v>1.0858294799999999</v>
      </c>
      <c r="P390" s="135">
        <f t="shared" si="260"/>
        <v>1048.07047261</v>
      </c>
      <c r="Q390" s="190">
        <f t="shared" si="273"/>
        <v>0</v>
      </c>
      <c r="R390" s="191">
        <f t="shared" si="269"/>
        <v>0</v>
      </c>
      <c r="S390" s="135">
        <f t="shared" si="261"/>
        <v>0</v>
      </c>
      <c r="T390" s="145">
        <f t="shared" si="270"/>
        <v>7.8600000000000003E-2</v>
      </c>
      <c r="U390" s="143">
        <f t="shared" si="277"/>
        <v>11</v>
      </c>
      <c r="V390" s="143">
        <v>252</v>
      </c>
      <c r="W390" s="142">
        <f t="shared" si="262"/>
        <v>1.0033082499999999</v>
      </c>
      <c r="X390" s="135">
        <f t="shared" si="263"/>
        <v>3.46727914</v>
      </c>
      <c r="Y390" s="135">
        <f t="shared" si="264"/>
        <v>0</v>
      </c>
      <c r="Z390" s="148" t="str">
        <f t="shared" si="274"/>
        <v>A+J=</v>
      </c>
      <c r="AA390" s="140">
        <f t="shared" si="275"/>
        <v>44459</v>
      </c>
      <c r="AB390" s="4"/>
      <c r="AD390" s="177">
        <v>48011</v>
      </c>
      <c r="AE390" s="178" t="s">
        <v>98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22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3"/>
      <c r="DN390" s="1"/>
      <c r="DO390" s="1"/>
      <c r="DP390" s="1"/>
      <c r="DQ390" s="1"/>
      <c r="DR390" s="1"/>
      <c r="DS390" s="1"/>
      <c r="DT390" s="1"/>
      <c r="DU390" s="1"/>
      <c r="DV390" s="1"/>
      <c r="DW390" s="4"/>
      <c r="DX390" s="1"/>
      <c r="DY390" s="1"/>
      <c r="DZ390" s="1"/>
      <c r="EA390" s="1"/>
      <c r="EB390" s="1"/>
      <c r="EC390" s="1"/>
    </row>
    <row r="391" spans="1:133" ht="12.75" x14ac:dyDescent="0.2">
      <c r="A391" s="134">
        <f t="shared" si="265"/>
        <v>44444</v>
      </c>
      <c r="B391" s="135">
        <f t="shared" si="257"/>
        <v>1051.5377517500001</v>
      </c>
      <c r="C391" s="135">
        <f t="shared" si="271"/>
        <v>965.22565643999997</v>
      </c>
      <c r="D391" s="136">
        <f t="shared" si="266"/>
        <v>5769.98</v>
      </c>
      <c r="E391" s="137">
        <f t="shared" si="279"/>
        <v>5825.37</v>
      </c>
      <c r="F391" s="138">
        <f t="shared" si="280"/>
        <v>44397</v>
      </c>
      <c r="G391" s="139">
        <f t="shared" si="258"/>
        <v>9.5996866540266623E-3</v>
      </c>
      <c r="H391" s="140">
        <f t="shared" si="272"/>
        <v>44459</v>
      </c>
      <c r="I391" s="140">
        <f t="shared" si="259"/>
        <v>44459</v>
      </c>
      <c r="J391" s="141">
        <f t="shared" si="267"/>
        <v>20</v>
      </c>
      <c r="K391" s="141">
        <f t="shared" si="282"/>
        <v>11</v>
      </c>
      <c r="L391" s="8">
        <f t="shared" si="268"/>
        <v>1.0052684700000001</v>
      </c>
      <c r="M391" s="142">
        <f t="shared" si="281"/>
        <v>1.00530005</v>
      </c>
      <c r="N391" s="142">
        <f t="shared" si="276"/>
        <v>1.0801388038086255</v>
      </c>
      <c r="O391" s="135">
        <f t="shared" si="278"/>
        <v>1.0858294799999999</v>
      </c>
      <c r="P391" s="135">
        <f t="shared" si="260"/>
        <v>1048.07047261</v>
      </c>
      <c r="Q391" s="190">
        <f t="shared" si="273"/>
        <v>0</v>
      </c>
      <c r="R391" s="191">
        <f t="shared" si="269"/>
        <v>0</v>
      </c>
      <c r="S391" s="135">
        <f t="shared" si="261"/>
        <v>0</v>
      </c>
      <c r="T391" s="145">
        <f t="shared" si="270"/>
        <v>7.8600000000000003E-2</v>
      </c>
      <c r="U391" s="143">
        <f t="shared" si="277"/>
        <v>11</v>
      </c>
      <c r="V391" s="143">
        <v>252</v>
      </c>
      <c r="W391" s="142">
        <f t="shared" si="262"/>
        <v>1.0033082499999999</v>
      </c>
      <c r="X391" s="135">
        <f t="shared" si="263"/>
        <v>3.46727914</v>
      </c>
      <c r="Y391" s="135">
        <f t="shared" si="264"/>
        <v>0</v>
      </c>
      <c r="Z391" s="148" t="str">
        <f t="shared" si="274"/>
        <v>A+J=</v>
      </c>
      <c r="AA391" s="140">
        <f t="shared" si="275"/>
        <v>44459</v>
      </c>
      <c r="AB391" s="4"/>
      <c r="AD391" s="177">
        <v>48207</v>
      </c>
      <c r="AE391" s="178" t="s">
        <v>94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22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3"/>
      <c r="DN391" s="1"/>
      <c r="DO391" s="1"/>
      <c r="DP391" s="1"/>
      <c r="DQ391" s="1"/>
      <c r="DR391" s="1"/>
      <c r="DS391" s="1"/>
      <c r="DT391" s="1"/>
      <c r="DU391" s="1"/>
      <c r="DV391" s="1"/>
      <c r="DW391" s="4"/>
      <c r="DX391" s="1"/>
      <c r="DY391" s="1"/>
      <c r="DZ391" s="1"/>
      <c r="EA391" s="1"/>
      <c r="EB391" s="1"/>
      <c r="EC391" s="1"/>
    </row>
    <row r="392" spans="1:133" ht="12.75" x14ac:dyDescent="0.2">
      <c r="A392" s="134">
        <f t="shared" si="265"/>
        <v>44445</v>
      </c>
      <c r="B392" s="135">
        <f t="shared" si="257"/>
        <v>1051.5377517500001</v>
      </c>
      <c r="C392" s="135">
        <f t="shared" si="271"/>
        <v>965.22565643999997</v>
      </c>
      <c r="D392" s="136">
        <f t="shared" si="266"/>
        <v>5769.98</v>
      </c>
      <c r="E392" s="137">
        <f t="shared" si="279"/>
        <v>5825.37</v>
      </c>
      <c r="F392" s="138">
        <f t="shared" si="280"/>
        <v>44397</v>
      </c>
      <c r="G392" s="139">
        <f t="shared" si="258"/>
        <v>9.5996866540266623E-3</v>
      </c>
      <c r="H392" s="140">
        <f t="shared" si="272"/>
        <v>44459</v>
      </c>
      <c r="I392" s="140">
        <f t="shared" si="259"/>
        <v>44459</v>
      </c>
      <c r="J392" s="141">
        <f t="shared" si="267"/>
        <v>20</v>
      </c>
      <c r="K392" s="141">
        <f t="shared" si="282"/>
        <v>11</v>
      </c>
      <c r="L392" s="8">
        <f t="shared" si="268"/>
        <v>1.0052684700000001</v>
      </c>
      <c r="M392" s="142">
        <f t="shared" si="281"/>
        <v>1.00530005</v>
      </c>
      <c r="N392" s="142">
        <f t="shared" si="276"/>
        <v>1.0801388038086255</v>
      </c>
      <c r="O392" s="135">
        <f t="shared" si="278"/>
        <v>1.0858294799999999</v>
      </c>
      <c r="P392" s="135">
        <f t="shared" si="260"/>
        <v>1048.07047261</v>
      </c>
      <c r="Q392" s="190">
        <f t="shared" si="273"/>
        <v>0</v>
      </c>
      <c r="R392" s="191">
        <f t="shared" si="269"/>
        <v>0</v>
      </c>
      <c r="S392" s="135">
        <f t="shared" si="261"/>
        <v>0</v>
      </c>
      <c r="T392" s="145">
        <f t="shared" si="270"/>
        <v>7.8600000000000003E-2</v>
      </c>
      <c r="U392" s="143">
        <f t="shared" si="277"/>
        <v>11</v>
      </c>
      <c r="V392" s="143">
        <v>252</v>
      </c>
      <c r="W392" s="142">
        <f t="shared" si="262"/>
        <v>1.0033082499999999</v>
      </c>
      <c r="X392" s="135">
        <f t="shared" si="263"/>
        <v>3.46727914</v>
      </c>
      <c r="Y392" s="135">
        <f t="shared" si="264"/>
        <v>0</v>
      </c>
      <c r="Z392" s="148" t="str">
        <f t="shared" si="274"/>
        <v>A+J=</v>
      </c>
      <c r="AA392" s="140">
        <f t="shared" si="275"/>
        <v>44459</v>
      </c>
      <c r="AB392" s="4"/>
      <c r="AD392" s="177">
        <v>48214</v>
      </c>
      <c r="AE392" s="178" t="s">
        <v>96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22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3"/>
      <c r="DN392" s="1"/>
      <c r="DO392" s="1"/>
      <c r="DP392" s="1"/>
      <c r="DQ392" s="1"/>
      <c r="DR392" s="1"/>
      <c r="DS392" s="1"/>
      <c r="DT392" s="1"/>
      <c r="DU392" s="1"/>
      <c r="DV392" s="1"/>
      <c r="DW392" s="4"/>
      <c r="DX392" s="1"/>
      <c r="DY392" s="1"/>
      <c r="DZ392" s="1"/>
      <c r="EA392" s="1"/>
      <c r="EB392" s="1"/>
      <c r="EC392" s="1"/>
    </row>
    <row r="393" spans="1:133" ht="12.75" x14ac:dyDescent="0.2">
      <c r="A393" s="134">
        <f t="shared" si="265"/>
        <v>44446</v>
      </c>
      <c r="B393" s="135">
        <f t="shared" si="257"/>
        <v>1052.3561129500001</v>
      </c>
      <c r="C393" s="135">
        <f t="shared" si="271"/>
        <v>965.22565643999997</v>
      </c>
      <c r="D393" s="136">
        <f t="shared" si="266"/>
        <v>5769.98</v>
      </c>
      <c r="E393" s="137">
        <f t="shared" si="279"/>
        <v>5825.37</v>
      </c>
      <c r="F393" s="138">
        <f t="shared" si="280"/>
        <v>44397</v>
      </c>
      <c r="G393" s="139">
        <f t="shared" si="258"/>
        <v>9.5996866540266623E-3</v>
      </c>
      <c r="H393" s="140">
        <f t="shared" si="272"/>
        <v>44459</v>
      </c>
      <c r="I393" s="140">
        <f t="shared" si="259"/>
        <v>44459</v>
      </c>
      <c r="J393" s="141">
        <f t="shared" si="267"/>
        <v>20</v>
      </c>
      <c r="K393" s="141">
        <f t="shared" si="282"/>
        <v>12</v>
      </c>
      <c r="L393" s="8">
        <f t="shared" si="268"/>
        <v>1.0057488000000001</v>
      </c>
      <c r="M393" s="142">
        <f t="shared" si="281"/>
        <v>1.00530005</v>
      </c>
      <c r="N393" s="142">
        <f t="shared" si="276"/>
        <v>1.0801388038086255</v>
      </c>
      <c r="O393" s="135">
        <f t="shared" si="278"/>
        <v>1.0863483</v>
      </c>
      <c r="P393" s="135">
        <f t="shared" si="260"/>
        <v>1048.5712509800001</v>
      </c>
      <c r="Q393" s="190">
        <f t="shared" si="273"/>
        <v>0</v>
      </c>
      <c r="R393" s="191">
        <f t="shared" si="269"/>
        <v>0</v>
      </c>
      <c r="S393" s="135">
        <f t="shared" si="261"/>
        <v>0</v>
      </c>
      <c r="T393" s="145">
        <f t="shared" si="270"/>
        <v>7.8600000000000003E-2</v>
      </c>
      <c r="U393" s="143">
        <f t="shared" si="277"/>
        <v>12</v>
      </c>
      <c r="V393" s="143">
        <v>252</v>
      </c>
      <c r="W393" s="142">
        <f t="shared" si="262"/>
        <v>1.003609542</v>
      </c>
      <c r="X393" s="135">
        <f t="shared" si="263"/>
        <v>3.7848619700000001</v>
      </c>
      <c r="Y393" s="135">
        <f t="shared" si="264"/>
        <v>0</v>
      </c>
      <c r="Z393" s="148" t="str">
        <f t="shared" si="274"/>
        <v>A+J=</v>
      </c>
      <c r="AA393" s="140">
        <f t="shared" si="275"/>
        <v>44459</v>
      </c>
      <c r="AB393" s="4"/>
      <c r="AD393" s="177">
        <v>48253</v>
      </c>
      <c r="AE393" s="178" t="s">
        <v>85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22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3"/>
      <c r="DN393" s="1"/>
      <c r="DO393" s="1"/>
      <c r="DP393" s="1"/>
      <c r="DQ393" s="1"/>
      <c r="DR393" s="1"/>
      <c r="DS393" s="1"/>
      <c r="DT393" s="1"/>
      <c r="DU393" s="1"/>
      <c r="DV393" s="1"/>
      <c r="DW393" s="4"/>
      <c r="DX393" s="1"/>
      <c r="DY393" s="1"/>
      <c r="DZ393" s="1"/>
      <c r="EA393" s="1"/>
      <c r="EB393" s="1"/>
      <c r="EC393" s="1"/>
    </row>
    <row r="394" spans="1:133" ht="12.75" x14ac:dyDescent="0.2">
      <c r="A394" s="134">
        <f t="shared" si="265"/>
        <v>44447</v>
      </c>
      <c r="B394" s="135">
        <f t="shared" ref="B394:B457" si="283">(P394+X394)</f>
        <v>1052.3561129500001</v>
      </c>
      <c r="C394" s="135">
        <f t="shared" si="271"/>
        <v>965.22565643999997</v>
      </c>
      <c r="D394" s="136">
        <f t="shared" si="266"/>
        <v>5769.98</v>
      </c>
      <c r="E394" s="137">
        <f t="shared" si="279"/>
        <v>5825.37</v>
      </c>
      <c r="F394" s="138">
        <f t="shared" si="280"/>
        <v>44397</v>
      </c>
      <c r="G394" s="139">
        <f t="shared" ref="G394:G457" si="284">(E394/D394)-1</f>
        <v>9.5996866540266623E-3</v>
      </c>
      <c r="H394" s="140">
        <f t="shared" si="272"/>
        <v>44459</v>
      </c>
      <c r="I394" s="140">
        <f t="shared" ref="I394:I457" si="285">IF(A394&gt;I393,H394,I393)</f>
        <v>44459</v>
      </c>
      <c r="J394" s="141">
        <f t="shared" si="267"/>
        <v>20</v>
      </c>
      <c r="K394" s="141">
        <f t="shared" si="282"/>
        <v>12</v>
      </c>
      <c r="L394" s="8">
        <f t="shared" si="268"/>
        <v>1.0057488000000001</v>
      </c>
      <c r="M394" s="142">
        <f t="shared" si="281"/>
        <v>1.00530005</v>
      </c>
      <c r="N394" s="142">
        <f t="shared" si="276"/>
        <v>1.0801388038086255</v>
      </c>
      <c r="O394" s="135">
        <f t="shared" si="278"/>
        <v>1.0863483</v>
      </c>
      <c r="P394" s="135">
        <f t="shared" ref="P394:P457" si="286">TRUNC(C394*O394,8)</f>
        <v>1048.5712509800001</v>
      </c>
      <c r="Q394" s="190">
        <f t="shared" si="273"/>
        <v>0</v>
      </c>
      <c r="R394" s="191">
        <f t="shared" si="269"/>
        <v>0</v>
      </c>
      <c r="S394" s="135">
        <f t="shared" ref="S394:S457" si="287">IF(R394&gt;0,TRUNC(R394*P394,8),0)</f>
        <v>0</v>
      </c>
      <c r="T394" s="145">
        <f t="shared" si="270"/>
        <v>7.8600000000000003E-2</v>
      </c>
      <c r="U394" s="143">
        <f t="shared" si="277"/>
        <v>12</v>
      </c>
      <c r="V394" s="143">
        <v>252</v>
      </c>
      <c r="W394" s="142">
        <f t="shared" ref="W394:W457" si="288">ROUND((1+T394)^TRUNC((U394/V394),9),9)</f>
        <v>1.003609542</v>
      </c>
      <c r="X394" s="135">
        <f t="shared" ref="X394:X457" si="289">TRUNC((P394*(W394-1)),8)</f>
        <v>3.7848619700000001</v>
      </c>
      <c r="Y394" s="135">
        <f t="shared" ref="Y394:Y457" si="290">IF(Q394&gt;0,S394+X394,0)</f>
        <v>0</v>
      </c>
      <c r="Z394" s="148" t="str">
        <f t="shared" si="274"/>
        <v>A+J=</v>
      </c>
      <c r="AA394" s="140">
        <f t="shared" si="275"/>
        <v>44459</v>
      </c>
      <c r="AB394" s="4"/>
      <c r="AD394" s="177">
        <v>48254</v>
      </c>
      <c r="AE394" s="178" t="s">
        <v>85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22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3"/>
      <c r="DN394" s="1"/>
      <c r="DO394" s="1"/>
      <c r="DP394" s="1"/>
      <c r="DQ394" s="1"/>
      <c r="DR394" s="1"/>
      <c r="DS394" s="1"/>
      <c r="DT394" s="1"/>
      <c r="DU394" s="1"/>
      <c r="DV394" s="1"/>
      <c r="DW394" s="4"/>
      <c r="DX394" s="1"/>
      <c r="DY394" s="1"/>
      <c r="DZ394" s="1"/>
      <c r="EA394" s="1"/>
      <c r="EB394" s="1"/>
      <c r="EC394" s="1"/>
    </row>
    <row r="395" spans="1:133" ht="12.75" x14ac:dyDescent="0.2">
      <c r="A395" s="134">
        <f t="shared" ref="A395:A458" si="291">(A394+1)</f>
        <v>44448</v>
      </c>
      <c r="B395" s="135">
        <f t="shared" si="283"/>
        <v>1053.1751028899998</v>
      </c>
      <c r="C395" s="135">
        <f t="shared" si="271"/>
        <v>965.22565643999997</v>
      </c>
      <c r="D395" s="136">
        <f t="shared" ref="D395:D458" si="292">IF(E395=E394,D394,E394)</f>
        <v>5769.98</v>
      </c>
      <c r="E395" s="137">
        <f t="shared" si="279"/>
        <v>5825.37</v>
      </c>
      <c r="F395" s="138">
        <f t="shared" si="280"/>
        <v>44397</v>
      </c>
      <c r="G395" s="139">
        <f t="shared" si="284"/>
        <v>9.5996866540266623E-3</v>
      </c>
      <c r="H395" s="140">
        <f t="shared" si="272"/>
        <v>44459</v>
      </c>
      <c r="I395" s="140">
        <f t="shared" si="285"/>
        <v>44459</v>
      </c>
      <c r="J395" s="141">
        <f t="shared" ref="J395:J458" si="293">IF(I395=I394,J394,NETWORKDAYS(I394,I395,$AD$148:$AD$502)-1)</f>
        <v>20</v>
      </c>
      <c r="K395" s="141">
        <f t="shared" si="282"/>
        <v>13</v>
      </c>
      <c r="L395" s="8">
        <f t="shared" ref="L395:L458" si="294">IF(E395&lt;D395,1,TRUNC((E395/D395)^TRUNC((K395/J395),9),8))</f>
        <v>1.0062293499999999</v>
      </c>
      <c r="M395" s="142">
        <f t="shared" si="281"/>
        <v>1.00530005</v>
      </c>
      <c r="N395" s="142">
        <f t="shared" si="276"/>
        <v>1.0801388038086255</v>
      </c>
      <c r="O395" s="135">
        <f t="shared" si="278"/>
        <v>1.0868673600000001</v>
      </c>
      <c r="P395" s="135">
        <f t="shared" si="286"/>
        <v>1049.0722610099999</v>
      </c>
      <c r="Q395" s="190">
        <f t="shared" si="273"/>
        <v>0</v>
      </c>
      <c r="R395" s="191">
        <f t="shared" ref="R395:R458" si="295">IF(Q395&gt;0,VLOOKUP($A395,$AD$10:$AI$140,6),0)</f>
        <v>0</v>
      </c>
      <c r="S395" s="135">
        <f t="shared" si="287"/>
        <v>0</v>
      </c>
      <c r="T395" s="145">
        <f t="shared" ref="T395:T458" si="296">(T394)</f>
        <v>7.8600000000000003E-2</v>
      </c>
      <c r="U395" s="143">
        <f t="shared" si="277"/>
        <v>13</v>
      </c>
      <c r="V395" s="143">
        <v>252</v>
      </c>
      <c r="W395" s="142">
        <f t="shared" si="288"/>
        <v>1.0039109239999999</v>
      </c>
      <c r="X395" s="135">
        <f t="shared" si="289"/>
        <v>4.1028418799999997</v>
      </c>
      <c r="Y395" s="135">
        <f t="shared" si="290"/>
        <v>0</v>
      </c>
      <c r="Z395" s="148" t="str">
        <f t="shared" si="274"/>
        <v>A+J=</v>
      </c>
      <c r="AA395" s="140">
        <f t="shared" si="275"/>
        <v>44459</v>
      </c>
      <c r="AB395" s="4"/>
      <c r="AD395" s="177">
        <v>48299</v>
      </c>
      <c r="AE395" s="178" t="s">
        <v>97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22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3"/>
      <c r="DN395" s="1"/>
      <c r="DO395" s="1"/>
      <c r="DP395" s="1"/>
      <c r="DQ395" s="1"/>
      <c r="DR395" s="1"/>
      <c r="DS395" s="1"/>
      <c r="DT395" s="1"/>
      <c r="DU395" s="1"/>
      <c r="DV395" s="1"/>
      <c r="DW395" s="4"/>
      <c r="DX395" s="1"/>
      <c r="DY395" s="1"/>
      <c r="DZ395" s="1"/>
      <c r="EA395" s="1"/>
      <c r="EB395" s="1"/>
      <c r="EC395" s="1"/>
    </row>
    <row r="396" spans="1:133" ht="12.75" x14ac:dyDescent="0.2">
      <c r="A396" s="134">
        <f t="shared" si="291"/>
        <v>44449</v>
      </c>
      <c r="B396" s="135">
        <f t="shared" si="283"/>
        <v>1053.99474235</v>
      </c>
      <c r="C396" s="135">
        <f t="shared" ref="C396:C459" si="297">TRUNC(IF(Q395&gt;0,VLOOKUP(A395,$AD$12:$AE$140,2),C395),8)</f>
        <v>965.22565643999997</v>
      </c>
      <c r="D396" s="136">
        <f t="shared" si="292"/>
        <v>5769.98</v>
      </c>
      <c r="E396" s="137">
        <f t="shared" si="279"/>
        <v>5825.37</v>
      </c>
      <c r="F396" s="138">
        <f t="shared" si="280"/>
        <v>44397</v>
      </c>
      <c r="G396" s="139">
        <f t="shared" si="284"/>
        <v>9.5996866540266623E-3</v>
      </c>
      <c r="H396" s="140">
        <f t="shared" ref="H396:H459" si="298">IF(DAY(A396)=H$9,VLOOKUP(A396,AH$118:AN$450,4),H395)</f>
        <v>44459</v>
      </c>
      <c r="I396" s="140">
        <f t="shared" si="285"/>
        <v>44459</v>
      </c>
      <c r="J396" s="141">
        <f t="shared" si="293"/>
        <v>20</v>
      </c>
      <c r="K396" s="141">
        <f t="shared" si="282"/>
        <v>14</v>
      </c>
      <c r="L396" s="8">
        <f t="shared" si="294"/>
        <v>1.00671014</v>
      </c>
      <c r="M396" s="142">
        <f t="shared" si="281"/>
        <v>1.00530005</v>
      </c>
      <c r="N396" s="142">
        <f t="shared" si="276"/>
        <v>1.0801388038086255</v>
      </c>
      <c r="O396" s="135">
        <f t="shared" si="278"/>
        <v>1.08738668</v>
      </c>
      <c r="P396" s="135">
        <f t="shared" si="286"/>
        <v>1049.5735219999999</v>
      </c>
      <c r="Q396" s="190">
        <f t="shared" ref="Q396:Q459" si="299">IF(VLOOKUP(A396,AD$10:AK$140,8)=VLOOKUP(A395,AD$10:AK$140,8),0,VLOOKUP(A396,AD$10:AK$140,8))</f>
        <v>0</v>
      </c>
      <c r="R396" s="191">
        <f t="shared" si="295"/>
        <v>0</v>
      </c>
      <c r="S396" s="135">
        <f t="shared" si="287"/>
        <v>0</v>
      </c>
      <c r="T396" s="145">
        <f t="shared" si="296"/>
        <v>7.8600000000000003E-2</v>
      </c>
      <c r="U396" s="143">
        <f t="shared" si="277"/>
        <v>14</v>
      </c>
      <c r="V396" s="143">
        <v>252</v>
      </c>
      <c r="W396" s="142">
        <f t="shared" si="288"/>
        <v>1.0042123970000001</v>
      </c>
      <c r="X396" s="135">
        <f t="shared" si="289"/>
        <v>4.4212203499999996</v>
      </c>
      <c r="Y396" s="135">
        <f t="shared" si="290"/>
        <v>0</v>
      </c>
      <c r="Z396" s="148" t="str">
        <f t="shared" ref="Z396:Z459" si="300">IF($Q395&gt;0,VLOOKUP($A395,$AD$10:$AM$140,9),Z395)</f>
        <v>A+J=</v>
      </c>
      <c r="AA396" s="140">
        <f t="shared" ref="AA396:AA459" si="301">IF($Q395&gt;0,VLOOKUP($A395,$AD$10:$AM$140,10),AA395)</f>
        <v>44459</v>
      </c>
      <c r="AB396" s="4"/>
      <c r="AD396" s="177">
        <v>48325</v>
      </c>
      <c r="AE396" s="178" t="s">
        <v>86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22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3"/>
      <c r="DN396" s="1"/>
      <c r="DO396" s="1"/>
      <c r="DP396" s="1"/>
      <c r="DQ396" s="1"/>
      <c r="DR396" s="1"/>
      <c r="DS396" s="1"/>
      <c r="DT396" s="1"/>
      <c r="DU396" s="1"/>
      <c r="DV396" s="1"/>
      <c r="DW396" s="4"/>
      <c r="DX396" s="1"/>
      <c r="DY396" s="1"/>
      <c r="DZ396" s="1"/>
      <c r="EA396" s="1"/>
      <c r="EB396" s="1"/>
      <c r="EC396" s="1"/>
    </row>
    <row r="397" spans="1:133" ht="12.75" x14ac:dyDescent="0.2">
      <c r="A397" s="134">
        <f t="shared" si="291"/>
        <v>44450</v>
      </c>
      <c r="B397" s="135">
        <f t="shared" si="283"/>
        <v>1054.8150123</v>
      </c>
      <c r="C397" s="135">
        <f t="shared" si="297"/>
        <v>965.22565643999997</v>
      </c>
      <c r="D397" s="136">
        <f t="shared" si="292"/>
        <v>5769.98</v>
      </c>
      <c r="E397" s="137">
        <f t="shared" si="279"/>
        <v>5825.37</v>
      </c>
      <c r="F397" s="138">
        <f t="shared" si="280"/>
        <v>44397</v>
      </c>
      <c r="G397" s="139">
        <f t="shared" si="284"/>
        <v>9.5996866540266623E-3</v>
      </c>
      <c r="H397" s="140">
        <f t="shared" si="298"/>
        <v>44459</v>
      </c>
      <c r="I397" s="140">
        <f t="shared" si="285"/>
        <v>44459</v>
      </c>
      <c r="J397" s="141">
        <f t="shared" si="293"/>
        <v>20</v>
      </c>
      <c r="K397" s="141">
        <f t="shared" si="282"/>
        <v>15</v>
      </c>
      <c r="L397" s="8">
        <f t="shared" si="294"/>
        <v>1.0071911499999999</v>
      </c>
      <c r="M397" s="142">
        <f t="shared" si="281"/>
        <v>1.00530005</v>
      </c>
      <c r="N397" s="142">
        <f t="shared" si="276"/>
        <v>1.0801388038086255</v>
      </c>
      <c r="O397" s="135">
        <f t="shared" si="278"/>
        <v>1.0879062399999999</v>
      </c>
      <c r="P397" s="135">
        <f t="shared" si="286"/>
        <v>1050.0750146400001</v>
      </c>
      <c r="Q397" s="190">
        <f t="shared" si="299"/>
        <v>0</v>
      </c>
      <c r="R397" s="191">
        <f t="shared" si="295"/>
        <v>0</v>
      </c>
      <c r="S397" s="135">
        <f t="shared" si="287"/>
        <v>0</v>
      </c>
      <c r="T397" s="145">
        <f t="shared" si="296"/>
        <v>7.8600000000000003E-2</v>
      </c>
      <c r="U397" s="143">
        <f t="shared" si="277"/>
        <v>15</v>
      </c>
      <c r="V397" s="143">
        <v>252</v>
      </c>
      <c r="W397" s="142">
        <f t="shared" si="288"/>
        <v>1.004513961</v>
      </c>
      <c r="X397" s="135">
        <f t="shared" si="289"/>
        <v>4.7399976600000002</v>
      </c>
      <c r="Y397" s="135">
        <f t="shared" si="290"/>
        <v>0</v>
      </c>
      <c r="Z397" s="148" t="str">
        <f t="shared" si="300"/>
        <v>A+J=</v>
      </c>
      <c r="AA397" s="140">
        <f t="shared" si="301"/>
        <v>44459</v>
      </c>
      <c r="AB397" s="4"/>
      <c r="AD397" s="177">
        <v>48361</v>
      </c>
      <c r="AE397" s="178" t="s">
        <v>98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22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3"/>
      <c r="DN397" s="1"/>
      <c r="DO397" s="1"/>
      <c r="DP397" s="1"/>
      <c r="DQ397" s="1"/>
      <c r="DR397" s="1"/>
      <c r="DS397" s="1"/>
      <c r="DT397" s="1"/>
      <c r="DU397" s="1"/>
      <c r="DV397" s="1"/>
      <c r="DW397" s="4"/>
      <c r="DX397" s="1"/>
      <c r="DY397" s="1"/>
      <c r="DZ397" s="1"/>
      <c r="EA397" s="1"/>
      <c r="EB397" s="1"/>
      <c r="EC397" s="1"/>
    </row>
    <row r="398" spans="1:133" ht="12.75" x14ac:dyDescent="0.2">
      <c r="A398" s="134">
        <f t="shared" si="291"/>
        <v>44451</v>
      </c>
      <c r="B398" s="135">
        <f t="shared" si="283"/>
        <v>1054.8150123</v>
      </c>
      <c r="C398" s="135">
        <f t="shared" si="297"/>
        <v>965.22565643999997</v>
      </c>
      <c r="D398" s="136">
        <f t="shared" si="292"/>
        <v>5769.98</v>
      </c>
      <c r="E398" s="137">
        <f t="shared" si="279"/>
        <v>5825.37</v>
      </c>
      <c r="F398" s="138">
        <f t="shared" si="280"/>
        <v>44397</v>
      </c>
      <c r="G398" s="139">
        <f t="shared" si="284"/>
        <v>9.5996866540266623E-3</v>
      </c>
      <c r="H398" s="140">
        <f t="shared" si="298"/>
        <v>44459</v>
      </c>
      <c r="I398" s="140">
        <f t="shared" si="285"/>
        <v>44459</v>
      </c>
      <c r="J398" s="141">
        <f t="shared" si="293"/>
        <v>20</v>
      </c>
      <c r="K398" s="141">
        <f t="shared" si="282"/>
        <v>15</v>
      </c>
      <c r="L398" s="8">
        <f t="shared" si="294"/>
        <v>1.0071911499999999</v>
      </c>
      <c r="M398" s="142">
        <f t="shared" si="281"/>
        <v>1.00530005</v>
      </c>
      <c r="N398" s="142">
        <f t="shared" si="276"/>
        <v>1.0801388038086255</v>
      </c>
      <c r="O398" s="135">
        <f t="shared" si="278"/>
        <v>1.0879062399999999</v>
      </c>
      <c r="P398" s="135">
        <f t="shared" si="286"/>
        <v>1050.0750146400001</v>
      </c>
      <c r="Q398" s="190">
        <f t="shared" si="299"/>
        <v>0</v>
      </c>
      <c r="R398" s="191">
        <f t="shared" si="295"/>
        <v>0</v>
      </c>
      <c r="S398" s="135">
        <f t="shared" si="287"/>
        <v>0</v>
      </c>
      <c r="T398" s="145">
        <f t="shared" si="296"/>
        <v>7.8600000000000003E-2</v>
      </c>
      <c r="U398" s="143">
        <f t="shared" si="277"/>
        <v>15</v>
      </c>
      <c r="V398" s="143">
        <v>252</v>
      </c>
      <c r="W398" s="142">
        <f t="shared" si="288"/>
        <v>1.004513961</v>
      </c>
      <c r="X398" s="135">
        <f t="shared" si="289"/>
        <v>4.7399976600000002</v>
      </c>
      <c r="Y398" s="135">
        <f t="shared" si="290"/>
        <v>0</v>
      </c>
      <c r="Z398" s="148" t="str">
        <f t="shared" si="300"/>
        <v>A+J=</v>
      </c>
      <c r="AA398" s="140">
        <f t="shared" si="301"/>
        <v>44459</v>
      </c>
      <c r="AB398" s="4"/>
      <c r="AD398" s="177">
        <v>48464</v>
      </c>
      <c r="AE398" s="178" t="s">
        <v>91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22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3"/>
      <c r="DN398" s="1"/>
      <c r="DO398" s="1"/>
      <c r="DP398" s="1"/>
      <c r="DQ398" s="1"/>
      <c r="DR398" s="1"/>
      <c r="DS398" s="1"/>
      <c r="DT398" s="1"/>
      <c r="DU398" s="1"/>
      <c r="DV398" s="1"/>
      <c r="DW398" s="4"/>
      <c r="DX398" s="1"/>
      <c r="DY398" s="1"/>
      <c r="DZ398" s="1"/>
      <c r="EA398" s="1"/>
      <c r="EB398" s="1"/>
      <c r="EC398" s="1"/>
    </row>
    <row r="399" spans="1:133" ht="12.75" x14ac:dyDescent="0.2">
      <c r="A399" s="134">
        <f t="shared" si="291"/>
        <v>44452</v>
      </c>
      <c r="B399" s="135">
        <f t="shared" si="283"/>
        <v>1054.8150123</v>
      </c>
      <c r="C399" s="135">
        <f t="shared" si="297"/>
        <v>965.22565643999997</v>
      </c>
      <c r="D399" s="136">
        <f t="shared" si="292"/>
        <v>5769.98</v>
      </c>
      <c r="E399" s="137">
        <f t="shared" si="279"/>
        <v>5825.37</v>
      </c>
      <c r="F399" s="138">
        <f t="shared" si="280"/>
        <v>44397</v>
      </c>
      <c r="G399" s="139">
        <f t="shared" si="284"/>
        <v>9.5996866540266623E-3</v>
      </c>
      <c r="H399" s="140">
        <f t="shared" si="298"/>
        <v>44459</v>
      </c>
      <c r="I399" s="140">
        <f t="shared" si="285"/>
        <v>44459</v>
      </c>
      <c r="J399" s="141">
        <f t="shared" si="293"/>
        <v>20</v>
      </c>
      <c r="K399" s="141">
        <f t="shared" si="282"/>
        <v>15</v>
      </c>
      <c r="L399" s="8">
        <f t="shared" si="294"/>
        <v>1.0071911499999999</v>
      </c>
      <c r="M399" s="142">
        <f t="shared" si="281"/>
        <v>1.00530005</v>
      </c>
      <c r="N399" s="142">
        <f t="shared" si="276"/>
        <v>1.0801388038086255</v>
      </c>
      <c r="O399" s="135">
        <f t="shared" si="278"/>
        <v>1.0879062399999999</v>
      </c>
      <c r="P399" s="135">
        <f t="shared" si="286"/>
        <v>1050.0750146400001</v>
      </c>
      <c r="Q399" s="190">
        <f t="shared" si="299"/>
        <v>0</v>
      </c>
      <c r="R399" s="191">
        <f t="shared" si="295"/>
        <v>0</v>
      </c>
      <c r="S399" s="135">
        <f t="shared" si="287"/>
        <v>0</v>
      </c>
      <c r="T399" s="145">
        <f t="shared" si="296"/>
        <v>7.8600000000000003E-2</v>
      </c>
      <c r="U399" s="143">
        <f t="shared" si="277"/>
        <v>15</v>
      </c>
      <c r="V399" s="143">
        <v>252</v>
      </c>
      <c r="W399" s="142">
        <f t="shared" si="288"/>
        <v>1.004513961</v>
      </c>
      <c r="X399" s="135">
        <f t="shared" si="289"/>
        <v>4.7399976600000002</v>
      </c>
      <c r="Y399" s="135">
        <f t="shared" si="290"/>
        <v>0</v>
      </c>
      <c r="Z399" s="148" t="str">
        <f t="shared" si="300"/>
        <v>A+J=</v>
      </c>
      <c r="AA399" s="140">
        <f t="shared" si="301"/>
        <v>44459</v>
      </c>
      <c r="AB399" s="4"/>
      <c r="AD399" s="177">
        <v>48499</v>
      </c>
      <c r="AE399" s="179" t="s">
        <v>87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22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3"/>
      <c r="DN399" s="1"/>
      <c r="DO399" s="1"/>
      <c r="DP399" s="1"/>
      <c r="DQ399" s="1"/>
      <c r="DR399" s="1"/>
      <c r="DS399" s="1"/>
      <c r="DT399" s="1"/>
      <c r="DU399" s="1"/>
      <c r="DV399" s="1"/>
      <c r="DW399" s="4"/>
      <c r="DX399" s="1"/>
      <c r="DY399" s="1"/>
      <c r="DZ399" s="1"/>
      <c r="EA399" s="1"/>
      <c r="EB399" s="1"/>
      <c r="EC399" s="1"/>
    </row>
    <row r="400" spans="1:133" ht="12.75" x14ac:dyDescent="0.2">
      <c r="A400" s="134">
        <f t="shared" si="291"/>
        <v>44453</v>
      </c>
      <c r="B400" s="135">
        <f t="shared" si="283"/>
        <v>1055.6359314299998</v>
      </c>
      <c r="C400" s="135">
        <f t="shared" si="297"/>
        <v>965.22565643999997</v>
      </c>
      <c r="D400" s="136">
        <f t="shared" si="292"/>
        <v>5769.98</v>
      </c>
      <c r="E400" s="137">
        <f t="shared" si="279"/>
        <v>5825.37</v>
      </c>
      <c r="F400" s="138">
        <f t="shared" si="280"/>
        <v>44397</v>
      </c>
      <c r="G400" s="139">
        <f t="shared" si="284"/>
        <v>9.5996866540266623E-3</v>
      </c>
      <c r="H400" s="140">
        <f t="shared" si="298"/>
        <v>44459</v>
      </c>
      <c r="I400" s="140">
        <f t="shared" si="285"/>
        <v>44459</v>
      </c>
      <c r="J400" s="141">
        <f t="shared" si="293"/>
        <v>20</v>
      </c>
      <c r="K400" s="141">
        <f t="shared" si="282"/>
        <v>16</v>
      </c>
      <c r="L400" s="8">
        <f t="shared" si="294"/>
        <v>1.0076723999999999</v>
      </c>
      <c r="M400" s="142">
        <f t="shared" si="281"/>
        <v>1.00530005</v>
      </c>
      <c r="N400" s="142">
        <f t="shared" si="276"/>
        <v>1.0801388038086255</v>
      </c>
      <c r="O400" s="135">
        <f t="shared" si="278"/>
        <v>1.08842606</v>
      </c>
      <c r="P400" s="135">
        <f t="shared" si="286"/>
        <v>1050.5767582399999</v>
      </c>
      <c r="Q400" s="190">
        <f t="shared" si="299"/>
        <v>0</v>
      </c>
      <c r="R400" s="191">
        <f t="shared" si="295"/>
        <v>0</v>
      </c>
      <c r="S400" s="135">
        <f t="shared" si="287"/>
        <v>0</v>
      </c>
      <c r="T400" s="145">
        <f t="shared" si="296"/>
        <v>7.8600000000000003E-2</v>
      </c>
      <c r="U400" s="143">
        <f t="shared" si="277"/>
        <v>16</v>
      </c>
      <c r="V400" s="143">
        <v>252</v>
      </c>
      <c r="W400" s="142">
        <f t="shared" si="288"/>
        <v>1.0048156150000001</v>
      </c>
      <c r="X400" s="135">
        <f t="shared" si="289"/>
        <v>5.0591731900000001</v>
      </c>
      <c r="Y400" s="135">
        <f t="shared" si="290"/>
        <v>0</v>
      </c>
      <c r="Z400" s="148" t="str">
        <f t="shared" si="300"/>
        <v>A+J=</v>
      </c>
      <c r="AA400" s="140">
        <f t="shared" si="301"/>
        <v>44459</v>
      </c>
      <c r="AB400" s="4"/>
      <c r="AD400" s="177">
        <v>48520</v>
      </c>
      <c r="AE400" s="178" t="s">
        <v>92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22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3"/>
      <c r="DN400" s="1"/>
      <c r="DO400" s="1"/>
      <c r="DP400" s="1"/>
      <c r="DQ400" s="1"/>
      <c r="DR400" s="1"/>
      <c r="DS400" s="1"/>
      <c r="DT400" s="1"/>
      <c r="DU400" s="1"/>
      <c r="DV400" s="1"/>
      <c r="DW400" s="4"/>
      <c r="DX400" s="1"/>
      <c r="DY400" s="1"/>
      <c r="DZ400" s="1"/>
      <c r="EA400" s="1"/>
      <c r="EB400" s="1"/>
      <c r="EC400" s="1"/>
    </row>
    <row r="401" spans="1:133" ht="12.75" x14ac:dyDescent="0.2">
      <c r="A401" s="134">
        <f t="shared" si="291"/>
        <v>44454</v>
      </c>
      <c r="B401" s="135">
        <f t="shared" si="283"/>
        <v>1056.4574817600001</v>
      </c>
      <c r="C401" s="135">
        <f t="shared" si="297"/>
        <v>965.22565643999997</v>
      </c>
      <c r="D401" s="136">
        <f t="shared" si="292"/>
        <v>5769.98</v>
      </c>
      <c r="E401" s="137">
        <f t="shared" si="279"/>
        <v>5825.37</v>
      </c>
      <c r="F401" s="138">
        <f t="shared" si="280"/>
        <v>44397</v>
      </c>
      <c r="G401" s="139">
        <f t="shared" si="284"/>
        <v>9.5996866540266623E-3</v>
      </c>
      <c r="H401" s="140">
        <f t="shared" si="298"/>
        <v>44459</v>
      </c>
      <c r="I401" s="140">
        <f t="shared" si="285"/>
        <v>44459</v>
      </c>
      <c r="J401" s="141">
        <f t="shared" si="293"/>
        <v>20</v>
      </c>
      <c r="K401" s="141">
        <f t="shared" si="282"/>
        <v>17</v>
      </c>
      <c r="L401" s="8">
        <f t="shared" si="294"/>
        <v>1.0081538800000001</v>
      </c>
      <c r="M401" s="142">
        <f t="shared" si="281"/>
        <v>1.00530005</v>
      </c>
      <c r="N401" s="142">
        <f t="shared" si="276"/>
        <v>1.0801388038086255</v>
      </c>
      <c r="O401" s="135">
        <f t="shared" si="278"/>
        <v>1.0889461199999999</v>
      </c>
      <c r="P401" s="135">
        <f t="shared" si="286"/>
        <v>1051.0787335</v>
      </c>
      <c r="Q401" s="190">
        <f t="shared" si="299"/>
        <v>0</v>
      </c>
      <c r="R401" s="191">
        <f t="shared" si="295"/>
        <v>0</v>
      </c>
      <c r="S401" s="135">
        <f t="shared" si="287"/>
        <v>0</v>
      </c>
      <c r="T401" s="145">
        <f t="shared" si="296"/>
        <v>7.8600000000000003E-2</v>
      </c>
      <c r="U401" s="143">
        <f t="shared" si="277"/>
        <v>17</v>
      </c>
      <c r="V401" s="143">
        <v>252</v>
      </c>
      <c r="W401" s="142">
        <f t="shared" si="288"/>
        <v>1.0051173600000001</v>
      </c>
      <c r="X401" s="135">
        <f t="shared" si="289"/>
        <v>5.3787482600000001</v>
      </c>
      <c r="Y401" s="135">
        <f t="shared" si="290"/>
        <v>0</v>
      </c>
      <c r="Z401" s="148" t="str">
        <f t="shared" si="300"/>
        <v>A+J=</v>
      </c>
      <c r="AA401" s="140">
        <f t="shared" si="301"/>
        <v>44459</v>
      </c>
      <c r="AB401" s="4"/>
      <c r="AD401" s="177">
        <v>48533</v>
      </c>
      <c r="AE401" s="178" t="s">
        <v>101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22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3"/>
      <c r="DN401" s="1"/>
      <c r="DO401" s="1"/>
      <c r="DP401" s="1"/>
      <c r="DQ401" s="1"/>
      <c r="DR401" s="1"/>
      <c r="DS401" s="1"/>
      <c r="DT401" s="1"/>
      <c r="DU401" s="1"/>
      <c r="DV401" s="1"/>
      <c r="DW401" s="4"/>
      <c r="DX401" s="1"/>
      <c r="DY401" s="1"/>
      <c r="DZ401" s="1"/>
      <c r="EA401" s="1"/>
      <c r="EB401" s="1"/>
      <c r="EC401" s="1"/>
    </row>
    <row r="402" spans="1:133" ht="12.75" x14ac:dyDescent="0.2">
      <c r="A402" s="134">
        <f t="shared" si="291"/>
        <v>44455</v>
      </c>
      <c r="B402" s="135">
        <f t="shared" si="283"/>
        <v>1057.27966363</v>
      </c>
      <c r="C402" s="135">
        <f t="shared" si="297"/>
        <v>965.22565643999997</v>
      </c>
      <c r="D402" s="136">
        <f t="shared" si="292"/>
        <v>5769.98</v>
      </c>
      <c r="E402" s="137">
        <f t="shared" si="279"/>
        <v>5825.37</v>
      </c>
      <c r="F402" s="138">
        <f t="shared" si="280"/>
        <v>44397</v>
      </c>
      <c r="G402" s="139">
        <f t="shared" si="284"/>
        <v>9.5996866540266623E-3</v>
      </c>
      <c r="H402" s="140">
        <f t="shared" si="298"/>
        <v>44459</v>
      </c>
      <c r="I402" s="140">
        <f t="shared" si="285"/>
        <v>44459</v>
      </c>
      <c r="J402" s="141">
        <f t="shared" si="293"/>
        <v>20</v>
      </c>
      <c r="K402" s="141">
        <f t="shared" si="282"/>
        <v>18</v>
      </c>
      <c r="L402" s="8">
        <f t="shared" si="294"/>
        <v>1.00863558</v>
      </c>
      <c r="M402" s="142">
        <f t="shared" si="281"/>
        <v>1.00530005</v>
      </c>
      <c r="N402" s="142">
        <f t="shared" si="276"/>
        <v>1.0801388038086255</v>
      </c>
      <c r="O402" s="135">
        <f t="shared" si="278"/>
        <v>1.0894664199999999</v>
      </c>
      <c r="P402" s="135">
        <f t="shared" si="286"/>
        <v>1051.58094041</v>
      </c>
      <c r="Q402" s="190">
        <f t="shared" si="299"/>
        <v>0</v>
      </c>
      <c r="R402" s="191">
        <f t="shared" si="295"/>
        <v>0</v>
      </c>
      <c r="S402" s="135">
        <f t="shared" si="287"/>
        <v>0</v>
      </c>
      <c r="T402" s="145">
        <f t="shared" si="296"/>
        <v>7.8600000000000003E-2</v>
      </c>
      <c r="U402" s="143">
        <f t="shared" si="277"/>
        <v>18</v>
      </c>
      <c r="V402" s="143">
        <v>252</v>
      </c>
      <c r="W402" s="142">
        <f t="shared" si="288"/>
        <v>1.0054191960000001</v>
      </c>
      <c r="X402" s="135">
        <f t="shared" si="289"/>
        <v>5.6987232199999998</v>
      </c>
      <c r="Y402" s="135">
        <f t="shared" si="290"/>
        <v>0</v>
      </c>
      <c r="Z402" s="148" t="str">
        <f t="shared" si="300"/>
        <v>A+J=</v>
      </c>
      <c r="AA402" s="140">
        <f t="shared" si="301"/>
        <v>44459</v>
      </c>
      <c r="AB402" s="4"/>
      <c r="AD402" s="177">
        <v>48638</v>
      </c>
      <c r="AE402" s="178" t="s">
        <v>85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22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3"/>
      <c r="DN402" s="1"/>
      <c r="DO402" s="1"/>
      <c r="DP402" s="1"/>
      <c r="DQ402" s="1"/>
      <c r="DR402" s="1"/>
      <c r="DS402" s="1"/>
      <c r="DT402" s="1"/>
      <c r="DU402" s="1"/>
      <c r="DV402" s="1"/>
      <c r="DW402" s="4"/>
      <c r="DX402" s="1"/>
      <c r="DY402" s="1"/>
      <c r="DZ402" s="1"/>
      <c r="EA402" s="1"/>
      <c r="EB402" s="1"/>
      <c r="EC402" s="1"/>
    </row>
    <row r="403" spans="1:133" ht="12.75" x14ac:dyDescent="0.2">
      <c r="A403" s="134">
        <f t="shared" si="291"/>
        <v>44456</v>
      </c>
      <c r="B403" s="135">
        <f t="shared" si="283"/>
        <v>1058.10250546</v>
      </c>
      <c r="C403" s="135">
        <f t="shared" si="297"/>
        <v>965.22565643999997</v>
      </c>
      <c r="D403" s="136">
        <f t="shared" si="292"/>
        <v>5769.98</v>
      </c>
      <c r="E403" s="137">
        <f t="shared" si="279"/>
        <v>5825.37</v>
      </c>
      <c r="F403" s="138">
        <f t="shared" si="280"/>
        <v>44397</v>
      </c>
      <c r="G403" s="139">
        <f t="shared" si="284"/>
        <v>9.5996866540266623E-3</v>
      </c>
      <c r="H403" s="140">
        <f t="shared" si="298"/>
        <v>44459</v>
      </c>
      <c r="I403" s="140">
        <f t="shared" si="285"/>
        <v>44459</v>
      </c>
      <c r="J403" s="141">
        <f t="shared" si="293"/>
        <v>20</v>
      </c>
      <c r="K403" s="141">
        <f t="shared" si="282"/>
        <v>19</v>
      </c>
      <c r="L403" s="8">
        <f t="shared" si="294"/>
        <v>1.00911752</v>
      </c>
      <c r="M403" s="142">
        <f t="shared" si="281"/>
        <v>1.00530005</v>
      </c>
      <c r="N403" s="142">
        <f t="shared" si="276"/>
        <v>1.0801388038086255</v>
      </c>
      <c r="O403" s="135">
        <f t="shared" si="278"/>
        <v>1.0899869900000001</v>
      </c>
      <c r="P403" s="135">
        <f t="shared" si="286"/>
        <v>1052.08340793</v>
      </c>
      <c r="Q403" s="190">
        <f t="shared" si="299"/>
        <v>0</v>
      </c>
      <c r="R403" s="191">
        <f t="shared" si="295"/>
        <v>0</v>
      </c>
      <c r="S403" s="135">
        <f t="shared" si="287"/>
        <v>0</v>
      </c>
      <c r="T403" s="145">
        <f t="shared" si="296"/>
        <v>7.8600000000000003E-2</v>
      </c>
      <c r="U403" s="143">
        <f t="shared" si="277"/>
        <v>19</v>
      </c>
      <c r="V403" s="143">
        <v>252</v>
      </c>
      <c r="W403" s="142">
        <f t="shared" si="288"/>
        <v>1.005721122</v>
      </c>
      <c r="X403" s="135">
        <f t="shared" si="289"/>
        <v>6.0190975299999998</v>
      </c>
      <c r="Y403" s="135">
        <f t="shared" si="290"/>
        <v>0</v>
      </c>
      <c r="Z403" s="148" t="str">
        <f t="shared" si="300"/>
        <v>A+J=</v>
      </c>
      <c r="AA403" s="140">
        <f t="shared" si="301"/>
        <v>44459</v>
      </c>
      <c r="AB403" s="4"/>
      <c r="AD403" s="177">
        <v>48639</v>
      </c>
      <c r="AE403" s="178" t="s">
        <v>85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22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3"/>
      <c r="DN403" s="1"/>
      <c r="DO403" s="1"/>
      <c r="DP403" s="1"/>
      <c r="DQ403" s="1"/>
      <c r="DR403" s="1"/>
      <c r="DS403" s="1"/>
      <c r="DT403" s="1"/>
      <c r="DU403" s="1"/>
      <c r="DV403" s="1"/>
      <c r="DW403" s="4"/>
      <c r="DX403" s="1"/>
      <c r="DY403" s="1"/>
      <c r="DZ403" s="1"/>
      <c r="EA403" s="1"/>
      <c r="EB403" s="1"/>
      <c r="EC403" s="1"/>
    </row>
    <row r="404" spans="1:133" ht="12.75" x14ac:dyDescent="0.2">
      <c r="A404" s="134">
        <f t="shared" si="291"/>
        <v>44457</v>
      </c>
      <c r="B404" s="135">
        <f t="shared" si="283"/>
        <v>1058.9259687699998</v>
      </c>
      <c r="C404" s="135">
        <f t="shared" si="297"/>
        <v>965.22565643999997</v>
      </c>
      <c r="D404" s="136">
        <f t="shared" si="292"/>
        <v>5769.98</v>
      </c>
      <c r="E404" s="137">
        <f t="shared" si="279"/>
        <v>5825.37</v>
      </c>
      <c r="F404" s="138">
        <f t="shared" si="280"/>
        <v>44397</v>
      </c>
      <c r="G404" s="139">
        <f t="shared" si="284"/>
        <v>9.5996866540266623E-3</v>
      </c>
      <c r="H404" s="140">
        <f t="shared" si="298"/>
        <v>44459</v>
      </c>
      <c r="I404" s="140">
        <f t="shared" si="285"/>
        <v>44459</v>
      </c>
      <c r="J404" s="141">
        <f t="shared" si="293"/>
        <v>20</v>
      </c>
      <c r="K404" s="141">
        <f t="shared" si="282"/>
        <v>20</v>
      </c>
      <c r="L404" s="8">
        <f t="shared" si="294"/>
        <v>1.00959968</v>
      </c>
      <c r="M404" s="142">
        <f t="shared" si="281"/>
        <v>1.00530005</v>
      </c>
      <c r="N404" s="142">
        <f t="shared" si="276"/>
        <v>1.0801388038086255</v>
      </c>
      <c r="O404" s="135">
        <f t="shared" si="278"/>
        <v>1.09050779</v>
      </c>
      <c r="P404" s="135">
        <f t="shared" si="286"/>
        <v>1052.5860974499999</v>
      </c>
      <c r="Q404" s="190">
        <f t="shared" si="299"/>
        <v>0</v>
      </c>
      <c r="R404" s="191">
        <f t="shared" si="295"/>
        <v>0</v>
      </c>
      <c r="S404" s="135">
        <f t="shared" si="287"/>
        <v>0</v>
      </c>
      <c r="T404" s="145">
        <f t="shared" si="296"/>
        <v>7.8600000000000003E-2</v>
      </c>
      <c r="U404" s="143">
        <f t="shared" si="277"/>
        <v>20</v>
      </c>
      <c r="V404" s="143">
        <v>252</v>
      </c>
      <c r="W404" s="142">
        <f t="shared" si="288"/>
        <v>1.006023138</v>
      </c>
      <c r="X404" s="135">
        <f t="shared" si="289"/>
        <v>6.3398713200000003</v>
      </c>
      <c r="Y404" s="135">
        <f t="shared" si="290"/>
        <v>0</v>
      </c>
      <c r="Z404" s="148" t="str">
        <f t="shared" si="300"/>
        <v>A+J=</v>
      </c>
      <c r="AA404" s="140">
        <f t="shared" si="301"/>
        <v>44459</v>
      </c>
      <c r="AB404" s="4"/>
      <c r="AD404" s="177">
        <v>48684</v>
      </c>
      <c r="AE404" s="178" t="s">
        <v>97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22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3"/>
      <c r="DN404" s="1"/>
      <c r="DO404" s="1"/>
      <c r="DP404" s="1"/>
      <c r="DQ404" s="1"/>
      <c r="DR404" s="1"/>
      <c r="DS404" s="1"/>
      <c r="DT404" s="1"/>
      <c r="DU404" s="1"/>
      <c r="DV404" s="1"/>
      <c r="DW404" s="4"/>
      <c r="DX404" s="1"/>
      <c r="DY404" s="1"/>
      <c r="DZ404" s="1"/>
      <c r="EA404" s="1"/>
      <c r="EB404" s="1"/>
      <c r="EC404" s="1"/>
    </row>
    <row r="405" spans="1:133" ht="12.75" x14ac:dyDescent="0.2">
      <c r="A405" s="134">
        <f t="shared" si="291"/>
        <v>44458</v>
      </c>
      <c r="B405" s="135">
        <f t="shared" si="283"/>
        <v>1058.9259687699998</v>
      </c>
      <c r="C405" s="135">
        <f t="shared" si="297"/>
        <v>965.22565643999997</v>
      </c>
      <c r="D405" s="136">
        <f t="shared" si="292"/>
        <v>5769.98</v>
      </c>
      <c r="E405" s="137">
        <f t="shared" si="279"/>
        <v>5825.37</v>
      </c>
      <c r="F405" s="138">
        <f t="shared" si="280"/>
        <v>44397</v>
      </c>
      <c r="G405" s="139">
        <f t="shared" si="284"/>
        <v>9.5996866540266623E-3</v>
      </c>
      <c r="H405" s="140">
        <f t="shared" si="298"/>
        <v>44459</v>
      </c>
      <c r="I405" s="140">
        <f t="shared" si="285"/>
        <v>44459</v>
      </c>
      <c r="J405" s="141">
        <f t="shared" si="293"/>
        <v>20</v>
      </c>
      <c r="K405" s="141">
        <f t="shared" si="282"/>
        <v>20</v>
      </c>
      <c r="L405" s="8">
        <f t="shared" si="294"/>
        <v>1.00959968</v>
      </c>
      <c r="M405" s="142">
        <f t="shared" si="281"/>
        <v>1.00530005</v>
      </c>
      <c r="N405" s="142">
        <f t="shared" si="276"/>
        <v>1.0801388038086255</v>
      </c>
      <c r="O405" s="135">
        <f t="shared" si="278"/>
        <v>1.09050779</v>
      </c>
      <c r="P405" s="135">
        <f t="shared" si="286"/>
        <v>1052.5860974499999</v>
      </c>
      <c r="Q405" s="190">
        <f t="shared" si="299"/>
        <v>0</v>
      </c>
      <c r="R405" s="191">
        <f t="shared" si="295"/>
        <v>0</v>
      </c>
      <c r="S405" s="135">
        <f t="shared" si="287"/>
        <v>0</v>
      </c>
      <c r="T405" s="145">
        <f t="shared" si="296"/>
        <v>7.8600000000000003E-2</v>
      </c>
      <c r="U405" s="143">
        <f t="shared" si="277"/>
        <v>20</v>
      </c>
      <c r="V405" s="143">
        <v>252</v>
      </c>
      <c r="W405" s="142">
        <f t="shared" si="288"/>
        <v>1.006023138</v>
      </c>
      <c r="X405" s="135">
        <f t="shared" si="289"/>
        <v>6.3398713200000003</v>
      </c>
      <c r="Y405" s="135">
        <f t="shared" si="290"/>
        <v>0</v>
      </c>
      <c r="Z405" s="148" t="str">
        <f t="shared" si="300"/>
        <v>A+J=</v>
      </c>
      <c r="AA405" s="140">
        <f t="shared" si="301"/>
        <v>44459</v>
      </c>
      <c r="AB405" s="4"/>
      <c r="AD405" s="177">
        <v>48690</v>
      </c>
      <c r="AE405" s="178" t="s">
        <v>86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22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3"/>
      <c r="DN405" s="1"/>
      <c r="DO405" s="1"/>
      <c r="DP405" s="1"/>
      <c r="DQ405" s="1"/>
      <c r="DR405" s="1"/>
      <c r="DS405" s="1"/>
      <c r="DT405" s="1"/>
      <c r="DU405" s="1"/>
      <c r="DV405" s="1"/>
      <c r="DW405" s="4"/>
      <c r="DX405" s="1"/>
      <c r="DY405" s="1"/>
      <c r="DZ405" s="1"/>
      <c r="EA405" s="1"/>
      <c r="EB405" s="1"/>
      <c r="EC405" s="1"/>
    </row>
    <row r="406" spans="1:133" ht="12.75" x14ac:dyDescent="0.2">
      <c r="A406" s="134">
        <f t="shared" si="291"/>
        <v>44459</v>
      </c>
      <c r="B406" s="135">
        <f t="shared" si="283"/>
        <v>1058.9259687699998</v>
      </c>
      <c r="C406" s="135">
        <f t="shared" si="297"/>
        <v>965.22565643999997</v>
      </c>
      <c r="D406" s="136">
        <f t="shared" si="292"/>
        <v>5769.98</v>
      </c>
      <c r="E406" s="137">
        <f t="shared" si="279"/>
        <v>5825.37</v>
      </c>
      <c r="F406" s="138">
        <f t="shared" si="280"/>
        <v>44397</v>
      </c>
      <c r="G406" s="139">
        <f t="shared" si="284"/>
        <v>9.5996866540266623E-3</v>
      </c>
      <c r="H406" s="140">
        <f t="shared" si="298"/>
        <v>44489</v>
      </c>
      <c r="I406" s="140">
        <f t="shared" si="285"/>
        <v>44459</v>
      </c>
      <c r="J406" s="141">
        <f t="shared" si="293"/>
        <v>20</v>
      </c>
      <c r="K406" s="141">
        <f t="shared" si="282"/>
        <v>20</v>
      </c>
      <c r="L406" s="8">
        <f t="shared" si="294"/>
        <v>1.00959968</v>
      </c>
      <c r="M406" s="142">
        <f t="shared" si="281"/>
        <v>1.00530005</v>
      </c>
      <c r="N406" s="142">
        <f t="shared" si="276"/>
        <v>1.0801388038086255</v>
      </c>
      <c r="O406" s="135">
        <f t="shared" si="278"/>
        <v>1.09050779</v>
      </c>
      <c r="P406" s="135">
        <f t="shared" si="286"/>
        <v>1052.5860974499999</v>
      </c>
      <c r="Q406" s="190">
        <f t="shared" si="299"/>
        <v>13</v>
      </c>
      <c r="R406" s="191">
        <f t="shared" si="295"/>
        <v>4.7561880041245841E-3</v>
      </c>
      <c r="S406" s="135">
        <f t="shared" si="287"/>
        <v>5.0062973700000004</v>
      </c>
      <c r="T406" s="145">
        <f t="shared" si="296"/>
        <v>7.8600000000000003E-2</v>
      </c>
      <c r="U406" s="143">
        <f t="shared" si="277"/>
        <v>20</v>
      </c>
      <c r="V406" s="143">
        <v>252</v>
      </c>
      <c r="W406" s="142">
        <f t="shared" si="288"/>
        <v>1.006023138</v>
      </c>
      <c r="X406" s="135">
        <f t="shared" si="289"/>
        <v>6.3398713200000003</v>
      </c>
      <c r="Y406" s="135">
        <f t="shared" si="290"/>
        <v>11.346168690000001</v>
      </c>
      <c r="Z406" s="148" t="str">
        <f t="shared" si="300"/>
        <v>A+J=</v>
      </c>
      <c r="AA406" s="140">
        <f t="shared" si="301"/>
        <v>44459</v>
      </c>
      <c r="AB406" s="4"/>
      <c r="AD406" s="177">
        <v>48746</v>
      </c>
      <c r="AE406" s="178" t="s">
        <v>98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22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3"/>
      <c r="DN406" s="1"/>
      <c r="DO406" s="1"/>
      <c r="DP406" s="1"/>
      <c r="DQ406" s="1"/>
      <c r="DR406" s="1"/>
      <c r="DS406" s="1"/>
      <c r="DT406" s="1"/>
      <c r="DU406" s="1"/>
      <c r="DV406" s="1"/>
      <c r="DW406" s="4"/>
      <c r="DX406" s="1"/>
      <c r="DY406" s="1"/>
      <c r="DZ406" s="1"/>
      <c r="EA406" s="1"/>
      <c r="EB406" s="1"/>
      <c r="EC406" s="1"/>
    </row>
    <row r="407" spans="1:133" ht="12.75" x14ac:dyDescent="0.2">
      <c r="A407" s="134">
        <f t="shared" si="291"/>
        <v>44460</v>
      </c>
      <c r="B407" s="135">
        <f t="shared" si="283"/>
        <v>1048.3267162700001</v>
      </c>
      <c r="C407" s="135">
        <f t="shared" si="297"/>
        <v>960.63486176000004</v>
      </c>
      <c r="D407" s="136">
        <f t="shared" si="292"/>
        <v>5825.37</v>
      </c>
      <c r="E407" s="137">
        <f t="shared" si="279"/>
        <v>5876.05</v>
      </c>
      <c r="F407" s="138">
        <f t="shared" si="280"/>
        <v>44428</v>
      </c>
      <c r="G407" s="139">
        <f t="shared" si="284"/>
        <v>8.699876574363552E-3</v>
      </c>
      <c r="H407" s="140">
        <f t="shared" si="298"/>
        <v>44489</v>
      </c>
      <c r="I407" s="140">
        <f t="shared" si="285"/>
        <v>44489</v>
      </c>
      <c r="J407" s="141">
        <f t="shared" si="293"/>
        <v>21</v>
      </c>
      <c r="K407" s="141">
        <f t="shared" si="282"/>
        <v>1</v>
      </c>
      <c r="L407" s="8">
        <f t="shared" si="294"/>
        <v>1.0004125699999999</v>
      </c>
      <c r="M407" s="142">
        <f t="shared" si="281"/>
        <v>1.00959968</v>
      </c>
      <c r="N407" s="142">
        <f t="shared" si="276"/>
        <v>1.090507790680771</v>
      </c>
      <c r="O407" s="135">
        <f t="shared" si="278"/>
        <v>1.0909576999999999</v>
      </c>
      <c r="P407" s="135">
        <f t="shared" si="286"/>
        <v>1048.0119993200001</v>
      </c>
      <c r="Q407" s="190">
        <f t="shared" si="299"/>
        <v>0</v>
      </c>
      <c r="R407" s="191">
        <f t="shared" si="295"/>
        <v>0</v>
      </c>
      <c r="S407" s="135">
        <f t="shared" si="287"/>
        <v>0</v>
      </c>
      <c r="T407" s="145">
        <f t="shared" si="296"/>
        <v>7.8600000000000003E-2</v>
      </c>
      <c r="U407" s="143">
        <f t="shared" si="277"/>
        <v>1</v>
      </c>
      <c r="V407" s="143">
        <v>252</v>
      </c>
      <c r="W407" s="142">
        <f t="shared" si="288"/>
        <v>1.0003002990000001</v>
      </c>
      <c r="X407" s="135">
        <f t="shared" si="289"/>
        <v>0.31471695</v>
      </c>
      <c r="Y407" s="135">
        <f t="shared" si="290"/>
        <v>0</v>
      </c>
      <c r="Z407" s="148" t="str">
        <f t="shared" si="300"/>
        <v>A+J=</v>
      </c>
      <c r="AA407" s="140">
        <f t="shared" si="301"/>
        <v>44489</v>
      </c>
      <c r="AB407" s="4"/>
      <c r="AD407" s="177">
        <v>48829</v>
      </c>
      <c r="AE407" s="178" t="s">
        <v>100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22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3"/>
      <c r="DN407" s="1"/>
      <c r="DO407" s="1"/>
      <c r="DP407" s="1"/>
      <c r="DQ407" s="1"/>
      <c r="DR407" s="1"/>
      <c r="DS407" s="1"/>
      <c r="DT407" s="1"/>
      <c r="DU407" s="1"/>
      <c r="DV407" s="1"/>
      <c r="DW407" s="4"/>
      <c r="DX407" s="1"/>
      <c r="DY407" s="1"/>
      <c r="DZ407" s="1"/>
      <c r="EA407" s="1"/>
      <c r="EB407" s="1"/>
      <c r="EC407" s="1"/>
    </row>
    <row r="408" spans="1:133" ht="12.75" x14ac:dyDescent="0.2">
      <c r="A408" s="134">
        <f t="shared" si="291"/>
        <v>44461</v>
      </c>
      <c r="B408" s="135">
        <f t="shared" si="283"/>
        <v>1049.0741583700001</v>
      </c>
      <c r="C408" s="135">
        <f t="shared" si="297"/>
        <v>960.63486176000004</v>
      </c>
      <c r="D408" s="136">
        <f t="shared" si="292"/>
        <v>5825.37</v>
      </c>
      <c r="E408" s="137">
        <f t="shared" si="279"/>
        <v>5876.05</v>
      </c>
      <c r="F408" s="138">
        <f t="shared" si="280"/>
        <v>44428</v>
      </c>
      <c r="G408" s="139">
        <f t="shared" si="284"/>
        <v>8.699876574363552E-3</v>
      </c>
      <c r="H408" s="140">
        <f t="shared" si="298"/>
        <v>44489</v>
      </c>
      <c r="I408" s="140">
        <f t="shared" si="285"/>
        <v>44489</v>
      </c>
      <c r="J408" s="141">
        <f t="shared" si="293"/>
        <v>21</v>
      </c>
      <c r="K408" s="141">
        <f t="shared" si="282"/>
        <v>2</v>
      </c>
      <c r="L408" s="8">
        <f t="shared" si="294"/>
        <v>1.00082531</v>
      </c>
      <c r="M408" s="142">
        <f t="shared" si="281"/>
        <v>1.00959968</v>
      </c>
      <c r="N408" s="142">
        <f t="shared" si="276"/>
        <v>1.090507790680771</v>
      </c>
      <c r="O408" s="135">
        <f t="shared" si="278"/>
        <v>1.0914077900000001</v>
      </c>
      <c r="P408" s="135">
        <f t="shared" si="286"/>
        <v>1048.4443714700001</v>
      </c>
      <c r="Q408" s="190">
        <f t="shared" si="299"/>
        <v>0</v>
      </c>
      <c r="R408" s="191">
        <f t="shared" si="295"/>
        <v>0</v>
      </c>
      <c r="S408" s="135">
        <f t="shared" si="287"/>
        <v>0</v>
      </c>
      <c r="T408" s="145">
        <f t="shared" si="296"/>
        <v>7.8600000000000003E-2</v>
      </c>
      <c r="U408" s="143">
        <f t="shared" si="277"/>
        <v>2</v>
      </c>
      <c r="V408" s="143">
        <v>252</v>
      </c>
      <c r="W408" s="142">
        <f t="shared" si="288"/>
        <v>1.0006006869999999</v>
      </c>
      <c r="X408" s="135">
        <f t="shared" si="289"/>
        <v>0.62978690000000004</v>
      </c>
      <c r="Y408" s="135">
        <f t="shared" si="290"/>
        <v>0</v>
      </c>
      <c r="Z408" s="148" t="str">
        <f t="shared" si="300"/>
        <v>A+J=</v>
      </c>
      <c r="AA408" s="140">
        <f t="shared" si="301"/>
        <v>44489</v>
      </c>
      <c r="AB408" s="4"/>
      <c r="AD408" s="177">
        <v>48864</v>
      </c>
      <c r="AE408" s="179" t="s">
        <v>87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22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3"/>
      <c r="DN408" s="1"/>
      <c r="DO408" s="1"/>
      <c r="DP408" s="1"/>
      <c r="DQ408" s="1"/>
      <c r="DR408" s="1"/>
      <c r="DS408" s="1"/>
      <c r="DT408" s="1"/>
      <c r="DU408" s="1"/>
      <c r="DV408" s="1"/>
      <c r="DW408" s="4"/>
      <c r="DX408" s="1"/>
      <c r="DY408" s="1"/>
      <c r="DZ408" s="1"/>
      <c r="EA408" s="1"/>
      <c r="EB408" s="1"/>
      <c r="EC408" s="1"/>
    </row>
    <row r="409" spans="1:133" ht="12.75" x14ac:dyDescent="0.2">
      <c r="A409" s="134">
        <f t="shared" si="291"/>
        <v>44462</v>
      </c>
      <c r="B409" s="135">
        <f t="shared" si="283"/>
        <v>1049.8221575800001</v>
      </c>
      <c r="C409" s="135">
        <f t="shared" si="297"/>
        <v>960.63486176000004</v>
      </c>
      <c r="D409" s="136">
        <f t="shared" si="292"/>
        <v>5825.37</v>
      </c>
      <c r="E409" s="137">
        <f t="shared" si="279"/>
        <v>5876.05</v>
      </c>
      <c r="F409" s="138">
        <f t="shared" si="280"/>
        <v>44428</v>
      </c>
      <c r="G409" s="139">
        <f t="shared" si="284"/>
        <v>8.699876574363552E-3</v>
      </c>
      <c r="H409" s="140">
        <f t="shared" si="298"/>
        <v>44489</v>
      </c>
      <c r="I409" s="140">
        <f t="shared" si="285"/>
        <v>44489</v>
      </c>
      <c r="J409" s="141">
        <f t="shared" si="293"/>
        <v>21</v>
      </c>
      <c r="K409" s="141">
        <f t="shared" si="282"/>
        <v>3</v>
      </c>
      <c r="L409" s="8">
        <f t="shared" si="294"/>
        <v>1.00123823</v>
      </c>
      <c r="M409" s="142">
        <f t="shared" si="281"/>
        <v>1.00959968</v>
      </c>
      <c r="N409" s="142">
        <f t="shared" si="276"/>
        <v>1.090507790680771</v>
      </c>
      <c r="O409" s="135">
        <f t="shared" si="278"/>
        <v>1.0918580899999999</v>
      </c>
      <c r="P409" s="135">
        <f t="shared" si="286"/>
        <v>1048.87694534</v>
      </c>
      <c r="Q409" s="190">
        <f t="shared" si="299"/>
        <v>0</v>
      </c>
      <c r="R409" s="191">
        <f t="shared" si="295"/>
        <v>0</v>
      </c>
      <c r="S409" s="135">
        <f t="shared" si="287"/>
        <v>0</v>
      </c>
      <c r="T409" s="145">
        <f t="shared" si="296"/>
        <v>7.8600000000000003E-2</v>
      </c>
      <c r="U409" s="143">
        <f t="shared" si="277"/>
        <v>3</v>
      </c>
      <c r="V409" s="143">
        <v>252</v>
      </c>
      <c r="W409" s="142">
        <f t="shared" si="288"/>
        <v>1.000901166</v>
      </c>
      <c r="X409" s="135">
        <f t="shared" si="289"/>
        <v>0.94521224000000004</v>
      </c>
      <c r="Y409" s="135">
        <f t="shared" si="290"/>
        <v>0</v>
      </c>
      <c r="Z409" s="148" t="str">
        <f t="shared" si="300"/>
        <v>A+J=</v>
      </c>
      <c r="AA409" s="140">
        <f t="shared" si="301"/>
        <v>44489</v>
      </c>
      <c r="AB409" s="4"/>
      <c r="AD409" s="177">
        <v>48885</v>
      </c>
      <c r="AE409" s="178" t="s">
        <v>92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22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3"/>
      <c r="DN409" s="1"/>
      <c r="DO409" s="1"/>
      <c r="DP409" s="1"/>
      <c r="DQ409" s="1"/>
      <c r="DR409" s="1"/>
      <c r="DS409" s="1"/>
      <c r="DT409" s="1"/>
      <c r="DU409" s="1"/>
      <c r="DV409" s="1"/>
      <c r="DW409" s="4"/>
      <c r="DX409" s="1"/>
      <c r="DY409" s="1"/>
      <c r="DZ409" s="1"/>
      <c r="EA409" s="1"/>
      <c r="EB409" s="1"/>
      <c r="EC409" s="1"/>
    </row>
    <row r="410" spans="1:133" ht="12.75" x14ac:dyDescent="0.2">
      <c r="A410" s="134">
        <f t="shared" si="291"/>
        <v>44463</v>
      </c>
      <c r="B410" s="135">
        <f t="shared" si="283"/>
        <v>1050.5706661199999</v>
      </c>
      <c r="C410" s="135">
        <f t="shared" si="297"/>
        <v>960.63486176000004</v>
      </c>
      <c r="D410" s="136">
        <f t="shared" si="292"/>
        <v>5825.37</v>
      </c>
      <c r="E410" s="137">
        <f t="shared" si="279"/>
        <v>5876.05</v>
      </c>
      <c r="F410" s="138">
        <f t="shared" si="280"/>
        <v>44428</v>
      </c>
      <c r="G410" s="139">
        <f t="shared" si="284"/>
        <v>8.699876574363552E-3</v>
      </c>
      <c r="H410" s="140">
        <f t="shared" si="298"/>
        <v>44489</v>
      </c>
      <c r="I410" s="140">
        <f t="shared" si="285"/>
        <v>44489</v>
      </c>
      <c r="J410" s="141">
        <f t="shared" si="293"/>
        <v>21</v>
      </c>
      <c r="K410" s="141">
        <f t="shared" si="282"/>
        <v>4</v>
      </c>
      <c r="L410" s="8">
        <f t="shared" si="294"/>
        <v>1.00165131</v>
      </c>
      <c r="M410" s="142">
        <f t="shared" si="281"/>
        <v>1.00959968</v>
      </c>
      <c r="N410" s="142">
        <f t="shared" si="276"/>
        <v>1.090507790680771</v>
      </c>
      <c r="O410" s="135">
        <f t="shared" si="278"/>
        <v>1.09230855</v>
      </c>
      <c r="P410" s="135">
        <f t="shared" si="286"/>
        <v>1049.3096729199999</v>
      </c>
      <c r="Q410" s="190">
        <f t="shared" si="299"/>
        <v>0</v>
      </c>
      <c r="R410" s="191">
        <f t="shared" si="295"/>
        <v>0</v>
      </c>
      <c r="S410" s="135">
        <f t="shared" si="287"/>
        <v>0</v>
      </c>
      <c r="T410" s="145">
        <f t="shared" si="296"/>
        <v>7.8600000000000003E-2</v>
      </c>
      <c r="U410" s="143">
        <f t="shared" si="277"/>
        <v>4</v>
      </c>
      <c r="V410" s="143">
        <v>252</v>
      </c>
      <c r="W410" s="142">
        <f t="shared" si="288"/>
        <v>1.0012017360000001</v>
      </c>
      <c r="X410" s="135">
        <f t="shared" si="289"/>
        <v>1.2609931999999999</v>
      </c>
      <c r="Y410" s="135">
        <f t="shared" si="290"/>
        <v>0</v>
      </c>
      <c r="Z410" s="148" t="str">
        <f t="shared" si="300"/>
        <v>A+J=</v>
      </c>
      <c r="AA410" s="140">
        <f t="shared" si="301"/>
        <v>44489</v>
      </c>
      <c r="AB410" s="4"/>
      <c r="AD410" s="177">
        <v>48898</v>
      </c>
      <c r="AE410" s="178" t="s">
        <v>93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22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3"/>
      <c r="DN410" s="1"/>
      <c r="DO410" s="1"/>
      <c r="DP410" s="1"/>
      <c r="DQ410" s="1"/>
      <c r="DR410" s="1"/>
      <c r="DS410" s="1"/>
      <c r="DT410" s="1"/>
      <c r="DU410" s="1"/>
      <c r="DV410" s="1"/>
      <c r="DW410" s="4"/>
      <c r="DX410" s="1"/>
      <c r="DY410" s="1"/>
      <c r="DZ410" s="1"/>
      <c r="EA410" s="1"/>
      <c r="EB410" s="1"/>
      <c r="EC410" s="1"/>
    </row>
    <row r="411" spans="1:133" ht="12.75" x14ac:dyDescent="0.2">
      <c r="A411" s="134">
        <f t="shared" si="291"/>
        <v>44464</v>
      </c>
      <c r="B411" s="135">
        <f t="shared" si="283"/>
        <v>1051.3197110199999</v>
      </c>
      <c r="C411" s="135">
        <f t="shared" si="297"/>
        <v>960.63486176000004</v>
      </c>
      <c r="D411" s="136">
        <f t="shared" si="292"/>
        <v>5825.37</v>
      </c>
      <c r="E411" s="137">
        <f t="shared" si="279"/>
        <v>5876.05</v>
      </c>
      <c r="F411" s="138">
        <f t="shared" si="280"/>
        <v>44428</v>
      </c>
      <c r="G411" s="139">
        <f t="shared" si="284"/>
        <v>8.699876574363552E-3</v>
      </c>
      <c r="H411" s="140">
        <f t="shared" si="298"/>
        <v>44489</v>
      </c>
      <c r="I411" s="140">
        <f t="shared" si="285"/>
        <v>44489</v>
      </c>
      <c r="J411" s="141">
        <f t="shared" si="293"/>
        <v>21</v>
      </c>
      <c r="K411" s="141">
        <f t="shared" si="282"/>
        <v>5</v>
      </c>
      <c r="L411" s="8">
        <f t="shared" si="294"/>
        <v>1.00206456</v>
      </c>
      <c r="M411" s="142">
        <f t="shared" si="281"/>
        <v>1.00959968</v>
      </c>
      <c r="N411" s="142">
        <f t="shared" si="276"/>
        <v>1.090507790680771</v>
      </c>
      <c r="O411" s="135">
        <f t="shared" si="278"/>
        <v>1.0927591999999999</v>
      </c>
      <c r="P411" s="135">
        <f t="shared" si="286"/>
        <v>1049.74258302</v>
      </c>
      <c r="Q411" s="190">
        <f t="shared" si="299"/>
        <v>0</v>
      </c>
      <c r="R411" s="191">
        <f t="shared" si="295"/>
        <v>0</v>
      </c>
      <c r="S411" s="135">
        <f t="shared" si="287"/>
        <v>0</v>
      </c>
      <c r="T411" s="145">
        <f t="shared" si="296"/>
        <v>7.8600000000000003E-2</v>
      </c>
      <c r="U411" s="143">
        <f t="shared" si="277"/>
        <v>5</v>
      </c>
      <c r="V411" s="143">
        <v>252</v>
      </c>
      <c r="W411" s="142">
        <f t="shared" si="288"/>
        <v>1.0015023949999999</v>
      </c>
      <c r="X411" s="135">
        <f t="shared" si="289"/>
        <v>1.5771280000000001</v>
      </c>
      <c r="Y411" s="135">
        <f t="shared" si="290"/>
        <v>0</v>
      </c>
      <c r="Z411" s="148" t="str">
        <f t="shared" si="300"/>
        <v>A+J=</v>
      </c>
      <c r="AA411" s="140">
        <f t="shared" si="301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22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3"/>
      <c r="DN411" s="1"/>
      <c r="DO411" s="1"/>
      <c r="DP411" s="1"/>
      <c r="DQ411" s="1"/>
      <c r="DR411" s="1"/>
      <c r="DS411" s="1"/>
      <c r="DT411" s="1"/>
      <c r="DU411" s="1"/>
      <c r="DV411" s="1"/>
      <c r="DW411" s="4"/>
      <c r="DX411" s="1"/>
      <c r="DY411" s="1"/>
      <c r="DZ411" s="1"/>
      <c r="EA411" s="1"/>
      <c r="EB411" s="1"/>
      <c r="EC411" s="1"/>
    </row>
    <row r="412" spans="1:133" ht="12.75" x14ac:dyDescent="0.2">
      <c r="A412" s="134">
        <f t="shared" si="291"/>
        <v>44465</v>
      </c>
      <c r="B412" s="135">
        <f t="shared" si="283"/>
        <v>1051.3197110199999</v>
      </c>
      <c r="C412" s="135">
        <f t="shared" si="297"/>
        <v>960.63486176000004</v>
      </c>
      <c r="D412" s="136">
        <f t="shared" si="292"/>
        <v>5825.37</v>
      </c>
      <c r="E412" s="137">
        <f t="shared" si="279"/>
        <v>5876.05</v>
      </c>
      <c r="F412" s="138">
        <f t="shared" si="280"/>
        <v>44428</v>
      </c>
      <c r="G412" s="139">
        <f t="shared" si="284"/>
        <v>8.699876574363552E-3</v>
      </c>
      <c r="H412" s="140">
        <f t="shared" si="298"/>
        <v>44489</v>
      </c>
      <c r="I412" s="140">
        <f t="shared" si="285"/>
        <v>44489</v>
      </c>
      <c r="J412" s="141">
        <f t="shared" si="293"/>
        <v>21</v>
      </c>
      <c r="K412" s="141">
        <f t="shared" si="282"/>
        <v>5</v>
      </c>
      <c r="L412" s="8">
        <f t="shared" si="294"/>
        <v>1.00206456</v>
      </c>
      <c r="M412" s="142">
        <f t="shared" si="281"/>
        <v>1.00959968</v>
      </c>
      <c r="N412" s="142">
        <f t="shared" si="276"/>
        <v>1.090507790680771</v>
      </c>
      <c r="O412" s="135">
        <f t="shared" si="278"/>
        <v>1.0927591999999999</v>
      </c>
      <c r="P412" s="135">
        <f t="shared" si="286"/>
        <v>1049.74258302</v>
      </c>
      <c r="Q412" s="190">
        <f t="shared" si="299"/>
        <v>0</v>
      </c>
      <c r="R412" s="191">
        <f t="shared" si="295"/>
        <v>0</v>
      </c>
      <c r="S412" s="135">
        <f t="shared" si="287"/>
        <v>0</v>
      </c>
      <c r="T412" s="145">
        <f t="shared" si="296"/>
        <v>7.8600000000000003E-2</v>
      </c>
      <c r="U412" s="143">
        <f t="shared" si="277"/>
        <v>5</v>
      </c>
      <c r="V412" s="143">
        <v>252</v>
      </c>
      <c r="W412" s="142">
        <f t="shared" si="288"/>
        <v>1.0015023949999999</v>
      </c>
      <c r="X412" s="135">
        <f t="shared" si="289"/>
        <v>1.5771280000000001</v>
      </c>
      <c r="Y412" s="135">
        <f t="shared" si="290"/>
        <v>0</v>
      </c>
      <c r="Z412" s="148" t="str">
        <f t="shared" si="300"/>
        <v>A+J=</v>
      </c>
      <c r="AA412" s="140">
        <f t="shared" si="301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22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3"/>
      <c r="DN412" s="1"/>
      <c r="DO412" s="1"/>
      <c r="DP412" s="1"/>
      <c r="DQ412" s="1"/>
      <c r="DR412" s="1"/>
      <c r="DS412" s="1"/>
      <c r="DT412" s="1"/>
      <c r="DU412" s="1"/>
      <c r="DV412" s="1"/>
      <c r="DW412" s="4"/>
      <c r="DX412" s="1"/>
      <c r="DY412" s="1"/>
      <c r="DZ412" s="1"/>
      <c r="EA412" s="1"/>
      <c r="EB412" s="1"/>
      <c r="EC412" s="1"/>
    </row>
    <row r="413" spans="1:133" ht="12.75" x14ac:dyDescent="0.2">
      <c r="A413" s="134">
        <f t="shared" si="291"/>
        <v>44466</v>
      </c>
      <c r="B413" s="135">
        <f t="shared" si="283"/>
        <v>1051.3197110199999</v>
      </c>
      <c r="C413" s="135">
        <f t="shared" si="297"/>
        <v>960.63486176000004</v>
      </c>
      <c r="D413" s="136">
        <f t="shared" si="292"/>
        <v>5825.37</v>
      </c>
      <c r="E413" s="137">
        <f t="shared" si="279"/>
        <v>5876.05</v>
      </c>
      <c r="F413" s="138">
        <f t="shared" si="280"/>
        <v>44428</v>
      </c>
      <c r="G413" s="139">
        <f t="shared" si="284"/>
        <v>8.699876574363552E-3</v>
      </c>
      <c r="H413" s="140">
        <f t="shared" si="298"/>
        <v>44489</v>
      </c>
      <c r="I413" s="140">
        <f t="shared" si="285"/>
        <v>44489</v>
      </c>
      <c r="J413" s="141">
        <f t="shared" si="293"/>
        <v>21</v>
      </c>
      <c r="K413" s="141">
        <f t="shared" si="282"/>
        <v>5</v>
      </c>
      <c r="L413" s="8">
        <f t="shared" si="294"/>
        <v>1.00206456</v>
      </c>
      <c r="M413" s="142">
        <f t="shared" si="281"/>
        <v>1.00959968</v>
      </c>
      <c r="N413" s="142">
        <f t="shared" si="276"/>
        <v>1.090507790680771</v>
      </c>
      <c r="O413" s="135">
        <f t="shared" si="278"/>
        <v>1.0927591999999999</v>
      </c>
      <c r="P413" s="135">
        <f t="shared" si="286"/>
        <v>1049.74258302</v>
      </c>
      <c r="Q413" s="190">
        <f t="shared" si="299"/>
        <v>0</v>
      </c>
      <c r="R413" s="191">
        <f t="shared" si="295"/>
        <v>0</v>
      </c>
      <c r="S413" s="135">
        <f t="shared" si="287"/>
        <v>0</v>
      </c>
      <c r="T413" s="145">
        <f t="shared" si="296"/>
        <v>7.8600000000000003E-2</v>
      </c>
      <c r="U413" s="143">
        <f t="shared" si="277"/>
        <v>5</v>
      </c>
      <c r="V413" s="143">
        <v>252</v>
      </c>
      <c r="W413" s="142">
        <f t="shared" si="288"/>
        <v>1.0015023949999999</v>
      </c>
      <c r="X413" s="135">
        <f t="shared" si="289"/>
        <v>1.5771280000000001</v>
      </c>
      <c r="Y413" s="135">
        <f t="shared" si="290"/>
        <v>0</v>
      </c>
      <c r="Z413" s="148" t="str">
        <f t="shared" si="300"/>
        <v>A+J=</v>
      </c>
      <c r="AA413" s="140">
        <f t="shared" si="301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22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3"/>
      <c r="DN413" s="1"/>
      <c r="DO413" s="1"/>
      <c r="DP413" s="1"/>
      <c r="DQ413" s="1"/>
      <c r="DR413" s="1"/>
      <c r="DS413" s="1"/>
      <c r="DT413" s="1"/>
      <c r="DU413" s="1"/>
      <c r="DV413" s="1"/>
      <c r="DW413" s="4"/>
      <c r="DX413" s="1"/>
      <c r="DY413" s="1"/>
      <c r="DZ413" s="1"/>
      <c r="EA413" s="1"/>
      <c r="EB413" s="1"/>
      <c r="EC413" s="1"/>
    </row>
    <row r="414" spans="1:133" ht="12.75" x14ac:dyDescent="0.2">
      <c r="A414" s="134">
        <f t="shared" si="291"/>
        <v>44467</v>
      </c>
      <c r="B414" s="135">
        <f t="shared" si="283"/>
        <v>1052.0693042800001</v>
      </c>
      <c r="C414" s="135">
        <f t="shared" si="297"/>
        <v>960.63486176000004</v>
      </c>
      <c r="D414" s="136">
        <f t="shared" si="292"/>
        <v>5825.37</v>
      </c>
      <c r="E414" s="137">
        <f t="shared" si="279"/>
        <v>5876.05</v>
      </c>
      <c r="F414" s="138">
        <f t="shared" si="280"/>
        <v>44428</v>
      </c>
      <c r="G414" s="139">
        <f t="shared" si="284"/>
        <v>8.699876574363552E-3</v>
      </c>
      <c r="H414" s="140">
        <f t="shared" si="298"/>
        <v>44489</v>
      </c>
      <c r="I414" s="140">
        <f t="shared" si="285"/>
        <v>44489</v>
      </c>
      <c r="J414" s="141">
        <f t="shared" si="293"/>
        <v>21</v>
      </c>
      <c r="K414" s="141">
        <f t="shared" si="282"/>
        <v>6</v>
      </c>
      <c r="L414" s="8">
        <f t="shared" si="294"/>
        <v>1.00247799</v>
      </c>
      <c r="M414" s="142">
        <f t="shared" si="281"/>
        <v>1.00959968</v>
      </c>
      <c r="N414" s="142">
        <f t="shared" si="276"/>
        <v>1.090507790680771</v>
      </c>
      <c r="O414" s="135">
        <f t="shared" si="278"/>
        <v>1.0932100499999999</v>
      </c>
      <c r="P414" s="135">
        <f t="shared" si="286"/>
        <v>1050.17568525</v>
      </c>
      <c r="Q414" s="190">
        <f t="shared" si="299"/>
        <v>0</v>
      </c>
      <c r="R414" s="191">
        <f t="shared" si="295"/>
        <v>0</v>
      </c>
      <c r="S414" s="135">
        <f t="shared" si="287"/>
        <v>0</v>
      </c>
      <c r="T414" s="145">
        <f t="shared" si="296"/>
        <v>7.8600000000000003E-2</v>
      </c>
      <c r="U414" s="143">
        <f t="shared" si="277"/>
        <v>6</v>
      </c>
      <c r="V414" s="143">
        <v>252</v>
      </c>
      <c r="W414" s="142">
        <f t="shared" si="288"/>
        <v>1.001803145</v>
      </c>
      <c r="X414" s="135">
        <f t="shared" si="289"/>
        <v>1.89361903</v>
      </c>
      <c r="Y414" s="135">
        <f t="shared" si="290"/>
        <v>0</v>
      </c>
      <c r="Z414" s="148" t="str">
        <f t="shared" si="300"/>
        <v>A+J=</v>
      </c>
      <c r="AA414" s="140">
        <f t="shared" si="301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22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3"/>
      <c r="DN414" s="1"/>
      <c r="DO414" s="1"/>
      <c r="DP414" s="1"/>
      <c r="DQ414" s="1"/>
      <c r="DR414" s="1"/>
      <c r="DS414" s="1"/>
      <c r="DT414" s="1"/>
      <c r="DU414" s="1"/>
      <c r="DV414" s="1"/>
      <c r="DW414" s="4"/>
      <c r="DX414" s="1"/>
      <c r="DY414" s="1"/>
      <c r="DZ414" s="1"/>
      <c r="EA414" s="1"/>
      <c r="EB414" s="1"/>
      <c r="EC414" s="1"/>
    </row>
    <row r="415" spans="1:133" ht="12.75" x14ac:dyDescent="0.2">
      <c r="A415" s="134">
        <f t="shared" si="291"/>
        <v>44468</v>
      </c>
      <c r="B415" s="135">
        <f t="shared" si="283"/>
        <v>1052.8194258799999</v>
      </c>
      <c r="C415" s="135">
        <f t="shared" si="297"/>
        <v>960.63486176000004</v>
      </c>
      <c r="D415" s="136">
        <f t="shared" si="292"/>
        <v>5825.37</v>
      </c>
      <c r="E415" s="137">
        <f t="shared" si="279"/>
        <v>5876.05</v>
      </c>
      <c r="F415" s="138">
        <f t="shared" si="280"/>
        <v>44428</v>
      </c>
      <c r="G415" s="139">
        <f t="shared" si="284"/>
        <v>8.699876574363552E-3</v>
      </c>
      <c r="H415" s="140">
        <f t="shared" si="298"/>
        <v>44489</v>
      </c>
      <c r="I415" s="140">
        <f t="shared" si="285"/>
        <v>44489</v>
      </c>
      <c r="J415" s="141">
        <f t="shared" si="293"/>
        <v>21</v>
      </c>
      <c r="K415" s="141">
        <f t="shared" si="282"/>
        <v>7</v>
      </c>
      <c r="L415" s="8">
        <f t="shared" si="294"/>
        <v>1.00289158</v>
      </c>
      <c r="M415" s="142">
        <f t="shared" si="281"/>
        <v>1.00959968</v>
      </c>
      <c r="N415" s="142">
        <f t="shared" ref="N415:N478" si="302">IF(I415&gt;I414,N414*M415,N414)</f>
        <v>1.090507790680771</v>
      </c>
      <c r="O415" s="135">
        <f t="shared" si="278"/>
        <v>1.09366108</v>
      </c>
      <c r="P415" s="135">
        <f t="shared" si="286"/>
        <v>1050.60896039</v>
      </c>
      <c r="Q415" s="190">
        <f t="shared" si="299"/>
        <v>0</v>
      </c>
      <c r="R415" s="191">
        <f t="shared" si="295"/>
        <v>0</v>
      </c>
      <c r="S415" s="135">
        <f t="shared" si="287"/>
        <v>0</v>
      </c>
      <c r="T415" s="145">
        <f t="shared" si="296"/>
        <v>7.8600000000000003E-2</v>
      </c>
      <c r="U415" s="143">
        <f t="shared" si="277"/>
        <v>7</v>
      </c>
      <c r="V415" s="143">
        <v>252</v>
      </c>
      <c r="W415" s="142">
        <f t="shared" si="288"/>
        <v>1.002103985</v>
      </c>
      <c r="X415" s="135">
        <f t="shared" si="289"/>
        <v>2.2104654899999998</v>
      </c>
      <c r="Y415" s="135">
        <f t="shared" si="290"/>
        <v>0</v>
      </c>
      <c r="Z415" s="148" t="str">
        <f t="shared" si="300"/>
        <v>A+J=</v>
      </c>
      <c r="AA415" s="140">
        <f t="shared" si="301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22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3"/>
      <c r="DN415" s="1"/>
      <c r="DO415" s="1"/>
      <c r="DP415" s="1"/>
      <c r="DQ415" s="1"/>
      <c r="DR415" s="1"/>
      <c r="DS415" s="1"/>
      <c r="DT415" s="1"/>
      <c r="DU415" s="1"/>
      <c r="DV415" s="1"/>
      <c r="DW415" s="4"/>
      <c r="DX415" s="1"/>
      <c r="DY415" s="1"/>
      <c r="DZ415" s="1"/>
      <c r="EA415" s="1"/>
      <c r="EB415" s="1"/>
      <c r="EC415" s="1"/>
    </row>
    <row r="416" spans="1:133" ht="12.75" x14ac:dyDescent="0.2">
      <c r="A416" s="134">
        <f t="shared" si="291"/>
        <v>44469</v>
      </c>
      <c r="B416" s="135">
        <f t="shared" si="283"/>
        <v>1053.5700867800001</v>
      </c>
      <c r="C416" s="135">
        <f t="shared" si="297"/>
        <v>960.63486176000004</v>
      </c>
      <c r="D416" s="136">
        <f t="shared" si="292"/>
        <v>5825.37</v>
      </c>
      <c r="E416" s="137">
        <f t="shared" si="279"/>
        <v>5876.05</v>
      </c>
      <c r="F416" s="138">
        <f t="shared" si="280"/>
        <v>44428</v>
      </c>
      <c r="G416" s="139">
        <f t="shared" si="284"/>
        <v>8.699876574363552E-3</v>
      </c>
      <c r="H416" s="140">
        <f t="shared" si="298"/>
        <v>44489</v>
      </c>
      <c r="I416" s="140">
        <f t="shared" si="285"/>
        <v>44489</v>
      </c>
      <c r="J416" s="141">
        <f t="shared" si="293"/>
        <v>21</v>
      </c>
      <c r="K416" s="141">
        <f t="shared" si="282"/>
        <v>8</v>
      </c>
      <c r="L416" s="8">
        <f t="shared" si="294"/>
        <v>1.00330535</v>
      </c>
      <c r="M416" s="142">
        <f t="shared" si="281"/>
        <v>1.00959968</v>
      </c>
      <c r="N416" s="142">
        <f t="shared" si="302"/>
        <v>1.090507790680771</v>
      </c>
      <c r="O416" s="135">
        <f t="shared" si="278"/>
        <v>1.0941122999999999</v>
      </c>
      <c r="P416" s="135">
        <f t="shared" si="286"/>
        <v>1051.04241806</v>
      </c>
      <c r="Q416" s="190">
        <f t="shared" si="299"/>
        <v>0</v>
      </c>
      <c r="R416" s="191">
        <f t="shared" si="295"/>
        <v>0</v>
      </c>
      <c r="S416" s="135">
        <f t="shared" si="287"/>
        <v>0</v>
      </c>
      <c r="T416" s="145">
        <f t="shared" si="296"/>
        <v>7.8600000000000003E-2</v>
      </c>
      <c r="U416" s="143">
        <f t="shared" si="277"/>
        <v>8</v>
      </c>
      <c r="V416" s="143">
        <v>252</v>
      </c>
      <c r="W416" s="142">
        <f t="shared" si="288"/>
        <v>1.0024049159999999</v>
      </c>
      <c r="X416" s="135">
        <f t="shared" si="289"/>
        <v>2.5276687199999999</v>
      </c>
      <c r="Y416" s="135">
        <f t="shared" si="290"/>
        <v>0</v>
      </c>
      <c r="Z416" s="148" t="str">
        <f t="shared" si="300"/>
        <v>A+J=</v>
      </c>
      <c r="AA416" s="140">
        <f t="shared" si="301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22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3"/>
      <c r="DN416" s="1"/>
      <c r="DO416" s="1"/>
      <c r="DP416" s="1"/>
      <c r="DQ416" s="1"/>
      <c r="DR416" s="1"/>
      <c r="DS416" s="1"/>
      <c r="DT416" s="1"/>
      <c r="DU416" s="1"/>
      <c r="DV416" s="1"/>
      <c r="DW416" s="4"/>
      <c r="DX416" s="1"/>
      <c r="DY416" s="1"/>
      <c r="DZ416" s="1"/>
      <c r="EA416" s="1"/>
      <c r="EB416" s="1"/>
      <c r="EC416" s="1"/>
    </row>
    <row r="417" spans="1:133" ht="12.75" x14ac:dyDescent="0.2">
      <c r="A417" s="134">
        <f t="shared" si="291"/>
        <v>44470</v>
      </c>
      <c r="B417" s="135">
        <f t="shared" si="283"/>
        <v>1054.32127657</v>
      </c>
      <c r="C417" s="135">
        <f t="shared" si="297"/>
        <v>960.63486176000004</v>
      </c>
      <c r="D417" s="136">
        <f t="shared" si="292"/>
        <v>5825.37</v>
      </c>
      <c r="E417" s="137">
        <f t="shared" si="279"/>
        <v>5876.05</v>
      </c>
      <c r="F417" s="138">
        <f t="shared" si="280"/>
        <v>44428</v>
      </c>
      <c r="G417" s="139">
        <f t="shared" si="284"/>
        <v>8.699876574363552E-3</v>
      </c>
      <c r="H417" s="140">
        <f t="shared" si="298"/>
        <v>44489</v>
      </c>
      <c r="I417" s="140">
        <f t="shared" si="285"/>
        <v>44489</v>
      </c>
      <c r="J417" s="141">
        <f t="shared" si="293"/>
        <v>21</v>
      </c>
      <c r="K417" s="141">
        <f t="shared" si="282"/>
        <v>9</v>
      </c>
      <c r="L417" s="8">
        <f t="shared" si="294"/>
        <v>1.00371929</v>
      </c>
      <c r="M417" s="142">
        <f t="shared" si="281"/>
        <v>1.00959968</v>
      </c>
      <c r="N417" s="142">
        <f t="shared" si="302"/>
        <v>1.090507790680771</v>
      </c>
      <c r="O417" s="135">
        <f t="shared" si="278"/>
        <v>1.0945636999999999</v>
      </c>
      <c r="P417" s="135">
        <f t="shared" si="286"/>
        <v>1051.4760486299999</v>
      </c>
      <c r="Q417" s="190">
        <f t="shared" si="299"/>
        <v>0</v>
      </c>
      <c r="R417" s="191">
        <f t="shared" si="295"/>
        <v>0</v>
      </c>
      <c r="S417" s="135">
        <f t="shared" si="287"/>
        <v>0</v>
      </c>
      <c r="T417" s="145">
        <f t="shared" si="296"/>
        <v>7.8600000000000003E-2</v>
      </c>
      <c r="U417" s="143">
        <f t="shared" si="277"/>
        <v>9</v>
      </c>
      <c r="V417" s="143">
        <v>252</v>
      </c>
      <c r="W417" s="142">
        <f t="shared" si="288"/>
        <v>1.002705937</v>
      </c>
      <c r="X417" s="135">
        <f t="shared" si="289"/>
        <v>2.84522794</v>
      </c>
      <c r="Y417" s="135">
        <f t="shared" si="290"/>
        <v>0</v>
      </c>
      <c r="Z417" s="148" t="str">
        <f t="shared" si="300"/>
        <v>A+J=</v>
      </c>
      <c r="AA417" s="140">
        <f t="shared" si="301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22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3"/>
      <c r="DN417" s="1"/>
      <c r="DO417" s="1"/>
      <c r="DP417" s="1"/>
      <c r="DQ417" s="1"/>
      <c r="DR417" s="1"/>
      <c r="DS417" s="1"/>
      <c r="DT417" s="1"/>
      <c r="DU417" s="1"/>
      <c r="DV417" s="1"/>
      <c r="DW417" s="4"/>
      <c r="DX417" s="1"/>
      <c r="DY417" s="1"/>
      <c r="DZ417" s="1"/>
      <c r="EA417" s="1"/>
      <c r="EB417" s="1"/>
      <c r="EC417" s="1"/>
    </row>
    <row r="418" spans="1:133" ht="12.75" x14ac:dyDescent="0.2">
      <c r="A418" s="134">
        <f t="shared" si="291"/>
        <v>44471</v>
      </c>
      <c r="B418" s="135">
        <f t="shared" si="283"/>
        <v>1055.0730051700002</v>
      </c>
      <c r="C418" s="135">
        <f t="shared" si="297"/>
        <v>960.63486176000004</v>
      </c>
      <c r="D418" s="136">
        <f t="shared" si="292"/>
        <v>5825.37</v>
      </c>
      <c r="E418" s="137">
        <f t="shared" si="279"/>
        <v>5876.05</v>
      </c>
      <c r="F418" s="138">
        <f t="shared" si="280"/>
        <v>44428</v>
      </c>
      <c r="G418" s="139">
        <f t="shared" si="284"/>
        <v>8.699876574363552E-3</v>
      </c>
      <c r="H418" s="140">
        <f t="shared" si="298"/>
        <v>44489</v>
      </c>
      <c r="I418" s="140">
        <f t="shared" si="285"/>
        <v>44489</v>
      </c>
      <c r="J418" s="141">
        <f t="shared" si="293"/>
        <v>21</v>
      </c>
      <c r="K418" s="141">
        <f t="shared" si="282"/>
        <v>10</v>
      </c>
      <c r="L418" s="8">
        <f t="shared" si="294"/>
        <v>1.0041334</v>
      </c>
      <c r="M418" s="142">
        <f t="shared" si="281"/>
        <v>1.00959968</v>
      </c>
      <c r="N418" s="142">
        <f t="shared" si="302"/>
        <v>1.090507790680771</v>
      </c>
      <c r="O418" s="135">
        <f t="shared" si="278"/>
        <v>1.0950152900000001</v>
      </c>
      <c r="P418" s="135">
        <f t="shared" si="286"/>
        <v>1051.9098617300001</v>
      </c>
      <c r="Q418" s="190">
        <f t="shared" si="299"/>
        <v>0</v>
      </c>
      <c r="R418" s="191">
        <f t="shared" si="295"/>
        <v>0</v>
      </c>
      <c r="S418" s="135">
        <f t="shared" si="287"/>
        <v>0</v>
      </c>
      <c r="T418" s="145">
        <f t="shared" si="296"/>
        <v>7.8600000000000003E-2</v>
      </c>
      <c r="U418" s="143">
        <f t="shared" si="277"/>
        <v>10</v>
      </c>
      <c r="V418" s="143">
        <v>252</v>
      </c>
      <c r="W418" s="142">
        <f t="shared" si="288"/>
        <v>1.003007048</v>
      </c>
      <c r="X418" s="135">
        <f t="shared" si="289"/>
        <v>3.1631434399999998</v>
      </c>
      <c r="Y418" s="135">
        <f t="shared" si="290"/>
        <v>0</v>
      </c>
      <c r="Z418" s="148" t="str">
        <f t="shared" si="300"/>
        <v>A+J=</v>
      </c>
      <c r="AA418" s="140">
        <f t="shared" si="301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22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3"/>
      <c r="DN418" s="1"/>
      <c r="DO418" s="1"/>
      <c r="DP418" s="1"/>
      <c r="DQ418" s="1"/>
      <c r="DR418" s="1"/>
      <c r="DS418" s="1"/>
      <c r="DT418" s="1"/>
      <c r="DU418" s="1"/>
      <c r="DV418" s="1"/>
      <c r="DW418" s="4"/>
      <c r="DX418" s="1"/>
      <c r="DY418" s="1"/>
      <c r="DZ418" s="1"/>
      <c r="EA418" s="1"/>
      <c r="EB418" s="1"/>
      <c r="EC418" s="1"/>
    </row>
    <row r="419" spans="1:133" ht="12.75" x14ac:dyDescent="0.2">
      <c r="A419" s="134">
        <f t="shared" si="291"/>
        <v>44472</v>
      </c>
      <c r="B419" s="135">
        <f t="shared" si="283"/>
        <v>1055.0730051700002</v>
      </c>
      <c r="C419" s="135">
        <f t="shared" si="297"/>
        <v>960.63486176000004</v>
      </c>
      <c r="D419" s="136">
        <f t="shared" si="292"/>
        <v>5825.37</v>
      </c>
      <c r="E419" s="137">
        <f t="shared" si="279"/>
        <v>5876.05</v>
      </c>
      <c r="F419" s="138">
        <f t="shared" si="280"/>
        <v>44428</v>
      </c>
      <c r="G419" s="139">
        <f t="shared" si="284"/>
        <v>8.699876574363552E-3</v>
      </c>
      <c r="H419" s="140">
        <f t="shared" si="298"/>
        <v>44489</v>
      </c>
      <c r="I419" s="140">
        <f t="shared" si="285"/>
        <v>44489</v>
      </c>
      <c r="J419" s="141">
        <f t="shared" si="293"/>
        <v>21</v>
      </c>
      <c r="K419" s="141">
        <f t="shared" si="282"/>
        <v>10</v>
      </c>
      <c r="L419" s="8">
        <f t="shared" si="294"/>
        <v>1.0041334</v>
      </c>
      <c r="M419" s="142">
        <f t="shared" si="281"/>
        <v>1.00959968</v>
      </c>
      <c r="N419" s="142">
        <f t="shared" si="302"/>
        <v>1.090507790680771</v>
      </c>
      <c r="O419" s="135">
        <f t="shared" si="278"/>
        <v>1.0950152900000001</v>
      </c>
      <c r="P419" s="135">
        <f t="shared" si="286"/>
        <v>1051.9098617300001</v>
      </c>
      <c r="Q419" s="190">
        <f t="shared" si="299"/>
        <v>0</v>
      </c>
      <c r="R419" s="191">
        <f t="shared" si="295"/>
        <v>0</v>
      </c>
      <c r="S419" s="135">
        <f t="shared" si="287"/>
        <v>0</v>
      </c>
      <c r="T419" s="145">
        <f t="shared" si="296"/>
        <v>7.8600000000000003E-2</v>
      </c>
      <c r="U419" s="143">
        <f t="shared" si="277"/>
        <v>10</v>
      </c>
      <c r="V419" s="143">
        <v>252</v>
      </c>
      <c r="W419" s="142">
        <f t="shared" si="288"/>
        <v>1.003007048</v>
      </c>
      <c r="X419" s="135">
        <f t="shared" si="289"/>
        <v>3.1631434399999998</v>
      </c>
      <c r="Y419" s="135">
        <f t="shared" si="290"/>
        <v>0</v>
      </c>
      <c r="Z419" s="148" t="str">
        <f t="shared" si="300"/>
        <v>A+J=</v>
      </c>
      <c r="AA419" s="140">
        <f t="shared" si="301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22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3"/>
      <c r="DN419" s="1"/>
      <c r="DO419" s="1"/>
      <c r="DP419" s="1"/>
      <c r="DQ419" s="1"/>
      <c r="DR419" s="1"/>
      <c r="DS419" s="1"/>
      <c r="DT419" s="1"/>
      <c r="DU419" s="1"/>
      <c r="DV419" s="1"/>
      <c r="DW419" s="4"/>
      <c r="DX419" s="1"/>
      <c r="DY419" s="1"/>
      <c r="DZ419" s="1"/>
      <c r="EA419" s="1"/>
      <c r="EB419" s="1"/>
      <c r="EC419" s="1"/>
    </row>
    <row r="420" spans="1:133" ht="12.75" x14ac:dyDescent="0.2">
      <c r="A420" s="134">
        <f t="shared" si="291"/>
        <v>44473</v>
      </c>
      <c r="B420" s="135">
        <f t="shared" si="283"/>
        <v>1055.0730051700002</v>
      </c>
      <c r="C420" s="135">
        <f t="shared" si="297"/>
        <v>960.63486176000004</v>
      </c>
      <c r="D420" s="136">
        <f t="shared" si="292"/>
        <v>5825.37</v>
      </c>
      <c r="E420" s="137">
        <f t="shared" si="279"/>
        <v>5876.05</v>
      </c>
      <c r="F420" s="138">
        <f t="shared" si="280"/>
        <v>44428</v>
      </c>
      <c r="G420" s="139">
        <f t="shared" si="284"/>
        <v>8.699876574363552E-3</v>
      </c>
      <c r="H420" s="140">
        <f t="shared" si="298"/>
        <v>44489</v>
      </c>
      <c r="I420" s="140">
        <f t="shared" si="285"/>
        <v>44489</v>
      </c>
      <c r="J420" s="141">
        <f t="shared" si="293"/>
        <v>21</v>
      </c>
      <c r="K420" s="141">
        <f t="shared" si="282"/>
        <v>10</v>
      </c>
      <c r="L420" s="8">
        <f t="shared" si="294"/>
        <v>1.0041334</v>
      </c>
      <c r="M420" s="142">
        <f t="shared" si="281"/>
        <v>1.00959968</v>
      </c>
      <c r="N420" s="142">
        <f t="shared" si="302"/>
        <v>1.090507790680771</v>
      </c>
      <c r="O420" s="135">
        <f t="shared" si="278"/>
        <v>1.0950152900000001</v>
      </c>
      <c r="P420" s="135">
        <f t="shared" si="286"/>
        <v>1051.9098617300001</v>
      </c>
      <c r="Q420" s="190">
        <f t="shared" si="299"/>
        <v>0</v>
      </c>
      <c r="R420" s="191">
        <f t="shared" si="295"/>
        <v>0</v>
      </c>
      <c r="S420" s="135">
        <f t="shared" si="287"/>
        <v>0</v>
      </c>
      <c r="T420" s="145">
        <f t="shared" si="296"/>
        <v>7.8600000000000003E-2</v>
      </c>
      <c r="U420" s="143">
        <f t="shared" si="277"/>
        <v>10</v>
      </c>
      <c r="V420" s="143">
        <v>252</v>
      </c>
      <c r="W420" s="142">
        <f t="shared" si="288"/>
        <v>1.003007048</v>
      </c>
      <c r="X420" s="135">
        <f t="shared" si="289"/>
        <v>3.1631434399999998</v>
      </c>
      <c r="Y420" s="135">
        <f t="shared" si="290"/>
        <v>0</v>
      </c>
      <c r="Z420" s="148" t="str">
        <f t="shared" si="300"/>
        <v>A+J=</v>
      </c>
      <c r="AA420" s="140">
        <f t="shared" si="301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22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3"/>
      <c r="DN420" s="1"/>
      <c r="DO420" s="1"/>
      <c r="DP420" s="1"/>
      <c r="DQ420" s="1"/>
      <c r="DR420" s="1"/>
      <c r="DS420" s="1"/>
      <c r="DT420" s="1"/>
      <c r="DU420" s="1"/>
      <c r="DV420" s="1"/>
      <c r="DW420" s="4"/>
      <c r="DX420" s="1"/>
      <c r="DY420" s="1"/>
      <c r="DZ420" s="1"/>
      <c r="EA420" s="1"/>
      <c r="EB420" s="1"/>
      <c r="EC420" s="1"/>
    </row>
    <row r="421" spans="1:133" ht="12.75" x14ac:dyDescent="0.2">
      <c r="A421" s="134">
        <f t="shared" si="291"/>
        <v>44474</v>
      </c>
      <c r="B421" s="135">
        <f t="shared" si="283"/>
        <v>1055.8252642699999</v>
      </c>
      <c r="C421" s="135">
        <f t="shared" si="297"/>
        <v>960.63486176000004</v>
      </c>
      <c r="D421" s="136">
        <f t="shared" si="292"/>
        <v>5825.37</v>
      </c>
      <c r="E421" s="137">
        <f t="shared" si="279"/>
        <v>5876.05</v>
      </c>
      <c r="F421" s="138">
        <f t="shared" si="280"/>
        <v>44428</v>
      </c>
      <c r="G421" s="139">
        <f t="shared" si="284"/>
        <v>8.699876574363552E-3</v>
      </c>
      <c r="H421" s="140">
        <f t="shared" si="298"/>
        <v>44489</v>
      </c>
      <c r="I421" s="140">
        <f t="shared" si="285"/>
        <v>44489</v>
      </c>
      <c r="J421" s="141">
        <f t="shared" si="293"/>
        <v>21</v>
      </c>
      <c r="K421" s="141">
        <f t="shared" si="282"/>
        <v>11</v>
      </c>
      <c r="L421" s="8">
        <f t="shared" si="294"/>
        <v>1.00454767</v>
      </c>
      <c r="M421" s="142">
        <f t="shared" si="281"/>
        <v>1.00959968</v>
      </c>
      <c r="N421" s="142">
        <f t="shared" si="302"/>
        <v>1.090507790680771</v>
      </c>
      <c r="O421" s="135">
        <f t="shared" si="278"/>
        <v>1.09546706</v>
      </c>
      <c r="P421" s="135">
        <f t="shared" si="286"/>
        <v>1052.34384774</v>
      </c>
      <c r="Q421" s="190">
        <f t="shared" si="299"/>
        <v>0</v>
      </c>
      <c r="R421" s="191">
        <f t="shared" si="295"/>
        <v>0</v>
      </c>
      <c r="S421" s="135">
        <f t="shared" si="287"/>
        <v>0</v>
      </c>
      <c r="T421" s="145">
        <f t="shared" si="296"/>
        <v>7.8600000000000003E-2</v>
      </c>
      <c r="U421" s="143">
        <f t="shared" ref="U421:U484" si="303">IF(Q420&gt;0,1,IF(K421=K420,U420,U420+1))</f>
        <v>11</v>
      </c>
      <c r="V421" s="143">
        <v>252</v>
      </c>
      <c r="W421" s="142">
        <f t="shared" si="288"/>
        <v>1.0033082499999999</v>
      </c>
      <c r="X421" s="135">
        <f t="shared" si="289"/>
        <v>3.4814165300000002</v>
      </c>
      <c r="Y421" s="135">
        <f t="shared" si="290"/>
        <v>0</v>
      </c>
      <c r="Z421" s="148" t="str">
        <f t="shared" si="300"/>
        <v>A+J=</v>
      </c>
      <c r="AA421" s="140">
        <f t="shared" si="301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22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3"/>
      <c r="DN421" s="1"/>
      <c r="DO421" s="1"/>
      <c r="DP421" s="1"/>
      <c r="DQ421" s="1"/>
      <c r="DR421" s="1"/>
      <c r="DS421" s="1"/>
      <c r="DT421" s="1"/>
      <c r="DU421" s="1"/>
      <c r="DV421" s="1"/>
      <c r="DW421" s="4"/>
      <c r="DX421" s="1"/>
      <c r="DY421" s="1"/>
      <c r="DZ421" s="1"/>
      <c r="EA421" s="1"/>
      <c r="EB421" s="1"/>
      <c r="EC421" s="1"/>
    </row>
    <row r="422" spans="1:133" ht="12.75" x14ac:dyDescent="0.2">
      <c r="A422" s="134">
        <f t="shared" si="291"/>
        <v>44475</v>
      </c>
      <c r="B422" s="135">
        <f t="shared" si="283"/>
        <v>1056.5780627300001</v>
      </c>
      <c r="C422" s="135">
        <f t="shared" si="297"/>
        <v>960.63486176000004</v>
      </c>
      <c r="D422" s="136">
        <f t="shared" si="292"/>
        <v>5825.37</v>
      </c>
      <c r="E422" s="137">
        <f t="shared" si="279"/>
        <v>5876.05</v>
      </c>
      <c r="F422" s="138">
        <f t="shared" si="280"/>
        <v>44428</v>
      </c>
      <c r="G422" s="139">
        <f t="shared" si="284"/>
        <v>8.699876574363552E-3</v>
      </c>
      <c r="H422" s="140">
        <f t="shared" si="298"/>
        <v>44489</v>
      </c>
      <c r="I422" s="140">
        <f t="shared" si="285"/>
        <v>44489</v>
      </c>
      <c r="J422" s="141">
        <f t="shared" si="293"/>
        <v>21</v>
      </c>
      <c r="K422" s="141">
        <f t="shared" si="282"/>
        <v>12</v>
      </c>
      <c r="L422" s="8">
        <f t="shared" si="294"/>
        <v>1.0049621200000001</v>
      </c>
      <c r="M422" s="142">
        <f t="shared" si="281"/>
        <v>1.00959968</v>
      </c>
      <c r="N422" s="142">
        <f t="shared" si="302"/>
        <v>1.090507790680771</v>
      </c>
      <c r="O422" s="135">
        <f t="shared" si="278"/>
        <v>1.09591902</v>
      </c>
      <c r="P422" s="135">
        <f t="shared" si="286"/>
        <v>1052.7780162700001</v>
      </c>
      <c r="Q422" s="190">
        <f t="shared" si="299"/>
        <v>0</v>
      </c>
      <c r="R422" s="191">
        <f t="shared" si="295"/>
        <v>0</v>
      </c>
      <c r="S422" s="135">
        <f t="shared" si="287"/>
        <v>0</v>
      </c>
      <c r="T422" s="145">
        <f t="shared" si="296"/>
        <v>7.8600000000000003E-2</v>
      </c>
      <c r="U422" s="143">
        <f t="shared" si="303"/>
        <v>12</v>
      </c>
      <c r="V422" s="143">
        <v>252</v>
      </c>
      <c r="W422" s="142">
        <f t="shared" si="288"/>
        <v>1.003609542</v>
      </c>
      <c r="X422" s="135">
        <f t="shared" si="289"/>
        <v>3.8000464599999999</v>
      </c>
      <c r="Y422" s="135">
        <f t="shared" si="290"/>
        <v>0</v>
      </c>
      <c r="Z422" s="148" t="str">
        <f t="shared" si="300"/>
        <v>A+J=</v>
      </c>
      <c r="AA422" s="140">
        <f t="shared" si="301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22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3"/>
      <c r="DN422" s="1"/>
      <c r="DO422" s="1"/>
      <c r="DP422" s="1"/>
      <c r="DQ422" s="1"/>
      <c r="DR422" s="1"/>
      <c r="DS422" s="1"/>
      <c r="DT422" s="1"/>
      <c r="DU422" s="1"/>
      <c r="DV422" s="1"/>
      <c r="DW422" s="4"/>
      <c r="DX422" s="1"/>
      <c r="DY422" s="1"/>
      <c r="DZ422" s="1"/>
      <c r="EA422" s="1"/>
      <c r="EB422" s="1"/>
      <c r="EC422" s="1"/>
    </row>
    <row r="423" spans="1:133" ht="12.75" x14ac:dyDescent="0.2">
      <c r="A423" s="134">
        <f t="shared" si="291"/>
        <v>44476</v>
      </c>
      <c r="B423" s="135">
        <f t="shared" si="283"/>
        <v>1057.3313912000001</v>
      </c>
      <c r="C423" s="135">
        <f t="shared" si="297"/>
        <v>960.63486176000004</v>
      </c>
      <c r="D423" s="136">
        <f t="shared" si="292"/>
        <v>5825.37</v>
      </c>
      <c r="E423" s="137">
        <f t="shared" si="279"/>
        <v>5876.05</v>
      </c>
      <c r="F423" s="138">
        <f t="shared" si="280"/>
        <v>44428</v>
      </c>
      <c r="G423" s="139">
        <f t="shared" si="284"/>
        <v>8.699876574363552E-3</v>
      </c>
      <c r="H423" s="140">
        <f t="shared" si="298"/>
        <v>44489</v>
      </c>
      <c r="I423" s="140">
        <f t="shared" si="285"/>
        <v>44489</v>
      </c>
      <c r="J423" s="141">
        <f t="shared" si="293"/>
        <v>21</v>
      </c>
      <c r="K423" s="141">
        <f t="shared" si="282"/>
        <v>13</v>
      </c>
      <c r="L423" s="8">
        <f t="shared" si="294"/>
        <v>1.00537674</v>
      </c>
      <c r="M423" s="142">
        <f t="shared" si="281"/>
        <v>1.00959968</v>
      </c>
      <c r="N423" s="142">
        <f t="shared" si="302"/>
        <v>1.090507790680771</v>
      </c>
      <c r="O423" s="135">
        <f t="shared" si="278"/>
        <v>1.0963711599999999</v>
      </c>
      <c r="P423" s="135">
        <f t="shared" si="286"/>
        <v>1053.21235772</v>
      </c>
      <c r="Q423" s="190">
        <f t="shared" si="299"/>
        <v>0</v>
      </c>
      <c r="R423" s="191">
        <f t="shared" si="295"/>
        <v>0</v>
      </c>
      <c r="S423" s="135">
        <f t="shared" si="287"/>
        <v>0</v>
      </c>
      <c r="T423" s="145">
        <f t="shared" si="296"/>
        <v>7.8600000000000003E-2</v>
      </c>
      <c r="U423" s="143">
        <f t="shared" si="303"/>
        <v>13</v>
      </c>
      <c r="V423" s="143">
        <v>252</v>
      </c>
      <c r="W423" s="142">
        <f t="shared" si="288"/>
        <v>1.0039109239999999</v>
      </c>
      <c r="X423" s="135">
        <f t="shared" si="289"/>
        <v>4.1190334799999997</v>
      </c>
      <c r="Y423" s="135">
        <f t="shared" si="290"/>
        <v>0</v>
      </c>
      <c r="Z423" s="148" t="str">
        <f t="shared" si="300"/>
        <v>A+J=</v>
      </c>
      <c r="AA423" s="140">
        <f t="shared" si="301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22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3"/>
      <c r="DN423" s="1"/>
      <c r="DO423" s="1"/>
      <c r="DP423" s="1"/>
      <c r="DQ423" s="1"/>
      <c r="DR423" s="1"/>
      <c r="DS423" s="1"/>
      <c r="DT423" s="1"/>
      <c r="DU423" s="1"/>
      <c r="DV423" s="1"/>
      <c r="DW423" s="4"/>
      <c r="DX423" s="1"/>
      <c r="DY423" s="1"/>
      <c r="DZ423" s="1"/>
      <c r="EA423" s="1"/>
      <c r="EB423" s="1"/>
      <c r="EC423" s="1"/>
    </row>
    <row r="424" spans="1:133" ht="12.75" x14ac:dyDescent="0.2">
      <c r="A424" s="134">
        <f t="shared" si="291"/>
        <v>44477</v>
      </c>
      <c r="B424" s="135">
        <f t="shared" si="283"/>
        <v>1058.08527994</v>
      </c>
      <c r="C424" s="135">
        <f t="shared" si="297"/>
        <v>960.63486176000004</v>
      </c>
      <c r="D424" s="136">
        <f t="shared" si="292"/>
        <v>5825.37</v>
      </c>
      <c r="E424" s="137">
        <f t="shared" si="279"/>
        <v>5876.05</v>
      </c>
      <c r="F424" s="138">
        <f t="shared" si="280"/>
        <v>44428</v>
      </c>
      <c r="G424" s="139">
        <f t="shared" si="284"/>
        <v>8.699876574363552E-3</v>
      </c>
      <c r="H424" s="140">
        <f t="shared" si="298"/>
        <v>44489</v>
      </c>
      <c r="I424" s="140">
        <f t="shared" si="285"/>
        <v>44489</v>
      </c>
      <c r="J424" s="141">
        <f t="shared" si="293"/>
        <v>21</v>
      </c>
      <c r="K424" s="141">
        <f t="shared" si="282"/>
        <v>14</v>
      </c>
      <c r="L424" s="8">
        <f t="shared" si="294"/>
        <v>1.0057915399999999</v>
      </c>
      <c r="M424" s="142">
        <f t="shared" si="281"/>
        <v>1.00959968</v>
      </c>
      <c r="N424" s="142">
        <f t="shared" si="302"/>
        <v>1.090507790680771</v>
      </c>
      <c r="O424" s="135">
        <f t="shared" si="278"/>
        <v>1.0968235099999999</v>
      </c>
      <c r="P424" s="135">
        <f t="shared" si="286"/>
        <v>1053.6469009</v>
      </c>
      <c r="Q424" s="190">
        <f t="shared" si="299"/>
        <v>0</v>
      </c>
      <c r="R424" s="191">
        <f t="shared" si="295"/>
        <v>0</v>
      </c>
      <c r="S424" s="135">
        <f t="shared" si="287"/>
        <v>0</v>
      </c>
      <c r="T424" s="145">
        <f t="shared" si="296"/>
        <v>7.8600000000000003E-2</v>
      </c>
      <c r="U424" s="143">
        <f t="shared" si="303"/>
        <v>14</v>
      </c>
      <c r="V424" s="143">
        <v>252</v>
      </c>
      <c r="W424" s="142">
        <f t="shared" si="288"/>
        <v>1.0042123970000001</v>
      </c>
      <c r="X424" s="135">
        <f t="shared" si="289"/>
        <v>4.4383790400000001</v>
      </c>
      <c r="Y424" s="135">
        <f t="shared" si="290"/>
        <v>0</v>
      </c>
      <c r="Z424" s="148" t="str">
        <f t="shared" si="300"/>
        <v>A+J=</v>
      </c>
      <c r="AA424" s="140">
        <f t="shared" si="301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22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3"/>
      <c r="DN424" s="1"/>
      <c r="DO424" s="1"/>
      <c r="DP424" s="1"/>
      <c r="DQ424" s="1"/>
      <c r="DR424" s="1"/>
      <c r="DS424" s="1"/>
      <c r="DT424" s="1"/>
      <c r="DU424" s="1"/>
      <c r="DV424" s="1"/>
      <c r="DW424" s="4"/>
      <c r="DX424" s="1"/>
      <c r="DY424" s="1"/>
      <c r="DZ424" s="1"/>
      <c r="EA424" s="1"/>
      <c r="EB424" s="1"/>
      <c r="EC424" s="1"/>
    </row>
    <row r="425" spans="1:133" ht="12.75" x14ac:dyDescent="0.2">
      <c r="A425" s="134">
        <f t="shared" si="291"/>
        <v>44478</v>
      </c>
      <c r="B425" s="135">
        <f t="shared" si="283"/>
        <v>1058.8396809999999</v>
      </c>
      <c r="C425" s="135">
        <f t="shared" si="297"/>
        <v>960.63486176000004</v>
      </c>
      <c r="D425" s="136">
        <f t="shared" si="292"/>
        <v>5825.37</v>
      </c>
      <c r="E425" s="137">
        <f t="shared" si="279"/>
        <v>5876.05</v>
      </c>
      <c r="F425" s="138">
        <f t="shared" si="280"/>
        <v>44428</v>
      </c>
      <c r="G425" s="139">
        <f t="shared" si="284"/>
        <v>8.699876574363552E-3</v>
      </c>
      <c r="H425" s="140">
        <f t="shared" si="298"/>
        <v>44489</v>
      </c>
      <c r="I425" s="140">
        <f t="shared" si="285"/>
        <v>44489</v>
      </c>
      <c r="J425" s="141">
        <f t="shared" si="293"/>
        <v>21</v>
      </c>
      <c r="K425" s="141">
        <f t="shared" si="282"/>
        <v>15</v>
      </c>
      <c r="L425" s="8">
        <f t="shared" si="294"/>
        <v>1.0062065</v>
      </c>
      <c r="M425" s="142">
        <f t="shared" si="281"/>
        <v>1.00959968</v>
      </c>
      <c r="N425" s="142">
        <f t="shared" si="302"/>
        <v>1.090507790680771</v>
      </c>
      <c r="O425" s="135">
        <f t="shared" ref="O425:O488" si="304">TRUNC(TRUNC((L425*N425),15),8)</f>
        <v>1.09727602</v>
      </c>
      <c r="P425" s="135">
        <f t="shared" si="286"/>
        <v>1054.08159778</v>
      </c>
      <c r="Q425" s="190">
        <f t="shared" si="299"/>
        <v>0</v>
      </c>
      <c r="R425" s="191">
        <f t="shared" si="295"/>
        <v>0</v>
      </c>
      <c r="S425" s="135">
        <f t="shared" si="287"/>
        <v>0</v>
      </c>
      <c r="T425" s="145">
        <f t="shared" si="296"/>
        <v>7.8600000000000003E-2</v>
      </c>
      <c r="U425" s="143">
        <f t="shared" si="303"/>
        <v>15</v>
      </c>
      <c r="V425" s="143">
        <v>252</v>
      </c>
      <c r="W425" s="142">
        <f t="shared" si="288"/>
        <v>1.004513961</v>
      </c>
      <c r="X425" s="135">
        <f t="shared" si="289"/>
        <v>4.7580832199999996</v>
      </c>
      <c r="Y425" s="135">
        <f t="shared" si="290"/>
        <v>0</v>
      </c>
      <c r="Z425" s="148" t="str">
        <f t="shared" si="300"/>
        <v>A+J=</v>
      </c>
      <c r="AA425" s="140">
        <f t="shared" si="301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22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3"/>
      <c r="DN425" s="1"/>
      <c r="DO425" s="1"/>
      <c r="DP425" s="1"/>
      <c r="DQ425" s="1"/>
      <c r="DR425" s="1"/>
      <c r="DS425" s="1"/>
      <c r="DT425" s="1"/>
      <c r="DU425" s="1"/>
      <c r="DV425" s="1"/>
      <c r="DW425" s="4"/>
      <c r="DX425" s="1"/>
      <c r="DY425" s="1"/>
      <c r="DZ425" s="1"/>
      <c r="EA425" s="1"/>
      <c r="EB425" s="1"/>
      <c r="EC425" s="1"/>
    </row>
    <row r="426" spans="1:133" ht="12.75" x14ac:dyDescent="0.2">
      <c r="A426" s="134">
        <f t="shared" si="291"/>
        <v>44479</v>
      </c>
      <c r="B426" s="135">
        <f t="shared" si="283"/>
        <v>1058.8396809999999</v>
      </c>
      <c r="C426" s="135">
        <f t="shared" si="297"/>
        <v>960.63486176000004</v>
      </c>
      <c r="D426" s="136">
        <f t="shared" si="292"/>
        <v>5825.37</v>
      </c>
      <c r="E426" s="137">
        <f t="shared" ref="E426:E489" si="305">IF($K426=1,VLOOKUP($A425,$AO$10:$AS$131,4),E425)</f>
        <v>5876.05</v>
      </c>
      <c r="F426" s="138">
        <f t="shared" ref="F426:F489" si="306">IF($K426=1,VLOOKUP($A425,$AO$10:$AS$131,5),F425)</f>
        <v>44428</v>
      </c>
      <c r="G426" s="139">
        <f t="shared" si="284"/>
        <v>8.699876574363552E-3</v>
      </c>
      <c r="H426" s="140">
        <f t="shared" si="298"/>
        <v>44489</v>
      </c>
      <c r="I426" s="140">
        <f t="shared" si="285"/>
        <v>44489</v>
      </c>
      <c r="J426" s="141">
        <f t="shared" si="293"/>
        <v>21</v>
      </c>
      <c r="K426" s="141">
        <f t="shared" si="282"/>
        <v>15</v>
      </c>
      <c r="L426" s="8">
        <f t="shared" si="294"/>
        <v>1.0062065</v>
      </c>
      <c r="M426" s="142">
        <f t="shared" ref="M426:M489" si="307">IF(I426&gt;I425,L425,M425)</f>
        <v>1.00959968</v>
      </c>
      <c r="N426" s="142">
        <f t="shared" si="302"/>
        <v>1.090507790680771</v>
      </c>
      <c r="O426" s="135">
        <f t="shared" si="304"/>
        <v>1.09727602</v>
      </c>
      <c r="P426" s="135">
        <f t="shared" si="286"/>
        <v>1054.08159778</v>
      </c>
      <c r="Q426" s="190">
        <f t="shared" si="299"/>
        <v>0</v>
      </c>
      <c r="R426" s="191">
        <f t="shared" si="295"/>
        <v>0</v>
      </c>
      <c r="S426" s="135">
        <f t="shared" si="287"/>
        <v>0</v>
      </c>
      <c r="T426" s="145">
        <f t="shared" si="296"/>
        <v>7.8600000000000003E-2</v>
      </c>
      <c r="U426" s="143">
        <f t="shared" si="303"/>
        <v>15</v>
      </c>
      <c r="V426" s="143">
        <v>252</v>
      </c>
      <c r="W426" s="142">
        <f t="shared" si="288"/>
        <v>1.004513961</v>
      </c>
      <c r="X426" s="135">
        <f t="shared" si="289"/>
        <v>4.7580832199999996</v>
      </c>
      <c r="Y426" s="135">
        <f t="shared" si="290"/>
        <v>0</v>
      </c>
      <c r="Z426" s="148" t="str">
        <f t="shared" si="300"/>
        <v>A+J=</v>
      </c>
      <c r="AA426" s="140">
        <f t="shared" si="301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22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3"/>
      <c r="DN426" s="1"/>
      <c r="DO426" s="1"/>
      <c r="DP426" s="1"/>
      <c r="DQ426" s="1"/>
      <c r="DR426" s="1"/>
      <c r="DS426" s="1"/>
      <c r="DT426" s="1"/>
      <c r="DU426" s="1"/>
      <c r="DV426" s="1"/>
      <c r="DW426" s="4"/>
      <c r="DX426" s="1"/>
      <c r="DY426" s="1"/>
      <c r="DZ426" s="1"/>
      <c r="EA426" s="1"/>
      <c r="EB426" s="1"/>
      <c r="EC426" s="1"/>
    </row>
    <row r="427" spans="1:133" ht="12.75" x14ac:dyDescent="0.2">
      <c r="A427" s="134">
        <f t="shared" si="291"/>
        <v>44480</v>
      </c>
      <c r="B427" s="135">
        <f t="shared" si="283"/>
        <v>1058.8396809999999</v>
      </c>
      <c r="C427" s="135">
        <f t="shared" si="297"/>
        <v>960.63486176000004</v>
      </c>
      <c r="D427" s="136">
        <f t="shared" si="292"/>
        <v>5825.37</v>
      </c>
      <c r="E427" s="137">
        <f t="shared" si="305"/>
        <v>5876.05</v>
      </c>
      <c r="F427" s="138">
        <f t="shared" si="306"/>
        <v>44428</v>
      </c>
      <c r="G427" s="139">
        <f t="shared" si="284"/>
        <v>8.699876574363552E-3</v>
      </c>
      <c r="H427" s="140">
        <f t="shared" si="298"/>
        <v>44489</v>
      </c>
      <c r="I427" s="140">
        <f t="shared" si="285"/>
        <v>44489</v>
      </c>
      <c r="J427" s="141">
        <f t="shared" si="293"/>
        <v>21</v>
      </c>
      <c r="K427" s="141">
        <f t="shared" si="282"/>
        <v>15</v>
      </c>
      <c r="L427" s="8">
        <f t="shared" si="294"/>
        <v>1.0062065</v>
      </c>
      <c r="M427" s="142">
        <f t="shared" si="307"/>
        <v>1.00959968</v>
      </c>
      <c r="N427" s="142">
        <f t="shared" si="302"/>
        <v>1.090507790680771</v>
      </c>
      <c r="O427" s="135">
        <f t="shared" si="304"/>
        <v>1.09727602</v>
      </c>
      <c r="P427" s="135">
        <f t="shared" si="286"/>
        <v>1054.08159778</v>
      </c>
      <c r="Q427" s="190">
        <f t="shared" si="299"/>
        <v>0</v>
      </c>
      <c r="R427" s="191">
        <f t="shared" si="295"/>
        <v>0</v>
      </c>
      <c r="S427" s="135">
        <f t="shared" si="287"/>
        <v>0</v>
      </c>
      <c r="T427" s="145">
        <f t="shared" si="296"/>
        <v>7.8600000000000003E-2</v>
      </c>
      <c r="U427" s="143">
        <f t="shared" si="303"/>
        <v>15</v>
      </c>
      <c r="V427" s="143">
        <v>252</v>
      </c>
      <c r="W427" s="142">
        <f t="shared" si="288"/>
        <v>1.004513961</v>
      </c>
      <c r="X427" s="135">
        <f t="shared" si="289"/>
        <v>4.7580832199999996</v>
      </c>
      <c r="Y427" s="135">
        <f t="shared" si="290"/>
        <v>0</v>
      </c>
      <c r="Z427" s="148" t="str">
        <f t="shared" si="300"/>
        <v>A+J=</v>
      </c>
      <c r="AA427" s="140">
        <f t="shared" si="301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22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3"/>
      <c r="DN427" s="1"/>
      <c r="DO427" s="1"/>
      <c r="DP427" s="1"/>
      <c r="DQ427" s="1"/>
      <c r="DR427" s="1"/>
      <c r="DS427" s="1"/>
      <c r="DT427" s="1"/>
      <c r="DU427" s="1"/>
      <c r="DV427" s="1"/>
      <c r="DW427" s="4"/>
      <c r="DX427" s="1"/>
      <c r="DY427" s="1"/>
      <c r="DZ427" s="1"/>
      <c r="EA427" s="1"/>
      <c r="EB427" s="1"/>
      <c r="EC427" s="1"/>
    </row>
    <row r="428" spans="1:133" ht="12.75" x14ac:dyDescent="0.2">
      <c r="A428" s="134">
        <f t="shared" si="291"/>
        <v>44481</v>
      </c>
      <c r="B428" s="135">
        <f t="shared" si="283"/>
        <v>1059.59462254</v>
      </c>
      <c r="C428" s="135">
        <f t="shared" si="297"/>
        <v>960.63486176000004</v>
      </c>
      <c r="D428" s="136">
        <f t="shared" si="292"/>
        <v>5825.37</v>
      </c>
      <c r="E428" s="137">
        <f t="shared" si="305"/>
        <v>5876.05</v>
      </c>
      <c r="F428" s="138">
        <f t="shared" si="306"/>
        <v>44428</v>
      </c>
      <c r="G428" s="139">
        <f t="shared" si="284"/>
        <v>8.699876574363552E-3</v>
      </c>
      <c r="H428" s="140">
        <f t="shared" si="298"/>
        <v>44489</v>
      </c>
      <c r="I428" s="140">
        <f t="shared" si="285"/>
        <v>44489</v>
      </c>
      <c r="J428" s="141">
        <f t="shared" si="293"/>
        <v>21</v>
      </c>
      <c r="K428" s="141">
        <f t="shared" si="282"/>
        <v>16</v>
      </c>
      <c r="L428" s="8">
        <f t="shared" si="294"/>
        <v>1.0066216299999999</v>
      </c>
      <c r="M428" s="142">
        <f t="shared" si="307"/>
        <v>1.00959968</v>
      </c>
      <c r="N428" s="142">
        <f t="shared" si="302"/>
        <v>1.090507790680771</v>
      </c>
      <c r="O428" s="135">
        <f t="shared" si="304"/>
        <v>1.0977287200000001</v>
      </c>
      <c r="P428" s="135">
        <f t="shared" si="286"/>
        <v>1054.51647718</v>
      </c>
      <c r="Q428" s="190">
        <f t="shared" si="299"/>
        <v>0</v>
      </c>
      <c r="R428" s="191">
        <f t="shared" si="295"/>
        <v>0</v>
      </c>
      <c r="S428" s="135">
        <f t="shared" si="287"/>
        <v>0</v>
      </c>
      <c r="T428" s="145">
        <f t="shared" si="296"/>
        <v>7.8600000000000003E-2</v>
      </c>
      <c r="U428" s="143">
        <f t="shared" si="303"/>
        <v>16</v>
      </c>
      <c r="V428" s="143">
        <v>252</v>
      </c>
      <c r="W428" s="142">
        <f t="shared" si="288"/>
        <v>1.0048156150000001</v>
      </c>
      <c r="X428" s="135">
        <f t="shared" si="289"/>
        <v>5.0781453599999997</v>
      </c>
      <c r="Y428" s="135">
        <f t="shared" si="290"/>
        <v>0</v>
      </c>
      <c r="Z428" s="148" t="str">
        <f t="shared" si="300"/>
        <v>A+J=</v>
      </c>
      <c r="AA428" s="140">
        <f t="shared" si="301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22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3"/>
      <c r="DN428" s="1"/>
      <c r="DO428" s="1"/>
      <c r="DP428" s="1"/>
      <c r="DQ428" s="1"/>
      <c r="DR428" s="1"/>
      <c r="DS428" s="1"/>
      <c r="DT428" s="1"/>
      <c r="DU428" s="1"/>
      <c r="DV428" s="1"/>
      <c r="DW428" s="4"/>
      <c r="DX428" s="1"/>
      <c r="DY428" s="1"/>
      <c r="DZ428" s="1"/>
      <c r="EA428" s="1"/>
      <c r="EB428" s="1"/>
      <c r="EC428" s="1"/>
    </row>
    <row r="429" spans="1:133" ht="12.75" x14ac:dyDescent="0.2">
      <c r="A429" s="134">
        <f t="shared" si="291"/>
        <v>44482</v>
      </c>
      <c r="B429" s="135">
        <f t="shared" si="283"/>
        <v>1059.59462254</v>
      </c>
      <c r="C429" s="135">
        <f t="shared" si="297"/>
        <v>960.63486176000004</v>
      </c>
      <c r="D429" s="136">
        <f t="shared" si="292"/>
        <v>5825.37</v>
      </c>
      <c r="E429" s="137">
        <f t="shared" si="305"/>
        <v>5876.05</v>
      </c>
      <c r="F429" s="138">
        <f t="shared" si="306"/>
        <v>44428</v>
      </c>
      <c r="G429" s="139">
        <f t="shared" si="284"/>
        <v>8.699876574363552E-3</v>
      </c>
      <c r="H429" s="140">
        <f t="shared" si="298"/>
        <v>44489</v>
      </c>
      <c r="I429" s="140">
        <f t="shared" si="285"/>
        <v>44489</v>
      </c>
      <c r="J429" s="141">
        <f t="shared" si="293"/>
        <v>21</v>
      </c>
      <c r="K429" s="141">
        <f t="shared" si="282"/>
        <v>16</v>
      </c>
      <c r="L429" s="8">
        <f t="shared" si="294"/>
        <v>1.0066216299999999</v>
      </c>
      <c r="M429" s="142">
        <f t="shared" si="307"/>
        <v>1.00959968</v>
      </c>
      <c r="N429" s="142">
        <f t="shared" si="302"/>
        <v>1.090507790680771</v>
      </c>
      <c r="O429" s="135">
        <f t="shared" si="304"/>
        <v>1.0977287200000001</v>
      </c>
      <c r="P429" s="135">
        <f t="shared" si="286"/>
        <v>1054.51647718</v>
      </c>
      <c r="Q429" s="190">
        <f t="shared" si="299"/>
        <v>0</v>
      </c>
      <c r="R429" s="191">
        <f t="shared" si="295"/>
        <v>0</v>
      </c>
      <c r="S429" s="135">
        <f t="shared" si="287"/>
        <v>0</v>
      </c>
      <c r="T429" s="145">
        <f t="shared" si="296"/>
        <v>7.8600000000000003E-2</v>
      </c>
      <c r="U429" s="143">
        <f t="shared" si="303"/>
        <v>16</v>
      </c>
      <c r="V429" s="143">
        <v>252</v>
      </c>
      <c r="W429" s="142">
        <f t="shared" si="288"/>
        <v>1.0048156150000001</v>
      </c>
      <c r="X429" s="135">
        <f t="shared" si="289"/>
        <v>5.0781453599999997</v>
      </c>
      <c r="Y429" s="135">
        <f t="shared" si="290"/>
        <v>0</v>
      </c>
      <c r="Z429" s="148" t="str">
        <f t="shared" si="300"/>
        <v>A+J=</v>
      </c>
      <c r="AA429" s="140">
        <f t="shared" si="301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22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3"/>
      <c r="DN429" s="1"/>
      <c r="DO429" s="1"/>
      <c r="DP429" s="1"/>
      <c r="DQ429" s="1"/>
      <c r="DR429" s="1"/>
      <c r="DS429" s="1"/>
      <c r="DT429" s="1"/>
      <c r="DU429" s="1"/>
      <c r="DV429" s="1"/>
      <c r="DW429" s="4"/>
      <c r="DX429" s="1"/>
      <c r="DY429" s="1"/>
      <c r="DZ429" s="1"/>
      <c r="EA429" s="1"/>
      <c r="EB429" s="1"/>
      <c r="EC429" s="1"/>
    </row>
    <row r="430" spans="1:133" ht="12.75" x14ac:dyDescent="0.2">
      <c r="A430" s="134">
        <f t="shared" si="291"/>
        <v>44483</v>
      </c>
      <c r="B430" s="135">
        <f t="shared" si="283"/>
        <v>1060.3501155599999</v>
      </c>
      <c r="C430" s="135">
        <f t="shared" si="297"/>
        <v>960.63486176000004</v>
      </c>
      <c r="D430" s="136">
        <f t="shared" si="292"/>
        <v>5825.37</v>
      </c>
      <c r="E430" s="137">
        <f t="shared" si="305"/>
        <v>5876.05</v>
      </c>
      <c r="F430" s="138">
        <f t="shared" si="306"/>
        <v>44428</v>
      </c>
      <c r="G430" s="139">
        <f t="shared" si="284"/>
        <v>8.699876574363552E-3</v>
      </c>
      <c r="H430" s="140">
        <f t="shared" si="298"/>
        <v>44489</v>
      </c>
      <c r="I430" s="140">
        <f t="shared" si="285"/>
        <v>44489</v>
      </c>
      <c r="J430" s="141">
        <f t="shared" si="293"/>
        <v>21</v>
      </c>
      <c r="K430" s="141">
        <f t="shared" ref="K430:K493" si="308">(J430-(NETWORKDAYS(A430,I430,AD$148:AD$502)-1))</f>
        <v>17</v>
      </c>
      <c r="L430" s="8">
        <f t="shared" si="294"/>
        <v>1.0070369400000001</v>
      </c>
      <c r="M430" s="142">
        <f t="shared" si="307"/>
        <v>1.00959968</v>
      </c>
      <c r="N430" s="142">
        <f t="shared" si="302"/>
        <v>1.090507790680771</v>
      </c>
      <c r="O430" s="135">
        <f t="shared" si="304"/>
        <v>1.0981816200000001</v>
      </c>
      <c r="P430" s="135">
        <f t="shared" si="286"/>
        <v>1054.95154871</v>
      </c>
      <c r="Q430" s="190">
        <f t="shared" si="299"/>
        <v>0</v>
      </c>
      <c r="R430" s="191">
        <f t="shared" si="295"/>
        <v>0</v>
      </c>
      <c r="S430" s="135">
        <f t="shared" si="287"/>
        <v>0</v>
      </c>
      <c r="T430" s="145">
        <f t="shared" si="296"/>
        <v>7.8600000000000003E-2</v>
      </c>
      <c r="U430" s="143">
        <f t="shared" si="303"/>
        <v>17</v>
      </c>
      <c r="V430" s="143">
        <v>252</v>
      </c>
      <c r="W430" s="142">
        <f t="shared" si="288"/>
        <v>1.0051173600000001</v>
      </c>
      <c r="X430" s="135">
        <f t="shared" si="289"/>
        <v>5.3985668499999999</v>
      </c>
      <c r="Y430" s="135">
        <f t="shared" si="290"/>
        <v>0</v>
      </c>
      <c r="Z430" s="148" t="str">
        <f t="shared" si="300"/>
        <v>A+J=</v>
      </c>
      <c r="AA430" s="140">
        <f t="shared" si="301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22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3"/>
      <c r="DN430" s="1"/>
      <c r="DO430" s="1"/>
      <c r="DP430" s="1"/>
      <c r="DQ430" s="1"/>
      <c r="DR430" s="1"/>
      <c r="DS430" s="1"/>
      <c r="DT430" s="1"/>
      <c r="DU430" s="1"/>
      <c r="DV430" s="1"/>
      <c r="DW430" s="4"/>
      <c r="DX430" s="1"/>
      <c r="DY430" s="1"/>
      <c r="DZ430" s="1"/>
      <c r="EA430" s="1"/>
      <c r="EB430" s="1"/>
      <c r="EC430" s="1"/>
    </row>
    <row r="431" spans="1:133" ht="12.75" x14ac:dyDescent="0.2">
      <c r="A431" s="134">
        <f t="shared" si="291"/>
        <v>44484</v>
      </c>
      <c r="B431" s="135">
        <f t="shared" si="283"/>
        <v>1061.1061410299999</v>
      </c>
      <c r="C431" s="135">
        <f t="shared" si="297"/>
        <v>960.63486176000004</v>
      </c>
      <c r="D431" s="136">
        <f t="shared" si="292"/>
        <v>5825.37</v>
      </c>
      <c r="E431" s="137">
        <f t="shared" si="305"/>
        <v>5876.05</v>
      </c>
      <c r="F431" s="138">
        <f t="shared" si="306"/>
        <v>44428</v>
      </c>
      <c r="G431" s="139">
        <f t="shared" si="284"/>
        <v>8.699876574363552E-3</v>
      </c>
      <c r="H431" s="140">
        <f t="shared" si="298"/>
        <v>44489</v>
      </c>
      <c r="I431" s="140">
        <f t="shared" si="285"/>
        <v>44489</v>
      </c>
      <c r="J431" s="141">
        <f t="shared" si="293"/>
        <v>21</v>
      </c>
      <c r="K431" s="141">
        <f t="shared" si="308"/>
        <v>18</v>
      </c>
      <c r="L431" s="8">
        <f t="shared" si="294"/>
        <v>1.00745241</v>
      </c>
      <c r="M431" s="142">
        <f t="shared" si="307"/>
        <v>1.00959968</v>
      </c>
      <c r="N431" s="142">
        <f t="shared" si="302"/>
        <v>1.090507790680771</v>
      </c>
      <c r="O431" s="135">
        <f t="shared" si="304"/>
        <v>1.0986347000000001</v>
      </c>
      <c r="P431" s="135">
        <f t="shared" si="286"/>
        <v>1055.3867931499999</v>
      </c>
      <c r="Q431" s="190">
        <f t="shared" si="299"/>
        <v>0</v>
      </c>
      <c r="R431" s="191">
        <f t="shared" si="295"/>
        <v>0</v>
      </c>
      <c r="S431" s="135">
        <f t="shared" si="287"/>
        <v>0</v>
      </c>
      <c r="T431" s="145">
        <f t="shared" si="296"/>
        <v>7.8600000000000003E-2</v>
      </c>
      <c r="U431" s="143">
        <f t="shared" si="303"/>
        <v>18</v>
      </c>
      <c r="V431" s="143">
        <v>252</v>
      </c>
      <c r="W431" s="142">
        <f t="shared" si="288"/>
        <v>1.0054191960000001</v>
      </c>
      <c r="X431" s="135">
        <f t="shared" si="289"/>
        <v>5.7193478799999999</v>
      </c>
      <c r="Y431" s="135">
        <f t="shared" si="290"/>
        <v>0</v>
      </c>
      <c r="Z431" s="148" t="str">
        <f t="shared" si="300"/>
        <v>A+J=</v>
      </c>
      <c r="AA431" s="140">
        <f t="shared" si="301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22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3"/>
      <c r="DN431" s="1"/>
      <c r="DO431" s="1"/>
      <c r="DP431" s="1"/>
      <c r="DQ431" s="1"/>
      <c r="DR431" s="1"/>
      <c r="DS431" s="1"/>
      <c r="DT431" s="1"/>
      <c r="DU431" s="1"/>
      <c r="DV431" s="1"/>
      <c r="DW431" s="4"/>
      <c r="DX431" s="1"/>
      <c r="DY431" s="1"/>
      <c r="DZ431" s="1"/>
      <c r="EA431" s="1"/>
      <c r="EB431" s="1"/>
      <c r="EC431" s="1"/>
    </row>
    <row r="432" spans="1:133" ht="12.75" x14ac:dyDescent="0.2">
      <c r="A432" s="134">
        <f t="shared" si="291"/>
        <v>44485</v>
      </c>
      <c r="B432" s="135">
        <f t="shared" si="283"/>
        <v>1061.8627078500001</v>
      </c>
      <c r="C432" s="135">
        <f t="shared" si="297"/>
        <v>960.63486176000004</v>
      </c>
      <c r="D432" s="136">
        <f t="shared" si="292"/>
        <v>5825.37</v>
      </c>
      <c r="E432" s="137">
        <f t="shared" si="305"/>
        <v>5876.05</v>
      </c>
      <c r="F432" s="138">
        <f t="shared" si="306"/>
        <v>44428</v>
      </c>
      <c r="G432" s="139">
        <f t="shared" si="284"/>
        <v>8.699876574363552E-3</v>
      </c>
      <c r="H432" s="140">
        <f t="shared" si="298"/>
        <v>44489</v>
      </c>
      <c r="I432" s="140">
        <f t="shared" si="285"/>
        <v>44489</v>
      </c>
      <c r="J432" s="141">
        <f t="shared" si="293"/>
        <v>21</v>
      </c>
      <c r="K432" s="141">
        <f t="shared" si="308"/>
        <v>19</v>
      </c>
      <c r="L432" s="8">
        <f t="shared" si="294"/>
        <v>1.0078680600000001</v>
      </c>
      <c r="M432" s="142">
        <f t="shared" si="307"/>
        <v>1.00959968</v>
      </c>
      <c r="N432" s="142">
        <f t="shared" si="302"/>
        <v>1.090507790680771</v>
      </c>
      <c r="O432" s="135">
        <f t="shared" si="304"/>
        <v>1.09908797</v>
      </c>
      <c r="P432" s="135">
        <f t="shared" si="286"/>
        <v>1055.8222201200001</v>
      </c>
      <c r="Q432" s="190">
        <f t="shared" si="299"/>
        <v>0</v>
      </c>
      <c r="R432" s="191">
        <f t="shared" si="295"/>
        <v>0</v>
      </c>
      <c r="S432" s="135">
        <f t="shared" si="287"/>
        <v>0</v>
      </c>
      <c r="T432" s="145">
        <f t="shared" si="296"/>
        <v>7.8600000000000003E-2</v>
      </c>
      <c r="U432" s="143">
        <f t="shared" si="303"/>
        <v>19</v>
      </c>
      <c r="V432" s="143">
        <v>252</v>
      </c>
      <c r="W432" s="142">
        <f t="shared" si="288"/>
        <v>1.005721122</v>
      </c>
      <c r="X432" s="135">
        <f t="shared" si="289"/>
        <v>6.0404877299999997</v>
      </c>
      <c r="Y432" s="135">
        <f t="shared" si="290"/>
        <v>0</v>
      </c>
      <c r="Z432" s="148" t="str">
        <f t="shared" si="300"/>
        <v>A+J=</v>
      </c>
      <c r="AA432" s="140">
        <f t="shared" si="301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22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3"/>
      <c r="DN432" s="1"/>
      <c r="DO432" s="1"/>
      <c r="DP432" s="1"/>
      <c r="DQ432" s="1"/>
      <c r="DR432" s="1"/>
      <c r="DS432" s="1"/>
      <c r="DT432" s="1"/>
      <c r="DU432" s="1"/>
      <c r="DV432" s="1"/>
      <c r="DW432" s="4"/>
      <c r="DX432" s="1"/>
      <c r="DY432" s="1"/>
      <c r="DZ432" s="1"/>
      <c r="EA432" s="1"/>
      <c r="EB432" s="1"/>
      <c r="EC432" s="1"/>
    </row>
    <row r="433" spans="1:133" ht="12.75" x14ac:dyDescent="0.2">
      <c r="A433" s="134">
        <f t="shared" si="291"/>
        <v>44486</v>
      </c>
      <c r="B433" s="135">
        <f t="shared" si="283"/>
        <v>1061.8627078500001</v>
      </c>
      <c r="C433" s="135">
        <f t="shared" si="297"/>
        <v>960.63486176000004</v>
      </c>
      <c r="D433" s="136">
        <f t="shared" si="292"/>
        <v>5825.37</v>
      </c>
      <c r="E433" s="137">
        <f t="shared" si="305"/>
        <v>5876.05</v>
      </c>
      <c r="F433" s="138">
        <f t="shared" si="306"/>
        <v>44428</v>
      </c>
      <c r="G433" s="139">
        <f t="shared" si="284"/>
        <v>8.699876574363552E-3</v>
      </c>
      <c r="H433" s="140">
        <f t="shared" si="298"/>
        <v>44489</v>
      </c>
      <c r="I433" s="140">
        <f t="shared" si="285"/>
        <v>44489</v>
      </c>
      <c r="J433" s="141">
        <f t="shared" si="293"/>
        <v>21</v>
      </c>
      <c r="K433" s="141">
        <f t="shared" si="308"/>
        <v>19</v>
      </c>
      <c r="L433" s="8">
        <f t="shared" si="294"/>
        <v>1.0078680600000001</v>
      </c>
      <c r="M433" s="142">
        <f t="shared" si="307"/>
        <v>1.00959968</v>
      </c>
      <c r="N433" s="142">
        <f t="shared" si="302"/>
        <v>1.090507790680771</v>
      </c>
      <c r="O433" s="135">
        <f t="shared" si="304"/>
        <v>1.09908797</v>
      </c>
      <c r="P433" s="135">
        <f t="shared" si="286"/>
        <v>1055.8222201200001</v>
      </c>
      <c r="Q433" s="190">
        <f t="shared" si="299"/>
        <v>0</v>
      </c>
      <c r="R433" s="191">
        <f t="shared" si="295"/>
        <v>0</v>
      </c>
      <c r="S433" s="135">
        <f t="shared" si="287"/>
        <v>0</v>
      </c>
      <c r="T433" s="145">
        <f t="shared" si="296"/>
        <v>7.8600000000000003E-2</v>
      </c>
      <c r="U433" s="143">
        <f t="shared" si="303"/>
        <v>19</v>
      </c>
      <c r="V433" s="143">
        <v>252</v>
      </c>
      <c r="W433" s="142">
        <f t="shared" si="288"/>
        <v>1.005721122</v>
      </c>
      <c r="X433" s="135">
        <f t="shared" si="289"/>
        <v>6.0404877299999997</v>
      </c>
      <c r="Y433" s="135">
        <f t="shared" si="290"/>
        <v>0</v>
      </c>
      <c r="Z433" s="148" t="str">
        <f t="shared" si="300"/>
        <v>A+J=</v>
      </c>
      <c r="AA433" s="140">
        <f t="shared" si="301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22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3"/>
      <c r="DN433" s="1"/>
      <c r="DO433" s="1"/>
      <c r="DP433" s="1"/>
      <c r="DQ433" s="1"/>
      <c r="DR433" s="1"/>
      <c r="DS433" s="1"/>
      <c r="DT433" s="1"/>
      <c r="DU433" s="1"/>
      <c r="DV433" s="1"/>
      <c r="DW433" s="4"/>
      <c r="DX433" s="1"/>
      <c r="DY433" s="1"/>
      <c r="DZ433" s="1"/>
      <c r="EA433" s="1"/>
      <c r="EB433" s="1"/>
      <c r="EC433" s="1"/>
    </row>
    <row r="434" spans="1:133" ht="12.75" x14ac:dyDescent="0.2">
      <c r="A434" s="134">
        <f t="shared" si="291"/>
        <v>44487</v>
      </c>
      <c r="B434" s="135">
        <f t="shared" si="283"/>
        <v>1061.8627078500001</v>
      </c>
      <c r="C434" s="135">
        <f t="shared" si="297"/>
        <v>960.63486176000004</v>
      </c>
      <c r="D434" s="136">
        <f t="shared" si="292"/>
        <v>5825.37</v>
      </c>
      <c r="E434" s="137">
        <f t="shared" si="305"/>
        <v>5876.05</v>
      </c>
      <c r="F434" s="138">
        <f t="shared" si="306"/>
        <v>44428</v>
      </c>
      <c r="G434" s="139">
        <f t="shared" si="284"/>
        <v>8.699876574363552E-3</v>
      </c>
      <c r="H434" s="140">
        <f t="shared" si="298"/>
        <v>44489</v>
      </c>
      <c r="I434" s="140">
        <f t="shared" si="285"/>
        <v>44489</v>
      </c>
      <c r="J434" s="141">
        <f t="shared" si="293"/>
        <v>21</v>
      </c>
      <c r="K434" s="141">
        <f t="shared" si="308"/>
        <v>19</v>
      </c>
      <c r="L434" s="8">
        <f t="shared" si="294"/>
        <v>1.0078680600000001</v>
      </c>
      <c r="M434" s="142">
        <f t="shared" si="307"/>
        <v>1.00959968</v>
      </c>
      <c r="N434" s="142">
        <f t="shared" si="302"/>
        <v>1.090507790680771</v>
      </c>
      <c r="O434" s="135">
        <f t="shared" si="304"/>
        <v>1.09908797</v>
      </c>
      <c r="P434" s="135">
        <f t="shared" si="286"/>
        <v>1055.8222201200001</v>
      </c>
      <c r="Q434" s="190">
        <f t="shared" si="299"/>
        <v>0</v>
      </c>
      <c r="R434" s="191">
        <f t="shared" si="295"/>
        <v>0</v>
      </c>
      <c r="S434" s="135">
        <f t="shared" si="287"/>
        <v>0</v>
      </c>
      <c r="T434" s="145">
        <f t="shared" si="296"/>
        <v>7.8600000000000003E-2</v>
      </c>
      <c r="U434" s="143">
        <f t="shared" si="303"/>
        <v>19</v>
      </c>
      <c r="V434" s="143">
        <v>252</v>
      </c>
      <c r="W434" s="142">
        <f t="shared" si="288"/>
        <v>1.005721122</v>
      </c>
      <c r="X434" s="135">
        <f t="shared" si="289"/>
        <v>6.0404877299999997</v>
      </c>
      <c r="Y434" s="135">
        <f t="shared" si="290"/>
        <v>0</v>
      </c>
      <c r="Z434" s="148" t="str">
        <f t="shared" si="300"/>
        <v>A+J=</v>
      </c>
      <c r="AA434" s="140">
        <f t="shared" si="301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22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3"/>
      <c r="DN434" s="1"/>
      <c r="DO434" s="1"/>
      <c r="DP434" s="1"/>
      <c r="DQ434" s="1"/>
      <c r="DR434" s="1"/>
      <c r="DS434" s="1"/>
      <c r="DT434" s="1"/>
      <c r="DU434" s="1"/>
      <c r="DV434" s="1"/>
      <c r="DW434" s="4"/>
      <c r="DX434" s="1"/>
      <c r="DY434" s="1"/>
      <c r="DZ434" s="1"/>
      <c r="EA434" s="1"/>
      <c r="EB434" s="1"/>
      <c r="EC434" s="1"/>
    </row>
    <row r="435" spans="1:133" ht="12.75" x14ac:dyDescent="0.2">
      <c r="A435" s="134">
        <f t="shared" si="291"/>
        <v>44488</v>
      </c>
      <c r="B435" s="135">
        <f t="shared" si="283"/>
        <v>1062.6198066100001</v>
      </c>
      <c r="C435" s="135">
        <f t="shared" si="297"/>
        <v>960.63486176000004</v>
      </c>
      <c r="D435" s="136">
        <f t="shared" si="292"/>
        <v>5825.37</v>
      </c>
      <c r="E435" s="137">
        <f t="shared" si="305"/>
        <v>5876.05</v>
      </c>
      <c r="F435" s="138">
        <f t="shared" si="306"/>
        <v>44428</v>
      </c>
      <c r="G435" s="139">
        <f t="shared" si="284"/>
        <v>8.699876574363552E-3</v>
      </c>
      <c r="H435" s="140">
        <f t="shared" si="298"/>
        <v>44489</v>
      </c>
      <c r="I435" s="140">
        <f t="shared" si="285"/>
        <v>44489</v>
      </c>
      <c r="J435" s="141">
        <f t="shared" si="293"/>
        <v>21</v>
      </c>
      <c r="K435" s="141">
        <f t="shared" si="308"/>
        <v>20</v>
      </c>
      <c r="L435" s="8">
        <f t="shared" si="294"/>
        <v>1.00828388</v>
      </c>
      <c r="M435" s="142">
        <f t="shared" si="307"/>
        <v>1.00959968</v>
      </c>
      <c r="N435" s="142">
        <f t="shared" si="302"/>
        <v>1.090507790680771</v>
      </c>
      <c r="O435" s="135">
        <f t="shared" si="304"/>
        <v>1.09954142</v>
      </c>
      <c r="P435" s="135">
        <f t="shared" si="286"/>
        <v>1056.25782</v>
      </c>
      <c r="Q435" s="190">
        <f t="shared" si="299"/>
        <v>0</v>
      </c>
      <c r="R435" s="191">
        <f t="shared" si="295"/>
        <v>0</v>
      </c>
      <c r="S435" s="135">
        <f t="shared" si="287"/>
        <v>0</v>
      </c>
      <c r="T435" s="145">
        <f t="shared" si="296"/>
        <v>7.8600000000000003E-2</v>
      </c>
      <c r="U435" s="143">
        <f t="shared" si="303"/>
        <v>20</v>
      </c>
      <c r="V435" s="143">
        <v>252</v>
      </c>
      <c r="W435" s="142">
        <f t="shared" si="288"/>
        <v>1.006023138</v>
      </c>
      <c r="X435" s="135">
        <f t="shared" si="289"/>
        <v>6.3619866099999998</v>
      </c>
      <c r="Y435" s="135">
        <f t="shared" si="290"/>
        <v>0</v>
      </c>
      <c r="Z435" s="148" t="str">
        <f t="shared" si="300"/>
        <v>A+J=</v>
      </c>
      <c r="AA435" s="140">
        <f t="shared" si="301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22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3"/>
      <c r="DN435" s="1"/>
      <c r="DO435" s="1"/>
      <c r="DP435" s="1"/>
      <c r="DQ435" s="1"/>
      <c r="DR435" s="1"/>
      <c r="DS435" s="1"/>
      <c r="DT435" s="1"/>
      <c r="DU435" s="1"/>
      <c r="DV435" s="1"/>
      <c r="DW435" s="4"/>
      <c r="DX435" s="1"/>
      <c r="DY435" s="1"/>
      <c r="DZ435" s="1"/>
      <c r="EA435" s="1"/>
      <c r="EB435" s="1"/>
      <c r="EC435" s="1"/>
    </row>
    <row r="436" spans="1:133" ht="12.75" x14ac:dyDescent="0.2">
      <c r="A436" s="134">
        <f t="shared" si="291"/>
        <v>44489</v>
      </c>
      <c r="B436" s="135">
        <f t="shared" si="283"/>
        <v>1063.37744937</v>
      </c>
      <c r="C436" s="135">
        <f t="shared" si="297"/>
        <v>960.63486176000004</v>
      </c>
      <c r="D436" s="136">
        <f t="shared" si="292"/>
        <v>5825.37</v>
      </c>
      <c r="E436" s="137">
        <f t="shared" si="305"/>
        <v>5876.05</v>
      </c>
      <c r="F436" s="138">
        <f t="shared" si="306"/>
        <v>44428</v>
      </c>
      <c r="G436" s="139">
        <f t="shared" si="284"/>
        <v>8.699876574363552E-3</v>
      </c>
      <c r="H436" s="140">
        <f t="shared" si="298"/>
        <v>44522</v>
      </c>
      <c r="I436" s="140">
        <f t="shared" si="285"/>
        <v>44489</v>
      </c>
      <c r="J436" s="141">
        <f t="shared" si="293"/>
        <v>21</v>
      </c>
      <c r="K436" s="141">
        <f t="shared" si="308"/>
        <v>21</v>
      </c>
      <c r="L436" s="8">
        <f t="shared" si="294"/>
        <v>1.0086998700000001</v>
      </c>
      <c r="M436" s="142">
        <f t="shared" si="307"/>
        <v>1.00959968</v>
      </c>
      <c r="N436" s="142">
        <f t="shared" si="302"/>
        <v>1.090507790680771</v>
      </c>
      <c r="O436" s="135">
        <f t="shared" si="304"/>
        <v>1.0999950599999999</v>
      </c>
      <c r="P436" s="135">
        <f t="shared" si="286"/>
        <v>1056.69360239</v>
      </c>
      <c r="Q436" s="190">
        <f t="shared" si="299"/>
        <v>14</v>
      </c>
      <c r="R436" s="191">
        <f t="shared" si="295"/>
        <v>6.0076904465415706E-3</v>
      </c>
      <c r="S436" s="135">
        <f t="shared" si="287"/>
        <v>6.3482880599999998</v>
      </c>
      <c r="T436" s="145">
        <f t="shared" si="296"/>
        <v>7.8600000000000003E-2</v>
      </c>
      <c r="U436" s="143">
        <f t="shared" si="303"/>
        <v>21</v>
      </c>
      <c r="V436" s="143">
        <v>252</v>
      </c>
      <c r="W436" s="142">
        <f t="shared" si="288"/>
        <v>1.0063252460000001</v>
      </c>
      <c r="X436" s="135">
        <f t="shared" si="289"/>
        <v>6.6838469800000002</v>
      </c>
      <c r="Y436" s="135">
        <f t="shared" si="290"/>
        <v>13.03213504</v>
      </c>
      <c r="Z436" s="148" t="str">
        <f t="shared" si="300"/>
        <v>A+J=</v>
      </c>
      <c r="AA436" s="140">
        <f t="shared" si="301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22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3"/>
      <c r="DN436" s="1"/>
      <c r="DO436" s="1"/>
      <c r="DP436" s="1"/>
      <c r="DQ436" s="1"/>
      <c r="DR436" s="1"/>
      <c r="DS436" s="1"/>
      <c r="DT436" s="1"/>
      <c r="DU436" s="1"/>
      <c r="DV436" s="1"/>
      <c r="DW436" s="4"/>
      <c r="DX436" s="1"/>
      <c r="DY436" s="1"/>
      <c r="DZ436" s="1"/>
      <c r="EA436" s="1"/>
      <c r="EB436" s="1"/>
      <c r="EC436" s="1"/>
    </row>
    <row r="437" spans="1:133" ht="12.75" x14ac:dyDescent="0.2">
      <c r="A437" s="134">
        <f t="shared" si="291"/>
        <v>44490</v>
      </c>
      <c r="B437" s="135">
        <f t="shared" si="283"/>
        <v>1051.2378911600001</v>
      </c>
      <c r="C437" s="135">
        <f t="shared" si="297"/>
        <v>954.86366487999999</v>
      </c>
      <c r="D437" s="136">
        <f t="shared" si="292"/>
        <v>5876.05</v>
      </c>
      <c r="E437" s="137">
        <f t="shared" si="305"/>
        <v>5944.21</v>
      </c>
      <c r="F437" s="138">
        <f t="shared" si="306"/>
        <v>44459</v>
      </c>
      <c r="G437" s="139">
        <f t="shared" si="284"/>
        <v>1.159962900247602E-2</v>
      </c>
      <c r="H437" s="140">
        <f t="shared" si="298"/>
        <v>44522</v>
      </c>
      <c r="I437" s="140">
        <f t="shared" si="285"/>
        <v>44522</v>
      </c>
      <c r="J437" s="141">
        <f t="shared" si="293"/>
        <v>21</v>
      </c>
      <c r="K437" s="141">
        <f t="shared" si="308"/>
        <v>1</v>
      </c>
      <c r="L437" s="8">
        <f t="shared" si="294"/>
        <v>1.0005493299999999</v>
      </c>
      <c r="M437" s="142">
        <f t="shared" si="307"/>
        <v>1.0086998700000001</v>
      </c>
      <c r="N437" s="142">
        <f t="shared" si="302"/>
        <v>1.0999950666936809</v>
      </c>
      <c r="O437" s="135">
        <f t="shared" si="304"/>
        <v>1.1005993199999999</v>
      </c>
      <c r="P437" s="135">
        <f t="shared" si="286"/>
        <v>1050.92230025</v>
      </c>
      <c r="Q437" s="190">
        <f t="shared" si="299"/>
        <v>0</v>
      </c>
      <c r="R437" s="191">
        <f t="shared" si="295"/>
        <v>0</v>
      </c>
      <c r="S437" s="135">
        <f t="shared" si="287"/>
        <v>0</v>
      </c>
      <c r="T437" s="145">
        <f t="shared" si="296"/>
        <v>7.8600000000000003E-2</v>
      </c>
      <c r="U437" s="143">
        <f t="shared" si="303"/>
        <v>1</v>
      </c>
      <c r="V437" s="143">
        <v>252</v>
      </c>
      <c r="W437" s="142">
        <f t="shared" si="288"/>
        <v>1.0003002990000001</v>
      </c>
      <c r="X437" s="135">
        <f t="shared" si="289"/>
        <v>0.31559091</v>
      </c>
      <c r="Y437" s="135">
        <f t="shared" si="290"/>
        <v>0</v>
      </c>
      <c r="Z437" s="148" t="str">
        <f t="shared" si="300"/>
        <v>A+J=</v>
      </c>
      <c r="AA437" s="140">
        <f t="shared" si="301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22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3"/>
      <c r="DN437" s="1"/>
      <c r="DO437" s="1"/>
      <c r="DP437" s="1"/>
      <c r="DQ437" s="1"/>
      <c r="DR437" s="1"/>
      <c r="DS437" s="1"/>
      <c r="DT437" s="1"/>
      <c r="DU437" s="1"/>
      <c r="DV437" s="1"/>
      <c r="DW437" s="4"/>
      <c r="DX437" s="1"/>
      <c r="DY437" s="1"/>
      <c r="DZ437" s="1"/>
      <c r="EA437" s="1"/>
      <c r="EB437" s="1"/>
      <c r="EC437" s="1"/>
    </row>
    <row r="438" spans="1:133" ht="12.75" x14ac:dyDescent="0.2">
      <c r="A438" s="134">
        <f t="shared" si="291"/>
        <v>44491</v>
      </c>
      <c r="B438" s="135">
        <f t="shared" si="283"/>
        <v>1052.1312329699999</v>
      </c>
      <c r="C438" s="135">
        <f t="shared" si="297"/>
        <v>954.86366487999999</v>
      </c>
      <c r="D438" s="136">
        <f t="shared" si="292"/>
        <v>5876.05</v>
      </c>
      <c r="E438" s="137">
        <f t="shared" si="305"/>
        <v>5944.21</v>
      </c>
      <c r="F438" s="138">
        <f t="shared" si="306"/>
        <v>44459</v>
      </c>
      <c r="G438" s="139">
        <f t="shared" si="284"/>
        <v>1.159962900247602E-2</v>
      </c>
      <c r="H438" s="140">
        <f t="shared" si="298"/>
        <v>44522</v>
      </c>
      <c r="I438" s="140">
        <f t="shared" si="285"/>
        <v>44522</v>
      </c>
      <c r="J438" s="141">
        <f t="shared" si="293"/>
        <v>21</v>
      </c>
      <c r="K438" s="141">
        <f t="shared" si="308"/>
        <v>2</v>
      </c>
      <c r="L438" s="8">
        <f t="shared" si="294"/>
        <v>1.0010989699999999</v>
      </c>
      <c r="M438" s="142">
        <f t="shared" si="307"/>
        <v>1.0086998700000001</v>
      </c>
      <c r="N438" s="142">
        <f t="shared" si="302"/>
        <v>1.0999950666936809</v>
      </c>
      <c r="O438" s="135">
        <f t="shared" si="304"/>
        <v>1.1012039199999999</v>
      </c>
      <c r="P438" s="135">
        <f t="shared" si="286"/>
        <v>1051.4996108299999</v>
      </c>
      <c r="Q438" s="190">
        <f t="shared" si="299"/>
        <v>0</v>
      </c>
      <c r="R438" s="191">
        <f t="shared" si="295"/>
        <v>0</v>
      </c>
      <c r="S438" s="135">
        <f t="shared" si="287"/>
        <v>0</v>
      </c>
      <c r="T438" s="145">
        <f t="shared" si="296"/>
        <v>7.8600000000000003E-2</v>
      </c>
      <c r="U438" s="143">
        <f t="shared" si="303"/>
        <v>2</v>
      </c>
      <c r="V438" s="143">
        <v>252</v>
      </c>
      <c r="W438" s="142">
        <f t="shared" si="288"/>
        <v>1.0006006869999999</v>
      </c>
      <c r="X438" s="135">
        <f t="shared" si="289"/>
        <v>0.63162214000000005</v>
      </c>
      <c r="Y438" s="135">
        <f t="shared" si="290"/>
        <v>0</v>
      </c>
      <c r="Z438" s="148" t="str">
        <f t="shared" si="300"/>
        <v>A+J=</v>
      </c>
      <c r="AA438" s="140">
        <f t="shared" si="301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22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3"/>
      <c r="DN438" s="1"/>
      <c r="DO438" s="1"/>
      <c r="DP438" s="1"/>
      <c r="DQ438" s="1"/>
      <c r="DR438" s="1"/>
      <c r="DS438" s="1"/>
      <c r="DT438" s="1"/>
      <c r="DU438" s="1"/>
      <c r="DV438" s="1"/>
      <c r="DW438" s="4"/>
      <c r="DX438" s="1"/>
      <c r="DY438" s="1"/>
      <c r="DZ438" s="1"/>
      <c r="EA438" s="1"/>
      <c r="EB438" s="1"/>
      <c r="EC438" s="1"/>
    </row>
    <row r="439" spans="1:133" ht="12.75" x14ac:dyDescent="0.2">
      <c r="A439" s="134">
        <f t="shared" si="291"/>
        <v>44492</v>
      </c>
      <c r="B439" s="135">
        <f t="shared" si="283"/>
        <v>1053.0253327299999</v>
      </c>
      <c r="C439" s="135">
        <f t="shared" si="297"/>
        <v>954.86366487999999</v>
      </c>
      <c r="D439" s="136">
        <f t="shared" si="292"/>
        <v>5876.05</v>
      </c>
      <c r="E439" s="137">
        <f t="shared" si="305"/>
        <v>5944.21</v>
      </c>
      <c r="F439" s="138">
        <f t="shared" si="306"/>
        <v>44459</v>
      </c>
      <c r="G439" s="139">
        <f t="shared" si="284"/>
        <v>1.159962900247602E-2</v>
      </c>
      <c r="H439" s="140">
        <f t="shared" si="298"/>
        <v>44522</v>
      </c>
      <c r="I439" s="140">
        <f t="shared" si="285"/>
        <v>44522</v>
      </c>
      <c r="J439" s="141">
        <f t="shared" si="293"/>
        <v>21</v>
      </c>
      <c r="K439" s="141">
        <f t="shared" si="308"/>
        <v>3</v>
      </c>
      <c r="L439" s="8">
        <f t="shared" si="294"/>
        <v>1.0016489099999999</v>
      </c>
      <c r="M439" s="142">
        <f t="shared" si="307"/>
        <v>1.0086998700000001</v>
      </c>
      <c r="N439" s="142">
        <f t="shared" si="302"/>
        <v>1.0999950666936809</v>
      </c>
      <c r="O439" s="135">
        <f t="shared" si="304"/>
        <v>1.1018088500000001</v>
      </c>
      <c r="P439" s="135">
        <f t="shared" si="286"/>
        <v>1052.0772365</v>
      </c>
      <c r="Q439" s="190">
        <f t="shared" si="299"/>
        <v>0</v>
      </c>
      <c r="R439" s="191">
        <f t="shared" si="295"/>
        <v>0</v>
      </c>
      <c r="S439" s="135">
        <f t="shared" si="287"/>
        <v>0</v>
      </c>
      <c r="T439" s="145">
        <f t="shared" si="296"/>
        <v>7.8600000000000003E-2</v>
      </c>
      <c r="U439" s="143">
        <f t="shared" si="303"/>
        <v>3</v>
      </c>
      <c r="V439" s="143">
        <v>252</v>
      </c>
      <c r="W439" s="142">
        <f t="shared" si="288"/>
        <v>1.000901166</v>
      </c>
      <c r="X439" s="135">
        <f t="shared" si="289"/>
        <v>0.94809622999999998</v>
      </c>
      <c r="Y439" s="135">
        <f t="shared" si="290"/>
        <v>0</v>
      </c>
      <c r="Z439" s="148" t="str">
        <f t="shared" si="300"/>
        <v>A+J=</v>
      </c>
      <c r="AA439" s="140">
        <f t="shared" si="301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22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3"/>
      <c r="DN439" s="1"/>
      <c r="DO439" s="1"/>
      <c r="DP439" s="1"/>
      <c r="DQ439" s="1"/>
      <c r="DR439" s="1"/>
      <c r="DS439" s="1"/>
      <c r="DT439" s="1"/>
      <c r="DU439" s="1"/>
      <c r="DV439" s="1"/>
      <c r="DW439" s="4"/>
      <c r="DX439" s="1"/>
      <c r="DY439" s="1"/>
      <c r="DZ439" s="1"/>
      <c r="EA439" s="1"/>
      <c r="EB439" s="1"/>
      <c r="EC439" s="1"/>
    </row>
    <row r="440" spans="1:133" ht="12.75" x14ac:dyDescent="0.2">
      <c r="A440" s="134">
        <f t="shared" si="291"/>
        <v>44493</v>
      </c>
      <c r="B440" s="135">
        <f t="shared" si="283"/>
        <v>1053.0253327299999</v>
      </c>
      <c r="C440" s="135">
        <f t="shared" si="297"/>
        <v>954.86366487999999</v>
      </c>
      <c r="D440" s="136">
        <f t="shared" si="292"/>
        <v>5876.05</v>
      </c>
      <c r="E440" s="137">
        <f t="shared" si="305"/>
        <v>5944.21</v>
      </c>
      <c r="F440" s="138">
        <f t="shared" si="306"/>
        <v>44459</v>
      </c>
      <c r="G440" s="139">
        <f t="shared" si="284"/>
        <v>1.159962900247602E-2</v>
      </c>
      <c r="H440" s="140">
        <f t="shared" si="298"/>
        <v>44522</v>
      </c>
      <c r="I440" s="140">
        <f t="shared" si="285"/>
        <v>44522</v>
      </c>
      <c r="J440" s="141">
        <f t="shared" si="293"/>
        <v>21</v>
      </c>
      <c r="K440" s="141">
        <f t="shared" si="308"/>
        <v>3</v>
      </c>
      <c r="L440" s="8">
        <f t="shared" si="294"/>
        <v>1.0016489099999999</v>
      </c>
      <c r="M440" s="142">
        <f t="shared" si="307"/>
        <v>1.0086998700000001</v>
      </c>
      <c r="N440" s="142">
        <f t="shared" si="302"/>
        <v>1.0999950666936809</v>
      </c>
      <c r="O440" s="135">
        <f t="shared" si="304"/>
        <v>1.1018088500000001</v>
      </c>
      <c r="P440" s="135">
        <f t="shared" si="286"/>
        <v>1052.0772365</v>
      </c>
      <c r="Q440" s="190">
        <f t="shared" si="299"/>
        <v>0</v>
      </c>
      <c r="R440" s="191">
        <f t="shared" si="295"/>
        <v>0</v>
      </c>
      <c r="S440" s="135">
        <f t="shared" si="287"/>
        <v>0</v>
      </c>
      <c r="T440" s="145">
        <f t="shared" si="296"/>
        <v>7.8600000000000003E-2</v>
      </c>
      <c r="U440" s="143">
        <f t="shared" si="303"/>
        <v>3</v>
      </c>
      <c r="V440" s="143">
        <v>252</v>
      </c>
      <c r="W440" s="142">
        <f t="shared" si="288"/>
        <v>1.000901166</v>
      </c>
      <c r="X440" s="135">
        <f t="shared" si="289"/>
        <v>0.94809622999999998</v>
      </c>
      <c r="Y440" s="135">
        <f t="shared" si="290"/>
        <v>0</v>
      </c>
      <c r="Z440" s="148" t="str">
        <f t="shared" si="300"/>
        <v>A+J=</v>
      </c>
      <c r="AA440" s="140">
        <f t="shared" si="301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22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3"/>
      <c r="DN440" s="1"/>
      <c r="DO440" s="1"/>
      <c r="DP440" s="1"/>
      <c r="DQ440" s="1"/>
      <c r="DR440" s="1"/>
      <c r="DS440" s="1"/>
      <c r="DT440" s="1"/>
      <c r="DU440" s="1"/>
      <c r="DV440" s="1"/>
      <c r="DW440" s="4"/>
      <c r="DX440" s="1"/>
      <c r="DY440" s="1"/>
      <c r="DZ440" s="1"/>
      <c r="EA440" s="1"/>
      <c r="EB440" s="1"/>
      <c r="EC440" s="1"/>
    </row>
    <row r="441" spans="1:133" ht="12.75" x14ac:dyDescent="0.2">
      <c r="A441" s="134">
        <f t="shared" si="291"/>
        <v>44494</v>
      </c>
      <c r="B441" s="135">
        <f t="shared" si="283"/>
        <v>1053.0253327299999</v>
      </c>
      <c r="C441" s="135">
        <f t="shared" si="297"/>
        <v>954.86366487999999</v>
      </c>
      <c r="D441" s="136">
        <f t="shared" si="292"/>
        <v>5876.05</v>
      </c>
      <c r="E441" s="137">
        <f t="shared" si="305"/>
        <v>5944.21</v>
      </c>
      <c r="F441" s="138">
        <f t="shared" si="306"/>
        <v>44459</v>
      </c>
      <c r="G441" s="139">
        <f t="shared" si="284"/>
        <v>1.159962900247602E-2</v>
      </c>
      <c r="H441" s="140">
        <f t="shared" si="298"/>
        <v>44522</v>
      </c>
      <c r="I441" s="140">
        <f t="shared" si="285"/>
        <v>44522</v>
      </c>
      <c r="J441" s="141">
        <f t="shared" si="293"/>
        <v>21</v>
      </c>
      <c r="K441" s="141">
        <f t="shared" si="308"/>
        <v>3</v>
      </c>
      <c r="L441" s="8">
        <f t="shared" si="294"/>
        <v>1.0016489099999999</v>
      </c>
      <c r="M441" s="142">
        <f t="shared" si="307"/>
        <v>1.0086998700000001</v>
      </c>
      <c r="N441" s="142">
        <f t="shared" si="302"/>
        <v>1.0999950666936809</v>
      </c>
      <c r="O441" s="135">
        <f t="shared" si="304"/>
        <v>1.1018088500000001</v>
      </c>
      <c r="P441" s="135">
        <f t="shared" si="286"/>
        <v>1052.0772365</v>
      </c>
      <c r="Q441" s="190">
        <f t="shared" si="299"/>
        <v>0</v>
      </c>
      <c r="R441" s="191">
        <f t="shared" si="295"/>
        <v>0</v>
      </c>
      <c r="S441" s="135">
        <f t="shared" si="287"/>
        <v>0</v>
      </c>
      <c r="T441" s="145">
        <f t="shared" si="296"/>
        <v>7.8600000000000003E-2</v>
      </c>
      <c r="U441" s="143">
        <f t="shared" si="303"/>
        <v>3</v>
      </c>
      <c r="V441" s="143">
        <v>252</v>
      </c>
      <c r="W441" s="142">
        <f t="shared" si="288"/>
        <v>1.000901166</v>
      </c>
      <c r="X441" s="135">
        <f t="shared" si="289"/>
        <v>0.94809622999999998</v>
      </c>
      <c r="Y441" s="135">
        <f t="shared" si="290"/>
        <v>0</v>
      </c>
      <c r="Z441" s="148" t="str">
        <f t="shared" si="300"/>
        <v>A+J=</v>
      </c>
      <c r="AA441" s="140">
        <f t="shared" si="301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22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3"/>
      <c r="DN441" s="1"/>
      <c r="DO441" s="1"/>
      <c r="DP441" s="1"/>
      <c r="DQ441" s="1"/>
      <c r="DR441" s="1"/>
      <c r="DS441" s="1"/>
      <c r="DT441" s="1"/>
      <c r="DU441" s="1"/>
      <c r="DV441" s="1"/>
      <c r="DW441" s="4"/>
      <c r="DX441" s="1"/>
      <c r="DY441" s="1"/>
      <c r="DZ441" s="1"/>
      <c r="EA441" s="1"/>
      <c r="EB441" s="1"/>
      <c r="EC441" s="1"/>
    </row>
    <row r="442" spans="1:133" ht="12.75" x14ac:dyDescent="0.2">
      <c r="A442" s="134">
        <f t="shared" si="291"/>
        <v>44495</v>
      </c>
      <c r="B442" s="135">
        <f t="shared" si="283"/>
        <v>1053.9202004600002</v>
      </c>
      <c r="C442" s="135">
        <f t="shared" si="297"/>
        <v>954.86366487999999</v>
      </c>
      <c r="D442" s="136">
        <f t="shared" si="292"/>
        <v>5876.05</v>
      </c>
      <c r="E442" s="137">
        <f t="shared" si="305"/>
        <v>5944.21</v>
      </c>
      <c r="F442" s="138">
        <f t="shared" si="306"/>
        <v>44459</v>
      </c>
      <c r="G442" s="139">
        <f t="shared" si="284"/>
        <v>1.159962900247602E-2</v>
      </c>
      <c r="H442" s="140">
        <f t="shared" si="298"/>
        <v>44522</v>
      </c>
      <c r="I442" s="140">
        <f t="shared" si="285"/>
        <v>44522</v>
      </c>
      <c r="J442" s="141">
        <f t="shared" si="293"/>
        <v>21</v>
      </c>
      <c r="K442" s="141">
        <f t="shared" si="308"/>
        <v>4</v>
      </c>
      <c r="L442" s="8">
        <f t="shared" si="294"/>
        <v>1.00219915</v>
      </c>
      <c r="M442" s="142">
        <f t="shared" si="307"/>
        <v>1.0086998700000001</v>
      </c>
      <c r="N442" s="142">
        <f t="shared" si="302"/>
        <v>1.0999950666936809</v>
      </c>
      <c r="O442" s="135">
        <f t="shared" si="304"/>
        <v>1.1024141199999999</v>
      </c>
      <c r="P442" s="135">
        <f t="shared" si="286"/>
        <v>1052.65518683</v>
      </c>
      <c r="Q442" s="190">
        <f t="shared" si="299"/>
        <v>0</v>
      </c>
      <c r="R442" s="191">
        <f t="shared" si="295"/>
        <v>0</v>
      </c>
      <c r="S442" s="135">
        <f t="shared" si="287"/>
        <v>0</v>
      </c>
      <c r="T442" s="145">
        <f t="shared" si="296"/>
        <v>7.8600000000000003E-2</v>
      </c>
      <c r="U442" s="143">
        <f t="shared" si="303"/>
        <v>4</v>
      </c>
      <c r="V442" s="143">
        <v>252</v>
      </c>
      <c r="W442" s="142">
        <f t="shared" si="288"/>
        <v>1.0012017360000001</v>
      </c>
      <c r="X442" s="135">
        <f t="shared" si="289"/>
        <v>1.2650136299999999</v>
      </c>
      <c r="Y442" s="135">
        <f t="shared" si="290"/>
        <v>0</v>
      </c>
      <c r="Z442" s="148" t="str">
        <f t="shared" si="300"/>
        <v>A+J=</v>
      </c>
      <c r="AA442" s="140">
        <f t="shared" si="301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22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3"/>
      <c r="DN442" s="1"/>
      <c r="DO442" s="1"/>
      <c r="DP442" s="1"/>
      <c r="DQ442" s="1"/>
      <c r="DR442" s="1"/>
      <c r="DS442" s="1"/>
      <c r="DT442" s="1"/>
      <c r="DU442" s="1"/>
      <c r="DV442" s="1"/>
      <c r="DW442" s="4"/>
      <c r="DX442" s="1"/>
      <c r="DY442" s="1"/>
      <c r="DZ442" s="1"/>
      <c r="EA442" s="1"/>
      <c r="EB442" s="1"/>
      <c r="EC442" s="1"/>
    </row>
    <row r="443" spans="1:133" ht="12.75" x14ac:dyDescent="0.2">
      <c r="A443" s="134">
        <f t="shared" si="291"/>
        <v>44496</v>
      </c>
      <c r="B443" s="135">
        <f t="shared" si="283"/>
        <v>1054.8158153700001</v>
      </c>
      <c r="C443" s="135">
        <f t="shared" si="297"/>
        <v>954.86366487999999</v>
      </c>
      <c r="D443" s="136">
        <f t="shared" si="292"/>
        <v>5876.05</v>
      </c>
      <c r="E443" s="137">
        <f t="shared" si="305"/>
        <v>5944.21</v>
      </c>
      <c r="F443" s="138">
        <f t="shared" si="306"/>
        <v>44459</v>
      </c>
      <c r="G443" s="139">
        <f t="shared" si="284"/>
        <v>1.159962900247602E-2</v>
      </c>
      <c r="H443" s="140">
        <f t="shared" si="298"/>
        <v>44522</v>
      </c>
      <c r="I443" s="140">
        <f t="shared" si="285"/>
        <v>44522</v>
      </c>
      <c r="J443" s="141">
        <f t="shared" si="293"/>
        <v>21</v>
      </c>
      <c r="K443" s="141">
        <f t="shared" si="308"/>
        <v>5</v>
      </c>
      <c r="L443" s="8">
        <f t="shared" si="294"/>
        <v>1.0027496899999999</v>
      </c>
      <c r="M443" s="142">
        <f t="shared" si="307"/>
        <v>1.0086998700000001</v>
      </c>
      <c r="N443" s="142">
        <f t="shared" si="302"/>
        <v>1.0999950666936809</v>
      </c>
      <c r="O443" s="135">
        <f t="shared" si="304"/>
        <v>1.1030197100000001</v>
      </c>
      <c r="P443" s="135">
        <f t="shared" si="286"/>
        <v>1053.2334427200001</v>
      </c>
      <c r="Q443" s="190">
        <f t="shared" si="299"/>
        <v>0</v>
      </c>
      <c r="R443" s="191">
        <f t="shared" si="295"/>
        <v>0</v>
      </c>
      <c r="S443" s="135">
        <f t="shared" si="287"/>
        <v>0</v>
      </c>
      <c r="T443" s="145">
        <f t="shared" si="296"/>
        <v>7.8600000000000003E-2</v>
      </c>
      <c r="U443" s="143">
        <f t="shared" si="303"/>
        <v>5</v>
      </c>
      <c r="V443" s="143">
        <v>252</v>
      </c>
      <c r="W443" s="142">
        <f t="shared" si="288"/>
        <v>1.0015023949999999</v>
      </c>
      <c r="X443" s="135">
        <f t="shared" si="289"/>
        <v>1.5823726499999999</v>
      </c>
      <c r="Y443" s="135">
        <f t="shared" si="290"/>
        <v>0</v>
      </c>
      <c r="Z443" s="148" t="str">
        <f t="shared" si="300"/>
        <v>A+J=</v>
      </c>
      <c r="AA443" s="140">
        <f t="shared" si="301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22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3"/>
      <c r="DN443" s="1"/>
      <c r="DO443" s="1"/>
      <c r="DP443" s="1"/>
      <c r="DQ443" s="1"/>
      <c r="DR443" s="1"/>
      <c r="DS443" s="1"/>
      <c r="DT443" s="1"/>
      <c r="DU443" s="1"/>
      <c r="DV443" s="1"/>
      <c r="DW443" s="4"/>
      <c r="DX443" s="1"/>
      <c r="DY443" s="1"/>
      <c r="DZ443" s="1"/>
      <c r="EA443" s="1"/>
      <c r="EB443" s="1"/>
      <c r="EC443" s="1"/>
    </row>
    <row r="444" spans="1:133" ht="12.75" x14ac:dyDescent="0.2">
      <c r="A444" s="134">
        <f t="shared" si="291"/>
        <v>44497</v>
      </c>
      <c r="B444" s="135">
        <f t="shared" si="283"/>
        <v>1055.7121991399999</v>
      </c>
      <c r="C444" s="135">
        <f t="shared" si="297"/>
        <v>954.86366487999999</v>
      </c>
      <c r="D444" s="136">
        <f t="shared" si="292"/>
        <v>5876.05</v>
      </c>
      <c r="E444" s="137">
        <f t="shared" si="305"/>
        <v>5944.21</v>
      </c>
      <c r="F444" s="138">
        <f t="shared" si="306"/>
        <v>44459</v>
      </c>
      <c r="G444" s="139">
        <f t="shared" si="284"/>
        <v>1.159962900247602E-2</v>
      </c>
      <c r="H444" s="140">
        <f t="shared" si="298"/>
        <v>44522</v>
      </c>
      <c r="I444" s="140">
        <f t="shared" si="285"/>
        <v>44522</v>
      </c>
      <c r="J444" s="141">
        <f t="shared" si="293"/>
        <v>21</v>
      </c>
      <c r="K444" s="141">
        <f t="shared" si="308"/>
        <v>6</v>
      </c>
      <c r="L444" s="8">
        <f t="shared" si="294"/>
        <v>1.0033005399999999</v>
      </c>
      <c r="M444" s="142">
        <f t="shared" si="307"/>
        <v>1.0086998700000001</v>
      </c>
      <c r="N444" s="142">
        <f t="shared" si="302"/>
        <v>1.0999950666936809</v>
      </c>
      <c r="O444" s="135">
        <f t="shared" si="304"/>
        <v>1.10362564</v>
      </c>
      <c r="P444" s="135">
        <f t="shared" si="286"/>
        <v>1053.8120232599999</v>
      </c>
      <c r="Q444" s="190">
        <f t="shared" si="299"/>
        <v>0</v>
      </c>
      <c r="R444" s="191">
        <f t="shared" si="295"/>
        <v>0</v>
      </c>
      <c r="S444" s="135">
        <f t="shared" si="287"/>
        <v>0</v>
      </c>
      <c r="T444" s="145">
        <f t="shared" si="296"/>
        <v>7.8600000000000003E-2</v>
      </c>
      <c r="U444" s="143">
        <f t="shared" si="303"/>
        <v>6</v>
      </c>
      <c r="V444" s="143">
        <v>252</v>
      </c>
      <c r="W444" s="142">
        <f t="shared" si="288"/>
        <v>1.001803145</v>
      </c>
      <c r="X444" s="135">
        <f t="shared" si="289"/>
        <v>1.9001758799999999</v>
      </c>
      <c r="Y444" s="135">
        <f t="shared" si="290"/>
        <v>0</v>
      </c>
      <c r="Z444" s="148" t="str">
        <f t="shared" si="300"/>
        <v>A+J=</v>
      </c>
      <c r="AA444" s="140">
        <f t="shared" si="301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22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3"/>
      <c r="DN444" s="1"/>
      <c r="DO444" s="1"/>
      <c r="DP444" s="1"/>
      <c r="DQ444" s="1"/>
      <c r="DR444" s="1"/>
      <c r="DS444" s="1"/>
      <c r="DT444" s="1"/>
      <c r="DU444" s="1"/>
      <c r="DV444" s="1"/>
      <c r="DW444" s="4"/>
      <c r="DX444" s="1"/>
      <c r="DY444" s="1"/>
      <c r="DZ444" s="1"/>
      <c r="EA444" s="1"/>
      <c r="EB444" s="1"/>
      <c r="EC444" s="1"/>
    </row>
    <row r="445" spans="1:133" ht="12.75" x14ac:dyDescent="0.2">
      <c r="A445" s="134">
        <f t="shared" si="291"/>
        <v>44498</v>
      </c>
      <c r="B445" s="135">
        <f t="shared" si="283"/>
        <v>1056.6093320100001</v>
      </c>
      <c r="C445" s="135">
        <f t="shared" si="297"/>
        <v>954.86366487999999</v>
      </c>
      <c r="D445" s="136">
        <f t="shared" si="292"/>
        <v>5876.05</v>
      </c>
      <c r="E445" s="137">
        <f t="shared" si="305"/>
        <v>5944.21</v>
      </c>
      <c r="F445" s="138">
        <f t="shared" si="306"/>
        <v>44459</v>
      </c>
      <c r="G445" s="139">
        <f t="shared" si="284"/>
        <v>1.159962900247602E-2</v>
      </c>
      <c r="H445" s="140">
        <f t="shared" si="298"/>
        <v>44522</v>
      </c>
      <c r="I445" s="140">
        <f t="shared" si="285"/>
        <v>44522</v>
      </c>
      <c r="J445" s="141">
        <f t="shared" si="293"/>
        <v>21</v>
      </c>
      <c r="K445" s="141">
        <f t="shared" si="308"/>
        <v>7</v>
      </c>
      <c r="L445" s="8">
        <f t="shared" si="294"/>
        <v>1.0038516799999999</v>
      </c>
      <c r="M445" s="142">
        <f t="shared" si="307"/>
        <v>1.0086998700000001</v>
      </c>
      <c r="N445" s="142">
        <f t="shared" si="302"/>
        <v>1.0999950666936809</v>
      </c>
      <c r="O445" s="135">
        <f t="shared" si="304"/>
        <v>1.1042318900000001</v>
      </c>
      <c r="P445" s="135">
        <f t="shared" si="286"/>
        <v>1054.39090936</v>
      </c>
      <c r="Q445" s="190">
        <f t="shared" si="299"/>
        <v>0</v>
      </c>
      <c r="R445" s="191">
        <f t="shared" si="295"/>
        <v>0</v>
      </c>
      <c r="S445" s="135">
        <f t="shared" si="287"/>
        <v>0</v>
      </c>
      <c r="T445" s="145">
        <f t="shared" si="296"/>
        <v>7.8600000000000003E-2</v>
      </c>
      <c r="U445" s="143">
        <f t="shared" si="303"/>
        <v>7</v>
      </c>
      <c r="V445" s="143">
        <v>252</v>
      </c>
      <c r="W445" s="142">
        <f t="shared" si="288"/>
        <v>1.002103985</v>
      </c>
      <c r="X445" s="135">
        <f t="shared" si="289"/>
        <v>2.2184226499999999</v>
      </c>
      <c r="Y445" s="135">
        <f t="shared" si="290"/>
        <v>0</v>
      </c>
      <c r="Z445" s="148" t="str">
        <f t="shared" si="300"/>
        <v>A+J=</v>
      </c>
      <c r="AA445" s="140">
        <f t="shared" si="301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22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3"/>
      <c r="DN445" s="1"/>
      <c r="DO445" s="1"/>
      <c r="DP445" s="1"/>
      <c r="DQ445" s="1"/>
      <c r="DR445" s="1"/>
      <c r="DS445" s="1"/>
      <c r="DT445" s="1"/>
      <c r="DU445" s="1"/>
      <c r="DV445" s="1"/>
      <c r="DW445" s="4"/>
      <c r="DX445" s="1"/>
      <c r="DY445" s="1"/>
      <c r="DZ445" s="1"/>
      <c r="EA445" s="1"/>
      <c r="EB445" s="1"/>
      <c r="EC445" s="1"/>
    </row>
    <row r="446" spans="1:133" ht="12.75" x14ac:dyDescent="0.2">
      <c r="A446" s="134">
        <f t="shared" si="291"/>
        <v>44499</v>
      </c>
      <c r="B446" s="135">
        <f t="shared" si="283"/>
        <v>1057.5072346299999</v>
      </c>
      <c r="C446" s="135">
        <f t="shared" si="297"/>
        <v>954.86366487999999</v>
      </c>
      <c r="D446" s="136">
        <f t="shared" si="292"/>
        <v>5876.05</v>
      </c>
      <c r="E446" s="137">
        <f t="shared" si="305"/>
        <v>5944.21</v>
      </c>
      <c r="F446" s="138">
        <f t="shared" si="306"/>
        <v>44459</v>
      </c>
      <c r="G446" s="139">
        <f t="shared" si="284"/>
        <v>1.159962900247602E-2</v>
      </c>
      <c r="H446" s="140">
        <f t="shared" si="298"/>
        <v>44522</v>
      </c>
      <c r="I446" s="140">
        <f t="shared" si="285"/>
        <v>44522</v>
      </c>
      <c r="J446" s="141">
        <f t="shared" si="293"/>
        <v>21</v>
      </c>
      <c r="K446" s="141">
        <f t="shared" si="308"/>
        <v>8</v>
      </c>
      <c r="L446" s="8">
        <f t="shared" si="294"/>
        <v>1.00440313</v>
      </c>
      <c r="M446" s="142">
        <f t="shared" si="307"/>
        <v>1.0086998700000001</v>
      </c>
      <c r="N446" s="142">
        <f t="shared" si="302"/>
        <v>1.0999950666936809</v>
      </c>
      <c r="O446" s="135">
        <f t="shared" si="304"/>
        <v>1.10483848</v>
      </c>
      <c r="P446" s="135">
        <f t="shared" si="286"/>
        <v>1054.9701201099999</v>
      </c>
      <c r="Q446" s="190">
        <f t="shared" si="299"/>
        <v>0</v>
      </c>
      <c r="R446" s="191">
        <f t="shared" si="295"/>
        <v>0</v>
      </c>
      <c r="S446" s="135">
        <f t="shared" si="287"/>
        <v>0</v>
      </c>
      <c r="T446" s="145">
        <f t="shared" si="296"/>
        <v>7.8600000000000003E-2</v>
      </c>
      <c r="U446" s="143">
        <f t="shared" si="303"/>
        <v>8</v>
      </c>
      <c r="V446" s="143">
        <v>252</v>
      </c>
      <c r="W446" s="142">
        <f t="shared" si="288"/>
        <v>1.0024049159999999</v>
      </c>
      <c r="X446" s="135">
        <f t="shared" si="289"/>
        <v>2.5371145199999998</v>
      </c>
      <c r="Y446" s="135">
        <f t="shared" si="290"/>
        <v>0</v>
      </c>
      <c r="Z446" s="148" t="str">
        <f t="shared" si="300"/>
        <v>A+J=</v>
      </c>
      <c r="AA446" s="140">
        <f t="shared" si="301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22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3"/>
      <c r="DN446" s="1"/>
      <c r="DO446" s="1"/>
      <c r="DP446" s="1"/>
      <c r="DQ446" s="1"/>
      <c r="DR446" s="1"/>
      <c r="DS446" s="1"/>
      <c r="DT446" s="1"/>
      <c r="DU446" s="1"/>
      <c r="DV446" s="1"/>
      <c r="DW446" s="4"/>
      <c r="DX446" s="1"/>
      <c r="DY446" s="1"/>
      <c r="DZ446" s="1"/>
      <c r="EA446" s="1"/>
      <c r="EB446" s="1"/>
      <c r="EC446" s="1"/>
    </row>
    <row r="447" spans="1:133" ht="12.75" x14ac:dyDescent="0.2">
      <c r="A447" s="134">
        <f t="shared" si="291"/>
        <v>44500</v>
      </c>
      <c r="B447" s="135">
        <f t="shared" si="283"/>
        <v>1057.5072346299999</v>
      </c>
      <c r="C447" s="135">
        <f t="shared" si="297"/>
        <v>954.86366487999999</v>
      </c>
      <c r="D447" s="136">
        <f t="shared" si="292"/>
        <v>5876.05</v>
      </c>
      <c r="E447" s="137">
        <f t="shared" si="305"/>
        <v>5944.21</v>
      </c>
      <c r="F447" s="138">
        <f t="shared" si="306"/>
        <v>44459</v>
      </c>
      <c r="G447" s="139">
        <f t="shared" si="284"/>
        <v>1.159962900247602E-2</v>
      </c>
      <c r="H447" s="140">
        <f t="shared" si="298"/>
        <v>44522</v>
      </c>
      <c r="I447" s="140">
        <f t="shared" si="285"/>
        <v>44522</v>
      </c>
      <c r="J447" s="141">
        <f t="shared" si="293"/>
        <v>21</v>
      </c>
      <c r="K447" s="141">
        <f t="shared" si="308"/>
        <v>8</v>
      </c>
      <c r="L447" s="8">
        <f t="shared" si="294"/>
        <v>1.00440313</v>
      </c>
      <c r="M447" s="142">
        <f t="shared" si="307"/>
        <v>1.0086998700000001</v>
      </c>
      <c r="N447" s="142">
        <f t="shared" si="302"/>
        <v>1.0999950666936809</v>
      </c>
      <c r="O447" s="135">
        <f t="shared" si="304"/>
        <v>1.10483848</v>
      </c>
      <c r="P447" s="135">
        <f t="shared" si="286"/>
        <v>1054.9701201099999</v>
      </c>
      <c r="Q447" s="190">
        <f t="shared" si="299"/>
        <v>0</v>
      </c>
      <c r="R447" s="191">
        <f t="shared" si="295"/>
        <v>0</v>
      </c>
      <c r="S447" s="135">
        <f t="shared" si="287"/>
        <v>0</v>
      </c>
      <c r="T447" s="145">
        <f t="shared" si="296"/>
        <v>7.8600000000000003E-2</v>
      </c>
      <c r="U447" s="143">
        <f t="shared" si="303"/>
        <v>8</v>
      </c>
      <c r="V447" s="143">
        <v>252</v>
      </c>
      <c r="W447" s="142">
        <f t="shared" si="288"/>
        <v>1.0024049159999999</v>
      </c>
      <c r="X447" s="135">
        <f t="shared" si="289"/>
        <v>2.5371145199999998</v>
      </c>
      <c r="Y447" s="135">
        <f t="shared" si="290"/>
        <v>0</v>
      </c>
      <c r="Z447" s="148" t="str">
        <f t="shared" si="300"/>
        <v>A+J=</v>
      </c>
      <c r="AA447" s="140">
        <f t="shared" si="301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22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3"/>
      <c r="DN447" s="1"/>
      <c r="DO447" s="1"/>
      <c r="DP447" s="1"/>
      <c r="DQ447" s="1"/>
      <c r="DR447" s="1"/>
      <c r="DS447" s="1"/>
      <c r="DT447" s="1"/>
      <c r="DU447" s="1"/>
      <c r="DV447" s="1"/>
      <c r="DW447" s="4"/>
      <c r="DX447" s="1"/>
      <c r="DY447" s="1"/>
      <c r="DZ447" s="1"/>
      <c r="EA447" s="1"/>
      <c r="EB447" s="1"/>
      <c r="EC447" s="1"/>
    </row>
    <row r="448" spans="1:133" ht="12.75" x14ac:dyDescent="0.2">
      <c r="A448" s="134">
        <f t="shared" si="291"/>
        <v>44501</v>
      </c>
      <c r="B448" s="135">
        <f t="shared" si="283"/>
        <v>1057.5072346299999</v>
      </c>
      <c r="C448" s="135">
        <f t="shared" si="297"/>
        <v>954.86366487999999</v>
      </c>
      <c r="D448" s="136">
        <f t="shared" si="292"/>
        <v>5876.05</v>
      </c>
      <c r="E448" s="137">
        <f t="shared" si="305"/>
        <v>5944.21</v>
      </c>
      <c r="F448" s="138">
        <f t="shared" si="306"/>
        <v>44459</v>
      </c>
      <c r="G448" s="139">
        <f t="shared" si="284"/>
        <v>1.159962900247602E-2</v>
      </c>
      <c r="H448" s="140">
        <f t="shared" si="298"/>
        <v>44522</v>
      </c>
      <c r="I448" s="140">
        <f t="shared" si="285"/>
        <v>44522</v>
      </c>
      <c r="J448" s="141">
        <f t="shared" si="293"/>
        <v>21</v>
      </c>
      <c r="K448" s="141">
        <f t="shared" si="308"/>
        <v>8</v>
      </c>
      <c r="L448" s="8">
        <f t="shared" si="294"/>
        <v>1.00440313</v>
      </c>
      <c r="M448" s="142">
        <f t="shared" si="307"/>
        <v>1.0086998700000001</v>
      </c>
      <c r="N448" s="142">
        <f t="shared" si="302"/>
        <v>1.0999950666936809</v>
      </c>
      <c r="O448" s="135">
        <f t="shared" si="304"/>
        <v>1.10483848</v>
      </c>
      <c r="P448" s="135">
        <f t="shared" si="286"/>
        <v>1054.9701201099999</v>
      </c>
      <c r="Q448" s="190">
        <f t="shared" si="299"/>
        <v>0</v>
      </c>
      <c r="R448" s="191">
        <f t="shared" si="295"/>
        <v>0</v>
      </c>
      <c r="S448" s="135">
        <f t="shared" si="287"/>
        <v>0</v>
      </c>
      <c r="T448" s="145">
        <f t="shared" si="296"/>
        <v>7.8600000000000003E-2</v>
      </c>
      <c r="U448" s="143">
        <f t="shared" si="303"/>
        <v>8</v>
      </c>
      <c r="V448" s="143">
        <v>252</v>
      </c>
      <c r="W448" s="142">
        <f t="shared" si="288"/>
        <v>1.0024049159999999</v>
      </c>
      <c r="X448" s="135">
        <f t="shared" si="289"/>
        <v>2.5371145199999998</v>
      </c>
      <c r="Y448" s="135">
        <f t="shared" si="290"/>
        <v>0</v>
      </c>
      <c r="Z448" s="148" t="str">
        <f t="shared" si="300"/>
        <v>A+J=</v>
      </c>
      <c r="AA448" s="140">
        <f t="shared" si="301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22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3"/>
      <c r="DN448" s="1"/>
      <c r="DO448" s="1"/>
      <c r="DP448" s="1"/>
      <c r="DQ448" s="1"/>
      <c r="DR448" s="1"/>
      <c r="DS448" s="1"/>
      <c r="DT448" s="1"/>
      <c r="DU448" s="1"/>
      <c r="DV448" s="1"/>
      <c r="DW448" s="4"/>
      <c r="DX448" s="1"/>
      <c r="DY448" s="1"/>
      <c r="DZ448" s="1"/>
      <c r="EA448" s="1"/>
      <c r="EB448" s="1"/>
      <c r="EC448" s="1"/>
    </row>
    <row r="449" spans="1:133" ht="12.75" x14ac:dyDescent="0.2">
      <c r="A449" s="134">
        <f t="shared" si="291"/>
        <v>44502</v>
      </c>
      <c r="B449" s="135">
        <f t="shared" si="283"/>
        <v>1058.40591595</v>
      </c>
      <c r="C449" s="135">
        <f t="shared" si="297"/>
        <v>954.86366487999999</v>
      </c>
      <c r="D449" s="136">
        <f t="shared" si="292"/>
        <v>5876.05</v>
      </c>
      <c r="E449" s="137">
        <f t="shared" si="305"/>
        <v>5944.21</v>
      </c>
      <c r="F449" s="138">
        <f t="shared" si="306"/>
        <v>44459</v>
      </c>
      <c r="G449" s="139">
        <f t="shared" si="284"/>
        <v>1.159962900247602E-2</v>
      </c>
      <c r="H449" s="140">
        <f t="shared" si="298"/>
        <v>44522</v>
      </c>
      <c r="I449" s="140">
        <f t="shared" si="285"/>
        <v>44522</v>
      </c>
      <c r="J449" s="141">
        <f t="shared" si="293"/>
        <v>21</v>
      </c>
      <c r="K449" s="141">
        <f t="shared" si="308"/>
        <v>9</v>
      </c>
      <c r="L449" s="8">
        <f t="shared" si="294"/>
        <v>1.00495489</v>
      </c>
      <c r="M449" s="142">
        <f t="shared" si="307"/>
        <v>1.0086998700000001</v>
      </c>
      <c r="N449" s="142">
        <f t="shared" si="302"/>
        <v>1.0999950666936809</v>
      </c>
      <c r="O449" s="135">
        <f t="shared" si="304"/>
        <v>1.1054454199999999</v>
      </c>
      <c r="P449" s="135">
        <f t="shared" si="286"/>
        <v>1055.5496650600001</v>
      </c>
      <c r="Q449" s="190">
        <f t="shared" si="299"/>
        <v>0</v>
      </c>
      <c r="R449" s="191">
        <f t="shared" si="295"/>
        <v>0</v>
      </c>
      <c r="S449" s="135">
        <f t="shared" si="287"/>
        <v>0</v>
      </c>
      <c r="T449" s="145">
        <f t="shared" si="296"/>
        <v>7.8600000000000003E-2</v>
      </c>
      <c r="U449" s="143">
        <f t="shared" si="303"/>
        <v>9</v>
      </c>
      <c r="V449" s="143">
        <v>252</v>
      </c>
      <c r="W449" s="142">
        <f t="shared" si="288"/>
        <v>1.002705937</v>
      </c>
      <c r="X449" s="135">
        <f t="shared" si="289"/>
        <v>2.8562508900000001</v>
      </c>
      <c r="Y449" s="135">
        <f t="shared" si="290"/>
        <v>0</v>
      </c>
      <c r="Z449" s="148" t="str">
        <f t="shared" si="300"/>
        <v>A+J=</v>
      </c>
      <c r="AA449" s="140">
        <f t="shared" si="301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22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3"/>
      <c r="DN449" s="1"/>
      <c r="DO449" s="1"/>
      <c r="DP449" s="1"/>
      <c r="DQ449" s="1"/>
      <c r="DR449" s="1"/>
      <c r="DS449" s="1"/>
      <c r="DT449" s="1"/>
      <c r="DU449" s="1"/>
      <c r="DV449" s="1"/>
      <c r="DW449" s="4"/>
      <c r="DX449" s="1"/>
      <c r="DY449" s="1"/>
      <c r="DZ449" s="1"/>
      <c r="EA449" s="1"/>
      <c r="EB449" s="1"/>
      <c r="EC449" s="1"/>
    </row>
    <row r="450" spans="1:133" ht="12.75" x14ac:dyDescent="0.2">
      <c r="A450" s="134">
        <f t="shared" si="291"/>
        <v>44503</v>
      </c>
      <c r="B450" s="135">
        <f t="shared" si="283"/>
        <v>1058.40591595</v>
      </c>
      <c r="C450" s="135">
        <f t="shared" si="297"/>
        <v>954.86366487999999</v>
      </c>
      <c r="D450" s="136">
        <f t="shared" si="292"/>
        <v>5876.05</v>
      </c>
      <c r="E450" s="137">
        <f t="shared" si="305"/>
        <v>5944.21</v>
      </c>
      <c r="F450" s="138">
        <f t="shared" si="306"/>
        <v>44459</v>
      </c>
      <c r="G450" s="139">
        <f t="shared" si="284"/>
        <v>1.159962900247602E-2</v>
      </c>
      <c r="H450" s="140">
        <f t="shared" si="298"/>
        <v>44522</v>
      </c>
      <c r="I450" s="140">
        <f t="shared" si="285"/>
        <v>44522</v>
      </c>
      <c r="J450" s="141">
        <f t="shared" si="293"/>
        <v>21</v>
      </c>
      <c r="K450" s="141">
        <f t="shared" si="308"/>
        <v>9</v>
      </c>
      <c r="L450" s="8">
        <f t="shared" si="294"/>
        <v>1.00495489</v>
      </c>
      <c r="M450" s="142">
        <f t="shared" si="307"/>
        <v>1.0086998700000001</v>
      </c>
      <c r="N450" s="142">
        <f t="shared" si="302"/>
        <v>1.0999950666936809</v>
      </c>
      <c r="O450" s="135">
        <f t="shared" si="304"/>
        <v>1.1054454199999999</v>
      </c>
      <c r="P450" s="135">
        <f t="shared" si="286"/>
        <v>1055.5496650600001</v>
      </c>
      <c r="Q450" s="190">
        <f t="shared" si="299"/>
        <v>0</v>
      </c>
      <c r="R450" s="191">
        <f t="shared" si="295"/>
        <v>0</v>
      </c>
      <c r="S450" s="135">
        <f t="shared" si="287"/>
        <v>0</v>
      </c>
      <c r="T450" s="145">
        <f t="shared" si="296"/>
        <v>7.8600000000000003E-2</v>
      </c>
      <c r="U450" s="143">
        <f t="shared" si="303"/>
        <v>9</v>
      </c>
      <c r="V450" s="143">
        <v>252</v>
      </c>
      <c r="W450" s="142">
        <f t="shared" si="288"/>
        <v>1.002705937</v>
      </c>
      <c r="X450" s="135">
        <f t="shared" si="289"/>
        <v>2.8562508900000001</v>
      </c>
      <c r="Y450" s="135">
        <f t="shared" si="290"/>
        <v>0</v>
      </c>
      <c r="Z450" s="148" t="str">
        <f t="shared" si="300"/>
        <v>A+J=</v>
      </c>
      <c r="AA450" s="140">
        <f t="shared" si="301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22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3"/>
      <c r="DN450" s="1"/>
      <c r="DO450" s="1"/>
      <c r="DP450" s="1"/>
      <c r="DQ450" s="1"/>
      <c r="DR450" s="1"/>
      <c r="DS450" s="1"/>
      <c r="DT450" s="1"/>
      <c r="DU450" s="1"/>
      <c r="DV450" s="1"/>
      <c r="DW450" s="4"/>
      <c r="DX450" s="1"/>
      <c r="DY450" s="1"/>
      <c r="DZ450" s="1"/>
      <c r="EA450" s="1"/>
      <c r="EB450" s="1"/>
      <c r="EC450" s="1"/>
    </row>
    <row r="451" spans="1:133" ht="12.75" x14ac:dyDescent="0.2">
      <c r="A451" s="134">
        <f t="shared" si="291"/>
        <v>44504</v>
      </c>
      <c r="B451" s="135">
        <f t="shared" si="283"/>
        <v>1059.30534771</v>
      </c>
      <c r="C451" s="135">
        <f t="shared" si="297"/>
        <v>954.86366487999999</v>
      </c>
      <c r="D451" s="136">
        <f t="shared" si="292"/>
        <v>5876.05</v>
      </c>
      <c r="E451" s="137">
        <f t="shared" si="305"/>
        <v>5944.21</v>
      </c>
      <c r="F451" s="138">
        <f t="shared" si="306"/>
        <v>44459</v>
      </c>
      <c r="G451" s="139">
        <f t="shared" si="284"/>
        <v>1.159962900247602E-2</v>
      </c>
      <c r="H451" s="140">
        <f t="shared" si="298"/>
        <v>44522</v>
      </c>
      <c r="I451" s="140">
        <f t="shared" si="285"/>
        <v>44522</v>
      </c>
      <c r="J451" s="141">
        <f t="shared" si="293"/>
        <v>21</v>
      </c>
      <c r="K451" s="141">
        <f t="shared" si="308"/>
        <v>10</v>
      </c>
      <c r="L451" s="8">
        <f t="shared" si="294"/>
        <v>1.00550695</v>
      </c>
      <c r="M451" s="142">
        <f t="shared" si="307"/>
        <v>1.0086998700000001</v>
      </c>
      <c r="N451" s="142">
        <f t="shared" si="302"/>
        <v>1.0999950666936809</v>
      </c>
      <c r="O451" s="135">
        <f t="shared" si="304"/>
        <v>1.1060526799999999</v>
      </c>
      <c r="P451" s="135">
        <f t="shared" si="286"/>
        <v>1056.12951557</v>
      </c>
      <c r="Q451" s="190">
        <f t="shared" si="299"/>
        <v>0</v>
      </c>
      <c r="R451" s="191">
        <f t="shared" si="295"/>
        <v>0</v>
      </c>
      <c r="S451" s="135">
        <f t="shared" si="287"/>
        <v>0</v>
      </c>
      <c r="T451" s="145">
        <f t="shared" si="296"/>
        <v>7.8600000000000003E-2</v>
      </c>
      <c r="U451" s="143">
        <f t="shared" si="303"/>
        <v>10</v>
      </c>
      <c r="V451" s="143">
        <v>252</v>
      </c>
      <c r="W451" s="142">
        <f t="shared" si="288"/>
        <v>1.003007048</v>
      </c>
      <c r="X451" s="135">
        <f t="shared" si="289"/>
        <v>3.1758321399999998</v>
      </c>
      <c r="Y451" s="135">
        <f t="shared" si="290"/>
        <v>0</v>
      </c>
      <c r="Z451" s="148" t="str">
        <f t="shared" si="300"/>
        <v>A+J=</v>
      </c>
      <c r="AA451" s="140">
        <f t="shared" si="301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22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3"/>
      <c r="DN451" s="1"/>
      <c r="DO451" s="1"/>
      <c r="DP451" s="1"/>
      <c r="DQ451" s="1"/>
      <c r="DR451" s="1"/>
      <c r="DS451" s="1"/>
      <c r="DT451" s="1"/>
      <c r="DU451" s="1"/>
      <c r="DV451" s="1"/>
      <c r="DW451" s="4"/>
      <c r="DX451" s="1"/>
      <c r="DY451" s="1"/>
      <c r="DZ451" s="1"/>
      <c r="EA451" s="1"/>
      <c r="EB451" s="1"/>
      <c r="EC451" s="1"/>
    </row>
    <row r="452" spans="1:133" ht="12.75" x14ac:dyDescent="0.2">
      <c r="A452" s="134">
        <f t="shared" si="291"/>
        <v>44505</v>
      </c>
      <c r="B452" s="135">
        <f t="shared" si="283"/>
        <v>1060.20554098</v>
      </c>
      <c r="C452" s="135">
        <f t="shared" si="297"/>
        <v>954.86366487999999</v>
      </c>
      <c r="D452" s="136">
        <f t="shared" si="292"/>
        <v>5876.05</v>
      </c>
      <c r="E452" s="137">
        <f t="shared" si="305"/>
        <v>5944.21</v>
      </c>
      <c r="F452" s="138">
        <f t="shared" si="306"/>
        <v>44459</v>
      </c>
      <c r="G452" s="139">
        <f t="shared" si="284"/>
        <v>1.159962900247602E-2</v>
      </c>
      <c r="H452" s="140">
        <f t="shared" si="298"/>
        <v>44522</v>
      </c>
      <c r="I452" s="140">
        <f t="shared" si="285"/>
        <v>44522</v>
      </c>
      <c r="J452" s="141">
        <f t="shared" si="293"/>
        <v>21</v>
      </c>
      <c r="K452" s="141">
        <f t="shared" si="308"/>
        <v>11</v>
      </c>
      <c r="L452" s="8">
        <f t="shared" si="294"/>
        <v>1.0060593099999999</v>
      </c>
      <c r="M452" s="142">
        <f t="shared" si="307"/>
        <v>1.0086998700000001</v>
      </c>
      <c r="N452" s="142">
        <f t="shared" si="302"/>
        <v>1.0999950666936809</v>
      </c>
      <c r="O452" s="135">
        <f t="shared" si="304"/>
        <v>1.1066602699999999</v>
      </c>
      <c r="P452" s="135">
        <f t="shared" si="286"/>
        <v>1056.70968118</v>
      </c>
      <c r="Q452" s="190">
        <f t="shared" si="299"/>
        <v>0</v>
      </c>
      <c r="R452" s="191">
        <f t="shared" si="295"/>
        <v>0</v>
      </c>
      <c r="S452" s="135">
        <f t="shared" si="287"/>
        <v>0</v>
      </c>
      <c r="T452" s="145">
        <f t="shared" si="296"/>
        <v>7.8600000000000003E-2</v>
      </c>
      <c r="U452" s="143">
        <f t="shared" si="303"/>
        <v>11</v>
      </c>
      <c r="V452" s="143">
        <v>252</v>
      </c>
      <c r="W452" s="142">
        <f t="shared" si="288"/>
        <v>1.0033082499999999</v>
      </c>
      <c r="X452" s="135">
        <f t="shared" si="289"/>
        <v>3.4958597999999999</v>
      </c>
      <c r="Y452" s="135">
        <f t="shared" si="290"/>
        <v>0</v>
      </c>
      <c r="Z452" s="148" t="str">
        <f t="shared" si="300"/>
        <v>A+J=</v>
      </c>
      <c r="AA452" s="140">
        <f t="shared" si="301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22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3"/>
      <c r="DN452" s="1"/>
      <c r="DO452" s="1"/>
      <c r="DP452" s="1"/>
      <c r="DQ452" s="1"/>
      <c r="DR452" s="1"/>
      <c r="DS452" s="1"/>
      <c r="DT452" s="1"/>
      <c r="DU452" s="1"/>
      <c r="DV452" s="1"/>
      <c r="DW452" s="4"/>
      <c r="DX452" s="1"/>
      <c r="DY452" s="1"/>
      <c r="DZ452" s="1"/>
      <c r="EA452" s="1"/>
      <c r="EB452" s="1"/>
      <c r="EC452" s="1"/>
    </row>
    <row r="453" spans="1:133" ht="12.75" x14ac:dyDescent="0.2">
      <c r="A453" s="134">
        <f t="shared" si="291"/>
        <v>44506</v>
      </c>
      <c r="B453" s="135">
        <f t="shared" si="283"/>
        <v>1061.1065047299999</v>
      </c>
      <c r="C453" s="135">
        <f t="shared" si="297"/>
        <v>954.86366487999999</v>
      </c>
      <c r="D453" s="136">
        <f t="shared" si="292"/>
        <v>5876.05</v>
      </c>
      <c r="E453" s="137">
        <f t="shared" si="305"/>
        <v>5944.21</v>
      </c>
      <c r="F453" s="138">
        <f t="shared" si="306"/>
        <v>44459</v>
      </c>
      <c r="G453" s="139">
        <f t="shared" si="284"/>
        <v>1.159962900247602E-2</v>
      </c>
      <c r="H453" s="140">
        <f t="shared" si="298"/>
        <v>44522</v>
      </c>
      <c r="I453" s="140">
        <f t="shared" si="285"/>
        <v>44522</v>
      </c>
      <c r="J453" s="141">
        <f t="shared" si="293"/>
        <v>21</v>
      </c>
      <c r="K453" s="141">
        <f t="shared" si="308"/>
        <v>12</v>
      </c>
      <c r="L453" s="8">
        <f t="shared" si="294"/>
        <v>1.00661197</v>
      </c>
      <c r="M453" s="142">
        <f t="shared" si="307"/>
        <v>1.0086998700000001</v>
      </c>
      <c r="N453" s="142">
        <f t="shared" si="302"/>
        <v>1.0999950666936809</v>
      </c>
      <c r="O453" s="135">
        <f t="shared" si="304"/>
        <v>1.1072682</v>
      </c>
      <c r="P453" s="135">
        <f t="shared" si="286"/>
        <v>1057.2901714499999</v>
      </c>
      <c r="Q453" s="190">
        <f t="shared" si="299"/>
        <v>0</v>
      </c>
      <c r="R453" s="191">
        <f t="shared" si="295"/>
        <v>0</v>
      </c>
      <c r="S453" s="135">
        <f t="shared" si="287"/>
        <v>0</v>
      </c>
      <c r="T453" s="145">
        <f t="shared" si="296"/>
        <v>7.8600000000000003E-2</v>
      </c>
      <c r="U453" s="143">
        <f t="shared" si="303"/>
        <v>12</v>
      </c>
      <c r="V453" s="143">
        <v>252</v>
      </c>
      <c r="W453" s="142">
        <f t="shared" si="288"/>
        <v>1.003609542</v>
      </c>
      <c r="X453" s="135">
        <f t="shared" si="289"/>
        <v>3.8163332799999998</v>
      </c>
      <c r="Y453" s="135">
        <f t="shared" si="290"/>
        <v>0</v>
      </c>
      <c r="Z453" s="148" t="str">
        <f t="shared" si="300"/>
        <v>A+J=</v>
      </c>
      <c r="AA453" s="140">
        <f t="shared" si="301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22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3"/>
      <c r="DN453" s="1"/>
      <c r="DO453" s="1"/>
      <c r="DP453" s="1"/>
      <c r="DQ453" s="1"/>
      <c r="DR453" s="1"/>
      <c r="DS453" s="1"/>
      <c r="DT453" s="1"/>
      <c r="DU453" s="1"/>
      <c r="DV453" s="1"/>
      <c r="DW453" s="4"/>
      <c r="DX453" s="1"/>
      <c r="DY453" s="1"/>
      <c r="DZ453" s="1"/>
      <c r="EA453" s="1"/>
      <c r="EB453" s="1"/>
      <c r="EC453" s="1"/>
    </row>
    <row r="454" spans="1:133" ht="12.75" x14ac:dyDescent="0.2">
      <c r="A454" s="134">
        <f t="shared" si="291"/>
        <v>44507</v>
      </c>
      <c r="B454" s="135">
        <f t="shared" si="283"/>
        <v>1061.1065047299999</v>
      </c>
      <c r="C454" s="135">
        <f t="shared" si="297"/>
        <v>954.86366487999999</v>
      </c>
      <c r="D454" s="136">
        <f t="shared" si="292"/>
        <v>5876.05</v>
      </c>
      <c r="E454" s="137">
        <f t="shared" si="305"/>
        <v>5944.21</v>
      </c>
      <c r="F454" s="138">
        <f t="shared" si="306"/>
        <v>44459</v>
      </c>
      <c r="G454" s="139">
        <f t="shared" si="284"/>
        <v>1.159962900247602E-2</v>
      </c>
      <c r="H454" s="140">
        <f t="shared" si="298"/>
        <v>44522</v>
      </c>
      <c r="I454" s="140">
        <f t="shared" si="285"/>
        <v>44522</v>
      </c>
      <c r="J454" s="141">
        <f t="shared" si="293"/>
        <v>21</v>
      </c>
      <c r="K454" s="141">
        <f t="shared" si="308"/>
        <v>12</v>
      </c>
      <c r="L454" s="8">
        <f t="shared" si="294"/>
        <v>1.00661197</v>
      </c>
      <c r="M454" s="142">
        <f t="shared" si="307"/>
        <v>1.0086998700000001</v>
      </c>
      <c r="N454" s="142">
        <f t="shared" si="302"/>
        <v>1.0999950666936809</v>
      </c>
      <c r="O454" s="135">
        <f t="shared" si="304"/>
        <v>1.1072682</v>
      </c>
      <c r="P454" s="135">
        <f t="shared" si="286"/>
        <v>1057.2901714499999</v>
      </c>
      <c r="Q454" s="190">
        <f t="shared" si="299"/>
        <v>0</v>
      </c>
      <c r="R454" s="191">
        <f t="shared" si="295"/>
        <v>0</v>
      </c>
      <c r="S454" s="135">
        <f t="shared" si="287"/>
        <v>0</v>
      </c>
      <c r="T454" s="145">
        <f t="shared" si="296"/>
        <v>7.8600000000000003E-2</v>
      </c>
      <c r="U454" s="143">
        <f t="shared" si="303"/>
        <v>12</v>
      </c>
      <c r="V454" s="143">
        <v>252</v>
      </c>
      <c r="W454" s="142">
        <f t="shared" si="288"/>
        <v>1.003609542</v>
      </c>
      <c r="X454" s="135">
        <f t="shared" si="289"/>
        <v>3.8163332799999998</v>
      </c>
      <c r="Y454" s="135">
        <f t="shared" si="290"/>
        <v>0</v>
      </c>
      <c r="Z454" s="148" t="str">
        <f t="shared" si="300"/>
        <v>A+J=</v>
      </c>
      <c r="AA454" s="140">
        <f t="shared" si="301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22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3"/>
      <c r="DN454" s="1"/>
      <c r="DO454" s="1"/>
      <c r="DP454" s="1"/>
      <c r="DQ454" s="1"/>
      <c r="DR454" s="1"/>
      <c r="DS454" s="1"/>
      <c r="DT454" s="1"/>
      <c r="DU454" s="1"/>
      <c r="DV454" s="1"/>
      <c r="DW454" s="4"/>
      <c r="DX454" s="1"/>
      <c r="DY454" s="1"/>
      <c r="DZ454" s="1"/>
      <c r="EA454" s="1"/>
      <c r="EB454" s="1"/>
      <c r="EC454" s="1"/>
    </row>
    <row r="455" spans="1:133" ht="12.75" x14ac:dyDescent="0.2">
      <c r="A455" s="134">
        <f t="shared" si="291"/>
        <v>44508</v>
      </c>
      <c r="B455" s="135">
        <f t="shared" si="283"/>
        <v>1061.1065047299999</v>
      </c>
      <c r="C455" s="135">
        <f t="shared" si="297"/>
        <v>954.86366487999999</v>
      </c>
      <c r="D455" s="136">
        <f t="shared" si="292"/>
        <v>5876.05</v>
      </c>
      <c r="E455" s="137">
        <f t="shared" si="305"/>
        <v>5944.21</v>
      </c>
      <c r="F455" s="138">
        <f t="shared" si="306"/>
        <v>44459</v>
      </c>
      <c r="G455" s="139">
        <f t="shared" si="284"/>
        <v>1.159962900247602E-2</v>
      </c>
      <c r="H455" s="140">
        <f t="shared" si="298"/>
        <v>44522</v>
      </c>
      <c r="I455" s="140">
        <f t="shared" si="285"/>
        <v>44522</v>
      </c>
      <c r="J455" s="141">
        <f t="shared" si="293"/>
        <v>21</v>
      </c>
      <c r="K455" s="141">
        <f t="shared" si="308"/>
        <v>12</v>
      </c>
      <c r="L455" s="8">
        <f t="shared" si="294"/>
        <v>1.00661197</v>
      </c>
      <c r="M455" s="142">
        <f t="shared" si="307"/>
        <v>1.0086998700000001</v>
      </c>
      <c r="N455" s="142">
        <f t="shared" si="302"/>
        <v>1.0999950666936809</v>
      </c>
      <c r="O455" s="135">
        <f t="shared" si="304"/>
        <v>1.1072682</v>
      </c>
      <c r="P455" s="135">
        <f t="shared" si="286"/>
        <v>1057.2901714499999</v>
      </c>
      <c r="Q455" s="190">
        <f t="shared" si="299"/>
        <v>0</v>
      </c>
      <c r="R455" s="191">
        <f t="shared" si="295"/>
        <v>0</v>
      </c>
      <c r="S455" s="135">
        <f t="shared" si="287"/>
        <v>0</v>
      </c>
      <c r="T455" s="145">
        <f t="shared" si="296"/>
        <v>7.8600000000000003E-2</v>
      </c>
      <c r="U455" s="143">
        <f t="shared" si="303"/>
        <v>12</v>
      </c>
      <c r="V455" s="143">
        <v>252</v>
      </c>
      <c r="W455" s="142">
        <f t="shared" si="288"/>
        <v>1.003609542</v>
      </c>
      <c r="X455" s="135">
        <f t="shared" si="289"/>
        <v>3.8163332799999998</v>
      </c>
      <c r="Y455" s="135">
        <f t="shared" si="290"/>
        <v>0</v>
      </c>
      <c r="Z455" s="148" t="str">
        <f t="shared" si="300"/>
        <v>A+J=</v>
      </c>
      <c r="AA455" s="140">
        <f t="shared" si="301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22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3"/>
      <c r="DN455" s="1"/>
      <c r="DO455" s="1"/>
      <c r="DP455" s="1"/>
      <c r="DQ455" s="1"/>
      <c r="DR455" s="1"/>
      <c r="DS455" s="1"/>
      <c r="DT455" s="1"/>
      <c r="DU455" s="1"/>
      <c r="DV455" s="1"/>
      <c r="DW455" s="4"/>
      <c r="DX455" s="1"/>
      <c r="DY455" s="1"/>
      <c r="DZ455" s="1"/>
      <c r="EA455" s="1"/>
      <c r="EB455" s="1"/>
      <c r="EC455" s="1"/>
    </row>
    <row r="456" spans="1:133" ht="12.75" x14ac:dyDescent="0.2">
      <c r="A456" s="134">
        <f t="shared" si="291"/>
        <v>44509</v>
      </c>
      <c r="B456" s="135">
        <f t="shared" si="283"/>
        <v>1062.0082298099999</v>
      </c>
      <c r="C456" s="135">
        <f t="shared" si="297"/>
        <v>954.86366487999999</v>
      </c>
      <c r="D456" s="136">
        <f t="shared" si="292"/>
        <v>5876.05</v>
      </c>
      <c r="E456" s="137">
        <f t="shared" si="305"/>
        <v>5944.21</v>
      </c>
      <c r="F456" s="138">
        <f t="shared" si="306"/>
        <v>44459</v>
      </c>
      <c r="G456" s="139">
        <f t="shared" si="284"/>
        <v>1.159962900247602E-2</v>
      </c>
      <c r="H456" s="140">
        <f t="shared" si="298"/>
        <v>44522</v>
      </c>
      <c r="I456" s="140">
        <f t="shared" si="285"/>
        <v>44522</v>
      </c>
      <c r="J456" s="141">
        <f t="shared" si="293"/>
        <v>21</v>
      </c>
      <c r="K456" s="141">
        <f t="shared" si="308"/>
        <v>13</v>
      </c>
      <c r="L456" s="8">
        <f t="shared" si="294"/>
        <v>1.00716494</v>
      </c>
      <c r="M456" s="142">
        <f t="shared" si="307"/>
        <v>1.0086998700000001</v>
      </c>
      <c r="N456" s="142">
        <f t="shared" si="302"/>
        <v>1.0999950666936809</v>
      </c>
      <c r="O456" s="135">
        <f t="shared" si="304"/>
        <v>1.10787646</v>
      </c>
      <c r="P456" s="135">
        <f t="shared" si="286"/>
        <v>1057.8709768199999</v>
      </c>
      <c r="Q456" s="190">
        <f t="shared" si="299"/>
        <v>0</v>
      </c>
      <c r="R456" s="191">
        <f t="shared" si="295"/>
        <v>0</v>
      </c>
      <c r="S456" s="135">
        <f t="shared" si="287"/>
        <v>0</v>
      </c>
      <c r="T456" s="145">
        <f t="shared" si="296"/>
        <v>7.8600000000000003E-2</v>
      </c>
      <c r="U456" s="143">
        <f t="shared" si="303"/>
        <v>13</v>
      </c>
      <c r="V456" s="143">
        <v>252</v>
      </c>
      <c r="W456" s="142">
        <f t="shared" si="288"/>
        <v>1.0039109239999999</v>
      </c>
      <c r="X456" s="135">
        <f t="shared" si="289"/>
        <v>4.1372529900000004</v>
      </c>
      <c r="Y456" s="135">
        <f t="shared" si="290"/>
        <v>0</v>
      </c>
      <c r="Z456" s="148" t="str">
        <f t="shared" si="300"/>
        <v>A+J=</v>
      </c>
      <c r="AA456" s="140">
        <f t="shared" si="301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22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3"/>
      <c r="DN456" s="1"/>
      <c r="DO456" s="1"/>
      <c r="DP456" s="1"/>
      <c r="DQ456" s="1"/>
      <c r="DR456" s="1"/>
      <c r="DS456" s="1"/>
      <c r="DT456" s="1"/>
      <c r="DU456" s="1"/>
      <c r="DV456" s="1"/>
      <c r="DW456" s="4"/>
      <c r="DX456" s="1"/>
      <c r="DY456" s="1"/>
      <c r="DZ456" s="1"/>
      <c r="EA456" s="1"/>
      <c r="EB456" s="1"/>
      <c r="EC456" s="1"/>
    </row>
    <row r="457" spans="1:133" ht="12.75" x14ac:dyDescent="0.2">
      <c r="A457" s="134">
        <f t="shared" si="291"/>
        <v>44510</v>
      </c>
      <c r="B457" s="135">
        <f t="shared" si="283"/>
        <v>1062.9107177300002</v>
      </c>
      <c r="C457" s="135">
        <f t="shared" si="297"/>
        <v>954.86366487999999</v>
      </c>
      <c r="D457" s="136">
        <f t="shared" si="292"/>
        <v>5876.05</v>
      </c>
      <c r="E457" s="137">
        <f t="shared" si="305"/>
        <v>5944.21</v>
      </c>
      <c r="F457" s="138">
        <f t="shared" si="306"/>
        <v>44459</v>
      </c>
      <c r="G457" s="139">
        <f t="shared" si="284"/>
        <v>1.159962900247602E-2</v>
      </c>
      <c r="H457" s="140">
        <f t="shared" si="298"/>
        <v>44522</v>
      </c>
      <c r="I457" s="140">
        <f t="shared" si="285"/>
        <v>44522</v>
      </c>
      <c r="J457" s="141">
        <f t="shared" si="293"/>
        <v>21</v>
      </c>
      <c r="K457" s="141">
        <f t="shared" si="308"/>
        <v>14</v>
      </c>
      <c r="L457" s="8">
        <f t="shared" si="294"/>
        <v>1.0077182099999999</v>
      </c>
      <c r="M457" s="142">
        <f t="shared" si="307"/>
        <v>1.0086998700000001</v>
      </c>
      <c r="N457" s="142">
        <f t="shared" si="302"/>
        <v>1.0999950666936809</v>
      </c>
      <c r="O457" s="135">
        <f t="shared" si="304"/>
        <v>1.1084850500000001</v>
      </c>
      <c r="P457" s="135">
        <f t="shared" si="286"/>
        <v>1058.4520973000001</v>
      </c>
      <c r="Q457" s="190">
        <f t="shared" si="299"/>
        <v>0</v>
      </c>
      <c r="R457" s="191">
        <f t="shared" si="295"/>
        <v>0</v>
      </c>
      <c r="S457" s="135">
        <f t="shared" si="287"/>
        <v>0</v>
      </c>
      <c r="T457" s="145">
        <f t="shared" si="296"/>
        <v>7.8600000000000003E-2</v>
      </c>
      <c r="U457" s="143">
        <f t="shared" si="303"/>
        <v>14</v>
      </c>
      <c r="V457" s="143">
        <v>252</v>
      </c>
      <c r="W457" s="142">
        <f t="shared" si="288"/>
        <v>1.0042123970000001</v>
      </c>
      <c r="X457" s="135">
        <f t="shared" si="289"/>
        <v>4.4586204299999999</v>
      </c>
      <c r="Y457" s="135">
        <f t="shared" si="290"/>
        <v>0</v>
      </c>
      <c r="Z457" s="148" t="str">
        <f t="shared" si="300"/>
        <v>A+J=</v>
      </c>
      <c r="AA457" s="140">
        <f t="shared" si="301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22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3"/>
      <c r="DN457" s="1"/>
      <c r="DO457" s="1"/>
      <c r="DP457" s="1"/>
      <c r="DQ457" s="1"/>
      <c r="DR457" s="1"/>
      <c r="DS457" s="1"/>
      <c r="DT457" s="1"/>
      <c r="DU457" s="1"/>
      <c r="DV457" s="1"/>
      <c r="DW457" s="4"/>
      <c r="DX457" s="1"/>
      <c r="DY457" s="1"/>
      <c r="DZ457" s="1"/>
      <c r="EA457" s="1"/>
      <c r="EB457" s="1"/>
      <c r="EC457" s="1"/>
    </row>
    <row r="458" spans="1:133" ht="12.75" x14ac:dyDescent="0.2">
      <c r="A458" s="134">
        <f t="shared" si="291"/>
        <v>44511</v>
      </c>
      <c r="B458" s="135">
        <f t="shared" ref="B458:B521" si="309">(P458+X458)</f>
        <v>1063.81397853</v>
      </c>
      <c r="C458" s="135">
        <f t="shared" si="297"/>
        <v>954.86366487999999</v>
      </c>
      <c r="D458" s="136">
        <f t="shared" si="292"/>
        <v>5876.05</v>
      </c>
      <c r="E458" s="137">
        <f t="shared" si="305"/>
        <v>5944.21</v>
      </c>
      <c r="F458" s="138">
        <f t="shared" si="306"/>
        <v>44459</v>
      </c>
      <c r="G458" s="139">
        <f t="shared" ref="G458:G521" si="310">(E458/D458)-1</f>
        <v>1.159962900247602E-2</v>
      </c>
      <c r="H458" s="140">
        <f t="shared" si="298"/>
        <v>44522</v>
      </c>
      <c r="I458" s="140">
        <f t="shared" ref="I458:I521" si="311">IF(A458&gt;I457,H458,I457)</f>
        <v>44522</v>
      </c>
      <c r="J458" s="141">
        <f t="shared" si="293"/>
        <v>21</v>
      </c>
      <c r="K458" s="141">
        <f t="shared" si="308"/>
        <v>15</v>
      </c>
      <c r="L458" s="8">
        <f t="shared" si="294"/>
        <v>1.0082717800000001</v>
      </c>
      <c r="M458" s="142">
        <f t="shared" si="307"/>
        <v>1.0086998700000001</v>
      </c>
      <c r="N458" s="142">
        <f t="shared" si="302"/>
        <v>1.0999950666936809</v>
      </c>
      <c r="O458" s="135">
        <f t="shared" si="304"/>
        <v>1.1090939799999999</v>
      </c>
      <c r="P458" s="135">
        <f t="shared" ref="P458:P521" si="312">TRUNC(C458*O458,8)</f>
        <v>1059.0335424299999</v>
      </c>
      <c r="Q458" s="190">
        <f t="shared" si="299"/>
        <v>0</v>
      </c>
      <c r="R458" s="191">
        <f t="shared" si="295"/>
        <v>0</v>
      </c>
      <c r="S458" s="135">
        <f t="shared" ref="S458:S521" si="313">IF(R458&gt;0,TRUNC(R458*P458,8),0)</f>
        <v>0</v>
      </c>
      <c r="T458" s="145">
        <f t="shared" si="296"/>
        <v>7.8600000000000003E-2</v>
      </c>
      <c r="U458" s="143">
        <f t="shared" si="303"/>
        <v>15</v>
      </c>
      <c r="V458" s="143">
        <v>252</v>
      </c>
      <c r="W458" s="142">
        <f t="shared" ref="W458:W521" si="314">ROUND((1+T458)^TRUNC((U458/V458),9),9)</f>
        <v>1.004513961</v>
      </c>
      <c r="X458" s="135">
        <f t="shared" ref="X458:X521" si="315">TRUNC((P458*(W458-1)),8)</f>
        <v>4.7804361000000002</v>
      </c>
      <c r="Y458" s="135">
        <f t="shared" ref="Y458:Y521" si="316">IF(Q458&gt;0,S458+X458,0)</f>
        <v>0</v>
      </c>
      <c r="Z458" s="148" t="str">
        <f t="shared" si="300"/>
        <v>A+J=</v>
      </c>
      <c r="AA458" s="140">
        <f t="shared" si="301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22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3"/>
      <c r="DN458" s="1"/>
      <c r="DO458" s="1"/>
      <c r="DP458" s="1"/>
      <c r="DQ458" s="1"/>
      <c r="DR458" s="1"/>
      <c r="DS458" s="1"/>
      <c r="DT458" s="1"/>
      <c r="DU458" s="1"/>
      <c r="DV458" s="1"/>
      <c r="DW458" s="4"/>
      <c r="DX458" s="1"/>
      <c r="DY458" s="1"/>
      <c r="DZ458" s="1"/>
      <c r="EA458" s="1"/>
      <c r="EB458" s="1"/>
      <c r="EC458" s="1"/>
    </row>
    <row r="459" spans="1:133" ht="12.75" x14ac:dyDescent="0.2">
      <c r="A459" s="134">
        <f t="shared" ref="A459:A522" si="317">(A458+1)</f>
        <v>44512</v>
      </c>
      <c r="B459" s="135">
        <f t="shared" si="309"/>
        <v>1064.71800201</v>
      </c>
      <c r="C459" s="135">
        <f t="shared" si="297"/>
        <v>954.86366487999999</v>
      </c>
      <c r="D459" s="136">
        <f t="shared" ref="D459:D522" si="318">IF(E459=E458,D458,E458)</f>
        <v>5876.05</v>
      </c>
      <c r="E459" s="137">
        <f t="shared" si="305"/>
        <v>5944.21</v>
      </c>
      <c r="F459" s="138">
        <f t="shared" si="306"/>
        <v>44459</v>
      </c>
      <c r="G459" s="139">
        <f t="shared" si="310"/>
        <v>1.159962900247602E-2</v>
      </c>
      <c r="H459" s="140">
        <f t="shared" si="298"/>
        <v>44522</v>
      </c>
      <c r="I459" s="140">
        <f t="shared" si="311"/>
        <v>44522</v>
      </c>
      <c r="J459" s="141">
        <f t="shared" ref="J459:J522" si="319">IF(I459=I458,J458,NETWORKDAYS(I458,I459,$AD$148:$AD$502)-1)</f>
        <v>21</v>
      </c>
      <c r="K459" s="141">
        <f t="shared" si="308"/>
        <v>16</v>
      </c>
      <c r="L459" s="8">
        <f t="shared" ref="L459:L522" si="320">IF(E459&lt;D459,1,TRUNC((E459/D459)^TRUNC((K459/J459),9),8))</f>
        <v>1.0088256600000001</v>
      </c>
      <c r="M459" s="142">
        <f t="shared" si="307"/>
        <v>1.0086998700000001</v>
      </c>
      <c r="N459" s="142">
        <f t="shared" si="302"/>
        <v>1.0999950666936809</v>
      </c>
      <c r="O459" s="135">
        <f t="shared" si="304"/>
        <v>1.10970324</v>
      </c>
      <c r="P459" s="135">
        <f t="shared" si="312"/>
        <v>1059.6153026699999</v>
      </c>
      <c r="Q459" s="190">
        <f t="shared" si="299"/>
        <v>0</v>
      </c>
      <c r="R459" s="191">
        <f t="shared" ref="R459:R522" si="321">IF(Q459&gt;0,VLOOKUP($A459,$AD$10:$AI$140,6),0)</f>
        <v>0</v>
      </c>
      <c r="S459" s="135">
        <f t="shared" si="313"/>
        <v>0</v>
      </c>
      <c r="T459" s="145">
        <f t="shared" ref="T459:T522" si="322">(T458)</f>
        <v>7.8600000000000003E-2</v>
      </c>
      <c r="U459" s="143">
        <f t="shared" si="303"/>
        <v>16</v>
      </c>
      <c r="V459" s="143">
        <v>252</v>
      </c>
      <c r="W459" s="142">
        <f t="shared" si="314"/>
        <v>1.0048156150000001</v>
      </c>
      <c r="X459" s="135">
        <f t="shared" si="315"/>
        <v>5.10269934</v>
      </c>
      <c r="Y459" s="135">
        <f t="shared" si="316"/>
        <v>0</v>
      </c>
      <c r="Z459" s="148" t="str">
        <f t="shared" si="300"/>
        <v>A+J=</v>
      </c>
      <c r="AA459" s="140">
        <f t="shared" si="301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22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3"/>
      <c r="DN459" s="1"/>
      <c r="DO459" s="1"/>
      <c r="DP459" s="1"/>
      <c r="DQ459" s="1"/>
      <c r="DR459" s="1"/>
      <c r="DS459" s="1"/>
      <c r="DT459" s="1"/>
      <c r="DU459" s="1"/>
      <c r="DV459" s="1"/>
      <c r="DW459" s="4"/>
      <c r="DX459" s="1"/>
      <c r="DY459" s="1"/>
      <c r="DZ459" s="1"/>
      <c r="EA459" s="1"/>
      <c r="EB459" s="1"/>
      <c r="EC459" s="1"/>
    </row>
    <row r="460" spans="1:133" ht="12.75" x14ac:dyDescent="0.2">
      <c r="A460" s="134">
        <f t="shared" si="317"/>
        <v>44513</v>
      </c>
      <c r="B460" s="135">
        <f t="shared" si="309"/>
        <v>1065.62279926</v>
      </c>
      <c r="C460" s="135">
        <f t="shared" ref="C460:C523" si="323">TRUNC(IF(Q459&gt;0,VLOOKUP(A459,$AD$12:$AE$140,2),C459),8)</f>
        <v>954.86366487999999</v>
      </c>
      <c r="D460" s="136">
        <f t="shared" si="318"/>
        <v>5876.05</v>
      </c>
      <c r="E460" s="137">
        <f t="shared" si="305"/>
        <v>5944.21</v>
      </c>
      <c r="F460" s="138">
        <f t="shared" si="306"/>
        <v>44459</v>
      </c>
      <c r="G460" s="139">
        <f t="shared" si="310"/>
        <v>1.159962900247602E-2</v>
      </c>
      <c r="H460" s="140">
        <f t="shared" ref="H460:H523" si="324">IF(DAY(A460)=H$9,VLOOKUP(A460,AH$118:AN$450,4),H459)</f>
        <v>44522</v>
      </c>
      <c r="I460" s="140">
        <f t="shared" si="311"/>
        <v>44522</v>
      </c>
      <c r="J460" s="141">
        <f t="shared" si="319"/>
        <v>21</v>
      </c>
      <c r="K460" s="141">
        <f t="shared" si="308"/>
        <v>17</v>
      </c>
      <c r="L460" s="8">
        <f t="shared" si="320"/>
        <v>1.00937984</v>
      </c>
      <c r="M460" s="142">
        <f t="shared" si="307"/>
        <v>1.0086998700000001</v>
      </c>
      <c r="N460" s="142">
        <f t="shared" si="302"/>
        <v>1.0999950666936809</v>
      </c>
      <c r="O460" s="135">
        <f t="shared" si="304"/>
        <v>1.11031284</v>
      </c>
      <c r="P460" s="135">
        <f t="shared" si="312"/>
        <v>1060.1973875599999</v>
      </c>
      <c r="Q460" s="190">
        <f t="shared" ref="Q460:Q523" si="325">IF(VLOOKUP(A460,AD$10:AK$140,8)=VLOOKUP(A459,AD$10:AK$140,8),0,VLOOKUP(A460,AD$10:AK$140,8))</f>
        <v>0</v>
      </c>
      <c r="R460" s="191">
        <f t="shared" si="321"/>
        <v>0</v>
      </c>
      <c r="S460" s="135">
        <f t="shared" si="313"/>
        <v>0</v>
      </c>
      <c r="T460" s="145">
        <f t="shared" si="322"/>
        <v>7.8600000000000003E-2</v>
      </c>
      <c r="U460" s="143">
        <f t="shared" si="303"/>
        <v>17</v>
      </c>
      <c r="V460" s="143">
        <v>252</v>
      </c>
      <c r="W460" s="142">
        <f t="shared" si="314"/>
        <v>1.0051173600000001</v>
      </c>
      <c r="X460" s="135">
        <f t="shared" si="315"/>
        <v>5.4254116999999997</v>
      </c>
      <c r="Y460" s="135">
        <f t="shared" si="316"/>
        <v>0</v>
      </c>
      <c r="Z460" s="148" t="str">
        <f t="shared" ref="Z460:Z523" si="326">IF($Q459&gt;0,VLOOKUP($A459,$AD$10:$AM$140,9),Z459)</f>
        <v>A+J=</v>
      </c>
      <c r="AA460" s="140">
        <f t="shared" ref="AA460:AA523" si="327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22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3"/>
      <c r="DN460" s="1"/>
      <c r="DO460" s="1"/>
      <c r="DP460" s="1"/>
      <c r="DQ460" s="1"/>
      <c r="DR460" s="1"/>
      <c r="DS460" s="1"/>
      <c r="DT460" s="1"/>
      <c r="DU460" s="1"/>
      <c r="DV460" s="1"/>
      <c r="DW460" s="4"/>
      <c r="DX460" s="1"/>
      <c r="DY460" s="1"/>
      <c r="DZ460" s="1"/>
      <c r="EA460" s="1"/>
      <c r="EB460" s="1"/>
      <c r="EC460" s="1"/>
    </row>
    <row r="461" spans="1:133" ht="12.75" x14ac:dyDescent="0.2">
      <c r="A461" s="134">
        <f t="shared" si="317"/>
        <v>44514</v>
      </c>
      <c r="B461" s="135">
        <f t="shared" si="309"/>
        <v>1065.62279926</v>
      </c>
      <c r="C461" s="135">
        <f t="shared" si="323"/>
        <v>954.86366487999999</v>
      </c>
      <c r="D461" s="136">
        <f t="shared" si="318"/>
        <v>5876.05</v>
      </c>
      <c r="E461" s="137">
        <f t="shared" si="305"/>
        <v>5944.21</v>
      </c>
      <c r="F461" s="138">
        <f t="shared" si="306"/>
        <v>44459</v>
      </c>
      <c r="G461" s="139">
        <f t="shared" si="310"/>
        <v>1.159962900247602E-2</v>
      </c>
      <c r="H461" s="140">
        <f t="shared" si="324"/>
        <v>44522</v>
      </c>
      <c r="I461" s="140">
        <f t="shared" si="311"/>
        <v>44522</v>
      </c>
      <c r="J461" s="141">
        <f t="shared" si="319"/>
        <v>21</v>
      </c>
      <c r="K461" s="141">
        <f t="shared" si="308"/>
        <v>17</v>
      </c>
      <c r="L461" s="8">
        <f t="shared" si="320"/>
        <v>1.00937984</v>
      </c>
      <c r="M461" s="142">
        <f t="shared" si="307"/>
        <v>1.0086998700000001</v>
      </c>
      <c r="N461" s="142">
        <f t="shared" si="302"/>
        <v>1.0999950666936809</v>
      </c>
      <c r="O461" s="135">
        <f t="shared" si="304"/>
        <v>1.11031284</v>
      </c>
      <c r="P461" s="135">
        <f t="shared" si="312"/>
        <v>1060.1973875599999</v>
      </c>
      <c r="Q461" s="190">
        <f t="shared" si="325"/>
        <v>0</v>
      </c>
      <c r="R461" s="191">
        <f t="shared" si="321"/>
        <v>0</v>
      </c>
      <c r="S461" s="135">
        <f t="shared" si="313"/>
        <v>0</v>
      </c>
      <c r="T461" s="145">
        <f t="shared" si="322"/>
        <v>7.8600000000000003E-2</v>
      </c>
      <c r="U461" s="143">
        <f t="shared" si="303"/>
        <v>17</v>
      </c>
      <c r="V461" s="143">
        <v>252</v>
      </c>
      <c r="W461" s="142">
        <f t="shared" si="314"/>
        <v>1.0051173600000001</v>
      </c>
      <c r="X461" s="135">
        <f t="shared" si="315"/>
        <v>5.4254116999999997</v>
      </c>
      <c r="Y461" s="135">
        <f t="shared" si="316"/>
        <v>0</v>
      </c>
      <c r="Z461" s="148" t="str">
        <f t="shared" si="326"/>
        <v>A+J=</v>
      </c>
      <c r="AA461" s="140">
        <f t="shared" si="327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22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3"/>
      <c r="DN461" s="1"/>
      <c r="DO461" s="1"/>
      <c r="DP461" s="1"/>
      <c r="DQ461" s="1"/>
      <c r="DR461" s="1"/>
      <c r="DS461" s="1"/>
      <c r="DT461" s="1"/>
      <c r="DU461" s="1"/>
      <c r="DV461" s="1"/>
      <c r="DW461" s="4"/>
      <c r="DX461" s="1"/>
      <c r="DY461" s="1"/>
      <c r="DZ461" s="1"/>
      <c r="EA461" s="1"/>
      <c r="EB461" s="1"/>
      <c r="EC461" s="1"/>
    </row>
    <row r="462" spans="1:133" ht="12.75" x14ac:dyDescent="0.2">
      <c r="A462" s="134">
        <f t="shared" si="317"/>
        <v>44515</v>
      </c>
      <c r="B462" s="135">
        <f t="shared" si="309"/>
        <v>1065.62279926</v>
      </c>
      <c r="C462" s="135">
        <f t="shared" si="323"/>
        <v>954.86366487999999</v>
      </c>
      <c r="D462" s="136">
        <f t="shared" si="318"/>
        <v>5876.05</v>
      </c>
      <c r="E462" s="137">
        <f t="shared" si="305"/>
        <v>5944.21</v>
      </c>
      <c r="F462" s="138">
        <f t="shared" si="306"/>
        <v>44459</v>
      </c>
      <c r="G462" s="139">
        <f t="shared" si="310"/>
        <v>1.159962900247602E-2</v>
      </c>
      <c r="H462" s="140">
        <f t="shared" si="324"/>
        <v>44522</v>
      </c>
      <c r="I462" s="140">
        <f t="shared" si="311"/>
        <v>44522</v>
      </c>
      <c r="J462" s="141">
        <f t="shared" si="319"/>
        <v>21</v>
      </c>
      <c r="K462" s="141">
        <f t="shared" si="308"/>
        <v>17</v>
      </c>
      <c r="L462" s="8">
        <f t="shared" si="320"/>
        <v>1.00937984</v>
      </c>
      <c r="M462" s="142">
        <f t="shared" si="307"/>
        <v>1.0086998700000001</v>
      </c>
      <c r="N462" s="142">
        <f t="shared" si="302"/>
        <v>1.0999950666936809</v>
      </c>
      <c r="O462" s="135">
        <f t="shared" si="304"/>
        <v>1.11031284</v>
      </c>
      <c r="P462" s="135">
        <f t="shared" si="312"/>
        <v>1060.1973875599999</v>
      </c>
      <c r="Q462" s="190">
        <f t="shared" si="325"/>
        <v>0</v>
      </c>
      <c r="R462" s="191">
        <f t="shared" si="321"/>
        <v>0</v>
      </c>
      <c r="S462" s="135">
        <f t="shared" si="313"/>
        <v>0</v>
      </c>
      <c r="T462" s="145">
        <f t="shared" si="322"/>
        <v>7.8600000000000003E-2</v>
      </c>
      <c r="U462" s="143">
        <f t="shared" si="303"/>
        <v>17</v>
      </c>
      <c r="V462" s="143">
        <v>252</v>
      </c>
      <c r="W462" s="142">
        <f t="shared" si="314"/>
        <v>1.0051173600000001</v>
      </c>
      <c r="X462" s="135">
        <f t="shared" si="315"/>
        <v>5.4254116999999997</v>
      </c>
      <c r="Y462" s="135">
        <f t="shared" si="316"/>
        <v>0</v>
      </c>
      <c r="Z462" s="148" t="str">
        <f t="shared" si="326"/>
        <v>A+J=</v>
      </c>
      <c r="AA462" s="140">
        <f t="shared" si="327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22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3"/>
      <c r="DN462" s="1"/>
      <c r="DO462" s="1"/>
      <c r="DP462" s="1"/>
      <c r="DQ462" s="1"/>
      <c r="DR462" s="1"/>
      <c r="DS462" s="1"/>
      <c r="DT462" s="1"/>
      <c r="DU462" s="1"/>
      <c r="DV462" s="1"/>
      <c r="DW462" s="4"/>
      <c r="DX462" s="1"/>
      <c r="DY462" s="1"/>
      <c r="DZ462" s="1"/>
      <c r="EA462" s="1"/>
      <c r="EB462" s="1"/>
      <c r="EC462" s="1"/>
    </row>
    <row r="463" spans="1:133" ht="12.75" x14ac:dyDescent="0.2">
      <c r="A463" s="134">
        <f t="shared" si="317"/>
        <v>44516</v>
      </c>
      <c r="B463" s="135">
        <f t="shared" si="309"/>
        <v>1065.62279926</v>
      </c>
      <c r="C463" s="135">
        <f t="shared" si="323"/>
        <v>954.86366487999999</v>
      </c>
      <c r="D463" s="136">
        <f t="shared" si="318"/>
        <v>5876.05</v>
      </c>
      <c r="E463" s="137">
        <f t="shared" si="305"/>
        <v>5944.21</v>
      </c>
      <c r="F463" s="138">
        <f t="shared" si="306"/>
        <v>44459</v>
      </c>
      <c r="G463" s="139">
        <f t="shared" si="310"/>
        <v>1.159962900247602E-2</v>
      </c>
      <c r="H463" s="140">
        <f t="shared" si="324"/>
        <v>44522</v>
      </c>
      <c r="I463" s="140">
        <f t="shared" si="311"/>
        <v>44522</v>
      </c>
      <c r="J463" s="141">
        <f t="shared" si="319"/>
        <v>21</v>
      </c>
      <c r="K463" s="141">
        <f t="shared" si="308"/>
        <v>17</v>
      </c>
      <c r="L463" s="8">
        <f t="shared" si="320"/>
        <v>1.00937984</v>
      </c>
      <c r="M463" s="142">
        <f t="shared" si="307"/>
        <v>1.0086998700000001</v>
      </c>
      <c r="N463" s="142">
        <f t="shared" si="302"/>
        <v>1.0999950666936809</v>
      </c>
      <c r="O463" s="135">
        <f t="shared" si="304"/>
        <v>1.11031284</v>
      </c>
      <c r="P463" s="135">
        <f t="shared" si="312"/>
        <v>1060.1973875599999</v>
      </c>
      <c r="Q463" s="190">
        <f t="shared" si="325"/>
        <v>0</v>
      </c>
      <c r="R463" s="191">
        <f t="shared" si="321"/>
        <v>0</v>
      </c>
      <c r="S463" s="135">
        <f t="shared" si="313"/>
        <v>0</v>
      </c>
      <c r="T463" s="145">
        <f t="shared" si="322"/>
        <v>7.8600000000000003E-2</v>
      </c>
      <c r="U463" s="143">
        <f t="shared" si="303"/>
        <v>17</v>
      </c>
      <c r="V463" s="143">
        <v>252</v>
      </c>
      <c r="W463" s="142">
        <f t="shared" si="314"/>
        <v>1.0051173600000001</v>
      </c>
      <c r="X463" s="135">
        <f t="shared" si="315"/>
        <v>5.4254116999999997</v>
      </c>
      <c r="Y463" s="135">
        <f t="shared" si="316"/>
        <v>0</v>
      </c>
      <c r="Z463" s="148" t="str">
        <f t="shared" si="326"/>
        <v>A+J=</v>
      </c>
      <c r="AA463" s="140">
        <f t="shared" si="327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22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3"/>
      <c r="DN463" s="1"/>
      <c r="DO463" s="1"/>
      <c r="DP463" s="1"/>
      <c r="DQ463" s="1"/>
      <c r="DR463" s="1"/>
      <c r="DS463" s="1"/>
      <c r="DT463" s="1"/>
      <c r="DU463" s="1"/>
      <c r="DV463" s="1"/>
      <c r="DW463" s="4"/>
      <c r="DX463" s="1"/>
      <c r="DY463" s="1"/>
      <c r="DZ463" s="1"/>
      <c r="EA463" s="1"/>
      <c r="EB463" s="1"/>
      <c r="EC463" s="1"/>
    </row>
    <row r="464" spans="1:133" ht="12.75" x14ac:dyDescent="0.2">
      <c r="A464" s="134">
        <f t="shared" si="317"/>
        <v>44517</v>
      </c>
      <c r="B464" s="135">
        <f t="shared" si="309"/>
        <v>1066.52837073</v>
      </c>
      <c r="C464" s="135">
        <f t="shared" si="323"/>
        <v>954.86366487999999</v>
      </c>
      <c r="D464" s="136">
        <f t="shared" si="318"/>
        <v>5876.05</v>
      </c>
      <c r="E464" s="137">
        <f t="shared" si="305"/>
        <v>5944.21</v>
      </c>
      <c r="F464" s="138">
        <f t="shared" si="306"/>
        <v>44459</v>
      </c>
      <c r="G464" s="139">
        <f t="shared" si="310"/>
        <v>1.159962900247602E-2</v>
      </c>
      <c r="H464" s="140">
        <f t="shared" si="324"/>
        <v>44522</v>
      </c>
      <c r="I464" s="140">
        <f t="shared" si="311"/>
        <v>44522</v>
      </c>
      <c r="J464" s="141">
        <f t="shared" si="319"/>
        <v>21</v>
      </c>
      <c r="K464" s="141">
        <f t="shared" si="308"/>
        <v>18</v>
      </c>
      <c r="L464" s="8">
        <f t="shared" si="320"/>
        <v>1.0099343300000001</v>
      </c>
      <c r="M464" s="142">
        <f t="shared" si="307"/>
        <v>1.0086998700000001</v>
      </c>
      <c r="N464" s="142">
        <f t="shared" si="302"/>
        <v>1.0999950666936809</v>
      </c>
      <c r="O464" s="135">
        <f t="shared" si="304"/>
        <v>1.1109227800000001</v>
      </c>
      <c r="P464" s="135">
        <f t="shared" si="312"/>
        <v>1060.7797971</v>
      </c>
      <c r="Q464" s="190">
        <f t="shared" si="325"/>
        <v>0</v>
      </c>
      <c r="R464" s="191">
        <f t="shared" si="321"/>
        <v>0</v>
      </c>
      <c r="S464" s="135">
        <f t="shared" si="313"/>
        <v>0</v>
      </c>
      <c r="T464" s="145">
        <f t="shared" si="322"/>
        <v>7.8600000000000003E-2</v>
      </c>
      <c r="U464" s="143">
        <f t="shared" si="303"/>
        <v>18</v>
      </c>
      <c r="V464" s="143">
        <v>252</v>
      </c>
      <c r="W464" s="142">
        <f t="shared" si="314"/>
        <v>1.0054191960000001</v>
      </c>
      <c r="X464" s="135">
        <f t="shared" si="315"/>
        <v>5.7485736300000001</v>
      </c>
      <c r="Y464" s="135">
        <f t="shared" si="316"/>
        <v>0</v>
      </c>
      <c r="Z464" s="148" t="str">
        <f t="shared" si="326"/>
        <v>A+J=</v>
      </c>
      <c r="AA464" s="140">
        <f t="shared" si="327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22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3"/>
      <c r="DN464" s="1"/>
      <c r="DO464" s="1"/>
      <c r="DP464" s="1"/>
      <c r="DQ464" s="1"/>
      <c r="DR464" s="1"/>
      <c r="DS464" s="1"/>
      <c r="DT464" s="1"/>
      <c r="DU464" s="1"/>
      <c r="DV464" s="1"/>
      <c r="DW464" s="4"/>
      <c r="DX464" s="1"/>
      <c r="DY464" s="1"/>
      <c r="DZ464" s="1"/>
      <c r="EA464" s="1"/>
      <c r="EB464" s="1"/>
      <c r="EC464" s="1"/>
    </row>
    <row r="465" spans="1:133" ht="12.75" x14ac:dyDescent="0.2">
      <c r="A465" s="134">
        <f t="shared" si="317"/>
        <v>44518</v>
      </c>
      <c r="B465" s="135">
        <f t="shared" si="309"/>
        <v>1067.4346966100002</v>
      </c>
      <c r="C465" s="135">
        <f t="shared" si="323"/>
        <v>954.86366487999999</v>
      </c>
      <c r="D465" s="136">
        <f t="shared" si="318"/>
        <v>5876.05</v>
      </c>
      <c r="E465" s="137">
        <f t="shared" si="305"/>
        <v>5944.21</v>
      </c>
      <c r="F465" s="138">
        <f t="shared" si="306"/>
        <v>44459</v>
      </c>
      <c r="G465" s="139">
        <f t="shared" si="310"/>
        <v>1.159962900247602E-2</v>
      </c>
      <c r="H465" s="140">
        <f t="shared" si="324"/>
        <v>44522</v>
      </c>
      <c r="I465" s="140">
        <f t="shared" si="311"/>
        <v>44522</v>
      </c>
      <c r="J465" s="141">
        <f t="shared" si="319"/>
        <v>21</v>
      </c>
      <c r="K465" s="141">
        <f t="shared" si="308"/>
        <v>19</v>
      </c>
      <c r="L465" s="8">
        <f t="shared" si="320"/>
        <v>1.0104891199999999</v>
      </c>
      <c r="M465" s="142">
        <f t="shared" si="307"/>
        <v>1.0086998700000001</v>
      </c>
      <c r="N465" s="142">
        <f t="shared" si="302"/>
        <v>1.0999950666936809</v>
      </c>
      <c r="O465" s="135">
        <f t="shared" si="304"/>
        <v>1.1115330400000001</v>
      </c>
      <c r="P465" s="135">
        <f t="shared" si="312"/>
        <v>1061.3625122000001</v>
      </c>
      <c r="Q465" s="190">
        <f t="shared" si="325"/>
        <v>0</v>
      </c>
      <c r="R465" s="191">
        <f t="shared" si="321"/>
        <v>0</v>
      </c>
      <c r="S465" s="135">
        <f t="shared" si="313"/>
        <v>0</v>
      </c>
      <c r="T465" s="145">
        <f t="shared" si="322"/>
        <v>7.8600000000000003E-2</v>
      </c>
      <c r="U465" s="143">
        <f t="shared" si="303"/>
        <v>19</v>
      </c>
      <c r="V465" s="143">
        <v>252</v>
      </c>
      <c r="W465" s="142">
        <f t="shared" si="314"/>
        <v>1.005721122</v>
      </c>
      <c r="X465" s="135">
        <f t="shared" si="315"/>
        <v>6.0721844100000002</v>
      </c>
      <c r="Y465" s="135">
        <f t="shared" si="316"/>
        <v>0</v>
      </c>
      <c r="Z465" s="148" t="str">
        <f t="shared" si="326"/>
        <v>A+J=</v>
      </c>
      <c r="AA465" s="140">
        <f t="shared" si="327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22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3"/>
      <c r="DN465" s="1"/>
      <c r="DO465" s="1"/>
      <c r="DP465" s="1"/>
      <c r="DQ465" s="1"/>
      <c r="DR465" s="1"/>
      <c r="DS465" s="1"/>
      <c r="DT465" s="1"/>
      <c r="DU465" s="1"/>
      <c r="DV465" s="1"/>
      <c r="DW465" s="4"/>
      <c r="DX465" s="1"/>
      <c r="DY465" s="1"/>
      <c r="DZ465" s="1"/>
      <c r="EA465" s="1"/>
      <c r="EB465" s="1"/>
      <c r="EC465" s="1"/>
    </row>
    <row r="466" spans="1:133" ht="12.75" x14ac:dyDescent="0.2">
      <c r="A466" s="134">
        <f t="shared" si="317"/>
        <v>44519</v>
      </c>
      <c r="B466" s="135">
        <f t="shared" si="309"/>
        <v>1068.3418061700002</v>
      </c>
      <c r="C466" s="135">
        <f t="shared" si="323"/>
        <v>954.86366487999999</v>
      </c>
      <c r="D466" s="136">
        <f t="shared" si="318"/>
        <v>5876.05</v>
      </c>
      <c r="E466" s="137">
        <f t="shared" si="305"/>
        <v>5944.21</v>
      </c>
      <c r="F466" s="138">
        <f t="shared" si="306"/>
        <v>44459</v>
      </c>
      <c r="G466" s="139">
        <f t="shared" si="310"/>
        <v>1.159962900247602E-2</v>
      </c>
      <c r="H466" s="140">
        <f t="shared" si="324"/>
        <v>44522</v>
      </c>
      <c r="I466" s="140">
        <f t="shared" si="311"/>
        <v>44522</v>
      </c>
      <c r="J466" s="141">
        <f t="shared" si="319"/>
        <v>21</v>
      </c>
      <c r="K466" s="141">
        <f t="shared" si="308"/>
        <v>20</v>
      </c>
      <c r="L466" s="8">
        <f t="shared" si="320"/>
        <v>1.01104422</v>
      </c>
      <c r="M466" s="142">
        <f t="shared" si="307"/>
        <v>1.0086998700000001</v>
      </c>
      <c r="N466" s="142">
        <f t="shared" si="302"/>
        <v>1.0999950666936809</v>
      </c>
      <c r="O466" s="135">
        <f t="shared" si="304"/>
        <v>1.1121436499999999</v>
      </c>
      <c r="P466" s="135">
        <f t="shared" si="312"/>
        <v>1061.9455615100001</v>
      </c>
      <c r="Q466" s="190">
        <f t="shared" si="325"/>
        <v>0</v>
      </c>
      <c r="R466" s="191">
        <f t="shared" si="321"/>
        <v>0</v>
      </c>
      <c r="S466" s="135">
        <f t="shared" si="313"/>
        <v>0</v>
      </c>
      <c r="T466" s="145">
        <f t="shared" si="322"/>
        <v>7.8600000000000003E-2</v>
      </c>
      <c r="U466" s="143">
        <f t="shared" si="303"/>
        <v>20</v>
      </c>
      <c r="V466" s="143">
        <v>252</v>
      </c>
      <c r="W466" s="142">
        <f t="shared" si="314"/>
        <v>1.006023138</v>
      </c>
      <c r="X466" s="135">
        <f t="shared" si="315"/>
        <v>6.3962446599999998</v>
      </c>
      <c r="Y466" s="135">
        <f t="shared" si="316"/>
        <v>0</v>
      </c>
      <c r="Z466" s="148" t="str">
        <f t="shared" si="326"/>
        <v>A+J=</v>
      </c>
      <c r="AA466" s="140">
        <f t="shared" si="327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22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3"/>
      <c r="DN466" s="1"/>
      <c r="DO466" s="1"/>
      <c r="DP466" s="1"/>
      <c r="DQ466" s="1"/>
      <c r="DR466" s="1"/>
      <c r="DS466" s="1"/>
      <c r="DT466" s="1"/>
      <c r="DU466" s="1"/>
      <c r="DV466" s="1"/>
      <c r="DW466" s="4"/>
      <c r="DX466" s="1"/>
      <c r="DY466" s="1"/>
      <c r="DZ466" s="1"/>
      <c r="EA466" s="1"/>
      <c r="EB466" s="1"/>
      <c r="EC466" s="1"/>
    </row>
    <row r="467" spans="1:133" ht="12.75" x14ac:dyDescent="0.2">
      <c r="A467" s="134">
        <f t="shared" si="317"/>
        <v>44520</v>
      </c>
      <c r="B467" s="135">
        <f t="shared" si="309"/>
        <v>1069.24968274</v>
      </c>
      <c r="C467" s="135">
        <f t="shared" si="323"/>
        <v>954.86366487999999</v>
      </c>
      <c r="D467" s="136">
        <f t="shared" si="318"/>
        <v>5876.05</v>
      </c>
      <c r="E467" s="137">
        <f t="shared" si="305"/>
        <v>5944.21</v>
      </c>
      <c r="F467" s="138">
        <f t="shared" si="306"/>
        <v>44459</v>
      </c>
      <c r="G467" s="139">
        <f t="shared" si="310"/>
        <v>1.159962900247602E-2</v>
      </c>
      <c r="H467" s="140">
        <f t="shared" si="324"/>
        <v>44550</v>
      </c>
      <c r="I467" s="140">
        <f t="shared" si="311"/>
        <v>44522</v>
      </c>
      <c r="J467" s="141">
        <f t="shared" si="319"/>
        <v>21</v>
      </c>
      <c r="K467" s="141">
        <f t="shared" si="308"/>
        <v>21</v>
      </c>
      <c r="L467" s="8">
        <f t="shared" si="320"/>
        <v>1.0115996199999999</v>
      </c>
      <c r="M467" s="142">
        <f t="shared" si="307"/>
        <v>1.0086998700000001</v>
      </c>
      <c r="N467" s="142">
        <f t="shared" si="302"/>
        <v>1.0999950666936809</v>
      </c>
      <c r="O467" s="135">
        <f t="shared" si="304"/>
        <v>1.11275459</v>
      </c>
      <c r="P467" s="135">
        <f t="shared" si="312"/>
        <v>1062.52892591</v>
      </c>
      <c r="Q467" s="190">
        <f t="shared" si="325"/>
        <v>0</v>
      </c>
      <c r="R467" s="191">
        <f t="shared" si="321"/>
        <v>0</v>
      </c>
      <c r="S467" s="135">
        <f t="shared" si="313"/>
        <v>0</v>
      </c>
      <c r="T467" s="145">
        <f t="shared" si="322"/>
        <v>7.8600000000000003E-2</v>
      </c>
      <c r="U467" s="143">
        <f t="shared" si="303"/>
        <v>21</v>
      </c>
      <c r="V467" s="143">
        <v>252</v>
      </c>
      <c r="W467" s="142">
        <f t="shared" si="314"/>
        <v>1.0063252460000001</v>
      </c>
      <c r="X467" s="135">
        <f t="shared" si="315"/>
        <v>6.72075683</v>
      </c>
      <c r="Y467" s="135">
        <f t="shared" si="316"/>
        <v>0</v>
      </c>
      <c r="Z467" s="148" t="str">
        <f t="shared" si="326"/>
        <v>A+J=</v>
      </c>
      <c r="AA467" s="140">
        <f t="shared" si="327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22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3"/>
      <c r="DN467" s="1"/>
      <c r="DO467" s="1"/>
      <c r="DP467" s="1"/>
      <c r="DQ467" s="1"/>
      <c r="DR467" s="1"/>
      <c r="DS467" s="1"/>
      <c r="DT467" s="1"/>
      <c r="DU467" s="1"/>
      <c r="DV467" s="1"/>
      <c r="DW467" s="4"/>
      <c r="DX467" s="1"/>
      <c r="DY467" s="1"/>
      <c r="DZ467" s="1"/>
      <c r="EA467" s="1"/>
      <c r="EB467" s="1"/>
      <c r="EC467" s="1"/>
    </row>
    <row r="468" spans="1:133" ht="12.75" x14ac:dyDescent="0.2">
      <c r="A468" s="134">
        <f t="shared" si="317"/>
        <v>44521</v>
      </c>
      <c r="B468" s="135">
        <f t="shared" si="309"/>
        <v>1069.24968274</v>
      </c>
      <c r="C468" s="135">
        <f t="shared" si="323"/>
        <v>954.86366487999999</v>
      </c>
      <c r="D468" s="136">
        <f t="shared" si="318"/>
        <v>5876.05</v>
      </c>
      <c r="E468" s="137">
        <f t="shared" si="305"/>
        <v>5944.21</v>
      </c>
      <c r="F468" s="138">
        <f t="shared" si="306"/>
        <v>44459</v>
      </c>
      <c r="G468" s="139">
        <f t="shared" si="310"/>
        <v>1.159962900247602E-2</v>
      </c>
      <c r="H468" s="140">
        <f t="shared" si="324"/>
        <v>44550</v>
      </c>
      <c r="I468" s="140">
        <f t="shared" si="311"/>
        <v>44522</v>
      </c>
      <c r="J468" s="141">
        <f t="shared" si="319"/>
        <v>21</v>
      </c>
      <c r="K468" s="141">
        <f t="shared" si="308"/>
        <v>21</v>
      </c>
      <c r="L468" s="8">
        <f t="shared" si="320"/>
        <v>1.0115996199999999</v>
      </c>
      <c r="M468" s="142">
        <f t="shared" si="307"/>
        <v>1.0086998700000001</v>
      </c>
      <c r="N468" s="142">
        <f t="shared" si="302"/>
        <v>1.0999950666936809</v>
      </c>
      <c r="O468" s="135">
        <f t="shared" si="304"/>
        <v>1.11275459</v>
      </c>
      <c r="P468" s="135">
        <f t="shared" si="312"/>
        <v>1062.52892591</v>
      </c>
      <c r="Q468" s="190">
        <f t="shared" si="325"/>
        <v>0</v>
      </c>
      <c r="R468" s="191">
        <f t="shared" si="321"/>
        <v>0</v>
      </c>
      <c r="S468" s="135">
        <f t="shared" si="313"/>
        <v>0</v>
      </c>
      <c r="T468" s="145">
        <f t="shared" si="322"/>
        <v>7.8600000000000003E-2</v>
      </c>
      <c r="U468" s="143">
        <f t="shared" si="303"/>
        <v>21</v>
      </c>
      <c r="V468" s="143">
        <v>252</v>
      </c>
      <c r="W468" s="142">
        <f t="shared" si="314"/>
        <v>1.0063252460000001</v>
      </c>
      <c r="X468" s="135">
        <f t="shared" si="315"/>
        <v>6.72075683</v>
      </c>
      <c r="Y468" s="135">
        <f t="shared" si="316"/>
        <v>0</v>
      </c>
      <c r="Z468" s="148" t="str">
        <f t="shared" si="326"/>
        <v>A+J=</v>
      </c>
      <c r="AA468" s="140">
        <f t="shared" si="32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22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3"/>
      <c r="DN468" s="1"/>
      <c r="DO468" s="1"/>
      <c r="DP468" s="1"/>
      <c r="DQ468" s="1"/>
      <c r="DR468" s="1"/>
      <c r="DS468" s="1"/>
      <c r="DT468" s="1"/>
      <c r="DU468" s="1"/>
      <c r="DV468" s="1"/>
      <c r="DW468" s="4"/>
      <c r="DX468" s="1"/>
      <c r="DY468" s="1"/>
      <c r="DZ468" s="1"/>
      <c r="EA468" s="1"/>
      <c r="EB468" s="1"/>
      <c r="EC468" s="1"/>
    </row>
    <row r="469" spans="1:133" ht="12.75" x14ac:dyDescent="0.2">
      <c r="A469" s="134">
        <f t="shared" si="317"/>
        <v>44522</v>
      </c>
      <c r="B469" s="135">
        <f t="shared" si="309"/>
        <v>1069.24968274</v>
      </c>
      <c r="C469" s="135">
        <f t="shared" si="323"/>
        <v>954.86366487999999</v>
      </c>
      <c r="D469" s="136">
        <f t="shared" si="318"/>
        <v>5876.05</v>
      </c>
      <c r="E469" s="137">
        <f t="shared" si="305"/>
        <v>5944.21</v>
      </c>
      <c r="F469" s="138">
        <f t="shared" si="306"/>
        <v>44459</v>
      </c>
      <c r="G469" s="139">
        <f t="shared" si="310"/>
        <v>1.159962900247602E-2</v>
      </c>
      <c r="H469" s="140">
        <f t="shared" si="324"/>
        <v>44550</v>
      </c>
      <c r="I469" s="140">
        <f t="shared" si="311"/>
        <v>44522</v>
      </c>
      <c r="J469" s="141">
        <f t="shared" si="319"/>
        <v>21</v>
      </c>
      <c r="K469" s="141">
        <f t="shared" si="308"/>
        <v>21</v>
      </c>
      <c r="L469" s="8">
        <f t="shared" si="320"/>
        <v>1.0115996199999999</v>
      </c>
      <c r="M469" s="142">
        <f t="shared" si="307"/>
        <v>1.0086998700000001</v>
      </c>
      <c r="N469" s="142">
        <f t="shared" si="302"/>
        <v>1.0999950666936809</v>
      </c>
      <c r="O469" s="135">
        <f t="shared" si="304"/>
        <v>1.11275459</v>
      </c>
      <c r="P469" s="135">
        <f t="shared" si="312"/>
        <v>1062.52892591</v>
      </c>
      <c r="Q469" s="190">
        <f t="shared" si="325"/>
        <v>15</v>
      </c>
      <c r="R469" s="191">
        <f t="shared" si="321"/>
        <v>5.8215018425991872E-3</v>
      </c>
      <c r="S469" s="135">
        <f t="shared" si="313"/>
        <v>6.1855140999999998</v>
      </c>
      <c r="T469" s="145">
        <f t="shared" si="322"/>
        <v>7.8600000000000003E-2</v>
      </c>
      <c r="U469" s="143">
        <f t="shared" si="303"/>
        <v>21</v>
      </c>
      <c r="V469" s="143">
        <v>252</v>
      </c>
      <c r="W469" s="142">
        <f t="shared" si="314"/>
        <v>1.0063252460000001</v>
      </c>
      <c r="X469" s="135">
        <f t="shared" si="315"/>
        <v>6.72075683</v>
      </c>
      <c r="Y469" s="135">
        <f t="shared" si="316"/>
        <v>12.90627093</v>
      </c>
      <c r="Z469" s="148" t="str">
        <f t="shared" si="326"/>
        <v>A+J=</v>
      </c>
      <c r="AA469" s="140">
        <f t="shared" si="32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22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3"/>
      <c r="DN469" s="1"/>
      <c r="DO469" s="1"/>
      <c r="DP469" s="1"/>
      <c r="DQ469" s="1"/>
      <c r="DR469" s="1"/>
      <c r="DS469" s="1"/>
      <c r="DT469" s="1"/>
      <c r="DU469" s="1"/>
      <c r="DV469" s="1"/>
      <c r="DW469" s="4"/>
      <c r="DX469" s="1"/>
      <c r="DY469" s="1"/>
      <c r="DZ469" s="1"/>
      <c r="EA469" s="1"/>
      <c r="EB469" s="1"/>
      <c r="EC469" s="1"/>
    </row>
    <row r="470" spans="1:133" ht="12.75" x14ac:dyDescent="0.2">
      <c r="A470" s="134">
        <f t="shared" si="317"/>
        <v>44523</v>
      </c>
      <c r="B470" s="135">
        <f t="shared" si="309"/>
        <v>1057.3171202399999</v>
      </c>
      <c r="C470" s="135">
        <f t="shared" si="323"/>
        <v>949.30492430000004</v>
      </c>
      <c r="D470" s="136">
        <f t="shared" si="318"/>
        <v>5944.21</v>
      </c>
      <c r="E470" s="137">
        <f t="shared" si="305"/>
        <v>6018.51</v>
      </c>
      <c r="F470" s="138">
        <f t="shared" si="306"/>
        <v>44491</v>
      </c>
      <c r="G470" s="139">
        <f t="shared" si="310"/>
        <v>1.2499558393798349E-2</v>
      </c>
      <c r="H470" s="140">
        <f t="shared" si="324"/>
        <v>44550</v>
      </c>
      <c r="I470" s="140">
        <f t="shared" si="311"/>
        <v>44550</v>
      </c>
      <c r="J470" s="141">
        <f t="shared" si="319"/>
        <v>20</v>
      </c>
      <c r="K470" s="141">
        <f t="shared" si="308"/>
        <v>1</v>
      </c>
      <c r="L470" s="8">
        <f t="shared" si="320"/>
        <v>1.00062129</v>
      </c>
      <c r="M470" s="142">
        <f t="shared" si="307"/>
        <v>1.0115996199999999</v>
      </c>
      <c r="N470" s="142">
        <f t="shared" si="302"/>
        <v>1.1127545914692021</v>
      </c>
      <c r="O470" s="135">
        <f t="shared" si="304"/>
        <v>1.1134459299999999</v>
      </c>
      <c r="P470" s="135">
        <f t="shared" si="312"/>
        <v>1056.99970429</v>
      </c>
      <c r="Q470" s="190">
        <f t="shared" si="325"/>
        <v>0</v>
      </c>
      <c r="R470" s="191">
        <f t="shared" si="321"/>
        <v>0</v>
      </c>
      <c r="S470" s="135">
        <f t="shared" si="313"/>
        <v>0</v>
      </c>
      <c r="T470" s="145">
        <f t="shared" si="322"/>
        <v>7.8600000000000003E-2</v>
      </c>
      <c r="U470" s="143">
        <f t="shared" si="303"/>
        <v>1</v>
      </c>
      <c r="V470" s="143">
        <v>252</v>
      </c>
      <c r="W470" s="142">
        <f t="shared" si="314"/>
        <v>1.0003002990000001</v>
      </c>
      <c r="X470" s="135">
        <f t="shared" si="315"/>
        <v>0.31741595</v>
      </c>
      <c r="Y470" s="135">
        <f t="shared" si="316"/>
        <v>0</v>
      </c>
      <c r="Z470" s="148" t="str">
        <f t="shared" si="326"/>
        <v>A+J=</v>
      </c>
      <c r="AA470" s="140">
        <f t="shared" si="327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22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3"/>
      <c r="DN470" s="1"/>
      <c r="DO470" s="1"/>
      <c r="DP470" s="1"/>
      <c r="DQ470" s="1"/>
      <c r="DR470" s="1"/>
      <c r="DS470" s="1"/>
      <c r="DT470" s="1"/>
      <c r="DU470" s="1"/>
      <c r="DV470" s="1"/>
      <c r="DW470" s="4"/>
      <c r="DX470" s="1"/>
      <c r="DY470" s="1"/>
      <c r="DZ470" s="1"/>
      <c r="EA470" s="1"/>
      <c r="EB470" s="1"/>
      <c r="EC470" s="1"/>
    </row>
    <row r="471" spans="1:133" ht="12.75" x14ac:dyDescent="0.2">
      <c r="A471" s="134">
        <f t="shared" si="317"/>
        <v>44524</v>
      </c>
      <c r="B471" s="135">
        <f t="shared" si="309"/>
        <v>1058.2917444</v>
      </c>
      <c r="C471" s="135">
        <f t="shared" si="323"/>
        <v>949.30492430000004</v>
      </c>
      <c r="D471" s="136">
        <f t="shared" si="318"/>
        <v>5944.21</v>
      </c>
      <c r="E471" s="137">
        <f t="shared" si="305"/>
        <v>6018.51</v>
      </c>
      <c r="F471" s="138">
        <f t="shared" si="306"/>
        <v>44491</v>
      </c>
      <c r="G471" s="139">
        <f t="shared" si="310"/>
        <v>1.2499558393798349E-2</v>
      </c>
      <c r="H471" s="140">
        <f t="shared" si="324"/>
        <v>44550</v>
      </c>
      <c r="I471" s="140">
        <f t="shared" si="311"/>
        <v>44550</v>
      </c>
      <c r="J471" s="141">
        <f t="shared" si="319"/>
        <v>20</v>
      </c>
      <c r="K471" s="141">
        <f t="shared" si="308"/>
        <v>2</v>
      </c>
      <c r="L471" s="8">
        <f t="shared" si="320"/>
        <v>1.00124298</v>
      </c>
      <c r="M471" s="142">
        <f t="shared" si="307"/>
        <v>1.0115996199999999</v>
      </c>
      <c r="N471" s="142">
        <f t="shared" si="302"/>
        <v>1.1127545914692021</v>
      </c>
      <c r="O471" s="135">
        <f t="shared" si="304"/>
        <v>1.11413772</v>
      </c>
      <c r="P471" s="135">
        <f t="shared" si="312"/>
        <v>1057.65642394</v>
      </c>
      <c r="Q471" s="190">
        <f t="shared" si="325"/>
        <v>0</v>
      </c>
      <c r="R471" s="191">
        <f t="shared" si="321"/>
        <v>0</v>
      </c>
      <c r="S471" s="135">
        <f t="shared" si="313"/>
        <v>0</v>
      </c>
      <c r="T471" s="145">
        <f t="shared" si="322"/>
        <v>7.8600000000000003E-2</v>
      </c>
      <c r="U471" s="143">
        <f t="shared" si="303"/>
        <v>2</v>
      </c>
      <c r="V471" s="143">
        <v>252</v>
      </c>
      <c r="W471" s="142">
        <f t="shared" si="314"/>
        <v>1.0006006869999999</v>
      </c>
      <c r="X471" s="135">
        <f t="shared" si="315"/>
        <v>0.63532045999999998</v>
      </c>
      <c r="Y471" s="135">
        <f t="shared" si="316"/>
        <v>0</v>
      </c>
      <c r="Z471" s="148" t="str">
        <f t="shared" si="326"/>
        <v>A+J=</v>
      </c>
      <c r="AA471" s="140">
        <f t="shared" si="327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22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3"/>
      <c r="DN471" s="1"/>
      <c r="DO471" s="1"/>
      <c r="DP471" s="1"/>
      <c r="DQ471" s="1"/>
      <c r="DR471" s="1"/>
      <c r="DS471" s="1"/>
      <c r="DT471" s="1"/>
      <c r="DU471" s="1"/>
      <c r="DV471" s="1"/>
      <c r="DW471" s="4"/>
      <c r="DX471" s="1"/>
      <c r="DY471" s="1"/>
      <c r="DZ471" s="1"/>
      <c r="EA471" s="1"/>
      <c r="EB471" s="1"/>
      <c r="EC471" s="1"/>
    </row>
    <row r="472" spans="1:133" ht="12.75" x14ac:dyDescent="0.2">
      <c r="A472" s="134">
        <f t="shared" si="317"/>
        <v>44525</v>
      </c>
      <c r="B472" s="135">
        <f t="shared" si="309"/>
        <v>1059.26724898</v>
      </c>
      <c r="C472" s="135">
        <f t="shared" si="323"/>
        <v>949.30492430000004</v>
      </c>
      <c r="D472" s="136">
        <f t="shared" si="318"/>
        <v>5944.21</v>
      </c>
      <c r="E472" s="137">
        <f t="shared" si="305"/>
        <v>6018.51</v>
      </c>
      <c r="F472" s="138">
        <f t="shared" si="306"/>
        <v>44491</v>
      </c>
      <c r="G472" s="139">
        <f t="shared" si="310"/>
        <v>1.2499558393798349E-2</v>
      </c>
      <c r="H472" s="140">
        <f t="shared" si="324"/>
        <v>44550</v>
      </c>
      <c r="I472" s="140">
        <f t="shared" si="311"/>
        <v>44550</v>
      </c>
      <c r="J472" s="141">
        <f t="shared" si="319"/>
        <v>20</v>
      </c>
      <c r="K472" s="141">
        <f t="shared" si="308"/>
        <v>3</v>
      </c>
      <c r="L472" s="8">
        <f t="shared" si="320"/>
        <v>1.00186504</v>
      </c>
      <c r="M472" s="142">
        <f t="shared" si="307"/>
        <v>1.0115996199999999</v>
      </c>
      <c r="N472" s="142">
        <f t="shared" si="302"/>
        <v>1.1127545914692021</v>
      </c>
      <c r="O472" s="135">
        <f t="shared" si="304"/>
        <v>1.11482992</v>
      </c>
      <c r="P472" s="135">
        <f t="shared" si="312"/>
        <v>1058.31353281</v>
      </c>
      <c r="Q472" s="190">
        <f t="shared" si="325"/>
        <v>0</v>
      </c>
      <c r="R472" s="191">
        <f t="shared" si="321"/>
        <v>0</v>
      </c>
      <c r="S472" s="135">
        <f t="shared" si="313"/>
        <v>0</v>
      </c>
      <c r="T472" s="145">
        <f t="shared" si="322"/>
        <v>7.8600000000000003E-2</v>
      </c>
      <c r="U472" s="143">
        <f t="shared" si="303"/>
        <v>3</v>
      </c>
      <c r="V472" s="143">
        <v>252</v>
      </c>
      <c r="W472" s="142">
        <f t="shared" si="314"/>
        <v>1.000901166</v>
      </c>
      <c r="X472" s="135">
        <f t="shared" si="315"/>
        <v>0.95371616999999997</v>
      </c>
      <c r="Y472" s="135">
        <f t="shared" si="316"/>
        <v>0</v>
      </c>
      <c r="Z472" s="148" t="str">
        <f t="shared" si="326"/>
        <v>A+J=</v>
      </c>
      <c r="AA472" s="140">
        <f t="shared" si="327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22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3"/>
      <c r="DN472" s="1"/>
      <c r="DO472" s="1"/>
      <c r="DP472" s="1"/>
      <c r="DQ472" s="1"/>
      <c r="DR472" s="1"/>
      <c r="DS472" s="1"/>
      <c r="DT472" s="1"/>
      <c r="DU472" s="1"/>
      <c r="DV472" s="1"/>
      <c r="DW472" s="4"/>
      <c r="DX472" s="1"/>
      <c r="DY472" s="1"/>
      <c r="DZ472" s="1"/>
      <c r="EA472" s="1"/>
      <c r="EB472" s="1"/>
      <c r="EC472" s="1"/>
    </row>
    <row r="473" spans="1:133" ht="12.75" x14ac:dyDescent="0.2">
      <c r="A473" s="134">
        <f t="shared" si="317"/>
        <v>44526</v>
      </c>
      <c r="B473" s="135">
        <f t="shared" si="309"/>
        <v>1060.2436630099999</v>
      </c>
      <c r="C473" s="135">
        <f t="shared" si="323"/>
        <v>949.30492430000004</v>
      </c>
      <c r="D473" s="136">
        <f t="shared" si="318"/>
        <v>5944.21</v>
      </c>
      <c r="E473" s="137">
        <f t="shared" si="305"/>
        <v>6018.51</v>
      </c>
      <c r="F473" s="138">
        <f t="shared" si="306"/>
        <v>44491</v>
      </c>
      <c r="G473" s="139">
        <f t="shared" si="310"/>
        <v>1.2499558393798349E-2</v>
      </c>
      <c r="H473" s="140">
        <f t="shared" si="324"/>
        <v>44550</v>
      </c>
      <c r="I473" s="140">
        <f t="shared" si="311"/>
        <v>44550</v>
      </c>
      <c r="J473" s="141">
        <f t="shared" si="319"/>
        <v>20</v>
      </c>
      <c r="K473" s="141">
        <f t="shared" si="308"/>
        <v>4</v>
      </c>
      <c r="L473" s="8">
        <f t="shared" si="320"/>
        <v>1.0024875</v>
      </c>
      <c r="M473" s="142">
        <f t="shared" si="307"/>
        <v>1.0115996199999999</v>
      </c>
      <c r="N473" s="142">
        <f t="shared" si="302"/>
        <v>1.1127545914692021</v>
      </c>
      <c r="O473" s="135">
        <f t="shared" si="304"/>
        <v>1.1155225600000001</v>
      </c>
      <c r="P473" s="135">
        <f t="shared" si="312"/>
        <v>1058.9710593699999</v>
      </c>
      <c r="Q473" s="190">
        <f t="shared" si="325"/>
        <v>0</v>
      </c>
      <c r="R473" s="191">
        <f t="shared" si="321"/>
        <v>0</v>
      </c>
      <c r="S473" s="135">
        <f t="shared" si="313"/>
        <v>0</v>
      </c>
      <c r="T473" s="145">
        <f t="shared" si="322"/>
        <v>7.8600000000000003E-2</v>
      </c>
      <c r="U473" s="143">
        <f t="shared" si="303"/>
        <v>4</v>
      </c>
      <c r="V473" s="143">
        <v>252</v>
      </c>
      <c r="W473" s="142">
        <f t="shared" si="314"/>
        <v>1.0012017360000001</v>
      </c>
      <c r="X473" s="135">
        <f t="shared" si="315"/>
        <v>1.27260364</v>
      </c>
      <c r="Y473" s="135">
        <f t="shared" si="316"/>
        <v>0</v>
      </c>
      <c r="Z473" s="148" t="str">
        <f t="shared" si="326"/>
        <v>A+J=</v>
      </c>
      <c r="AA473" s="140">
        <f t="shared" si="327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22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3"/>
      <c r="DN473" s="1"/>
      <c r="DO473" s="1"/>
      <c r="DP473" s="1"/>
      <c r="DQ473" s="1"/>
      <c r="DR473" s="1"/>
      <c r="DS473" s="1"/>
      <c r="DT473" s="1"/>
      <c r="DU473" s="1"/>
      <c r="DV473" s="1"/>
      <c r="DW473" s="4"/>
      <c r="DX473" s="1"/>
      <c r="DY473" s="1"/>
      <c r="DZ473" s="1"/>
      <c r="EA473" s="1"/>
      <c r="EB473" s="1"/>
      <c r="EC473" s="1"/>
    </row>
    <row r="474" spans="1:133" ht="12.75" x14ac:dyDescent="0.2">
      <c r="A474" s="134">
        <f t="shared" si="317"/>
        <v>44527</v>
      </c>
      <c r="B474" s="135">
        <f t="shared" si="309"/>
        <v>1061.22097543</v>
      </c>
      <c r="C474" s="135">
        <f t="shared" si="323"/>
        <v>949.30492430000004</v>
      </c>
      <c r="D474" s="136">
        <f t="shared" si="318"/>
        <v>5944.21</v>
      </c>
      <c r="E474" s="137">
        <f t="shared" si="305"/>
        <v>6018.51</v>
      </c>
      <c r="F474" s="138">
        <f t="shared" si="306"/>
        <v>44491</v>
      </c>
      <c r="G474" s="139">
        <f t="shared" si="310"/>
        <v>1.2499558393798349E-2</v>
      </c>
      <c r="H474" s="140">
        <f t="shared" si="324"/>
        <v>44550</v>
      </c>
      <c r="I474" s="140">
        <f t="shared" si="311"/>
        <v>44550</v>
      </c>
      <c r="J474" s="141">
        <f t="shared" si="319"/>
        <v>20</v>
      </c>
      <c r="K474" s="141">
        <f t="shared" si="308"/>
        <v>5</v>
      </c>
      <c r="L474" s="8">
        <f t="shared" si="320"/>
        <v>1.0031103400000001</v>
      </c>
      <c r="M474" s="142">
        <f t="shared" si="307"/>
        <v>1.0115996199999999</v>
      </c>
      <c r="N474" s="142">
        <f t="shared" si="302"/>
        <v>1.1127545914692021</v>
      </c>
      <c r="O474" s="135">
        <f t="shared" si="304"/>
        <v>1.1162156299999999</v>
      </c>
      <c r="P474" s="135">
        <f t="shared" si="312"/>
        <v>1059.6289941299999</v>
      </c>
      <c r="Q474" s="190">
        <f t="shared" si="325"/>
        <v>0</v>
      </c>
      <c r="R474" s="191">
        <f t="shared" si="321"/>
        <v>0</v>
      </c>
      <c r="S474" s="135">
        <f t="shared" si="313"/>
        <v>0</v>
      </c>
      <c r="T474" s="145">
        <f t="shared" si="322"/>
        <v>7.8600000000000003E-2</v>
      </c>
      <c r="U474" s="143">
        <f t="shared" si="303"/>
        <v>5</v>
      </c>
      <c r="V474" s="143">
        <v>252</v>
      </c>
      <c r="W474" s="142">
        <f t="shared" si="314"/>
        <v>1.0015023949999999</v>
      </c>
      <c r="X474" s="135">
        <f t="shared" si="315"/>
        <v>1.5919813</v>
      </c>
      <c r="Y474" s="135">
        <f t="shared" si="316"/>
        <v>0</v>
      </c>
      <c r="Z474" s="148" t="str">
        <f t="shared" si="326"/>
        <v>A+J=</v>
      </c>
      <c r="AA474" s="140">
        <f t="shared" si="327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22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3"/>
      <c r="DN474" s="1"/>
      <c r="DO474" s="1"/>
      <c r="DP474" s="1"/>
      <c r="DQ474" s="1"/>
      <c r="DR474" s="1"/>
      <c r="DS474" s="1"/>
      <c r="DT474" s="1"/>
      <c r="DU474" s="1"/>
      <c r="DV474" s="1"/>
      <c r="DW474" s="4"/>
      <c r="DX474" s="1"/>
      <c r="DY474" s="1"/>
      <c r="DZ474" s="1"/>
      <c r="EA474" s="1"/>
      <c r="EB474" s="1"/>
      <c r="EC474" s="1"/>
    </row>
    <row r="475" spans="1:133" ht="12.75" x14ac:dyDescent="0.2">
      <c r="A475" s="134">
        <f t="shared" si="317"/>
        <v>44528</v>
      </c>
      <c r="B475" s="135">
        <f t="shared" si="309"/>
        <v>1061.22097543</v>
      </c>
      <c r="C475" s="135">
        <f t="shared" si="323"/>
        <v>949.30492430000004</v>
      </c>
      <c r="D475" s="136">
        <f t="shared" si="318"/>
        <v>5944.21</v>
      </c>
      <c r="E475" s="137">
        <f t="shared" si="305"/>
        <v>6018.51</v>
      </c>
      <c r="F475" s="138">
        <f t="shared" si="306"/>
        <v>44491</v>
      </c>
      <c r="G475" s="139">
        <f t="shared" si="310"/>
        <v>1.2499558393798349E-2</v>
      </c>
      <c r="H475" s="140">
        <f t="shared" si="324"/>
        <v>44550</v>
      </c>
      <c r="I475" s="140">
        <f t="shared" si="311"/>
        <v>44550</v>
      </c>
      <c r="J475" s="141">
        <f t="shared" si="319"/>
        <v>20</v>
      </c>
      <c r="K475" s="141">
        <f t="shared" si="308"/>
        <v>5</v>
      </c>
      <c r="L475" s="8">
        <f t="shared" si="320"/>
        <v>1.0031103400000001</v>
      </c>
      <c r="M475" s="142">
        <f t="shared" si="307"/>
        <v>1.0115996199999999</v>
      </c>
      <c r="N475" s="142">
        <f t="shared" si="302"/>
        <v>1.1127545914692021</v>
      </c>
      <c r="O475" s="135">
        <f t="shared" si="304"/>
        <v>1.1162156299999999</v>
      </c>
      <c r="P475" s="135">
        <f t="shared" si="312"/>
        <v>1059.6289941299999</v>
      </c>
      <c r="Q475" s="190">
        <f t="shared" si="325"/>
        <v>0</v>
      </c>
      <c r="R475" s="191">
        <f t="shared" si="321"/>
        <v>0</v>
      </c>
      <c r="S475" s="135">
        <f t="shared" si="313"/>
        <v>0</v>
      </c>
      <c r="T475" s="145">
        <f t="shared" si="322"/>
        <v>7.8600000000000003E-2</v>
      </c>
      <c r="U475" s="143">
        <f t="shared" si="303"/>
        <v>5</v>
      </c>
      <c r="V475" s="143">
        <v>252</v>
      </c>
      <c r="W475" s="142">
        <f t="shared" si="314"/>
        <v>1.0015023949999999</v>
      </c>
      <c r="X475" s="135">
        <f t="shared" si="315"/>
        <v>1.5919813</v>
      </c>
      <c r="Y475" s="135">
        <f t="shared" si="316"/>
        <v>0</v>
      </c>
      <c r="Z475" s="148" t="str">
        <f t="shared" si="326"/>
        <v>A+J=</v>
      </c>
      <c r="AA475" s="140">
        <f t="shared" si="327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22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3"/>
      <c r="DN475" s="1"/>
      <c r="DO475" s="1"/>
      <c r="DP475" s="1"/>
      <c r="DQ475" s="1"/>
      <c r="DR475" s="1"/>
      <c r="DS475" s="1"/>
      <c r="DT475" s="1"/>
      <c r="DU475" s="1"/>
      <c r="DV475" s="1"/>
      <c r="DW475" s="4"/>
      <c r="DX475" s="1"/>
      <c r="DY475" s="1"/>
      <c r="DZ475" s="1"/>
      <c r="EA475" s="1"/>
      <c r="EB475" s="1"/>
      <c r="EC475" s="1"/>
    </row>
    <row r="476" spans="1:133" ht="12.75" x14ac:dyDescent="0.2">
      <c r="A476" s="134">
        <f t="shared" si="317"/>
        <v>44529</v>
      </c>
      <c r="B476" s="135">
        <f t="shared" si="309"/>
        <v>1061.22097543</v>
      </c>
      <c r="C476" s="135">
        <f t="shared" si="323"/>
        <v>949.30492430000004</v>
      </c>
      <c r="D476" s="136">
        <f t="shared" si="318"/>
        <v>5944.21</v>
      </c>
      <c r="E476" s="137">
        <f t="shared" si="305"/>
        <v>6018.51</v>
      </c>
      <c r="F476" s="138">
        <f t="shared" si="306"/>
        <v>44491</v>
      </c>
      <c r="G476" s="139">
        <f t="shared" si="310"/>
        <v>1.2499558393798349E-2</v>
      </c>
      <c r="H476" s="140">
        <f t="shared" si="324"/>
        <v>44550</v>
      </c>
      <c r="I476" s="140">
        <f t="shared" si="311"/>
        <v>44550</v>
      </c>
      <c r="J476" s="141">
        <f t="shared" si="319"/>
        <v>20</v>
      </c>
      <c r="K476" s="141">
        <f t="shared" si="308"/>
        <v>5</v>
      </c>
      <c r="L476" s="8">
        <f t="shared" si="320"/>
        <v>1.0031103400000001</v>
      </c>
      <c r="M476" s="142">
        <f t="shared" si="307"/>
        <v>1.0115996199999999</v>
      </c>
      <c r="N476" s="142">
        <f t="shared" si="302"/>
        <v>1.1127545914692021</v>
      </c>
      <c r="O476" s="135">
        <f t="shared" si="304"/>
        <v>1.1162156299999999</v>
      </c>
      <c r="P476" s="135">
        <f t="shared" si="312"/>
        <v>1059.6289941299999</v>
      </c>
      <c r="Q476" s="190">
        <f t="shared" si="325"/>
        <v>0</v>
      </c>
      <c r="R476" s="191">
        <f t="shared" si="321"/>
        <v>0</v>
      </c>
      <c r="S476" s="135">
        <f t="shared" si="313"/>
        <v>0</v>
      </c>
      <c r="T476" s="145">
        <f t="shared" si="322"/>
        <v>7.8600000000000003E-2</v>
      </c>
      <c r="U476" s="143">
        <f t="shared" si="303"/>
        <v>5</v>
      </c>
      <c r="V476" s="143">
        <v>252</v>
      </c>
      <c r="W476" s="142">
        <f t="shared" si="314"/>
        <v>1.0015023949999999</v>
      </c>
      <c r="X476" s="135">
        <f t="shared" si="315"/>
        <v>1.5919813</v>
      </c>
      <c r="Y476" s="135">
        <f t="shared" si="316"/>
        <v>0</v>
      </c>
      <c r="Z476" s="148" t="str">
        <f t="shared" si="326"/>
        <v>A+J=</v>
      </c>
      <c r="AA476" s="140">
        <f t="shared" si="327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22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3"/>
      <c r="DN476" s="1"/>
      <c r="DO476" s="1"/>
      <c r="DP476" s="1"/>
      <c r="DQ476" s="1"/>
      <c r="DR476" s="1"/>
      <c r="DS476" s="1"/>
      <c r="DT476" s="1"/>
      <c r="DU476" s="1"/>
      <c r="DV476" s="1"/>
      <c r="DW476" s="4"/>
      <c r="DX476" s="1"/>
      <c r="DY476" s="1"/>
      <c r="DZ476" s="1"/>
      <c r="EA476" s="1"/>
      <c r="EB476" s="1"/>
      <c r="EC476" s="1"/>
    </row>
    <row r="477" spans="1:133" ht="12.75" x14ac:dyDescent="0.2">
      <c r="A477" s="134">
        <f t="shared" si="317"/>
        <v>44530</v>
      </c>
      <c r="B477" s="135">
        <f t="shared" si="309"/>
        <v>1062.19918891</v>
      </c>
      <c r="C477" s="135">
        <f t="shared" si="323"/>
        <v>949.30492430000004</v>
      </c>
      <c r="D477" s="136">
        <f t="shared" si="318"/>
        <v>5944.21</v>
      </c>
      <c r="E477" s="137">
        <f t="shared" si="305"/>
        <v>6018.51</v>
      </c>
      <c r="F477" s="138">
        <f t="shared" si="306"/>
        <v>44491</v>
      </c>
      <c r="G477" s="139">
        <f t="shared" si="310"/>
        <v>1.2499558393798349E-2</v>
      </c>
      <c r="H477" s="140">
        <f t="shared" si="324"/>
        <v>44550</v>
      </c>
      <c r="I477" s="140">
        <f t="shared" si="311"/>
        <v>44550</v>
      </c>
      <c r="J477" s="141">
        <f t="shared" si="319"/>
        <v>20</v>
      </c>
      <c r="K477" s="141">
        <f t="shared" si="308"/>
        <v>6</v>
      </c>
      <c r="L477" s="8">
        <f t="shared" si="320"/>
        <v>1.0037335700000001</v>
      </c>
      <c r="M477" s="142">
        <f t="shared" si="307"/>
        <v>1.0115996199999999</v>
      </c>
      <c r="N477" s="142">
        <f t="shared" si="302"/>
        <v>1.1127545914692021</v>
      </c>
      <c r="O477" s="135">
        <f t="shared" si="304"/>
        <v>1.11690913</v>
      </c>
      <c r="P477" s="135">
        <f t="shared" si="312"/>
        <v>1060.2873371000001</v>
      </c>
      <c r="Q477" s="190">
        <f t="shared" si="325"/>
        <v>0</v>
      </c>
      <c r="R477" s="191">
        <f t="shared" si="321"/>
        <v>0</v>
      </c>
      <c r="S477" s="135">
        <f t="shared" si="313"/>
        <v>0</v>
      </c>
      <c r="T477" s="145">
        <f t="shared" si="322"/>
        <v>7.8600000000000003E-2</v>
      </c>
      <c r="U477" s="143">
        <f t="shared" si="303"/>
        <v>6</v>
      </c>
      <c r="V477" s="143">
        <v>252</v>
      </c>
      <c r="W477" s="142">
        <f t="shared" si="314"/>
        <v>1.001803145</v>
      </c>
      <c r="X477" s="135">
        <f t="shared" si="315"/>
        <v>1.9118518099999999</v>
      </c>
      <c r="Y477" s="135">
        <f t="shared" si="316"/>
        <v>0</v>
      </c>
      <c r="Z477" s="148" t="str">
        <f t="shared" si="326"/>
        <v>A+J=</v>
      </c>
      <c r="AA477" s="140">
        <f t="shared" si="327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22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3"/>
      <c r="DN477" s="1"/>
      <c r="DO477" s="1"/>
      <c r="DP477" s="1"/>
      <c r="DQ477" s="1"/>
      <c r="DR477" s="1"/>
      <c r="DS477" s="1"/>
      <c r="DT477" s="1"/>
      <c r="DU477" s="1"/>
      <c r="DV477" s="1"/>
      <c r="DW477" s="4"/>
      <c r="DX477" s="1"/>
      <c r="DY477" s="1"/>
      <c r="DZ477" s="1"/>
      <c r="EA477" s="1"/>
      <c r="EB477" s="1"/>
      <c r="EC477" s="1"/>
    </row>
    <row r="478" spans="1:133" ht="12.75" x14ac:dyDescent="0.2">
      <c r="A478" s="134">
        <f t="shared" si="317"/>
        <v>44531</v>
      </c>
      <c r="B478" s="135">
        <f t="shared" si="309"/>
        <v>1063.17831243</v>
      </c>
      <c r="C478" s="135">
        <f t="shared" si="323"/>
        <v>949.30492430000004</v>
      </c>
      <c r="D478" s="136">
        <f t="shared" si="318"/>
        <v>5944.21</v>
      </c>
      <c r="E478" s="137">
        <f t="shared" si="305"/>
        <v>6018.51</v>
      </c>
      <c r="F478" s="138">
        <f t="shared" si="306"/>
        <v>44491</v>
      </c>
      <c r="G478" s="139">
        <f t="shared" si="310"/>
        <v>1.2499558393798349E-2</v>
      </c>
      <c r="H478" s="140">
        <f t="shared" si="324"/>
        <v>44550</v>
      </c>
      <c r="I478" s="140">
        <f t="shared" si="311"/>
        <v>44550</v>
      </c>
      <c r="J478" s="141">
        <f t="shared" si="319"/>
        <v>20</v>
      </c>
      <c r="K478" s="141">
        <f t="shared" si="308"/>
        <v>7</v>
      </c>
      <c r="L478" s="8">
        <f t="shared" si="320"/>
        <v>1.0043571899999999</v>
      </c>
      <c r="M478" s="142">
        <f t="shared" si="307"/>
        <v>1.0115996199999999</v>
      </c>
      <c r="N478" s="142">
        <f t="shared" si="302"/>
        <v>1.1127545914692021</v>
      </c>
      <c r="O478" s="135">
        <f t="shared" si="304"/>
        <v>1.1176030699999999</v>
      </c>
      <c r="P478" s="135">
        <f t="shared" si="312"/>
        <v>1060.9460977599999</v>
      </c>
      <c r="Q478" s="190">
        <f t="shared" si="325"/>
        <v>0</v>
      </c>
      <c r="R478" s="191">
        <f t="shared" si="321"/>
        <v>0</v>
      </c>
      <c r="S478" s="135">
        <f t="shared" si="313"/>
        <v>0</v>
      </c>
      <c r="T478" s="145">
        <f t="shared" si="322"/>
        <v>7.8600000000000003E-2</v>
      </c>
      <c r="U478" s="143">
        <f t="shared" si="303"/>
        <v>7</v>
      </c>
      <c r="V478" s="143">
        <v>252</v>
      </c>
      <c r="W478" s="142">
        <f t="shared" si="314"/>
        <v>1.002103985</v>
      </c>
      <c r="X478" s="135">
        <f t="shared" si="315"/>
        <v>2.2322146699999998</v>
      </c>
      <c r="Y478" s="135">
        <f t="shared" si="316"/>
        <v>0</v>
      </c>
      <c r="Z478" s="148" t="str">
        <f t="shared" si="326"/>
        <v>A+J=</v>
      </c>
      <c r="AA478" s="140">
        <f t="shared" si="327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22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3"/>
      <c r="DN478" s="1"/>
      <c r="DO478" s="1"/>
      <c r="DP478" s="1"/>
      <c r="DQ478" s="1"/>
      <c r="DR478" s="1"/>
      <c r="DS478" s="1"/>
      <c r="DT478" s="1"/>
      <c r="DU478" s="1"/>
      <c r="DV478" s="1"/>
      <c r="DW478" s="4"/>
      <c r="DX478" s="1"/>
      <c r="DY478" s="1"/>
      <c r="DZ478" s="1"/>
      <c r="EA478" s="1"/>
      <c r="EB478" s="1"/>
      <c r="EC478" s="1"/>
    </row>
    <row r="479" spans="1:133" ht="12.75" x14ac:dyDescent="0.2">
      <c r="A479" s="134">
        <f t="shared" si="317"/>
        <v>44532</v>
      </c>
      <c r="B479" s="135">
        <f t="shared" si="309"/>
        <v>1064.1583285899999</v>
      </c>
      <c r="C479" s="135">
        <f t="shared" si="323"/>
        <v>949.30492430000004</v>
      </c>
      <c r="D479" s="136">
        <f t="shared" si="318"/>
        <v>5944.21</v>
      </c>
      <c r="E479" s="137">
        <f t="shared" si="305"/>
        <v>6018.51</v>
      </c>
      <c r="F479" s="138">
        <f t="shared" si="306"/>
        <v>44491</v>
      </c>
      <c r="G479" s="139">
        <f t="shared" si="310"/>
        <v>1.2499558393798349E-2</v>
      </c>
      <c r="H479" s="140">
        <f t="shared" si="324"/>
        <v>44550</v>
      </c>
      <c r="I479" s="140">
        <f t="shared" si="311"/>
        <v>44550</v>
      </c>
      <c r="J479" s="141">
        <f t="shared" si="319"/>
        <v>20</v>
      </c>
      <c r="K479" s="141">
        <f t="shared" si="308"/>
        <v>8</v>
      </c>
      <c r="L479" s="8">
        <f t="shared" si="320"/>
        <v>1.0049811900000001</v>
      </c>
      <c r="M479" s="142">
        <f t="shared" si="307"/>
        <v>1.0115996199999999</v>
      </c>
      <c r="N479" s="142">
        <f t="shared" ref="N479:N542" si="328">IF(I479&gt;I478,N478*M479,N478)</f>
        <v>1.1127545914692021</v>
      </c>
      <c r="O479" s="135">
        <f t="shared" si="304"/>
        <v>1.1182974299999999</v>
      </c>
      <c r="P479" s="135">
        <f t="shared" si="312"/>
        <v>1061.6052571299999</v>
      </c>
      <c r="Q479" s="190">
        <f t="shared" si="325"/>
        <v>0</v>
      </c>
      <c r="R479" s="191">
        <f t="shared" si="321"/>
        <v>0</v>
      </c>
      <c r="S479" s="135">
        <f t="shared" si="313"/>
        <v>0</v>
      </c>
      <c r="T479" s="145">
        <f t="shared" si="322"/>
        <v>7.8600000000000003E-2</v>
      </c>
      <c r="U479" s="143">
        <f t="shared" si="303"/>
        <v>8</v>
      </c>
      <c r="V479" s="143">
        <v>252</v>
      </c>
      <c r="W479" s="142">
        <f t="shared" si="314"/>
        <v>1.0024049159999999</v>
      </c>
      <c r="X479" s="135">
        <f t="shared" si="315"/>
        <v>2.55307146</v>
      </c>
      <c r="Y479" s="135">
        <f t="shared" si="316"/>
        <v>0</v>
      </c>
      <c r="Z479" s="148" t="str">
        <f t="shared" si="326"/>
        <v>A+J=</v>
      </c>
      <c r="AA479" s="140">
        <f t="shared" si="327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22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3"/>
      <c r="DN479" s="1"/>
      <c r="DO479" s="1"/>
      <c r="DP479" s="1"/>
      <c r="DQ479" s="1"/>
      <c r="DR479" s="1"/>
      <c r="DS479" s="1"/>
      <c r="DT479" s="1"/>
      <c r="DU479" s="1"/>
      <c r="DV479" s="1"/>
      <c r="DW479" s="4"/>
      <c r="DX479" s="1"/>
      <c r="DY479" s="1"/>
      <c r="DZ479" s="1"/>
      <c r="EA479" s="1"/>
      <c r="EB479" s="1"/>
      <c r="EC479" s="1"/>
    </row>
    <row r="480" spans="1:133" ht="12.75" x14ac:dyDescent="0.2">
      <c r="A480" s="134">
        <f t="shared" si="317"/>
        <v>44533</v>
      </c>
      <c r="B480" s="135">
        <f t="shared" si="309"/>
        <v>1065.1392559000001</v>
      </c>
      <c r="C480" s="135">
        <f t="shared" si="323"/>
        <v>949.30492430000004</v>
      </c>
      <c r="D480" s="136">
        <f t="shared" si="318"/>
        <v>5944.21</v>
      </c>
      <c r="E480" s="137">
        <f t="shared" si="305"/>
        <v>6018.51</v>
      </c>
      <c r="F480" s="138">
        <f t="shared" si="306"/>
        <v>44491</v>
      </c>
      <c r="G480" s="139">
        <f t="shared" si="310"/>
        <v>1.2499558393798349E-2</v>
      </c>
      <c r="H480" s="140">
        <f t="shared" si="324"/>
        <v>44550</v>
      </c>
      <c r="I480" s="140">
        <f t="shared" si="311"/>
        <v>44550</v>
      </c>
      <c r="J480" s="141">
        <f t="shared" si="319"/>
        <v>20</v>
      </c>
      <c r="K480" s="141">
        <f t="shared" si="308"/>
        <v>9</v>
      </c>
      <c r="L480" s="8">
        <f t="shared" si="320"/>
        <v>1.00560559</v>
      </c>
      <c r="M480" s="142">
        <f t="shared" si="307"/>
        <v>1.0115996199999999</v>
      </c>
      <c r="N480" s="142">
        <f t="shared" si="328"/>
        <v>1.1127545914692021</v>
      </c>
      <c r="O480" s="135">
        <f t="shared" si="304"/>
        <v>1.1189922299999999</v>
      </c>
      <c r="P480" s="135">
        <f t="shared" si="312"/>
        <v>1062.2648341900001</v>
      </c>
      <c r="Q480" s="190">
        <f t="shared" si="325"/>
        <v>0</v>
      </c>
      <c r="R480" s="191">
        <f t="shared" si="321"/>
        <v>0</v>
      </c>
      <c r="S480" s="135">
        <f t="shared" si="313"/>
        <v>0</v>
      </c>
      <c r="T480" s="145">
        <f t="shared" si="322"/>
        <v>7.8600000000000003E-2</v>
      </c>
      <c r="U480" s="143">
        <f t="shared" si="303"/>
        <v>9</v>
      </c>
      <c r="V480" s="143">
        <v>252</v>
      </c>
      <c r="W480" s="142">
        <f t="shared" si="314"/>
        <v>1.002705937</v>
      </c>
      <c r="X480" s="135">
        <f t="shared" si="315"/>
        <v>2.87442171</v>
      </c>
      <c r="Y480" s="135">
        <f t="shared" si="316"/>
        <v>0</v>
      </c>
      <c r="Z480" s="148" t="str">
        <f t="shared" si="326"/>
        <v>A+J=</v>
      </c>
      <c r="AA480" s="140">
        <f t="shared" si="327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22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3"/>
      <c r="DN480" s="1"/>
      <c r="DO480" s="1"/>
      <c r="DP480" s="1"/>
      <c r="DQ480" s="1"/>
      <c r="DR480" s="1"/>
      <c r="DS480" s="1"/>
      <c r="DT480" s="1"/>
      <c r="DU480" s="1"/>
      <c r="DV480" s="1"/>
      <c r="DW480" s="4"/>
      <c r="DX480" s="1"/>
      <c r="DY480" s="1"/>
      <c r="DZ480" s="1"/>
      <c r="EA480" s="1"/>
      <c r="EB480" s="1"/>
      <c r="EC480" s="1"/>
    </row>
    <row r="481" spans="1:133" ht="12.75" x14ac:dyDescent="0.2">
      <c r="A481" s="134">
        <f t="shared" si="317"/>
        <v>44534</v>
      </c>
      <c r="B481" s="135">
        <f t="shared" si="309"/>
        <v>1066.1210854000001</v>
      </c>
      <c r="C481" s="135">
        <f t="shared" si="323"/>
        <v>949.30492430000004</v>
      </c>
      <c r="D481" s="136">
        <f t="shared" si="318"/>
        <v>5944.21</v>
      </c>
      <c r="E481" s="137">
        <f t="shared" si="305"/>
        <v>6018.51</v>
      </c>
      <c r="F481" s="138">
        <f t="shared" si="306"/>
        <v>44491</v>
      </c>
      <c r="G481" s="139">
        <f t="shared" si="310"/>
        <v>1.2499558393798349E-2</v>
      </c>
      <c r="H481" s="140">
        <f t="shared" si="324"/>
        <v>44550</v>
      </c>
      <c r="I481" s="140">
        <f t="shared" si="311"/>
        <v>44550</v>
      </c>
      <c r="J481" s="141">
        <f t="shared" si="319"/>
        <v>20</v>
      </c>
      <c r="K481" s="141">
        <f t="shared" si="308"/>
        <v>10</v>
      </c>
      <c r="L481" s="8">
        <f t="shared" si="320"/>
        <v>1.0062303699999999</v>
      </c>
      <c r="M481" s="142">
        <f t="shared" si="307"/>
        <v>1.0115996199999999</v>
      </c>
      <c r="N481" s="142">
        <f t="shared" si="328"/>
        <v>1.1127545914692021</v>
      </c>
      <c r="O481" s="135">
        <f t="shared" si="304"/>
        <v>1.11968746</v>
      </c>
      <c r="P481" s="135">
        <f t="shared" si="312"/>
        <v>1062.9248194500001</v>
      </c>
      <c r="Q481" s="190">
        <f t="shared" si="325"/>
        <v>0</v>
      </c>
      <c r="R481" s="191">
        <f t="shared" si="321"/>
        <v>0</v>
      </c>
      <c r="S481" s="135">
        <f t="shared" si="313"/>
        <v>0</v>
      </c>
      <c r="T481" s="145">
        <f t="shared" si="322"/>
        <v>7.8600000000000003E-2</v>
      </c>
      <c r="U481" s="143">
        <f t="shared" si="303"/>
        <v>10</v>
      </c>
      <c r="V481" s="143">
        <v>252</v>
      </c>
      <c r="W481" s="142">
        <f t="shared" si="314"/>
        <v>1.003007048</v>
      </c>
      <c r="X481" s="135">
        <f t="shared" si="315"/>
        <v>3.1962659499999999</v>
      </c>
      <c r="Y481" s="135">
        <f t="shared" si="316"/>
        <v>0</v>
      </c>
      <c r="Z481" s="148" t="str">
        <f t="shared" si="326"/>
        <v>A+J=</v>
      </c>
      <c r="AA481" s="140">
        <f t="shared" si="327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22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3"/>
      <c r="DN481" s="1"/>
      <c r="DO481" s="1"/>
      <c r="DP481" s="1"/>
      <c r="DQ481" s="1"/>
      <c r="DR481" s="1"/>
      <c r="DS481" s="1"/>
      <c r="DT481" s="1"/>
      <c r="DU481" s="1"/>
      <c r="DV481" s="1"/>
      <c r="DW481" s="4"/>
      <c r="DX481" s="1"/>
      <c r="DY481" s="1"/>
      <c r="DZ481" s="1"/>
      <c r="EA481" s="1"/>
      <c r="EB481" s="1"/>
      <c r="EC481" s="1"/>
    </row>
    <row r="482" spans="1:133" ht="12.75" x14ac:dyDescent="0.2">
      <c r="A482" s="134">
        <f t="shared" si="317"/>
        <v>44535</v>
      </c>
      <c r="B482" s="135">
        <f t="shared" si="309"/>
        <v>1066.1210854000001</v>
      </c>
      <c r="C482" s="135">
        <f t="shared" si="323"/>
        <v>949.30492430000004</v>
      </c>
      <c r="D482" s="136">
        <f t="shared" si="318"/>
        <v>5944.21</v>
      </c>
      <c r="E482" s="137">
        <f t="shared" si="305"/>
        <v>6018.51</v>
      </c>
      <c r="F482" s="138">
        <f t="shared" si="306"/>
        <v>44491</v>
      </c>
      <c r="G482" s="139">
        <f t="shared" si="310"/>
        <v>1.2499558393798349E-2</v>
      </c>
      <c r="H482" s="140">
        <f t="shared" si="324"/>
        <v>44550</v>
      </c>
      <c r="I482" s="140">
        <f t="shared" si="311"/>
        <v>44550</v>
      </c>
      <c r="J482" s="141">
        <f t="shared" si="319"/>
        <v>20</v>
      </c>
      <c r="K482" s="141">
        <f t="shared" si="308"/>
        <v>10</v>
      </c>
      <c r="L482" s="8">
        <f t="shared" si="320"/>
        <v>1.0062303699999999</v>
      </c>
      <c r="M482" s="142">
        <f t="shared" si="307"/>
        <v>1.0115996199999999</v>
      </c>
      <c r="N482" s="142">
        <f t="shared" si="328"/>
        <v>1.1127545914692021</v>
      </c>
      <c r="O482" s="135">
        <f t="shared" si="304"/>
        <v>1.11968746</v>
      </c>
      <c r="P482" s="135">
        <f t="shared" si="312"/>
        <v>1062.9248194500001</v>
      </c>
      <c r="Q482" s="190">
        <f t="shared" si="325"/>
        <v>0</v>
      </c>
      <c r="R482" s="191">
        <f t="shared" si="321"/>
        <v>0</v>
      </c>
      <c r="S482" s="135">
        <f t="shared" si="313"/>
        <v>0</v>
      </c>
      <c r="T482" s="145">
        <f t="shared" si="322"/>
        <v>7.8600000000000003E-2</v>
      </c>
      <c r="U482" s="143">
        <f t="shared" si="303"/>
        <v>10</v>
      </c>
      <c r="V482" s="143">
        <v>252</v>
      </c>
      <c r="W482" s="142">
        <f t="shared" si="314"/>
        <v>1.003007048</v>
      </c>
      <c r="X482" s="135">
        <f t="shared" si="315"/>
        <v>3.1962659499999999</v>
      </c>
      <c r="Y482" s="135">
        <f t="shared" si="316"/>
        <v>0</v>
      </c>
      <c r="Z482" s="148" t="str">
        <f t="shared" si="326"/>
        <v>A+J=</v>
      </c>
      <c r="AA482" s="140">
        <f t="shared" si="327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22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3"/>
      <c r="DN482" s="1"/>
      <c r="DO482" s="1"/>
      <c r="DP482" s="1"/>
      <c r="DQ482" s="1"/>
      <c r="DR482" s="1"/>
      <c r="DS482" s="1"/>
      <c r="DT482" s="1"/>
      <c r="DU482" s="1"/>
      <c r="DV482" s="1"/>
      <c r="DW482" s="4"/>
      <c r="DX482" s="1"/>
      <c r="DY482" s="1"/>
      <c r="DZ482" s="1"/>
      <c r="EA482" s="1"/>
      <c r="EB482" s="1"/>
      <c r="EC482" s="1"/>
    </row>
    <row r="483" spans="1:133" ht="12.75" x14ac:dyDescent="0.2">
      <c r="A483" s="134">
        <f t="shared" si="317"/>
        <v>44536</v>
      </c>
      <c r="B483" s="135">
        <f t="shared" si="309"/>
        <v>1066.1210854000001</v>
      </c>
      <c r="C483" s="135">
        <f t="shared" si="323"/>
        <v>949.30492430000004</v>
      </c>
      <c r="D483" s="136">
        <f t="shared" si="318"/>
        <v>5944.21</v>
      </c>
      <c r="E483" s="137">
        <f t="shared" si="305"/>
        <v>6018.51</v>
      </c>
      <c r="F483" s="138">
        <f t="shared" si="306"/>
        <v>44491</v>
      </c>
      <c r="G483" s="139">
        <f t="shared" si="310"/>
        <v>1.2499558393798349E-2</v>
      </c>
      <c r="H483" s="140">
        <f t="shared" si="324"/>
        <v>44550</v>
      </c>
      <c r="I483" s="140">
        <f t="shared" si="311"/>
        <v>44550</v>
      </c>
      <c r="J483" s="141">
        <f t="shared" si="319"/>
        <v>20</v>
      </c>
      <c r="K483" s="141">
        <f t="shared" si="308"/>
        <v>10</v>
      </c>
      <c r="L483" s="8">
        <f t="shared" si="320"/>
        <v>1.0062303699999999</v>
      </c>
      <c r="M483" s="142">
        <f t="shared" si="307"/>
        <v>1.0115996199999999</v>
      </c>
      <c r="N483" s="142">
        <f t="shared" si="328"/>
        <v>1.1127545914692021</v>
      </c>
      <c r="O483" s="135">
        <f t="shared" si="304"/>
        <v>1.11968746</v>
      </c>
      <c r="P483" s="135">
        <f t="shared" si="312"/>
        <v>1062.9248194500001</v>
      </c>
      <c r="Q483" s="190">
        <f t="shared" si="325"/>
        <v>0</v>
      </c>
      <c r="R483" s="191">
        <f t="shared" si="321"/>
        <v>0</v>
      </c>
      <c r="S483" s="135">
        <f t="shared" si="313"/>
        <v>0</v>
      </c>
      <c r="T483" s="145">
        <f t="shared" si="322"/>
        <v>7.8600000000000003E-2</v>
      </c>
      <c r="U483" s="143">
        <f t="shared" si="303"/>
        <v>10</v>
      </c>
      <c r="V483" s="143">
        <v>252</v>
      </c>
      <c r="W483" s="142">
        <f t="shared" si="314"/>
        <v>1.003007048</v>
      </c>
      <c r="X483" s="135">
        <f t="shared" si="315"/>
        <v>3.1962659499999999</v>
      </c>
      <c r="Y483" s="135">
        <f t="shared" si="316"/>
        <v>0</v>
      </c>
      <c r="Z483" s="148" t="str">
        <f t="shared" si="326"/>
        <v>A+J=</v>
      </c>
      <c r="AA483" s="140">
        <f t="shared" si="327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22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3"/>
      <c r="DN483" s="1"/>
      <c r="DO483" s="1"/>
      <c r="DP483" s="1"/>
      <c r="DQ483" s="1"/>
      <c r="DR483" s="1"/>
      <c r="DS483" s="1"/>
      <c r="DT483" s="1"/>
      <c r="DU483" s="1"/>
      <c r="DV483" s="1"/>
      <c r="DW483" s="4"/>
      <c r="DX483" s="1"/>
      <c r="DY483" s="1"/>
      <c r="DZ483" s="1"/>
      <c r="EA483" s="1"/>
      <c r="EB483" s="1"/>
      <c r="EC483" s="1"/>
    </row>
    <row r="484" spans="1:133" ht="12.75" x14ac:dyDescent="0.2">
      <c r="A484" s="134">
        <f t="shared" si="317"/>
        <v>44537</v>
      </c>
      <c r="B484" s="135">
        <f t="shared" si="309"/>
        <v>1067.1038091600001</v>
      </c>
      <c r="C484" s="135">
        <f t="shared" si="323"/>
        <v>949.30492430000004</v>
      </c>
      <c r="D484" s="136">
        <f t="shared" si="318"/>
        <v>5944.21</v>
      </c>
      <c r="E484" s="137">
        <f t="shared" si="305"/>
        <v>6018.51</v>
      </c>
      <c r="F484" s="138">
        <f t="shared" si="306"/>
        <v>44491</v>
      </c>
      <c r="G484" s="139">
        <f t="shared" si="310"/>
        <v>1.2499558393798349E-2</v>
      </c>
      <c r="H484" s="140">
        <f t="shared" si="324"/>
        <v>44550</v>
      </c>
      <c r="I484" s="140">
        <f t="shared" si="311"/>
        <v>44550</v>
      </c>
      <c r="J484" s="141">
        <f t="shared" si="319"/>
        <v>20</v>
      </c>
      <c r="K484" s="141">
        <f t="shared" si="308"/>
        <v>11</v>
      </c>
      <c r="L484" s="8">
        <f t="shared" si="320"/>
        <v>1.0068555299999999</v>
      </c>
      <c r="M484" s="142">
        <f t="shared" si="307"/>
        <v>1.0115996199999999</v>
      </c>
      <c r="N484" s="142">
        <f t="shared" si="328"/>
        <v>1.1127545914692021</v>
      </c>
      <c r="O484" s="135">
        <f t="shared" si="304"/>
        <v>1.1203831099999999</v>
      </c>
      <c r="P484" s="135">
        <f t="shared" si="312"/>
        <v>1063.58520342</v>
      </c>
      <c r="Q484" s="190">
        <f t="shared" si="325"/>
        <v>0</v>
      </c>
      <c r="R484" s="191">
        <f t="shared" si="321"/>
        <v>0</v>
      </c>
      <c r="S484" s="135">
        <f t="shared" si="313"/>
        <v>0</v>
      </c>
      <c r="T484" s="145">
        <f t="shared" si="322"/>
        <v>7.8600000000000003E-2</v>
      </c>
      <c r="U484" s="143">
        <f t="shared" si="303"/>
        <v>11</v>
      </c>
      <c r="V484" s="143">
        <v>252</v>
      </c>
      <c r="W484" s="142">
        <f t="shared" si="314"/>
        <v>1.0033082499999999</v>
      </c>
      <c r="X484" s="135">
        <f t="shared" si="315"/>
        <v>3.5186057399999999</v>
      </c>
      <c r="Y484" s="135">
        <f t="shared" si="316"/>
        <v>0</v>
      </c>
      <c r="Z484" s="148" t="str">
        <f t="shared" si="326"/>
        <v>A+J=</v>
      </c>
      <c r="AA484" s="140">
        <f t="shared" si="327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22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3"/>
      <c r="DN484" s="1"/>
      <c r="DO484" s="1"/>
      <c r="DP484" s="1"/>
      <c r="DQ484" s="1"/>
      <c r="DR484" s="1"/>
      <c r="DS484" s="1"/>
      <c r="DT484" s="1"/>
      <c r="DU484" s="1"/>
      <c r="DV484" s="1"/>
      <c r="DW484" s="4"/>
      <c r="DX484" s="1"/>
      <c r="DY484" s="1"/>
      <c r="DZ484" s="1"/>
      <c r="EA484" s="1"/>
      <c r="EB484" s="1"/>
      <c r="EC484" s="1"/>
    </row>
    <row r="485" spans="1:133" ht="12.75" x14ac:dyDescent="0.2">
      <c r="A485" s="134">
        <f t="shared" si="317"/>
        <v>44538</v>
      </c>
      <c r="B485" s="135">
        <f t="shared" si="309"/>
        <v>1068.08744574</v>
      </c>
      <c r="C485" s="135">
        <f t="shared" si="323"/>
        <v>949.30492430000004</v>
      </c>
      <c r="D485" s="136">
        <f t="shared" si="318"/>
        <v>5944.21</v>
      </c>
      <c r="E485" s="137">
        <f t="shared" si="305"/>
        <v>6018.51</v>
      </c>
      <c r="F485" s="138">
        <f t="shared" si="306"/>
        <v>44491</v>
      </c>
      <c r="G485" s="139">
        <f t="shared" si="310"/>
        <v>1.2499558393798349E-2</v>
      </c>
      <c r="H485" s="140">
        <f t="shared" si="324"/>
        <v>44550</v>
      </c>
      <c r="I485" s="140">
        <f t="shared" si="311"/>
        <v>44550</v>
      </c>
      <c r="J485" s="141">
        <f t="shared" si="319"/>
        <v>20</v>
      </c>
      <c r="K485" s="141">
        <f t="shared" si="308"/>
        <v>12</v>
      </c>
      <c r="L485" s="8">
        <f t="shared" si="320"/>
        <v>1.00748109</v>
      </c>
      <c r="M485" s="142">
        <f t="shared" si="307"/>
        <v>1.0115996199999999</v>
      </c>
      <c r="N485" s="142">
        <f t="shared" si="328"/>
        <v>1.1127545914692021</v>
      </c>
      <c r="O485" s="135">
        <f t="shared" si="304"/>
        <v>1.1210792000000001</v>
      </c>
      <c r="P485" s="135">
        <f t="shared" si="312"/>
        <v>1064.2460050899999</v>
      </c>
      <c r="Q485" s="190">
        <f t="shared" si="325"/>
        <v>0</v>
      </c>
      <c r="R485" s="191">
        <f t="shared" si="321"/>
        <v>0</v>
      </c>
      <c r="S485" s="135">
        <f t="shared" si="313"/>
        <v>0</v>
      </c>
      <c r="T485" s="145">
        <f t="shared" si="322"/>
        <v>7.8600000000000003E-2</v>
      </c>
      <c r="U485" s="143">
        <f t="shared" ref="U485:U548" si="329">IF(Q484&gt;0,1,IF(K485=K484,U484,U484+1))</f>
        <v>12</v>
      </c>
      <c r="V485" s="143">
        <v>252</v>
      </c>
      <c r="W485" s="142">
        <f t="shared" si="314"/>
        <v>1.003609542</v>
      </c>
      <c r="X485" s="135">
        <f t="shared" si="315"/>
        <v>3.84144065</v>
      </c>
      <c r="Y485" s="135">
        <f t="shared" si="316"/>
        <v>0</v>
      </c>
      <c r="Z485" s="148" t="str">
        <f t="shared" si="326"/>
        <v>A+J=</v>
      </c>
      <c r="AA485" s="140">
        <f t="shared" si="327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22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3"/>
      <c r="DN485" s="1"/>
      <c r="DO485" s="1"/>
      <c r="DP485" s="1"/>
      <c r="DQ485" s="1"/>
      <c r="DR485" s="1"/>
      <c r="DS485" s="1"/>
      <c r="DT485" s="1"/>
      <c r="DU485" s="1"/>
      <c r="DV485" s="1"/>
      <c r="DW485" s="4"/>
      <c r="DX485" s="1"/>
      <c r="DY485" s="1"/>
      <c r="DZ485" s="1"/>
      <c r="EA485" s="1"/>
      <c r="EB485" s="1"/>
      <c r="EC485" s="1"/>
    </row>
    <row r="486" spans="1:133" ht="12.75" x14ac:dyDescent="0.2">
      <c r="A486" s="134">
        <f t="shared" si="317"/>
        <v>44539</v>
      </c>
      <c r="B486" s="135">
        <f t="shared" si="309"/>
        <v>1069.0719956599999</v>
      </c>
      <c r="C486" s="135">
        <f t="shared" si="323"/>
        <v>949.30492430000004</v>
      </c>
      <c r="D486" s="136">
        <f t="shared" si="318"/>
        <v>5944.21</v>
      </c>
      <c r="E486" s="137">
        <f t="shared" si="305"/>
        <v>6018.51</v>
      </c>
      <c r="F486" s="138">
        <f t="shared" si="306"/>
        <v>44491</v>
      </c>
      <c r="G486" s="139">
        <f t="shared" si="310"/>
        <v>1.2499558393798349E-2</v>
      </c>
      <c r="H486" s="140">
        <f t="shared" si="324"/>
        <v>44550</v>
      </c>
      <c r="I486" s="140">
        <f t="shared" si="311"/>
        <v>44550</v>
      </c>
      <c r="J486" s="141">
        <f t="shared" si="319"/>
        <v>20</v>
      </c>
      <c r="K486" s="141">
        <f t="shared" si="308"/>
        <v>13</v>
      </c>
      <c r="L486" s="8">
        <f t="shared" si="320"/>
        <v>1.0081070400000001</v>
      </c>
      <c r="M486" s="142">
        <f t="shared" si="307"/>
        <v>1.0115996199999999</v>
      </c>
      <c r="N486" s="142">
        <f t="shared" si="328"/>
        <v>1.1127545914692021</v>
      </c>
      <c r="O486" s="135">
        <f t="shared" si="304"/>
        <v>1.12177573</v>
      </c>
      <c r="P486" s="135">
        <f t="shared" si="312"/>
        <v>1064.9072244399999</v>
      </c>
      <c r="Q486" s="190">
        <f t="shared" si="325"/>
        <v>0</v>
      </c>
      <c r="R486" s="191">
        <f t="shared" si="321"/>
        <v>0</v>
      </c>
      <c r="S486" s="135">
        <f t="shared" si="313"/>
        <v>0</v>
      </c>
      <c r="T486" s="145">
        <f t="shared" si="322"/>
        <v>7.8600000000000003E-2</v>
      </c>
      <c r="U486" s="143">
        <f t="shared" si="329"/>
        <v>13</v>
      </c>
      <c r="V486" s="143">
        <v>252</v>
      </c>
      <c r="W486" s="142">
        <f t="shared" si="314"/>
        <v>1.0039109239999999</v>
      </c>
      <c r="X486" s="135">
        <f t="shared" si="315"/>
        <v>4.1647712200000004</v>
      </c>
      <c r="Y486" s="135">
        <f t="shared" si="316"/>
        <v>0</v>
      </c>
      <c r="Z486" s="148" t="str">
        <f t="shared" si="326"/>
        <v>A+J=</v>
      </c>
      <c r="AA486" s="140">
        <f t="shared" si="327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22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3"/>
      <c r="DN486" s="1"/>
      <c r="DO486" s="1"/>
      <c r="DP486" s="1"/>
      <c r="DQ486" s="1"/>
      <c r="DR486" s="1"/>
      <c r="DS486" s="1"/>
      <c r="DT486" s="1"/>
      <c r="DU486" s="1"/>
      <c r="DV486" s="1"/>
      <c r="DW486" s="4"/>
      <c r="DX486" s="1"/>
      <c r="DY486" s="1"/>
      <c r="DZ486" s="1"/>
      <c r="EA486" s="1"/>
      <c r="EB486" s="1"/>
      <c r="EC486" s="1"/>
    </row>
    <row r="487" spans="1:133" ht="12.75" x14ac:dyDescent="0.2">
      <c r="A487" s="134">
        <f t="shared" si="317"/>
        <v>44540</v>
      </c>
      <c r="B487" s="135">
        <f t="shared" si="309"/>
        <v>1070.0574414999999</v>
      </c>
      <c r="C487" s="135">
        <f t="shared" si="323"/>
        <v>949.30492430000004</v>
      </c>
      <c r="D487" s="136">
        <f t="shared" si="318"/>
        <v>5944.21</v>
      </c>
      <c r="E487" s="137">
        <f t="shared" si="305"/>
        <v>6018.51</v>
      </c>
      <c r="F487" s="138">
        <f t="shared" si="306"/>
        <v>44491</v>
      </c>
      <c r="G487" s="139">
        <f t="shared" si="310"/>
        <v>1.2499558393798349E-2</v>
      </c>
      <c r="H487" s="140">
        <f t="shared" si="324"/>
        <v>44550</v>
      </c>
      <c r="I487" s="140">
        <f t="shared" si="311"/>
        <v>44550</v>
      </c>
      <c r="J487" s="141">
        <f t="shared" si="319"/>
        <v>20</v>
      </c>
      <c r="K487" s="141">
        <f t="shared" si="308"/>
        <v>14</v>
      </c>
      <c r="L487" s="8">
        <f t="shared" si="320"/>
        <v>1.0087333700000001</v>
      </c>
      <c r="M487" s="142">
        <f t="shared" si="307"/>
        <v>1.0115996199999999</v>
      </c>
      <c r="N487" s="142">
        <f t="shared" si="328"/>
        <v>1.1127545914692021</v>
      </c>
      <c r="O487" s="135">
        <f t="shared" si="304"/>
        <v>1.12247268</v>
      </c>
      <c r="P487" s="135">
        <f t="shared" si="312"/>
        <v>1065.56884251</v>
      </c>
      <c r="Q487" s="190">
        <f t="shared" si="325"/>
        <v>0</v>
      </c>
      <c r="R487" s="191">
        <f t="shared" si="321"/>
        <v>0</v>
      </c>
      <c r="S487" s="135">
        <f t="shared" si="313"/>
        <v>0</v>
      </c>
      <c r="T487" s="145">
        <f t="shared" si="322"/>
        <v>7.8600000000000003E-2</v>
      </c>
      <c r="U487" s="143">
        <f t="shared" si="329"/>
        <v>14</v>
      </c>
      <c r="V487" s="143">
        <v>252</v>
      </c>
      <c r="W487" s="142">
        <f t="shared" si="314"/>
        <v>1.0042123970000001</v>
      </c>
      <c r="X487" s="135">
        <f t="shared" si="315"/>
        <v>4.4885989899999998</v>
      </c>
      <c r="Y487" s="135">
        <f t="shared" si="316"/>
        <v>0</v>
      </c>
      <c r="Z487" s="148" t="str">
        <f t="shared" si="326"/>
        <v>A+J=</v>
      </c>
      <c r="AA487" s="140">
        <f t="shared" si="327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22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3"/>
      <c r="DN487" s="1"/>
      <c r="DO487" s="1"/>
      <c r="DP487" s="1"/>
      <c r="DQ487" s="1"/>
      <c r="DR487" s="1"/>
      <c r="DS487" s="1"/>
      <c r="DT487" s="1"/>
      <c r="DU487" s="1"/>
      <c r="DV487" s="1"/>
      <c r="DW487" s="4"/>
      <c r="DX487" s="1"/>
      <c r="DY487" s="1"/>
      <c r="DZ487" s="1"/>
      <c r="EA487" s="1"/>
      <c r="EB487" s="1"/>
      <c r="EC487" s="1"/>
    </row>
    <row r="488" spans="1:133" ht="12.75" x14ac:dyDescent="0.2">
      <c r="A488" s="134">
        <f t="shared" si="317"/>
        <v>44541</v>
      </c>
      <c r="B488" s="135">
        <f t="shared" si="309"/>
        <v>1071.04380287</v>
      </c>
      <c r="C488" s="135">
        <f t="shared" si="323"/>
        <v>949.30492430000004</v>
      </c>
      <c r="D488" s="136">
        <f t="shared" si="318"/>
        <v>5944.21</v>
      </c>
      <c r="E488" s="137">
        <f t="shared" si="305"/>
        <v>6018.51</v>
      </c>
      <c r="F488" s="138">
        <f t="shared" si="306"/>
        <v>44491</v>
      </c>
      <c r="G488" s="139">
        <f t="shared" si="310"/>
        <v>1.2499558393798349E-2</v>
      </c>
      <c r="H488" s="140">
        <f t="shared" si="324"/>
        <v>44550</v>
      </c>
      <c r="I488" s="140">
        <f t="shared" si="311"/>
        <v>44550</v>
      </c>
      <c r="J488" s="141">
        <f t="shared" si="319"/>
        <v>20</v>
      </c>
      <c r="K488" s="141">
        <f t="shared" si="308"/>
        <v>15</v>
      </c>
      <c r="L488" s="8">
        <f t="shared" si="320"/>
        <v>1.0093600899999999</v>
      </c>
      <c r="M488" s="142">
        <f t="shared" si="307"/>
        <v>1.0115996199999999</v>
      </c>
      <c r="N488" s="142">
        <f t="shared" si="328"/>
        <v>1.1127545914692021</v>
      </c>
      <c r="O488" s="135">
        <f t="shared" si="304"/>
        <v>1.12317007</v>
      </c>
      <c r="P488" s="135">
        <f t="shared" si="312"/>
        <v>1066.2308782699999</v>
      </c>
      <c r="Q488" s="190">
        <f t="shared" si="325"/>
        <v>0</v>
      </c>
      <c r="R488" s="191">
        <f t="shared" si="321"/>
        <v>0</v>
      </c>
      <c r="S488" s="135">
        <f t="shared" si="313"/>
        <v>0</v>
      </c>
      <c r="T488" s="145">
        <f t="shared" si="322"/>
        <v>7.8600000000000003E-2</v>
      </c>
      <c r="U488" s="143">
        <f t="shared" si="329"/>
        <v>15</v>
      </c>
      <c r="V488" s="143">
        <v>252</v>
      </c>
      <c r="W488" s="142">
        <f t="shared" si="314"/>
        <v>1.004513961</v>
      </c>
      <c r="X488" s="135">
        <f t="shared" si="315"/>
        <v>4.8129245999999997</v>
      </c>
      <c r="Y488" s="135">
        <f t="shared" si="316"/>
        <v>0</v>
      </c>
      <c r="Z488" s="148" t="str">
        <f t="shared" si="326"/>
        <v>A+J=</v>
      </c>
      <c r="AA488" s="140">
        <f t="shared" si="327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22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3"/>
      <c r="DN488" s="1"/>
      <c r="DO488" s="1"/>
      <c r="DP488" s="1"/>
      <c r="DQ488" s="1"/>
      <c r="DR488" s="1"/>
      <c r="DS488" s="1"/>
      <c r="DT488" s="1"/>
      <c r="DU488" s="1"/>
      <c r="DV488" s="1"/>
      <c r="DW488" s="4"/>
      <c r="DX488" s="1"/>
      <c r="DY488" s="1"/>
      <c r="DZ488" s="1"/>
      <c r="EA488" s="1"/>
      <c r="EB488" s="1"/>
      <c r="EC488" s="1"/>
    </row>
    <row r="489" spans="1:133" ht="12.75" x14ac:dyDescent="0.2">
      <c r="A489" s="134">
        <f t="shared" si="317"/>
        <v>44542</v>
      </c>
      <c r="B489" s="135">
        <f t="shared" si="309"/>
        <v>1071.04380287</v>
      </c>
      <c r="C489" s="135">
        <f t="shared" si="323"/>
        <v>949.30492430000004</v>
      </c>
      <c r="D489" s="136">
        <f t="shared" si="318"/>
        <v>5944.21</v>
      </c>
      <c r="E489" s="137">
        <f t="shared" si="305"/>
        <v>6018.51</v>
      </c>
      <c r="F489" s="138">
        <f t="shared" si="306"/>
        <v>44491</v>
      </c>
      <c r="G489" s="139">
        <f t="shared" si="310"/>
        <v>1.2499558393798349E-2</v>
      </c>
      <c r="H489" s="140">
        <f t="shared" si="324"/>
        <v>44550</v>
      </c>
      <c r="I489" s="140">
        <f t="shared" si="311"/>
        <v>44550</v>
      </c>
      <c r="J489" s="141">
        <f t="shared" si="319"/>
        <v>20</v>
      </c>
      <c r="K489" s="141">
        <f t="shared" si="308"/>
        <v>15</v>
      </c>
      <c r="L489" s="8">
        <f t="shared" si="320"/>
        <v>1.0093600899999999</v>
      </c>
      <c r="M489" s="142">
        <f t="shared" si="307"/>
        <v>1.0115996199999999</v>
      </c>
      <c r="N489" s="142">
        <f t="shared" si="328"/>
        <v>1.1127545914692021</v>
      </c>
      <c r="O489" s="135">
        <f t="shared" ref="O489:O552" si="330">TRUNC(TRUNC((L489*N489),15),8)</f>
        <v>1.12317007</v>
      </c>
      <c r="P489" s="135">
        <f t="shared" si="312"/>
        <v>1066.2308782699999</v>
      </c>
      <c r="Q489" s="190">
        <f t="shared" si="325"/>
        <v>0</v>
      </c>
      <c r="R489" s="191">
        <f t="shared" si="321"/>
        <v>0</v>
      </c>
      <c r="S489" s="135">
        <f t="shared" si="313"/>
        <v>0</v>
      </c>
      <c r="T489" s="145">
        <f t="shared" si="322"/>
        <v>7.8600000000000003E-2</v>
      </c>
      <c r="U489" s="143">
        <f t="shared" si="329"/>
        <v>15</v>
      </c>
      <c r="V489" s="143">
        <v>252</v>
      </c>
      <c r="W489" s="142">
        <f t="shared" si="314"/>
        <v>1.004513961</v>
      </c>
      <c r="X489" s="135">
        <f t="shared" si="315"/>
        <v>4.8129245999999997</v>
      </c>
      <c r="Y489" s="135">
        <f t="shared" si="316"/>
        <v>0</v>
      </c>
      <c r="Z489" s="148" t="str">
        <f t="shared" si="326"/>
        <v>A+J=</v>
      </c>
      <c r="AA489" s="140">
        <f t="shared" si="327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22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3"/>
      <c r="DN489" s="1"/>
      <c r="DO489" s="1"/>
      <c r="DP489" s="1"/>
      <c r="DQ489" s="1"/>
      <c r="DR489" s="1"/>
      <c r="DS489" s="1"/>
      <c r="DT489" s="1"/>
      <c r="DU489" s="1"/>
      <c r="DV489" s="1"/>
      <c r="DW489" s="4"/>
      <c r="DX489" s="1"/>
      <c r="DY489" s="1"/>
      <c r="DZ489" s="1"/>
      <c r="EA489" s="1"/>
      <c r="EB489" s="1"/>
      <c r="EC489" s="1"/>
    </row>
    <row r="490" spans="1:133" ht="12.75" x14ac:dyDescent="0.2">
      <c r="A490" s="134">
        <f t="shared" si="317"/>
        <v>44543</v>
      </c>
      <c r="B490" s="135">
        <f t="shared" si="309"/>
        <v>1071.04380287</v>
      </c>
      <c r="C490" s="135">
        <f t="shared" si="323"/>
        <v>949.30492430000004</v>
      </c>
      <c r="D490" s="136">
        <f t="shared" si="318"/>
        <v>5944.21</v>
      </c>
      <c r="E490" s="137">
        <f t="shared" ref="E490:E553" si="331">IF($K490=1,VLOOKUP($A489,$AO$10:$AS$131,4),E489)</f>
        <v>6018.51</v>
      </c>
      <c r="F490" s="138">
        <f t="shared" ref="F490:F553" si="332">IF($K490=1,VLOOKUP($A489,$AO$10:$AS$131,5),F489)</f>
        <v>44491</v>
      </c>
      <c r="G490" s="139">
        <f t="shared" si="310"/>
        <v>1.2499558393798349E-2</v>
      </c>
      <c r="H490" s="140">
        <f t="shared" si="324"/>
        <v>44550</v>
      </c>
      <c r="I490" s="140">
        <f t="shared" si="311"/>
        <v>44550</v>
      </c>
      <c r="J490" s="141">
        <f t="shared" si="319"/>
        <v>20</v>
      </c>
      <c r="K490" s="141">
        <f t="shared" si="308"/>
        <v>15</v>
      </c>
      <c r="L490" s="8">
        <f t="shared" si="320"/>
        <v>1.0093600899999999</v>
      </c>
      <c r="M490" s="142">
        <f t="shared" ref="M490:M553" si="333">IF(I490&gt;I489,L489,M489)</f>
        <v>1.0115996199999999</v>
      </c>
      <c r="N490" s="142">
        <f t="shared" si="328"/>
        <v>1.1127545914692021</v>
      </c>
      <c r="O490" s="135">
        <f t="shared" si="330"/>
        <v>1.12317007</v>
      </c>
      <c r="P490" s="135">
        <f t="shared" si="312"/>
        <v>1066.2308782699999</v>
      </c>
      <c r="Q490" s="190">
        <f t="shared" si="325"/>
        <v>0</v>
      </c>
      <c r="R490" s="191">
        <f t="shared" si="321"/>
        <v>0</v>
      </c>
      <c r="S490" s="135">
        <f t="shared" si="313"/>
        <v>0</v>
      </c>
      <c r="T490" s="145">
        <f t="shared" si="322"/>
        <v>7.8600000000000003E-2</v>
      </c>
      <c r="U490" s="143">
        <f t="shared" si="329"/>
        <v>15</v>
      </c>
      <c r="V490" s="143">
        <v>252</v>
      </c>
      <c r="W490" s="142">
        <f t="shared" si="314"/>
        <v>1.004513961</v>
      </c>
      <c r="X490" s="135">
        <f t="shared" si="315"/>
        <v>4.8129245999999997</v>
      </c>
      <c r="Y490" s="135">
        <f t="shared" si="316"/>
        <v>0</v>
      </c>
      <c r="Z490" s="148" t="str">
        <f t="shared" si="326"/>
        <v>A+J=</v>
      </c>
      <c r="AA490" s="140">
        <f t="shared" si="327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22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3"/>
      <c r="DN490" s="1"/>
      <c r="DO490" s="1"/>
      <c r="DP490" s="1"/>
      <c r="DQ490" s="1"/>
      <c r="DR490" s="1"/>
      <c r="DS490" s="1"/>
      <c r="DT490" s="1"/>
      <c r="DU490" s="1"/>
      <c r="DV490" s="1"/>
      <c r="DW490" s="4"/>
      <c r="DX490" s="1"/>
      <c r="DY490" s="1"/>
      <c r="DZ490" s="1"/>
      <c r="EA490" s="1"/>
      <c r="EB490" s="1"/>
      <c r="EC490" s="1"/>
    </row>
    <row r="491" spans="1:133" ht="12.75" x14ac:dyDescent="0.2">
      <c r="A491" s="134">
        <f t="shared" si="317"/>
        <v>44544</v>
      </c>
      <c r="B491" s="135">
        <f t="shared" si="309"/>
        <v>1072.0310697099999</v>
      </c>
      <c r="C491" s="135">
        <f t="shared" si="323"/>
        <v>949.30492430000004</v>
      </c>
      <c r="D491" s="136">
        <f t="shared" si="318"/>
        <v>5944.21</v>
      </c>
      <c r="E491" s="137">
        <f t="shared" si="331"/>
        <v>6018.51</v>
      </c>
      <c r="F491" s="138">
        <f t="shared" si="332"/>
        <v>44491</v>
      </c>
      <c r="G491" s="139">
        <f t="shared" si="310"/>
        <v>1.2499558393798349E-2</v>
      </c>
      <c r="H491" s="140">
        <f t="shared" si="324"/>
        <v>44550</v>
      </c>
      <c r="I491" s="140">
        <f t="shared" si="311"/>
        <v>44550</v>
      </c>
      <c r="J491" s="141">
        <f t="shared" si="319"/>
        <v>20</v>
      </c>
      <c r="K491" s="141">
        <f t="shared" si="308"/>
        <v>16</v>
      </c>
      <c r="L491" s="8">
        <f t="shared" si="320"/>
        <v>1.0099872000000001</v>
      </c>
      <c r="M491" s="142">
        <f t="shared" si="333"/>
        <v>1.0115996199999999</v>
      </c>
      <c r="N491" s="142">
        <f t="shared" si="328"/>
        <v>1.1127545914692021</v>
      </c>
      <c r="O491" s="135">
        <f t="shared" si="330"/>
        <v>1.1238678900000001</v>
      </c>
      <c r="P491" s="135">
        <f t="shared" si="312"/>
        <v>1066.89332223</v>
      </c>
      <c r="Q491" s="190">
        <f t="shared" si="325"/>
        <v>0</v>
      </c>
      <c r="R491" s="191">
        <f t="shared" si="321"/>
        <v>0</v>
      </c>
      <c r="S491" s="135">
        <f t="shared" si="313"/>
        <v>0</v>
      </c>
      <c r="T491" s="145">
        <f t="shared" si="322"/>
        <v>7.8600000000000003E-2</v>
      </c>
      <c r="U491" s="143">
        <f t="shared" si="329"/>
        <v>16</v>
      </c>
      <c r="V491" s="143">
        <v>252</v>
      </c>
      <c r="W491" s="142">
        <f t="shared" si="314"/>
        <v>1.0048156150000001</v>
      </c>
      <c r="X491" s="135">
        <f t="shared" si="315"/>
        <v>5.1377474799999998</v>
      </c>
      <c r="Y491" s="135">
        <f t="shared" si="316"/>
        <v>0</v>
      </c>
      <c r="Z491" s="148" t="str">
        <f t="shared" si="326"/>
        <v>A+J=</v>
      </c>
      <c r="AA491" s="140">
        <f t="shared" si="327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22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3"/>
      <c r="DN491" s="1"/>
      <c r="DO491" s="1"/>
      <c r="DP491" s="1"/>
      <c r="DQ491" s="1"/>
      <c r="DR491" s="1"/>
      <c r="DS491" s="1"/>
      <c r="DT491" s="1"/>
      <c r="DU491" s="1"/>
      <c r="DV491" s="1"/>
      <c r="DW491" s="4"/>
      <c r="DX491" s="1"/>
      <c r="DY491" s="1"/>
      <c r="DZ491" s="1"/>
      <c r="EA491" s="1"/>
      <c r="EB491" s="1"/>
      <c r="EC491" s="1"/>
    </row>
    <row r="492" spans="1:133" ht="12.75" x14ac:dyDescent="0.2">
      <c r="A492" s="134">
        <f t="shared" si="317"/>
        <v>44545</v>
      </c>
      <c r="B492" s="135">
        <f t="shared" si="309"/>
        <v>1073.0192532000001</v>
      </c>
      <c r="C492" s="135">
        <f t="shared" si="323"/>
        <v>949.30492430000004</v>
      </c>
      <c r="D492" s="136">
        <f t="shared" si="318"/>
        <v>5944.21</v>
      </c>
      <c r="E492" s="137">
        <f t="shared" si="331"/>
        <v>6018.51</v>
      </c>
      <c r="F492" s="138">
        <f t="shared" si="332"/>
        <v>44491</v>
      </c>
      <c r="G492" s="139">
        <f t="shared" si="310"/>
        <v>1.2499558393798349E-2</v>
      </c>
      <c r="H492" s="140">
        <f t="shared" si="324"/>
        <v>44550</v>
      </c>
      <c r="I492" s="140">
        <f t="shared" si="311"/>
        <v>44550</v>
      </c>
      <c r="J492" s="141">
        <f t="shared" si="319"/>
        <v>20</v>
      </c>
      <c r="K492" s="141">
        <f t="shared" si="308"/>
        <v>17</v>
      </c>
      <c r="L492" s="8">
        <f t="shared" si="320"/>
        <v>1.01061471</v>
      </c>
      <c r="M492" s="142">
        <f t="shared" si="333"/>
        <v>1.0115996199999999</v>
      </c>
      <c r="N492" s="142">
        <f t="shared" si="328"/>
        <v>1.1127545914692021</v>
      </c>
      <c r="O492" s="135">
        <f t="shared" si="330"/>
        <v>1.1245661499999999</v>
      </c>
      <c r="P492" s="135">
        <f t="shared" si="312"/>
        <v>1067.5561838900001</v>
      </c>
      <c r="Q492" s="190">
        <f t="shared" si="325"/>
        <v>0</v>
      </c>
      <c r="R492" s="191">
        <f t="shared" si="321"/>
        <v>0</v>
      </c>
      <c r="S492" s="135">
        <f t="shared" si="313"/>
        <v>0</v>
      </c>
      <c r="T492" s="145">
        <f t="shared" si="322"/>
        <v>7.8600000000000003E-2</v>
      </c>
      <c r="U492" s="143">
        <f t="shared" si="329"/>
        <v>17</v>
      </c>
      <c r="V492" s="143">
        <v>252</v>
      </c>
      <c r="W492" s="142">
        <f t="shared" si="314"/>
        <v>1.0051173600000001</v>
      </c>
      <c r="X492" s="135">
        <f t="shared" si="315"/>
        <v>5.4630693099999998</v>
      </c>
      <c r="Y492" s="135">
        <f t="shared" si="316"/>
        <v>0</v>
      </c>
      <c r="Z492" s="148" t="str">
        <f t="shared" si="326"/>
        <v>A+J=</v>
      </c>
      <c r="AA492" s="140">
        <f t="shared" si="327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22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3"/>
      <c r="DN492" s="1"/>
      <c r="DO492" s="1"/>
      <c r="DP492" s="1"/>
      <c r="DQ492" s="1"/>
      <c r="DR492" s="1"/>
      <c r="DS492" s="1"/>
      <c r="DT492" s="1"/>
      <c r="DU492" s="1"/>
      <c r="DV492" s="1"/>
      <c r="DW492" s="4"/>
      <c r="DX492" s="1"/>
      <c r="DY492" s="1"/>
      <c r="DZ492" s="1"/>
      <c r="EA492" s="1"/>
      <c r="EB492" s="1"/>
      <c r="EC492" s="1"/>
    </row>
    <row r="493" spans="1:133" ht="12.75" x14ac:dyDescent="0.2">
      <c r="A493" s="134">
        <f t="shared" si="317"/>
        <v>44546</v>
      </c>
      <c r="B493" s="135">
        <f t="shared" si="309"/>
        <v>1074.0083443399999</v>
      </c>
      <c r="C493" s="135">
        <f t="shared" si="323"/>
        <v>949.30492430000004</v>
      </c>
      <c r="D493" s="136">
        <f t="shared" si="318"/>
        <v>5944.21</v>
      </c>
      <c r="E493" s="137">
        <f t="shared" si="331"/>
        <v>6018.51</v>
      </c>
      <c r="F493" s="138">
        <f t="shared" si="332"/>
        <v>44491</v>
      </c>
      <c r="G493" s="139">
        <f t="shared" si="310"/>
        <v>1.2499558393798349E-2</v>
      </c>
      <c r="H493" s="140">
        <f t="shared" si="324"/>
        <v>44550</v>
      </c>
      <c r="I493" s="140">
        <f t="shared" si="311"/>
        <v>44550</v>
      </c>
      <c r="J493" s="141">
        <f t="shared" si="319"/>
        <v>20</v>
      </c>
      <c r="K493" s="141">
        <f t="shared" si="308"/>
        <v>18</v>
      </c>
      <c r="L493" s="8">
        <f t="shared" si="320"/>
        <v>1.0112426000000001</v>
      </c>
      <c r="M493" s="142">
        <f t="shared" si="333"/>
        <v>1.0115996199999999</v>
      </c>
      <c r="N493" s="142">
        <f t="shared" si="328"/>
        <v>1.1127545914692021</v>
      </c>
      <c r="O493" s="135">
        <f t="shared" si="330"/>
        <v>1.12526484</v>
      </c>
      <c r="P493" s="135">
        <f t="shared" si="312"/>
        <v>1068.21945375</v>
      </c>
      <c r="Q493" s="190">
        <f t="shared" si="325"/>
        <v>0</v>
      </c>
      <c r="R493" s="191">
        <f t="shared" si="321"/>
        <v>0</v>
      </c>
      <c r="S493" s="135">
        <f t="shared" si="313"/>
        <v>0</v>
      </c>
      <c r="T493" s="145">
        <f t="shared" si="322"/>
        <v>7.8600000000000003E-2</v>
      </c>
      <c r="U493" s="143">
        <f t="shared" si="329"/>
        <v>18</v>
      </c>
      <c r="V493" s="143">
        <v>252</v>
      </c>
      <c r="W493" s="142">
        <f t="shared" si="314"/>
        <v>1.0054191960000001</v>
      </c>
      <c r="X493" s="135">
        <f t="shared" si="315"/>
        <v>5.7888905900000003</v>
      </c>
      <c r="Y493" s="135">
        <f t="shared" si="316"/>
        <v>0</v>
      </c>
      <c r="Z493" s="148" t="str">
        <f t="shared" si="326"/>
        <v>A+J=</v>
      </c>
      <c r="AA493" s="140">
        <f t="shared" si="327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22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3"/>
      <c r="DN493" s="1"/>
      <c r="DO493" s="1"/>
      <c r="DP493" s="1"/>
      <c r="DQ493" s="1"/>
      <c r="DR493" s="1"/>
      <c r="DS493" s="1"/>
      <c r="DT493" s="1"/>
      <c r="DU493" s="1"/>
      <c r="DV493" s="1"/>
      <c r="DW493" s="4"/>
      <c r="DX493" s="1"/>
      <c r="DY493" s="1"/>
      <c r="DZ493" s="1"/>
      <c r="EA493" s="1"/>
      <c r="EB493" s="1"/>
      <c r="EC493" s="1"/>
    </row>
    <row r="494" spans="1:133" ht="12.75" x14ac:dyDescent="0.2">
      <c r="A494" s="134">
        <f t="shared" si="317"/>
        <v>44547</v>
      </c>
      <c r="B494" s="135">
        <f t="shared" si="309"/>
        <v>1074.9983426099998</v>
      </c>
      <c r="C494" s="135">
        <f t="shared" si="323"/>
        <v>949.30492430000004</v>
      </c>
      <c r="D494" s="136">
        <f t="shared" si="318"/>
        <v>5944.21</v>
      </c>
      <c r="E494" s="137">
        <f t="shared" si="331"/>
        <v>6018.51</v>
      </c>
      <c r="F494" s="138">
        <f t="shared" si="332"/>
        <v>44491</v>
      </c>
      <c r="G494" s="139">
        <f t="shared" si="310"/>
        <v>1.2499558393798349E-2</v>
      </c>
      <c r="H494" s="140">
        <f t="shared" si="324"/>
        <v>44550</v>
      </c>
      <c r="I494" s="140">
        <f t="shared" si="311"/>
        <v>44550</v>
      </c>
      <c r="J494" s="141">
        <f t="shared" si="319"/>
        <v>20</v>
      </c>
      <c r="K494" s="141">
        <f t="shared" ref="K494:K557" si="334">(J494-(NETWORKDAYS(A494,I494,AD$148:AD$502)-1))</f>
        <v>19</v>
      </c>
      <c r="L494" s="8">
        <f t="shared" si="320"/>
        <v>1.01187088</v>
      </c>
      <c r="M494" s="142">
        <f t="shared" si="333"/>
        <v>1.0115996199999999</v>
      </c>
      <c r="N494" s="142">
        <f t="shared" si="328"/>
        <v>1.1127545914692021</v>
      </c>
      <c r="O494" s="135">
        <f t="shared" si="330"/>
        <v>1.12596396</v>
      </c>
      <c r="P494" s="135">
        <f t="shared" si="312"/>
        <v>1068.8831318099999</v>
      </c>
      <c r="Q494" s="190">
        <f t="shared" si="325"/>
        <v>0</v>
      </c>
      <c r="R494" s="191">
        <f t="shared" si="321"/>
        <v>0</v>
      </c>
      <c r="S494" s="135">
        <f t="shared" si="313"/>
        <v>0</v>
      </c>
      <c r="T494" s="145">
        <f t="shared" si="322"/>
        <v>7.8600000000000003E-2</v>
      </c>
      <c r="U494" s="143">
        <f t="shared" si="329"/>
        <v>19</v>
      </c>
      <c r="V494" s="143">
        <v>252</v>
      </c>
      <c r="W494" s="142">
        <f t="shared" si="314"/>
        <v>1.005721122</v>
      </c>
      <c r="X494" s="135">
        <f t="shared" si="315"/>
        <v>6.1152107999999998</v>
      </c>
      <c r="Y494" s="135">
        <f t="shared" si="316"/>
        <v>0</v>
      </c>
      <c r="Z494" s="148" t="str">
        <f t="shared" si="326"/>
        <v>A+J=</v>
      </c>
      <c r="AA494" s="140">
        <f t="shared" si="327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22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3"/>
      <c r="DN494" s="1"/>
      <c r="DO494" s="1"/>
      <c r="DP494" s="1"/>
      <c r="DQ494" s="1"/>
      <c r="DR494" s="1"/>
      <c r="DS494" s="1"/>
      <c r="DT494" s="1"/>
      <c r="DU494" s="1"/>
      <c r="DV494" s="1"/>
      <c r="DW494" s="4"/>
      <c r="DX494" s="1"/>
      <c r="DY494" s="1"/>
      <c r="DZ494" s="1"/>
      <c r="EA494" s="1"/>
      <c r="EB494" s="1"/>
      <c r="EC494" s="1"/>
    </row>
    <row r="495" spans="1:133" ht="12.75" x14ac:dyDescent="0.2">
      <c r="A495" s="134">
        <f t="shared" si="317"/>
        <v>44548</v>
      </c>
      <c r="B495" s="135">
        <f t="shared" si="309"/>
        <v>1075.9892580999999</v>
      </c>
      <c r="C495" s="135">
        <f t="shared" si="323"/>
        <v>949.30492430000004</v>
      </c>
      <c r="D495" s="136">
        <f t="shared" si="318"/>
        <v>5944.21</v>
      </c>
      <c r="E495" s="137">
        <f t="shared" si="331"/>
        <v>6018.51</v>
      </c>
      <c r="F495" s="138">
        <f t="shared" si="332"/>
        <v>44491</v>
      </c>
      <c r="G495" s="139">
        <f t="shared" si="310"/>
        <v>1.2499558393798349E-2</v>
      </c>
      <c r="H495" s="140">
        <f t="shared" si="324"/>
        <v>44550</v>
      </c>
      <c r="I495" s="140">
        <f t="shared" si="311"/>
        <v>44550</v>
      </c>
      <c r="J495" s="141">
        <f t="shared" si="319"/>
        <v>20</v>
      </c>
      <c r="K495" s="141">
        <f t="shared" si="334"/>
        <v>20</v>
      </c>
      <c r="L495" s="8">
        <f t="shared" si="320"/>
        <v>1.01249955</v>
      </c>
      <c r="M495" s="142">
        <f t="shared" si="333"/>
        <v>1.0115996199999999</v>
      </c>
      <c r="N495" s="142">
        <f t="shared" si="328"/>
        <v>1.1127545914692021</v>
      </c>
      <c r="O495" s="135">
        <f t="shared" si="330"/>
        <v>1.1266635199999999</v>
      </c>
      <c r="P495" s="135">
        <f t="shared" si="312"/>
        <v>1069.54722756</v>
      </c>
      <c r="Q495" s="190">
        <f t="shared" si="325"/>
        <v>0</v>
      </c>
      <c r="R495" s="191">
        <f t="shared" si="321"/>
        <v>0</v>
      </c>
      <c r="S495" s="135">
        <f t="shared" si="313"/>
        <v>0</v>
      </c>
      <c r="T495" s="145">
        <f t="shared" si="322"/>
        <v>7.8600000000000003E-2</v>
      </c>
      <c r="U495" s="143">
        <f t="shared" si="329"/>
        <v>20</v>
      </c>
      <c r="V495" s="143">
        <v>252</v>
      </c>
      <c r="W495" s="142">
        <f t="shared" si="314"/>
        <v>1.006023138</v>
      </c>
      <c r="X495" s="135">
        <f t="shared" si="315"/>
        <v>6.4420305400000002</v>
      </c>
      <c r="Y495" s="135">
        <f t="shared" si="316"/>
        <v>0</v>
      </c>
      <c r="Z495" s="148" t="str">
        <f t="shared" si="326"/>
        <v>A+J=</v>
      </c>
      <c r="AA495" s="140">
        <f t="shared" si="327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22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3"/>
      <c r="DN495" s="1"/>
      <c r="DO495" s="1"/>
      <c r="DP495" s="1"/>
      <c r="DQ495" s="1"/>
      <c r="DR495" s="1"/>
      <c r="DS495" s="1"/>
      <c r="DT495" s="1"/>
      <c r="DU495" s="1"/>
      <c r="DV495" s="1"/>
      <c r="DW495" s="4"/>
      <c r="DX495" s="1"/>
      <c r="DY495" s="1"/>
      <c r="DZ495" s="1"/>
      <c r="EA495" s="1"/>
      <c r="EB495" s="1"/>
      <c r="EC495" s="1"/>
    </row>
    <row r="496" spans="1:133" ht="12.75" x14ac:dyDescent="0.2">
      <c r="A496" s="134">
        <f t="shared" si="317"/>
        <v>44549</v>
      </c>
      <c r="B496" s="135">
        <f t="shared" si="309"/>
        <v>1075.9892580999999</v>
      </c>
      <c r="C496" s="135">
        <f t="shared" si="323"/>
        <v>949.30492430000004</v>
      </c>
      <c r="D496" s="136">
        <f t="shared" si="318"/>
        <v>5944.21</v>
      </c>
      <c r="E496" s="137">
        <f t="shared" si="331"/>
        <v>6018.51</v>
      </c>
      <c r="F496" s="138">
        <f t="shared" si="332"/>
        <v>44491</v>
      </c>
      <c r="G496" s="139">
        <f t="shared" si="310"/>
        <v>1.2499558393798349E-2</v>
      </c>
      <c r="H496" s="140">
        <f t="shared" si="324"/>
        <v>44550</v>
      </c>
      <c r="I496" s="140">
        <f t="shared" si="311"/>
        <v>44550</v>
      </c>
      <c r="J496" s="141">
        <f t="shared" si="319"/>
        <v>20</v>
      </c>
      <c r="K496" s="141">
        <f t="shared" si="334"/>
        <v>20</v>
      </c>
      <c r="L496" s="8">
        <f t="shared" si="320"/>
        <v>1.01249955</v>
      </c>
      <c r="M496" s="142">
        <f t="shared" si="333"/>
        <v>1.0115996199999999</v>
      </c>
      <c r="N496" s="142">
        <f t="shared" si="328"/>
        <v>1.1127545914692021</v>
      </c>
      <c r="O496" s="135">
        <f t="shared" si="330"/>
        <v>1.1266635199999999</v>
      </c>
      <c r="P496" s="135">
        <f t="shared" si="312"/>
        <v>1069.54722756</v>
      </c>
      <c r="Q496" s="190">
        <f t="shared" si="325"/>
        <v>0</v>
      </c>
      <c r="R496" s="191">
        <f t="shared" si="321"/>
        <v>0</v>
      </c>
      <c r="S496" s="135">
        <f t="shared" si="313"/>
        <v>0</v>
      </c>
      <c r="T496" s="145">
        <f t="shared" si="322"/>
        <v>7.8600000000000003E-2</v>
      </c>
      <c r="U496" s="143">
        <f t="shared" si="329"/>
        <v>20</v>
      </c>
      <c r="V496" s="143">
        <v>252</v>
      </c>
      <c r="W496" s="142">
        <f t="shared" si="314"/>
        <v>1.006023138</v>
      </c>
      <c r="X496" s="135">
        <f t="shared" si="315"/>
        <v>6.4420305400000002</v>
      </c>
      <c r="Y496" s="135">
        <f t="shared" si="316"/>
        <v>0</v>
      </c>
      <c r="Z496" s="148" t="str">
        <f t="shared" si="326"/>
        <v>A+J=</v>
      </c>
      <c r="AA496" s="140">
        <f t="shared" si="327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22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3"/>
      <c r="DN496" s="1"/>
      <c r="DO496" s="1"/>
      <c r="DP496" s="1"/>
      <c r="DQ496" s="1"/>
      <c r="DR496" s="1"/>
      <c r="DS496" s="1"/>
      <c r="DT496" s="1"/>
      <c r="DU496" s="1"/>
      <c r="DV496" s="1"/>
      <c r="DW496" s="4"/>
      <c r="DX496" s="1"/>
      <c r="DY496" s="1"/>
      <c r="DZ496" s="1"/>
      <c r="EA496" s="1"/>
      <c r="EB496" s="1"/>
      <c r="EC496" s="1"/>
    </row>
    <row r="497" spans="1:133" ht="12.75" x14ac:dyDescent="0.2">
      <c r="A497" s="134">
        <f t="shared" si="317"/>
        <v>44550</v>
      </c>
      <c r="B497" s="135">
        <f t="shared" si="309"/>
        <v>1075.9892580999999</v>
      </c>
      <c r="C497" s="135">
        <f t="shared" si="323"/>
        <v>949.30492430000004</v>
      </c>
      <c r="D497" s="136">
        <f t="shared" si="318"/>
        <v>5944.21</v>
      </c>
      <c r="E497" s="137">
        <f t="shared" si="331"/>
        <v>6018.51</v>
      </c>
      <c r="F497" s="138">
        <f t="shared" si="332"/>
        <v>44491</v>
      </c>
      <c r="G497" s="139">
        <f t="shared" si="310"/>
        <v>1.2499558393798349E-2</v>
      </c>
      <c r="H497" s="140">
        <f t="shared" si="324"/>
        <v>44581</v>
      </c>
      <c r="I497" s="140">
        <f t="shared" si="311"/>
        <v>44550</v>
      </c>
      <c r="J497" s="141">
        <f t="shared" si="319"/>
        <v>20</v>
      </c>
      <c r="K497" s="141">
        <f t="shared" si="334"/>
        <v>20</v>
      </c>
      <c r="L497" s="8">
        <f t="shared" si="320"/>
        <v>1.01249955</v>
      </c>
      <c r="M497" s="142">
        <f t="shared" si="333"/>
        <v>1.0115996199999999</v>
      </c>
      <c r="N497" s="142">
        <f t="shared" si="328"/>
        <v>1.1127545914692021</v>
      </c>
      <c r="O497" s="135">
        <f t="shared" si="330"/>
        <v>1.1266635199999999</v>
      </c>
      <c r="P497" s="135">
        <f t="shared" si="312"/>
        <v>1069.54722756</v>
      </c>
      <c r="Q497" s="190">
        <f t="shared" si="325"/>
        <v>16</v>
      </c>
      <c r="R497" s="191">
        <f t="shared" si="321"/>
        <v>6.7749434931740809E-3</v>
      </c>
      <c r="S497" s="135">
        <f t="shared" si="313"/>
        <v>7.2461220300000004</v>
      </c>
      <c r="T497" s="145">
        <f t="shared" si="322"/>
        <v>7.8600000000000003E-2</v>
      </c>
      <c r="U497" s="143">
        <f t="shared" si="329"/>
        <v>20</v>
      </c>
      <c r="V497" s="143">
        <v>252</v>
      </c>
      <c r="W497" s="142">
        <f t="shared" si="314"/>
        <v>1.006023138</v>
      </c>
      <c r="X497" s="135">
        <f t="shared" si="315"/>
        <v>6.4420305400000002</v>
      </c>
      <c r="Y497" s="135">
        <f t="shared" si="316"/>
        <v>13.68815257</v>
      </c>
      <c r="Z497" s="148" t="str">
        <f t="shared" si="326"/>
        <v>A+J=</v>
      </c>
      <c r="AA497" s="140">
        <f t="shared" si="327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22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3"/>
      <c r="DN497" s="1"/>
      <c r="DO497" s="1"/>
      <c r="DP497" s="1"/>
      <c r="DQ497" s="1"/>
      <c r="DR497" s="1"/>
      <c r="DS497" s="1"/>
      <c r="DT497" s="1"/>
      <c r="DU497" s="1"/>
      <c r="DV497" s="1"/>
      <c r="DW497" s="4"/>
      <c r="DX497" s="1"/>
      <c r="DY497" s="1"/>
      <c r="DZ497" s="1"/>
      <c r="EA497" s="1"/>
      <c r="EB497" s="1"/>
      <c r="EC497" s="1"/>
    </row>
    <row r="498" spans="1:133" ht="12.75" x14ac:dyDescent="0.2">
      <c r="A498" s="134">
        <f t="shared" si="317"/>
        <v>44551</v>
      </c>
      <c r="B498" s="135">
        <f t="shared" si="309"/>
        <v>1063.05705908</v>
      </c>
      <c r="C498" s="135">
        <f t="shared" si="323"/>
        <v>942.87343709000004</v>
      </c>
      <c r="D498" s="136">
        <f t="shared" si="318"/>
        <v>6018.51</v>
      </c>
      <c r="E498" s="137">
        <f t="shared" si="331"/>
        <v>6075.69</v>
      </c>
      <c r="F498" s="138">
        <f t="shared" si="332"/>
        <v>44520</v>
      </c>
      <c r="G498" s="139">
        <f t="shared" si="310"/>
        <v>9.5006903702077317E-3</v>
      </c>
      <c r="H498" s="140">
        <f t="shared" si="324"/>
        <v>44581</v>
      </c>
      <c r="I498" s="140">
        <f t="shared" si="311"/>
        <v>44581</v>
      </c>
      <c r="J498" s="141">
        <f t="shared" si="319"/>
        <v>23</v>
      </c>
      <c r="K498" s="141">
        <f t="shared" si="334"/>
        <v>1</v>
      </c>
      <c r="L498" s="8">
        <f t="shared" si="320"/>
        <v>1.0004112000000001</v>
      </c>
      <c r="M498" s="142">
        <f t="shared" si="333"/>
        <v>1.01249955</v>
      </c>
      <c r="N498" s="142">
        <f t="shared" si="328"/>
        <v>1.1266635231230009</v>
      </c>
      <c r="O498" s="135">
        <f t="shared" si="330"/>
        <v>1.1271268000000001</v>
      </c>
      <c r="P498" s="135">
        <f t="shared" si="312"/>
        <v>1062.7379199500001</v>
      </c>
      <c r="Q498" s="190">
        <f t="shared" si="325"/>
        <v>0</v>
      </c>
      <c r="R498" s="191">
        <f t="shared" si="321"/>
        <v>0</v>
      </c>
      <c r="S498" s="135">
        <f t="shared" si="313"/>
        <v>0</v>
      </c>
      <c r="T498" s="145">
        <f t="shared" si="322"/>
        <v>7.8600000000000003E-2</v>
      </c>
      <c r="U498" s="143">
        <f t="shared" si="329"/>
        <v>1</v>
      </c>
      <c r="V498" s="143">
        <v>252</v>
      </c>
      <c r="W498" s="142">
        <f t="shared" si="314"/>
        <v>1.0003002990000001</v>
      </c>
      <c r="X498" s="135">
        <f t="shared" si="315"/>
        <v>0.31913912999999999</v>
      </c>
      <c r="Y498" s="135">
        <f t="shared" si="316"/>
        <v>0</v>
      </c>
      <c r="Z498" s="148" t="str">
        <f t="shared" si="326"/>
        <v>A+J=</v>
      </c>
      <c r="AA498" s="140">
        <f t="shared" si="327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22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3"/>
      <c r="DN498" s="1"/>
      <c r="DO498" s="1"/>
      <c r="DP498" s="1"/>
      <c r="DQ498" s="1"/>
      <c r="DR498" s="1"/>
      <c r="DS498" s="1"/>
      <c r="DT498" s="1"/>
      <c r="DU498" s="1"/>
      <c r="DV498" s="1"/>
      <c r="DW498" s="4"/>
      <c r="DX498" s="1"/>
      <c r="DY498" s="1"/>
      <c r="DZ498" s="1"/>
      <c r="EA498" s="1"/>
      <c r="EB498" s="1"/>
      <c r="EC498" s="1"/>
    </row>
    <row r="499" spans="1:133" ht="12.75" x14ac:dyDescent="0.2">
      <c r="A499" s="134">
        <f t="shared" si="317"/>
        <v>44552</v>
      </c>
      <c r="B499" s="135">
        <f t="shared" si="309"/>
        <v>1063.81356772</v>
      </c>
      <c r="C499" s="135">
        <f t="shared" si="323"/>
        <v>942.87343709000004</v>
      </c>
      <c r="D499" s="136">
        <f t="shared" si="318"/>
        <v>6018.51</v>
      </c>
      <c r="E499" s="137">
        <f t="shared" si="331"/>
        <v>6075.69</v>
      </c>
      <c r="F499" s="138">
        <f t="shared" si="332"/>
        <v>44520</v>
      </c>
      <c r="G499" s="139">
        <f t="shared" si="310"/>
        <v>9.5006903702077317E-3</v>
      </c>
      <c r="H499" s="140">
        <f t="shared" si="324"/>
        <v>44581</v>
      </c>
      <c r="I499" s="140">
        <f t="shared" si="311"/>
        <v>44581</v>
      </c>
      <c r="J499" s="141">
        <f t="shared" si="319"/>
        <v>23</v>
      </c>
      <c r="K499" s="141">
        <f t="shared" si="334"/>
        <v>2</v>
      </c>
      <c r="L499" s="8">
        <f t="shared" si="320"/>
        <v>1.0008225799999999</v>
      </c>
      <c r="M499" s="142">
        <f t="shared" si="333"/>
        <v>1.01249955</v>
      </c>
      <c r="N499" s="142">
        <f t="shared" si="328"/>
        <v>1.1266635231230009</v>
      </c>
      <c r="O499" s="135">
        <f t="shared" si="330"/>
        <v>1.1275902900000001</v>
      </c>
      <c r="P499" s="135">
        <f t="shared" si="312"/>
        <v>1063.17493236</v>
      </c>
      <c r="Q499" s="190">
        <f t="shared" si="325"/>
        <v>0</v>
      </c>
      <c r="R499" s="191">
        <f t="shared" si="321"/>
        <v>0</v>
      </c>
      <c r="S499" s="135">
        <f t="shared" si="313"/>
        <v>0</v>
      </c>
      <c r="T499" s="145">
        <f t="shared" si="322"/>
        <v>7.8600000000000003E-2</v>
      </c>
      <c r="U499" s="143">
        <f t="shared" si="329"/>
        <v>2</v>
      </c>
      <c r="V499" s="143">
        <v>252</v>
      </c>
      <c r="W499" s="142">
        <f t="shared" si="314"/>
        <v>1.0006006869999999</v>
      </c>
      <c r="X499" s="135">
        <f t="shared" si="315"/>
        <v>0.63863535999999999</v>
      </c>
      <c r="Y499" s="135">
        <f t="shared" si="316"/>
        <v>0</v>
      </c>
      <c r="Z499" s="148" t="str">
        <f t="shared" si="326"/>
        <v>A+J=</v>
      </c>
      <c r="AA499" s="140">
        <f t="shared" si="327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22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3"/>
      <c r="DN499" s="1"/>
      <c r="DO499" s="1"/>
      <c r="DP499" s="1"/>
      <c r="DQ499" s="1"/>
      <c r="DR499" s="1"/>
      <c r="DS499" s="1"/>
      <c r="DT499" s="1"/>
      <c r="DU499" s="1"/>
      <c r="DV499" s="1"/>
      <c r="DW499" s="4"/>
      <c r="DX499" s="1"/>
      <c r="DY499" s="1"/>
      <c r="DZ499" s="1"/>
      <c r="EA499" s="1"/>
      <c r="EB499" s="1"/>
      <c r="EC499" s="1"/>
    </row>
    <row r="500" spans="1:133" ht="12.75" x14ac:dyDescent="0.2">
      <c r="A500" s="134">
        <f t="shared" si="317"/>
        <v>44553</v>
      </c>
      <c r="B500" s="135">
        <f t="shared" si="309"/>
        <v>1064.57061499</v>
      </c>
      <c r="C500" s="135">
        <f t="shared" si="323"/>
        <v>942.87343709000004</v>
      </c>
      <c r="D500" s="136">
        <f t="shared" si="318"/>
        <v>6018.51</v>
      </c>
      <c r="E500" s="137">
        <f t="shared" si="331"/>
        <v>6075.69</v>
      </c>
      <c r="F500" s="138">
        <f t="shared" si="332"/>
        <v>44520</v>
      </c>
      <c r="G500" s="139">
        <f t="shared" si="310"/>
        <v>9.5006903702077317E-3</v>
      </c>
      <c r="H500" s="140">
        <f t="shared" si="324"/>
        <v>44581</v>
      </c>
      <c r="I500" s="140">
        <f t="shared" si="311"/>
        <v>44581</v>
      </c>
      <c r="J500" s="141">
        <f t="shared" si="319"/>
        <v>23</v>
      </c>
      <c r="K500" s="141">
        <f t="shared" si="334"/>
        <v>3</v>
      </c>
      <c r="L500" s="8">
        <f t="shared" si="320"/>
        <v>1.0012341300000001</v>
      </c>
      <c r="M500" s="142">
        <f t="shared" si="333"/>
        <v>1.01249955</v>
      </c>
      <c r="N500" s="142">
        <f t="shared" si="328"/>
        <v>1.1266635231230009</v>
      </c>
      <c r="O500" s="135">
        <f t="shared" si="330"/>
        <v>1.1280539700000001</v>
      </c>
      <c r="P500" s="135">
        <f t="shared" si="312"/>
        <v>1063.61212391</v>
      </c>
      <c r="Q500" s="190">
        <f t="shared" si="325"/>
        <v>0</v>
      </c>
      <c r="R500" s="191">
        <f t="shared" si="321"/>
        <v>0</v>
      </c>
      <c r="S500" s="135">
        <f t="shared" si="313"/>
        <v>0</v>
      </c>
      <c r="T500" s="145">
        <f t="shared" si="322"/>
        <v>7.8600000000000003E-2</v>
      </c>
      <c r="U500" s="143">
        <f t="shared" si="329"/>
        <v>3</v>
      </c>
      <c r="V500" s="143">
        <v>252</v>
      </c>
      <c r="W500" s="142">
        <f t="shared" si="314"/>
        <v>1.000901166</v>
      </c>
      <c r="X500" s="135">
        <f t="shared" si="315"/>
        <v>0.95849108000000005</v>
      </c>
      <c r="Y500" s="135">
        <f t="shared" si="316"/>
        <v>0</v>
      </c>
      <c r="Z500" s="148" t="str">
        <f t="shared" si="326"/>
        <v>A+J=</v>
      </c>
      <c r="AA500" s="140">
        <f t="shared" si="327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22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3"/>
      <c r="DN500" s="1"/>
      <c r="DO500" s="1"/>
      <c r="DP500" s="1"/>
      <c r="DQ500" s="1"/>
      <c r="DR500" s="1"/>
      <c r="DS500" s="1"/>
      <c r="DT500" s="1"/>
      <c r="DU500" s="1"/>
      <c r="DV500" s="1"/>
      <c r="DW500" s="4"/>
      <c r="DX500" s="1"/>
      <c r="DY500" s="1"/>
      <c r="DZ500" s="1"/>
      <c r="EA500" s="1"/>
      <c r="EB500" s="1"/>
      <c r="EC500" s="1"/>
    </row>
    <row r="501" spans="1:133" ht="12.75" x14ac:dyDescent="0.2">
      <c r="A501" s="134">
        <f t="shared" si="317"/>
        <v>44554</v>
      </c>
      <c r="B501" s="135">
        <f t="shared" si="309"/>
        <v>1065.3281917499999</v>
      </c>
      <c r="C501" s="135">
        <f t="shared" si="323"/>
        <v>942.87343709000004</v>
      </c>
      <c r="D501" s="136">
        <f t="shared" si="318"/>
        <v>6018.51</v>
      </c>
      <c r="E501" s="137">
        <f t="shared" si="331"/>
        <v>6075.69</v>
      </c>
      <c r="F501" s="138">
        <f t="shared" si="332"/>
        <v>44520</v>
      </c>
      <c r="G501" s="139">
        <f t="shared" si="310"/>
        <v>9.5006903702077317E-3</v>
      </c>
      <c r="H501" s="140">
        <f t="shared" si="324"/>
        <v>44581</v>
      </c>
      <c r="I501" s="140">
        <f t="shared" si="311"/>
        <v>44581</v>
      </c>
      <c r="J501" s="141">
        <f t="shared" si="319"/>
        <v>23</v>
      </c>
      <c r="K501" s="141">
        <f t="shared" si="334"/>
        <v>4</v>
      </c>
      <c r="L501" s="8">
        <f t="shared" si="320"/>
        <v>1.0016458399999999</v>
      </c>
      <c r="M501" s="142">
        <f t="shared" si="333"/>
        <v>1.01249955</v>
      </c>
      <c r="N501" s="142">
        <f t="shared" si="328"/>
        <v>1.1266635231230009</v>
      </c>
      <c r="O501" s="135">
        <f t="shared" si="330"/>
        <v>1.1285178300000001</v>
      </c>
      <c r="P501" s="135">
        <f t="shared" si="312"/>
        <v>1064.0494851799999</v>
      </c>
      <c r="Q501" s="190">
        <f t="shared" si="325"/>
        <v>0</v>
      </c>
      <c r="R501" s="191">
        <f t="shared" si="321"/>
        <v>0</v>
      </c>
      <c r="S501" s="135">
        <f t="shared" si="313"/>
        <v>0</v>
      </c>
      <c r="T501" s="145">
        <f t="shared" si="322"/>
        <v>7.8600000000000003E-2</v>
      </c>
      <c r="U501" s="143">
        <f t="shared" si="329"/>
        <v>4</v>
      </c>
      <c r="V501" s="143">
        <v>252</v>
      </c>
      <c r="W501" s="142">
        <f t="shared" si="314"/>
        <v>1.0012017360000001</v>
      </c>
      <c r="X501" s="135">
        <f t="shared" si="315"/>
        <v>1.27870657</v>
      </c>
      <c r="Y501" s="135">
        <f t="shared" si="316"/>
        <v>0</v>
      </c>
      <c r="Z501" s="148" t="str">
        <f t="shared" si="326"/>
        <v>A+J=</v>
      </c>
      <c r="AA501" s="140">
        <f t="shared" si="327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22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3"/>
      <c r="DN501" s="1"/>
      <c r="DO501" s="1"/>
      <c r="DP501" s="1"/>
      <c r="DQ501" s="1"/>
      <c r="DR501" s="1"/>
      <c r="DS501" s="1"/>
      <c r="DT501" s="1"/>
      <c r="DU501" s="1"/>
      <c r="DV501" s="1"/>
      <c r="DW501" s="4"/>
      <c r="DX501" s="1"/>
      <c r="DY501" s="1"/>
      <c r="DZ501" s="1"/>
      <c r="EA501" s="1"/>
      <c r="EB501" s="1"/>
      <c r="EC501" s="1"/>
    </row>
    <row r="502" spans="1:133" ht="12.75" x14ac:dyDescent="0.2">
      <c r="A502" s="134">
        <f t="shared" si="317"/>
        <v>44555</v>
      </c>
      <c r="B502" s="135">
        <f t="shared" si="309"/>
        <v>1066.08631502</v>
      </c>
      <c r="C502" s="135">
        <f t="shared" si="323"/>
        <v>942.87343709000004</v>
      </c>
      <c r="D502" s="136">
        <f t="shared" si="318"/>
        <v>6018.51</v>
      </c>
      <c r="E502" s="137">
        <f t="shared" si="331"/>
        <v>6075.69</v>
      </c>
      <c r="F502" s="138">
        <f t="shared" si="332"/>
        <v>44520</v>
      </c>
      <c r="G502" s="139">
        <f t="shared" si="310"/>
        <v>9.5006903702077317E-3</v>
      </c>
      <c r="H502" s="140">
        <f t="shared" si="324"/>
        <v>44581</v>
      </c>
      <c r="I502" s="140">
        <f t="shared" si="311"/>
        <v>44581</v>
      </c>
      <c r="J502" s="141">
        <f t="shared" si="319"/>
        <v>23</v>
      </c>
      <c r="K502" s="141">
        <f t="shared" si="334"/>
        <v>5</v>
      </c>
      <c r="L502" s="8">
        <f t="shared" si="320"/>
        <v>1.00205773</v>
      </c>
      <c r="M502" s="142">
        <f t="shared" si="333"/>
        <v>1.01249955</v>
      </c>
      <c r="N502" s="142">
        <f t="shared" si="328"/>
        <v>1.1266635231230009</v>
      </c>
      <c r="O502" s="135">
        <f t="shared" si="330"/>
        <v>1.1289818899999999</v>
      </c>
      <c r="P502" s="135">
        <f t="shared" si="312"/>
        <v>1064.48703503</v>
      </c>
      <c r="Q502" s="190">
        <f t="shared" si="325"/>
        <v>0</v>
      </c>
      <c r="R502" s="191">
        <f t="shared" si="321"/>
        <v>0</v>
      </c>
      <c r="S502" s="135">
        <f t="shared" si="313"/>
        <v>0</v>
      </c>
      <c r="T502" s="145">
        <f t="shared" si="322"/>
        <v>7.8600000000000003E-2</v>
      </c>
      <c r="U502" s="143">
        <f t="shared" si="329"/>
        <v>5</v>
      </c>
      <c r="V502" s="143">
        <v>252</v>
      </c>
      <c r="W502" s="142">
        <f t="shared" si="314"/>
        <v>1.0015023949999999</v>
      </c>
      <c r="X502" s="135">
        <f t="shared" si="315"/>
        <v>1.5992799900000001</v>
      </c>
      <c r="Y502" s="135">
        <f t="shared" si="316"/>
        <v>0</v>
      </c>
      <c r="Z502" s="148" t="str">
        <f t="shared" si="326"/>
        <v>A+J=</v>
      </c>
      <c r="AA502" s="140">
        <f t="shared" si="327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22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3"/>
      <c r="DN502" s="1"/>
      <c r="DO502" s="1"/>
      <c r="DP502" s="1"/>
      <c r="DQ502" s="1"/>
      <c r="DR502" s="1"/>
      <c r="DS502" s="1"/>
      <c r="DT502" s="1"/>
      <c r="DU502" s="1"/>
      <c r="DV502" s="1"/>
      <c r="DW502" s="4"/>
      <c r="DX502" s="1"/>
      <c r="DY502" s="1"/>
      <c r="DZ502" s="1"/>
      <c r="EA502" s="1"/>
      <c r="EB502" s="1"/>
      <c r="EC502" s="1"/>
    </row>
    <row r="503" spans="1:133" ht="12.75" x14ac:dyDescent="0.2">
      <c r="A503" s="134">
        <f t="shared" si="317"/>
        <v>44556</v>
      </c>
      <c r="B503" s="135">
        <f t="shared" si="309"/>
        <v>1066.08631502</v>
      </c>
      <c r="C503" s="135">
        <f t="shared" si="323"/>
        <v>942.87343709000004</v>
      </c>
      <c r="D503" s="136">
        <f t="shared" si="318"/>
        <v>6018.51</v>
      </c>
      <c r="E503" s="137">
        <f t="shared" si="331"/>
        <v>6075.69</v>
      </c>
      <c r="F503" s="138">
        <f t="shared" si="332"/>
        <v>44520</v>
      </c>
      <c r="G503" s="139">
        <f t="shared" si="310"/>
        <v>9.5006903702077317E-3</v>
      </c>
      <c r="H503" s="140">
        <f t="shared" si="324"/>
        <v>44581</v>
      </c>
      <c r="I503" s="140">
        <f t="shared" si="311"/>
        <v>44581</v>
      </c>
      <c r="J503" s="141">
        <f t="shared" si="319"/>
        <v>23</v>
      </c>
      <c r="K503" s="141">
        <f t="shared" si="334"/>
        <v>5</v>
      </c>
      <c r="L503" s="8">
        <f t="shared" si="320"/>
        <v>1.00205773</v>
      </c>
      <c r="M503" s="142">
        <f t="shared" si="333"/>
        <v>1.01249955</v>
      </c>
      <c r="N503" s="142">
        <f t="shared" si="328"/>
        <v>1.1266635231230009</v>
      </c>
      <c r="O503" s="135">
        <f t="shared" si="330"/>
        <v>1.1289818899999999</v>
      </c>
      <c r="P503" s="135">
        <f t="shared" si="312"/>
        <v>1064.48703503</v>
      </c>
      <c r="Q503" s="190">
        <f t="shared" si="325"/>
        <v>0</v>
      </c>
      <c r="R503" s="191">
        <f t="shared" si="321"/>
        <v>0</v>
      </c>
      <c r="S503" s="135">
        <f t="shared" si="313"/>
        <v>0</v>
      </c>
      <c r="T503" s="145">
        <f t="shared" si="322"/>
        <v>7.8600000000000003E-2</v>
      </c>
      <c r="U503" s="143">
        <f t="shared" si="329"/>
        <v>5</v>
      </c>
      <c r="V503" s="143">
        <v>252</v>
      </c>
      <c r="W503" s="142">
        <f t="shared" si="314"/>
        <v>1.0015023949999999</v>
      </c>
      <c r="X503" s="135">
        <f t="shared" si="315"/>
        <v>1.5992799900000001</v>
      </c>
      <c r="Y503" s="135">
        <f t="shared" si="316"/>
        <v>0</v>
      </c>
      <c r="Z503" s="148" t="str">
        <f t="shared" si="326"/>
        <v>A+J=</v>
      </c>
      <c r="AA503" s="140">
        <f t="shared" si="327"/>
        <v>44581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22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3"/>
      <c r="DN503" s="1"/>
      <c r="DO503" s="1"/>
      <c r="DP503" s="1"/>
      <c r="DQ503" s="1"/>
      <c r="DR503" s="1"/>
      <c r="DS503" s="1"/>
      <c r="DT503" s="1"/>
      <c r="DU503" s="1"/>
      <c r="DV503" s="1"/>
      <c r="DW503" s="4"/>
      <c r="DX503" s="1"/>
      <c r="DY503" s="1"/>
      <c r="DZ503" s="1"/>
      <c r="EA503" s="1"/>
      <c r="EB503" s="1"/>
      <c r="EC503" s="1"/>
    </row>
    <row r="504" spans="1:133" ht="12.75" x14ac:dyDescent="0.2">
      <c r="A504" s="134">
        <f t="shared" si="317"/>
        <v>44557</v>
      </c>
      <c r="B504" s="135">
        <f t="shared" si="309"/>
        <v>1066.08631502</v>
      </c>
      <c r="C504" s="135">
        <f t="shared" si="323"/>
        <v>942.87343709000004</v>
      </c>
      <c r="D504" s="136">
        <f t="shared" si="318"/>
        <v>6018.51</v>
      </c>
      <c r="E504" s="137">
        <f t="shared" si="331"/>
        <v>6075.69</v>
      </c>
      <c r="F504" s="138">
        <f t="shared" si="332"/>
        <v>44520</v>
      </c>
      <c r="G504" s="139">
        <f t="shared" si="310"/>
        <v>9.5006903702077317E-3</v>
      </c>
      <c r="H504" s="140">
        <f t="shared" si="324"/>
        <v>44581</v>
      </c>
      <c r="I504" s="140">
        <f t="shared" si="311"/>
        <v>44581</v>
      </c>
      <c r="J504" s="141">
        <f t="shared" si="319"/>
        <v>23</v>
      </c>
      <c r="K504" s="141">
        <f t="shared" si="334"/>
        <v>5</v>
      </c>
      <c r="L504" s="8">
        <f t="shared" si="320"/>
        <v>1.00205773</v>
      </c>
      <c r="M504" s="142">
        <f t="shared" si="333"/>
        <v>1.01249955</v>
      </c>
      <c r="N504" s="142">
        <f t="shared" si="328"/>
        <v>1.1266635231230009</v>
      </c>
      <c r="O504" s="135">
        <f t="shared" si="330"/>
        <v>1.1289818899999999</v>
      </c>
      <c r="P504" s="135">
        <f t="shared" si="312"/>
        <v>1064.48703503</v>
      </c>
      <c r="Q504" s="190">
        <f t="shared" si="325"/>
        <v>0</v>
      </c>
      <c r="R504" s="191">
        <f t="shared" si="321"/>
        <v>0</v>
      </c>
      <c r="S504" s="135">
        <f t="shared" si="313"/>
        <v>0</v>
      </c>
      <c r="T504" s="145">
        <f t="shared" si="322"/>
        <v>7.8600000000000003E-2</v>
      </c>
      <c r="U504" s="143">
        <f t="shared" si="329"/>
        <v>5</v>
      </c>
      <c r="V504" s="143">
        <v>252</v>
      </c>
      <c r="W504" s="142">
        <f t="shared" si="314"/>
        <v>1.0015023949999999</v>
      </c>
      <c r="X504" s="135">
        <f t="shared" si="315"/>
        <v>1.5992799900000001</v>
      </c>
      <c r="Y504" s="135">
        <f t="shared" si="316"/>
        <v>0</v>
      </c>
      <c r="Z504" s="148" t="str">
        <f t="shared" si="326"/>
        <v>A+J=</v>
      </c>
      <c r="AA504" s="140">
        <f t="shared" si="327"/>
        <v>44581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22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3"/>
      <c r="DN504" s="1"/>
      <c r="DO504" s="1"/>
      <c r="DP504" s="1"/>
      <c r="DQ504" s="1"/>
      <c r="DR504" s="1"/>
      <c r="DS504" s="1"/>
      <c r="DT504" s="1"/>
      <c r="DU504" s="1"/>
      <c r="DV504" s="1"/>
      <c r="DW504" s="4"/>
      <c r="DX504" s="1"/>
      <c r="DY504" s="1"/>
      <c r="DZ504" s="1"/>
      <c r="EA504" s="1"/>
      <c r="EB504" s="1"/>
      <c r="EC504" s="1"/>
    </row>
    <row r="505" spans="1:133" ht="12.75" x14ac:dyDescent="0.2">
      <c r="A505" s="134">
        <f t="shared" si="317"/>
        <v>44558</v>
      </c>
      <c r="B505" s="135">
        <f t="shared" si="309"/>
        <v>1066.8449683399999</v>
      </c>
      <c r="C505" s="135">
        <f t="shared" si="323"/>
        <v>942.87343709000004</v>
      </c>
      <c r="D505" s="136">
        <f t="shared" si="318"/>
        <v>6018.51</v>
      </c>
      <c r="E505" s="137">
        <f t="shared" si="331"/>
        <v>6075.69</v>
      </c>
      <c r="F505" s="138">
        <f t="shared" si="332"/>
        <v>44520</v>
      </c>
      <c r="G505" s="139">
        <f t="shared" si="310"/>
        <v>9.5006903702077317E-3</v>
      </c>
      <c r="H505" s="140">
        <f t="shared" si="324"/>
        <v>44581</v>
      </c>
      <c r="I505" s="140">
        <f t="shared" si="311"/>
        <v>44581</v>
      </c>
      <c r="J505" s="141">
        <f t="shared" si="319"/>
        <v>23</v>
      </c>
      <c r="K505" s="141">
        <f t="shared" si="334"/>
        <v>6</v>
      </c>
      <c r="L505" s="8">
        <f t="shared" si="320"/>
        <v>1.00246978</v>
      </c>
      <c r="M505" s="142">
        <f t="shared" si="333"/>
        <v>1.01249955</v>
      </c>
      <c r="N505" s="142">
        <f t="shared" si="328"/>
        <v>1.1266635231230009</v>
      </c>
      <c r="O505" s="135">
        <f t="shared" si="330"/>
        <v>1.12944613</v>
      </c>
      <c r="P505" s="135">
        <f t="shared" si="312"/>
        <v>1064.9247545999999</v>
      </c>
      <c r="Q505" s="190">
        <f t="shared" si="325"/>
        <v>0</v>
      </c>
      <c r="R505" s="191">
        <f t="shared" si="321"/>
        <v>0</v>
      </c>
      <c r="S505" s="135">
        <f t="shared" si="313"/>
        <v>0</v>
      </c>
      <c r="T505" s="145">
        <f t="shared" si="322"/>
        <v>7.8600000000000003E-2</v>
      </c>
      <c r="U505" s="143">
        <f t="shared" si="329"/>
        <v>6</v>
      </c>
      <c r="V505" s="143">
        <v>252</v>
      </c>
      <c r="W505" s="142">
        <f t="shared" si="314"/>
        <v>1.001803145</v>
      </c>
      <c r="X505" s="135">
        <f t="shared" si="315"/>
        <v>1.9202137399999999</v>
      </c>
      <c r="Y505" s="135">
        <f t="shared" si="316"/>
        <v>0</v>
      </c>
      <c r="Z505" s="148" t="str">
        <f t="shared" si="326"/>
        <v>A+J=</v>
      </c>
      <c r="AA505" s="140">
        <f t="shared" si="327"/>
        <v>44581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22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3"/>
      <c r="DN505" s="1"/>
      <c r="DO505" s="1"/>
      <c r="DP505" s="1"/>
      <c r="DQ505" s="1"/>
      <c r="DR505" s="1"/>
      <c r="DS505" s="1"/>
      <c r="DT505" s="1"/>
      <c r="DU505" s="1"/>
      <c r="DV505" s="1"/>
      <c r="DW505" s="4"/>
      <c r="DX505" s="1"/>
      <c r="DY505" s="1"/>
      <c r="DZ505" s="1"/>
      <c r="EA505" s="1"/>
      <c r="EB505" s="1"/>
      <c r="EC505" s="1"/>
    </row>
    <row r="506" spans="1:133" ht="12.75" x14ac:dyDescent="0.2">
      <c r="A506" s="134">
        <f t="shared" si="317"/>
        <v>44559</v>
      </c>
      <c r="B506" s="135">
        <f t="shared" si="309"/>
        <v>1067.6041697999999</v>
      </c>
      <c r="C506" s="135">
        <f t="shared" si="323"/>
        <v>942.87343709000004</v>
      </c>
      <c r="D506" s="136">
        <f t="shared" si="318"/>
        <v>6018.51</v>
      </c>
      <c r="E506" s="137">
        <f t="shared" si="331"/>
        <v>6075.69</v>
      </c>
      <c r="F506" s="138">
        <f t="shared" si="332"/>
        <v>44520</v>
      </c>
      <c r="G506" s="139">
        <f t="shared" si="310"/>
        <v>9.5006903702077317E-3</v>
      </c>
      <c r="H506" s="140">
        <f t="shared" si="324"/>
        <v>44581</v>
      </c>
      <c r="I506" s="140">
        <f t="shared" si="311"/>
        <v>44581</v>
      </c>
      <c r="J506" s="141">
        <f t="shared" si="319"/>
        <v>23</v>
      </c>
      <c r="K506" s="141">
        <f t="shared" si="334"/>
        <v>7</v>
      </c>
      <c r="L506" s="8">
        <f t="shared" si="320"/>
        <v>1.00288201</v>
      </c>
      <c r="M506" s="142">
        <f t="shared" si="333"/>
        <v>1.01249955</v>
      </c>
      <c r="N506" s="142">
        <f t="shared" si="328"/>
        <v>1.1266635231230009</v>
      </c>
      <c r="O506" s="135">
        <f t="shared" si="330"/>
        <v>1.1299105700000001</v>
      </c>
      <c r="P506" s="135">
        <f t="shared" si="312"/>
        <v>1065.3626627399999</v>
      </c>
      <c r="Q506" s="190">
        <f t="shared" si="325"/>
        <v>0</v>
      </c>
      <c r="R506" s="191">
        <f t="shared" si="321"/>
        <v>0</v>
      </c>
      <c r="S506" s="135">
        <f t="shared" si="313"/>
        <v>0</v>
      </c>
      <c r="T506" s="145">
        <f t="shared" si="322"/>
        <v>7.8600000000000003E-2</v>
      </c>
      <c r="U506" s="143">
        <f t="shared" si="329"/>
        <v>7</v>
      </c>
      <c r="V506" s="143">
        <v>252</v>
      </c>
      <c r="W506" s="142">
        <f t="shared" si="314"/>
        <v>1.002103985</v>
      </c>
      <c r="X506" s="135">
        <f t="shared" si="315"/>
        <v>2.24150706</v>
      </c>
      <c r="Y506" s="135">
        <f t="shared" si="316"/>
        <v>0</v>
      </c>
      <c r="Z506" s="148" t="str">
        <f t="shared" si="326"/>
        <v>A+J=</v>
      </c>
      <c r="AA506" s="140">
        <f t="shared" si="327"/>
        <v>44581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22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3"/>
      <c r="DN506" s="1"/>
      <c r="DO506" s="1"/>
      <c r="DP506" s="1"/>
      <c r="DQ506" s="1"/>
      <c r="DR506" s="1"/>
      <c r="DS506" s="1"/>
      <c r="DT506" s="1"/>
      <c r="DU506" s="1"/>
      <c r="DV506" s="1"/>
      <c r="DW506" s="4"/>
      <c r="DX506" s="1"/>
      <c r="DY506" s="1"/>
      <c r="DZ506" s="1"/>
      <c r="EA506" s="1"/>
      <c r="EB506" s="1"/>
      <c r="EC506" s="1"/>
    </row>
    <row r="507" spans="1:133" ht="12.75" x14ac:dyDescent="0.2">
      <c r="A507" s="134">
        <f t="shared" si="317"/>
        <v>44560</v>
      </c>
      <c r="B507" s="135">
        <f t="shared" si="309"/>
        <v>1068.3639112899998</v>
      </c>
      <c r="C507" s="135">
        <f t="shared" si="323"/>
        <v>942.87343709000004</v>
      </c>
      <c r="D507" s="136">
        <f t="shared" si="318"/>
        <v>6018.51</v>
      </c>
      <c r="E507" s="137">
        <f t="shared" si="331"/>
        <v>6075.69</v>
      </c>
      <c r="F507" s="138">
        <f t="shared" si="332"/>
        <v>44520</v>
      </c>
      <c r="G507" s="139">
        <f t="shared" si="310"/>
        <v>9.5006903702077317E-3</v>
      </c>
      <c r="H507" s="140">
        <f t="shared" si="324"/>
        <v>44581</v>
      </c>
      <c r="I507" s="140">
        <f t="shared" si="311"/>
        <v>44581</v>
      </c>
      <c r="J507" s="141">
        <f t="shared" si="319"/>
        <v>23</v>
      </c>
      <c r="K507" s="141">
        <f t="shared" si="334"/>
        <v>8</v>
      </c>
      <c r="L507" s="8">
        <f t="shared" si="320"/>
        <v>1.0032943999999999</v>
      </c>
      <c r="M507" s="142">
        <f t="shared" si="333"/>
        <v>1.01249955</v>
      </c>
      <c r="N507" s="142">
        <f t="shared" si="328"/>
        <v>1.1266635231230009</v>
      </c>
      <c r="O507" s="135">
        <f t="shared" si="330"/>
        <v>1.1303752</v>
      </c>
      <c r="P507" s="135">
        <f t="shared" si="312"/>
        <v>1065.8007500199999</v>
      </c>
      <c r="Q507" s="190">
        <f t="shared" si="325"/>
        <v>0</v>
      </c>
      <c r="R507" s="191">
        <f t="shared" si="321"/>
        <v>0</v>
      </c>
      <c r="S507" s="135">
        <f t="shared" si="313"/>
        <v>0</v>
      </c>
      <c r="T507" s="145">
        <f t="shared" si="322"/>
        <v>7.8600000000000003E-2</v>
      </c>
      <c r="U507" s="143">
        <f t="shared" si="329"/>
        <v>8</v>
      </c>
      <c r="V507" s="143">
        <v>252</v>
      </c>
      <c r="W507" s="142">
        <f t="shared" si="314"/>
        <v>1.0024049159999999</v>
      </c>
      <c r="X507" s="135">
        <f t="shared" si="315"/>
        <v>2.5631612700000002</v>
      </c>
      <c r="Y507" s="135">
        <f t="shared" si="316"/>
        <v>0</v>
      </c>
      <c r="Z507" s="148" t="str">
        <f t="shared" si="326"/>
        <v>A+J=</v>
      </c>
      <c r="AA507" s="140">
        <f t="shared" si="327"/>
        <v>44581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22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3"/>
      <c r="DN507" s="1"/>
      <c r="DO507" s="1"/>
      <c r="DP507" s="1"/>
      <c r="DQ507" s="1"/>
      <c r="DR507" s="1"/>
      <c r="DS507" s="1"/>
      <c r="DT507" s="1"/>
      <c r="DU507" s="1"/>
      <c r="DV507" s="1"/>
      <c r="DW507" s="4"/>
      <c r="DX507" s="1"/>
      <c r="DY507" s="1"/>
      <c r="DZ507" s="1"/>
      <c r="EA507" s="1"/>
      <c r="EB507" s="1"/>
      <c r="EC507" s="1"/>
    </row>
    <row r="508" spans="1:133" ht="12.75" x14ac:dyDescent="0.2">
      <c r="A508" s="134">
        <f t="shared" si="317"/>
        <v>44561</v>
      </c>
      <c r="B508" s="135">
        <f t="shared" si="309"/>
        <v>1069.1241825899999</v>
      </c>
      <c r="C508" s="135">
        <f t="shared" si="323"/>
        <v>942.87343709000004</v>
      </c>
      <c r="D508" s="136">
        <f t="shared" si="318"/>
        <v>6018.51</v>
      </c>
      <c r="E508" s="137">
        <f t="shared" si="331"/>
        <v>6075.69</v>
      </c>
      <c r="F508" s="138">
        <f t="shared" si="332"/>
        <v>44520</v>
      </c>
      <c r="G508" s="139">
        <f t="shared" si="310"/>
        <v>9.5006903702077317E-3</v>
      </c>
      <c r="H508" s="140">
        <f t="shared" si="324"/>
        <v>44581</v>
      </c>
      <c r="I508" s="140">
        <f t="shared" si="311"/>
        <v>44581</v>
      </c>
      <c r="J508" s="141">
        <f t="shared" si="319"/>
        <v>23</v>
      </c>
      <c r="K508" s="141">
        <f t="shared" si="334"/>
        <v>9</v>
      </c>
      <c r="L508" s="8">
        <f t="shared" si="320"/>
        <v>1.0037069599999999</v>
      </c>
      <c r="M508" s="142">
        <f t="shared" si="333"/>
        <v>1.01249955</v>
      </c>
      <c r="N508" s="142">
        <f t="shared" si="328"/>
        <v>1.1266635231230009</v>
      </c>
      <c r="O508" s="135">
        <f t="shared" si="330"/>
        <v>1.13084001</v>
      </c>
      <c r="P508" s="135">
        <f t="shared" si="312"/>
        <v>1066.2390070199999</v>
      </c>
      <c r="Q508" s="190">
        <f t="shared" si="325"/>
        <v>0</v>
      </c>
      <c r="R508" s="191">
        <f t="shared" si="321"/>
        <v>0</v>
      </c>
      <c r="S508" s="135">
        <f t="shared" si="313"/>
        <v>0</v>
      </c>
      <c r="T508" s="145">
        <f t="shared" si="322"/>
        <v>7.8600000000000003E-2</v>
      </c>
      <c r="U508" s="143">
        <f t="shared" si="329"/>
        <v>9</v>
      </c>
      <c r="V508" s="143">
        <v>252</v>
      </c>
      <c r="W508" s="142">
        <f t="shared" si="314"/>
        <v>1.002705937</v>
      </c>
      <c r="X508" s="135">
        <f t="shared" si="315"/>
        <v>2.8851755699999999</v>
      </c>
      <c r="Y508" s="135">
        <f t="shared" si="316"/>
        <v>0</v>
      </c>
      <c r="Z508" s="148" t="str">
        <f t="shared" si="326"/>
        <v>A+J=</v>
      </c>
      <c r="AA508" s="140">
        <f t="shared" si="327"/>
        <v>44581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22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3"/>
      <c r="DN508" s="1"/>
      <c r="DO508" s="1"/>
      <c r="DP508" s="1"/>
      <c r="DQ508" s="1"/>
      <c r="DR508" s="1"/>
      <c r="DS508" s="1"/>
      <c r="DT508" s="1"/>
      <c r="DU508" s="1"/>
      <c r="DV508" s="1"/>
      <c r="DW508" s="4"/>
      <c r="DX508" s="1"/>
      <c r="DY508" s="1"/>
      <c r="DZ508" s="1"/>
      <c r="EA508" s="1"/>
      <c r="EB508" s="1"/>
      <c r="EC508" s="1"/>
    </row>
    <row r="509" spans="1:133" ht="12.75" x14ac:dyDescent="0.2">
      <c r="A509" s="134">
        <f t="shared" si="317"/>
        <v>44562</v>
      </c>
      <c r="B509" s="135">
        <f t="shared" si="309"/>
        <v>1069.8850029</v>
      </c>
      <c r="C509" s="135">
        <f t="shared" si="323"/>
        <v>942.87343709000004</v>
      </c>
      <c r="D509" s="136">
        <f t="shared" si="318"/>
        <v>6018.51</v>
      </c>
      <c r="E509" s="137">
        <f t="shared" si="331"/>
        <v>6075.69</v>
      </c>
      <c r="F509" s="138">
        <f t="shared" si="332"/>
        <v>44520</v>
      </c>
      <c r="G509" s="139">
        <f t="shared" si="310"/>
        <v>9.5006903702077317E-3</v>
      </c>
      <c r="H509" s="140">
        <f t="shared" si="324"/>
        <v>44581</v>
      </c>
      <c r="I509" s="140">
        <f t="shared" si="311"/>
        <v>44581</v>
      </c>
      <c r="J509" s="141">
        <f t="shared" si="319"/>
        <v>23</v>
      </c>
      <c r="K509" s="141">
        <f t="shared" si="334"/>
        <v>10</v>
      </c>
      <c r="L509" s="8">
        <f t="shared" si="320"/>
        <v>1.00411969</v>
      </c>
      <c r="M509" s="142">
        <f t="shared" si="333"/>
        <v>1.01249955</v>
      </c>
      <c r="N509" s="142">
        <f t="shared" si="328"/>
        <v>1.1266635231230009</v>
      </c>
      <c r="O509" s="135">
        <f t="shared" si="330"/>
        <v>1.1313050200000001</v>
      </c>
      <c r="P509" s="135">
        <f t="shared" si="312"/>
        <v>1066.6774525999999</v>
      </c>
      <c r="Q509" s="190">
        <f t="shared" si="325"/>
        <v>0</v>
      </c>
      <c r="R509" s="191">
        <f t="shared" si="321"/>
        <v>0</v>
      </c>
      <c r="S509" s="135">
        <f t="shared" si="313"/>
        <v>0</v>
      </c>
      <c r="T509" s="145">
        <f t="shared" si="322"/>
        <v>7.8600000000000003E-2</v>
      </c>
      <c r="U509" s="143">
        <f t="shared" si="329"/>
        <v>10</v>
      </c>
      <c r="V509" s="143">
        <v>252</v>
      </c>
      <c r="W509" s="142">
        <f t="shared" si="314"/>
        <v>1.003007048</v>
      </c>
      <c r="X509" s="135">
        <f t="shared" si="315"/>
        <v>3.2075502999999999</v>
      </c>
      <c r="Y509" s="135">
        <f t="shared" si="316"/>
        <v>0</v>
      </c>
      <c r="Z509" s="148" t="str">
        <f t="shared" si="326"/>
        <v>A+J=</v>
      </c>
      <c r="AA509" s="140">
        <f t="shared" si="327"/>
        <v>44581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22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3"/>
      <c r="DN509" s="1"/>
      <c r="DO509" s="1"/>
      <c r="DP509" s="1"/>
      <c r="DQ509" s="1"/>
      <c r="DR509" s="1"/>
      <c r="DS509" s="1"/>
      <c r="DT509" s="1"/>
      <c r="DU509" s="1"/>
      <c r="DV509" s="1"/>
      <c r="DW509" s="4"/>
      <c r="DX509" s="1"/>
      <c r="DY509" s="1"/>
      <c r="DZ509" s="1"/>
      <c r="EA509" s="1"/>
      <c r="EB509" s="1"/>
      <c r="EC509" s="1"/>
    </row>
    <row r="510" spans="1:133" ht="12.75" x14ac:dyDescent="0.2">
      <c r="A510" s="134">
        <f t="shared" si="317"/>
        <v>44563</v>
      </c>
      <c r="B510" s="135">
        <f t="shared" si="309"/>
        <v>1069.8850029</v>
      </c>
      <c r="C510" s="135">
        <f t="shared" si="323"/>
        <v>942.87343709000004</v>
      </c>
      <c r="D510" s="136">
        <f t="shared" si="318"/>
        <v>6018.51</v>
      </c>
      <c r="E510" s="137">
        <f t="shared" si="331"/>
        <v>6075.69</v>
      </c>
      <c r="F510" s="138">
        <f t="shared" si="332"/>
        <v>44520</v>
      </c>
      <c r="G510" s="139">
        <f t="shared" si="310"/>
        <v>9.5006903702077317E-3</v>
      </c>
      <c r="H510" s="140">
        <f t="shared" si="324"/>
        <v>44581</v>
      </c>
      <c r="I510" s="140">
        <f t="shared" si="311"/>
        <v>44581</v>
      </c>
      <c r="J510" s="141">
        <f t="shared" si="319"/>
        <v>23</v>
      </c>
      <c r="K510" s="141">
        <f t="shared" si="334"/>
        <v>10</v>
      </c>
      <c r="L510" s="8">
        <f t="shared" si="320"/>
        <v>1.00411969</v>
      </c>
      <c r="M510" s="142">
        <f t="shared" si="333"/>
        <v>1.01249955</v>
      </c>
      <c r="N510" s="142">
        <f t="shared" si="328"/>
        <v>1.1266635231230009</v>
      </c>
      <c r="O510" s="135">
        <f t="shared" si="330"/>
        <v>1.1313050200000001</v>
      </c>
      <c r="P510" s="135">
        <f t="shared" si="312"/>
        <v>1066.6774525999999</v>
      </c>
      <c r="Q510" s="190">
        <f t="shared" si="325"/>
        <v>0</v>
      </c>
      <c r="R510" s="191">
        <f t="shared" si="321"/>
        <v>0</v>
      </c>
      <c r="S510" s="135">
        <f t="shared" si="313"/>
        <v>0</v>
      </c>
      <c r="T510" s="145">
        <f t="shared" si="322"/>
        <v>7.8600000000000003E-2</v>
      </c>
      <c r="U510" s="143">
        <f t="shared" si="329"/>
        <v>10</v>
      </c>
      <c r="V510" s="143">
        <v>252</v>
      </c>
      <c r="W510" s="142">
        <f t="shared" si="314"/>
        <v>1.003007048</v>
      </c>
      <c r="X510" s="135">
        <f t="shared" si="315"/>
        <v>3.2075502999999999</v>
      </c>
      <c r="Y510" s="135">
        <f t="shared" si="316"/>
        <v>0</v>
      </c>
      <c r="Z510" s="148" t="str">
        <f t="shared" si="326"/>
        <v>A+J=</v>
      </c>
      <c r="AA510" s="140">
        <f t="shared" si="327"/>
        <v>44581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22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3"/>
      <c r="DN510" s="1"/>
      <c r="DO510" s="1"/>
      <c r="DP510" s="1"/>
      <c r="DQ510" s="1"/>
      <c r="DR510" s="1"/>
      <c r="DS510" s="1"/>
      <c r="DT510" s="1"/>
      <c r="DU510" s="1"/>
      <c r="DV510" s="1"/>
      <c r="DW510" s="4"/>
      <c r="DX510" s="1"/>
      <c r="DY510" s="1"/>
      <c r="DZ510" s="1"/>
      <c r="EA510" s="1"/>
      <c r="EB510" s="1"/>
      <c r="EC510" s="1"/>
    </row>
    <row r="511" spans="1:133" ht="12.75" x14ac:dyDescent="0.2">
      <c r="A511" s="134">
        <f t="shared" si="317"/>
        <v>44564</v>
      </c>
      <c r="B511" s="135">
        <f t="shared" si="309"/>
        <v>1069.8850029</v>
      </c>
      <c r="C511" s="135">
        <f t="shared" si="323"/>
        <v>942.87343709000004</v>
      </c>
      <c r="D511" s="136">
        <f t="shared" si="318"/>
        <v>6018.51</v>
      </c>
      <c r="E511" s="137">
        <f t="shared" si="331"/>
        <v>6075.69</v>
      </c>
      <c r="F511" s="138">
        <f t="shared" si="332"/>
        <v>44520</v>
      </c>
      <c r="G511" s="139">
        <f t="shared" si="310"/>
        <v>9.5006903702077317E-3</v>
      </c>
      <c r="H511" s="140">
        <f t="shared" si="324"/>
        <v>44581</v>
      </c>
      <c r="I511" s="140">
        <f t="shared" si="311"/>
        <v>44581</v>
      </c>
      <c r="J511" s="141">
        <f t="shared" si="319"/>
        <v>23</v>
      </c>
      <c r="K511" s="141">
        <f t="shared" si="334"/>
        <v>10</v>
      </c>
      <c r="L511" s="8">
        <f t="shared" si="320"/>
        <v>1.00411969</v>
      </c>
      <c r="M511" s="142">
        <f t="shared" si="333"/>
        <v>1.01249955</v>
      </c>
      <c r="N511" s="142">
        <f t="shared" si="328"/>
        <v>1.1266635231230009</v>
      </c>
      <c r="O511" s="135">
        <f t="shared" si="330"/>
        <v>1.1313050200000001</v>
      </c>
      <c r="P511" s="135">
        <f t="shared" si="312"/>
        <v>1066.6774525999999</v>
      </c>
      <c r="Q511" s="190">
        <f t="shared" si="325"/>
        <v>0</v>
      </c>
      <c r="R511" s="191">
        <f t="shared" si="321"/>
        <v>0</v>
      </c>
      <c r="S511" s="135">
        <f t="shared" si="313"/>
        <v>0</v>
      </c>
      <c r="T511" s="145">
        <f t="shared" si="322"/>
        <v>7.8600000000000003E-2</v>
      </c>
      <c r="U511" s="143">
        <f t="shared" si="329"/>
        <v>10</v>
      </c>
      <c r="V511" s="143">
        <v>252</v>
      </c>
      <c r="W511" s="142">
        <f t="shared" si="314"/>
        <v>1.003007048</v>
      </c>
      <c r="X511" s="135">
        <f t="shared" si="315"/>
        <v>3.2075502999999999</v>
      </c>
      <c r="Y511" s="135">
        <f t="shared" si="316"/>
        <v>0</v>
      </c>
      <c r="Z511" s="148" t="str">
        <f t="shared" si="326"/>
        <v>A+J=</v>
      </c>
      <c r="AA511" s="140">
        <f t="shared" si="327"/>
        <v>44581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22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3"/>
      <c r="DN511" s="1"/>
      <c r="DO511" s="1"/>
      <c r="DP511" s="1"/>
      <c r="DQ511" s="1"/>
      <c r="DR511" s="1"/>
      <c r="DS511" s="1"/>
      <c r="DT511" s="1"/>
      <c r="DU511" s="1"/>
      <c r="DV511" s="1"/>
      <c r="DW511" s="4"/>
      <c r="DX511" s="1"/>
      <c r="DY511" s="1"/>
      <c r="DZ511" s="1"/>
      <c r="EA511" s="1"/>
      <c r="EB511" s="1"/>
      <c r="EC511" s="1"/>
    </row>
    <row r="512" spans="1:133" ht="12.75" x14ac:dyDescent="0.2">
      <c r="A512" s="134">
        <f t="shared" si="317"/>
        <v>44565</v>
      </c>
      <c r="B512" s="135">
        <f t="shared" si="309"/>
        <v>1070.64637354</v>
      </c>
      <c r="C512" s="135">
        <f t="shared" si="323"/>
        <v>942.87343709000004</v>
      </c>
      <c r="D512" s="136">
        <f t="shared" si="318"/>
        <v>6018.51</v>
      </c>
      <c r="E512" s="137">
        <f t="shared" si="331"/>
        <v>6075.69</v>
      </c>
      <c r="F512" s="138">
        <f t="shared" si="332"/>
        <v>44520</v>
      </c>
      <c r="G512" s="139">
        <f t="shared" si="310"/>
        <v>9.5006903702077317E-3</v>
      </c>
      <c r="H512" s="140">
        <f t="shared" si="324"/>
        <v>44581</v>
      </c>
      <c r="I512" s="140">
        <f t="shared" si="311"/>
        <v>44581</v>
      </c>
      <c r="J512" s="141">
        <f t="shared" si="319"/>
        <v>23</v>
      </c>
      <c r="K512" s="141">
        <f t="shared" si="334"/>
        <v>11</v>
      </c>
      <c r="L512" s="8">
        <f t="shared" si="320"/>
        <v>1.0045326000000001</v>
      </c>
      <c r="M512" s="142">
        <f t="shared" si="333"/>
        <v>1.01249955</v>
      </c>
      <c r="N512" s="142">
        <f t="shared" si="328"/>
        <v>1.1266635231230009</v>
      </c>
      <c r="O512" s="135">
        <f t="shared" si="330"/>
        <v>1.1317702300000001</v>
      </c>
      <c r="P512" s="135">
        <f t="shared" si="312"/>
        <v>1067.11608675</v>
      </c>
      <c r="Q512" s="190">
        <f t="shared" si="325"/>
        <v>0</v>
      </c>
      <c r="R512" s="191">
        <f t="shared" si="321"/>
        <v>0</v>
      </c>
      <c r="S512" s="135">
        <f t="shared" si="313"/>
        <v>0</v>
      </c>
      <c r="T512" s="145">
        <f t="shared" si="322"/>
        <v>7.8600000000000003E-2</v>
      </c>
      <c r="U512" s="143">
        <f t="shared" si="329"/>
        <v>11</v>
      </c>
      <c r="V512" s="143">
        <v>252</v>
      </c>
      <c r="W512" s="142">
        <f t="shared" si="314"/>
        <v>1.0033082499999999</v>
      </c>
      <c r="X512" s="135">
        <f t="shared" si="315"/>
        <v>3.5302867899999999</v>
      </c>
      <c r="Y512" s="135">
        <f t="shared" si="316"/>
        <v>0</v>
      </c>
      <c r="Z512" s="148" t="str">
        <f t="shared" si="326"/>
        <v>A+J=</v>
      </c>
      <c r="AA512" s="140">
        <f t="shared" si="327"/>
        <v>44581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22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3"/>
      <c r="DN512" s="1"/>
      <c r="DO512" s="1"/>
      <c r="DP512" s="1"/>
      <c r="DQ512" s="1"/>
      <c r="DR512" s="1"/>
      <c r="DS512" s="1"/>
      <c r="DT512" s="1"/>
      <c r="DU512" s="1"/>
      <c r="DV512" s="1"/>
      <c r="DW512" s="4"/>
      <c r="DX512" s="1"/>
      <c r="DY512" s="1"/>
      <c r="DZ512" s="1"/>
      <c r="EA512" s="1"/>
      <c r="EB512" s="1"/>
      <c r="EC512" s="1"/>
    </row>
    <row r="513" spans="1:133" ht="12.75" x14ac:dyDescent="0.2">
      <c r="A513" s="134">
        <f t="shared" si="317"/>
        <v>44566</v>
      </c>
      <c r="B513" s="135">
        <f t="shared" si="309"/>
        <v>1071.40827483</v>
      </c>
      <c r="C513" s="135">
        <f t="shared" si="323"/>
        <v>942.87343709000004</v>
      </c>
      <c r="D513" s="136">
        <f t="shared" si="318"/>
        <v>6018.51</v>
      </c>
      <c r="E513" s="137">
        <f t="shared" si="331"/>
        <v>6075.69</v>
      </c>
      <c r="F513" s="138">
        <f t="shared" si="332"/>
        <v>44520</v>
      </c>
      <c r="G513" s="139">
        <f t="shared" si="310"/>
        <v>9.5006903702077317E-3</v>
      </c>
      <c r="H513" s="140">
        <f t="shared" si="324"/>
        <v>44581</v>
      </c>
      <c r="I513" s="140">
        <f t="shared" si="311"/>
        <v>44581</v>
      </c>
      <c r="J513" s="141">
        <f t="shared" si="319"/>
        <v>23</v>
      </c>
      <c r="K513" s="141">
        <f t="shared" si="334"/>
        <v>12</v>
      </c>
      <c r="L513" s="8">
        <f t="shared" si="320"/>
        <v>1.0049456699999999</v>
      </c>
      <c r="M513" s="142">
        <f t="shared" si="333"/>
        <v>1.01249955</v>
      </c>
      <c r="N513" s="142">
        <f t="shared" si="328"/>
        <v>1.1266635231230009</v>
      </c>
      <c r="O513" s="135">
        <f t="shared" si="330"/>
        <v>1.1322356200000001</v>
      </c>
      <c r="P513" s="135">
        <f t="shared" si="312"/>
        <v>1067.5548906199999</v>
      </c>
      <c r="Q513" s="190">
        <f t="shared" si="325"/>
        <v>0</v>
      </c>
      <c r="R513" s="191">
        <f t="shared" si="321"/>
        <v>0</v>
      </c>
      <c r="S513" s="135">
        <f t="shared" si="313"/>
        <v>0</v>
      </c>
      <c r="T513" s="145">
        <f t="shared" si="322"/>
        <v>7.8600000000000003E-2</v>
      </c>
      <c r="U513" s="143">
        <f t="shared" si="329"/>
        <v>12</v>
      </c>
      <c r="V513" s="143">
        <v>252</v>
      </c>
      <c r="W513" s="142">
        <f t="shared" si="314"/>
        <v>1.003609542</v>
      </c>
      <c r="X513" s="135">
        <f t="shared" si="315"/>
        <v>3.8533842100000002</v>
      </c>
      <c r="Y513" s="135">
        <f t="shared" si="316"/>
        <v>0</v>
      </c>
      <c r="Z513" s="148" t="str">
        <f t="shared" si="326"/>
        <v>A+J=</v>
      </c>
      <c r="AA513" s="140">
        <f t="shared" si="327"/>
        <v>44581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22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3"/>
      <c r="DN513" s="1"/>
      <c r="DO513" s="1"/>
      <c r="DP513" s="1"/>
      <c r="DQ513" s="1"/>
      <c r="DR513" s="1"/>
      <c r="DS513" s="1"/>
      <c r="DT513" s="1"/>
      <c r="DU513" s="1"/>
      <c r="DV513" s="1"/>
      <c r="DW513" s="4"/>
      <c r="DX513" s="1"/>
      <c r="DY513" s="1"/>
      <c r="DZ513" s="1"/>
      <c r="EA513" s="1"/>
      <c r="EB513" s="1"/>
      <c r="EC513" s="1"/>
    </row>
    <row r="514" spans="1:133" ht="12.75" x14ac:dyDescent="0.2">
      <c r="A514" s="134">
        <f t="shared" si="317"/>
        <v>44567</v>
      </c>
      <c r="B514" s="135">
        <f t="shared" si="309"/>
        <v>1072.17072596</v>
      </c>
      <c r="C514" s="135">
        <f t="shared" si="323"/>
        <v>942.87343709000004</v>
      </c>
      <c r="D514" s="136">
        <f t="shared" si="318"/>
        <v>6018.51</v>
      </c>
      <c r="E514" s="137">
        <f t="shared" si="331"/>
        <v>6075.69</v>
      </c>
      <c r="F514" s="138">
        <f t="shared" si="332"/>
        <v>44520</v>
      </c>
      <c r="G514" s="139">
        <f t="shared" si="310"/>
        <v>9.5006903702077317E-3</v>
      </c>
      <c r="H514" s="140">
        <f t="shared" si="324"/>
        <v>44581</v>
      </c>
      <c r="I514" s="140">
        <f t="shared" si="311"/>
        <v>44581</v>
      </c>
      <c r="J514" s="141">
        <f t="shared" si="319"/>
        <v>23</v>
      </c>
      <c r="K514" s="141">
        <f t="shared" si="334"/>
        <v>13</v>
      </c>
      <c r="L514" s="8">
        <f t="shared" si="320"/>
        <v>1.00535891</v>
      </c>
      <c r="M514" s="142">
        <f t="shared" si="333"/>
        <v>1.01249955</v>
      </c>
      <c r="N514" s="142">
        <f t="shared" si="328"/>
        <v>1.1266635231230009</v>
      </c>
      <c r="O514" s="135">
        <f t="shared" si="330"/>
        <v>1.13270121</v>
      </c>
      <c r="P514" s="135">
        <f t="shared" si="312"/>
        <v>1067.9938830599999</v>
      </c>
      <c r="Q514" s="190">
        <f t="shared" si="325"/>
        <v>0</v>
      </c>
      <c r="R514" s="191">
        <f t="shared" si="321"/>
        <v>0</v>
      </c>
      <c r="S514" s="135">
        <f t="shared" si="313"/>
        <v>0</v>
      </c>
      <c r="T514" s="145">
        <f t="shared" si="322"/>
        <v>7.8600000000000003E-2</v>
      </c>
      <c r="U514" s="143">
        <f t="shared" si="329"/>
        <v>13</v>
      </c>
      <c r="V514" s="143">
        <v>252</v>
      </c>
      <c r="W514" s="142">
        <f t="shared" si="314"/>
        <v>1.0039109239999999</v>
      </c>
      <c r="X514" s="135">
        <f t="shared" si="315"/>
        <v>4.1768428999999996</v>
      </c>
      <c r="Y514" s="135">
        <f t="shared" si="316"/>
        <v>0</v>
      </c>
      <c r="Z514" s="148" t="str">
        <f t="shared" si="326"/>
        <v>A+J=</v>
      </c>
      <c r="AA514" s="140">
        <f t="shared" si="327"/>
        <v>44581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22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3"/>
      <c r="DN514" s="1"/>
      <c r="DO514" s="1"/>
      <c r="DP514" s="1"/>
      <c r="DQ514" s="1"/>
      <c r="DR514" s="1"/>
      <c r="DS514" s="1"/>
      <c r="DT514" s="1"/>
      <c r="DU514" s="1"/>
      <c r="DV514" s="1"/>
      <c r="DW514" s="4"/>
      <c r="DX514" s="1"/>
      <c r="DY514" s="1"/>
      <c r="DZ514" s="1"/>
      <c r="EA514" s="1"/>
      <c r="EB514" s="1"/>
      <c r="EC514" s="1"/>
    </row>
    <row r="515" spans="1:133" ht="12.75" x14ac:dyDescent="0.2">
      <c r="A515" s="134">
        <f t="shared" si="317"/>
        <v>44568</v>
      </c>
      <c r="B515" s="135">
        <f t="shared" si="309"/>
        <v>1072.9337093699999</v>
      </c>
      <c r="C515" s="135">
        <f t="shared" si="323"/>
        <v>942.87343709000004</v>
      </c>
      <c r="D515" s="136">
        <f t="shared" si="318"/>
        <v>6018.51</v>
      </c>
      <c r="E515" s="137">
        <f t="shared" si="331"/>
        <v>6075.69</v>
      </c>
      <c r="F515" s="138">
        <f t="shared" si="332"/>
        <v>44520</v>
      </c>
      <c r="G515" s="139">
        <f t="shared" si="310"/>
        <v>9.5006903702077317E-3</v>
      </c>
      <c r="H515" s="140">
        <f t="shared" si="324"/>
        <v>44581</v>
      </c>
      <c r="I515" s="140">
        <f t="shared" si="311"/>
        <v>44581</v>
      </c>
      <c r="J515" s="141">
        <f t="shared" si="319"/>
        <v>23</v>
      </c>
      <c r="K515" s="141">
        <f t="shared" si="334"/>
        <v>14</v>
      </c>
      <c r="L515" s="8">
        <f t="shared" si="320"/>
        <v>1.0057723199999999</v>
      </c>
      <c r="M515" s="142">
        <f t="shared" si="333"/>
        <v>1.01249955</v>
      </c>
      <c r="N515" s="142">
        <f t="shared" si="328"/>
        <v>1.1266635231230009</v>
      </c>
      <c r="O515" s="135">
        <f t="shared" si="330"/>
        <v>1.1331669799999999</v>
      </c>
      <c r="P515" s="135">
        <f t="shared" si="312"/>
        <v>1068.4330452199999</v>
      </c>
      <c r="Q515" s="190">
        <f t="shared" si="325"/>
        <v>0</v>
      </c>
      <c r="R515" s="191">
        <f t="shared" si="321"/>
        <v>0</v>
      </c>
      <c r="S515" s="135">
        <f t="shared" si="313"/>
        <v>0</v>
      </c>
      <c r="T515" s="145">
        <f t="shared" si="322"/>
        <v>7.8600000000000003E-2</v>
      </c>
      <c r="U515" s="143">
        <f t="shared" si="329"/>
        <v>14</v>
      </c>
      <c r="V515" s="143">
        <v>252</v>
      </c>
      <c r="W515" s="142">
        <f t="shared" si="314"/>
        <v>1.0042123970000001</v>
      </c>
      <c r="X515" s="135">
        <f t="shared" si="315"/>
        <v>4.5006641500000004</v>
      </c>
      <c r="Y515" s="135">
        <f t="shared" si="316"/>
        <v>0</v>
      </c>
      <c r="Z515" s="148" t="str">
        <f t="shared" si="326"/>
        <v>A+J=</v>
      </c>
      <c r="AA515" s="140">
        <f t="shared" si="327"/>
        <v>44581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22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3"/>
      <c r="DN515" s="1"/>
      <c r="DO515" s="1"/>
      <c r="DP515" s="1"/>
      <c r="DQ515" s="1"/>
      <c r="DR515" s="1"/>
      <c r="DS515" s="1"/>
      <c r="DT515" s="1"/>
      <c r="DU515" s="1"/>
      <c r="DV515" s="1"/>
      <c r="DW515" s="4"/>
      <c r="DX515" s="1"/>
      <c r="DY515" s="1"/>
      <c r="DZ515" s="1"/>
      <c r="EA515" s="1"/>
      <c r="EB515" s="1"/>
      <c r="EC515" s="1"/>
    </row>
    <row r="516" spans="1:133" ht="12.75" x14ac:dyDescent="0.2">
      <c r="A516" s="134">
        <f t="shared" si="317"/>
        <v>44569</v>
      </c>
      <c r="B516" s="135">
        <f t="shared" si="309"/>
        <v>1073.6972442599999</v>
      </c>
      <c r="C516" s="135">
        <f t="shared" si="323"/>
        <v>942.87343709000004</v>
      </c>
      <c r="D516" s="136">
        <f t="shared" si="318"/>
        <v>6018.51</v>
      </c>
      <c r="E516" s="137">
        <f t="shared" si="331"/>
        <v>6075.69</v>
      </c>
      <c r="F516" s="138">
        <f t="shared" si="332"/>
        <v>44520</v>
      </c>
      <c r="G516" s="139">
        <f t="shared" si="310"/>
        <v>9.5006903702077317E-3</v>
      </c>
      <c r="H516" s="140">
        <f t="shared" si="324"/>
        <v>44581</v>
      </c>
      <c r="I516" s="140">
        <f t="shared" si="311"/>
        <v>44581</v>
      </c>
      <c r="J516" s="141">
        <f t="shared" si="319"/>
        <v>23</v>
      </c>
      <c r="K516" s="141">
        <f t="shared" si="334"/>
        <v>15</v>
      </c>
      <c r="L516" s="8">
        <f t="shared" si="320"/>
        <v>1.0061859</v>
      </c>
      <c r="M516" s="142">
        <f t="shared" si="333"/>
        <v>1.01249955</v>
      </c>
      <c r="N516" s="142">
        <f t="shared" si="328"/>
        <v>1.1266635231230009</v>
      </c>
      <c r="O516" s="135">
        <f t="shared" si="330"/>
        <v>1.13363295</v>
      </c>
      <c r="P516" s="135">
        <f t="shared" si="312"/>
        <v>1068.8723959599999</v>
      </c>
      <c r="Q516" s="190">
        <f t="shared" si="325"/>
        <v>0</v>
      </c>
      <c r="R516" s="191">
        <f t="shared" si="321"/>
        <v>0</v>
      </c>
      <c r="S516" s="135">
        <f t="shared" si="313"/>
        <v>0</v>
      </c>
      <c r="T516" s="145">
        <f t="shared" si="322"/>
        <v>7.8600000000000003E-2</v>
      </c>
      <c r="U516" s="143">
        <f t="shared" si="329"/>
        <v>15</v>
      </c>
      <c r="V516" s="143">
        <v>252</v>
      </c>
      <c r="W516" s="142">
        <f t="shared" si="314"/>
        <v>1.004513961</v>
      </c>
      <c r="X516" s="135">
        <f t="shared" si="315"/>
        <v>4.8248483000000002</v>
      </c>
      <c r="Y516" s="135">
        <f t="shared" si="316"/>
        <v>0</v>
      </c>
      <c r="Z516" s="148" t="str">
        <f t="shared" si="326"/>
        <v>A+J=</v>
      </c>
      <c r="AA516" s="140">
        <f t="shared" si="327"/>
        <v>44581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22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3"/>
      <c r="DN516" s="1"/>
      <c r="DO516" s="1"/>
      <c r="DP516" s="1"/>
      <c r="DQ516" s="1"/>
      <c r="DR516" s="1"/>
      <c r="DS516" s="1"/>
      <c r="DT516" s="1"/>
      <c r="DU516" s="1"/>
      <c r="DV516" s="1"/>
      <c r="DW516" s="4"/>
      <c r="DX516" s="1"/>
      <c r="DY516" s="1"/>
      <c r="DZ516" s="1"/>
      <c r="EA516" s="1"/>
      <c r="EB516" s="1"/>
      <c r="EC516" s="1"/>
    </row>
    <row r="517" spans="1:133" ht="12.75" x14ac:dyDescent="0.2">
      <c r="A517" s="134">
        <f t="shared" si="317"/>
        <v>44570</v>
      </c>
      <c r="B517" s="135">
        <f t="shared" si="309"/>
        <v>1073.6972442599999</v>
      </c>
      <c r="C517" s="135">
        <f t="shared" si="323"/>
        <v>942.87343709000004</v>
      </c>
      <c r="D517" s="136">
        <f t="shared" si="318"/>
        <v>6018.51</v>
      </c>
      <c r="E517" s="137">
        <f t="shared" si="331"/>
        <v>6075.69</v>
      </c>
      <c r="F517" s="138">
        <f t="shared" si="332"/>
        <v>44520</v>
      </c>
      <c r="G517" s="139">
        <f t="shared" si="310"/>
        <v>9.5006903702077317E-3</v>
      </c>
      <c r="H517" s="140">
        <f t="shared" si="324"/>
        <v>44581</v>
      </c>
      <c r="I517" s="140">
        <f t="shared" si="311"/>
        <v>44581</v>
      </c>
      <c r="J517" s="141">
        <f t="shared" si="319"/>
        <v>23</v>
      </c>
      <c r="K517" s="141">
        <f t="shared" si="334"/>
        <v>15</v>
      </c>
      <c r="L517" s="8">
        <f t="shared" si="320"/>
        <v>1.0061859</v>
      </c>
      <c r="M517" s="142">
        <f t="shared" si="333"/>
        <v>1.01249955</v>
      </c>
      <c r="N517" s="142">
        <f t="shared" si="328"/>
        <v>1.1266635231230009</v>
      </c>
      <c r="O517" s="135">
        <f t="shared" si="330"/>
        <v>1.13363295</v>
      </c>
      <c r="P517" s="135">
        <f t="shared" si="312"/>
        <v>1068.8723959599999</v>
      </c>
      <c r="Q517" s="190">
        <f t="shared" si="325"/>
        <v>0</v>
      </c>
      <c r="R517" s="191">
        <f t="shared" si="321"/>
        <v>0</v>
      </c>
      <c r="S517" s="135">
        <f t="shared" si="313"/>
        <v>0</v>
      </c>
      <c r="T517" s="145">
        <f t="shared" si="322"/>
        <v>7.8600000000000003E-2</v>
      </c>
      <c r="U517" s="143">
        <f t="shared" si="329"/>
        <v>15</v>
      </c>
      <c r="V517" s="143">
        <v>252</v>
      </c>
      <c r="W517" s="142">
        <f t="shared" si="314"/>
        <v>1.004513961</v>
      </c>
      <c r="X517" s="135">
        <f t="shared" si="315"/>
        <v>4.8248483000000002</v>
      </c>
      <c r="Y517" s="135">
        <f t="shared" si="316"/>
        <v>0</v>
      </c>
      <c r="Z517" s="148" t="str">
        <f t="shared" si="326"/>
        <v>A+J=</v>
      </c>
      <c r="AA517" s="140">
        <f t="shared" si="327"/>
        <v>44581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22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3"/>
      <c r="DN517" s="1"/>
      <c r="DO517" s="1"/>
      <c r="DP517" s="1"/>
      <c r="DQ517" s="1"/>
      <c r="DR517" s="1"/>
      <c r="DS517" s="1"/>
      <c r="DT517" s="1"/>
      <c r="DU517" s="1"/>
      <c r="DV517" s="1"/>
      <c r="DW517" s="4"/>
      <c r="DX517" s="1"/>
      <c r="DY517" s="1"/>
      <c r="DZ517" s="1"/>
      <c r="EA517" s="1"/>
      <c r="EB517" s="1"/>
      <c r="EC517" s="1"/>
    </row>
    <row r="518" spans="1:133" ht="12.75" x14ac:dyDescent="0.2">
      <c r="A518" s="134">
        <f t="shared" si="317"/>
        <v>44571</v>
      </c>
      <c r="B518" s="135">
        <f t="shared" si="309"/>
        <v>1073.6972442599999</v>
      </c>
      <c r="C518" s="135">
        <f t="shared" si="323"/>
        <v>942.87343709000004</v>
      </c>
      <c r="D518" s="136">
        <f t="shared" si="318"/>
        <v>6018.51</v>
      </c>
      <c r="E518" s="137">
        <f t="shared" si="331"/>
        <v>6075.69</v>
      </c>
      <c r="F518" s="138">
        <f t="shared" si="332"/>
        <v>44520</v>
      </c>
      <c r="G518" s="139">
        <f t="shared" si="310"/>
        <v>9.5006903702077317E-3</v>
      </c>
      <c r="H518" s="140">
        <f t="shared" si="324"/>
        <v>44581</v>
      </c>
      <c r="I518" s="140">
        <f t="shared" si="311"/>
        <v>44581</v>
      </c>
      <c r="J518" s="141">
        <f t="shared" si="319"/>
        <v>23</v>
      </c>
      <c r="K518" s="141">
        <f t="shared" si="334"/>
        <v>15</v>
      </c>
      <c r="L518" s="8">
        <f t="shared" si="320"/>
        <v>1.0061859</v>
      </c>
      <c r="M518" s="142">
        <f t="shared" si="333"/>
        <v>1.01249955</v>
      </c>
      <c r="N518" s="142">
        <f t="shared" si="328"/>
        <v>1.1266635231230009</v>
      </c>
      <c r="O518" s="135">
        <f t="shared" si="330"/>
        <v>1.13363295</v>
      </c>
      <c r="P518" s="135">
        <f t="shared" si="312"/>
        <v>1068.8723959599999</v>
      </c>
      <c r="Q518" s="190">
        <f t="shared" si="325"/>
        <v>0</v>
      </c>
      <c r="R518" s="191">
        <f t="shared" si="321"/>
        <v>0</v>
      </c>
      <c r="S518" s="135">
        <f t="shared" si="313"/>
        <v>0</v>
      </c>
      <c r="T518" s="145">
        <f t="shared" si="322"/>
        <v>7.8600000000000003E-2</v>
      </c>
      <c r="U518" s="143">
        <f t="shared" si="329"/>
        <v>15</v>
      </c>
      <c r="V518" s="143">
        <v>252</v>
      </c>
      <c r="W518" s="142">
        <f t="shared" si="314"/>
        <v>1.004513961</v>
      </c>
      <c r="X518" s="135">
        <f t="shared" si="315"/>
        <v>4.8248483000000002</v>
      </c>
      <c r="Y518" s="135">
        <f t="shared" si="316"/>
        <v>0</v>
      </c>
      <c r="Z518" s="148" t="str">
        <f t="shared" si="326"/>
        <v>A+J=</v>
      </c>
      <c r="AA518" s="140">
        <f t="shared" si="327"/>
        <v>44581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22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3"/>
      <c r="DN518" s="1"/>
      <c r="DO518" s="1"/>
      <c r="DP518" s="1"/>
      <c r="DQ518" s="1"/>
      <c r="DR518" s="1"/>
      <c r="DS518" s="1"/>
      <c r="DT518" s="1"/>
      <c r="DU518" s="1"/>
      <c r="DV518" s="1"/>
      <c r="DW518" s="4"/>
      <c r="DX518" s="1"/>
      <c r="DY518" s="1"/>
      <c r="DZ518" s="1"/>
      <c r="EA518" s="1"/>
      <c r="EB518" s="1"/>
      <c r="EC518" s="1"/>
    </row>
    <row r="519" spans="1:133" ht="12.75" x14ac:dyDescent="0.2">
      <c r="A519" s="134">
        <f t="shared" si="317"/>
        <v>44572</v>
      </c>
      <c r="B519" s="135">
        <f t="shared" si="309"/>
        <v>1074.4613109100001</v>
      </c>
      <c r="C519" s="135">
        <f t="shared" si="323"/>
        <v>942.87343709000004</v>
      </c>
      <c r="D519" s="136">
        <f t="shared" si="318"/>
        <v>6018.51</v>
      </c>
      <c r="E519" s="137">
        <f t="shared" si="331"/>
        <v>6075.69</v>
      </c>
      <c r="F519" s="138">
        <f t="shared" si="332"/>
        <v>44520</v>
      </c>
      <c r="G519" s="139">
        <f t="shared" si="310"/>
        <v>9.5006903702077317E-3</v>
      </c>
      <c r="H519" s="140">
        <f t="shared" si="324"/>
        <v>44581</v>
      </c>
      <c r="I519" s="140">
        <f t="shared" si="311"/>
        <v>44581</v>
      </c>
      <c r="J519" s="141">
        <f t="shared" si="319"/>
        <v>23</v>
      </c>
      <c r="K519" s="141">
        <f t="shared" si="334"/>
        <v>16</v>
      </c>
      <c r="L519" s="8">
        <f t="shared" si="320"/>
        <v>1.0065996500000001</v>
      </c>
      <c r="M519" s="142">
        <f t="shared" si="333"/>
        <v>1.01249955</v>
      </c>
      <c r="N519" s="142">
        <f t="shared" si="328"/>
        <v>1.1266635231230009</v>
      </c>
      <c r="O519" s="135">
        <f t="shared" si="330"/>
        <v>1.1340991</v>
      </c>
      <c r="P519" s="135">
        <f t="shared" si="312"/>
        <v>1069.3119164100001</v>
      </c>
      <c r="Q519" s="190">
        <f t="shared" si="325"/>
        <v>0</v>
      </c>
      <c r="R519" s="191">
        <f t="shared" si="321"/>
        <v>0</v>
      </c>
      <c r="S519" s="135">
        <f t="shared" si="313"/>
        <v>0</v>
      </c>
      <c r="T519" s="145">
        <f t="shared" si="322"/>
        <v>7.8600000000000003E-2</v>
      </c>
      <c r="U519" s="143">
        <f t="shared" si="329"/>
        <v>16</v>
      </c>
      <c r="V519" s="143">
        <v>252</v>
      </c>
      <c r="W519" s="142">
        <f t="shared" si="314"/>
        <v>1.0048156150000001</v>
      </c>
      <c r="X519" s="135">
        <f t="shared" si="315"/>
        <v>5.1493944999999997</v>
      </c>
      <c r="Y519" s="135">
        <f t="shared" si="316"/>
        <v>0</v>
      </c>
      <c r="Z519" s="148" t="str">
        <f t="shared" si="326"/>
        <v>A+J=</v>
      </c>
      <c r="AA519" s="140">
        <f t="shared" si="327"/>
        <v>44581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22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3"/>
      <c r="DN519" s="1"/>
      <c r="DO519" s="1"/>
      <c r="DP519" s="1"/>
      <c r="DQ519" s="1"/>
      <c r="DR519" s="1"/>
      <c r="DS519" s="1"/>
      <c r="DT519" s="1"/>
      <c r="DU519" s="1"/>
      <c r="DV519" s="1"/>
      <c r="DW519" s="4"/>
      <c r="DX519" s="1"/>
      <c r="DY519" s="1"/>
      <c r="DZ519" s="1"/>
      <c r="EA519" s="1"/>
      <c r="EB519" s="1"/>
      <c r="EC519" s="1"/>
    </row>
    <row r="520" spans="1:133" ht="12.75" x14ac:dyDescent="0.2">
      <c r="A520" s="134">
        <f t="shared" si="317"/>
        <v>44573</v>
      </c>
      <c r="B520" s="135">
        <f t="shared" si="309"/>
        <v>1075.2259390900001</v>
      </c>
      <c r="C520" s="135">
        <f t="shared" si="323"/>
        <v>942.87343709000004</v>
      </c>
      <c r="D520" s="136">
        <f t="shared" si="318"/>
        <v>6018.51</v>
      </c>
      <c r="E520" s="137">
        <f t="shared" si="331"/>
        <v>6075.69</v>
      </c>
      <c r="F520" s="138">
        <f t="shared" si="332"/>
        <v>44520</v>
      </c>
      <c r="G520" s="139">
        <f t="shared" si="310"/>
        <v>9.5006903702077317E-3</v>
      </c>
      <c r="H520" s="140">
        <f t="shared" si="324"/>
        <v>44581</v>
      </c>
      <c r="I520" s="140">
        <f t="shared" si="311"/>
        <v>44581</v>
      </c>
      <c r="J520" s="141">
        <f t="shared" si="319"/>
        <v>23</v>
      </c>
      <c r="K520" s="141">
        <f t="shared" si="334"/>
        <v>17</v>
      </c>
      <c r="L520" s="8">
        <f t="shared" si="320"/>
        <v>1.00701358</v>
      </c>
      <c r="M520" s="142">
        <f t="shared" si="333"/>
        <v>1.01249955</v>
      </c>
      <c r="N520" s="142">
        <f t="shared" si="328"/>
        <v>1.1266635231230009</v>
      </c>
      <c r="O520" s="135">
        <f t="shared" si="330"/>
        <v>1.1345654599999999</v>
      </c>
      <c r="P520" s="135">
        <f t="shared" si="312"/>
        <v>1069.7516348700001</v>
      </c>
      <c r="Q520" s="190">
        <f t="shared" si="325"/>
        <v>0</v>
      </c>
      <c r="R520" s="191">
        <f t="shared" si="321"/>
        <v>0</v>
      </c>
      <c r="S520" s="135">
        <f t="shared" si="313"/>
        <v>0</v>
      </c>
      <c r="T520" s="145">
        <f t="shared" si="322"/>
        <v>7.8600000000000003E-2</v>
      </c>
      <c r="U520" s="143">
        <f t="shared" si="329"/>
        <v>17</v>
      </c>
      <c r="V520" s="143">
        <v>252</v>
      </c>
      <c r="W520" s="142">
        <f t="shared" si="314"/>
        <v>1.0051173600000001</v>
      </c>
      <c r="X520" s="135">
        <f t="shared" si="315"/>
        <v>5.4743042199999996</v>
      </c>
      <c r="Y520" s="135">
        <f t="shared" si="316"/>
        <v>0</v>
      </c>
      <c r="Z520" s="148" t="str">
        <f t="shared" si="326"/>
        <v>A+J=</v>
      </c>
      <c r="AA520" s="140">
        <f t="shared" si="327"/>
        <v>44581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22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3"/>
      <c r="DN520" s="1"/>
      <c r="DO520" s="1"/>
      <c r="DP520" s="1"/>
      <c r="DQ520" s="1"/>
      <c r="DR520" s="1"/>
      <c r="DS520" s="1"/>
      <c r="DT520" s="1"/>
      <c r="DU520" s="1"/>
      <c r="DV520" s="1"/>
      <c r="DW520" s="4"/>
      <c r="DX520" s="1"/>
      <c r="DY520" s="1"/>
      <c r="DZ520" s="1"/>
      <c r="EA520" s="1"/>
      <c r="EB520" s="1"/>
      <c r="EC520" s="1"/>
    </row>
    <row r="521" spans="1:133" ht="12.75" x14ac:dyDescent="0.2">
      <c r="A521" s="134">
        <f t="shared" si="317"/>
        <v>44574</v>
      </c>
      <c r="B521" s="135">
        <f t="shared" si="309"/>
        <v>1075.99110066</v>
      </c>
      <c r="C521" s="135">
        <f t="shared" si="323"/>
        <v>942.87343709000004</v>
      </c>
      <c r="D521" s="136">
        <f t="shared" si="318"/>
        <v>6018.51</v>
      </c>
      <c r="E521" s="137">
        <f t="shared" si="331"/>
        <v>6075.69</v>
      </c>
      <c r="F521" s="138">
        <f t="shared" si="332"/>
        <v>44520</v>
      </c>
      <c r="G521" s="139">
        <f t="shared" si="310"/>
        <v>9.5006903702077317E-3</v>
      </c>
      <c r="H521" s="140">
        <f t="shared" si="324"/>
        <v>44581</v>
      </c>
      <c r="I521" s="140">
        <f t="shared" si="311"/>
        <v>44581</v>
      </c>
      <c r="J521" s="141">
        <f t="shared" si="319"/>
        <v>23</v>
      </c>
      <c r="K521" s="141">
        <f t="shared" si="334"/>
        <v>18</v>
      </c>
      <c r="L521" s="8">
        <f t="shared" si="320"/>
        <v>1.00742767</v>
      </c>
      <c r="M521" s="142">
        <f t="shared" si="333"/>
        <v>1.01249955</v>
      </c>
      <c r="N521" s="142">
        <f t="shared" si="328"/>
        <v>1.1266635231230009</v>
      </c>
      <c r="O521" s="135">
        <f t="shared" si="330"/>
        <v>1.135032</v>
      </c>
      <c r="P521" s="135">
        <f t="shared" si="312"/>
        <v>1070.19152304</v>
      </c>
      <c r="Q521" s="190">
        <f t="shared" si="325"/>
        <v>0</v>
      </c>
      <c r="R521" s="191">
        <f t="shared" si="321"/>
        <v>0</v>
      </c>
      <c r="S521" s="135">
        <f t="shared" si="313"/>
        <v>0</v>
      </c>
      <c r="T521" s="145">
        <f t="shared" si="322"/>
        <v>7.8600000000000003E-2</v>
      </c>
      <c r="U521" s="143">
        <f t="shared" si="329"/>
        <v>18</v>
      </c>
      <c r="V521" s="143">
        <v>252</v>
      </c>
      <c r="W521" s="142">
        <f t="shared" si="314"/>
        <v>1.0054191960000001</v>
      </c>
      <c r="X521" s="135">
        <f t="shared" si="315"/>
        <v>5.79957762</v>
      </c>
      <c r="Y521" s="135">
        <f t="shared" si="316"/>
        <v>0</v>
      </c>
      <c r="Z521" s="148" t="str">
        <f t="shared" si="326"/>
        <v>A+J=</v>
      </c>
      <c r="AA521" s="140">
        <f t="shared" si="327"/>
        <v>44581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22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3"/>
      <c r="DN521" s="1"/>
      <c r="DO521" s="1"/>
      <c r="DP521" s="1"/>
      <c r="DQ521" s="1"/>
      <c r="DR521" s="1"/>
      <c r="DS521" s="1"/>
      <c r="DT521" s="1"/>
      <c r="DU521" s="1"/>
      <c r="DV521" s="1"/>
      <c r="DW521" s="4"/>
      <c r="DX521" s="1"/>
      <c r="DY521" s="1"/>
      <c r="DZ521" s="1"/>
      <c r="EA521" s="1"/>
      <c r="EB521" s="1"/>
      <c r="EC521" s="1"/>
    </row>
    <row r="522" spans="1:133" ht="12.75" x14ac:dyDescent="0.2">
      <c r="A522" s="134">
        <f t="shared" si="317"/>
        <v>44575</v>
      </c>
      <c r="B522" s="135">
        <f t="shared" ref="B522:B585" si="335">(P522+X522)</f>
        <v>1076.7568043000001</v>
      </c>
      <c r="C522" s="135">
        <f t="shared" si="323"/>
        <v>942.87343709000004</v>
      </c>
      <c r="D522" s="136">
        <f t="shared" si="318"/>
        <v>6018.51</v>
      </c>
      <c r="E522" s="137">
        <f t="shared" si="331"/>
        <v>6075.69</v>
      </c>
      <c r="F522" s="138">
        <f t="shared" si="332"/>
        <v>44520</v>
      </c>
      <c r="G522" s="139">
        <f t="shared" ref="G522:G585" si="336">(E522/D522)-1</f>
        <v>9.5006903702077317E-3</v>
      </c>
      <c r="H522" s="140">
        <f t="shared" si="324"/>
        <v>44581</v>
      </c>
      <c r="I522" s="140">
        <f t="shared" ref="I522:I585" si="337">IF(A522&gt;I521,H522,I521)</f>
        <v>44581</v>
      </c>
      <c r="J522" s="141">
        <f t="shared" si="319"/>
        <v>23</v>
      </c>
      <c r="K522" s="141">
        <f t="shared" si="334"/>
        <v>19</v>
      </c>
      <c r="L522" s="8">
        <f t="shared" si="320"/>
        <v>1.0078419300000001</v>
      </c>
      <c r="M522" s="142">
        <f t="shared" si="333"/>
        <v>1.01249955</v>
      </c>
      <c r="N522" s="142">
        <f t="shared" si="328"/>
        <v>1.1266635231230009</v>
      </c>
      <c r="O522" s="135">
        <f t="shared" si="330"/>
        <v>1.1354987299999999</v>
      </c>
      <c r="P522" s="135">
        <f t="shared" ref="P522:P585" si="338">TRUNC(C522*O522,8)</f>
        <v>1070.63159036</v>
      </c>
      <c r="Q522" s="190">
        <f t="shared" si="325"/>
        <v>0</v>
      </c>
      <c r="R522" s="191">
        <f t="shared" si="321"/>
        <v>0</v>
      </c>
      <c r="S522" s="135">
        <f t="shared" ref="S522:S585" si="339">IF(R522&gt;0,TRUNC(R522*P522,8),0)</f>
        <v>0</v>
      </c>
      <c r="T522" s="145">
        <f t="shared" si="322"/>
        <v>7.8600000000000003E-2</v>
      </c>
      <c r="U522" s="143">
        <f t="shared" si="329"/>
        <v>19</v>
      </c>
      <c r="V522" s="143">
        <v>252</v>
      </c>
      <c r="W522" s="142">
        <f t="shared" ref="W522:W585" si="340">ROUND((1+T522)^TRUNC((U522/V522),9),9)</f>
        <v>1.005721122</v>
      </c>
      <c r="X522" s="135">
        <f t="shared" ref="X522:X585" si="341">TRUNC((P522*(W522-1)),8)</f>
        <v>6.1252139400000001</v>
      </c>
      <c r="Y522" s="135">
        <f t="shared" ref="Y522:Y585" si="342">IF(Q522&gt;0,S522+X522,0)</f>
        <v>0</v>
      </c>
      <c r="Z522" s="148" t="str">
        <f t="shared" si="326"/>
        <v>A+J=</v>
      </c>
      <c r="AA522" s="140">
        <f t="shared" si="327"/>
        <v>44581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22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3"/>
      <c r="DN522" s="1"/>
      <c r="DO522" s="1"/>
      <c r="DP522" s="1"/>
      <c r="DQ522" s="1"/>
      <c r="DR522" s="1"/>
      <c r="DS522" s="1"/>
      <c r="DT522" s="1"/>
      <c r="DU522" s="1"/>
      <c r="DV522" s="1"/>
      <c r="DW522" s="4"/>
      <c r="DX522" s="1"/>
      <c r="DY522" s="1"/>
      <c r="DZ522" s="1"/>
      <c r="EA522" s="1"/>
      <c r="EB522" s="1"/>
      <c r="EC522" s="1"/>
    </row>
    <row r="523" spans="1:133" ht="12.75" x14ac:dyDescent="0.2">
      <c r="A523" s="134">
        <f t="shared" ref="A523:A586" si="343">(A522+1)</f>
        <v>44576</v>
      </c>
      <c r="B523" s="135">
        <f t="shared" si="335"/>
        <v>1077.5230597899999</v>
      </c>
      <c r="C523" s="135">
        <f t="shared" si="323"/>
        <v>942.87343709000004</v>
      </c>
      <c r="D523" s="136">
        <f t="shared" ref="D523:D586" si="344">IF(E523=E522,D522,E522)</f>
        <v>6018.51</v>
      </c>
      <c r="E523" s="137">
        <f t="shared" si="331"/>
        <v>6075.69</v>
      </c>
      <c r="F523" s="138">
        <f t="shared" si="332"/>
        <v>44520</v>
      </c>
      <c r="G523" s="139">
        <f t="shared" si="336"/>
        <v>9.5006903702077317E-3</v>
      </c>
      <c r="H523" s="140">
        <f t="shared" si="324"/>
        <v>44581</v>
      </c>
      <c r="I523" s="140">
        <f t="shared" si="337"/>
        <v>44581</v>
      </c>
      <c r="J523" s="141">
        <f t="shared" ref="J523:J586" si="345">IF(I523=I522,J522,NETWORKDAYS(I522,I523,$AD$148:$AD$502)-1)</f>
        <v>23</v>
      </c>
      <c r="K523" s="141">
        <f t="shared" si="334"/>
        <v>20</v>
      </c>
      <c r="L523" s="8">
        <f t="shared" ref="L523:L586" si="346">IF(E523&lt;D523,1,TRUNC((E523/D523)^TRUNC((K523/J523),9),8))</f>
        <v>1.0082563600000001</v>
      </c>
      <c r="M523" s="142">
        <f t="shared" si="333"/>
        <v>1.01249955</v>
      </c>
      <c r="N523" s="142">
        <f t="shared" si="328"/>
        <v>1.1266635231230009</v>
      </c>
      <c r="O523" s="135">
        <f t="shared" si="330"/>
        <v>1.1359656600000001</v>
      </c>
      <c r="P523" s="135">
        <f t="shared" si="338"/>
        <v>1071.07184626</v>
      </c>
      <c r="Q523" s="190">
        <f t="shared" si="325"/>
        <v>0</v>
      </c>
      <c r="R523" s="191">
        <f t="shared" ref="R523:R586" si="347">IF(Q523&gt;0,VLOOKUP($A523,$AD$10:$AI$140,6),0)</f>
        <v>0</v>
      </c>
      <c r="S523" s="135">
        <f t="shared" si="339"/>
        <v>0</v>
      </c>
      <c r="T523" s="145">
        <f t="shared" ref="T523:T586" si="348">(T522)</f>
        <v>7.8600000000000003E-2</v>
      </c>
      <c r="U523" s="143">
        <f t="shared" si="329"/>
        <v>20</v>
      </c>
      <c r="V523" s="143">
        <v>252</v>
      </c>
      <c r="W523" s="142">
        <f t="shared" si="340"/>
        <v>1.006023138</v>
      </c>
      <c r="X523" s="135">
        <f t="shared" si="341"/>
        <v>6.4512135300000004</v>
      </c>
      <c r="Y523" s="135">
        <f t="shared" si="342"/>
        <v>0</v>
      </c>
      <c r="Z523" s="148" t="str">
        <f t="shared" si="326"/>
        <v>A+J=</v>
      </c>
      <c r="AA523" s="140">
        <f t="shared" si="327"/>
        <v>44581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22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3"/>
      <c r="DN523" s="1"/>
      <c r="DO523" s="1"/>
      <c r="DP523" s="1"/>
      <c r="DQ523" s="1"/>
      <c r="DR523" s="1"/>
      <c r="DS523" s="1"/>
      <c r="DT523" s="1"/>
      <c r="DU523" s="1"/>
      <c r="DV523" s="1"/>
      <c r="DW523" s="4"/>
      <c r="DX523" s="1"/>
      <c r="DY523" s="1"/>
      <c r="DZ523" s="1"/>
      <c r="EA523" s="1"/>
      <c r="EB523" s="1"/>
      <c r="EC523" s="1"/>
    </row>
    <row r="524" spans="1:133" ht="12.75" x14ac:dyDescent="0.2">
      <c r="A524" s="134">
        <f t="shared" si="343"/>
        <v>44577</v>
      </c>
      <c r="B524" s="135">
        <f t="shared" si="335"/>
        <v>1077.5230597899999</v>
      </c>
      <c r="C524" s="135">
        <f t="shared" ref="C524:C587" si="349">TRUNC(IF(Q523&gt;0,VLOOKUP(A523,$AD$12:$AE$140,2),C523),8)</f>
        <v>942.87343709000004</v>
      </c>
      <c r="D524" s="136">
        <f t="shared" si="344"/>
        <v>6018.51</v>
      </c>
      <c r="E524" s="137">
        <f t="shared" si="331"/>
        <v>6075.69</v>
      </c>
      <c r="F524" s="138">
        <f t="shared" si="332"/>
        <v>44520</v>
      </c>
      <c r="G524" s="139">
        <f t="shared" si="336"/>
        <v>9.5006903702077317E-3</v>
      </c>
      <c r="H524" s="140">
        <f t="shared" ref="H524:H587" si="350">IF(DAY(A524)=H$9,VLOOKUP(A524,AH$118:AN$450,4),H523)</f>
        <v>44581</v>
      </c>
      <c r="I524" s="140">
        <f t="shared" si="337"/>
        <v>44581</v>
      </c>
      <c r="J524" s="141">
        <f t="shared" si="345"/>
        <v>23</v>
      </c>
      <c r="K524" s="141">
        <f t="shared" si="334"/>
        <v>20</v>
      </c>
      <c r="L524" s="8">
        <f t="shared" si="346"/>
        <v>1.0082563600000001</v>
      </c>
      <c r="M524" s="142">
        <f t="shared" si="333"/>
        <v>1.01249955</v>
      </c>
      <c r="N524" s="142">
        <f t="shared" si="328"/>
        <v>1.1266635231230009</v>
      </c>
      <c r="O524" s="135">
        <f t="shared" si="330"/>
        <v>1.1359656600000001</v>
      </c>
      <c r="P524" s="135">
        <f t="shared" si="338"/>
        <v>1071.07184626</v>
      </c>
      <c r="Q524" s="190">
        <f t="shared" ref="Q524:Q587" si="351">IF(VLOOKUP(A524,AD$10:AK$140,8)=VLOOKUP(A523,AD$10:AK$140,8),0,VLOOKUP(A524,AD$10:AK$140,8))</f>
        <v>0</v>
      </c>
      <c r="R524" s="191">
        <f t="shared" si="347"/>
        <v>0</v>
      </c>
      <c r="S524" s="135">
        <f t="shared" si="339"/>
        <v>0</v>
      </c>
      <c r="T524" s="145">
        <f t="shared" si="348"/>
        <v>7.8600000000000003E-2</v>
      </c>
      <c r="U524" s="143">
        <f t="shared" si="329"/>
        <v>20</v>
      </c>
      <c r="V524" s="143">
        <v>252</v>
      </c>
      <c r="W524" s="142">
        <f t="shared" si="340"/>
        <v>1.006023138</v>
      </c>
      <c r="X524" s="135">
        <f t="shared" si="341"/>
        <v>6.4512135300000004</v>
      </c>
      <c r="Y524" s="135">
        <f t="shared" si="342"/>
        <v>0</v>
      </c>
      <c r="Z524" s="148" t="str">
        <f t="shared" ref="Z524:Z587" si="352">IF($Q523&gt;0,VLOOKUP($A523,$AD$10:$AM$140,9),Z523)</f>
        <v>A+J=</v>
      </c>
      <c r="AA524" s="140">
        <f t="shared" ref="AA524:AA587" si="353">IF($Q523&gt;0,VLOOKUP($A523,$AD$10:$AM$140,10),AA523)</f>
        <v>44581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22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3"/>
      <c r="DN524" s="1"/>
      <c r="DO524" s="1"/>
      <c r="DP524" s="1"/>
      <c r="DQ524" s="1"/>
      <c r="DR524" s="1"/>
      <c r="DS524" s="1"/>
      <c r="DT524" s="1"/>
      <c r="DU524" s="1"/>
      <c r="DV524" s="1"/>
      <c r="DW524" s="4"/>
      <c r="DX524" s="1"/>
      <c r="DY524" s="1"/>
      <c r="DZ524" s="1"/>
      <c r="EA524" s="1"/>
      <c r="EB524" s="1"/>
      <c r="EC524" s="1"/>
    </row>
    <row r="525" spans="1:133" ht="12.75" x14ac:dyDescent="0.2">
      <c r="A525" s="134">
        <f t="shared" si="343"/>
        <v>44578</v>
      </c>
      <c r="B525" s="135">
        <f t="shared" si="335"/>
        <v>1077.5230597899999</v>
      </c>
      <c r="C525" s="135">
        <f t="shared" si="349"/>
        <v>942.87343709000004</v>
      </c>
      <c r="D525" s="136">
        <f t="shared" si="344"/>
        <v>6018.51</v>
      </c>
      <c r="E525" s="137">
        <f t="shared" si="331"/>
        <v>6075.69</v>
      </c>
      <c r="F525" s="138">
        <f t="shared" si="332"/>
        <v>44520</v>
      </c>
      <c r="G525" s="139">
        <f t="shared" si="336"/>
        <v>9.5006903702077317E-3</v>
      </c>
      <c r="H525" s="140">
        <f t="shared" si="350"/>
        <v>44581</v>
      </c>
      <c r="I525" s="140">
        <f t="shared" si="337"/>
        <v>44581</v>
      </c>
      <c r="J525" s="141">
        <f t="shared" si="345"/>
        <v>23</v>
      </c>
      <c r="K525" s="141">
        <f t="shared" si="334"/>
        <v>20</v>
      </c>
      <c r="L525" s="8">
        <f t="shared" si="346"/>
        <v>1.0082563600000001</v>
      </c>
      <c r="M525" s="142">
        <f t="shared" si="333"/>
        <v>1.01249955</v>
      </c>
      <c r="N525" s="142">
        <f t="shared" si="328"/>
        <v>1.1266635231230009</v>
      </c>
      <c r="O525" s="135">
        <f t="shared" si="330"/>
        <v>1.1359656600000001</v>
      </c>
      <c r="P525" s="135">
        <f t="shared" si="338"/>
        <v>1071.07184626</v>
      </c>
      <c r="Q525" s="190">
        <f t="shared" si="351"/>
        <v>0</v>
      </c>
      <c r="R525" s="191">
        <f t="shared" si="347"/>
        <v>0</v>
      </c>
      <c r="S525" s="135">
        <f t="shared" si="339"/>
        <v>0</v>
      </c>
      <c r="T525" s="145">
        <f t="shared" si="348"/>
        <v>7.8600000000000003E-2</v>
      </c>
      <c r="U525" s="143">
        <f t="shared" si="329"/>
        <v>20</v>
      </c>
      <c r="V525" s="143">
        <v>252</v>
      </c>
      <c r="W525" s="142">
        <f t="shared" si="340"/>
        <v>1.006023138</v>
      </c>
      <c r="X525" s="135">
        <f t="shared" si="341"/>
        <v>6.4512135300000004</v>
      </c>
      <c r="Y525" s="135">
        <f t="shared" si="342"/>
        <v>0</v>
      </c>
      <c r="Z525" s="148" t="str">
        <f t="shared" si="352"/>
        <v>A+J=</v>
      </c>
      <c r="AA525" s="140">
        <f t="shared" si="353"/>
        <v>44581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22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3"/>
      <c r="DN525" s="1"/>
      <c r="DO525" s="1"/>
      <c r="DP525" s="1"/>
      <c r="DQ525" s="1"/>
      <c r="DR525" s="1"/>
      <c r="DS525" s="1"/>
      <c r="DT525" s="1"/>
      <c r="DU525" s="1"/>
      <c r="DV525" s="1"/>
      <c r="DW525" s="4"/>
      <c r="DX525" s="1"/>
      <c r="DY525" s="1"/>
      <c r="DZ525" s="1"/>
      <c r="EA525" s="1"/>
      <c r="EB525" s="1"/>
      <c r="EC525" s="1"/>
    </row>
    <row r="526" spans="1:133" ht="12.75" x14ac:dyDescent="0.2">
      <c r="A526" s="134">
        <f t="shared" si="343"/>
        <v>44579</v>
      </c>
      <c r="B526" s="135">
        <f t="shared" si="335"/>
        <v>1078.28986007</v>
      </c>
      <c r="C526" s="135">
        <f t="shared" si="349"/>
        <v>942.87343709000004</v>
      </c>
      <c r="D526" s="136">
        <f t="shared" si="344"/>
        <v>6018.51</v>
      </c>
      <c r="E526" s="137">
        <f t="shared" si="331"/>
        <v>6075.69</v>
      </c>
      <c r="F526" s="138">
        <f t="shared" si="332"/>
        <v>44520</v>
      </c>
      <c r="G526" s="139">
        <f t="shared" si="336"/>
        <v>9.5006903702077317E-3</v>
      </c>
      <c r="H526" s="140">
        <f t="shared" si="350"/>
        <v>44581</v>
      </c>
      <c r="I526" s="140">
        <f t="shared" si="337"/>
        <v>44581</v>
      </c>
      <c r="J526" s="141">
        <f t="shared" si="345"/>
        <v>23</v>
      </c>
      <c r="K526" s="141">
        <f t="shared" si="334"/>
        <v>21</v>
      </c>
      <c r="L526" s="8">
        <f t="shared" si="346"/>
        <v>1.0086709700000001</v>
      </c>
      <c r="M526" s="142">
        <f t="shared" si="333"/>
        <v>1.01249955</v>
      </c>
      <c r="N526" s="142">
        <f t="shared" si="328"/>
        <v>1.1266635231230009</v>
      </c>
      <c r="O526" s="135">
        <f t="shared" si="330"/>
        <v>1.13643278</v>
      </c>
      <c r="P526" s="135">
        <f t="shared" si="338"/>
        <v>1071.5122813</v>
      </c>
      <c r="Q526" s="190">
        <f t="shared" si="351"/>
        <v>0</v>
      </c>
      <c r="R526" s="191">
        <f t="shared" si="347"/>
        <v>0</v>
      </c>
      <c r="S526" s="135">
        <f t="shared" si="339"/>
        <v>0</v>
      </c>
      <c r="T526" s="145">
        <f t="shared" si="348"/>
        <v>7.8600000000000003E-2</v>
      </c>
      <c r="U526" s="143">
        <f t="shared" si="329"/>
        <v>21</v>
      </c>
      <c r="V526" s="143">
        <v>252</v>
      </c>
      <c r="W526" s="142">
        <f t="shared" si="340"/>
        <v>1.0063252460000001</v>
      </c>
      <c r="X526" s="135">
        <f t="shared" si="341"/>
        <v>6.7775787699999999</v>
      </c>
      <c r="Y526" s="135">
        <f t="shared" si="342"/>
        <v>0</v>
      </c>
      <c r="Z526" s="148" t="str">
        <f t="shared" si="352"/>
        <v>A+J=</v>
      </c>
      <c r="AA526" s="140">
        <f t="shared" si="353"/>
        <v>44581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22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3"/>
      <c r="DN526" s="1"/>
      <c r="DO526" s="1"/>
      <c r="DP526" s="1"/>
      <c r="DQ526" s="1"/>
      <c r="DR526" s="1"/>
      <c r="DS526" s="1"/>
      <c r="DT526" s="1"/>
      <c r="DU526" s="1"/>
      <c r="DV526" s="1"/>
      <c r="DW526" s="4"/>
      <c r="DX526" s="1"/>
      <c r="DY526" s="1"/>
      <c r="DZ526" s="1"/>
      <c r="EA526" s="1"/>
      <c r="EB526" s="1"/>
      <c r="EC526" s="1"/>
    </row>
    <row r="527" spans="1:133" ht="12.75" x14ac:dyDescent="0.2">
      <c r="A527" s="134">
        <f t="shared" si="343"/>
        <v>44580</v>
      </c>
      <c r="B527" s="135">
        <f t="shared" si="335"/>
        <v>1079.0572032600001</v>
      </c>
      <c r="C527" s="135">
        <f t="shared" si="349"/>
        <v>942.87343709000004</v>
      </c>
      <c r="D527" s="136">
        <f t="shared" si="344"/>
        <v>6018.51</v>
      </c>
      <c r="E527" s="137">
        <f t="shared" si="331"/>
        <v>6075.69</v>
      </c>
      <c r="F527" s="138">
        <f t="shared" si="332"/>
        <v>44520</v>
      </c>
      <c r="G527" s="139">
        <f t="shared" si="336"/>
        <v>9.5006903702077317E-3</v>
      </c>
      <c r="H527" s="140">
        <f t="shared" si="350"/>
        <v>44581</v>
      </c>
      <c r="I527" s="140">
        <f t="shared" si="337"/>
        <v>44581</v>
      </c>
      <c r="J527" s="141">
        <f t="shared" si="345"/>
        <v>23</v>
      </c>
      <c r="K527" s="141">
        <f t="shared" si="334"/>
        <v>22</v>
      </c>
      <c r="L527" s="8">
        <f t="shared" si="346"/>
        <v>1.00908574</v>
      </c>
      <c r="M527" s="142">
        <f t="shared" si="333"/>
        <v>1.01249955</v>
      </c>
      <c r="N527" s="142">
        <f t="shared" si="328"/>
        <v>1.1266635231230009</v>
      </c>
      <c r="O527" s="135">
        <f t="shared" si="330"/>
        <v>1.1369000899999999</v>
      </c>
      <c r="P527" s="135">
        <f t="shared" si="338"/>
        <v>1071.9528954800001</v>
      </c>
      <c r="Q527" s="190">
        <f t="shared" si="351"/>
        <v>0</v>
      </c>
      <c r="R527" s="191">
        <f t="shared" si="347"/>
        <v>0</v>
      </c>
      <c r="S527" s="135">
        <f t="shared" si="339"/>
        <v>0</v>
      </c>
      <c r="T527" s="145">
        <f t="shared" si="348"/>
        <v>7.8600000000000003E-2</v>
      </c>
      <c r="U527" s="143">
        <f t="shared" si="329"/>
        <v>22</v>
      </c>
      <c r="V527" s="143">
        <v>252</v>
      </c>
      <c r="W527" s="142">
        <f t="shared" si="340"/>
        <v>1.006627444</v>
      </c>
      <c r="X527" s="135">
        <f t="shared" si="341"/>
        <v>7.1043077800000001</v>
      </c>
      <c r="Y527" s="135">
        <f t="shared" si="342"/>
        <v>0</v>
      </c>
      <c r="Z527" s="148" t="str">
        <f t="shared" si="352"/>
        <v>A+J=</v>
      </c>
      <c r="AA527" s="140">
        <f t="shared" si="353"/>
        <v>44581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22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3"/>
      <c r="DN527" s="1"/>
      <c r="DO527" s="1"/>
      <c r="DP527" s="1"/>
      <c r="DQ527" s="1"/>
      <c r="DR527" s="1"/>
      <c r="DS527" s="1"/>
      <c r="DT527" s="1"/>
      <c r="DU527" s="1"/>
      <c r="DV527" s="1"/>
      <c r="DW527" s="4"/>
      <c r="DX527" s="1"/>
      <c r="DY527" s="1"/>
      <c r="DZ527" s="1"/>
      <c r="EA527" s="1"/>
      <c r="EB527" s="1"/>
      <c r="EC527" s="1"/>
    </row>
    <row r="528" spans="1:133" ht="12.75" x14ac:dyDescent="0.2">
      <c r="A528" s="134">
        <f t="shared" si="343"/>
        <v>44581</v>
      </c>
      <c r="B528" s="135">
        <f t="shared" si="335"/>
        <v>1079.8251002300001</v>
      </c>
      <c r="C528" s="135">
        <f t="shared" si="349"/>
        <v>942.87343709000004</v>
      </c>
      <c r="D528" s="136">
        <f t="shared" si="344"/>
        <v>6018.51</v>
      </c>
      <c r="E528" s="137">
        <f t="shared" si="331"/>
        <v>6075.69</v>
      </c>
      <c r="F528" s="138">
        <f t="shared" si="332"/>
        <v>44520</v>
      </c>
      <c r="G528" s="139">
        <f t="shared" si="336"/>
        <v>9.5006903702077317E-3</v>
      </c>
      <c r="H528" s="140">
        <f t="shared" si="350"/>
        <v>44613</v>
      </c>
      <c r="I528" s="140">
        <f t="shared" si="337"/>
        <v>44581</v>
      </c>
      <c r="J528" s="141">
        <f t="shared" si="345"/>
        <v>23</v>
      </c>
      <c r="K528" s="141">
        <f t="shared" si="334"/>
        <v>23</v>
      </c>
      <c r="L528" s="8">
        <f t="shared" si="346"/>
        <v>1.0095006900000001</v>
      </c>
      <c r="M528" s="142">
        <f t="shared" si="333"/>
        <v>1.01249955</v>
      </c>
      <c r="N528" s="142">
        <f t="shared" si="328"/>
        <v>1.1266635231230009</v>
      </c>
      <c r="O528" s="135">
        <f t="shared" si="330"/>
        <v>1.1373675999999999</v>
      </c>
      <c r="P528" s="135">
        <f t="shared" si="338"/>
        <v>1072.39369824</v>
      </c>
      <c r="Q528" s="190">
        <f t="shared" si="351"/>
        <v>17</v>
      </c>
      <c r="R528" s="191">
        <f t="shared" si="347"/>
        <v>4.3898288545765407E-3</v>
      </c>
      <c r="S528" s="135">
        <f t="shared" si="339"/>
        <v>4.7076247999999996</v>
      </c>
      <c r="T528" s="145">
        <f t="shared" si="348"/>
        <v>7.8600000000000003E-2</v>
      </c>
      <c r="U528" s="143">
        <f t="shared" si="329"/>
        <v>23</v>
      </c>
      <c r="V528" s="143">
        <v>252</v>
      </c>
      <c r="W528" s="142">
        <f t="shared" si="340"/>
        <v>1.006929733</v>
      </c>
      <c r="X528" s="135">
        <f t="shared" si="341"/>
        <v>7.4314019900000003</v>
      </c>
      <c r="Y528" s="135">
        <f t="shared" si="342"/>
        <v>12.139026789999999</v>
      </c>
      <c r="Z528" s="148" t="str">
        <f t="shared" si="352"/>
        <v>A+J=</v>
      </c>
      <c r="AA528" s="140">
        <f t="shared" si="353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22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3"/>
      <c r="DN528" s="1"/>
      <c r="DO528" s="1"/>
      <c r="DP528" s="1"/>
      <c r="DQ528" s="1"/>
      <c r="DR528" s="1"/>
      <c r="DS528" s="1"/>
      <c r="DT528" s="1"/>
      <c r="DU528" s="1"/>
      <c r="DV528" s="1"/>
      <c r="DW528" s="4"/>
      <c r="DX528" s="1"/>
      <c r="DY528" s="1"/>
      <c r="DZ528" s="1"/>
      <c r="EA528" s="1"/>
      <c r="EB528" s="1"/>
      <c r="EC528" s="1"/>
    </row>
    <row r="529" spans="1:133" ht="12.75" x14ac:dyDescent="0.2">
      <c r="A529" s="134">
        <f t="shared" si="343"/>
        <v>44582</v>
      </c>
      <c r="B529" s="135">
        <f t="shared" si="335"/>
        <v>1068.35982496</v>
      </c>
      <c r="C529" s="135">
        <f t="shared" si="349"/>
        <v>938.73438407000003</v>
      </c>
      <c r="D529" s="136">
        <f t="shared" si="344"/>
        <v>6075.69</v>
      </c>
      <c r="E529" s="137">
        <f t="shared" si="331"/>
        <v>6120.04</v>
      </c>
      <c r="F529" s="138">
        <f t="shared" si="332"/>
        <v>44550</v>
      </c>
      <c r="G529" s="139">
        <f t="shared" si="336"/>
        <v>7.2995824342585447E-3</v>
      </c>
      <c r="H529" s="140">
        <f t="shared" si="350"/>
        <v>44613</v>
      </c>
      <c r="I529" s="140">
        <f t="shared" si="337"/>
        <v>44613</v>
      </c>
      <c r="J529" s="141">
        <f t="shared" si="345"/>
        <v>22</v>
      </c>
      <c r="K529" s="141">
        <f t="shared" si="334"/>
        <v>1</v>
      </c>
      <c r="L529" s="8">
        <f t="shared" si="346"/>
        <v>1.00033064</v>
      </c>
      <c r="M529" s="142">
        <f t="shared" si="333"/>
        <v>1.0095006900000001</v>
      </c>
      <c r="N529" s="142">
        <f t="shared" si="328"/>
        <v>1.1373676039905005</v>
      </c>
      <c r="O529" s="135">
        <f t="shared" si="330"/>
        <v>1.1377436599999999</v>
      </c>
      <c r="P529" s="135">
        <f t="shared" si="338"/>
        <v>1068.03909389</v>
      </c>
      <c r="Q529" s="190">
        <f t="shared" si="351"/>
        <v>0</v>
      </c>
      <c r="R529" s="191">
        <f t="shared" si="347"/>
        <v>0</v>
      </c>
      <c r="S529" s="135">
        <f t="shared" si="339"/>
        <v>0</v>
      </c>
      <c r="T529" s="145">
        <f t="shared" si="348"/>
        <v>7.8600000000000003E-2</v>
      </c>
      <c r="U529" s="143">
        <f t="shared" si="329"/>
        <v>1</v>
      </c>
      <c r="V529" s="143">
        <v>252</v>
      </c>
      <c r="W529" s="142">
        <f t="shared" si="340"/>
        <v>1.0003002990000001</v>
      </c>
      <c r="X529" s="135">
        <f t="shared" si="341"/>
        <v>0.32073107000000001</v>
      </c>
      <c r="Y529" s="135">
        <f t="shared" si="342"/>
        <v>0</v>
      </c>
      <c r="Z529" s="148" t="str">
        <f t="shared" si="352"/>
        <v>A+J=</v>
      </c>
      <c r="AA529" s="140">
        <f t="shared" si="353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22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3"/>
      <c r="DN529" s="1"/>
      <c r="DO529" s="1"/>
      <c r="DP529" s="1"/>
      <c r="DQ529" s="1"/>
      <c r="DR529" s="1"/>
      <c r="DS529" s="1"/>
      <c r="DT529" s="1"/>
      <c r="DU529" s="1"/>
      <c r="DV529" s="1"/>
      <c r="DW529" s="4"/>
      <c r="DX529" s="1"/>
      <c r="DY529" s="1"/>
      <c r="DZ529" s="1"/>
      <c r="EA529" s="1"/>
      <c r="EB529" s="1"/>
      <c r="EC529" s="1"/>
    </row>
    <row r="530" spans="1:133" ht="12.75" x14ac:dyDescent="0.2">
      <c r="A530" s="134">
        <f t="shared" si="343"/>
        <v>44583</v>
      </c>
      <c r="B530" s="135">
        <f t="shared" si="335"/>
        <v>1069.0340057000001</v>
      </c>
      <c r="C530" s="135">
        <f t="shared" si="349"/>
        <v>938.73438407000003</v>
      </c>
      <c r="D530" s="136">
        <f t="shared" si="344"/>
        <v>6075.69</v>
      </c>
      <c r="E530" s="137">
        <f t="shared" si="331"/>
        <v>6120.04</v>
      </c>
      <c r="F530" s="138">
        <f t="shared" si="332"/>
        <v>44550</v>
      </c>
      <c r="G530" s="139">
        <f t="shared" si="336"/>
        <v>7.2995824342585447E-3</v>
      </c>
      <c r="H530" s="140">
        <f t="shared" si="350"/>
        <v>44613</v>
      </c>
      <c r="I530" s="140">
        <f t="shared" si="337"/>
        <v>44613</v>
      </c>
      <c r="J530" s="141">
        <f t="shared" si="345"/>
        <v>22</v>
      </c>
      <c r="K530" s="141">
        <f t="shared" si="334"/>
        <v>2</v>
      </c>
      <c r="L530" s="8">
        <f t="shared" si="346"/>
        <v>1.0006614</v>
      </c>
      <c r="M530" s="142">
        <f t="shared" si="333"/>
        <v>1.0095006900000001</v>
      </c>
      <c r="N530" s="142">
        <f t="shared" si="328"/>
        <v>1.1373676039905005</v>
      </c>
      <c r="O530" s="135">
        <f t="shared" si="330"/>
        <v>1.13811985</v>
      </c>
      <c r="P530" s="135">
        <f t="shared" si="338"/>
        <v>1068.39223638</v>
      </c>
      <c r="Q530" s="190">
        <f t="shared" si="351"/>
        <v>0</v>
      </c>
      <c r="R530" s="191">
        <f t="shared" si="347"/>
        <v>0</v>
      </c>
      <c r="S530" s="135">
        <f t="shared" si="339"/>
        <v>0</v>
      </c>
      <c r="T530" s="145">
        <f t="shared" si="348"/>
        <v>7.8600000000000003E-2</v>
      </c>
      <c r="U530" s="143">
        <f t="shared" si="329"/>
        <v>2</v>
      </c>
      <c r="V530" s="143">
        <v>252</v>
      </c>
      <c r="W530" s="142">
        <f t="shared" si="340"/>
        <v>1.0006006869999999</v>
      </c>
      <c r="X530" s="135">
        <f t="shared" si="341"/>
        <v>0.64176931999999998</v>
      </c>
      <c r="Y530" s="135">
        <f t="shared" si="342"/>
        <v>0</v>
      </c>
      <c r="Z530" s="148" t="str">
        <f t="shared" si="352"/>
        <v>A+J=</v>
      </c>
      <c r="AA530" s="140">
        <f t="shared" si="353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22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3"/>
      <c r="DN530" s="1"/>
      <c r="DO530" s="1"/>
      <c r="DP530" s="1"/>
      <c r="DQ530" s="1"/>
      <c r="DR530" s="1"/>
      <c r="DS530" s="1"/>
      <c r="DT530" s="1"/>
      <c r="DU530" s="1"/>
      <c r="DV530" s="1"/>
      <c r="DW530" s="4"/>
      <c r="DX530" s="1"/>
      <c r="DY530" s="1"/>
      <c r="DZ530" s="1"/>
      <c r="EA530" s="1"/>
      <c r="EB530" s="1"/>
      <c r="EC530" s="1"/>
    </row>
    <row r="531" spans="1:133" ht="12.75" x14ac:dyDescent="0.2">
      <c r="A531" s="134">
        <f t="shared" si="343"/>
        <v>44584</v>
      </c>
      <c r="B531" s="135">
        <f t="shared" si="335"/>
        <v>1069.0340057000001</v>
      </c>
      <c r="C531" s="135">
        <f t="shared" si="349"/>
        <v>938.73438407000003</v>
      </c>
      <c r="D531" s="136">
        <f t="shared" si="344"/>
        <v>6075.69</v>
      </c>
      <c r="E531" s="137">
        <f t="shared" si="331"/>
        <v>6120.04</v>
      </c>
      <c r="F531" s="138">
        <f t="shared" si="332"/>
        <v>44550</v>
      </c>
      <c r="G531" s="139">
        <f t="shared" si="336"/>
        <v>7.2995824342585447E-3</v>
      </c>
      <c r="H531" s="140">
        <f t="shared" si="350"/>
        <v>44613</v>
      </c>
      <c r="I531" s="140">
        <f t="shared" si="337"/>
        <v>44613</v>
      </c>
      <c r="J531" s="141">
        <f t="shared" si="345"/>
        <v>22</v>
      </c>
      <c r="K531" s="141">
        <f t="shared" si="334"/>
        <v>2</v>
      </c>
      <c r="L531" s="8">
        <f t="shared" si="346"/>
        <v>1.0006614</v>
      </c>
      <c r="M531" s="142">
        <f t="shared" si="333"/>
        <v>1.0095006900000001</v>
      </c>
      <c r="N531" s="142">
        <f t="shared" si="328"/>
        <v>1.1373676039905005</v>
      </c>
      <c r="O531" s="135">
        <f t="shared" si="330"/>
        <v>1.13811985</v>
      </c>
      <c r="P531" s="135">
        <f t="shared" si="338"/>
        <v>1068.39223638</v>
      </c>
      <c r="Q531" s="190">
        <f t="shared" si="351"/>
        <v>0</v>
      </c>
      <c r="R531" s="191">
        <f t="shared" si="347"/>
        <v>0</v>
      </c>
      <c r="S531" s="135">
        <f t="shared" si="339"/>
        <v>0</v>
      </c>
      <c r="T531" s="145">
        <f t="shared" si="348"/>
        <v>7.8600000000000003E-2</v>
      </c>
      <c r="U531" s="143">
        <f t="shared" si="329"/>
        <v>2</v>
      </c>
      <c r="V531" s="143">
        <v>252</v>
      </c>
      <c r="W531" s="142">
        <f t="shared" si="340"/>
        <v>1.0006006869999999</v>
      </c>
      <c r="X531" s="135">
        <f t="shared" si="341"/>
        <v>0.64176931999999998</v>
      </c>
      <c r="Y531" s="135">
        <f t="shared" si="342"/>
        <v>0</v>
      </c>
      <c r="Z531" s="148" t="str">
        <f t="shared" si="352"/>
        <v>A+J=</v>
      </c>
      <c r="AA531" s="140">
        <f t="shared" si="353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22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3"/>
      <c r="DN531" s="1"/>
      <c r="DO531" s="1"/>
      <c r="DP531" s="1"/>
      <c r="DQ531" s="1"/>
      <c r="DR531" s="1"/>
      <c r="DS531" s="1"/>
      <c r="DT531" s="1"/>
      <c r="DU531" s="1"/>
      <c r="DV531" s="1"/>
      <c r="DW531" s="4"/>
      <c r="DX531" s="1"/>
      <c r="DY531" s="1"/>
      <c r="DZ531" s="1"/>
      <c r="EA531" s="1"/>
      <c r="EB531" s="1"/>
      <c r="EC531" s="1"/>
    </row>
    <row r="532" spans="1:133" ht="12.75" x14ac:dyDescent="0.2">
      <c r="A532" s="134">
        <f t="shared" si="343"/>
        <v>44585</v>
      </c>
      <c r="B532" s="135">
        <f t="shared" si="335"/>
        <v>1069.0340057000001</v>
      </c>
      <c r="C532" s="135">
        <f t="shared" si="349"/>
        <v>938.73438407000003</v>
      </c>
      <c r="D532" s="136">
        <f t="shared" si="344"/>
        <v>6075.69</v>
      </c>
      <c r="E532" s="137">
        <f t="shared" si="331"/>
        <v>6120.04</v>
      </c>
      <c r="F532" s="138">
        <f t="shared" si="332"/>
        <v>44550</v>
      </c>
      <c r="G532" s="139">
        <f t="shared" si="336"/>
        <v>7.2995824342585447E-3</v>
      </c>
      <c r="H532" s="140">
        <f t="shared" si="350"/>
        <v>44613</v>
      </c>
      <c r="I532" s="140">
        <f t="shared" si="337"/>
        <v>44613</v>
      </c>
      <c r="J532" s="141">
        <f t="shared" si="345"/>
        <v>22</v>
      </c>
      <c r="K532" s="141">
        <f t="shared" si="334"/>
        <v>2</v>
      </c>
      <c r="L532" s="8">
        <f t="shared" si="346"/>
        <v>1.0006614</v>
      </c>
      <c r="M532" s="142">
        <f t="shared" si="333"/>
        <v>1.0095006900000001</v>
      </c>
      <c r="N532" s="142">
        <f t="shared" si="328"/>
        <v>1.1373676039905005</v>
      </c>
      <c r="O532" s="135">
        <f t="shared" si="330"/>
        <v>1.13811985</v>
      </c>
      <c r="P532" s="135">
        <f t="shared" si="338"/>
        <v>1068.39223638</v>
      </c>
      <c r="Q532" s="190">
        <f t="shared" si="351"/>
        <v>0</v>
      </c>
      <c r="R532" s="191">
        <f t="shared" si="347"/>
        <v>0</v>
      </c>
      <c r="S532" s="135">
        <f t="shared" si="339"/>
        <v>0</v>
      </c>
      <c r="T532" s="145">
        <f t="shared" si="348"/>
        <v>7.8600000000000003E-2</v>
      </c>
      <c r="U532" s="143">
        <f t="shared" si="329"/>
        <v>2</v>
      </c>
      <c r="V532" s="143">
        <v>252</v>
      </c>
      <c r="W532" s="142">
        <f t="shared" si="340"/>
        <v>1.0006006869999999</v>
      </c>
      <c r="X532" s="135">
        <f t="shared" si="341"/>
        <v>0.64176931999999998</v>
      </c>
      <c r="Y532" s="135">
        <f t="shared" si="342"/>
        <v>0</v>
      </c>
      <c r="Z532" s="148" t="str">
        <f t="shared" si="352"/>
        <v>A+J=</v>
      </c>
      <c r="AA532" s="140">
        <f t="shared" si="353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22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3"/>
      <c r="DN532" s="1"/>
      <c r="DO532" s="1"/>
      <c r="DP532" s="1"/>
      <c r="DQ532" s="1"/>
      <c r="DR532" s="1"/>
      <c r="DS532" s="1"/>
      <c r="DT532" s="1"/>
      <c r="DU532" s="1"/>
      <c r="DV532" s="1"/>
      <c r="DW532" s="4"/>
      <c r="DX532" s="1"/>
      <c r="DY532" s="1"/>
      <c r="DZ532" s="1"/>
      <c r="EA532" s="1"/>
      <c r="EB532" s="1"/>
      <c r="EC532" s="1"/>
    </row>
    <row r="533" spans="1:133" ht="12.75" x14ac:dyDescent="0.2">
      <c r="A533" s="134">
        <f t="shared" si="343"/>
        <v>44586</v>
      </c>
      <c r="B533" s="135">
        <f t="shared" si="335"/>
        <v>1069.70861801</v>
      </c>
      <c r="C533" s="135">
        <f t="shared" si="349"/>
        <v>938.73438407000003</v>
      </c>
      <c r="D533" s="136">
        <f t="shared" si="344"/>
        <v>6075.69</v>
      </c>
      <c r="E533" s="137">
        <f t="shared" si="331"/>
        <v>6120.04</v>
      </c>
      <c r="F533" s="138">
        <f t="shared" si="332"/>
        <v>44550</v>
      </c>
      <c r="G533" s="139">
        <f t="shared" si="336"/>
        <v>7.2995824342585447E-3</v>
      </c>
      <c r="H533" s="140">
        <f t="shared" si="350"/>
        <v>44613</v>
      </c>
      <c r="I533" s="140">
        <f t="shared" si="337"/>
        <v>44613</v>
      </c>
      <c r="J533" s="141">
        <f t="shared" si="345"/>
        <v>22</v>
      </c>
      <c r="K533" s="141">
        <f t="shared" si="334"/>
        <v>3</v>
      </c>
      <c r="L533" s="8">
        <f t="shared" si="346"/>
        <v>1.00099227</v>
      </c>
      <c r="M533" s="142">
        <f t="shared" si="333"/>
        <v>1.0095006900000001</v>
      </c>
      <c r="N533" s="142">
        <f t="shared" si="328"/>
        <v>1.1373676039905005</v>
      </c>
      <c r="O533" s="135">
        <f t="shared" si="330"/>
        <v>1.13849617</v>
      </c>
      <c r="P533" s="135">
        <f t="shared" si="338"/>
        <v>1068.7455009099999</v>
      </c>
      <c r="Q533" s="190">
        <f t="shared" si="351"/>
        <v>0</v>
      </c>
      <c r="R533" s="191">
        <f t="shared" si="347"/>
        <v>0</v>
      </c>
      <c r="S533" s="135">
        <f t="shared" si="339"/>
        <v>0</v>
      </c>
      <c r="T533" s="145">
        <f t="shared" si="348"/>
        <v>7.8600000000000003E-2</v>
      </c>
      <c r="U533" s="143">
        <f t="shared" si="329"/>
        <v>3</v>
      </c>
      <c r="V533" s="143">
        <v>252</v>
      </c>
      <c r="W533" s="142">
        <f t="shared" si="340"/>
        <v>1.000901166</v>
      </c>
      <c r="X533" s="135">
        <f t="shared" si="341"/>
        <v>0.96311709999999995</v>
      </c>
      <c r="Y533" s="135">
        <f t="shared" si="342"/>
        <v>0</v>
      </c>
      <c r="Z533" s="148" t="str">
        <f t="shared" si="352"/>
        <v>A+J=</v>
      </c>
      <c r="AA533" s="140">
        <f t="shared" si="353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22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3"/>
      <c r="DN533" s="1"/>
      <c r="DO533" s="1"/>
      <c r="DP533" s="1"/>
      <c r="DQ533" s="1"/>
      <c r="DR533" s="1"/>
      <c r="DS533" s="1"/>
      <c r="DT533" s="1"/>
      <c r="DU533" s="1"/>
      <c r="DV533" s="1"/>
      <c r="DW533" s="4"/>
      <c r="DX533" s="1"/>
      <c r="DY533" s="1"/>
      <c r="DZ533" s="1"/>
      <c r="EA533" s="1"/>
      <c r="EB533" s="1"/>
      <c r="EC533" s="1"/>
    </row>
    <row r="534" spans="1:133" ht="12.75" x14ac:dyDescent="0.2">
      <c r="A534" s="134">
        <f t="shared" si="343"/>
        <v>44587</v>
      </c>
      <c r="B534" s="135">
        <f t="shared" si="335"/>
        <v>1070.38366208</v>
      </c>
      <c r="C534" s="135">
        <f t="shared" si="349"/>
        <v>938.73438407000003</v>
      </c>
      <c r="D534" s="136">
        <f t="shared" si="344"/>
        <v>6075.69</v>
      </c>
      <c r="E534" s="137">
        <f t="shared" si="331"/>
        <v>6120.04</v>
      </c>
      <c r="F534" s="138">
        <f t="shared" si="332"/>
        <v>44550</v>
      </c>
      <c r="G534" s="139">
        <f t="shared" si="336"/>
        <v>7.2995824342585447E-3</v>
      </c>
      <c r="H534" s="140">
        <f t="shared" si="350"/>
        <v>44613</v>
      </c>
      <c r="I534" s="140">
        <f t="shared" si="337"/>
        <v>44613</v>
      </c>
      <c r="J534" s="141">
        <f t="shared" si="345"/>
        <v>22</v>
      </c>
      <c r="K534" s="141">
        <f t="shared" si="334"/>
        <v>4</v>
      </c>
      <c r="L534" s="8">
        <f t="shared" si="346"/>
        <v>1.00132325</v>
      </c>
      <c r="M534" s="142">
        <f t="shared" si="333"/>
        <v>1.0095006900000001</v>
      </c>
      <c r="N534" s="142">
        <f t="shared" si="328"/>
        <v>1.1373676039905005</v>
      </c>
      <c r="O534" s="135">
        <f t="shared" si="330"/>
        <v>1.1388726199999999</v>
      </c>
      <c r="P534" s="135">
        <f t="shared" si="338"/>
        <v>1069.09888746</v>
      </c>
      <c r="Q534" s="190">
        <f t="shared" si="351"/>
        <v>0</v>
      </c>
      <c r="R534" s="191">
        <f t="shared" si="347"/>
        <v>0</v>
      </c>
      <c r="S534" s="135">
        <f t="shared" si="339"/>
        <v>0</v>
      </c>
      <c r="T534" s="145">
        <f t="shared" si="348"/>
        <v>7.8600000000000003E-2</v>
      </c>
      <c r="U534" s="143">
        <f t="shared" si="329"/>
        <v>4</v>
      </c>
      <c r="V534" s="143">
        <v>252</v>
      </c>
      <c r="W534" s="142">
        <f t="shared" si="340"/>
        <v>1.0012017360000001</v>
      </c>
      <c r="X534" s="135">
        <f t="shared" si="341"/>
        <v>1.2847746200000001</v>
      </c>
      <c r="Y534" s="135">
        <f t="shared" si="342"/>
        <v>0</v>
      </c>
      <c r="Z534" s="148" t="str">
        <f t="shared" si="352"/>
        <v>A+J=</v>
      </c>
      <c r="AA534" s="140">
        <f t="shared" si="353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22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3"/>
      <c r="DN534" s="1"/>
      <c r="DO534" s="1"/>
      <c r="DP534" s="1"/>
      <c r="DQ534" s="1"/>
      <c r="DR534" s="1"/>
      <c r="DS534" s="1"/>
      <c r="DT534" s="1"/>
      <c r="DU534" s="1"/>
      <c r="DV534" s="1"/>
      <c r="DW534" s="4"/>
      <c r="DX534" s="1"/>
      <c r="DY534" s="1"/>
      <c r="DZ534" s="1"/>
      <c r="EA534" s="1"/>
      <c r="EB534" s="1"/>
      <c r="EC534" s="1"/>
    </row>
    <row r="535" spans="1:133" ht="12.75" x14ac:dyDescent="0.2">
      <c r="A535" s="134">
        <f t="shared" si="343"/>
        <v>44588</v>
      </c>
      <c r="B535" s="135">
        <f t="shared" si="335"/>
        <v>1071.0591171800002</v>
      </c>
      <c r="C535" s="135">
        <f t="shared" si="349"/>
        <v>938.73438407000003</v>
      </c>
      <c r="D535" s="136">
        <f t="shared" si="344"/>
        <v>6075.69</v>
      </c>
      <c r="E535" s="137">
        <f t="shared" si="331"/>
        <v>6120.04</v>
      </c>
      <c r="F535" s="138">
        <f t="shared" si="332"/>
        <v>44550</v>
      </c>
      <c r="G535" s="139">
        <f t="shared" si="336"/>
        <v>7.2995824342585447E-3</v>
      </c>
      <c r="H535" s="140">
        <f t="shared" si="350"/>
        <v>44613</v>
      </c>
      <c r="I535" s="140">
        <f t="shared" si="337"/>
        <v>44613</v>
      </c>
      <c r="J535" s="141">
        <f t="shared" si="345"/>
        <v>22</v>
      </c>
      <c r="K535" s="141">
        <f t="shared" si="334"/>
        <v>5</v>
      </c>
      <c r="L535" s="8">
        <f t="shared" si="346"/>
        <v>1.00165433</v>
      </c>
      <c r="M535" s="142">
        <f t="shared" si="333"/>
        <v>1.0095006900000001</v>
      </c>
      <c r="N535" s="142">
        <f t="shared" si="328"/>
        <v>1.1373676039905005</v>
      </c>
      <c r="O535" s="135">
        <f t="shared" si="330"/>
        <v>1.13924918</v>
      </c>
      <c r="P535" s="135">
        <f t="shared" si="338"/>
        <v>1069.4523772800001</v>
      </c>
      <c r="Q535" s="190">
        <f t="shared" si="351"/>
        <v>0</v>
      </c>
      <c r="R535" s="191">
        <f t="shared" si="347"/>
        <v>0</v>
      </c>
      <c r="S535" s="135">
        <f t="shared" si="339"/>
        <v>0</v>
      </c>
      <c r="T535" s="145">
        <f t="shared" si="348"/>
        <v>7.8600000000000003E-2</v>
      </c>
      <c r="U535" s="143">
        <f t="shared" si="329"/>
        <v>5</v>
      </c>
      <c r="V535" s="143">
        <v>252</v>
      </c>
      <c r="W535" s="142">
        <f t="shared" si="340"/>
        <v>1.0015023949999999</v>
      </c>
      <c r="X535" s="135">
        <f t="shared" si="341"/>
        <v>1.6067399</v>
      </c>
      <c r="Y535" s="135">
        <f t="shared" si="342"/>
        <v>0</v>
      </c>
      <c r="Z535" s="148" t="str">
        <f t="shared" si="352"/>
        <v>A+J=</v>
      </c>
      <c r="AA535" s="140">
        <f t="shared" si="353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22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3"/>
      <c r="DN535" s="1"/>
      <c r="DO535" s="1"/>
      <c r="DP535" s="1"/>
      <c r="DQ535" s="1"/>
      <c r="DR535" s="1"/>
      <c r="DS535" s="1"/>
      <c r="DT535" s="1"/>
      <c r="DU535" s="1"/>
      <c r="DV535" s="1"/>
      <c r="DW535" s="4"/>
      <c r="DX535" s="1"/>
      <c r="DY535" s="1"/>
      <c r="DZ535" s="1"/>
      <c r="EA535" s="1"/>
      <c r="EB535" s="1"/>
      <c r="EC535" s="1"/>
    </row>
    <row r="536" spans="1:133" ht="12.75" x14ac:dyDescent="0.2">
      <c r="A536" s="134">
        <f t="shared" si="343"/>
        <v>44589</v>
      </c>
      <c r="B536" s="135">
        <f t="shared" si="335"/>
        <v>1071.73501386</v>
      </c>
      <c r="C536" s="135">
        <f t="shared" si="349"/>
        <v>938.73438407000003</v>
      </c>
      <c r="D536" s="136">
        <f t="shared" si="344"/>
        <v>6075.69</v>
      </c>
      <c r="E536" s="137">
        <f t="shared" si="331"/>
        <v>6120.04</v>
      </c>
      <c r="F536" s="138">
        <f t="shared" si="332"/>
        <v>44550</v>
      </c>
      <c r="G536" s="139">
        <f t="shared" si="336"/>
        <v>7.2995824342585447E-3</v>
      </c>
      <c r="H536" s="140">
        <f t="shared" si="350"/>
        <v>44613</v>
      </c>
      <c r="I536" s="140">
        <f t="shared" si="337"/>
        <v>44613</v>
      </c>
      <c r="J536" s="141">
        <f t="shared" si="345"/>
        <v>22</v>
      </c>
      <c r="K536" s="141">
        <f t="shared" si="334"/>
        <v>6</v>
      </c>
      <c r="L536" s="8">
        <f t="shared" si="346"/>
        <v>1.00198553</v>
      </c>
      <c r="M536" s="142">
        <f t="shared" si="333"/>
        <v>1.0095006900000001</v>
      </c>
      <c r="N536" s="142">
        <f t="shared" si="328"/>
        <v>1.1373676039905005</v>
      </c>
      <c r="O536" s="135">
        <f t="shared" si="330"/>
        <v>1.1396258800000001</v>
      </c>
      <c r="P536" s="135">
        <f t="shared" si="338"/>
        <v>1069.8059985299999</v>
      </c>
      <c r="Q536" s="190">
        <f t="shared" si="351"/>
        <v>0</v>
      </c>
      <c r="R536" s="191">
        <f t="shared" si="347"/>
        <v>0</v>
      </c>
      <c r="S536" s="135">
        <f t="shared" si="339"/>
        <v>0</v>
      </c>
      <c r="T536" s="145">
        <f t="shared" si="348"/>
        <v>7.8600000000000003E-2</v>
      </c>
      <c r="U536" s="143">
        <f t="shared" si="329"/>
        <v>6</v>
      </c>
      <c r="V536" s="143">
        <v>252</v>
      </c>
      <c r="W536" s="142">
        <f t="shared" si="340"/>
        <v>1.001803145</v>
      </c>
      <c r="X536" s="135">
        <f t="shared" si="341"/>
        <v>1.9290153299999999</v>
      </c>
      <c r="Y536" s="135">
        <f t="shared" si="342"/>
        <v>0</v>
      </c>
      <c r="Z536" s="148" t="str">
        <f t="shared" si="352"/>
        <v>A+J=</v>
      </c>
      <c r="AA536" s="140">
        <f t="shared" si="353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22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3"/>
      <c r="DN536" s="1"/>
      <c r="DO536" s="1"/>
      <c r="DP536" s="1"/>
      <c r="DQ536" s="1"/>
      <c r="DR536" s="1"/>
      <c r="DS536" s="1"/>
      <c r="DT536" s="1"/>
      <c r="DU536" s="1"/>
      <c r="DV536" s="1"/>
      <c r="DW536" s="4"/>
      <c r="DX536" s="1"/>
      <c r="DY536" s="1"/>
      <c r="DZ536" s="1"/>
      <c r="EA536" s="1"/>
      <c r="EB536" s="1"/>
      <c r="EC536" s="1"/>
    </row>
    <row r="537" spans="1:133" ht="12.75" x14ac:dyDescent="0.2">
      <c r="A537" s="134">
        <f t="shared" si="343"/>
        <v>44590</v>
      </c>
      <c r="B537" s="135">
        <f t="shared" si="335"/>
        <v>1072.4113230299999</v>
      </c>
      <c r="C537" s="135">
        <f t="shared" si="349"/>
        <v>938.73438407000003</v>
      </c>
      <c r="D537" s="136">
        <f t="shared" si="344"/>
        <v>6075.69</v>
      </c>
      <c r="E537" s="137">
        <f t="shared" si="331"/>
        <v>6120.04</v>
      </c>
      <c r="F537" s="138">
        <f t="shared" si="332"/>
        <v>44550</v>
      </c>
      <c r="G537" s="139">
        <f t="shared" si="336"/>
        <v>7.2995824342585447E-3</v>
      </c>
      <c r="H537" s="140">
        <f t="shared" si="350"/>
        <v>44613</v>
      </c>
      <c r="I537" s="140">
        <f t="shared" si="337"/>
        <v>44613</v>
      </c>
      <c r="J537" s="141">
        <f t="shared" si="345"/>
        <v>22</v>
      </c>
      <c r="K537" s="141">
        <f t="shared" si="334"/>
        <v>7</v>
      </c>
      <c r="L537" s="8">
        <f t="shared" si="346"/>
        <v>1.00231683</v>
      </c>
      <c r="M537" s="142">
        <f t="shared" si="333"/>
        <v>1.0095006900000001</v>
      </c>
      <c r="N537" s="142">
        <f t="shared" si="328"/>
        <v>1.1373676039905005</v>
      </c>
      <c r="O537" s="135">
        <f t="shared" si="330"/>
        <v>1.14000269</v>
      </c>
      <c r="P537" s="135">
        <f t="shared" si="338"/>
        <v>1070.1597230299999</v>
      </c>
      <c r="Q537" s="190">
        <f t="shared" si="351"/>
        <v>0</v>
      </c>
      <c r="R537" s="191">
        <f t="shared" si="347"/>
        <v>0</v>
      </c>
      <c r="S537" s="135">
        <f t="shared" si="339"/>
        <v>0</v>
      </c>
      <c r="T537" s="145">
        <f t="shared" si="348"/>
        <v>7.8600000000000003E-2</v>
      </c>
      <c r="U537" s="143">
        <f t="shared" si="329"/>
        <v>7</v>
      </c>
      <c r="V537" s="143">
        <v>252</v>
      </c>
      <c r="W537" s="142">
        <f t="shared" si="340"/>
        <v>1.002103985</v>
      </c>
      <c r="X537" s="135">
        <f t="shared" si="341"/>
        <v>2.2515999999999998</v>
      </c>
      <c r="Y537" s="135">
        <f t="shared" si="342"/>
        <v>0</v>
      </c>
      <c r="Z537" s="148" t="str">
        <f t="shared" si="352"/>
        <v>A+J=</v>
      </c>
      <c r="AA537" s="140">
        <f t="shared" si="353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22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3"/>
      <c r="DN537" s="1"/>
      <c r="DO537" s="1"/>
      <c r="DP537" s="1"/>
      <c r="DQ537" s="1"/>
      <c r="DR537" s="1"/>
      <c r="DS537" s="1"/>
      <c r="DT537" s="1"/>
      <c r="DU537" s="1"/>
      <c r="DV537" s="1"/>
      <c r="DW537" s="4"/>
      <c r="DX537" s="1"/>
      <c r="DY537" s="1"/>
      <c r="DZ537" s="1"/>
      <c r="EA537" s="1"/>
      <c r="EB537" s="1"/>
      <c r="EC537" s="1"/>
    </row>
    <row r="538" spans="1:133" ht="12.75" x14ac:dyDescent="0.2">
      <c r="A538" s="134">
        <f t="shared" si="343"/>
        <v>44591</v>
      </c>
      <c r="B538" s="135">
        <f t="shared" si="335"/>
        <v>1072.4113230299999</v>
      </c>
      <c r="C538" s="135">
        <f t="shared" si="349"/>
        <v>938.73438407000003</v>
      </c>
      <c r="D538" s="136">
        <f t="shared" si="344"/>
        <v>6075.69</v>
      </c>
      <c r="E538" s="137">
        <f t="shared" si="331"/>
        <v>6120.04</v>
      </c>
      <c r="F538" s="138">
        <f t="shared" si="332"/>
        <v>44550</v>
      </c>
      <c r="G538" s="139">
        <f t="shared" si="336"/>
        <v>7.2995824342585447E-3</v>
      </c>
      <c r="H538" s="140">
        <f t="shared" si="350"/>
        <v>44613</v>
      </c>
      <c r="I538" s="140">
        <f t="shared" si="337"/>
        <v>44613</v>
      </c>
      <c r="J538" s="141">
        <f t="shared" si="345"/>
        <v>22</v>
      </c>
      <c r="K538" s="141">
        <f t="shared" si="334"/>
        <v>7</v>
      </c>
      <c r="L538" s="8">
        <f t="shared" si="346"/>
        <v>1.00231683</v>
      </c>
      <c r="M538" s="142">
        <f t="shared" si="333"/>
        <v>1.0095006900000001</v>
      </c>
      <c r="N538" s="142">
        <f t="shared" si="328"/>
        <v>1.1373676039905005</v>
      </c>
      <c r="O538" s="135">
        <f t="shared" si="330"/>
        <v>1.14000269</v>
      </c>
      <c r="P538" s="135">
        <f t="shared" si="338"/>
        <v>1070.1597230299999</v>
      </c>
      <c r="Q538" s="190">
        <f t="shared" si="351"/>
        <v>0</v>
      </c>
      <c r="R538" s="191">
        <f t="shared" si="347"/>
        <v>0</v>
      </c>
      <c r="S538" s="135">
        <f t="shared" si="339"/>
        <v>0</v>
      </c>
      <c r="T538" s="145">
        <f t="shared" si="348"/>
        <v>7.8600000000000003E-2</v>
      </c>
      <c r="U538" s="143">
        <f t="shared" si="329"/>
        <v>7</v>
      </c>
      <c r="V538" s="143">
        <v>252</v>
      </c>
      <c r="W538" s="142">
        <f t="shared" si="340"/>
        <v>1.002103985</v>
      </c>
      <c r="X538" s="135">
        <f t="shared" si="341"/>
        <v>2.2515999999999998</v>
      </c>
      <c r="Y538" s="135">
        <f t="shared" si="342"/>
        <v>0</v>
      </c>
      <c r="Z538" s="148" t="str">
        <f t="shared" si="352"/>
        <v>A+J=</v>
      </c>
      <c r="AA538" s="140">
        <f t="shared" si="353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22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3"/>
      <c r="DN538" s="1"/>
      <c r="DO538" s="1"/>
      <c r="DP538" s="1"/>
      <c r="DQ538" s="1"/>
      <c r="DR538" s="1"/>
      <c r="DS538" s="1"/>
      <c r="DT538" s="1"/>
      <c r="DU538" s="1"/>
      <c r="DV538" s="1"/>
      <c r="DW538" s="4"/>
      <c r="DX538" s="1"/>
      <c r="DY538" s="1"/>
      <c r="DZ538" s="1"/>
      <c r="EA538" s="1"/>
      <c r="EB538" s="1"/>
      <c r="EC538" s="1"/>
    </row>
    <row r="539" spans="1:133" ht="12.75" x14ac:dyDescent="0.2">
      <c r="A539" s="134">
        <f t="shared" si="343"/>
        <v>44592</v>
      </c>
      <c r="B539" s="135">
        <f t="shared" si="335"/>
        <v>1072.4113230299999</v>
      </c>
      <c r="C539" s="135">
        <f t="shared" si="349"/>
        <v>938.73438407000003</v>
      </c>
      <c r="D539" s="136">
        <f t="shared" si="344"/>
        <v>6075.69</v>
      </c>
      <c r="E539" s="137">
        <f t="shared" si="331"/>
        <v>6120.04</v>
      </c>
      <c r="F539" s="138">
        <f t="shared" si="332"/>
        <v>44550</v>
      </c>
      <c r="G539" s="139">
        <f t="shared" si="336"/>
        <v>7.2995824342585447E-3</v>
      </c>
      <c r="H539" s="140">
        <f t="shared" si="350"/>
        <v>44613</v>
      </c>
      <c r="I539" s="140">
        <f t="shared" si="337"/>
        <v>44613</v>
      </c>
      <c r="J539" s="141">
        <f t="shared" si="345"/>
        <v>22</v>
      </c>
      <c r="K539" s="141">
        <f t="shared" si="334"/>
        <v>7</v>
      </c>
      <c r="L539" s="8">
        <f t="shared" si="346"/>
        <v>1.00231683</v>
      </c>
      <c r="M539" s="142">
        <f t="shared" si="333"/>
        <v>1.0095006900000001</v>
      </c>
      <c r="N539" s="142">
        <f t="shared" si="328"/>
        <v>1.1373676039905005</v>
      </c>
      <c r="O539" s="135">
        <f t="shared" si="330"/>
        <v>1.14000269</v>
      </c>
      <c r="P539" s="135">
        <f t="shared" si="338"/>
        <v>1070.1597230299999</v>
      </c>
      <c r="Q539" s="190">
        <f t="shared" si="351"/>
        <v>0</v>
      </c>
      <c r="R539" s="191">
        <f t="shared" si="347"/>
        <v>0</v>
      </c>
      <c r="S539" s="135">
        <f t="shared" si="339"/>
        <v>0</v>
      </c>
      <c r="T539" s="145">
        <f t="shared" si="348"/>
        <v>7.8600000000000003E-2</v>
      </c>
      <c r="U539" s="143">
        <f t="shared" si="329"/>
        <v>7</v>
      </c>
      <c r="V539" s="143">
        <v>252</v>
      </c>
      <c r="W539" s="142">
        <f t="shared" si="340"/>
        <v>1.002103985</v>
      </c>
      <c r="X539" s="135">
        <f t="shared" si="341"/>
        <v>2.2515999999999998</v>
      </c>
      <c r="Y539" s="135">
        <f t="shared" si="342"/>
        <v>0</v>
      </c>
      <c r="Z539" s="148" t="str">
        <f t="shared" si="352"/>
        <v>A+J=</v>
      </c>
      <c r="AA539" s="140">
        <f t="shared" si="353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22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3"/>
      <c r="DN539" s="1"/>
      <c r="DO539" s="1"/>
      <c r="DP539" s="1"/>
      <c r="DQ539" s="1"/>
      <c r="DR539" s="1"/>
      <c r="DS539" s="1"/>
      <c r="DT539" s="1"/>
      <c r="DU539" s="1"/>
      <c r="DV539" s="1"/>
      <c r="DW539" s="4"/>
      <c r="DX539" s="1"/>
      <c r="DY539" s="1"/>
      <c r="DZ539" s="1"/>
      <c r="EA539" s="1"/>
      <c r="EB539" s="1"/>
      <c r="EC539" s="1"/>
    </row>
    <row r="540" spans="1:133" ht="12.75" x14ac:dyDescent="0.2">
      <c r="A540" s="134">
        <f t="shared" si="343"/>
        <v>44593</v>
      </c>
      <c r="B540" s="135">
        <f t="shared" si="335"/>
        <v>1073.08806478</v>
      </c>
      <c r="C540" s="135">
        <f t="shared" si="349"/>
        <v>938.73438407000003</v>
      </c>
      <c r="D540" s="136">
        <f t="shared" si="344"/>
        <v>6075.69</v>
      </c>
      <c r="E540" s="137">
        <f t="shared" si="331"/>
        <v>6120.04</v>
      </c>
      <c r="F540" s="138">
        <f t="shared" si="332"/>
        <v>44550</v>
      </c>
      <c r="G540" s="139">
        <f t="shared" si="336"/>
        <v>7.2995824342585447E-3</v>
      </c>
      <c r="H540" s="140">
        <f t="shared" si="350"/>
        <v>44613</v>
      </c>
      <c r="I540" s="140">
        <f t="shared" si="337"/>
        <v>44613</v>
      </c>
      <c r="J540" s="141">
        <f t="shared" si="345"/>
        <v>22</v>
      </c>
      <c r="K540" s="141">
        <f t="shared" si="334"/>
        <v>8</v>
      </c>
      <c r="L540" s="8">
        <f t="shared" si="346"/>
        <v>1.00264825</v>
      </c>
      <c r="M540" s="142">
        <f t="shared" si="333"/>
        <v>1.0095006900000001</v>
      </c>
      <c r="N540" s="142">
        <f t="shared" si="328"/>
        <v>1.1373676039905005</v>
      </c>
      <c r="O540" s="135">
        <f t="shared" si="330"/>
        <v>1.14037963</v>
      </c>
      <c r="P540" s="135">
        <f t="shared" si="338"/>
        <v>1070.5135695700001</v>
      </c>
      <c r="Q540" s="190">
        <f t="shared" si="351"/>
        <v>0</v>
      </c>
      <c r="R540" s="191">
        <f t="shared" si="347"/>
        <v>0</v>
      </c>
      <c r="S540" s="135">
        <f t="shared" si="339"/>
        <v>0</v>
      </c>
      <c r="T540" s="145">
        <f t="shared" si="348"/>
        <v>7.8600000000000003E-2</v>
      </c>
      <c r="U540" s="143">
        <f t="shared" si="329"/>
        <v>8</v>
      </c>
      <c r="V540" s="143">
        <v>252</v>
      </c>
      <c r="W540" s="142">
        <f t="shared" si="340"/>
        <v>1.0024049159999999</v>
      </c>
      <c r="X540" s="135">
        <f t="shared" si="341"/>
        <v>2.5744952099999998</v>
      </c>
      <c r="Y540" s="135">
        <f t="shared" si="342"/>
        <v>0</v>
      </c>
      <c r="Z540" s="148" t="str">
        <f t="shared" si="352"/>
        <v>A+J=</v>
      </c>
      <c r="AA540" s="140">
        <f t="shared" si="353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22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3"/>
      <c r="DN540" s="1"/>
      <c r="DO540" s="1"/>
      <c r="DP540" s="1"/>
      <c r="DQ540" s="1"/>
      <c r="DR540" s="1"/>
      <c r="DS540" s="1"/>
      <c r="DT540" s="1"/>
      <c r="DU540" s="1"/>
      <c r="DV540" s="1"/>
      <c r="DW540" s="4"/>
      <c r="DX540" s="1"/>
      <c r="DY540" s="1"/>
      <c r="DZ540" s="1"/>
      <c r="EA540" s="1"/>
      <c r="EB540" s="1"/>
      <c r="EC540" s="1"/>
    </row>
    <row r="541" spans="1:133" ht="12.75" x14ac:dyDescent="0.2">
      <c r="A541" s="134">
        <f t="shared" si="343"/>
        <v>44594</v>
      </c>
      <c r="B541" s="135">
        <f t="shared" si="335"/>
        <v>1073.7652288199999</v>
      </c>
      <c r="C541" s="135">
        <f t="shared" si="349"/>
        <v>938.73438407000003</v>
      </c>
      <c r="D541" s="136">
        <f t="shared" si="344"/>
        <v>6075.69</v>
      </c>
      <c r="E541" s="137">
        <f t="shared" si="331"/>
        <v>6120.04</v>
      </c>
      <c r="F541" s="138">
        <f t="shared" si="332"/>
        <v>44550</v>
      </c>
      <c r="G541" s="139">
        <f t="shared" si="336"/>
        <v>7.2995824342585447E-3</v>
      </c>
      <c r="H541" s="140">
        <f t="shared" si="350"/>
        <v>44613</v>
      </c>
      <c r="I541" s="140">
        <f t="shared" si="337"/>
        <v>44613</v>
      </c>
      <c r="J541" s="141">
        <f t="shared" si="345"/>
        <v>22</v>
      </c>
      <c r="K541" s="141">
        <f t="shared" si="334"/>
        <v>9</v>
      </c>
      <c r="L541" s="8">
        <f t="shared" si="346"/>
        <v>1.00297977</v>
      </c>
      <c r="M541" s="142">
        <f t="shared" si="333"/>
        <v>1.0095006900000001</v>
      </c>
      <c r="N541" s="142">
        <f t="shared" si="328"/>
        <v>1.1373676039905005</v>
      </c>
      <c r="O541" s="135">
        <f t="shared" si="330"/>
        <v>1.1407566899999999</v>
      </c>
      <c r="P541" s="135">
        <f t="shared" si="338"/>
        <v>1070.8675287599999</v>
      </c>
      <c r="Q541" s="190">
        <f t="shared" si="351"/>
        <v>0</v>
      </c>
      <c r="R541" s="191">
        <f t="shared" si="347"/>
        <v>0</v>
      </c>
      <c r="S541" s="135">
        <f t="shared" si="339"/>
        <v>0</v>
      </c>
      <c r="T541" s="145">
        <f t="shared" si="348"/>
        <v>7.8600000000000003E-2</v>
      </c>
      <c r="U541" s="143">
        <f t="shared" si="329"/>
        <v>9</v>
      </c>
      <c r="V541" s="143">
        <v>252</v>
      </c>
      <c r="W541" s="142">
        <f t="shared" si="340"/>
        <v>1.002705937</v>
      </c>
      <c r="X541" s="135">
        <f t="shared" si="341"/>
        <v>2.89770006</v>
      </c>
      <c r="Y541" s="135">
        <f t="shared" si="342"/>
        <v>0</v>
      </c>
      <c r="Z541" s="148" t="str">
        <f t="shared" si="352"/>
        <v>A+J=</v>
      </c>
      <c r="AA541" s="140">
        <f t="shared" si="353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22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3"/>
      <c r="DN541" s="1"/>
      <c r="DO541" s="1"/>
      <c r="DP541" s="1"/>
      <c r="DQ541" s="1"/>
      <c r="DR541" s="1"/>
      <c r="DS541" s="1"/>
      <c r="DT541" s="1"/>
      <c r="DU541" s="1"/>
      <c r="DV541" s="1"/>
      <c r="DW541" s="4"/>
      <c r="DX541" s="1"/>
      <c r="DY541" s="1"/>
      <c r="DZ541" s="1"/>
      <c r="EA541" s="1"/>
      <c r="EB541" s="1"/>
      <c r="EC541" s="1"/>
    </row>
    <row r="542" spans="1:133" ht="12.75" x14ac:dyDescent="0.2">
      <c r="A542" s="134">
        <f t="shared" si="343"/>
        <v>44595</v>
      </c>
      <c r="B542" s="135">
        <f t="shared" si="335"/>
        <v>1074.4428341900002</v>
      </c>
      <c r="C542" s="135">
        <f t="shared" si="349"/>
        <v>938.73438407000003</v>
      </c>
      <c r="D542" s="136">
        <f t="shared" si="344"/>
        <v>6075.69</v>
      </c>
      <c r="E542" s="137">
        <f t="shared" si="331"/>
        <v>6120.04</v>
      </c>
      <c r="F542" s="138">
        <f t="shared" si="332"/>
        <v>44550</v>
      </c>
      <c r="G542" s="139">
        <f t="shared" si="336"/>
        <v>7.2995824342585447E-3</v>
      </c>
      <c r="H542" s="140">
        <f t="shared" si="350"/>
        <v>44613</v>
      </c>
      <c r="I542" s="140">
        <f t="shared" si="337"/>
        <v>44613</v>
      </c>
      <c r="J542" s="141">
        <f t="shared" si="345"/>
        <v>22</v>
      </c>
      <c r="K542" s="141">
        <f t="shared" si="334"/>
        <v>10</v>
      </c>
      <c r="L542" s="8">
        <f t="shared" si="346"/>
        <v>1.00331141</v>
      </c>
      <c r="M542" s="142">
        <f t="shared" si="333"/>
        <v>1.0095006900000001</v>
      </c>
      <c r="N542" s="142">
        <f t="shared" si="328"/>
        <v>1.1373676039905005</v>
      </c>
      <c r="O542" s="135">
        <f t="shared" si="330"/>
        <v>1.1411338900000001</v>
      </c>
      <c r="P542" s="135">
        <f t="shared" si="338"/>
        <v>1071.2216193700001</v>
      </c>
      <c r="Q542" s="190">
        <f t="shared" si="351"/>
        <v>0</v>
      </c>
      <c r="R542" s="191">
        <f t="shared" si="347"/>
        <v>0</v>
      </c>
      <c r="S542" s="135">
        <f t="shared" si="339"/>
        <v>0</v>
      </c>
      <c r="T542" s="145">
        <f t="shared" si="348"/>
        <v>7.8600000000000003E-2</v>
      </c>
      <c r="U542" s="143">
        <f t="shared" si="329"/>
        <v>10</v>
      </c>
      <c r="V542" s="143">
        <v>252</v>
      </c>
      <c r="W542" s="142">
        <f t="shared" si="340"/>
        <v>1.003007048</v>
      </c>
      <c r="X542" s="135">
        <f t="shared" si="341"/>
        <v>3.2212148200000001</v>
      </c>
      <c r="Y542" s="135">
        <f t="shared" si="342"/>
        <v>0</v>
      </c>
      <c r="Z542" s="148" t="str">
        <f t="shared" si="352"/>
        <v>A+J=</v>
      </c>
      <c r="AA542" s="140">
        <f t="shared" si="353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22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3"/>
      <c r="DN542" s="1"/>
      <c r="DO542" s="1"/>
      <c r="DP542" s="1"/>
      <c r="DQ542" s="1"/>
      <c r="DR542" s="1"/>
      <c r="DS542" s="1"/>
      <c r="DT542" s="1"/>
      <c r="DU542" s="1"/>
      <c r="DV542" s="1"/>
      <c r="DW542" s="4"/>
      <c r="DX542" s="1"/>
      <c r="DY542" s="1"/>
      <c r="DZ542" s="1"/>
      <c r="EA542" s="1"/>
      <c r="EB542" s="1"/>
      <c r="EC542" s="1"/>
    </row>
    <row r="543" spans="1:133" ht="12.75" x14ac:dyDescent="0.2">
      <c r="A543" s="134">
        <f t="shared" si="343"/>
        <v>44596</v>
      </c>
      <c r="B543" s="135">
        <f t="shared" si="335"/>
        <v>1075.1208539199999</v>
      </c>
      <c r="C543" s="135">
        <f t="shared" si="349"/>
        <v>938.73438407000003</v>
      </c>
      <c r="D543" s="136">
        <f t="shared" si="344"/>
        <v>6075.69</v>
      </c>
      <c r="E543" s="137">
        <f t="shared" si="331"/>
        <v>6120.04</v>
      </c>
      <c r="F543" s="138">
        <f t="shared" si="332"/>
        <v>44550</v>
      </c>
      <c r="G543" s="139">
        <f t="shared" si="336"/>
        <v>7.2995824342585447E-3</v>
      </c>
      <c r="H543" s="140">
        <f t="shared" si="350"/>
        <v>44613</v>
      </c>
      <c r="I543" s="140">
        <f t="shared" si="337"/>
        <v>44613</v>
      </c>
      <c r="J543" s="141">
        <f t="shared" si="345"/>
        <v>22</v>
      </c>
      <c r="K543" s="141">
        <f t="shared" si="334"/>
        <v>11</v>
      </c>
      <c r="L543" s="8">
        <f t="shared" si="346"/>
        <v>1.00364315</v>
      </c>
      <c r="M543" s="142">
        <f t="shared" si="333"/>
        <v>1.0095006900000001</v>
      </c>
      <c r="N543" s="142">
        <f t="shared" ref="N543:N606" si="354">IF(I543&gt;I542,N542*M543,N542)</f>
        <v>1.1373676039905005</v>
      </c>
      <c r="O543" s="135">
        <f t="shared" si="330"/>
        <v>1.1415112000000001</v>
      </c>
      <c r="P543" s="135">
        <f t="shared" si="338"/>
        <v>1071.5758132399999</v>
      </c>
      <c r="Q543" s="190">
        <f t="shared" si="351"/>
        <v>0</v>
      </c>
      <c r="R543" s="191">
        <f t="shared" si="347"/>
        <v>0</v>
      </c>
      <c r="S543" s="135">
        <f t="shared" si="339"/>
        <v>0</v>
      </c>
      <c r="T543" s="145">
        <f t="shared" si="348"/>
        <v>7.8600000000000003E-2</v>
      </c>
      <c r="U543" s="143">
        <f t="shared" si="329"/>
        <v>11</v>
      </c>
      <c r="V543" s="143">
        <v>252</v>
      </c>
      <c r="W543" s="142">
        <f t="shared" si="340"/>
        <v>1.0033082499999999</v>
      </c>
      <c r="X543" s="135">
        <f t="shared" si="341"/>
        <v>3.5450406800000001</v>
      </c>
      <c r="Y543" s="135">
        <f t="shared" si="342"/>
        <v>0</v>
      </c>
      <c r="Z543" s="148" t="str">
        <f t="shared" si="352"/>
        <v>A+J=</v>
      </c>
      <c r="AA543" s="140">
        <f t="shared" si="353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22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3"/>
      <c r="DN543" s="1"/>
      <c r="DO543" s="1"/>
      <c r="DP543" s="1"/>
      <c r="DQ543" s="1"/>
      <c r="DR543" s="1"/>
      <c r="DS543" s="1"/>
      <c r="DT543" s="1"/>
      <c r="DU543" s="1"/>
      <c r="DV543" s="1"/>
      <c r="DW543" s="4"/>
      <c r="DX543" s="1"/>
      <c r="DY543" s="1"/>
      <c r="DZ543" s="1"/>
      <c r="EA543" s="1"/>
      <c r="EB543" s="1"/>
      <c r="EC543" s="1"/>
    </row>
    <row r="544" spans="1:133" ht="12.75" x14ac:dyDescent="0.2">
      <c r="A544" s="134">
        <f t="shared" si="343"/>
        <v>44597</v>
      </c>
      <c r="B544" s="135">
        <f t="shared" si="335"/>
        <v>1075.7993059599999</v>
      </c>
      <c r="C544" s="135">
        <f t="shared" si="349"/>
        <v>938.73438407000003</v>
      </c>
      <c r="D544" s="136">
        <f t="shared" si="344"/>
        <v>6075.69</v>
      </c>
      <c r="E544" s="137">
        <f t="shared" si="331"/>
        <v>6120.04</v>
      </c>
      <c r="F544" s="138">
        <f t="shared" si="332"/>
        <v>44550</v>
      </c>
      <c r="G544" s="139">
        <f t="shared" si="336"/>
        <v>7.2995824342585447E-3</v>
      </c>
      <c r="H544" s="140">
        <f t="shared" si="350"/>
        <v>44613</v>
      </c>
      <c r="I544" s="140">
        <f t="shared" si="337"/>
        <v>44613</v>
      </c>
      <c r="J544" s="141">
        <f t="shared" si="345"/>
        <v>22</v>
      </c>
      <c r="K544" s="141">
        <f t="shared" si="334"/>
        <v>12</v>
      </c>
      <c r="L544" s="8">
        <f t="shared" si="346"/>
        <v>1.0039750000000001</v>
      </c>
      <c r="M544" s="142">
        <f t="shared" si="333"/>
        <v>1.0095006900000001</v>
      </c>
      <c r="N544" s="142">
        <f t="shared" si="354"/>
        <v>1.1373676039905005</v>
      </c>
      <c r="O544" s="135">
        <f t="shared" si="330"/>
        <v>1.1418886399999999</v>
      </c>
      <c r="P544" s="135">
        <f t="shared" si="338"/>
        <v>1071.93012914</v>
      </c>
      <c r="Q544" s="190">
        <f t="shared" si="351"/>
        <v>0</v>
      </c>
      <c r="R544" s="191">
        <f t="shared" si="347"/>
        <v>0</v>
      </c>
      <c r="S544" s="135">
        <f t="shared" si="339"/>
        <v>0</v>
      </c>
      <c r="T544" s="145">
        <f t="shared" si="348"/>
        <v>7.8600000000000003E-2</v>
      </c>
      <c r="U544" s="143">
        <f t="shared" si="329"/>
        <v>12</v>
      </c>
      <c r="V544" s="143">
        <v>252</v>
      </c>
      <c r="W544" s="142">
        <f t="shared" si="340"/>
        <v>1.003609542</v>
      </c>
      <c r="X544" s="135">
        <f t="shared" si="341"/>
        <v>3.8691768199999999</v>
      </c>
      <c r="Y544" s="135">
        <f t="shared" si="342"/>
        <v>0</v>
      </c>
      <c r="Z544" s="148" t="str">
        <f t="shared" si="352"/>
        <v>A+J=</v>
      </c>
      <c r="AA544" s="140">
        <f t="shared" si="353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22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3"/>
      <c r="DN544" s="1"/>
      <c r="DO544" s="1"/>
      <c r="DP544" s="1"/>
      <c r="DQ544" s="1"/>
      <c r="DR544" s="1"/>
      <c r="DS544" s="1"/>
      <c r="DT544" s="1"/>
      <c r="DU544" s="1"/>
      <c r="DV544" s="1"/>
      <c r="DW544" s="4"/>
      <c r="DX544" s="1"/>
      <c r="DY544" s="1"/>
      <c r="DZ544" s="1"/>
      <c r="EA544" s="1"/>
      <c r="EB544" s="1"/>
      <c r="EC544" s="1"/>
    </row>
    <row r="545" spans="1:133" ht="12.75" x14ac:dyDescent="0.2">
      <c r="A545" s="134">
        <f t="shared" si="343"/>
        <v>44598</v>
      </c>
      <c r="B545" s="135">
        <f t="shared" si="335"/>
        <v>1075.7993059599999</v>
      </c>
      <c r="C545" s="135">
        <f t="shared" si="349"/>
        <v>938.73438407000003</v>
      </c>
      <c r="D545" s="136">
        <f t="shared" si="344"/>
        <v>6075.69</v>
      </c>
      <c r="E545" s="137">
        <f t="shared" si="331"/>
        <v>6120.04</v>
      </c>
      <c r="F545" s="138">
        <f t="shared" si="332"/>
        <v>44550</v>
      </c>
      <c r="G545" s="139">
        <f t="shared" si="336"/>
        <v>7.2995824342585447E-3</v>
      </c>
      <c r="H545" s="140">
        <f t="shared" si="350"/>
        <v>44613</v>
      </c>
      <c r="I545" s="140">
        <f t="shared" si="337"/>
        <v>44613</v>
      </c>
      <c r="J545" s="141">
        <f t="shared" si="345"/>
        <v>22</v>
      </c>
      <c r="K545" s="141">
        <f t="shared" si="334"/>
        <v>12</v>
      </c>
      <c r="L545" s="8">
        <f t="shared" si="346"/>
        <v>1.0039750000000001</v>
      </c>
      <c r="M545" s="142">
        <f t="shared" si="333"/>
        <v>1.0095006900000001</v>
      </c>
      <c r="N545" s="142">
        <f t="shared" si="354"/>
        <v>1.1373676039905005</v>
      </c>
      <c r="O545" s="135">
        <f t="shared" si="330"/>
        <v>1.1418886399999999</v>
      </c>
      <c r="P545" s="135">
        <f t="shared" si="338"/>
        <v>1071.93012914</v>
      </c>
      <c r="Q545" s="190">
        <f t="shared" si="351"/>
        <v>0</v>
      </c>
      <c r="R545" s="191">
        <f t="shared" si="347"/>
        <v>0</v>
      </c>
      <c r="S545" s="135">
        <f t="shared" si="339"/>
        <v>0</v>
      </c>
      <c r="T545" s="145">
        <f t="shared" si="348"/>
        <v>7.8600000000000003E-2</v>
      </c>
      <c r="U545" s="143">
        <f t="shared" si="329"/>
        <v>12</v>
      </c>
      <c r="V545" s="143">
        <v>252</v>
      </c>
      <c r="W545" s="142">
        <f t="shared" si="340"/>
        <v>1.003609542</v>
      </c>
      <c r="X545" s="135">
        <f t="shared" si="341"/>
        <v>3.8691768199999999</v>
      </c>
      <c r="Y545" s="135">
        <f t="shared" si="342"/>
        <v>0</v>
      </c>
      <c r="Z545" s="148" t="str">
        <f t="shared" si="352"/>
        <v>A+J=</v>
      </c>
      <c r="AA545" s="140">
        <f t="shared" si="353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22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3"/>
      <c r="DN545" s="1"/>
      <c r="DO545" s="1"/>
      <c r="DP545" s="1"/>
      <c r="DQ545" s="1"/>
      <c r="DR545" s="1"/>
      <c r="DS545" s="1"/>
      <c r="DT545" s="1"/>
      <c r="DU545" s="1"/>
      <c r="DV545" s="1"/>
      <c r="DW545" s="4"/>
      <c r="DX545" s="1"/>
      <c r="DY545" s="1"/>
      <c r="DZ545" s="1"/>
      <c r="EA545" s="1"/>
      <c r="EB545" s="1"/>
      <c r="EC545" s="1"/>
    </row>
    <row r="546" spans="1:133" ht="12.75" x14ac:dyDescent="0.2">
      <c r="A546" s="134">
        <f t="shared" si="343"/>
        <v>44599</v>
      </c>
      <c r="B546" s="135">
        <f t="shared" si="335"/>
        <v>1075.7993059599999</v>
      </c>
      <c r="C546" s="135">
        <f t="shared" si="349"/>
        <v>938.73438407000003</v>
      </c>
      <c r="D546" s="136">
        <f t="shared" si="344"/>
        <v>6075.69</v>
      </c>
      <c r="E546" s="137">
        <f t="shared" si="331"/>
        <v>6120.04</v>
      </c>
      <c r="F546" s="138">
        <f t="shared" si="332"/>
        <v>44550</v>
      </c>
      <c r="G546" s="139">
        <f t="shared" si="336"/>
        <v>7.2995824342585447E-3</v>
      </c>
      <c r="H546" s="140">
        <f t="shared" si="350"/>
        <v>44613</v>
      </c>
      <c r="I546" s="140">
        <f t="shared" si="337"/>
        <v>44613</v>
      </c>
      <c r="J546" s="141">
        <f t="shared" si="345"/>
        <v>22</v>
      </c>
      <c r="K546" s="141">
        <f t="shared" si="334"/>
        <v>12</v>
      </c>
      <c r="L546" s="8">
        <f t="shared" si="346"/>
        <v>1.0039750000000001</v>
      </c>
      <c r="M546" s="142">
        <f t="shared" si="333"/>
        <v>1.0095006900000001</v>
      </c>
      <c r="N546" s="142">
        <f t="shared" si="354"/>
        <v>1.1373676039905005</v>
      </c>
      <c r="O546" s="135">
        <f t="shared" si="330"/>
        <v>1.1418886399999999</v>
      </c>
      <c r="P546" s="135">
        <f t="shared" si="338"/>
        <v>1071.93012914</v>
      </c>
      <c r="Q546" s="190">
        <f t="shared" si="351"/>
        <v>0</v>
      </c>
      <c r="R546" s="191">
        <f t="shared" si="347"/>
        <v>0</v>
      </c>
      <c r="S546" s="135">
        <f t="shared" si="339"/>
        <v>0</v>
      </c>
      <c r="T546" s="145">
        <f t="shared" si="348"/>
        <v>7.8600000000000003E-2</v>
      </c>
      <c r="U546" s="143">
        <f t="shared" si="329"/>
        <v>12</v>
      </c>
      <c r="V546" s="143">
        <v>252</v>
      </c>
      <c r="W546" s="142">
        <f t="shared" si="340"/>
        <v>1.003609542</v>
      </c>
      <c r="X546" s="135">
        <f t="shared" si="341"/>
        <v>3.8691768199999999</v>
      </c>
      <c r="Y546" s="135">
        <f t="shared" si="342"/>
        <v>0</v>
      </c>
      <c r="Z546" s="148" t="str">
        <f t="shared" si="352"/>
        <v>A+J=</v>
      </c>
      <c r="AA546" s="140">
        <f t="shared" si="353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22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3"/>
      <c r="DN546" s="1"/>
      <c r="DO546" s="1"/>
      <c r="DP546" s="1"/>
      <c r="DQ546" s="1"/>
      <c r="DR546" s="1"/>
      <c r="DS546" s="1"/>
      <c r="DT546" s="1"/>
      <c r="DU546" s="1"/>
      <c r="DV546" s="1"/>
      <c r="DW546" s="4"/>
      <c r="DX546" s="1"/>
      <c r="DY546" s="1"/>
      <c r="DZ546" s="1"/>
      <c r="EA546" s="1"/>
      <c r="EB546" s="1"/>
      <c r="EC546" s="1"/>
    </row>
    <row r="547" spans="1:133" ht="12.75" x14ac:dyDescent="0.2">
      <c r="A547" s="134">
        <f t="shared" si="343"/>
        <v>44600</v>
      </c>
      <c r="B547" s="135">
        <f t="shared" si="335"/>
        <v>1076.47819052</v>
      </c>
      <c r="C547" s="135">
        <f t="shared" si="349"/>
        <v>938.73438407000003</v>
      </c>
      <c r="D547" s="136">
        <f t="shared" si="344"/>
        <v>6075.69</v>
      </c>
      <c r="E547" s="137">
        <f t="shared" si="331"/>
        <v>6120.04</v>
      </c>
      <c r="F547" s="138">
        <f t="shared" si="332"/>
        <v>44550</v>
      </c>
      <c r="G547" s="139">
        <f t="shared" si="336"/>
        <v>7.2995824342585447E-3</v>
      </c>
      <c r="H547" s="140">
        <f t="shared" si="350"/>
        <v>44613</v>
      </c>
      <c r="I547" s="140">
        <f t="shared" si="337"/>
        <v>44613</v>
      </c>
      <c r="J547" s="141">
        <f t="shared" si="345"/>
        <v>22</v>
      </c>
      <c r="K547" s="141">
        <f t="shared" si="334"/>
        <v>13</v>
      </c>
      <c r="L547" s="8">
        <f t="shared" si="346"/>
        <v>1.00430697</v>
      </c>
      <c r="M547" s="142">
        <f t="shared" si="333"/>
        <v>1.0095006900000001</v>
      </c>
      <c r="N547" s="142">
        <f t="shared" si="354"/>
        <v>1.1373676039905005</v>
      </c>
      <c r="O547" s="135">
        <f t="shared" si="330"/>
        <v>1.1422662100000001</v>
      </c>
      <c r="P547" s="135">
        <f t="shared" si="338"/>
        <v>1072.28456708</v>
      </c>
      <c r="Q547" s="190">
        <f t="shared" si="351"/>
        <v>0</v>
      </c>
      <c r="R547" s="191">
        <f t="shared" si="347"/>
        <v>0</v>
      </c>
      <c r="S547" s="135">
        <f t="shared" si="339"/>
        <v>0</v>
      </c>
      <c r="T547" s="145">
        <f t="shared" si="348"/>
        <v>7.8600000000000003E-2</v>
      </c>
      <c r="U547" s="143">
        <f t="shared" si="329"/>
        <v>13</v>
      </c>
      <c r="V547" s="143">
        <v>252</v>
      </c>
      <c r="W547" s="142">
        <f t="shared" si="340"/>
        <v>1.0039109239999999</v>
      </c>
      <c r="X547" s="135">
        <f t="shared" si="341"/>
        <v>4.1936234399999996</v>
      </c>
      <c r="Y547" s="135">
        <f t="shared" si="342"/>
        <v>0</v>
      </c>
      <c r="Z547" s="148" t="str">
        <f t="shared" si="352"/>
        <v>A+J=</v>
      </c>
      <c r="AA547" s="140">
        <f t="shared" si="353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22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3"/>
      <c r="DN547" s="1"/>
      <c r="DO547" s="1"/>
      <c r="DP547" s="1"/>
      <c r="DQ547" s="1"/>
      <c r="DR547" s="1"/>
      <c r="DS547" s="1"/>
      <c r="DT547" s="1"/>
      <c r="DU547" s="1"/>
      <c r="DV547" s="1"/>
      <c r="DW547" s="4"/>
      <c r="DX547" s="1"/>
      <c r="DY547" s="1"/>
      <c r="DZ547" s="1"/>
      <c r="EA547" s="1"/>
      <c r="EB547" s="1"/>
      <c r="EC547" s="1"/>
    </row>
    <row r="548" spans="1:133" ht="12.75" x14ac:dyDescent="0.2">
      <c r="A548" s="134">
        <f t="shared" si="343"/>
        <v>44601</v>
      </c>
      <c r="B548" s="135">
        <f t="shared" si="335"/>
        <v>1077.15749005</v>
      </c>
      <c r="C548" s="135">
        <f t="shared" si="349"/>
        <v>938.73438407000003</v>
      </c>
      <c r="D548" s="136">
        <f t="shared" si="344"/>
        <v>6075.69</v>
      </c>
      <c r="E548" s="137">
        <f t="shared" si="331"/>
        <v>6120.04</v>
      </c>
      <c r="F548" s="138">
        <f t="shared" si="332"/>
        <v>44550</v>
      </c>
      <c r="G548" s="139">
        <f t="shared" si="336"/>
        <v>7.2995824342585447E-3</v>
      </c>
      <c r="H548" s="140">
        <f t="shared" si="350"/>
        <v>44613</v>
      </c>
      <c r="I548" s="140">
        <f t="shared" si="337"/>
        <v>44613</v>
      </c>
      <c r="J548" s="141">
        <f t="shared" si="345"/>
        <v>22</v>
      </c>
      <c r="K548" s="141">
        <f t="shared" si="334"/>
        <v>14</v>
      </c>
      <c r="L548" s="8">
        <f t="shared" si="346"/>
        <v>1.00463904</v>
      </c>
      <c r="M548" s="142">
        <f t="shared" si="333"/>
        <v>1.0095006900000001</v>
      </c>
      <c r="N548" s="142">
        <f t="shared" si="354"/>
        <v>1.1373676039905005</v>
      </c>
      <c r="O548" s="135">
        <f t="shared" si="330"/>
        <v>1.14264389</v>
      </c>
      <c r="P548" s="135">
        <f t="shared" si="338"/>
        <v>1072.63910829</v>
      </c>
      <c r="Q548" s="190">
        <f t="shared" si="351"/>
        <v>0</v>
      </c>
      <c r="R548" s="191">
        <f t="shared" si="347"/>
        <v>0</v>
      </c>
      <c r="S548" s="135">
        <f t="shared" si="339"/>
        <v>0</v>
      </c>
      <c r="T548" s="145">
        <f t="shared" si="348"/>
        <v>7.8600000000000003E-2</v>
      </c>
      <c r="U548" s="143">
        <f t="shared" si="329"/>
        <v>14</v>
      </c>
      <c r="V548" s="143">
        <v>252</v>
      </c>
      <c r="W548" s="142">
        <f t="shared" si="340"/>
        <v>1.0042123970000001</v>
      </c>
      <c r="X548" s="135">
        <f t="shared" si="341"/>
        <v>4.5183817599999996</v>
      </c>
      <c r="Y548" s="135">
        <f t="shared" si="342"/>
        <v>0</v>
      </c>
      <c r="Z548" s="148" t="str">
        <f t="shared" si="352"/>
        <v>A+J=</v>
      </c>
      <c r="AA548" s="140">
        <f t="shared" si="353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22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3"/>
      <c r="DN548" s="1"/>
      <c r="DO548" s="1"/>
      <c r="DP548" s="1"/>
      <c r="DQ548" s="1"/>
      <c r="DR548" s="1"/>
      <c r="DS548" s="1"/>
      <c r="DT548" s="1"/>
      <c r="DU548" s="1"/>
      <c r="DV548" s="1"/>
      <c r="DW548" s="4"/>
      <c r="DX548" s="1"/>
      <c r="DY548" s="1"/>
      <c r="DZ548" s="1"/>
      <c r="EA548" s="1"/>
      <c r="EB548" s="1"/>
      <c r="EC548" s="1"/>
    </row>
    <row r="549" spans="1:133" ht="12.75" x14ac:dyDescent="0.2">
      <c r="A549" s="134">
        <f t="shared" si="343"/>
        <v>44602</v>
      </c>
      <c r="B549" s="135">
        <f t="shared" si="335"/>
        <v>1077.8372235500001</v>
      </c>
      <c r="C549" s="135">
        <f t="shared" si="349"/>
        <v>938.73438407000003</v>
      </c>
      <c r="D549" s="136">
        <f t="shared" si="344"/>
        <v>6075.69</v>
      </c>
      <c r="E549" s="137">
        <f t="shared" si="331"/>
        <v>6120.04</v>
      </c>
      <c r="F549" s="138">
        <f t="shared" si="332"/>
        <v>44550</v>
      </c>
      <c r="G549" s="139">
        <f t="shared" si="336"/>
        <v>7.2995824342585447E-3</v>
      </c>
      <c r="H549" s="140">
        <f t="shared" si="350"/>
        <v>44613</v>
      </c>
      <c r="I549" s="140">
        <f t="shared" si="337"/>
        <v>44613</v>
      </c>
      <c r="J549" s="141">
        <f t="shared" si="345"/>
        <v>22</v>
      </c>
      <c r="K549" s="141">
        <f t="shared" si="334"/>
        <v>15</v>
      </c>
      <c r="L549" s="8">
        <f t="shared" si="346"/>
        <v>1.0049712200000001</v>
      </c>
      <c r="M549" s="142">
        <f t="shared" si="333"/>
        <v>1.0095006900000001</v>
      </c>
      <c r="N549" s="142">
        <f t="shared" si="354"/>
        <v>1.1373676039905005</v>
      </c>
      <c r="O549" s="135">
        <f t="shared" si="330"/>
        <v>1.1430217</v>
      </c>
      <c r="P549" s="135">
        <f t="shared" si="338"/>
        <v>1072.9937715200001</v>
      </c>
      <c r="Q549" s="190">
        <f t="shared" si="351"/>
        <v>0</v>
      </c>
      <c r="R549" s="191">
        <f t="shared" si="347"/>
        <v>0</v>
      </c>
      <c r="S549" s="135">
        <f t="shared" si="339"/>
        <v>0</v>
      </c>
      <c r="T549" s="145">
        <f t="shared" si="348"/>
        <v>7.8600000000000003E-2</v>
      </c>
      <c r="U549" s="143">
        <f t="shared" ref="U549:U612" si="355">IF(Q548&gt;0,1,IF(K549=K548,U548,U548+1))</f>
        <v>15</v>
      </c>
      <c r="V549" s="143">
        <v>252</v>
      </c>
      <c r="W549" s="142">
        <f t="shared" si="340"/>
        <v>1.004513961</v>
      </c>
      <c r="X549" s="135">
        <f t="shared" si="341"/>
        <v>4.8434520299999999</v>
      </c>
      <c r="Y549" s="135">
        <f t="shared" si="342"/>
        <v>0</v>
      </c>
      <c r="Z549" s="148" t="str">
        <f t="shared" si="352"/>
        <v>A+J=</v>
      </c>
      <c r="AA549" s="140">
        <f t="shared" si="353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22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3"/>
      <c r="DN549" s="1"/>
      <c r="DO549" s="1"/>
      <c r="DP549" s="1"/>
      <c r="DQ549" s="1"/>
      <c r="DR549" s="1"/>
      <c r="DS549" s="1"/>
      <c r="DT549" s="1"/>
      <c r="DU549" s="1"/>
      <c r="DV549" s="1"/>
      <c r="DW549" s="4"/>
      <c r="DX549" s="1"/>
      <c r="DY549" s="1"/>
      <c r="DZ549" s="1"/>
      <c r="EA549" s="1"/>
      <c r="EB549" s="1"/>
      <c r="EC549" s="1"/>
    </row>
    <row r="550" spans="1:133" ht="12.75" x14ac:dyDescent="0.2">
      <c r="A550" s="134">
        <f t="shared" si="343"/>
        <v>44603</v>
      </c>
      <c r="B550" s="135">
        <f t="shared" si="335"/>
        <v>1078.51739021</v>
      </c>
      <c r="C550" s="135">
        <f t="shared" si="349"/>
        <v>938.73438407000003</v>
      </c>
      <c r="D550" s="136">
        <f t="shared" si="344"/>
        <v>6075.69</v>
      </c>
      <c r="E550" s="137">
        <f t="shared" si="331"/>
        <v>6120.04</v>
      </c>
      <c r="F550" s="138">
        <f t="shared" si="332"/>
        <v>44550</v>
      </c>
      <c r="G550" s="139">
        <f t="shared" si="336"/>
        <v>7.2995824342585447E-3</v>
      </c>
      <c r="H550" s="140">
        <f t="shared" si="350"/>
        <v>44613</v>
      </c>
      <c r="I550" s="140">
        <f t="shared" si="337"/>
        <v>44613</v>
      </c>
      <c r="J550" s="141">
        <f t="shared" si="345"/>
        <v>22</v>
      </c>
      <c r="K550" s="141">
        <f t="shared" si="334"/>
        <v>16</v>
      </c>
      <c r="L550" s="8">
        <f t="shared" si="346"/>
        <v>1.0053035100000001</v>
      </c>
      <c r="M550" s="142">
        <f t="shared" si="333"/>
        <v>1.0095006900000001</v>
      </c>
      <c r="N550" s="142">
        <f t="shared" si="354"/>
        <v>1.1373676039905005</v>
      </c>
      <c r="O550" s="135">
        <f t="shared" si="330"/>
        <v>1.1433996399999999</v>
      </c>
      <c r="P550" s="135">
        <f t="shared" si="338"/>
        <v>1073.3485568000001</v>
      </c>
      <c r="Q550" s="190">
        <f t="shared" si="351"/>
        <v>0</v>
      </c>
      <c r="R550" s="191">
        <f t="shared" si="347"/>
        <v>0</v>
      </c>
      <c r="S550" s="135">
        <f t="shared" si="339"/>
        <v>0</v>
      </c>
      <c r="T550" s="145">
        <f t="shared" si="348"/>
        <v>7.8600000000000003E-2</v>
      </c>
      <c r="U550" s="143">
        <f t="shared" si="355"/>
        <v>16</v>
      </c>
      <c r="V550" s="143">
        <v>252</v>
      </c>
      <c r="W550" s="142">
        <f t="shared" si="340"/>
        <v>1.0048156150000001</v>
      </c>
      <c r="X550" s="135">
        <f t="shared" si="341"/>
        <v>5.1688334100000004</v>
      </c>
      <c r="Y550" s="135">
        <f t="shared" si="342"/>
        <v>0</v>
      </c>
      <c r="Z550" s="148" t="str">
        <f t="shared" si="352"/>
        <v>A+J=</v>
      </c>
      <c r="AA550" s="140">
        <f t="shared" si="353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22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3"/>
      <c r="DN550" s="1"/>
      <c r="DO550" s="1"/>
      <c r="DP550" s="1"/>
      <c r="DQ550" s="1"/>
      <c r="DR550" s="1"/>
      <c r="DS550" s="1"/>
      <c r="DT550" s="1"/>
      <c r="DU550" s="1"/>
      <c r="DV550" s="1"/>
      <c r="DW550" s="4"/>
      <c r="DX550" s="1"/>
      <c r="DY550" s="1"/>
      <c r="DZ550" s="1"/>
      <c r="EA550" s="1"/>
      <c r="EB550" s="1"/>
      <c r="EC550" s="1"/>
    </row>
    <row r="551" spans="1:133" ht="12.75" x14ac:dyDescent="0.2">
      <c r="A551" s="134">
        <f t="shared" si="343"/>
        <v>44604</v>
      </c>
      <c r="B551" s="135">
        <f t="shared" si="335"/>
        <v>1079.1979912500001</v>
      </c>
      <c r="C551" s="135">
        <f t="shared" si="349"/>
        <v>938.73438407000003</v>
      </c>
      <c r="D551" s="136">
        <f t="shared" si="344"/>
        <v>6075.69</v>
      </c>
      <c r="E551" s="137">
        <f t="shared" si="331"/>
        <v>6120.04</v>
      </c>
      <c r="F551" s="138">
        <f t="shared" si="332"/>
        <v>44550</v>
      </c>
      <c r="G551" s="139">
        <f t="shared" si="336"/>
        <v>7.2995824342585447E-3</v>
      </c>
      <c r="H551" s="140">
        <f t="shared" si="350"/>
        <v>44613</v>
      </c>
      <c r="I551" s="140">
        <f t="shared" si="337"/>
        <v>44613</v>
      </c>
      <c r="J551" s="141">
        <f t="shared" si="345"/>
        <v>22</v>
      </c>
      <c r="K551" s="141">
        <f t="shared" si="334"/>
        <v>17</v>
      </c>
      <c r="L551" s="8">
        <f t="shared" si="346"/>
        <v>1.00563592</v>
      </c>
      <c r="M551" s="142">
        <f t="shared" si="333"/>
        <v>1.0095006900000001</v>
      </c>
      <c r="N551" s="142">
        <f t="shared" si="354"/>
        <v>1.1373676039905005</v>
      </c>
      <c r="O551" s="135">
        <f t="shared" si="330"/>
        <v>1.1437777099999999</v>
      </c>
      <c r="P551" s="135">
        <f t="shared" si="338"/>
        <v>1073.7034641</v>
      </c>
      <c r="Q551" s="190">
        <f t="shared" si="351"/>
        <v>0</v>
      </c>
      <c r="R551" s="191">
        <f t="shared" si="347"/>
        <v>0</v>
      </c>
      <c r="S551" s="135">
        <f t="shared" si="339"/>
        <v>0</v>
      </c>
      <c r="T551" s="145">
        <f t="shared" si="348"/>
        <v>7.8600000000000003E-2</v>
      </c>
      <c r="U551" s="143">
        <f t="shared" si="355"/>
        <v>17</v>
      </c>
      <c r="V551" s="143">
        <v>252</v>
      </c>
      <c r="W551" s="142">
        <f t="shared" si="340"/>
        <v>1.0051173600000001</v>
      </c>
      <c r="X551" s="135">
        <f t="shared" si="341"/>
        <v>5.4945271499999997</v>
      </c>
      <c r="Y551" s="135">
        <f t="shared" si="342"/>
        <v>0</v>
      </c>
      <c r="Z551" s="148" t="str">
        <f t="shared" si="352"/>
        <v>A+J=</v>
      </c>
      <c r="AA551" s="140">
        <f t="shared" si="353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22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3"/>
      <c r="DN551" s="1"/>
      <c r="DO551" s="1"/>
      <c r="DP551" s="1"/>
      <c r="DQ551" s="1"/>
      <c r="DR551" s="1"/>
      <c r="DS551" s="1"/>
      <c r="DT551" s="1"/>
      <c r="DU551" s="1"/>
      <c r="DV551" s="1"/>
      <c r="DW551" s="4"/>
      <c r="DX551" s="1"/>
      <c r="DY551" s="1"/>
      <c r="DZ551" s="1"/>
      <c r="EA551" s="1"/>
      <c r="EB551" s="1"/>
      <c r="EC551" s="1"/>
    </row>
    <row r="552" spans="1:133" ht="12.75" x14ac:dyDescent="0.2">
      <c r="A552" s="134">
        <f t="shared" si="343"/>
        <v>44605</v>
      </c>
      <c r="B552" s="135">
        <f t="shared" si="335"/>
        <v>1079.1979912500001</v>
      </c>
      <c r="C552" s="135">
        <f t="shared" si="349"/>
        <v>938.73438407000003</v>
      </c>
      <c r="D552" s="136">
        <f t="shared" si="344"/>
        <v>6075.69</v>
      </c>
      <c r="E552" s="137">
        <f t="shared" si="331"/>
        <v>6120.04</v>
      </c>
      <c r="F552" s="138">
        <f t="shared" si="332"/>
        <v>44550</v>
      </c>
      <c r="G552" s="139">
        <f t="shared" si="336"/>
        <v>7.2995824342585447E-3</v>
      </c>
      <c r="H552" s="140">
        <f t="shared" si="350"/>
        <v>44613</v>
      </c>
      <c r="I552" s="140">
        <f t="shared" si="337"/>
        <v>44613</v>
      </c>
      <c r="J552" s="141">
        <f t="shared" si="345"/>
        <v>22</v>
      </c>
      <c r="K552" s="141">
        <f t="shared" si="334"/>
        <v>17</v>
      </c>
      <c r="L552" s="8">
        <f t="shared" si="346"/>
        <v>1.00563592</v>
      </c>
      <c r="M552" s="142">
        <f t="shared" si="333"/>
        <v>1.0095006900000001</v>
      </c>
      <c r="N552" s="142">
        <f t="shared" si="354"/>
        <v>1.1373676039905005</v>
      </c>
      <c r="O552" s="135">
        <f t="shared" si="330"/>
        <v>1.1437777099999999</v>
      </c>
      <c r="P552" s="135">
        <f t="shared" si="338"/>
        <v>1073.7034641</v>
      </c>
      <c r="Q552" s="190">
        <f t="shared" si="351"/>
        <v>0</v>
      </c>
      <c r="R552" s="191">
        <f t="shared" si="347"/>
        <v>0</v>
      </c>
      <c r="S552" s="135">
        <f t="shared" si="339"/>
        <v>0</v>
      </c>
      <c r="T552" s="145">
        <f t="shared" si="348"/>
        <v>7.8600000000000003E-2</v>
      </c>
      <c r="U552" s="143">
        <f t="shared" si="355"/>
        <v>17</v>
      </c>
      <c r="V552" s="143">
        <v>252</v>
      </c>
      <c r="W552" s="142">
        <f t="shared" si="340"/>
        <v>1.0051173600000001</v>
      </c>
      <c r="X552" s="135">
        <f t="shared" si="341"/>
        <v>5.4945271499999997</v>
      </c>
      <c r="Y552" s="135">
        <f t="shared" si="342"/>
        <v>0</v>
      </c>
      <c r="Z552" s="148" t="str">
        <f t="shared" si="352"/>
        <v>A+J=</v>
      </c>
      <c r="AA552" s="140">
        <f t="shared" si="353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22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3"/>
      <c r="DN552" s="1"/>
      <c r="DO552" s="1"/>
      <c r="DP552" s="1"/>
      <c r="DQ552" s="1"/>
      <c r="DR552" s="1"/>
      <c r="DS552" s="1"/>
      <c r="DT552" s="1"/>
      <c r="DU552" s="1"/>
      <c r="DV552" s="1"/>
      <c r="DW552" s="4"/>
      <c r="DX552" s="1"/>
      <c r="DY552" s="1"/>
      <c r="DZ552" s="1"/>
      <c r="EA552" s="1"/>
      <c r="EB552" s="1"/>
      <c r="EC552" s="1"/>
    </row>
    <row r="553" spans="1:133" ht="12.75" x14ac:dyDescent="0.2">
      <c r="A553" s="134">
        <f t="shared" si="343"/>
        <v>44606</v>
      </c>
      <c r="B553" s="135">
        <f t="shared" si="335"/>
        <v>1079.1979912500001</v>
      </c>
      <c r="C553" s="135">
        <f t="shared" si="349"/>
        <v>938.73438407000003</v>
      </c>
      <c r="D553" s="136">
        <f t="shared" si="344"/>
        <v>6075.69</v>
      </c>
      <c r="E553" s="137">
        <f t="shared" si="331"/>
        <v>6120.04</v>
      </c>
      <c r="F553" s="138">
        <f t="shared" si="332"/>
        <v>44550</v>
      </c>
      <c r="G553" s="139">
        <f t="shared" si="336"/>
        <v>7.2995824342585447E-3</v>
      </c>
      <c r="H553" s="140">
        <f t="shared" si="350"/>
        <v>44613</v>
      </c>
      <c r="I553" s="140">
        <f t="shared" si="337"/>
        <v>44613</v>
      </c>
      <c r="J553" s="141">
        <f t="shared" si="345"/>
        <v>22</v>
      </c>
      <c r="K553" s="141">
        <f t="shared" si="334"/>
        <v>17</v>
      </c>
      <c r="L553" s="8">
        <f t="shared" si="346"/>
        <v>1.00563592</v>
      </c>
      <c r="M553" s="142">
        <f t="shared" si="333"/>
        <v>1.0095006900000001</v>
      </c>
      <c r="N553" s="142">
        <f t="shared" si="354"/>
        <v>1.1373676039905005</v>
      </c>
      <c r="O553" s="135">
        <f t="shared" ref="O553:O616" si="356">TRUNC(TRUNC((L553*N553),15),8)</f>
        <v>1.1437777099999999</v>
      </c>
      <c r="P553" s="135">
        <f t="shared" si="338"/>
        <v>1073.7034641</v>
      </c>
      <c r="Q553" s="190">
        <f t="shared" si="351"/>
        <v>0</v>
      </c>
      <c r="R553" s="191">
        <f t="shared" si="347"/>
        <v>0</v>
      </c>
      <c r="S553" s="135">
        <f t="shared" si="339"/>
        <v>0</v>
      </c>
      <c r="T553" s="145">
        <f t="shared" si="348"/>
        <v>7.8600000000000003E-2</v>
      </c>
      <c r="U553" s="143">
        <f t="shared" si="355"/>
        <v>17</v>
      </c>
      <c r="V553" s="143">
        <v>252</v>
      </c>
      <c r="W553" s="142">
        <f t="shared" si="340"/>
        <v>1.0051173600000001</v>
      </c>
      <c r="X553" s="135">
        <f t="shared" si="341"/>
        <v>5.4945271499999997</v>
      </c>
      <c r="Y553" s="135">
        <f t="shared" si="342"/>
        <v>0</v>
      </c>
      <c r="Z553" s="148" t="str">
        <f t="shared" si="352"/>
        <v>A+J=</v>
      </c>
      <c r="AA553" s="140">
        <f t="shared" si="353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22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3"/>
      <c r="DN553" s="1"/>
      <c r="DO553" s="1"/>
      <c r="DP553" s="1"/>
      <c r="DQ553" s="1"/>
      <c r="DR553" s="1"/>
      <c r="DS553" s="1"/>
      <c r="DT553" s="1"/>
      <c r="DU553" s="1"/>
      <c r="DV553" s="1"/>
      <c r="DW553" s="4"/>
      <c r="DX553" s="1"/>
      <c r="DY553" s="1"/>
      <c r="DZ553" s="1"/>
      <c r="EA553" s="1"/>
      <c r="EB553" s="1"/>
      <c r="EC553" s="1"/>
    </row>
    <row r="554" spans="1:133" ht="12.75" x14ac:dyDescent="0.2">
      <c r="A554" s="134">
        <f t="shared" si="343"/>
        <v>44607</v>
      </c>
      <c r="B554" s="135">
        <f t="shared" si="335"/>
        <v>1079.8790174999999</v>
      </c>
      <c r="C554" s="135">
        <f t="shared" si="349"/>
        <v>938.73438407000003</v>
      </c>
      <c r="D554" s="136">
        <f t="shared" si="344"/>
        <v>6075.69</v>
      </c>
      <c r="E554" s="137">
        <f t="shared" ref="E554:E617" si="357">IF($K554=1,VLOOKUP($A553,$AO$10:$AS$131,4),E553)</f>
        <v>6120.04</v>
      </c>
      <c r="F554" s="138">
        <f t="shared" ref="F554:F617" si="358">IF($K554=1,VLOOKUP($A553,$AO$10:$AS$131,5),F553)</f>
        <v>44550</v>
      </c>
      <c r="G554" s="139">
        <f t="shared" si="336"/>
        <v>7.2995824342585447E-3</v>
      </c>
      <c r="H554" s="140">
        <f t="shared" si="350"/>
        <v>44613</v>
      </c>
      <c r="I554" s="140">
        <f t="shared" si="337"/>
        <v>44613</v>
      </c>
      <c r="J554" s="141">
        <f t="shared" si="345"/>
        <v>22</v>
      </c>
      <c r="K554" s="141">
        <f t="shared" si="334"/>
        <v>18</v>
      </c>
      <c r="L554" s="8">
        <f t="shared" si="346"/>
        <v>1.00596843</v>
      </c>
      <c r="M554" s="142">
        <f t="shared" ref="M554:M617" si="359">IF(I554&gt;I553,L553,M553)</f>
        <v>1.0095006900000001</v>
      </c>
      <c r="N554" s="142">
        <f t="shared" si="354"/>
        <v>1.1373676039905005</v>
      </c>
      <c r="O554" s="135">
        <f t="shared" si="356"/>
        <v>1.1441558999999999</v>
      </c>
      <c r="P554" s="135">
        <f t="shared" si="338"/>
        <v>1074.05848406</v>
      </c>
      <c r="Q554" s="190">
        <f t="shared" si="351"/>
        <v>0</v>
      </c>
      <c r="R554" s="191">
        <f t="shared" si="347"/>
        <v>0</v>
      </c>
      <c r="S554" s="135">
        <f t="shared" si="339"/>
        <v>0</v>
      </c>
      <c r="T554" s="145">
        <f t="shared" si="348"/>
        <v>7.8600000000000003E-2</v>
      </c>
      <c r="U554" s="143">
        <f t="shared" si="355"/>
        <v>18</v>
      </c>
      <c r="V554" s="143">
        <v>252</v>
      </c>
      <c r="W554" s="142">
        <f t="shared" si="340"/>
        <v>1.0054191960000001</v>
      </c>
      <c r="X554" s="135">
        <f t="shared" si="341"/>
        <v>5.8205334400000002</v>
      </c>
      <c r="Y554" s="135">
        <f t="shared" si="342"/>
        <v>0</v>
      </c>
      <c r="Z554" s="148" t="str">
        <f t="shared" si="352"/>
        <v>A+J=</v>
      </c>
      <c r="AA554" s="140">
        <f t="shared" si="353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22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3"/>
      <c r="DN554" s="1"/>
      <c r="DO554" s="1"/>
      <c r="DP554" s="1"/>
      <c r="DQ554" s="1"/>
      <c r="DR554" s="1"/>
      <c r="DS554" s="1"/>
      <c r="DT554" s="1"/>
      <c r="DU554" s="1"/>
      <c r="DV554" s="1"/>
      <c r="DW554" s="4"/>
      <c r="DX554" s="1"/>
      <c r="DY554" s="1"/>
      <c r="DZ554" s="1"/>
      <c r="EA554" s="1"/>
      <c r="EB554" s="1"/>
      <c r="EC554" s="1"/>
    </row>
    <row r="555" spans="1:133" ht="12.75" x14ac:dyDescent="0.2">
      <c r="A555" s="134">
        <f t="shared" si="343"/>
        <v>44608</v>
      </c>
      <c r="B555" s="135">
        <f t="shared" si="335"/>
        <v>1080.5604680399999</v>
      </c>
      <c r="C555" s="135">
        <f t="shared" si="349"/>
        <v>938.73438407000003</v>
      </c>
      <c r="D555" s="136">
        <f t="shared" si="344"/>
        <v>6075.69</v>
      </c>
      <c r="E555" s="137">
        <f t="shared" si="357"/>
        <v>6120.04</v>
      </c>
      <c r="F555" s="138">
        <f t="shared" si="358"/>
        <v>44550</v>
      </c>
      <c r="G555" s="139">
        <f t="shared" si="336"/>
        <v>7.2995824342585447E-3</v>
      </c>
      <c r="H555" s="140">
        <f t="shared" si="350"/>
        <v>44613</v>
      </c>
      <c r="I555" s="140">
        <f t="shared" si="337"/>
        <v>44613</v>
      </c>
      <c r="J555" s="141">
        <f t="shared" si="345"/>
        <v>22</v>
      </c>
      <c r="K555" s="141">
        <f t="shared" si="334"/>
        <v>19</v>
      </c>
      <c r="L555" s="8">
        <f t="shared" si="346"/>
        <v>1.00630105</v>
      </c>
      <c r="M555" s="142">
        <f t="shared" si="359"/>
        <v>1.0095006900000001</v>
      </c>
      <c r="N555" s="142">
        <f t="shared" si="354"/>
        <v>1.1373676039905005</v>
      </c>
      <c r="O555" s="135">
        <f t="shared" si="356"/>
        <v>1.14453421</v>
      </c>
      <c r="P555" s="135">
        <f t="shared" si="338"/>
        <v>1074.41361667</v>
      </c>
      <c r="Q555" s="190">
        <f t="shared" si="351"/>
        <v>0</v>
      </c>
      <c r="R555" s="191">
        <f t="shared" si="347"/>
        <v>0</v>
      </c>
      <c r="S555" s="135">
        <f t="shared" si="339"/>
        <v>0</v>
      </c>
      <c r="T555" s="145">
        <f t="shared" si="348"/>
        <v>7.8600000000000003E-2</v>
      </c>
      <c r="U555" s="143">
        <f t="shared" si="355"/>
        <v>19</v>
      </c>
      <c r="V555" s="143">
        <v>252</v>
      </c>
      <c r="W555" s="142">
        <f t="shared" si="340"/>
        <v>1.005721122</v>
      </c>
      <c r="X555" s="135">
        <f t="shared" si="341"/>
        <v>6.1468513700000003</v>
      </c>
      <c r="Y555" s="135">
        <f t="shared" si="342"/>
        <v>0</v>
      </c>
      <c r="Z555" s="148" t="str">
        <f t="shared" si="352"/>
        <v>A+J=</v>
      </c>
      <c r="AA555" s="140">
        <f t="shared" si="353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22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3"/>
      <c r="DN555" s="1"/>
      <c r="DO555" s="1"/>
      <c r="DP555" s="1"/>
      <c r="DQ555" s="1"/>
      <c r="DR555" s="1"/>
      <c r="DS555" s="1"/>
      <c r="DT555" s="1"/>
      <c r="DU555" s="1"/>
      <c r="DV555" s="1"/>
      <c r="DW555" s="4"/>
      <c r="DX555" s="1"/>
      <c r="DY555" s="1"/>
      <c r="DZ555" s="1"/>
      <c r="EA555" s="1"/>
      <c r="EB555" s="1"/>
      <c r="EC555" s="1"/>
    </row>
    <row r="556" spans="1:133" ht="12.75" x14ac:dyDescent="0.2">
      <c r="A556" s="134">
        <f t="shared" si="343"/>
        <v>44609</v>
      </c>
      <c r="B556" s="135">
        <f t="shared" si="335"/>
        <v>1081.24235254</v>
      </c>
      <c r="C556" s="135">
        <f t="shared" si="349"/>
        <v>938.73438407000003</v>
      </c>
      <c r="D556" s="136">
        <f t="shared" si="344"/>
        <v>6075.69</v>
      </c>
      <c r="E556" s="137">
        <f t="shared" si="357"/>
        <v>6120.04</v>
      </c>
      <c r="F556" s="138">
        <f t="shared" si="358"/>
        <v>44550</v>
      </c>
      <c r="G556" s="139">
        <f t="shared" si="336"/>
        <v>7.2995824342585447E-3</v>
      </c>
      <c r="H556" s="140">
        <f t="shared" si="350"/>
        <v>44613</v>
      </c>
      <c r="I556" s="140">
        <f t="shared" si="337"/>
        <v>44613</v>
      </c>
      <c r="J556" s="141">
        <f t="shared" si="345"/>
        <v>22</v>
      </c>
      <c r="K556" s="141">
        <f t="shared" si="334"/>
        <v>20</v>
      </c>
      <c r="L556" s="8">
        <f t="shared" si="346"/>
        <v>1.00663378</v>
      </c>
      <c r="M556" s="142">
        <f t="shared" si="359"/>
        <v>1.0095006900000001</v>
      </c>
      <c r="N556" s="142">
        <f t="shared" si="354"/>
        <v>1.1373676039905005</v>
      </c>
      <c r="O556" s="135">
        <f t="shared" si="356"/>
        <v>1.14491265</v>
      </c>
      <c r="P556" s="135">
        <f t="shared" si="338"/>
        <v>1074.7688713099999</v>
      </c>
      <c r="Q556" s="190">
        <f t="shared" si="351"/>
        <v>0</v>
      </c>
      <c r="R556" s="191">
        <f t="shared" si="347"/>
        <v>0</v>
      </c>
      <c r="S556" s="135">
        <f t="shared" si="339"/>
        <v>0</v>
      </c>
      <c r="T556" s="145">
        <f t="shared" si="348"/>
        <v>7.8600000000000003E-2</v>
      </c>
      <c r="U556" s="143">
        <f t="shared" si="355"/>
        <v>20</v>
      </c>
      <c r="V556" s="143">
        <v>252</v>
      </c>
      <c r="W556" s="142">
        <f t="shared" si="340"/>
        <v>1.006023138</v>
      </c>
      <c r="X556" s="135">
        <f t="shared" si="341"/>
        <v>6.47348123</v>
      </c>
      <c r="Y556" s="135">
        <f t="shared" si="342"/>
        <v>0</v>
      </c>
      <c r="Z556" s="148" t="str">
        <f t="shared" si="352"/>
        <v>A+J=</v>
      </c>
      <c r="AA556" s="140">
        <f t="shared" si="353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22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3"/>
      <c r="DN556" s="1"/>
      <c r="DO556" s="1"/>
      <c r="DP556" s="1"/>
      <c r="DQ556" s="1"/>
      <c r="DR556" s="1"/>
      <c r="DS556" s="1"/>
      <c r="DT556" s="1"/>
      <c r="DU556" s="1"/>
      <c r="DV556" s="1"/>
      <c r="DW556" s="4"/>
      <c r="DX556" s="1"/>
      <c r="DY556" s="1"/>
      <c r="DZ556" s="1"/>
      <c r="EA556" s="1"/>
      <c r="EB556" s="1"/>
      <c r="EC556" s="1"/>
    </row>
    <row r="557" spans="1:133" ht="12.75" x14ac:dyDescent="0.2">
      <c r="A557" s="134">
        <f t="shared" si="343"/>
        <v>44610</v>
      </c>
      <c r="B557" s="135">
        <f t="shared" si="335"/>
        <v>1081.92467332</v>
      </c>
      <c r="C557" s="135">
        <f t="shared" si="349"/>
        <v>938.73438407000003</v>
      </c>
      <c r="D557" s="136">
        <f t="shared" si="344"/>
        <v>6075.69</v>
      </c>
      <c r="E557" s="137">
        <f t="shared" si="357"/>
        <v>6120.04</v>
      </c>
      <c r="F557" s="138">
        <f t="shared" si="358"/>
        <v>44550</v>
      </c>
      <c r="G557" s="139">
        <f t="shared" si="336"/>
        <v>7.2995824342585447E-3</v>
      </c>
      <c r="H557" s="140">
        <f t="shared" si="350"/>
        <v>44613</v>
      </c>
      <c r="I557" s="140">
        <f t="shared" si="337"/>
        <v>44613</v>
      </c>
      <c r="J557" s="141">
        <f t="shared" si="345"/>
        <v>22</v>
      </c>
      <c r="K557" s="141">
        <f t="shared" si="334"/>
        <v>21</v>
      </c>
      <c r="L557" s="8">
        <f t="shared" si="346"/>
        <v>1.00696663</v>
      </c>
      <c r="M557" s="142">
        <f t="shared" si="359"/>
        <v>1.0095006900000001</v>
      </c>
      <c r="N557" s="142">
        <f t="shared" si="354"/>
        <v>1.1373676039905005</v>
      </c>
      <c r="O557" s="135">
        <f t="shared" si="356"/>
        <v>1.1452912200000001</v>
      </c>
      <c r="P557" s="135">
        <f t="shared" si="338"/>
        <v>1075.1242479800001</v>
      </c>
      <c r="Q557" s="190">
        <f t="shared" si="351"/>
        <v>0</v>
      </c>
      <c r="R557" s="191">
        <f t="shared" si="347"/>
        <v>0</v>
      </c>
      <c r="S557" s="135">
        <f t="shared" si="339"/>
        <v>0</v>
      </c>
      <c r="T557" s="145">
        <f t="shared" si="348"/>
        <v>7.8600000000000003E-2</v>
      </c>
      <c r="U557" s="143">
        <f t="shared" si="355"/>
        <v>21</v>
      </c>
      <c r="V557" s="143">
        <v>252</v>
      </c>
      <c r="W557" s="142">
        <f t="shared" si="340"/>
        <v>1.0063252460000001</v>
      </c>
      <c r="X557" s="135">
        <f t="shared" si="341"/>
        <v>6.8004253400000003</v>
      </c>
      <c r="Y557" s="135">
        <f t="shared" si="342"/>
        <v>0</v>
      </c>
      <c r="Z557" s="148" t="str">
        <f t="shared" si="352"/>
        <v>A+J=</v>
      </c>
      <c r="AA557" s="140">
        <f t="shared" si="353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22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3"/>
      <c r="DN557" s="1"/>
      <c r="DO557" s="1"/>
      <c r="DP557" s="1"/>
      <c r="DQ557" s="1"/>
      <c r="DR557" s="1"/>
      <c r="DS557" s="1"/>
      <c r="DT557" s="1"/>
      <c r="DU557" s="1"/>
      <c r="DV557" s="1"/>
      <c r="DW557" s="4"/>
      <c r="DX557" s="1"/>
      <c r="DY557" s="1"/>
      <c r="DZ557" s="1"/>
      <c r="EA557" s="1"/>
      <c r="EB557" s="1"/>
      <c r="EC557" s="1"/>
    </row>
    <row r="558" spans="1:133" ht="12.75" x14ac:dyDescent="0.2">
      <c r="A558" s="134">
        <f t="shared" si="343"/>
        <v>44611</v>
      </c>
      <c r="B558" s="135">
        <f t="shared" si="335"/>
        <v>1082.60740958</v>
      </c>
      <c r="C558" s="135">
        <f t="shared" si="349"/>
        <v>938.73438407000003</v>
      </c>
      <c r="D558" s="136">
        <f t="shared" si="344"/>
        <v>6075.69</v>
      </c>
      <c r="E558" s="137">
        <f t="shared" si="357"/>
        <v>6120.04</v>
      </c>
      <c r="F558" s="138">
        <f t="shared" si="358"/>
        <v>44550</v>
      </c>
      <c r="G558" s="139">
        <f t="shared" si="336"/>
        <v>7.2995824342585447E-3</v>
      </c>
      <c r="H558" s="140">
        <f t="shared" si="350"/>
        <v>44613</v>
      </c>
      <c r="I558" s="140">
        <f t="shared" si="337"/>
        <v>44613</v>
      </c>
      <c r="J558" s="141">
        <f t="shared" si="345"/>
        <v>22</v>
      </c>
      <c r="K558" s="141">
        <f t="shared" ref="K558:K621" si="360">(J558-(NETWORKDAYS(A558,I558,AD$148:AD$502)-1))</f>
        <v>22</v>
      </c>
      <c r="L558" s="8">
        <f t="shared" si="346"/>
        <v>1.00729958</v>
      </c>
      <c r="M558" s="142">
        <f t="shared" si="359"/>
        <v>1.0095006900000001</v>
      </c>
      <c r="N558" s="142">
        <f t="shared" si="354"/>
        <v>1.1373676039905005</v>
      </c>
      <c r="O558" s="135">
        <f t="shared" si="356"/>
        <v>1.1456698999999999</v>
      </c>
      <c r="P558" s="135">
        <f t="shared" si="338"/>
        <v>1075.47972792</v>
      </c>
      <c r="Q558" s="190">
        <f t="shared" si="351"/>
        <v>0</v>
      </c>
      <c r="R558" s="191">
        <f t="shared" si="347"/>
        <v>0</v>
      </c>
      <c r="S558" s="135">
        <f t="shared" si="339"/>
        <v>0</v>
      </c>
      <c r="T558" s="145">
        <f t="shared" si="348"/>
        <v>7.8600000000000003E-2</v>
      </c>
      <c r="U558" s="143">
        <f t="shared" si="355"/>
        <v>22</v>
      </c>
      <c r="V558" s="143">
        <v>252</v>
      </c>
      <c r="W558" s="142">
        <f t="shared" si="340"/>
        <v>1.006627444</v>
      </c>
      <c r="X558" s="135">
        <f t="shared" si="341"/>
        <v>7.1276816600000004</v>
      </c>
      <c r="Y558" s="135">
        <f t="shared" si="342"/>
        <v>0</v>
      </c>
      <c r="Z558" s="148" t="str">
        <f t="shared" si="352"/>
        <v>A+J=</v>
      </c>
      <c r="AA558" s="140">
        <f t="shared" si="353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22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3"/>
      <c r="DN558" s="1"/>
      <c r="DO558" s="1"/>
      <c r="DP558" s="1"/>
      <c r="DQ558" s="1"/>
      <c r="DR558" s="1"/>
      <c r="DS558" s="1"/>
      <c r="DT558" s="1"/>
      <c r="DU558" s="1"/>
      <c r="DV558" s="1"/>
      <c r="DW558" s="4"/>
      <c r="DX558" s="1"/>
      <c r="DY558" s="1"/>
      <c r="DZ558" s="1"/>
      <c r="EA558" s="1"/>
      <c r="EB558" s="1"/>
      <c r="EC558" s="1"/>
    </row>
    <row r="559" spans="1:133" ht="12.75" x14ac:dyDescent="0.2">
      <c r="A559" s="134">
        <f t="shared" si="343"/>
        <v>44612</v>
      </c>
      <c r="B559" s="135">
        <f t="shared" si="335"/>
        <v>1082.60740958</v>
      </c>
      <c r="C559" s="135">
        <f t="shared" si="349"/>
        <v>938.73438407000003</v>
      </c>
      <c r="D559" s="136">
        <f t="shared" si="344"/>
        <v>6075.69</v>
      </c>
      <c r="E559" s="137">
        <f t="shared" si="357"/>
        <v>6120.04</v>
      </c>
      <c r="F559" s="138">
        <f t="shared" si="358"/>
        <v>44550</v>
      </c>
      <c r="G559" s="139">
        <f t="shared" si="336"/>
        <v>7.2995824342585447E-3</v>
      </c>
      <c r="H559" s="140">
        <f t="shared" si="350"/>
        <v>44641</v>
      </c>
      <c r="I559" s="140">
        <f t="shared" si="337"/>
        <v>44613</v>
      </c>
      <c r="J559" s="141">
        <f t="shared" si="345"/>
        <v>22</v>
      </c>
      <c r="K559" s="141">
        <f t="shared" si="360"/>
        <v>22</v>
      </c>
      <c r="L559" s="8">
        <f t="shared" si="346"/>
        <v>1.00729958</v>
      </c>
      <c r="M559" s="142">
        <f t="shared" si="359"/>
        <v>1.0095006900000001</v>
      </c>
      <c r="N559" s="142">
        <f t="shared" si="354"/>
        <v>1.1373676039905005</v>
      </c>
      <c r="O559" s="135">
        <f t="shared" si="356"/>
        <v>1.1456698999999999</v>
      </c>
      <c r="P559" s="135">
        <f t="shared" si="338"/>
        <v>1075.47972792</v>
      </c>
      <c r="Q559" s="190">
        <f t="shared" si="351"/>
        <v>0</v>
      </c>
      <c r="R559" s="191">
        <f t="shared" si="347"/>
        <v>0</v>
      </c>
      <c r="S559" s="135">
        <f t="shared" si="339"/>
        <v>0</v>
      </c>
      <c r="T559" s="145">
        <f t="shared" si="348"/>
        <v>7.8600000000000003E-2</v>
      </c>
      <c r="U559" s="143">
        <f t="shared" si="355"/>
        <v>22</v>
      </c>
      <c r="V559" s="143">
        <v>252</v>
      </c>
      <c r="W559" s="142">
        <f t="shared" si="340"/>
        <v>1.006627444</v>
      </c>
      <c r="X559" s="135">
        <f t="shared" si="341"/>
        <v>7.1276816600000004</v>
      </c>
      <c r="Y559" s="135">
        <f t="shared" si="342"/>
        <v>0</v>
      </c>
      <c r="Z559" s="148" t="str">
        <f t="shared" si="352"/>
        <v>A+J=</v>
      </c>
      <c r="AA559" s="140">
        <f t="shared" si="353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22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3"/>
      <c r="DN559" s="1"/>
      <c r="DO559" s="1"/>
      <c r="DP559" s="1"/>
      <c r="DQ559" s="1"/>
      <c r="DR559" s="1"/>
      <c r="DS559" s="1"/>
      <c r="DT559" s="1"/>
      <c r="DU559" s="1"/>
      <c r="DV559" s="1"/>
      <c r="DW559" s="4"/>
      <c r="DX559" s="1"/>
      <c r="DY559" s="1"/>
      <c r="DZ559" s="1"/>
      <c r="EA559" s="1"/>
      <c r="EB559" s="1"/>
      <c r="EC559" s="1"/>
    </row>
    <row r="560" spans="1:133" ht="12.75" x14ac:dyDescent="0.2">
      <c r="A560" s="134">
        <f t="shared" si="343"/>
        <v>44613</v>
      </c>
      <c r="B560" s="135">
        <f t="shared" si="335"/>
        <v>1082.60740958</v>
      </c>
      <c r="C560" s="135">
        <f t="shared" si="349"/>
        <v>938.73438407000003</v>
      </c>
      <c r="D560" s="136">
        <f t="shared" si="344"/>
        <v>6075.69</v>
      </c>
      <c r="E560" s="137">
        <f t="shared" si="357"/>
        <v>6120.04</v>
      </c>
      <c r="F560" s="138">
        <f t="shared" si="358"/>
        <v>44550</v>
      </c>
      <c r="G560" s="139">
        <f t="shared" si="336"/>
        <v>7.2995824342585447E-3</v>
      </c>
      <c r="H560" s="140">
        <f t="shared" si="350"/>
        <v>44641</v>
      </c>
      <c r="I560" s="140">
        <f t="shared" si="337"/>
        <v>44613</v>
      </c>
      <c r="J560" s="141">
        <f t="shared" si="345"/>
        <v>22</v>
      </c>
      <c r="K560" s="141">
        <f t="shared" si="360"/>
        <v>22</v>
      </c>
      <c r="L560" s="8">
        <f t="shared" si="346"/>
        <v>1.00729958</v>
      </c>
      <c r="M560" s="142">
        <f t="shared" si="359"/>
        <v>1.0095006900000001</v>
      </c>
      <c r="N560" s="142">
        <f t="shared" si="354"/>
        <v>1.1373676039905005</v>
      </c>
      <c r="O560" s="135">
        <f t="shared" si="356"/>
        <v>1.1456698999999999</v>
      </c>
      <c r="P560" s="135">
        <f t="shared" si="338"/>
        <v>1075.47972792</v>
      </c>
      <c r="Q560" s="190">
        <f t="shared" si="351"/>
        <v>18</v>
      </c>
      <c r="R560" s="191">
        <f t="shared" si="347"/>
        <v>5.623493333246612E-3</v>
      </c>
      <c r="S560" s="135">
        <f t="shared" si="339"/>
        <v>6.0479530800000001</v>
      </c>
      <c r="T560" s="145">
        <f t="shared" si="348"/>
        <v>7.8600000000000003E-2</v>
      </c>
      <c r="U560" s="143">
        <f t="shared" si="355"/>
        <v>22</v>
      </c>
      <c r="V560" s="143">
        <v>252</v>
      </c>
      <c r="W560" s="142">
        <f t="shared" si="340"/>
        <v>1.006627444</v>
      </c>
      <c r="X560" s="135">
        <f t="shared" si="341"/>
        <v>7.1276816600000004</v>
      </c>
      <c r="Y560" s="135">
        <f t="shared" si="342"/>
        <v>13.17563474</v>
      </c>
      <c r="Z560" s="148" t="str">
        <f t="shared" si="352"/>
        <v>A+J=</v>
      </c>
      <c r="AA560" s="140">
        <f t="shared" si="35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22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3"/>
      <c r="DN560" s="1"/>
      <c r="DO560" s="1"/>
      <c r="DP560" s="1"/>
      <c r="DQ560" s="1"/>
      <c r="DR560" s="1"/>
      <c r="DS560" s="1"/>
      <c r="DT560" s="1"/>
      <c r="DU560" s="1"/>
      <c r="DV560" s="1"/>
      <c r="DW560" s="4"/>
      <c r="DX560" s="1"/>
      <c r="DY560" s="1"/>
      <c r="DZ560" s="1"/>
      <c r="EA560" s="1"/>
      <c r="EB560" s="1"/>
      <c r="EC560" s="1"/>
    </row>
    <row r="561" spans="1:133" ht="12.75" x14ac:dyDescent="0.2">
      <c r="A561" s="134">
        <f t="shared" si="343"/>
        <v>44614</v>
      </c>
      <c r="B561" s="135">
        <f t="shared" si="335"/>
        <v>1070.0730554199999</v>
      </c>
      <c r="C561" s="135">
        <f t="shared" si="349"/>
        <v>933.45541751999997</v>
      </c>
      <c r="D561" s="136">
        <f t="shared" si="344"/>
        <v>6120.04</v>
      </c>
      <c r="E561" s="137">
        <f t="shared" si="357"/>
        <v>6153.09</v>
      </c>
      <c r="F561" s="138">
        <f t="shared" si="358"/>
        <v>44582</v>
      </c>
      <c r="G561" s="139">
        <f t="shared" si="336"/>
        <v>5.4002915013626751E-3</v>
      </c>
      <c r="H561" s="140">
        <f t="shared" si="350"/>
        <v>44641</v>
      </c>
      <c r="I561" s="140">
        <f t="shared" si="337"/>
        <v>44641</v>
      </c>
      <c r="J561" s="141">
        <f t="shared" si="345"/>
        <v>18</v>
      </c>
      <c r="K561" s="141">
        <f t="shared" si="360"/>
        <v>1</v>
      </c>
      <c r="L561" s="8">
        <f t="shared" si="346"/>
        <v>1.0002992500000001</v>
      </c>
      <c r="M561" s="142">
        <f t="shared" si="359"/>
        <v>1.00729958</v>
      </c>
      <c r="N561" s="142">
        <f t="shared" si="354"/>
        <v>1.1456699098052374</v>
      </c>
      <c r="O561" s="135">
        <f t="shared" si="356"/>
        <v>1.1460127499999999</v>
      </c>
      <c r="P561" s="135">
        <f t="shared" si="338"/>
        <v>1069.7518100299999</v>
      </c>
      <c r="Q561" s="190">
        <f t="shared" si="351"/>
        <v>0</v>
      </c>
      <c r="R561" s="191">
        <f t="shared" si="347"/>
        <v>0</v>
      </c>
      <c r="S561" s="135">
        <f t="shared" si="339"/>
        <v>0</v>
      </c>
      <c r="T561" s="145">
        <f t="shared" si="348"/>
        <v>7.8600000000000003E-2</v>
      </c>
      <c r="U561" s="143">
        <f t="shared" si="355"/>
        <v>1</v>
      </c>
      <c r="V561" s="143">
        <v>252</v>
      </c>
      <c r="W561" s="142">
        <f t="shared" si="340"/>
        <v>1.0003002990000001</v>
      </c>
      <c r="X561" s="135">
        <f t="shared" si="341"/>
        <v>0.32124539000000002</v>
      </c>
      <c r="Y561" s="135">
        <f t="shared" si="342"/>
        <v>0</v>
      </c>
      <c r="Z561" s="148" t="str">
        <f t="shared" si="352"/>
        <v>A+J=</v>
      </c>
      <c r="AA561" s="140">
        <f t="shared" si="353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22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3"/>
      <c r="DN561" s="1"/>
      <c r="DO561" s="1"/>
      <c r="DP561" s="1"/>
      <c r="DQ561" s="1"/>
      <c r="DR561" s="1"/>
      <c r="DS561" s="1"/>
      <c r="DT561" s="1"/>
      <c r="DU561" s="1"/>
      <c r="DV561" s="1"/>
      <c r="DW561" s="4"/>
      <c r="DX561" s="1"/>
      <c r="DY561" s="1"/>
      <c r="DZ561" s="1"/>
      <c r="EA561" s="1"/>
      <c r="EB561" s="1"/>
      <c r="EC561" s="1"/>
    </row>
    <row r="562" spans="1:133" ht="12.75" x14ac:dyDescent="0.2">
      <c r="A562" s="134">
        <f t="shared" si="343"/>
        <v>44615</v>
      </c>
      <c r="B562" s="135">
        <f t="shared" si="335"/>
        <v>1070.71470752</v>
      </c>
      <c r="C562" s="135">
        <f t="shared" si="349"/>
        <v>933.45541751999997</v>
      </c>
      <c r="D562" s="136">
        <f t="shared" si="344"/>
        <v>6120.04</v>
      </c>
      <c r="E562" s="137">
        <f t="shared" si="357"/>
        <v>6153.09</v>
      </c>
      <c r="F562" s="138">
        <f t="shared" si="358"/>
        <v>44582</v>
      </c>
      <c r="G562" s="139">
        <f t="shared" si="336"/>
        <v>5.4002915013626751E-3</v>
      </c>
      <c r="H562" s="140">
        <f t="shared" si="350"/>
        <v>44641</v>
      </c>
      <c r="I562" s="140">
        <f t="shared" si="337"/>
        <v>44641</v>
      </c>
      <c r="J562" s="141">
        <f t="shared" si="345"/>
        <v>18</v>
      </c>
      <c r="K562" s="141">
        <f t="shared" si="360"/>
        <v>2</v>
      </c>
      <c r="L562" s="8">
        <f t="shared" si="346"/>
        <v>1.0005985900000001</v>
      </c>
      <c r="M562" s="142">
        <f t="shared" si="359"/>
        <v>1.00729958</v>
      </c>
      <c r="N562" s="142">
        <f t="shared" si="354"/>
        <v>1.1456699098052374</v>
      </c>
      <c r="O562" s="135">
        <f t="shared" si="356"/>
        <v>1.14635569</v>
      </c>
      <c r="P562" s="135">
        <f t="shared" si="338"/>
        <v>1070.07192923</v>
      </c>
      <c r="Q562" s="190">
        <f t="shared" si="351"/>
        <v>0</v>
      </c>
      <c r="R562" s="191">
        <f t="shared" si="347"/>
        <v>0</v>
      </c>
      <c r="S562" s="135">
        <f t="shared" si="339"/>
        <v>0</v>
      </c>
      <c r="T562" s="145">
        <f t="shared" si="348"/>
        <v>7.8600000000000003E-2</v>
      </c>
      <c r="U562" s="143">
        <f t="shared" si="355"/>
        <v>2</v>
      </c>
      <c r="V562" s="143">
        <v>252</v>
      </c>
      <c r="W562" s="142">
        <f t="shared" si="340"/>
        <v>1.0006006869999999</v>
      </c>
      <c r="X562" s="135">
        <f t="shared" si="341"/>
        <v>0.64277828999999997</v>
      </c>
      <c r="Y562" s="135">
        <f t="shared" si="342"/>
        <v>0</v>
      </c>
      <c r="Z562" s="148" t="str">
        <f t="shared" si="352"/>
        <v>A+J=</v>
      </c>
      <c r="AA562" s="140">
        <f t="shared" si="353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22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3"/>
      <c r="DN562" s="1"/>
      <c r="DO562" s="1"/>
      <c r="DP562" s="1"/>
      <c r="DQ562" s="1"/>
      <c r="DR562" s="1"/>
      <c r="DS562" s="1"/>
      <c r="DT562" s="1"/>
      <c r="DU562" s="1"/>
      <c r="DV562" s="1"/>
      <c r="DW562" s="4"/>
      <c r="DX562" s="1"/>
      <c r="DY562" s="1"/>
      <c r="DZ562" s="1"/>
      <c r="EA562" s="1"/>
      <c r="EB562" s="1"/>
      <c r="EC562" s="1"/>
    </row>
    <row r="563" spans="1:133" ht="12.75" x14ac:dyDescent="0.2">
      <c r="A563" s="134">
        <f t="shared" si="343"/>
        <v>44616</v>
      </c>
      <c r="B563" s="135">
        <f t="shared" si="335"/>
        <v>1071.3567614699998</v>
      </c>
      <c r="C563" s="135">
        <f t="shared" si="349"/>
        <v>933.45541751999997</v>
      </c>
      <c r="D563" s="136">
        <f t="shared" si="344"/>
        <v>6120.04</v>
      </c>
      <c r="E563" s="137">
        <f t="shared" si="357"/>
        <v>6153.09</v>
      </c>
      <c r="F563" s="138">
        <f t="shared" si="358"/>
        <v>44582</v>
      </c>
      <c r="G563" s="139">
        <f t="shared" si="336"/>
        <v>5.4002915013626751E-3</v>
      </c>
      <c r="H563" s="140">
        <f t="shared" si="350"/>
        <v>44641</v>
      </c>
      <c r="I563" s="140">
        <f t="shared" si="337"/>
        <v>44641</v>
      </c>
      <c r="J563" s="141">
        <f t="shared" si="345"/>
        <v>18</v>
      </c>
      <c r="K563" s="141">
        <f t="shared" si="360"/>
        <v>3</v>
      </c>
      <c r="L563" s="8">
        <f t="shared" si="346"/>
        <v>1.0008980300000001</v>
      </c>
      <c r="M563" s="142">
        <f t="shared" si="359"/>
        <v>1.00729958</v>
      </c>
      <c r="N563" s="142">
        <f t="shared" si="354"/>
        <v>1.1456699098052374</v>
      </c>
      <c r="O563" s="135">
        <f t="shared" si="356"/>
        <v>1.1466987500000001</v>
      </c>
      <c r="P563" s="135">
        <f t="shared" si="338"/>
        <v>1070.3921604499999</v>
      </c>
      <c r="Q563" s="190">
        <f t="shared" si="351"/>
        <v>0</v>
      </c>
      <c r="R563" s="191">
        <f t="shared" si="347"/>
        <v>0</v>
      </c>
      <c r="S563" s="135">
        <f t="shared" si="339"/>
        <v>0</v>
      </c>
      <c r="T563" s="145">
        <f t="shared" si="348"/>
        <v>7.8600000000000003E-2</v>
      </c>
      <c r="U563" s="143">
        <f t="shared" si="355"/>
        <v>3</v>
      </c>
      <c r="V563" s="143">
        <v>252</v>
      </c>
      <c r="W563" s="142">
        <f t="shared" si="340"/>
        <v>1.000901166</v>
      </c>
      <c r="X563" s="135">
        <f t="shared" si="341"/>
        <v>0.96460102000000003</v>
      </c>
      <c r="Y563" s="135">
        <f t="shared" si="342"/>
        <v>0</v>
      </c>
      <c r="Z563" s="148" t="str">
        <f t="shared" si="352"/>
        <v>A+J=</v>
      </c>
      <c r="AA563" s="140">
        <f t="shared" si="353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22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3"/>
      <c r="DN563" s="1"/>
      <c r="DO563" s="1"/>
      <c r="DP563" s="1"/>
      <c r="DQ563" s="1"/>
      <c r="DR563" s="1"/>
      <c r="DS563" s="1"/>
      <c r="DT563" s="1"/>
      <c r="DU563" s="1"/>
      <c r="DV563" s="1"/>
      <c r="DW563" s="4"/>
      <c r="DX563" s="1"/>
      <c r="DY563" s="1"/>
      <c r="DZ563" s="1"/>
      <c r="EA563" s="1"/>
      <c r="EB563" s="1"/>
      <c r="EC563" s="1"/>
    </row>
    <row r="564" spans="1:133" ht="12.75" x14ac:dyDescent="0.2">
      <c r="A564" s="134">
        <f t="shared" si="343"/>
        <v>44617</v>
      </c>
      <c r="B564" s="135">
        <f t="shared" si="335"/>
        <v>1071.9991893900001</v>
      </c>
      <c r="C564" s="135">
        <f t="shared" si="349"/>
        <v>933.45541751999997</v>
      </c>
      <c r="D564" s="136">
        <f t="shared" si="344"/>
        <v>6120.04</v>
      </c>
      <c r="E564" s="137">
        <f t="shared" si="357"/>
        <v>6153.09</v>
      </c>
      <c r="F564" s="138">
        <f t="shared" si="358"/>
        <v>44582</v>
      </c>
      <c r="G564" s="139">
        <f t="shared" si="336"/>
        <v>5.4002915013626751E-3</v>
      </c>
      <c r="H564" s="140">
        <f t="shared" si="350"/>
        <v>44641</v>
      </c>
      <c r="I564" s="140">
        <f t="shared" si="337"/>
        <v>44641</v>
      </c>
      <c r="J564" s="141">
        <f t="shared" si="345"/>
        <v>18</v>
      </c>
      <c r="K564" s="141">
        <f t="shared" si="360"/>
        <v>4</v>
      </c>
      <c r="L564" s="8">
        <f t="shared" si="346"/>
        <v>1.0011975500000001</v>
      </c>
      <c r="M564" s="142">
        <f t="shared" si="359"/>
        <v>1.00729958</v>
      </c>
      <c r="N564" s="142">
        <f t="shared" si="354"/>
        <v>1.1456699098052374</v>
      </c>
      <c r="O564" s="135">
        <f t="shared" si="356"/>
        <v>1.1470419000000001</v>
      </c>
      <c r="P564" s="135">
        <f t="shared" si="338"/>
        <v>1070.71247567</v>
      </c>
      <c r="Q564" s="190">
        <f t="shared" si="351"/>
        <v>0</v>
      </c>
      <c r="R564" s="191">
        <f t="shared" si="347"/>
        <v>0</v>
      </c>
      <c r="S564" s="135">
        <f t="shared" si="339"/>
        <v>0</v>
      </c>
      <c r="T564" s="145">
        <f t="shared" si="348"/>
        <v>7.8600000000000003E-2</v>
      </c>
      <c r="U564" s="143">
        <f t="shared" si="355"/>
        <v>4</v>
      </c>
      <c r="V564" s="143">
        <v>252</v>
      </c>
      <c r="W564" s="142">
        <f t="shared" si="340"/>
        <v>1.0012017360000001</v>
      </c>
      <c r="X564" s="135">
        <f t="shared" si="341"/>
        <v>1.2867137200000001</v>
      </c>
      <c r="Y564" s="135">
        <f t="shared" si="342"/>
        <v>0</v>
      </c>
      <c r="Z564" s="148" t="str">
        <f t="shared" si="352"/>
        <v>A+J=</v>
      </c>
      <c r="AA564" s="140">
        <f t="shared" si="353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22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3"/>
      <c r="DN564" s="1"/>
      <c r="DO564" s="1"/>
      <c r="DP564" s="1"/>
      <c r="DQ564" s="1"/>
      <c r="DR564" s="1"/>
      <c r="DS564" s="1"/>
      <c r="DT564" s="1"/>
      <c r="DU564" s="1"/>
      <c r="DV564" s="1"/>
      <c r="DW564" s="4"/>
      <c r="DX564" s="1"/>
      <c r="DY564" s="1"/>
      <c r="DZ564" s="1"/>
      <c r="EA564" s="1"/>
      <c r="EB564" s="1"/>
      <c r="EC564" s="1"/>
    </row>
    <row r="565" spans="1:133" ht="12.75" x14ac:dyDescent="0.2">
      <c r="A565" s="134">
        <f t="shared" si="343"/>
        <v>44618</v>
      </c>
      <c r="B565" s="135">
        <f t="shared" si="335"/>
        <v>1072.6420080400001</v>
      </c>
      <c r="C565" s="135">
        <f t="shared" si="349"/>
        <v>933.45541751999997</v>
      </c>
      <c r="D565" s="136">
        <f t="shared" si="344"/>
        <v>6120.04</v>
      </c>
      <c r="E565" s="137">
        <f t="shared" si="357"/>
        <v>6153.09</v>
      </c>
      <c r="F565" s="138">
        <f t="shared" si="358"/>
        <v>44582</v>
      </c>
      <c r="G565" s="139">
        <f t="shared" si="336"/>
        <v>5.4002915013626751E-3</v>
      </c>
      <c r="H565" s="140">
        <f t="shared" si="350"/>
        <v>44641</v>
      </c>
      <c r="I565" s="140">
        <f t="shared" si="337"/>
        <v>44641</v>
      </c>
      <c r="J565" s="141">
        <f t="shared" si="345"/>
        <v>18</v>
      </c>
      <c r="K565" s="141">
        <f t="shared" si="360"/>
        <v>5</v>
      </c>
      <c r="L565" s="8">
        <f t="shared" si="346"/>
        <v>1.00149716</v>
      </c>
      <c r="M565" s="142">
        <f t="shared" si="359"/>
        <v>1.00729958</v>
      </c>
      <c r="N565" s="142">
        <f t="shared" si="354"/>
        <v>1.1456699098052374</v>
      </c>
      <c r="O565" s="135">
        <f t="shared" si="356"/>
        <v>1.14738516</v>
      </c>
      <c r="P565" s="135">
        <f t="shared" si="338"/>
        <v>1071.0328935800001</v>
      </c>
      <c r="Q565" s="190">
        <f t="shared" si="351"/>
        <v>0</v>
      </c>
      <c r="R565" s="191">
        <f t="shared" si="347"/>
        <v>0</v>
      </c>
      <c r="S565" s="135">
        <f t="shared" si="339"/>
        <v>0</v>
      </c>
      <c r="T565" s="145">
        <f t="shared" si="348"/>
        <v>7.8600000000000003E-2</v>
      </c>
      <c r="U565" s="143">
        <f t="shared" si="355"/>
        <v>5</v>
      </c>
      <c r="V565" s="143">
        <v>252</v>
      </c>
      <c r="W565" s="142">
        <f t="shared" si="340"/>
        <v>1.0015023949999999</v>
      </c>
      <c r="X565" s="135">
        <f t="shared" si="341"/>
        <v>1.60911446</v>
      </c>
      <c r="Y565" s="135">
        <f t="shared" si="342"/>
        <v>0</v>
      </c>
      <c r="Z565" s="148" t="str">
        <f t="shared" si="352"/>
        <v>A+J=</v>
      </c>
      <c r="AA565" s="140">
        <f t="shared" si="353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22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3"/>
      <c r="DN565" s="1"/>
      <c r="DO565" s="1"/>
      <c r="DP565" s="1"/>
      <c r="DQ565" s="1"/>
      <c r="DR565" s="1"/>
      <c r="DS565" s="1"/>
      <c r="DT565" s="1"/>
      <c r="DU565" s="1"/>
      <c r="DV565" s="1"/>
      <c r="DW565" s="4"/>
      <c r="DX565" s="1"/>
      <c r="DY565" s="1"/>
      <c r="DZ565" s="1"/>
      <c r="EA565" s="1"/>
      <c r="EB565" s="1"/>
      <c r="EC565" s="1"/>
    </row>
    <row r="566" spans="1:133" ht="12.75" x14ac:dyDescent="0.2">
      <c r="A566" s="134">
        <f t="shared" si="343"/>
        <v>44619</v>
      </c>
      <c r="B566" s="135">
        <f t="shared" si="335"/>
        <v>1072.6420080400001</v>
      </c>
      <c r="C566" s="135">
        <f t="shared" si="349"/>
        <v>933.45541751999997</v>
      </c>
      <c r="D566" s="136">
        <f t="shared" si="344"/>
        <v>6120.04</v>
      </c>
      <c r="E566" s="137">
        <f t="shared" si="357"/>
        <v>6153.09</v>
      </c>
      <c r="F566" s="138">
        <f t="shared" si="358"/>
        <v>44582</v>
      </c>
      <c r="G566" s="139">
        <f t="shared" si="336"/>
        <v>5.4002915013626751E-3</v>
      </c>
      <c r="H566" s="140">
        <f t="shared" si="350"/>
        <v>44641</v>
      </c>
      <c r="I566" s="140">
        <f t="shared" si="337"/>
        <v>44641</v>
      </c>
      <c r="J566" s="141">
        <f t="shared" si="345"/>
        <v>18</v>
      </c>
      <c r="K566" s="141">
        <f t="shared" si="360"/>
        <v>5</v>
      </c>
      <c r="L566" s="8">
        <f t="shared" si="346"/>
        <v>1.00149716</v>
      </c>
      <c r="M566" s="142">
        <f t="shared" si="359"/>
        <v>1.00729958</v>
      </c>
      <c r="N566" s="142">
        <f t="shared" si="354"/>
        <v>1.1456699098052374</v>
      </c>
      <c r="O566" s="135">
        <f t="shared" si="356"/>
        <v>1.14738516</v>
      </c>
      <c r="P566" s="135">
        <f t="shared" si="338"/>
        <v>1071.0328935800001</v>
      </c>
      <c r="Q566" s="190">
        <f t="shared" si="351"/>
        <v>0</v>
      </c>
      <c r="R566" s="191">
        <f t="shared" si="347"/>
        <v>0</v>
      </c>
      <c r="S566" s="135">
        <f t="shared" si="339"/>
        <v>0</v>
      </c>
      <c r="T566" s="145">
        <f t="shared" si="348"/>
        <v>7.8600000000000003E-2</v>
      </c>
      <c r="U566" s="143">
        <f t="shared" si="355"/>
        <v>5</v>
      </c>
      <c r="V566" s="143">
        <v>252</v>
      </c>
      <c r="W566" s="142">
        <f t="shared" si="340"/>
        <v>1.0015023949999999</v>
      </c>
      <c r="X566" s="135">
        <f t="shared" si="341"/>
        <v>1.60911446</v>
      </c>
      <c r="Y566" s="135">
        <f t="shared" si="342"/>
        <v>0</v>
      </c>
      <c r="Z566" s="148" t="str">
        <f t="shared" si="352"/>
        <v>A+J=</v>
      </c>
      <c r="AA566" s="140">
        <f t="shared" si="353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22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3"/>
      <c r="DN566" s="1"/>
      <c r="DO566" s="1"/>
      <c r="DP566" s="1"/>
      <c r="DQ566" s="1"/>
      <c r="DR566" s="1"/>
      <c r="DS566" s="1"/>
      <c r="DT566" s="1"/>
      <c r="DU566" s="1"/>
      <c r="DV566" s="1"/>
      <c r="DW566" s="4"/>
      <c r="DX566" s="1"/>
      <c r="DY566" s="1"/>
      <c r="DZ566" s="1"/>
      <c r="EA566" s="1"/>
      <c r="EB566" s="1"/>
      <c r="EC566" s="1"/>
    </row>
    <row r="567" spans="1:133" ht="12.75" x14ac:dyDescent="0.2">
      <c r="A567" s="134">
        <f t="shared" si="343"/>
        <v>44620</v>
      </c>
      <c r="B567" s="135">
        <f t="shared" si="335"/>
        <v>1072.6420080400001</v>
      </c>
      <c r="C567" s="135">
        <f t="shared" si="349"/>
        <v>933.45541751999997</v>
      </c>
      <c r="D567" s="136">
        <f t="shared" si="344"/>
        <v>6120.04</v>
      </c>
      <c r="E567" s="137">
        <f t="shared" si="357"/>
        <v>6153.09</v>
      </c>
      <c r="F567" s="138">
        <f t="shared" si="358"/>
        <v>44582</v>
      </c>
      <c r="G567" s="139">
        <f t="shared" si="336"/>
        <v>5.4002915013626751E-3</v>
      </c>
      <c r="H567" s="140">
        <f t="shared" si="350"/>
        <v>44641</v>
      </c>
      <c r="I567" s="140">
        <f t="shared" si="337"/>
        <v>44641</v>
      </c>
      <c r="J567" s="141">
        <f t="shared" si="345"/>
        <v>18</v>
      </c>
      <c r="K567" s="141">
        <f t="shared" si="360"/>
        <v>5</v>
      </c>
      <c r="L567" s="8">
        <f t="shared" si="346"/>
        <v>1.00149716</v>
      </c>
      <c r="M567" s="142">
        <f t="shared" si="359"/>
        <v>1.00729958</v>
      </c>
      <c r="N567" s="142">
        <f t="shared" si="354"/>
        <v>1.1456699098052374</v>
      </c>
      <c r="O567" s="135">
        <f t="shared" si="356"/>
        <v>1.14738516</v>
      </c>
      <c r="P567" s="135">
        <f t="shared" si="338"/>
        <v>1071.0328935800001</v>
      </c>
      <c r="Q567" s="190">
        <f t="shared" si="351"/>
        <v>0</v>
      </c>
      <c r="R567" s="191">
        <f t="shared" si="347"/>
        <v>0</v>
      </c>
      <c r="S567" s="135">
        <f t="shared" si="339"/>
        <v>0</v>
      </c>
      <c r="T567" s="145">
        <f t="shared" si="348"/>
        <v>7.8600000000000003E-2</v>
      </c>
      <c r="U567" s="143">
        <f t="shared" si="355"/>
        <v>5</v>
      </c>
      <c r="V567" s="143">
        <v>252</v>
      </c>
      <c r="W567" s="142">
        <f t="shared" si="340"/>
        <v>1.0015023949999999</v>
      </c>
      <c r="X567" s="135">
        <f t="shared" si="341"/>
        <v>1.60911446</v>
      </c>
      <c r="Y567" s="135">
        <f t="shared" si="342"/>
        <v>0</v>
      </c>
      <c r="Z567" s="148" t="str">
        <f t="shared" si="352"/>
        <v>A+J=</v>
      </c>
      <c r="AA567" s="140">
        <f t="shared" si="353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22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3"/>
      <c r="DN567" s="1"/>
      <c r="DO567" s="1"/>
      <c r="DP567" s="1"/>
      <c r="DQ567" s="1"/>
      <c r="DR567" s="1"/>
      <c r="DS567" s="1"/>
      <c r="DT567" s="1"/>
      <c r="DU567" s="1"/>
      <c r="DV567" s="1"/>
      <c r="DW567" s="4"/>
      <c r="DX567" s="1"/>
      <c r="DY567" s="1"/>
      <c r="DZ567" s="1"/>
      <c r="EA567" s="1"/>
      <c r="EB567" s="1"/>
      <c r="EC567" s="1"/>
    </row>
    <row r="568" spans="1:133" ht="12.75" x14ac:dyDescent="0.2">
      <c r="A568" s="134">
        <f t="shared" si="343"/>
        <v>44621</v>
      </c>
      <c r="B568" s="135">
        <f t="shared" si="335"/>
        <v>1072.6420080400001</v>
      </c>
      <c r="C568" s="135">
        <f t="shared" si="349"/>
        <v>933.45541751999997</v>
      </c>
      <c r="D568" s="136">
        <f t="shared" si="344"/>
        <v>6120.04</v>
      </c>
      <c r="E568" s="137">
        <f t="shared" si="357"/>
        <v>6153.09</v>
      </c>
      <c r="F568" s="138">
        <f t="shared" si="358"/>
        <v>44582</v>
      </c>
      <c r="G568" s="139">
        <f t="shared" si="336"/>
        <v>5.4002915013626751E-3</v>
      </c>
      <c r="H568" s="140">
        <f t="shared" si="350"/>
        <v>44641</v>
      </c>
      <c r="I568" s="140">
        <f t="shared" si="337"/>
        <v>44641</v>
      </c>
      <c r="J568" s="141">
        <f t="shared" si="345"/>
        <v>18</v>
      </c>
      <c r="K568" s="141">
        <f t="shared" si="360"/>
        <v>5</v>
      </c>
      <c r="L568" s="8">
        <f t="shared" si="346"/>
        <v>1.00149716</v>
      </c>
      <c r="M568" s="142">
        <f t="shared" si="359"/>
        <v>1.00729958</v>
      </c>
      <c r="N568" s="142">
        <f t="shared" si="354"/>
        <v>1.1456699098052374</v>
      </c>
      <c r="O568" s="135">
        <f t="shared" si="356"/>
        <v>1.14738516</v>
      </c>
      <c r="P568" s="135">
        <f t="shared" si="338"/>
        <v>1071.0328935800001</v>
      </c>
      <c r="Q568" s="190">
        <f t="shared" si="351"/>
        <v>0</v>
      </c>
      <c r="R568" s="191">
        <f t="shared" si="347"/>
        <v>0</v>
      </c>
      <c r="S568" s="135">
        <f t="shared" si="339"/>
        <v>0</v>
      </c>
      <c r="T568" s="145">
        <f t="shared" si="348"/>
        <v>7.8600000000000003E-2</v>
      </c>
      <c r="U568" s="143">
        <f t="shared" si="355"/>
        <v>5</v>
      </c>
      <c r="V568" s="143">
        <v>252</v>
      </c>
      <c r="W568" s="142">
        <f t="shared" si="340"/>
        <v>1.0015023949999999</v>
      </c>
      <c r="X568" s="135">
        <f t="shared" si="341"/>
        <v>1.60911446</v>
      </c>
      <c r="Y568" s="135">
        <f t="shared" si="342"/>
        <v>0</v>
      </c>
      <c r="Z568" s="148" t="str">
        <f t="shared" si="352"/>
        <v>A+J=</v>
      </c>
      <c r="AA568" s="140">
        <f t="shared" si="353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22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3"/>
      <c r="DN568" s="1"/>
      <c r="DO568" s="1"/>
      <c r="DP568" s="1"/>
      <c r="DQ568" s="1"/>
      <c r="DR568" s="1"/>
      <c r="DS568" s="1"/>
      <c r="DT568" s="1"/>
      <c r="DU568" s="1"/>
      <c r="DV568" s="1"/>
      <c r="DW568" s="4"/>
      <c r="DX568" s="1"/>
      <c r="DY568" s="1"/>
      <c r="DZ568" s="1"/>
      <c r="EA568" s="1"/>
      <c r="EB568" s="1"/>
      <c r="EC568" s="1"/>
    </row>
    <row r="569" spans="1:133" ht="12.75" x14ac:dyDescent="0.2">
      <c r="A569" s="134">
        <f t="shared" si="343"/>
        <v>44622</v>
      </c>
      <c r="B569" s="135">
        <f t="shared" si="335"/>
        <v>1072.6420080400001</v>
      </c>
      <c r="C569" s="135">
        <f t="shared" si="349"/>
        <v>933.45541751999997</v>
      </c>
      <c r="D569" s="136">
        <f t="shared" si="344"/>
        <v>6120.04</v>
      </c>
      <c r="E569" s="137">
        <f t="shared" si="357"/>
        <v>6153.09</v>
      </c>
      <c r="F569" s="138">
        <f t="shared" si="358"/>
        <v>44582</v>
      </c>
      <c r="G569" s="139">
        <f t="shared" si="336"/>
        <v>5.4002915013626751E-3</v>
      </c>
      <c r="H569" s="140">
        <f t="shared" si="350"/>
        <v>44641</v>
      </c>
      <c r="I569" s="140">
        <f t="shared" si="337"/>
        <v>44641</v>
      </c>
      <c r="J569" s="141">
        <f t="shared" si="345"/>
        <v>18</v>
      </c>
      <c r="K569" s="141">
        <f t="shared" si="360"/>
        <v>5</v>
      </c>
      <c r="L569" s="8">
        <f t="shared" si="346"/>
        <v>1.00149716</v>
      </c>
      <c r="M569" s="142">
        <f t="shared" si="359"/>
        <v>1.00729958</v>
      </c>
      <c r="N569" s="142">
        <f t="shared" si="354"/>
        <v>1.1456699098052374</v>
      </c>
      <c r="O569" s="135">
        <f t="shared" si="356"/>
        <v>1.14738516</v>
      </c>
      <c r="P569" s="135">
        <f t="shared" si="338"/>
        <v>1071.0328935800001</v>
      </c>
      <c r="Q569" s="190">
        <f t="shared" si="351"/>
        <v>0</v>
      </c>
      <c r="R569" s="191">
        <f t="shared" si="347"/>
        <v>0</v>
      </c>
      <c r="S569" s="135">
        <f t="shared" si="339"/>
        <v>0</v>
      </c>
      <c r="T569" s="145">
        <f t="shared" si="348"/>
        <v>7.8600000000000003E-2</v>
      </c>
      <c r="U569" s="143">
        <f t="shared" si="355"/>
        <v>5</v>
      </c>
      <c r="V569" s="143">
        <v>252</v>
      </c>
      <c r="W569" s="142">
        <f t="shared" si="340"/>
        <v>1.0015023949999999</v>
      </c>
      <c r="X569" s="135">
        <f t="shared" si="341"/>
        <v>1.60911446</v>
      </c>
      <c r="Y569" s="135">
        <f t="shared" si="342"/>
        <v>0</v>
      </c>
      <c r="Z569" s="148" t="str">
        <f t="shared" si="352"/>
        <v>A+J=</v>
      </c>
      <c r="AA569" s="140">
        <f t="shared" si="353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22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3"/>
      <c r="DN569" s="1"/>
      <c r="DO569" s="1"/>
      <c r="DP569" s="1"/>
      <c r="DQ569" s="1"/>
      <c r="DR569" s="1"/>
      <c r="DS569" s="1"/>
      <c r="DT569" s="1"/>
      <c r="DU569" s="1"/>
      <c r="DV569" s="1"/>
      <c r="DW569" s="4"/>
      <c r="DX569" s="1"/>
      <c r="DY569" s="1"/>
      <c r="DZ569" s="1"/>
      <c r="EA569" s="1"/>
      <c r="EB569" s="1"/>
      <c r="EC569" s="1"/>
    </row>
    <row r="570" spans="1:133" ht="12.75" x14ac:dyDescent="0.2">
      <c r="A570" s="134">
        <f t="shared" si="343"/>
        <v>44623</v>
      </c>
      <c r="B570" s="135">
        <f t="shared" si="335"/>
        <v>1073.28520101</v>
      </c>
      <c r="C570" s="135">
        <f t="shared" si="349"/>
        <v>933.45541751999997</v>
      </c>
      <c r="D570" s="136">
        <f t="shared" si="344"/>
        <v>6120.04</v>
      </c>
      <c r="E570" s="137">
        <f t="shared" si="357"/>
        <v>6153.09</v>
      </c>
      <c r="F570" s="138">
        <f t="shared" si="358"/>
        <v>44582</v>
      </c>
      <c r="G570" s="139">
        <f t="shared" si="336"/>
        <v>5.4002915013626751E-3</v>
      </c>
      <c r="H570" s="140">
        <f t="shared" si="350"/>
        <v>44641</v>
      </c>
      <c r="I570" s="140">
        <f t="shared" si="337"/>
        <v>44641</v>
      </c>
      <c r="J570" s="141">
        <f t="shared" si="345"/>
        <v>18</v>
      </c>
      <c r="K570" s="141">
        <f t="shared" si="360"/>
        <v>6</v>
      </c>
      <c r="L570" s="8">
        <f t="shared" si="346"/>
        <v>1.00179686</v>
      </c>
      <c r="M570" s="142">
        <f t="shared" si="359"/>
        <v>1.00729958</v>
      </c>
      <c r="N570" s="142">
        <f t="shared" si="354"/>
        <v>1.1456699098052374</v>
      </c>
      <c r="O570" s="135">
        <f t="shared" si="356"/>
        <v>1.1477285100000001</v>
      </c>
      <c r="P570" s="135">
        <f t="shared" si="338"/>
        <v>1071.3533955</v>
      </c>
      <c r="Q570" s="190">
        <f t="shared" si="351"/>
        <v>0</v>
      </c>
      <c r="R570" s="191">
        <f t="shared" si="347"/>
        <v>0</v>
      </c>
      <c r="S570" s="135">
        <f t="shared" si="339"/>
        <v>0</v>
      </c>
      <c r="T570" s="145">
        <f t="shared" si="348"/>
        <v>7.8600000000000003E-2</v>
      </c>
      <c r="U570" s="143">
        <f t="shared" si="355"/>
        <v>6</v>
      </c>
      <c r="V570" s="143">
        <v>252</v>
      </c>
      <c r="W570" s="142">
        <f t="shared" si="340"/>
        <v>1.001803145</v>
      </c>
      <c r="X570" s="135">
        <f t="shared" si="341"/>
        <v>1.93180551</v>
      </c>
      <c r="Y570" s="135">
        <f t="shared" si="342"/>
        <v>0</v>
      </c>
      <c r="Z570" s="148" t="str">
        <f t="shared" si="352"/>
        <v>A+J=</v>
      </c>
      <c r="AA570" s="140">
        <f t="shared" si="353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22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3"/>
      <c r="DN570" s="1"/>
      <c r="DO570" s="1"/>
      <c r="DP570" s="1"/>
      <c r="DQ570" s="1"/>
      <c r="DR570" s="1"/>
      <c r="DS570" s="1"/>
      <c r="DT570" s="1"/>
      <c r="DU570" s="1"/>
      <c r="DV570" s="1"/>
      <c r="DW570" s="4"/>
      <c r="DX570" s="1"/>
      <c r="DY570" s="1"/>
      <c r="DZ570" s="1"/>
      <c r="EA570" s="1"/>
      <c r="EB570" s="1"/>
      <c r="EC570" s="1"/>
    </row>
    <row r="571" spans="1:133" ht="12.75" x14ac:dyDescent="0.2">
      <c r="A571" s="134">
        <f t="shared" si="343"/>
        <v>44624</v>
      </c>
      <c r="B571" s="135">
        <f t="shared" si="335"/>
        <v>1073.9287861099999</v>
      </c>
      <c r="C571" s="135">
        <f t="shared" si="349"/>
        <v>933.45541751999997</v>
      </c>
      <c r="D571" s="136">
        <f t="shared" si="344"/>
        <v>6120.04</v>
      </c>
      <c r="E571" s="137">
        <f t="shared" si="357"/>
        <v>6153.09</v>
      </c>
      <c r="F571" s="138">
        <f t="shared" si="358"/>
        <v>44582</v>
      </c>
      <c r="G571" s="139">
        <f t="shared" si="336"/>
        <v>5.4002915013626751E-3</v>
      </c>
      <c r="H571" s="140">
        <f t="shared" si="350"/>
        <v>44641</v>
      </c>
      <c r="I571" s="140">
        <f t="shared" si="337"/>
        <v>44641</v>
      </c>
      <c r="J571" s="141">
        <f t="shared" si="345"/>
        <v>18</v>
      </c>
      <c r="K571" s="141">
        <f t="shared" si="360"/>
        <v>7</v>
      </c>
      <c r="L571" s="8">
        <f t="shared" si="346"/>
        <v>1.0020966499999999</v>
      </c>
      <c r="M571" s="142">
        <f t="shared" si="359"/>
        <v>1.00729958</v>
      </c>
      <c r="N571" s="142">
        <f t="shared" si="354"/>
        <v>1.1456699098052374</v>
      </c>
      <c r="O571" s="135">
        <f t="shared" si="356"/>
        <v>1.1480719699999999</v>
      </c>
      <c r="P571" s="135">
        <f t="shared" si="338"/>
        <v>1071.6740000899999</v>
      </c>
      <c r="Q571" s="190">
        <f t="shared" si="351"/>
        <v>0</v>
      </c>
      <c r="R571" s="191">
        <f t="shared" si="347"/>
        <v>0</v>
      </c>
      <c r="S571" s="135">
        <f t="shared" si="339"/>
        <v>0</v>
      </c>
      <c r="T571" s="145">
        <f t="shared" si="348"/>
        <v>7.8600000000000003E-2</v>
      </c>
      <c r="U571" s="143">
        <f t="shared" si="355"/>
        <v>7</v>
      </c>
      <c r="V571" s="143">
        <v>252</v>
      </c>
      <c r="W571" s="142">
        <f t="shared" si="340"/>
        <v>1.002103985</v>
      </c>
      <c r="X571" s="135">
        <f t="shared" si="341"/>
        <v>2.2547860200000001</v>
      </c>
      <c r="Y571" s="135">
        <f t="shared" si="342"/>
        <v>0</v>
      </c>
      <c r="Z571" s="148" t="str">
        <f t="shared" si="352"/>
        <v>A+J=</v>
      </c>
      <c r="AA571" s="140">
        <f t="shared" si="353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22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3"/>
      <c r="DN571" s="1"/>
      <c r="DO571" s="1"/>
      <c r="DP571" s="1"/>
      <c r="DQ571" s="1"/>
      <c r="DR571" s="1"/>
      <c r="DS571" s="1"/>
      <c r="DT571" s="1"/>
      <c r="DU571" s="1"/>
      <c r="DV571" s="1"/>
      <c r="DW571" s="4"/>
      <c r="DX571" s="1"/>
      <c r="DY571" s="1"/>
      <c r="DZ571" s="1"/>
      <c r="EA571" s="1"/>
      <c r="EB571" s="1"/>
      <c r="EC571" s="1"/>
    </row>
    <row r="572" spans="1:133" ht="12.75" x14ac:dyDescent="0.2">
      <c r="A572" s="134">
        <f t="shared" si="343"/>
        <v>44625</v>
      </c>
      <c r="B572" s="135">
        <f t="shared" si="335"/>
        <v>1074.5727645899999</v>
      </c>
      <c r="C572" s="135">
        <f t="shared" si="349"/>
        <v>933.45541751999997</v>
      </c>
      <c r="D572" s="136">
        <f t="shared" si="344"/>
        <v>6120.04</v>
      </c>
      <c r="E572" s="137">
        <f t="shared" si="357"/>
        <v>6153.09</v>
      </c>
      <c r="F572" s="138">
        <f t="shared" si="358"/>
        <v>44582</v>
      </c>
      <c r="G572" s="139">
        <f t="shared" si="336"/>
        <v>5.4002915013626751E-3</v>
      </c>
      <c r="H572" s="140">
        <f t="shared" si="350"/>
        <v>44641</v>
      </c>
      <c r="I572" s="140">
        <f t="shared" si="337"/>
        <v>44641</v>
      </c>
      <c r="J572" s="141">
        <f t="shared" si="345"/>
        <v>18</v>
      </c>
      <c r="K572" s="141">
        <f t="shared" si="360"/>
        <v>8</v>
      </c>
      <c r="L572" s="8">
        <f t="shared" si="346"/>
        <v>1.00239653</v>
      </c>
      <c r="M572" s="142">
        <f t="shared" si="359"/>
        <v>1.00729958</v>
      </c>
      <c r="N572" s="142">
        <f t="shared" si="354"/>
        <v>1.1456699098052374</v>
      </c>
      <c r="O572" s="135">
        <f t="shared" si="356"/>
        <v>1.14841554</v>
      </c>
      <c r="P572" s="135">
        <f t="shared" si="338"/>
        <v>1071.99470737</v>
      </c>
      <c r="Q572" s="190">
        <f t="shared" si="351"/>
        <v>0</v>
      </c>
      <c r="R572" s="191">
        <f t="shared" si="347"/>
        <v>0</v>
      </c>
      <c r="S572" s="135">
        <f t="shared" si="339"/>
        <v>0</v>
      </c>
      <c r="T572" s="145">
        <f t="shared" si="348"/>
        <v>7.8600000000000003E-2</v>
      </c>
      <c r="U572" s="143">
        <f t="shared" si="355"/>
        <v>8</v>
      </c>
      <c r="V572" s="143">
        <v>252</v>
      </c>
      <c r="W572" s="142">
        <f t="shared" si="340"/>
        <v>1.0024049159999999</v>
      </c>
      <c r="X572" s="135">
        <f t="shared" si="341"/>
        <v>2.5780572199999998</v>
      </c>
      <c r="Y572" s="135">
        <f t="shared" si="342"/>
        <v>0</v>
      </c>
      <c r="Z572" s="148" t="str">
        <f t="shared" si="352"/>
        <v>A+J=</v>
      </c>
      <c r="AA572" s="140">
        <f t="shared" si="353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22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3"/>
      <c r="DN572" s="1"/>
      <c r="DO572" s="1"/>
      <c r="DP572" s="1"/>
      <c r="DQ572" s="1"/>
      <c r="DR572" s="1"/>
      <c r="DS572" s="1"/>
      <c r="DT572" s="1"/>
      <c r="DU572" s="1"/>
      <c r="DV572" s="1"/>
      <c r="DW572" s="4"/>
      <c r="DX572" s="1"/>
      <c r="DY572" s="1"/>
      <c r="DZ572" s="1"/>
      <c r="EA572" s="1"/>
      <c r="EB572" s="1"/>
      <c r="EC572" s="1"/>
    </row>
    <row r="573" spans="1:133" ht="12.75" x14ac:dyDescent="0.2">
      <c r="A573" s="134">
        <f t="shared" si="343"/>
        <v>44626</v>
      </c>
      <c r="B573" s="135">
        <f t="shared" si="335"/>
        <v>1074.5727645899999</v>
      </c>
      <c r="C573" s="135">
        <f t="shared" si="349"/>
        <v>933.45541751999997</v>
      </c>
      <c r="D573" s="136">
        <f t="shared" si="344"/>
        <v>6120.04</v>
      </c>
      <c r="E573" s="137">
        <f t="shared" si="357"/>
        <v>6153.09</v>
      </c>
      <c r="F573" s="138">
        <f t="shared" si="358"/>
        <v>44582</v>
      </c>
      <c r="G573" s="139">
        <f t="shared" si="336"/>
        <v>5.4002915013626751E-3</v>
      </c>
      <c r="H573" s="140">
        <f t="shared" si="350"/>
        <v>44641</v>
      </c>
      <c r="I573" s="140">
        <f t="shared" si="337"/>
        <v>44641</v>
      </c>
      <c r="J573" s="141">
        <f t="shared" si="345"/>
        <v>18</v>
      </c>
      <c r="K573" s="141">
        <f t="shared" si="360"/>
        <v>8</v>
      </c>
      <c r="L573" s="8">
        <f t="shared" si="346"/>
        <v>1.00239653</v>
      </c>
      <c r="M573" s="142">
        <f t="shared" si="359"/>
        <v>1.00729958</v>
      </c>
      <c r="N573" s="142">
        <f t="shared" si="354"/>
        <v>1.1456699098052374</v>
      </c>
      <c r="O573" s="135">
        <f t="shared" si="356"/>
        <v>1.14841554</v>
      </c>
      <c r="P573" s="135">
        <f t="shared" si="338"/>
        <v>1071.99470737</v>
      </c>
      <c r="Q573" s="190">
        <f t="shared" si="351"/>
        <v>0</v>
      </c>
      <c r="R573" s="191">
        <f t="shared" si="347"/>
        <v>0</v>
      </c>
      <c r="S573" s="135">
        <f t="shared" si="339"/>
        <v>0</v>
      </c>
      <c r="T573" s="145">
        <f t="shared" si="348"/>
        <v>7.8600000000000003E-2</v>
      </c>
      <c r="U573" s="143">
        <f t="shared" si="355"/>
        <v>8</v>
      </c>
      <c r="V573" s="143">
        <v>252</v>
      </c>
      <c r="W573" s="142">
        <f t="shared" si="340"/>
        <v>1.0024049159999999</v>
      </c>
      <c r="X573" s="135">
        <f t="shared" si="341"/>
        <v>2.5780572199999998</v>
      </c>
      <c r="Y573" s="135">
        <f t="shared" si="342"/>
        <v>0</v>
      </c>
      <c r="Z573" s="148" t="str">
        <f t="shared" si="352"/>
        <v>A+J=</v>
      </c>
      <c r="AA573" s="140">
        <f t="shared" si="353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22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3"/>
      <c r="DN573" s="1"/>
      <c r="DO573" s="1"/>
      <c r="DP573" s="1"/>
      <c r="DQ573" s="1"/>
      <c r="DR573" s="1"/>
      <c r="DS573" s="1"/>
      <c r="DT573" s="1"/>
      <c r="DU573" s="1"/>
      <c r="DV573" s="1"/>
      <c r="DW573" s="4"/>
      <c r="DX573" s="1"/>
      <c r="DY573" s="1"/>
      <c r="DZ573" s="1"/>
      <c r="EA573" s="1"/>
      <c r="EB573" s="1"/>
      <c r="EC573" s="1"/>
    </row>
    <row r="574" spans="1:133" ht="12.75" x14ac:dyDescent="0.2">
      <c r="A574" s="134">
        <f t="shared" si="343"/>
        <v>44627</v>
      </c>
      <c r="B574" s="135">
        <f t="shared" si="335"/>
        <v>1074.5727645899999</v>
      </c>
      <c r="C574" s="135">
        <f t="shared" si="349"/>
        <v>933.45541751999997</v>
      </c>
      <c r="D574" s="136">
        <f t="shared" si="344"/>
        <v>6120.04</v>
      </c>
      <c r="E574" s="137">
        <f t="shared" si="357"/>
        <v>6153.09</v>
      </c>
      <c r="F574" s="138">
        <f t="shared" si="358"/>
        <v>44582</v>
      </c>
      <c r="G574" s="139">
        <f t="shared" si="336"/>
        <v>5.4002915013626751E-3</v>
      </c>
      <c r="H574" s="140">
        <f t="shared" si="350"/>
        <v>44641</v>
      </c>
      <c r="I574" s="140">
        <f t="shared" si="337"/>
        <v>44641</v>
      </c>
      <c r="J574" s="141">
        <f t="shared" si="345"/>
        <v>18</v>
      </c>
      <c r="K574" s="141">
        <f t="shared" si="360"/>
        <v>8</v>
      </c>
      <c r="L574" s="8">
        <f t="shared" si="346"/>
        <v>1.00239653</v>
      </c>
      <c r="M574" s="142">
        <f t="shared" si="359"/>
        <v>1.00729958</v>
      </c>
      <c r="N574" s="142">
        <f t="shared" si="354"/>
        <v>1.1456699098052374</v>
      </c>
      <c r="O574" s="135">
        <f t="shared" si="356"/>
        <v>1.14841554</v>
      </c>
      <c r="P574" s="135">
        <f t="shared" si="338"/>
        <v>1071.99470737</v>
      </c>
      <c r="Q574" s="190">
        <f t="shared" si="351"/>
        <v>0</v>
      </c>
      <c r="R574" s="191">
        <f t="shared" si="347"/>
        <v>0</v>
      </c>
      <c r="S574" s="135">
        <f t="shared" si="339"/>
        <v>0</v>
      </c>
      <c r="T574" s="145">
        <f t="shared" si="348"/>
        <v>7.8600000000000003E-2</v>
      </c>
      <c r="U574" s="143">
        <f t="shared" si="355"/>
        <v>8</v>
      </c>
      <c r="V574" s="143">
        <v>252</v>
      </c>
      <c r="W574" s="142">
        <f t="shared" si="340"/>
        <v>1.0024049159999999</v>
      </c>
      <c r="X574" s="135">
        <f t="shared" si="341"/>
        <v>2.5780572199999998</v>
      </c>
      <c r="Y574" s="135">
        <f t="shared" si="342"/>
        <v>0</v>
      </c>
      <c r="Z574" s="148" t="str">
        <f t="shared" si="352"/>
        <v>A+J=</v>
      </c>
      <c r="AA574" s="140">
        <f t="shared" si="353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22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3"/>
      <c r="DN574" s="1"/>
      <c r="DO574" s="1"/>
      <c r="DP574" s="1"/>
      <c r="DQ574" s="1"/>
      <c r="DR574" s="1"/>
      <c r="DS574" s="1"/>
      <c r="DT574" s="1"/>
      <c r="DU574" s="1"/>
      <c r="DV574" s="1"/>
      <c r="DW574" s="4"/>
      <c r="DX574" s="1"/>
      <c r="DY574" s="1"/>
      <c r="DZ574" s="1"/>
      <c r="EA574" s="1"/>
      <c r="EB574" s="1"/>
      <c r="EC574" s="1"/>
    </row>
    <row r="575" spans="1:133" ht="12.75" x14ac:dyDescent="0.2">
      <c r="A575" s="134">
        <f t="shared" si="343"/>
        <v>44628</v>
      </c>
      <c r="B575" s="135">
        <f t="shared" si="335"/>
        <v>1075.2171355599999</v>
      </c>
      <c r="C575" s="135">
        <f t="shared" si="349"/>
        <v>933.45541751999997</v>
      </c>
      <c r="D575" s="136">
        <f t="shared" si="344"/>
        <v>6120.04</v>
      </c>
      <c r="E575" s="137">
        <f t="shared" si="357"/>
        <v>6153.09</v>
      </c>
      <c r="F575" s="138">
        <f t="shared" si="358"/>
        <v>44582</v>
      </c>
      <c r="G575" s="139">
        <f t="shared" si="336"/>
        <v>5.4002915013626751E-3</v>
      </c>
      <c r="H575" s="140">
        <f t="shared" si="350"/>
        <v>44641</v>
      </c>
      <c r="I575" s="140">
        <f t="shared" si="337"/>
        <v>44641</v>
      </c>
      <c r="J575" s="141">
        <f t="shared" si="345"/>
        <v>18</v>
      </c>
      <c r="K575" s="141">
        <f t="shared" si="360"/>
        <v>9</v>
      </c>
      <c r="L575" s="8">
        <f t="shared" si="346"/>
        <v>1.00269651</v>
      </c>
      <c r="M575" s="142">
        <f t="shared" si="359"/>
        <v>1.00729958</v>
      </c>
      <c r="N575" s="142">
        <f t="shared" si="354"/>
        <v>1.1456699098052374</v>
      </c>
      <c r="O575" s="135">
        <f t="shared" si="356"/>
        <v>1.1487592200000001</v>
      </c>
      <c r="P575" s="135">
        <f t="shared" si="338"/>
        <v>1072.3155173299999</v>
      </c>
      <c r="Q575" s="190">
        <f t="shared" si="351"/>
        <v>0</v>
      </c>
      <c r="R575" s="191">
        <f t="shared" si="347"/>
        <v>0</v>
      </c>
      <c r="S575" s="135">
        <f t="shared" si="339"/>
        <v>0</v>
      </c>
      <c r="T575" s="145">
        <f t="shared" si="348"/>
        <v>7.8600000000000003E-2</v>
      </c>
      <c r="U575" s="143">
        <f t="shared" si="355"/>
        <v>9</v>
      </c>
      <c r="V575" s="143">
        <v>252</v>
      </c>
      <c r="W575" s="142">
        <f t="shared" si="340"/>
        <v>1.002705937</v>
      </c>
      <c r="X575" s="135">
        <f t="shared" si="341"/>
        <v>2.90161823</v>
      </c>
      <c r="Y575" s="135">
        <f t="shared" si="342"/>
        <v>0</v>
      </c>
      <c r="Z575" s="148" t="str">
        <f t="shared" si="352"/>
        <v>A+J=</v>
      </c>
      <c r="AA575" s="140">
        <f t="shared" si="353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22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3"/>
      <c r="DN575" s="1"/>
      <c r="DO575" s="1"/>
      <c r="DP575" s="1"/>
      <c r="DQ575" s="1"/>
      <c r="DR575" s="1"/>
      <c r="DS575" s="1"/>
      <c r="DT575" s="1"/>
      <c r="DU575" s="1"/>
      <c r="DV575" s="1"/>
      <c r="DW575" s="4"/>
      <c r="DX575" s="1"/>
      <c r="DY575" s="1"/>
      <c r="DZ575" s="1"/>
      <c r="EA575" s="1"/>
      <c r="EB575" s="1"/>
      <c r="EC575" s="1"/>
    </row>
    <row r="576" spans="1:133" ht="12.75" x14ac:dyDescent="0.2">
      <c r="A576" s="134">
        <f t="shared" si="343"/>
        <v>44629</v>
      </c>
      <c r="B576" s="135">
        <f t="shared" si="335"/>
        <v>1075.8618711000001</v>
      </c>
      <c r="C576" s="135">
        <f t="shared" si="349"/>
        <v>933.45541751999997</v>
      </c>
      <c r="D576" s="136">
        <f t="shared" si="344"/>
        <v>6120.04</v>
      </c>
      <c r="E576" s="137">
        <f t="shared" si="357"/>
        <v>6153.09</v>
      </c>
      <c r="F576" s="138">
        <f t="shared" si="358"/>
        <v>44582</v>
      </c>
      <c r="G576" s="139">
        <f t="shared" si="336"/>
        <v>5.4002915013626751E-3</v>
      </c>
      <c r="H576" s="140">
        <f t="shared" si="350"/>
        <v>44641</v>
      </c>
      <c r="I576" s="140">
        <f t="shared" si="337"/>
        <v>44641</v>
      </c>
      <c r="J576" s="141">
        <f t="shared" si="345"/>
        <v>18</v>
      </c>
      <c r="K576" s="141">
        <f t="shared" si="360"/>
        <v>10</v>
      </c>
      <c r="L576" s="8">
        <f t="shared" si="346"/>
        <v>1.0029965700000001</v>
      </c>
      <c r="M576" s="142">
        <f t="shared" si="359"/>
        <v>1.00729958</v>
      </c>
      <c r="N576" s="142">
        <f t="shared" si="354"/>
        <v>1.1456699098052374</v>
      </c>
      <c r="O576" s="135">
        <f t="shared" si="356"/>
        <v>1.1491029800000001</v>
      </c>
      <c r="P576" s="135">
        <f t="shared" si="338"/>
        <v>1072.6364019600001</v>
      </c>
      <c r="Q576" s="190">
        <f t="shared" si="351"/>
        <v>0</v>
      </c>
      <c r="R576" s="191">
        <f t="shared" si="347"/>
        <v>0</v>
      </c>
      <c r="S576" s="135">
        <f t="shared" si="339"/>
        <v>0</v>
      </c>
      <c r="T576" s="145">
        <f t="shared" si="348"/>
        <v>7.8600000000000003E-2</v>
      </c>
      <c r="U576" s="143">
        <f t="shared" si="355"/>
        <v>10</v>
      </c>
      <c r="V576" s="143">
        <v>252</v>
      </c>
      <c r="W576" s="142">
        <f t="shared" si="340"/>
        <v>1.003007048</v>
      </c>
      <c r="X576" s="135">
        <f t="shared" si="341"/>
        <v>3.22546914</v>
      </c>
      <c r="Y576" s="135">
        <f t="shared" si="342"/>
        <v>0</v>
      </c>
      <c r="Z576" s="148" t="str">
        <f t="shared" si="352"/>
        <v>A+J=</v>
      </c>
      <c r="AA576" s="140">
        <f t="shared" si="353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22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3"/>
      <c r="DN576" s="1"/>
      <c r="DO576" s="1"/>
      <c r="DP576" s="1"/>
      <c r="DQ576" s="1"/>
      <c r="DR576" s="1"/>
      <c r="DS576" s="1"/>
      <c r="DT576" s="1"/>
      <c r="DU576" s="1"/>
      <c r="DV576" s="1"/>
      <c r="DW576" s="4"/>
      <c r="DX576" s="1"/>
      <c r="DY576" s="1"/>
      <c r="DZ576" s="1"/>
      <c r="EA576" s="1"/>
      <c r="EB576" s="1"/>
      <c r="EC576" s="1"/>
    </row>
    <row r="577" spans="1:133" ht="12.75" x14ac:dyDescent="0.2">
      <c r="A577" s="134">
        <f t="shared" si="343"/>
        <v>44630</v>
      </c>
      <c r="B577" s="135">
        <f t="shared" si="335"/>
        <v>1076.50700992</v>
      </c>
      <c r="C577" s="135">
        <f t="shared" si="349"/>
        <v>933.45541751999997</v>
      </c>
      <c r="D577" s="136">
        <f t="shared" si="344"/>
        <v>6120.04</v>
      </c>
      <c r="E577" s="137">
        <f t="shared" si="357"/>
        <v>6153.09</v>
      </c>
      <c r="F577" s="138">
        <f t="shared" si="358"/>
        <v>44582</v>
      </c>
      <c r="G577" s="139">
        <f t="shared" si="336"/>
        <v>5.4002915013626751E-3</v>
      </c>
      <c r="H577" s="140">
        <f t="shared" si="350"/>
        <v>44641</v>
      </c>
      <c r="I577" s="140">
        <f t="shared" si="337"/>
        <v>44641</v>
      </c>
      <c r="J577" s="141">
        <f t="shared" si="345"/>
        <v>18</v>
      </c>
      <c r="K577" s="141">
        <f t="shared" si="360"/>
        <v>11</v>
      </c>
      <c r="L577" s="8">
        <f t="shared" si="346"/>
        <v>1.00329672</v>
      </c>
      <c r="M577" s="142">
        <f t="shared" si="359"/>
        <v>1.00729958</v>
      </c>
      <c r="N577" s="142">
        <f t="shared" si="354"/>
        <v>1.1456699098052374</v>
      </c>
      <c r="O577" s="135">
        <f t="shared" si="356"/>
        <v>1.1494468600000001</v>
      </c>
      <c r="P577" s="135">
        <f t="shared" si="338"/>
        <v>1072.9573986099999</v>
      </c>
      <c r="Q577" s="190">
        <f t="shared" si="351"/>
        <v>0</v>
      </c>
      <c r="R577" s="191">
        <f t="shared" si="347"/>
        <v>0</v>
      </c>
      <c r="S577" s="135">
        <f t="shared" si="339"/>
        <v>0</v>
      </c>
      <c r="T577" s="145">
        <f t="shared" si="348"/>
        <v>7.8600000000000003E-2</v>
      </c>
      <c r="U577" s="143">
        <f t="shared" si="355"/>
        <v>11</v>
      </c>
      <c r="V577" s="143">
        <v>252</v>
      </c>
      <c r="W577" s="142">
        <f t="shared" si="340"/>
        <v>1.0033082499999999</v>
      </c>
      <c r="X577" s="135">
        <f t="shared" si="341"/>
        <v>3.54961131</v>
      </c>
      <c r="Y577" s="135">
        <f t="shared" si="342"/>
        <v>0</v>
      </c>
      <c r="Z577" s="148" t="str">
        <f t="shared" si="352"/>
        <v>A+J=</v>
      </c>
      <c r="AA577" s="140">
        <f t="shared" si="353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22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3"/>
      <c r="DN577" s="1"/>
      <c r="DO577" s="1"/>
      <c r="DP577" s="1"/>
      <c r="DQ577" s="1"/>
      <c r="DR577" s="1"/>
      <c r="DS577" s="1"/>
      <c r="DT577" s="1"/>
      <c r="DU577" s="1"/>
      <c r="DV577" s="1"/>
      <c r="DW577" s="4"/>
      <c r="DX577" s="1"/>
      <c r="DY577" s="1"/>
      <c r="DZ577" s="1"/>
      <c r="EA577" s="1"/>
      <c r="EB577" s="1"/>
      <c r="EC577" s="1"/>
    </row>
    <row r="578" spans="1:133" ht="12.75" x14ac:dyDescent="0.2">
      <c r="A578" s="134">
        <f t="shared" si="343"/>
        <v>44631</v>
      </c>
      <c r="B578" s="135">
        <f t="shared" si="335"/>
        <v>1077.1525230099999</v>
      </c>
      <c r="C578" s="135">
        <f t="shared" si="349"/>
        <v>933.45541751999997</v>
      </c>
      <c r="D578" s="136">
        <f t="shared" si="344"/>
        <v>6120.04</v>
      </c>
      <c r="E578" s="137">
        <f t="shared" si="357"/>
        <v>6153.09</v>
      </c>
      <c r="F578" s="138">
        <f t="shared" si="358"/>
        <v>44582</v>
      </c>
      <c r="G578" s="139">
        <f t="shared" si="336"/>
        <v>5.4002915013626751E-3</v>
      </c>
      <c r="H578" s="140">
        <f t="shared" si="350"/>
        <v>44641</v>
      </c>
      <c r="I578" s="140">
        <f t="shared" si="337"/>
        <v>44641</v>
      </c>
      <c r="J578" s="141">
        <f t="shared" si="345"/>
        <v>18</v>
      </c>
      <c r="K578" s="141">
        <f t="shared" si="360"/>
        <v>12</v>
      </c>
      <c r="L578" s="8">
        <f t="shared" si="346"/>
        <v>1.0035969600000001</v>
      </c>
      <c r="M578" s="142">
        <f t="shared" si="359"/>
        <v>1.00729958</v>
      </c>
      <c r="N578" s="142">
        <f t="shared" si="354"/>
        <v>1.1456699098052374</v>
      </c>
      <c r="O578" s="135">
        <f t="shared" si="356"/>
        <v>1.1497908299999999</v>
      </c>
      <c r="P578" s="135">
        <f t="shared" si="338"/>
        <v>1073.2784792699999</v>
      </c>
      <c r="Q578" s="190">
        <f t="shared" si="351"/>
        <v>0</v>
      </c>
      <c r="R578" s="191">
        <f t="shared" si="347"/>
        <v>0</v>
      </c>
      <c r="S578" s="135">
        <f t="shared" si="339"/>
        <v>0</v>
      </c>
      <c r="T578" s="145">
        <f t="shared" si="348"/>
        <v>7.8600000000000003E-2</v>
      </c>
      <c r="U578" s="143">
        <f t="shared" si="355"/>
        <v>12</v>
      </c>
      <c r="V578" s="143">
        <v>252</v>
      </c>
      <c r="W578" s="142">
        <f t="shared" si="340"/>
        <v>1.003609542</v>
      </c>
      <c r="X578" s="135">
        <f t="shared" si="341"/>
        <v>3.8740437399999998</v>
      </c>
      <c r="Y578" s="135">
        <f t="shared" si="342"/>
        <v>0</v>
      </c>
      <c r="Z578" s="148" t="str">
        <f t="shared" si="352"/>
        <v>A+J=</v>
      </c>
      <c r="AA578" s="140">
        <f t="shared" si="353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22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3"/>
      <c r="DN578" s="1"/>
      <c r="DO578" s="1"/>
      <c r="DP578" s="1"/>
      <c r="DQ578" s="1"/>
      <c r="DR578" s="1"/>
      <c r="DS578" s="1"/>
      <c r="DT578" s="1"/>
      <c r="DU578" s="1"/>
      <c r="DV578" s="1"/>
      <c r="DW578" s="4"/>
      <c r="DX578" s="1"/>
      <c r="DY578" s="1"/>
      <c r="DZ578" s="1"/>
      <c r="EA578" s="1"/>
      <c r="EB578" s="1"/>
      <c r="EC578" s="1"/>
    </row>
    <row r="579" spans="1:133" ht="12.75" x14ac:dyDescent="0.2">
      <c r="A579" s="134">
        <f t="shared" si="343"/>
        <v>44632</v>
      </c>
      <c r="B579" s="135">
        <f t="shared" si="335"/>
        <v>1077.7984292900001</v>
      </c>
      <c r="C579" s="135">
        <f t="shared" si="349"/>
        <v>933.45541751999997</v>
      </c>
      <c r="D579" s="136">
        <f t="shared" si="344"/>
        <v>6120.04</v>
      </c>
      <c r="E579" s="137">
        <f t="shared" si="357"/>
        <v>6153.09</v>
      </c>
      <c r="F579" s="138">
        <f t="shared" si="358"/>
        <v>44582</v>
      </c>
      <c r="G579" s="139">
        <f t="shared" si="336"/>
        <v>5.4002915013626751E-3</v>
      </c>
      <c r="H579" s="140">
        <f t="shared" si="350"/>
        <v>44641</v>
      </c>
      <c r="I579" s="140">
        <f t="shared" si="337"/>
        <v>44641</v>
      </c>
      <c r="J579" s="141">
        <f t="shared" si="345"/>
        <v>18</v>
      </c>
      <c r="K579" s="141">
        <f t="shared" si="360"/>
        <v>13</v>
      </c>
      <c r="L579" s="8">
        <f t="shared" si="346"/>
        <v>1.0038972900000001</v>
      </c>
      <c r="M579" s="142">
        <f t="shared" si="359"/>
        <v>1.00729958</v>
      </c>
      <c r="N579" s="142">
        <f t="shared" si="354"/>
        <v>1.1456699098052374</v>
      </c>
      <c r="O579" s="135">
        <f t="shared" si="356"/>
        <v>1.15013491</v>
      </c>
      <c r="P579" s="135">
        <f t="shared" si="338"/>
        <v>1073.59966261</v>
      </c>
      <c r="Q579" s="190">
        <f t="shared" si="351"/>
        <v>0</v>
      </c>
      <c r="R579" s="191">
        <f t="shared" si="347"/>
        <v>0</v>
      </c>
      <c r="S579" s="135">
        <f t="shared" si="339"/>
        <v>0</v>
      </c>
      <c r="T579" s="145">
        <f t="shared" si="348"/>
        <v>7.8600000000000003E-2</v>
      </c>
      <c r="U579" s="143">
        <f t="shared" si="355"/>
        <v>13</v>
      </c>
      <c r="V579" s="143">
        <v>252</v>
      </c>
      <c r="W579" s="142">
        <f t="shared" si="340"/>
        <v>1.0039109239999999</v>
      </c>
      <c r="X579" s="135">
        <f t="shared" si="341"/>
        <v>4.1987666800000003</v>
      </c>
      <c r="Y579" s="135">
        <f t="shared" si="342"/>
        <v>0</v>
      </c>
      <c r="Z579" s="148" t="str">
        <f t="shared" si="352"/>
        <v>A+J=</v>
      </c>
      <c r="AA579" s="140">
        <f t="shared" si="353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22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3"/>
      <c r="DN579" s="1"/>
      <c r="DO579" s="1"/>
      <c r="DP579" s="1"/>
      <c r="DQ579" s="1"/>
      <c r="DR579" s="1"/>
      <c r="DS579" s="1"/>
      <c r="DT579" s="1"/>
      <c r="DU579" s="1"/>
      <c r="DV579" s="1"/>
      <c r="DW579" s="4"/>
      <c r="DX579" s="1"/>
      <c r="DY579" s="1"/>
      <c r="DZ579" s="1"/>
      <c r="EA579" s="1"/>
      <c r="EB579" s="1"/>
      <c r="EC579" s="1"/>
    </row>
    <row r="580" spans="1:133" ht="12.75" x14ac:dyDescent="0.2">
      <c r="A580" s="134">
        <f t="shared" si="343"/>
        <v>44633</v>
      </c>
      <c r="B580" s="135">
        <f t="shared" si="335"/>
        <v>1077.7984292900001</v>
      </c>
      <c r="C580" s="135">
        <f t="shared" si="349"/>
        <v>933.45541751999997</v>
      </c>
      <c r="D580" s="136">
        <f t="shared" si="344"/>
        <v>6120.04</v>
      </c>
      <c r="E580" s="137">
        <f t="shared" si="357"/>
        <v>6153.09</v>
      </c>
      <c r="F580" s="138">
        <f t="shared" si="358"/>
        <v>44582</v>
      </c>
      <c r="G580" s="139">
        <f t="shared" si="336"/>
        <v>5.4002915013626751E-3</v>
      </c>
      <c r="H580" s="140">
        <f t="shared" si="350"/>
        <v>44641</v>
      </c>
      <c r="I580" s="140">
        <f t="shared" si="337"/>
        <v>44641</v>
      </c>
      <c r="J580" s="141">
        <f t="shared" si="345"/>
        <v>18</v>
      </c>
      <c r="K580" s="141">
        <f t="shared" si="360"/>
        <v>13</v>
      </c>
      <c r="L580" s="8">
        <f t="shared" si="346"/>
        <v>1.0038972900000001</v>
      </c>
      <c r="M580" s="142">
        <f t="shared" si="359"/>
        <v>1.00729958</v>
      </c>
      <c r="N580" s="142">
        <f t="shared" si="354"/>
        <v>1.1456699098052374</v>
      </c>
      <c r="O580" s="135">
        <f t="shared" si="356"/>
        <v>1.15013491</v>
      </c>
      <c r="P580" s="135">
        <f t="shared" si="338"/>
        <v>1073.59966261</v>
      </c>
      <c r="Q580" s="190">
        <f t="shared" si="351"/>
        <v>0</v>
      </c>
      <c r="R580" s="191">
        <f t="shared" si="347"/>
        <v>0</v>
      </c>
      <c r="S580" s="135">
        <f t="shared" si="339"/>
        <v>0</v>
      </c>
      <c r="T580" s="145">
        <f t="shared" si="348"/>
        <v>7.8600000000000003E-2</v>
      </c>
      <c r="U580" s="143">
        <f t="shared" si="355"/>
        <v>13</v>
      </c>
      <c r="V580" s="143">
        <v>252</v>
      </c>
      <c r="W580" s="142">
        <f t="shared" si="340"/>
        <v>1.0039109239999999</v>
      </c>
      <c r="X580" s="135">
        <f t="shared" si="341"/>
        <v>4.1987666800000003</v>
      </c>
      <c r="Y580" s="135">
        <f t="shared" si="342"/>
        <v>0</v>
      </c>
      <c r="Z580" s="148" t="str">
        <f t="shared" si="352"/>
        <v>A+J=</v>
      </c>
      <c r="AA580" s="140">
        <f t="shared" si="353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22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3"/>
      <c r="DN580" s="1"/>
      <c r="DO580" s="1"/>
      <c r="DP580" s="1"/>
      <c r="DQ580" s="1"/>
      <c r="DR580" s="1"/>
      <c r="DS580" s="1"/>
      <c r="DT580" s="1"/>
      <c r="DU580" s="1"/>
      <c r="DV580" s="1"/>
      <c r="DW580" s="4"/>
      <c r="DX580" s="1"/>
      <c r="DY580" s="1"/>
      <c r="DZ580" s="1"/>
      <c r="EA580" s="1"/>
      <c r="EB580" s="1"/>
      <c r="EC580" s="1"/>
    </row>
    <row r="581" spans="1:133" ht="12.75" x14ac:dyDescent="0.2">
      <c r="A581" s="134">
        <f t="shared" si="343"/>
        <v>44634</v>
      </c>
      <c r="B581" s="135">
        <f t="shared" si="335"/>
        <v>1077.7984292900001</v>
      </c>
      <c r="C581" s="135">
        <f t="shared" si="349"/>
        <v>933.45541751999997</v>
      </c>
      <c r="D581" s="136">
        <f t="shared" si="344"/>
        <v>6120.04</v>
      </c>
      <c r="E581" s="137">
        <f t="shared" si="357"/>
        <v>6153.09</v>
      </c>
      <c r="F581" s="138">
        <f t="shared" si="358"/>
        <v>44582</v>
      </c>
      <c r="G581" s="139">
        <f t="shared" si="336"/>
        <v>5.4002915013626751E-3</v>
      </c>
      <c r="H581" s="140">
        <f t="shared" si="350"/>
        <v>44641</v>
      </c>
      <c r="I581" s="140">
        <f t="shared" si="337"/>
        <v>44641</v>
      </c>
      <c r="J581" s="141">
        <f t="shared" si="345"/>
        <v>18</v>
      </c>
      <c r="K581" s="141">
        <f t="shared" si="360"/>
        <v>13</v>
      </c>
      <c r="L581" s="8">
        <f t="shared" si="346"/>
        <v>1.0038972900000001</v>
      </c>
      <c r="M581" s="142">
        <f t="shared" si="359"/>
        <v>1.00729958</v>
      </c>
      <c r="N581" s="142">
        <f t="shared" si="354"/>
        <v>1.1456699098052374</v>
      </c>
      <c r="O581" s="135">
        <f t="shared" si="356"/>
        <v>1.15013491</v>
      </c>
      <c r="P581" s="135">
        <f t="shared" si="338"/>
        <v>1073.59966261</v>
      </c>
      <c r="Q581" s="190">
        <f t="shared" si="351"/>
        <v>0</v>
      </c>
      <c r="R581" s="191">
        <f t="shared" si="347"/>
        <v>0</v>
      </c>
      <c r="S581" s="135">
        <f t="shared" si="339"/>
        <v>0</v>
      </c>
      <c r="T581" s="145">
        <f t="shared" si="348"/>
        <v>7.8600000000000003E-2</v>
      </c>
      <c r="U581" s="143">
        <f t="shared" si="355"/>
        <v>13</v>
      </c>
      <c r="V581" s="143">
        <v>252</v>
      </c>
      <c r="W581" s="142">
        <f t="shared" si="340"/>
        <v>1.0039109239999999</v>
      </c>
      <c r="X581" s="135">
        <f t="shared" si="341"/>
        <v>4.1987666800000003</v>
      </c>
      <c r="Y581" s="135">
        <f t="shared" si="342"/>
        <v>0</v>
      </c>
      <c r="Z581" s="148" t="str">
        <f t="shared" si="352"/>
        <v>A+J=</v>
      </c>
      <c r="AA581" s="140">
        <f t="shared" si="353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22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3"/>
      <c r="DN581" s="1"/>
      <c r="DO581" s="1"/>
      <c r="DP581" s="1"/>
      <c r="DQ581" s="1"/>
      <c r="DR581" s="1"/>
      <c r="DS581" s="1"/>
      <c r="DT581" s="1"/>
      <c r="DU581" s="1"/>
      <c r="DV581" s="1"/>
      <c r="DW581" s="4"/>
      <c r="DX581" s="1"/>
      <c r="DY581" s="1"/>
      <c r="DZ581" s="1"/>
      <c r="EA581" s="1"/>
      <c r="EB581" s="1"/>
      <c r="EC581" s="1"/>
    </row>
    <row r="582" spans="1:133" ht="12.75" x14ac:dyDescent="0.2">
      <c r="A582" s="134">
        <f t="shared" si="343"/>
        <v>44635</v>
      </c>
      <c r="B582" s="135">
        <f t="shared" si="335"/>
        <v>1078.44472064</v>
      </c>
      <c r="C582" s="135">
        <f t="shared" si="349"/>
        <v>933.45541751999997</v>
      </c>
      <c r="D582" s="136">
        <f t="shared" si="344"/>
        <v>6120.04</v>
      </c>
      <c r="E582" s="137">
        <f t="shared" si="357"/>
        <v>6153.09</v>
      </c>
      <c r="F582" s="138">
        <f t="shared" si="358"/>
        <v>44582</v>
      </c>
      <c r="G582" s="139">
        <f t="shared" si="336"/>
        <v>5.4002915013626751E-3</v>
      </c>
      <c r="H582" s="140">
        <f t="shared" si="350"/>
        <v>44641</v>
      </c>
      <c r="I582" s="140">
        <f t="shared" si="337"/>
        <v>44641</v>
      </c>
      <c r="J582" s="141">
        <f t="shared" si="345"/>
        <v>18</v>
      </c>
      <c r="K582" s="141">
        <f t="shared" si="360"/>
        <v>14</v>
      </c>
      <c r="L582" s="8">
        <f t="shared" si="346"/>
        <v>1.0041977099999999</v>
      </c>
      <c r="M582" s="142">
        <f t="shared" si="359"/>
        <v>1.00729958</v>
      </c>
      <c r="N582" s="142">
        <f t="shared" si="354"/>
        <v>1.1456699098052374</v>
      </c>
      <c r="O582" s="135">
        <f t="shared" si="356"/>
        <v>1.1504790899999999</v>
      </c>
      <c r="P582" s="135">
        <f t="shared" si="338"/>
        <v>1073.9209393000001</v>
      </c>
      <c r="Q582" s="190">
        <f t="shared" si="351"/>
        <v>0</v>
      </c>
      <c r="R582" s="191">
        <f t="shared" si="347"/>
        <v>0</v>
      </c>
      <c r="S582" s="135">
        <f t="shared" si="339"/>
        <v>0</v>
      </c>
      <c r="T582" s="145">
        <f t="shared" si="348"/>
        <v>7.8600000000000003E-2</v>
      </c>
      <c r="U582" s="143">
        <f t="shared" si="355"/>
        <v>14</v>
      </c>
      <c r="V582" s="143">
        <v>252</v>
      </c>
      <c r="W582" s="142">
        <f t="shared" si="340"/>
        <v>1.0042123970000001</v>
      </c>
      <c r="X582" s="135">
        <f t="shared" si="341"/>
        <v>4.5237813400000002</v>
      </c>
      <c r="Y582" s="135">
        <f t="shared" si="342"/>
        <v>0</v>
      </c>
      <c r="Z582" s="148" t="str">
        <f t="shared" si="352"/>
        <v>A+J=</v>
      </c>
      <c r="AA582" s="140">
        <f t="shared" si="353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22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3"/>
      <c r="DN582" s="1"/>
      <c r="DO582" s="1"/>
      <c r="DP582" s="1"/>
      <c r="DQ582" s="1"/>
      <c r="DR582" s="1"/>
      <c r="DS582" s="1"/>
      <c r="DT582" s="1"/>
      <c r="DU582" s="1"/>
      <c r="DV582" s="1"/>
      <c r="DW582" s="4"/>
      <c r="DX582" s="1"/>
      <c r="DY582" s="1"/>
      <c r="DZ582" s="1"/>
      <c r="EA582" s="1"/>
      <c r="EB582" s="1"/>
      <c r="EC582" s="1"/>
    </row>
    <row r="583" spans="1:133" ht="12.75" x14ac:dyDescent="0.2">
      <c r="A583" s="134">
        <f t="shared" si="343"/>
        <v>44636</v>
      </c>
      <c r="B583" s="135">
        <f t="shared" si="335"/>
        <v>1079.0914065899999</v>
      </c>
      <c r="C583" s="135">
        <f t="shared" si="349"/>
        <v>933.45541751999997</v>
      </c>
      <c r="D583" s="136">
        <f t="shared" si="344"/>
        <v>6120.04</v>
      </c>
      <c r="E583" s="137">
        <f t="shared" si="357"/>
        <v>6153.09</v>
      </c>
      <c r="F583" s="138">
        <f t="shared" si="358"/>
        <v>44582</v>
      </c>
      <c r="G583" s="139">
        <f t="shared" si="336"/>
        <v>5.4002915013626751E-3</v>
      </c>
      <c r="H583" s="140">
        <f t="shared" si="350"/>
        <v>44641</v>
      </c>
      <c r="I583" s="140">
        <f t="shared" si="337"/>
        <v>44641</v>
      </c>
      <c r="J583" s="141">
        <f t="shared" si="345"/>
        <v>18</v>
      </c>
      <c r="K583" s="141">
        <f t="shared" si="360"/>
        <v>15</v>
      </c>
      <c r="L583" s="8">
        <f t="shared" si="346"/>
        <v>1.0044982200000001</v>
      </c>
      <c r="M583" s="142">
        <f t="shared" si="359"/>
        <v>1.00729958</v>
      </c>
      <c r="N583" s="142">
        <f t="shared" si="354"/>
        <v>1.1456699098052374</v>
      </c>
      <c r="O583" s="135">
        <f t="shared" si="356"/>
        <v>1.1508233800000001</v>
      </c>
      <c r="P583" s="135">
        <f t="shared" si="338"/>
        <v>1074.2423186599999</v>
      </c>
      <c r="Q583" s="190">
        <f t="shared" si="351"/>
        <v>0</v>
      </c>
      <c r="R583" s="191">
        <f t="shared" si="347"/>
        <v>0</v>
      </c>
      <c r="S583" s="135">
        <f t="shared" si="339"/>
        <v>0</v>
      </c>
      <c r="T583" s="145">
        <f t="shared" si="348"/>
        <v>7.8600000000000003E-2</v>
      </c>
      <c r="U583" s="143">
        <f t="shared" si="355"/>
        <v>15</v>
      </c>
      <c r="V583" s="143">
        <v>252</v>
      </c>
      <c r="W583" s="142">
        <f t="shared" si="340"/>
        <v>1.004513961</v>
      </c>
      <c r="X583" s="135">
        <f t="shared" si="341"/>
        <v>4.8490879299999996</v>
      </c>
      <c r="Y583" s="135">
        <f t="shared" si="342"/>
        <v>0</v>
      </c>
      <c r="Z583" s="148" t="str">
        <f t="shared" si="352"/>
        <v>A+J=</v>
      </c>
      <c r="AA583" s="140">
        <f t="shared" si="353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22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3"/>
      <c r="DN583" s="1"/>
      <c r="DO583" s="1"/>
      <c r="DP583" s="1"/>
      <c r="DQ583" s="1"/>
      <c r="DR583" s="1"/>
      <c r="DS583" s="1"/>
      <c r="DT583" s="1"/>
      <c r="DU583" s="1"/>
      <c r="DV583" s="1"/>
      <c r="DW583" s="4"/>
      <c r="DX583" s="1"/>
      <c r="DY583" s="1"/>
      <c r="DZ583" s="1"/>
      <c r="EA583" s="1"/>
      <c r="EB583" s="1"/>
      <c r="EC583" s="1"/>
    </row>
    <row r="584" spans="1:133" ht="12.75" x14ac:dyDescent="0.2">
      <c r="A584" s="134">
        <f t="shared" si="343"/>
        <v>44637</v>
      </c>
      <c r="B584" s="135">
        <f t="shared" si="335"/>
        <v>1079.7384768900001</v>
      </c>
      <c r="C584" s="135">
        <f t="shared" si="349"/>
        <v>933.45541751999997</v>
      </c>
      <c r="D584" s="136">
        <f t="shared" si="344"/>
        <v>6120.04</v>
      </c>
      <c r="E584" s="137">
        <f t="shared" si="357"/>
        <v>6153.09</v>
      </c>
      <c r="F584" s="138">
        <f t="shared" si="358"/>
        <v>44582</v>
      </c>
      <c r="G584" s="139">
        <f t="shared" si="336"/>
        <v>5.4002915013626751E-3</v>
      </c>
      <c r="H584" s="140">
        <f t="shared" si="350"/>
        <v>44641</v>
      </c>
      <c r="I584" s="140">
        <f t="shared" si="337"/>
        <v>44641</v>
      </c>
      <c r="J584" s="141">
        <f t="shared" si="345"/>
        <v>18</v>
      </c>
      <c r="K584" s="141">
        <f t="shared" si="360"/>
        <v>16</v>
      </c>
      <c r="L584" s="8">
        <f t="shared" si="346"/>
        <v>1.00479882</v>
      </c>
      <c r="M584" s="142">
        <f t="shared" si="359"/>
        <v>1.00729958</v>
      </c>
      <c r="N584" s="142">
        <f t="shared" si="354"/>
        <v>1.1456699098052374</v>
      </c>
      <c r="O584" s="135">
        <f t="shared" si="356"/>
        <v>1.15116777</v>
      </c>
      <c r="P584" s="135">
        <f t="shared" si="338"/>
        <v>1074.5637913800001</v>
      </c>
      <c r="Q584" s="190">
        <f t="shared" si="351"/>
        <v>0</v>
      </c>
      <c r="R584" s="191">
        <f t="shared" si="347"/>
        <v>0</v>
      </c>
      <c r="S584" s="135">
        <f t="shared" si="339"/>
        <v>0</v>
      </c>
      <c r="T584" s="145">
        <f t="shared" si="348"/>
        <v>7.8600000000000003E-2</v>
      </c>
      <c r="U584" s="143">
        <f t="shared" si="355"/>
        <v>16</v>
      </c>
      <c r="V584" s="143">
        <v>252</v>
      </c>
      <c r="W584" s="142">
        <f t="shared" si="340"/>
        <v>1.0048156150000001</v>
      </c>
      <c r="X584" s="135">
        <f t="shared" si="341"/>
        <v>5.1746855099999998</v>
      </c>
      <c r="Y584" s="135">
        <f t="shared" si="342"/>
        <v>0</v>
      </c>
      <c r="Z584" s="148" t="str">
        <f t="shared" si="352"/>
        <v>A+J=</v>
      </c>
      <c r="AA584" s="140">
        <f t="shared" si="353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22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3"/>
      <c r="DN584" s="1"/>
      <c r="DO584" s="1"/>
      <c r="DP584" s="1"/>
      <c r="DQ584" s="1"/>
      <c r="DR584" s="1"/>
      <c r="DS584" s="1"/>
      <c r="DT584" s="1"/>
      <c r="DU584" s="1"/>
      <c r="DV584" s="1"/>
      <c r="DW584" s="4"/>
      <c r="DX584" s="1"/>
      <c r="DY584" s="1"/>
      <c r="DZ584" s="1"/>
      <c r="EA584" s="1"/>
      <c r="EB584" s="1"/>
      <c r="EC584" s="1"/>
    </row>
    <row r="585" spans="1:133" ht="12.75" x14ac:dyDescent="0.2">
      <c r="A585" s="134">
        <f t="shared" si="343"/>
        <v>44638</v>
      </c>
      <c r="B585" s="135">
        <f t="shared" si="335"/>
        <v>1080.3859327600001</v>
      </c>
      <c r="C585" s="135">
        <f t="shared" si="349"/>
        <v>933.45541751999997</v>
      </c>
      <c r="D585" s="136">
        <f t="shared" si="344"/>
        <v>6120.04</v>
      </c>
      <c r="E585" s="137">
        <f t="shared" si="357"/>
        <v>6153.09</v>
      </c>
      <c r="F585" s="138">
        <f t="shared" si="358"/>
        <v>44582</v>
      </c>
      <c r="G585" s="139">
        <f t="shared" si="336"/>
        <v>5.4002915013626751E-3</v>
      </c>
      <c r="H585" s="140">
        <f t="shared" si="350"/>
        <v>44641</v>
      </c>
      <c r="I585" s="140">
        <f t="shared" si="337"/>
        <v>44641</v>
      </c>
      <c r="J585" s="141">
        <f t="shared" si="345"/>
        <v>18</v>
      </c>
      <c r="K585" s="141">
        <f t="shared" si="360"/>
        <v>17</v>
      </c>
      <c r="L585" s="8">
        <f t="shared" si="346"/>
        <v>1.00509951</v>
      </c>
      <c r="M585" s="142">
        <f t="shared" si="359"/>
        <v>1.00729958</v>
      </c>
      <c r="N585" s="142">
        <f t="shared" si="354"/>
        <v>1.1456699098052374</v>
      </c>
      <c r="O585" s="135">
        <f t="shared" si="356"/>
        <v>1.1515122600000001</v>
      </c>
      <c r="P585" s="135">
        <f t="shared" si="338"/>
        <v>1074.8853574300001</v>
      </c>
      <c r="Q585" s="190">
        <f t="shared" si="351"/>
        <v>0</v>
      </c>
      <c r="R585" s="191">
        <f t="shared" si="347"/>
        <v>0</v>
      </c>
      <c r="S585" s="135">
        <f t="shared" si="339"/>
        <v>0</v>
      </c>
      <c r="T585" s="145">
        <f t="shared" si="348"/>
        <v>7.8600000000000003E-2</v>
      </c>
      <c r="U585" s="143">
        <f t="shared" si="355"/>
        <v>17</v>
      </c>
      <c r="V585" s="143">
        <v>252</v>
      </c>
      <c r="W585" s="142">
        <f t="shared" si="340"/>
        <v>1.0051173600000001</v>
      </c>
      <c r="X585" s="135">
        <f t="shared" si="341"/>
        <v>5.5005753300000002</v>
      </c>
      <c r="Y585" s="135">
        <f t="shared" si="342"/>
        <v>0</v>
      </c>
      <c r="Z585" s="148" t="str">
        <f t="shared" si="352"/>
        <v>A+J=</v>
      </c>
      <c r="AA585" s="140">
        <f t="shared" si="353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22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3"/>
      <c r="DN585" s="1"/>
      <c r="DO585" s="1"/>
      <c r="DP585" s="1"/>
      <c r="DQ585" s="1"/>
      <c r="DR585" s="1"/>
      <c r="DS585" s="1"/>
      <c r="DT585" s="1"/>
      <c r="DU585" s="1"/>
      <c r="DV585" s="1"/>
      <c r="DW585" s="4"/>
      <c r="DX585" s="1"/>
      <c r="DY585" s="1"/>
      <c r="DZ585" s="1"/>
      <c r="EA585" s="1"/>
      <c r="EB585" s="1"/>
      <c r="EC585" s="1"/>
    </row>
    <row r="586" spans="1:133" ht="12.75" x14ac:dyDescent="0.2">
      <c r="A586" s="134">
        <f t="shared" si="343"/>
        <v>44639</v>
      </c>
      <c r="B586" s="135">
        <f t="shared" ref="B586:B649" si="361">(P586+X586)</f>
        <v>1081.0337744000001</v>
      </c>
      <c r="C586" s="135">
        <f t="shared" si="349"/>
        <v>933.45541751999997</v>
      </c>
      <c r="D586" s="136">
        <f t="shared" si="344"/>
        <v>6120.04</v>
      </c>
      <c r="E586" s="137">
        <f t="shared" si="357"/>
        <v>6153.09</v>
      </c>
      <c r="F586" s="138">
        <f t="shared" si="358"/>
        <v>44582</v>
      </c>
      <c r="G586" s="139">
        <f t="shared" ref="G586:G649" si="362">(E586/D586)-1</f>
        <v>5.4002915013626751E-3</v>
      </c>
      <c r="H586" s="140">
        <f t="shared" si="350"/>
        <v>44641</v>
      </c>
      <c r="I586" s="140">
        <f t="shared" ref="I586:I649" si="363">IF(A586&gt;I585,H586,I585)</f>
        <v>44641</v>
      </c>
      <c r="J586" s="141">
        <f t="shared" si="345"/>
        <v>18</v>
      </c>
      <c r="K586" s="141">
        <f t="shared" si="360"/>
        <v>18</v>
      </c>
      <c r="L586" s="8">
        <f t="shared" si="346"/>
        <v>1.0054002900000001</v>
      </c>
      <c r="M586" s="142">
        <f t="shared" si="359"/>
        <v>1.00729958</v>
      </c>
      <c r="N586" s="142">
        <f t="shared" si="354"/>
        <v>1.1456699098052374</v>
      </c>
      <c r="O586" s="135">
        <f t="shared" si="356"/>
        <v>1.1518568499999999</v>
      </c>
      <c r="P586" s="135">
        <f t="shared" ref="P586:P649" si="364">TRUNC(C586*O586,8)</f>
        <v>1075.2070168400001</v>
      </c>
      <c r="Q586" s="190">
        <f t="shared" si="351"/>
        <v>0</v>
      </c>
      <c r="R586" s="191">
        <f t="shared" si="347"/>
        <v>0</v>
      </c>
      <c r="S586" s="135">
        <f t="shared" ref="S586:S649" si="365">IF(R586&gt;0,TRUNC(R586*P586,8),0)</f>
        <v>0</v>
      </c>
      <c r="T586" s="145">
        <f t="shared" si="348"/>
        <v>7.8600000000000003E-2</v>
      </c>
      <c r="U586" s="143">
        <f t="shared" si="355"/>
        <v>18</v>
      </c>
      <c r="V586" s="143">
        <v>252</v>
      </c>
      <c r="W586" s="142">
        <f t="shared" ref="W586:W649" si="366">ROUND((1+T586)^TRUNC((U586/V586),9),9)</f>
        <v>1.0054191960000001</v>
      </c>
      <c r="X586" s="135">
        <f t="shared" ref="X586:X649" si="367">TRUNC((P586*(W586-1)),8)</f>
        <v>5.8267575599999999</v>
      </c>
      <c r="Y586" s="135">
        <f t="shared" ref="Y586:Y649" si="368">IF(Q586&gt;0,S586+X586,0)</f>
        <v>0</v>
      </c>
      <c r="Z586" s="148" t="str">
        <f t="shared" si="352"/>
        <v>A+J=</v>
      </c>
      <c r="AA586" s="140">
        <f t="shared" si="353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22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3"/>
      <c r="DN586" s="1"/>
      <c r="DO586" s="1"/>
      <c r="DP586" s="1"/>
      <c r="DQ586" s="1"/>
      <c r="DR586" s="1"/>
      <c r="DS586" s="1"/>
      <c r="DT586" s="1"/>
      <c r="DU586" s="1"/>
      <c r="DV586" s="1"/>
      <c r="DW586" s="4"/>
      <c r="DX586" s="1"/>
      <c r="DY586" s="1"/>
      <c r="DZ586" s="1"/>
      <c r="EA586" s="1"/>
      <c r="EB586" s="1"/>
      <c r="EC586" s="1"/>
    </row>
    <row r="587" spans="1:133" ht="12.75" x14ac:dyDescent="0.2">
      <c r="A587" s="134">
        <f t="shared" ref="A587:A650" si="369">(A586+1)</f>
        <v>44640</v>
      </c>
      <c r="B587" s="135">
        <f t="shared" si="361"/>
        <v>1081.0337744000001</v>
      </c>
      <c r="C587" s="135">
        <f t="shared" si="349"/>
        <v>933.45541751999997</v>
      </c>
      <c r="D587" s="136">
        <f t="shared" ref="D587:D650" si="370">IF(E587=E586,D586,E586)</f>
        <v>6120.04</v>
      </c>
      <c r="E587" s="137">
        <f t="shared" si="357"/>
        <v>6153.09</v>
      </c>
      <c r="F587" s="138">
        <f t="shared" si="358"/>
        <v>44582</v>
      </c>
      <c r="G587" s="139">
        <f t="shared" si="362"/>
        <v>5.4002915013626751E-3</v>
      </c>
      <c r="H587" s="140">
        <f t="shared" si="350"/>
        <v>44671</v>
      </c>
      <c r="I587" s="140">
        <f t="shared" si="363"/>
        <v>44641</v>
      </c>
      <c r="J587" s="141">
        <f t="shared" ref="J587:J650" si="371">IF(I587=I586,J586,NETWORKDAYS(I586,I587,$AD$148:$AD$502)-1)</f>
        <v>18</v>
      </c>
      <c r="K587" s="141">
        <f t="shared" si="360"/>
        <v>18</v>
      </c>
      <c r="L587" s="8">
        <f t="shared" ref="L587:L650" si="372">IF(E587&lt;D587,1,TRUNC((E587/D587)^TRUNC((K587/J587),9),8))</f>
        <v>1.0054002900000001</v>
      </c>
      <c r="M587" s="142">
        <f t="shared" si="359"/>
        <v>1.00729958</v>
      </c>
      <c r="N587" s="142">
        <f t="shared" si="354"/>
        <v>1.1456699098052374</v>
      </c>
      <c r="O587" s="135">
        <f t="shared" si="356"/>
        <v>1.1518568499999999</v>
      </c>
      <c r="P587" s="135">
        <f t="shared" si="364"/>
        <v>1075.2070168400001</v>
      </c>
      <c r="Q587" s="190">
        <f t="shared" si="351"/>
        <v>0</v>
      </c>
      <c r="R587" s="191">
        <f t="shared" ref="R587:R650" si="373">IF(Q587&gt;0,VLOOKUP($A587,$AD$10:$AI$140,6),0)</f>
        <v>0</v>
      </c>
      <c r="S587" s="135">
        <f t="shared" si="365"/>
        <v>0</v>
      </c>
      <c r="T587" s="145">
        <f t="shared" ref="T587:T650" si="374">(T586)</f>
        <v>7.8600000000000003E-2</v>
      </c>
      <c r="U587" s="143">
        <f t="shared" si="355"/>
        <v>18</v>
      </c>
      <c r="V587" s="143">
        <v>252</v>
      </c>
      <c r="W587" s="142">
        <f t="shared" si="366"/>
        <v>1.0054191960000001</v>
      </c>
      <c r="X587" s="135">
        <f t="shared" si="367"/>
        <v>5.8267575599999999</v>
      </c>
      <c r="Y587" s="135">
        <f t="shared" si="368"/>
        <v>0</v>
      </c>
      <c r="Z587" s="148" t="str">
        <f t="shared" si="352"/>
        <v>A+J=</v>
      </c>
      <c r="AA587" s="140">
        <f t="shared" si="353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22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3"/>
      <c r="DN587" s="1"/>
      <c r="DO587" s="1"/>
      <c r="DP587" s="1"/>
      <c r="DQ587" s="1"/>
      <c r="DR587" s="1"/>
      <c r="DS587" s="1"/>
      <c r="DT587" s="1"/>
      <c r="DU587" s="1"/>
      <c r="DV587" s="1"/>
      <c r="DW587" s="4"/>
      <c r="DX587" s="1"/>
      <c r="DY587" s="1"/>
      <c r="DZ587" s="1"/>
      <c r="EA587" s="1"/>
      <c r="EB587" s="1"/>
      <c r="EC587" s="1"/>
    </row>
    <row r="588" spans="1:133" ht="12.75" x14ac:dyDescent="0.2">
      <c r="A588" s="134">
        <f t="shared" si="369"/>
        <v>44641</v>
      </c>
      <c r="B588" s="135">
        <f t="shared" si="361"/>
        <v>1081.0337744000001</v>
      </c>
      <c r="C588" s="135">
        <f t="shared" ref="C588:C651" si="375">TRUNC(IF(Q587&gt;0,VLOOKUP(A587,$AD$12:$AE$140,2),C587),8)</f>
        <v>933.45541751999997</v>
      </c>
      <c r="D588" s="136">
        <f t="shared" si="370"/>
        <v>6120.04</v>
      </c>
      <c r="E588" s="137">
        <f t="shared" si="357"/>
        <v>6153.09</v>
      </c>
      <c r="F588" s="138">
        <f t="shared" si="358"/>
        <v>44582</v>
      </c>
      <c r="G588" s="139">
        <f t="shared" si="362"/>
        <v>5.4002915013626751E-3</v>
      </c>
      <c r="H588" s="140">
        <f t="shared" ref="H588:H651" si="376">IF(DAY(A588)=H$9,VLOOKUP(A588,AH$118:AN$450,4),H587)</f>
        <v>44671</v>
      </c>
      <c r="I588" s="140">
        <f t="shared" si="363"/>
        <v>44641</v>
      </c>
      <c r="J588" s="141">
        <f t="shared" si="371"/>
        <v>18</v>
      </c>
      <c r="K588" s="141">
        <f t="shared" si="360"/>
        <v>18</v>
      </c>
      <c r="L588" s="8">
        <f t="shared" si="372"/>
        <v>1.0054002900000001</v>
      </c>
      <c r="M588" s="142">
        <f t="shared" si="359"/>
        <v>1.00729958</v>
      </c>
      <c r="N588" s="142">
        <f t="shared" si="354"/>
        <v>1.1456699098052374</v>
      </c>
      <c r="O588" s="135">
        <f t="shared" si="356"/>
        <v>1.1518568499999999</v>
      </c>
      <c r="P588" s="135">
        <f t="shared" si="364"/>
        <v>1075.2070168400001</v>
      </c>
      <c r="Q588" s="190">
        <f t="shared" ref="Q588:Q651" si="377">IF(VLOOKUP(A588,AD$10:AK$140,8)=VLOOKUP(A587,AD$10:AK$140,8),0,VLOOKUP(A588,AD$10:AK$140,8))</f>
        <v>19</v>
      </c>
      <c r="R588" s="191">
        <f t="shared" si="373"/>
        <v>1.5790391267997521E-2</v>
      </c>
      <c r="S588" s="135">
        <f t="shared" si="365"/>
        <v>16.977939490000001</v>
      </c>
      <c r="T588" s="145">
        <f t="shared" si="374"/>
        <v>7.8600000000000003E-2</v>
      </c>
      <c r="U588" s="143">
        <f t="shared" si="355"/>
        <v>18</v>
      </c>
      <c r="V588" s="143">
        <v>252</v>
      </c>
      <c r="W588" s="142">
        <f t="shared" si="366"/>
        <v>1.0054191960000001</v>
      </c>
      <c r="X588" s="135">
        <f t="shared" si="367"/>
        <v>5.8267575599999999</v>
      </c>
      <c r="Y588" s="135">
        <f t="shared" si="368"/>
        <v>22.804697050000001</v>
      </c>
      <c r="Z588" s="148" t="str">
        <f t="shared" ref="Z588:Z651" si="378">IF($Q587&gt;0,VLOOKUP($A587,$AD$10:$AM$140,9),Z587)</f>
        <v>A+J=</v>
      </c>
      <c r="AA588" s="140">
        <f t="shared" ref="AA588:AA651" si="379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22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3"/>
      <c r="DN588" s="1"/>
      <c r="DO588" s="1"/>
      <c r="DP588" s="1"/>
      <c r="DQ588" s="1"/>
      <c r="DR588" s="1"/>
      <c r="DS588" s="1"/>
      <c r="DT588" s="1"/>
      <c r="DU588" s="1"/>
      <c r="DV588" s="1"/>
      <c r="DW588" s="4"/>
      <c r="DX588" s="1"/>
      <c r="DY588" s="1"/>
      <c r="DZ588" s="1"/>
      <c r="EA588" s="1"/>
      <c r="EB588" s="1"/>
      <c r="EC588" s="1"/>
    </row>
    <row r="589" spans="1:133" ht="12.75" x14ac:dyDescent="0.2">
      <c r="A589" s="134">
        <f t="shared" si="369"/>
        <v>44642</v>
      </c>
      <c r="B589" s="135">
        <f t="shared" si="361"/>
        <v>1059.05357611</v>
      </c>
      <c r="C589" s="135">
        <f t="shared" si="375"/>
        <v>918.71579125000005</v>
      </c>
      <c r="D589" s="136">
        <f t="shared" si="370"/>
        <v>6153.09</v>
      </c>
      <c r="E589" s="137">
        <f t="shared" si="357"/>
        <v>6215.24</v>
      </c>
      <c r="F589" s="138">
        <f t="shared" si="358"/>
        <v>44613</v>
      </c>
      <c r="G589" s="139">
        <f t="shared" si="362"/>
        <v>1.0100616113204897E-2</v>
      </c>
      <c r="H589" s="140">
        <f t="shared" si="376"/>
        <v>44671</v>
      </c>
      <c r="I589" s="140">
        <f t="shared" si="363"/>
        <v>44671</v>
      </c>
      <c r="J589" s="141">
        <f t="shared" si="371"/>
        <v>21</v>
      </c>
      <c r="K589" s="141">
        <f t="shared" si="360"/>
        <v>1</v>
      </c>
      <c r="L589" s="8">
        <f t="shared" si="372"/>
        <v>1.0004786800000001</v>
      </c>
      <c r="M589" s="142">
        <f t="shared" si="359"/>
        <v>1.0054002900000001</v>
      </c>
      <c r="N589" s="142">
        <f t="shared" si="354"/>
        <v>1.1518568595624596</v>
      </c>
      <c r="O589" s="135">
        <f t="shared" si="356"/>
        <v>1.15240823</v>
      </c>
      <c r="P589" s="135">
        <f t="shared" si="364"/>
        <v>1058.7356388600001</v>
      </c>
      <c r="Q589" s="190">
        <f t="shared" si="377"/>
        <v>0</v>
      </c>
      <c r="R589" s="191">
        <f t="shared" si="373"/>
        <v>0</v>
      </c>
      <c r="S589" s="135">
        <f t="shared" si="365"/>
        <v>0</v>
      </c>
      <c r="T589" s="145">
        <f t="shared" si="374"/>
        <v>7.8600000000000003E-2</v>
      </c>
      <c r="U589" s="143">
        <f t="shared" si="355"/>
        <v>1</v>
      </c>
      <c r="V589" s="143">
        <v>252</v>
      </c>
      <c r="W589" s="142">
        <f t="shared" si="366"/>
        <v>1.0003002990000001</v>
      </c>
      <c r="X589" s="135">
        <f t="shared" si="367"/>
        <v>0.31793725</v>
      </c>
      <c r="Y589" s="135">
        <f t="shared" si="368"/>
        <v>0</v>
      </c>
      <c r="Z589" s="148" t="str">
        <f t="shared" si="378"/>
        <v>A+J=</v>
      </c>
      <c r="AA589" s="140">
        <f t="shared" si="379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22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3"/>
      <c r="DN589" s="1"/>
      <c r="DO589" s="1"/>
      <c r="DP589" s="1"/>
      <c r="DQ589" s="1"/>
      <c r="DR589" s="1"/>
      <c r="DS589" s="1"/>
      <c r="DT589" s="1"/>
      <c r="DU589" s="1"/>
      <c r="DV589" s="1"/>
      <c r="DW589" s="4"/>
      <c r="DX589" s="1"/>
      <c r="DY589" s="1"/>
      <c r="DZ589" s="1"/>
      <c r="EA589" s="1"/>
      <c r="EB589" s="1"/>
      <c r="EC589" s="1"/>
    </row>
    <row r="590" spans="1:133" ht="12.75" x14ac:dyDescent="0.2">
      <c r="A590" s="134">
        <f t="shared" si="369"/>
        <v>44643</v>
      </c>
      <c r="B590" s="135">
        <f t="shared" si="361"/>
        <v>1059.8787032</v>
      </c>
      <c r="C590" s="135">
        <f t="shared" si="375"/>
        <v>918.71579125000005</v>
      </c>
      <c r="D590" s="136">
        <f t="shared" si="370"/>
        <v>6153.09</v>
      </c>
      <c r="E590" s="137">
        <f t="shared" si="357"/>
        <v>6215.24</v>
      </c>
      <c r="F590" s="138">
        <f t="shared" si="358"/>
        <v>44613</v>
      </c>
      <c r="G590" s="139">
        <f t="shared" si="362"/>
        <v>1.0100616113204897E-2</v>
      </c>
      <c r="H590" s="140">
        <f t="shared" si="376"/>
        <v>44671</v>
      </c>
      <c r="I590" s="140">
        <f t="shared" si="363"/>
        <v>44671</v>
      </c>
      <c r="J590" s="141">
        <f t="shared" si="371"/>
        <v>21</v>
      </c>
      <c r="K590" s="141">
        <f t="shared" si="360"/>
        <v>2</v>
      </c>
      <c r="L590" s="8">
        <f t="shared" si="372"/>
        <v>1.0009575900000001</v>
      </c>
      <c r="M590" s="142">
        <f t="shared" si="359"/>
        <v>1.0054002900000001</v>
      </c>
      <c r="N590" s="142">
        <f t="shared" si="354"/>
        <v>1.1518568595624596</v>
      </c>
      <c r="O590" s="135">
        <f t="shared" si="356"/>
        <v>1.1529598599999999</v>
      </c>
      <c r="P590" s="135">
        <f t="shared" si="364"/>
        <v>1059.2424300499999</v>
      </c>
      <c r="Q590" s="190">
        <f t="shared" si="377"/>
        <v>0</v>
      </c>
      <c r="R590" s="191">
        <f t="shared" si="373"/>
        <v>0</v>
      </c>
      <c r="S590" s="135">
        <f t="shared" si="365"/>
        <v>0</v>
      </c>
      <c r="T590" s="145">
        <f t="shared" si="374"/>
        <v>7.8600000000000003E-2</v>
      </c>
      <c r="U590" s="143">
        <f t="shared" si="355"/>
        <v>2</v>
      </c>
      <c r="V590" s="143">
        <v>252</v>
      </c>
      <c r="W590" s="142">
        <f t="shared" si="366"/>
        <v>1.0006006869999999</v>
      </c>
      <c r="X590" s="135">
        <f t="shared" si="367"/>
        <v>0.63627314999999995</v>
      </c>
      <c r="Y590" s="135">
        <f t="shared" si="368"/>
        <v>0</v>
      </c>
      <c r="Z590" s="148" t="str">
        <f t="shared" si="378"/>
        <v>A+J=</v>
      </c>
      <c r="AA590" s="140">
        <f t="shared" si="379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22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3"/>
      <c r="DN590" s="1"/>
      <c r="DO590" s="1"/>
      <c r="DP590" s="1"/>
      <c r="DQ590" s="1"/>
      <c r="DR590" s="1"/>
      <c r="DS590" s="1"/>
      <c r="DT590" s="1"/>
      <c r="DU590" s="1"/>
      <c r="DV590" s="1"/>
      <c r="DW590" s="4"/>
      <c r="DX590" s="1"/>
      <c r="DY590" s="1"/>
      <c r="DZ590" s="1"/>
      <c r="EA590" s="1"/>
      <c r="EB590" s="1"/>
      <c r="EC590" s="1"/>
    </row>
    <row r="591" spans="1:133" ht="12.75" x14ac:dyDescent="0.2">
      <c r="A591" s="134">
        <f t="shared" si="369"/>
        <v>44644</v>
      </c>
      <c r="B591" s="135">
        <f t="shared" si="361"/>
        <v>1060.70447949</v>
      </c>
      <c r="C591" s="135">
        <f t="shared" si="375"/>
        <v>918.71579125000005</v>
      </c>
      <c r="D591" s="136">
        <f t="shared" si="370"/>
        <v>6153.09</v>
      </c>
      <c r="E591" s="137">
        <f t="shared" si="357"/>
        <v>6215.24</v>
      </c>
      <c r="F591" s="138">
        <f t="shared" si="358"/>
        <v>44613</v>
      </c>
      <c r="G591" s="139">
        <f t="shared" si="362"/>
        <v>1.0100616113204897E-2</v>
      </c>
      <c r="H591" s="140">
        <f t="shared" si="376"/>
        <v>44671</v>
      </c>
      <c r="I591" s="140">
        <f t="shared" si="363"/>
        <v>44671</v>
      </c>
      <c r="J591" s="141">
        <f t="shared" si="371"/>
        <v>21</v>
      </c>
      <c r="K591" s="141">
        <f t="shared" si="360"/>
        <v>3</v>
      </c>
      <c r="L591" s="8">
        <f t="shared" si="372"/>
        <v>1.00143673</v>
      </c>
      <c r="M591" s="142">
        <f t="shared" si="359"/>
        <v>1.0054002900000001</v>
      </c>
      <c r="N591" s="142">
        <f t="shared" si="354"/>
        <v>1.1518568595624596</v>
      </c>
      <c r="O591" s="135">
        <f t="shared" si="356"/>
        <v>1.15351176</v>
      </c>
      <c r="P591" s="135">
        <f t="shared" si="364"/>
        <v>1059.7494693000001</v>
      </c>
      <c r="Q591" s="190">
        <f t="shared" si="377"/>
        <v>0</v>
      </c>
      <c r="R591" s="191">
        <f t="shared" si="373"/>
        <v>0</v>
      </c>
      <c r="S591" s="135">
        <f t="shared" si="365"/>
        <v>0</v>
      </c>
      <c r="T591" s="145">
        <f t="shared" si="374"/>
        <v>7.8600000000000003E-2</v>
      </c>
      <c r="U591" s="143">
        <f t="shared" si="355"/>
        <v>3</v>
      </c>
      <c r="V591" s="143">
        <v>252</v>
      </c>
      <c r="W591" s="142">
        <f t="shared" si="366"/>
        <v>1.000901166</v>
      </c>
      <c r="X591" s="135">
        <f t="shared" si="367"/>
        <v>0.95501018999999998</v>
      </c>
      <c r="Y591" s="135">
        <f t="shared" si="368"/>
        <v>0</v>
      </c>
      <c r="Z591" s="148" t="str">
        <f t="shared" si="378"/>
        <v>A+J=</v>
      </c>
      <c r="AA591" s="140">
        <f t="shared" si="379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22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3"/>
      <c r="DN591" s="1"/>
      <c r="DO591" s="1"/>
      <c r="DP591" s="1"/>
      <c r="DQ591" s="1"/>
      <c r="DR591" s="1"/>
      <c r="DS591" s="1"/>
      <c r="DT591" s="1"/>
      <c r="DU591" s="1"/>
      <c r="DV591" s="1"/>
      <c r="DW591" s="4"/>
      <c r="DX591" s="1"/>
      <c r="DY591" s="1"/>
      <c r="DZ591" s="1"/>
      <c r="EA591" s="1"/>
      <c r="EB591" s="1"/>
      <c r="EC591" s="1"/>
    </row>
    <row r="592" spans="1:133" ht="12.75" x14ac:dyDescent="0.2">
      <c r="A592" s="134">
        <f t="shared" si="369"/>
        <v>44645</v>
      </c>
      <c r="B592" s="135">
        <f t="shared" si="361"/>
        <v>1061.53090531</v>
      </c>
      <c r="C592" s="135">
        <f t="shared" si="375"/>
        <v>918.71579125000005</v>
      </c>
      <c r="D592" s="136">
        <f t="shared" si="370"/>
        <v>6153.09</v>
      </c>
      <c r="E592" s="137">
        <f t="shared" si="357"/>
        <v>6215.24</v>
      </c>
      <c r="F592" s="138">
        <f t="shared" si="358"/>
        <v>44613</v>
      </c>
      <c r="G592" s="139">
        <f t="shared" si="362"/>
        <v>1.0100616113204897E-2</v>
      </c>
      <c r="H592" s="140">
        <f t="shared" si="376"/>
        <v>44671</v>
      </c>
      <c r="I592" s="140">
        <f t="shared" si="363"/>
        <v>44671</v>
      </c>
      <c r="J592" s="141">
        <f t="shared" si="371"/>
        <v>21</v>
      </c>
      <c r="K592" s="141">
        <f t="shared" si="360"/>
        <v>4</v>
      </c>
      <c r="L592" s="8">
        <f t="shared" si="372"/>
        <v>1.0019161000000001</v>
      </c>
      <c r="M592" s="142">
        <f t="shared" si="359"/>
        <v>1.0054002900000001</v>
      </c>
      <c r="N592" s="142">
        <f t="shared" si="354"/>
        <v>1.1518568595624596</v>
      </c>
      <c r="O592" s="135">
        <f t="shared" si="356"/>
        <v>1.15406393</v>
      </c>
      <c r="P592" s="135">
        <f t="shared" si="364"/>
        <v>1060.2567566</v>
      </c>
      <c r="Q592" s="190">
        <f t="shared" si="377"/>
        <v>0</v>
      </c>
      <c r="R592" s="191">
        <f t="shared" si="373"/>
        <v>0</v>
      </c>
      <c r="S592" s="135">
        <f t="shared" si="365"/>
        <v>0</v>
      </c>
      <c r="T592" s="145">
        <f t="shared" si="374"/>
        <v>7.8600000000000003E-2</v>
      </c>
      <c r="U592" s="143">
        <f t="shared" si="355"/>
        <v>4</v>
      </c>
      <c r="V592" s="143">
        <v>252</v>
      </c>
      <c r="W592" s="142">
        <f t="shared" si="366"/>
        <v>1.0012017360000001</v>
      </c>
      <c r="X592" s="135">
        <f t="shared" si="367"/>
        <v>1.27414871</v>
      </c>
      <c r="Y592" s="135">
        <f t="shared" si="368"/>
        <v>0</v>
      </c>
      <c r="Z592" s="148" t="str">
        <f t="shared" si="378"/>
        <v>A+J=</v>
      </c>
      <c r="AA592" s="140">
        <f t="shared" si="379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22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3"/>
      <c r="DN592" s="1"/>
      <c r="DO592" s="1"/>
      <c r="DP592" s="1"/>
      <c r="DQ592" s="1"/>
      <c r="DR592" s="1"/>
      <c r="DS592" s="1"/>
      <c r="DT592" s="1"/>
      <c r="DU592" s="1"/>
      <c r="DV592" s="1"/>
      <c r="DW592" s="4"/>
      <c r="DX592" s="1"/>
      <c r="DY592" s="1"/>
      <c r="DZ592" s="1"/>
      <c r="EA592" s="1"/>
      <c r="EB592" s="1"/>
      <c r="EC592" s="1"/>
    </row>
    <row r="593" spans="1:133" ht="12.75" x14ac:dyDescent="0.2">
      <c r="A593" s="134">
        <f t="shared" si="369"/>
        <v>44646</v>
      </c>
      <c r="B593" s="135">
        <f t="shared" si="361"/>
        <v>1062.3579697099999</v>
      </c>
      <c r="C593" s="135">
        <f t="shared" si="375"/>
        <v>918.71579125000005</v>
      </c>
      <c r="D593" s="136">
        <f t="shared" si="370"/>
        <v>6153.09</v>
      </c>
      <c r="E593" s="137">
        <f t="shared" si="357"/>
        <v>6215.24</v>
      </c>
      <c r="F593" s="138">
        <f t="shared" si="358"/>
        <v>44613</v>
      </c>
      <c r="G593" s="139">
        <f t="shared" si="362"/>
        <v>1.0100616113204897E-2</v>
      </c>
      <c r="H593" s="140">
        <f t="shared" si="376"/>
        <v>44671</v>
      </c>
      <c r="I593" s="140">
        <f t="shared" si="363"/>
        <v>44671</v>
      </c>
      <c r="J593" s="141">
        <f t="shared" si="371"/>
        <v>21</v>
      </c>
      <c r="K593" s="141">
        <f t="shared" si="360"/>
        <v>5</v>
      </c>
      <c r="L593" s="8">
        <f t="shared" si="372"/>
        <v>1.0023956999999999</v>
      </c>
      <c r="M593" s="142">
        <f t="shared" si="359"/>
        <v>1.0054002900000001</v>
      </c>
      <c r="N593" s="142">
        <f t="shared" si="354"/>
        <v>1.1518568595624596</v>
      </c>
      <c r="O593" s="135">
        <f t="shared" si="356"/>
        <v>1.1546163599999999</v>
      </c>
      <c r="P593" s="135">
        <f t="shared" si="364"/>
        <v>1060.76428276</v>
      </c>
      <c r="Q593" s="190">
        <f t="shared" si="377"/>
        <v>0</v>
      </c>
      <c r="R593" s="191">
        <f t="shared" si="373"/>
        <v>0</v>
      </c>
      <c r="S593" s="135">
        <f t="shared" si="365"/>
        <v>0</v>
      </c>
      <c r="T593" s="145">
        <f t="shared" si="374"/>
        <v>7.8600000000000003E-2</v>
      </c>
      <c r="U593" s="143">
        <f t="shared" si="355"/>
        <v>5</v>
      </c>
      <c r="V593" s="143">
        <v>252</v>
      </c>
      <c r="W593" s="142">
        <f t="shared" si="366"/>
        <v>1.0015023949999999</v>
      </c>
      <c r="X593" s="135">
        <f t="shared" si="367"/>
        <v>1.5936869499999999</v>
      </c>
      <c r="Y593" s="135">
        <f t="shared" si="368"/>
        <v>0</v>
      </c>
      <c r="Z593" s="148" t="str">
        <f t="shared" si="378"/>
        <v>A+J=</v>
      </c>
      <c r="AA593" s="140">
        <f t="shared" si="379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22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3"/>
      <c r="DN593" s="1"/>
      <c r="DO593" s="1"/>
      <c r="DP593" s="1"/>
      <c r="DQ593" s="1"/>
      <c r="DR593" s="1"/>
      <c r="DS593" s="1"/>
      <c r="DT593" s="1"/>
      <c r="DU593" s="1"/>
      <c r="DV593" s="1"/>
      <c r="DW593" s="4"/>
      <c r="DX593" s="1"/>
      <c r="DY593" s="1"/>
      <c r="DZ593" s="1"/>
      <c r="EA593" s="1"/>
      <c r="EB593" s="1"/>
      <c r="EC593" s="1"/>
    </row>
    <row r="594" spans="1:133" ht="12.75" x14ac:dyDescent="0.2">
      <c r="A594" s="134">
        <f t="shared" si="369"/>
        <v>44647</v>
      </c>
      <c r="B594" s="135">
        <f t="shared" si="361"/>
        <v>1062.3579697099999</v>
      </c>
      <c r="C594" s="135">
        <f t="shared" si="375"/>
        <v>918.71579125000005</v>
      </c>
      <c r="D594" s="136">
        <f t="shared" si="370"/>
        <v>6153.09</v>
      </c>
      <c r="E594" s="137">
        <f t="shared" si="357"/>
        <v>6215.24</v>
      </c>
      <c r="F594" s="138">
        <f t="shared" si="358"/>
        <v>44613</v>
      </c>
      <c r="G594" s="139">
        <f t="shared" si="362"/>
        <v>1.0100616113204897E-2</v>
      </c>
      <c r="H594" s="140">
        <f t="shared" si="376"/>
        <v>44671</v>
      </c>
      <c r="I594" s="140">
        <f t="shared" si="363"/>
        <v>44671</v>
      </c>
      <c r="J594" s="141">
        <f t="shared" si="371"/>
        <v>21</v>
      </c>
      <c r="K594" s="141">
        <f t="shared" si="360"/>
        <v>5</v>
      </c>
      <c r="L594" s="8">
        <f t="shared" si="372"/>
        <v>1.0023956999999999</v>
      </c>
      <c r="M594" s="142">
        <f t="shared" si="359"/>
        <v>1.0054002900000001</v>
      </c>
      <c r="N594" s="142">
        <f t="shared" si="354"/>
        <v>1.1518568595624596</v>
      </c>
      <c r="O594" s="135">
        <f t="shared" si="356"/>
        <v>1.1546163599999999</v>
      </c>
      <c r="P594" s="135">
        <f t="shared" si="364"/>
        <v>1060.76428276</v>
      </c>
      <c r="Q594" s="190">
        <f t="shared" si="377"/>
        <v>0</v>
      </c>
      <c r="R594" s="191">
        <f t="shared" si="373"/>
        <v>0</v>
      </c>
      <c r="S594" s="135">
        <f t="shared" si="365"/>
        <v>0</v>
      </c>
      <c r="T594" s="145">
        <f t="shared" si="374"/>
        <v>7.8600000000000003E-2</v>
      </c>
      <c r="U594" s="143">
        <f t="shared" si="355"/>
        <v>5</v>
      </c>
      <c r="V594" s="143">
        <v>252</v>
      </c>
      <c r="W594" s="142">
        <f t="shared" si="366"/>
        <v>1.0015023949999999</v>
      </c>
      <c r="X594" s="135">
        <f t="shared" si="367"/>
        <v>1.5936869499999999</v>
      </c>
      <c r="Y594" s="135">
        <f t="shared" si="368"/>
        <v>0</v>
      </c>
      <c r="Z594" s="148" t="str">
        <f t="shared" si="378"/>
        <v>A+J=</v>
      </c>
      <c r="AA594" s="140">
        <f t="shared" si="379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22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3"/>
      <c r="DN594" s="1"/>
      <c r="DO594" s="1"/>
      <c r="DP594" s="1"/>
      <c r="DQ594" s="1"/>
      <c r="DR594" s="1"/>
      <c r="DS594" s="1"/>
      <c r="DT594" s="1"/>
      <c r="DU594" s="1"/>
      <c r="DV594" s="1"/>
      <c r="DW594" s="4"/>
      <c r="DX594" s="1"/>
      <c r="DY594" s="1"/>
      <c r="DZ594" s="1"/>
      <c r="EA594" s="1"/>
      <c r="EB594" s="1"/>
      <c r="EC594" s="1"/>
    </row>
    <row r="595" spans="1:133" ht="12.75" x14ac:dyDescent="0.2">
      <c r="A595" s="134">
        <f t="shared" si="369"/>
        <v>44648</v>
      </c>
      <c r="B595" s="135">
        <f t="shared" si="361"/>
        <v>1062.3579697099999</v>
      </c>
      <c r="C595" s="135">
        <f t="shared" si="375"/>
        <v>918.71579125000005</v>
      </c>
      <c r="D595" s="136">
        <f t="shared" si="370"/>
        <v>6153.09</v>
      </c>
      <c r="E595" s="137">
        <f t="shared" si="357"/>
        <v>6215.24</v>
      </c>
      <c r="F595" s="138">
        <f t="shared" si="358"/>
        <v>44613</v>
      </c>
      <c r="G595" s="139">
        <f t="shared" si="362"/>
        <v>1.0100616113204897E-2</v>
      </c>
      <c r="H595" s="140">
        <f t="shared" si="376"/>
        <v>44671</v>
      </c>
      <c r="I595" s="140">
        <f t="shared" si="363"/>
        <v>44671</v>
      </c>
      <c r="J595" s="141">
        <f t="shared" si="371"/>
        <v>21</v>
      </c>
      <c r="K595" s="141">
        <f t="shared" si="360"/>
        <v>5</v>
      </c>
      <c r="L595" s="8">
        <f t="shared" si="372"/>
        <v>1.0023956999999999</v>
      </c>
      <c r="M595" s="142">
        <f t="shared" si="359"/>
        <v>1.0054002900000001</v>
      </c>
      <c r="N595" s="142">
        <f t="shared" si="354"/>
        <v>1.1518568595624596</v>
      </c>
      <c r="O595" s="135">
        <f t="shared" si="356"/>
        <v>1.1546163599999999</v>
      </c>
      <c r="P595" s="135">
        <f t="shared" si="364"/>
        <v>1060.76428276</v>
      </c>
      <c r="Q595" s="190">
        <f t="shared" si="377"/>
        <v>0</v>
      </c>
      <c r="R595" s="191">
        <f t="shared" si="373"/>
        <v>0</v>
      </c>
      <c r="S595" s="135">
        <f t="shared" si="365"/>
        <v>0</v>
      </c>
      <c r="T595" s="145">
        <f t="shared" si="374"/>
        <v>7.8600000000000003E-2</v>
      </c>
      <c r="U595" s="143">
        <f t="shared" si="355"/>
        <v>5</v>
      </c>
      <c r="V595" s="143">
        <v>252</v>
      </c>
      <c r="W595" s="142">
        <f t="shared" si="366"/>
        <v>1.0015023949999999</v>
      </c>
      <c r="X595" s="135">
        <f t="shared" si="367"/>
        <v>1.5936869499999999</v>
      </c>
      <c r="Y595" s="135">
        <f t="shared" si="368"/>
        <v>0</v>
      </c>
      <c r="Z595" s="148" t="str">
        <f t="shared" si="378"/>
        <v>A+J=</v>
      </c>
      <c r="AA595" s="140">
        <f t="shared" si="379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22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3"/>
      <c r="DN595" s="1"/>
      <c r="DO595" s="1"/>
      <c r="DP595" s="1"/>
      <c r="DQ595" s="1"/>
      <c r="DR595" s="1"/>
      <c r="DS595" s="1"/>
      <c r="DT595" s="1"/>
      <c r="DU595" s="1"/>
      <c r="DV595" s="1"/>
      <c r="DW595" s="4"/>
      <c r="DX595" s="1"/>
      <c r="DY595" s="1"/>
      <c r="DZ595" s="1"/>
      <c r="EA595" s="1"/>
      <c r="EB595" s="1"/>
      <c r="EC595" s="1"/>
    </row>
    <row r="596" spans="1:133" ht="12.75" x14ac:dyDescent="0.2">
      <c r="A596" s="134">
        <f t="shared" si="369"/>
        <v>44649</v>
      </c>
      <c r="B596" s="135">
        <f t="shared" si="361"/>
        <v>1063.18567517</v>
      </c>
      <c r="C596" s="135">
        <f t="shared" si="375"/>
        <v>918.71579125000005</v>
      </c>
      <c r="D596" s="136">
        <f t="shared" si="370"/>
        <v>6153.09</v>
      </c>
      <c r="E596" s="137">
        <f t="shared" si="357"/>
        <v>6215.24</v>
      </c>
      <c r="F596" s="138">
        <f t="shared" si="358"/>
        <v>44613</v>
      </c>
      <c r="G596" s="139">
        <f t="shared" si="362"/>
        <v>1.0100616113204897E-2</v>
      </c>
      <c r="H596" s="140">
        <f t="shared" si="376"/>
        <v>44671</v>
      </c>
      <c r="I596" s="140">
        <f t="shared" si="363"/>
        <v>44671</v>
      </c>
      <c r="J596" s="141">
        <f t="shared" si="371"/>
        <v>21</v>
      </c>
      <c r="K596" s="141">
        <f t="shared" si="360"/>
        <v>6</v>
      </c>
      <c r="L596" s="8">
        <f t="shared" si="372"/>
        <v>1.0028755300000001</v>
      </c>
      <c r="M596" s="142">
        <f t="shared" si="359"/>
        <v>1.0054002900000001</v>
      </c>
      <c r="N596" s="142">
        <f t="shared" si="354"/>
        <v>1.1518568595624596</v>
      </c>
      <c r="O596" s="135">
        <f t="shared" si="356"/>
        <v>1.15516905</v>
      </c>
      <c r="P596" s="135">
        <f t="shared" si="364"/>
        <v>1061.27204779</v>
      </c>
      <c r="Q596" s="190">
        <f t="shared" si="377"/>
        <v>0</v>
      </c>
      <c r="R596" s="191">
        <f t="shared" si="373"/>
        <v>0</v>
      </c>
      <c r="S596" s="135">
        <f t="shared" si="365"/>
        <v>0</v>
      </c>
      <c r="T596" s="145">
        <f t="shared" si="374"/>
        <v>7.8600000000000003E-2</v>
      </c>
      <c r="U596" s="143">
        <f t="shared" si="355"/>
        <v>6</v>
      </c>
      <c r="V596" s="143">
        <v>252</v>
      </c>
      <c r="W596" s="142">
        <f t="shared" si="366"/>
        <v>1.001803145</v>
      </c>
      <c r="X596" s="135">
        <f t="shared" si="367"/>
        <v>1.9136273800000001</v>
      </c>
      <c r="Y596" s="135">
        <f t="shared" si="368"/>
        <v>0</v>
      </c>
      <c r="Z596" s="148" t="str">
        <f t="shared" si="378"/>
        <v>A+J=</v>
      </c>
      <c r="AA596" s="140">
        <f t="shared" si="379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22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3"/>
      <c r="DN596" s="1"/>
      <c r="DO596" s="1"/>
      <c r="DP596" s="1"/>
      <c r="DQ596" s="1"/>
      <c r="DR596" s="1"/>
      <c r="DS596" s="1"/>
      <c r="DT596" s="1"/>
      <c r="DU596" s="1"/>
      <c r="DV596" s="1"/>
      <c r="DW596" s="4"/>
      <c r="DX596" s="1"/>
      <c r="DY596" s="1"/>
      <c r="DZ596" s="1"/>
      <c r="EA596" s="1"/>
      <c r="EB596" s="1"/>
      <c r="EC596" s="1"/>
    </row>
    <row r="597" spans="1:133" ht="12.75" x14ac:dyDescent="0.2">
      <c r="A597" s="134">
        <f t="shared" si="369"/>
        <v>44650</v>
      </c>
      <c r="B597" s="135">
        <f t="shared" si="361"/>
        <v>1064.0140302</v>
      </c>
      <c r="C597" s="135">
        <f t="shared" si="375"/>
        <v>918.71579125000005</v>
      </c>
      <c r="D597" s="136">
        <f t="shared" si="370"/>
        <v>6153.09</v>
      </c>
      <c r="E597" s="137">
        <f t="shared" si="357"/>
        <v>6215.24</v>
      </c>
      <c r="F597" s="138">
        <f t="shared" si="358"/>
        <v>44613</v>
      </c>
      <c r="G597" s="139">
        <f t="shared" si="362"/>
        <v>1.0100616113204897E-2</v>
      </c>
      <c r="H597" s="140">
        <f t="shared" si="376"/>
        <v>44671</v>
      </c>
      <c r="I597" s="140">
        <f t="shared" si="363"/>
        <v>44671</v>
      </c>
      <c r="J597" s="141">
        <f t="shared" si="371"/>
        <v>21</v>
      </c>
      <c r="K597" s="141">
        <f t="shared" si="360"/>
        <v>7</v>
      </c>
      <c r="L597" s="8">
        <f t="shared" si="372"/>
        <v>1.00335559</v>
      </c>
      <c r="M597" s="142">
        <f t="shared" si="359"/>
        <v>1.0054002900000001</v>
      </c>
      <c r="N597" s="142">
        <f t="shared" si="354"/>
        <v>1.1518568595624596</v>
      </c>
      <c r="O597" s="135">
        <f t="shared" si="356"/>
        <v>1.1557220100000001</v>
      </c>
      <c r="P597" s="135">
        <f t="shared" si="364"/>
        <v>1061.7800608800001</v>
      </c>
      <c r="Q597" s="190">
        <f t="shared" si="377"/>
        <v>0</v>
      </c>
      <c r="R597" s="191">
        <f t="shared" si="373"/>
        <v>0</v>
      </c>
      <c r="S597" s="135">
        <f t="shared" si="365"/>
        <v>0</v>
      </c>
      <c r="T597" s="145">
        <f t="shared" si="374"/>
        <v>7.8600000000000003E-2</v>
      </c>
      <c r="U597" s="143">
        <f t="shared" si="355"/>
        <v>7</v>
      </c>
      <c r="V597" s="143">
        <v>252</v>
      </c>
      <c r="W597" s="142">
        <f t="shared" si="366"/>
        <v>1.002103985</v>
      </c>
      <c r="X597" s="135">
        <f t="shared" si="367"/>
        <v>2.2339693199999999</v>
      </c>
      <c r="Y597" s="135">
        <f t="shared" si="368"/>
        <v>0</v>
      </c>
      <c r="Z597" s="148" t="str">
        <f t="shared" si="378"/>
        <v>A+J=</v>
      </c>
      <c r="AA597" s="140">
        <f t="shared" si="379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22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3"/>
      <c r="DN597" s="1"/>
      <c r="DO597" s="1"/>
      <c r="DP597" s="1"/>
      <c r="DQ597" s="1"/>
      <c r="DR597" s="1"/>
      <c r="DS597" s="1"/>
      <c r="DT597" s="1"/>
      <c r="DU597" s="1"/>
      <c r="DV597" s="1"/>
      <c r="DW597" s="4"/>
      <c r="DX597" s="1"/>
      <c r="DY597" s="1"/>
      <c r="DZ597" s="1"/>
      <c r="EA597" s="1"/>
      <c r="EB597" s="1"/>
      <c r="EC597" s="1"/>
    </row>
    <row r="598" spans="1:133" ht="12.75" x14ac:dyDescent="0.2">
      <c r="A598" s="134">
        <f t="shared" si="369"/>
        <v>44651</v>
      </c>
      <c r="B598" s="135">
        <f t="shared" si="361"/>
        <v>1064.84303619</v>
      </c>
      <c r="C598" s="135">
        <f t="shared" si="375"/>
        <v>918.71579125000005</v>
      </c>
      <c r="D598" s="136">
        <f t="shared" si="370"/>
        <v>6153.09</v>
      </c>
      <c r="E598" s="137">
        <f t="shared" si="357"/>
        <v>6215.24</v>
      </c>
      <c r="F598" s="138">
        <f t="shared" si="358"/>
        <v>44613</v>
      </c>
      <c r="G598" s="139">
        <f t="shared" si="362"/>
        <v>1.0100616113204897E-2</v>
      </c>
      <c r="H598" s="140">
        <f t="shared" si="376"/>
        <v>44671</v>
      </c>
      <c r="I598" s="140">
        <f t="shared" si="363"/>
        <v>44671</v>
      </c>
      <c r="J598" s="141">
        <f t="shared" si="371"/>
        <v>21</v>
      </c>
      <c r="K598" s="141">
        <f t="shared" si="360"/>
        <v>8</v>
      </c>
      <c r="L598" s="8">
        <f t="shared" si="372"/>
        <v>1.00383588</v>
      </c>
      <c r="M598" s="142">
        <f t="shared" si="359"/>
        <v>1.0054002900000001</v>
      </c>
      <c r="N598" s="142">
        <f t="shared" si="354"/>
        <v>1.1518568595624596</v>
      </c>
      <c r="O598" s="135">
        <f t="shared" si="356"/>
        <v>1.15627524</v>
      </c>
      <c r="P598" s="135">
        <f t="shared" si="364"/>
        <v>1062.28832201</v>
      </c>
      <c r="Q598" s="190">
        <f t="shared" si="377"/>
        <v>0</v>
      </c>
      <c r="R598" s="191">
        <f t="shared" si="373"/>
        <v>0</v>
      </c>
      <c r="S598" s="135">
        <f t="shared" si="365"/>
        <v>0</v>
      </c>
      <c r="T598" s="145">
        <f t="shared" si="374"/>
        <v>7.8600000000000003E-2</v>
      </c>
      <c r="U598" s="143">
        <f t="shared" si="355"/>
        <v>8</v>
      </c>
      <c r="V598" s="143">
        <v>252</v>
      </c>
      <c r="W598" s="142">
        <f t="shared" si="366"/>
        <v>1.0024049159999999</v>
      </c>
      <c r="X598" s="135">
        <f t="shared" si="367"/>
        <v>2.5547141799999999</v>
      </c>
      <c r="Y598" s="135">
        <f t="shared" si="368"/>
        <v>0</v>
      </c>
      <c r="Z598" s="148" t="str">
        <f t="shared" si="378"/>
        <v>A+J=</v>
      </c>
      <c r="AA598" s="140">
        <f t="shared" si="379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22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3"/>
      <c r="DN598" s="1"/>
      <c r="DO598" s="1"/>
      <c r="DP598" s="1"/>
      <c r="DQ598" s="1"/>
      <c r="DR598" s="1"/>
      <c r="DS598" s="1"/>
      <c r="DT598" s="1"/>
      <c r="DU598" s="1"/>
      <c r="DV598" s="1"/>
      <c r="DW598" s="4"/>
      <c r="DX598" s="1"/>
      <c r="DY598" s="1"/>
      <c r="DZ598" s="1"/>
      <c r="EA598" s="1"/>
      <c r="EB598" s="1"/>
      <c r="EC598" s="1"/>
    </row>
    <row r="599" spans="1:133" ht="12.75" x14ac:dyDescent="0.2">
      <c r="A599" s="134">
        <f t="shared" si="369"/>
        <v>44652</v>
      </c>
      <c r="B599" s="135">
        <f t="shared" si="361"/>
        <v>1065.67268326</v>
      </c>
      <c r="C599" s="135">
        <f t="shared" si="375"/>
        <v>918.71579125000005</v>
      </c>
      <c r="D599" s="136">
        <f t="shared" si="370"/>
        <v>6153.09</v>
      </c>
      <c r="E599" s="137">
        <f t="shared" si="357"/>
        <v>6215.24</v>
      </c>
      <c r="F599" s="138">
        <f t="shared" si="358"/>
        <v>44613</v>
      </c>
      <c r="G599" s="139">
        <f t="shared" si="362"/>
        <v>1.0100616113204897E-2</v>
      </c>
      <c r="H599" s="140">
        <f t="shared" si="376"/>
        <v>44671</v>
      </c>
      <c r="I599" s="140">
        <f t="shared" si="363"/>
        <v>44671</v>
      </c>
      <c r="J599" s="141">
        <f t="shared" si="371"/>
        <v>21</v>
      </c>
      <c r="K599" s="141">
        <f t="shared" si="360"/>
        <v>9</v>
      </c>
      <c r="L599" s="8">
        <f t="shared" si="372"/>
        <v>1.0043164</v>
      </c>
      <c r="M599" s="142">
        <f t="shared" si="359"/>
        <v>1.0054002900000001</v>
      </c>
      <c r="N599" s="142">
        <f t="shared" si="354"/>
        <v>1.1518568595624596</v>
      </c>
      <c r="O599" s="135">
        <f t="shared" si="356"/>
        <v>1.15682873</v>
      </c>
      <c r="P599" s="135">
        <f t="shared" si="364"/>
        <v>1062.79682202</v>
      </c>
      <c r="Q599" s="190">
        <f t="shared" si="377"/>
        <v>0</v>
      </c>
      <c r="R599" s="191">
        <f t="shared" si="373"/>
        <v>0</v>
      </c>
      <c r="S599" s="135">
        <f t="shared" si="365"/>
        <v>0</v>
      </c>
      <c r="T599" s="145">
        <f t="shared" si="374"/>
        <v>7.8600000000000003E-2</v>
      </c>
      <c r="U599" s="143">
        <f t="shared" si="355"/>
        <v>9</v>
      </c>
      <c r="V599" s="143">
        <v>252</v>
      </c>
      <c r="W599" s="142">
        <f t="shared" si="366"/>
        <v>1.002705937</v>
      </c>
      <c r="X599" s="135">
        <f t="shared" si="367"/>
        <v>2.8758612399999999</v>
      </c>
      <c r="Y599" s="135">
        <f t="shared" si="368"/>
        <v>0</v>
      </c>
      <c r="Z599" s="148" t="str">
        <f t="shared" si="378"/>
        <v>A+J=</v>
      </c>
      <c r="AA599" s="140">
        <f t="shared" si="379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22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3"/>
      <c r="DN599" s="1"/>
      <c r="DO599" s="1"/>
      <c r="DP599" s="1"/>
      <c r="DQ599" s="1"/>
      <c r="DR599" s="1"/>
      <c r="DS599" s="1"/>
      <c r="DT599" s="1"/>
      <c r="DU599" s="1"/>
      <c r="DV599" s="1"/>
      <c r="DW599" s="4"/>
      <c r="DX599" s="1"/>
      <c r="DY599" s="1"/>
      <c r="DZ599" s="1"/>
      <c r="EA599" s="1"/>
      <c r="EB599" s="1"/>
      <c r="EC599" s="1"/>
    </row>
    <row r="600" spans="1:133" ht="12.75" x14ac:dyDescent="0.2">
      <c r="A600" s="134">
        <f t="shared" si="369"/>
        <v>44653</v>
      </c>
      <c r="B600" s="135">
        <f t="shared" si="361"/>
        <v>1066.5029717499999</v>
      </c>
      <c r="C600" s="135">
        <f t="shared" si="375"/>
        <v>918.71579125000005</v>
      </c>
      <c r="D600" s="136">
        <f t="shared" si="370"/>
        <v>6153.09</v>
      </c>
      <c r="E600" s="137">
        <f t="shared" si="357"/>
        <v>6215.24</v>
      </c>
      <c r="F600" s="138">
        <f t="shared" si="358"/>
        <v>44613</v>
      </c>
      <c r="G600" s="139">
        <f t="shared" si="362"/>
        <v>1.0100616113204897E-2</v>
      </c>
      <c r="H600" s="140">
        <f t="shared" si="376"/>
        <v>44671</v>
      </c>
      <c r="I600" s="140">
        <f t="shared" si="363"/>
        <v>44671</v>
      </c>
      <c r="J600" s="141">
        <f t="shared" si="371"/>
        <v>21</v>
      </c>
      <c r="K600" s="141">
        <f t="shared" si="360"/>
        <v>10</v>
      </c>
      <c r="L600" s="8">
        <f t="shared" si="372"/>
        <v>1.0047971499999999</v>
      </c>
      <c r="M600" s="142">
        <f t="shared" si="359"/>
        <v>1.0054002900000001</v>
      </c>
      <c r="N600" s="142">
        <f t="shared" si="354"/>
        <v>1.1518568595624596</v>
      </c>
      <c r="O600" s="135">
        <f t="shared" si="356"/>
        <v>1.1573824800000001</v>
      </c>
      <c r="P600" s="135">
        <f t="shared" si="364"/>
        <v>1063.3055608899999</v>
      </c>
      <c r="Q600" s="190">
        <f t="shared" si="377"/>
        <v>0</v>
      </c>
      <c r="R600" s="191">
        <f t="shared" si="373"/>
        <v>0</v>
      </c>
      <c r="S600" s="135">
        <f t="shared" si="365"/>
        <v>0</v>
      </c>
      <c r="T600" s="145">
        <f t="shared" si="374"/>
        <v>7.8600000000000003E-2</v>
      </c>
      <c r="U600" s="143">
        <f t="shared" si="355"/>
        <v>10</v>
      </c>
      <c r="V600" s="143">
        <v>252</v>
      </c>
      <c r="W600" s="142">
        <f t="shared" si="366"/>
        <v>1.003007048</v>
      </c>
      <c r="X600" s="135">
        <f t="shared" si="367"/>
        <v>3.1974108600000002</v>
      </c>
      <c r="Y600" s="135">
        <f t="shared" si="368"/>
        <v>0</v>
      </c>
      <c r="Z600" s="148" t="str">
        <f t="shared" si="378"/>
        <v>A+J=</v>
      </c>
      <c r="AA600" s="140">
        <f t="shared" si="379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22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3"/>
      <c r="DN600" s="1"/>
      <c r="DO600" s="1"/>
      <c r="DP600" s="1"/>
      <c r="DQ600" s="1"/>
      <c r="DR600" s="1"/>
      <c r="DS600" s="1"/>
      <c r="DT600" s="1"/>
      <c r="DU600" s="1"/>
      <c r="DV600" s="1"/>
      <c r="DW600" s="4"/>
      <c r="DX600" s="1"/>
      <c r="DY600" s="1"/>
      <c r="DZ600" s="1"/>
      <c r="EA600" s="1"/>
      <c r="EB600" s="1"/>
      <c r="EC600" s="1"/>
    </row>
    <row r="601" spans="1:133" ht="12.75" x14ac:dyDescent="0.2">
      <c r="A601" s="134">
        <f t="shared" si="369"/>
        <v>44654</v>
      </c>
      <c r="B601" s="135">
        <f t="shared" si="361"/>
        <v>1066.5029717499999</v>
      </c>
      <c r="C601" s="135">
        <f t="shared" si="375"/>
        <v>918.71579125000005</v>
      </c>
      <c r="D601" s="136">
        <f t="shared" si="370"/>
        <v>6153.09</v>
      </c>
      <c r="E601" s="137">
        <f t="shared" si="357"/>
        <v>6215.24</v>
      </c>
      <c r="F601" s="138">
        <f t="shared" si="358"/>
        <v>44613</v>
      </c>
      <c r="G601" s="139">
        <f t="shared" si="362"/>
        <v>1.0100616113204897E-2</v>
      </c>
      <c r="H601" s="140">
        <f t="shared" si="376"/>
        <v>44671</v>
      </c>
      <c r="I601" s="140">
        <f t="shared" si="363"/>
        <v>44671</v>
      </c>
      <c r="J601" s="141">
        <f t="shared" si="371"/>
        <v>21</v>
      </c>
      <c r="K601" s="141">
        <f t="shared" si="360"/>
        <v>10</v>
      </c>
      <c r="L601" s="8">
        <f t="shared" si="372"/>
        <v>1.0047971499999999</v>
      </c>
      <c r="M601" s="142">
        <f t="shared" si="359"/>
        <v>1.0054002900000001</v>
      </c>
      <c r="N601" s="142">
        <f t="shared" si="354"/>
        <v>1.1518568595624596</v>
      </c>
      <c r="O601" s="135">
        <f t="shared" si="356"/>
        <v>1.1573824800000001</v>
      </c>
      <c r="P601" s="135">
        <f t="shared" si="364"/>
        <v>1063.3055608899999</v>
      </c>
      <c r="Q601" s="190">
        <f t="shared" si="377"/>
        <v>0</v>
      </c>
      <c r="R601" s="191">
        <f t="shared" si="373"/>
        <v>0</v>
      </c>
      <c r="S601" s="135">
        <f t="shared" si="365"/>
        <v>0</v>
      </c>
      <c r="T601" s="145">
        <f t="shared" si="374"/>
        <v>7.8600000000000003E-2</v>
      </c>
      <c r="U601" s="143">
        <f t="shared" si="355"/>
        <v>10</v>
      </c>
      <c r="V601" s="143">
        <v>252</v>
      </c>
      <c r="W601" s="142">
        <f t="shared" si="366"/>
        <v>1.003007048</v>
      </c>
      <c r="X601" s="135">
        <f t="shared" si="367"/>
        <v>3.1974108600000002</v>
      </c>
      <c r="Y601" s="135">
        <f t="shared" si="368"/>
        <v>0</v>
      </c>
      <c r="Z601" s="148" t="str">
        <f t="shared" si="378"/>
        <v>A+J=</v>
      </c>
      <c r="AA601" s="140">
        <f t="shared" si="379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22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3"/>
      <c r="DN601" s="1"/>
      <c r="DO601" s="1"/>
      <c r="DP601" s="1"/>
      <c r="DQ601" s="1"/>
      <c r="DR601" s="1"/>
      <c r="DS601" s="1"/>
      <c r="DT601" s="1"/>
      <c r="DU601" s="1"/>
      <c r="DV601" s="1"/>
      <c r="DW601" s="4"/>
      <c r="DX601" s="1"/>
      <c r="DY601" s="1"/>
      <c r="DZ601" s="1"/>
      <c r="EA601" s="1"/>
      <c r="EB601" s="1"/>
      <c r="EC601" s="1"/>
    </row>
    <row r="602" spans="1:133" ht="12.75" x14ac:dyDescent="0.2">
      <c r="A602" s="134">
        <f t="shared" si="369"/>
        <v>44655</v>
      </c>
      <c r="B602" s="135">
        <f t="shared" si="361"/>
        <v>1066.5029717499999</v>
      </c>
      <c r="C602" s="135">
        <f t="shared" si="375"/>
        <v>918.71579125000005</v>
      </c>
      <c r="D602" s="136">
        <f t="shared" si="370"/>
        <v>6153.09</v>
      </c>
      <c r="E602" s="137">
        <f t="shared" si="357"/>
        <v>6215.24</v>
      </c>
      <c r="F602" s="138">
        <f t="shared" si="358"/>
        <v>44613</v>
      </c>
      <c r="G602" s="139">
        <f t="shared" si="362"/>
        <v>1.0100616113204897E-2</v>
      </c>
      <c r="H602" s="140">
        <f t="shared" si="376"/>
        <v>44671</v>
      </c>
      <c r="I602" s="140">
        <f t="shared" si="363"/>
        <v>44671</v>
      </c>
      <c r="J602" s="141">
        <f t="shared" si="371"/>
        <v>21</v>
      </c>
      <c r="K602" s="141">
        <f t="shared" si="360"/>
        <v>10</v>
      </c>
      <c r="L602" s="8">
        <f t="shared" si="372"/>
        <v>1.0047971499999999</v>
      </c>
      <c r="M602" s="142">
        <f t="shared" si="359"/>
        <v>1.0054002900000001</v>
      </c>
      <c r="N602" s="142">
        <f t="shared" si="354"/>
        <v>1.1518568595624596</v>
      </c>
      <c r="O602" s="135">
        <f t="shared" si="356"/>
        <v>1.1573824800000001</v>
      </c>
      <c r="P602" s="135">
        <f t="shared" si="364"/>
        <v>1063.3055608899999</v>
      </c>
      <c r="Q602" s="190">
        <f t="shared" si="377"/>
        <v>0</v>
      </c>
      <c r="R602" s="191">
        <f t="shared" si="373"/>
        <v>0</v>
      </c>
      <c r="S602" s="135">
        <f t="shared" si="365"/>
        <v>0</v>
      </c>
      <c r="T602" s="145">
        <f t="shared" si="374"/>
        <v>7.8600000000000003E-2</v>
      </c>
      <c r="U602" s="143">
        <f t="shared" si="355"/>
        <v>10</v>
      </c>
      <c r="V602" s="143">
        <v>252</v>
      </c>
      <c r="W602" s="142">
        <f t="shared" si="366"/>
        <v>1.003007048</v>
      </c>
      <c r="X602" s="135">
        <f t="shared" si="367"/>
        <v>3.1974108600000002</v>
      </c>
      <c r="Y602" s="135">
        <f t="shared" si="368"/>
        <v>0</v>
      </c>
      <c r="Z602" s="148" t="str">
        <f t="shared" si="378"/>
        <v>A+J=</v>
      </c>
      <c r="AA602" s="140">
        <f t="shared" si="379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22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3"/>
      <c r="DN602" s="1"/>
      <c r="DO602" s="1"/>
      <c r="DP602" s="1"/>
      <c r="DQ602" s="1"/>
      <c r="DR602" s="1"/>
      <c r="DS602" s="1"/>
      <c r="DT602" s="1"/>
      <c r="DU602" s="1"/>
      <c r="DV602" s="1"/>
      <c r="DW602" s="4"/>
      <c r="DX602" s="1"/>
      <c r="DY602" s="1"/>
      <c r="DZ602" s="1"/>
      <c r="EA602" s="1"/>
      <c r="EB602" s="1"/>
      <c r="EC602" s="1"/>
    </row>
    <row r="603" spans="1:133" ht="12.75" x14ac:dyDescent="0.2">
      <c r="A603" s="134">
        <f t="shared" si="369"/>
        <v>44656</v>
      </c>
      <c r="B603" s="135">
        <f t="shared" si="361"/>
        <v>1067.33391228</v>
      </c>
      <c r="C603" s="135">
        <f t="shared" si="375"/>
        <v>918.71579125000005</v>
      </c>
      <c r="D603" s="136">
        <f t="shared" si="370"/>
        <v>6153.09</v>
      </c>
      <c r="E603" s="137">
        <f t="shared" si="357"/>
        <v>6215.24</v>
      </c>
      <c r="F603" s="138">
        <f t="shared" si="358"/>
        <v>44613</v>
      </c>
      <c r="G603" s="139">
        <f t="shared" si="362"/>
        <v>1.0100616113204897E-2</v>
      </c>
      <c r="H603" s="140">
        <f t="shared" si="376"/>
        <v>44671</v>
      </c>
      <c r="I603" s="140">
        <f t="shared" si="363"/>
        <v>44671</v>
      </c>
      <c r="J603" s="141">
        <f t="shared" si="371"/>
        <v>21</v>
      </c>
      <c r="K603" s="141">
        <f t="shared" si="360"/>
        <v>11</v>
      </c>
      <c r="L603" s="8">
        <f t="shared" si="372"/>
        <v>1.00527813</v>
      </c>
      <c r="M603" s="142">
        <f t="shared" si="359"/>
        <v>1.0054002900000001</v>
      </c>
      <c r="N603" s="142">
        <f t="shared" si="354"/>
        <v>1.1518568595624596</v>
      </c>
      <c r="O603" s="135">
        <f t="shared" si="356"/>
        <v>1.1579364999999999</v>
      </c>
      <c r="P603" s="135">
        <f t="shared" si="364"/>
        <v>1063.81454781</v>
      </c>
      <c r="Q603" s="190">
        <f t="shared" si="377"/>
        <v>0</v>
      </c>
      <c r="R603" s="191">
        <f t="shared" si="373"/>
        <v>0</v>
      </c>
      <c r="S603" s="135">
        <f t="shared" si="365"/>
        <v>0</v>
      </c>
      <c r="T603" s="145">
        <f t="shared" si="374"/>
        <v>7.8600000000000003E-2</v>
      </c>
      <c r="U603" s="143">
        <f t="shared" si="355"/>
        <v>11</v>
      </c>
      <c r="V603" s="143">
        <v>252</v>
      </c>
      <c r="W603" s="142">
        <f t="shared" si="366"/>
        <v>1.0033082499999999</v>
      </c>
      <c r="X603" s="135">
        <f t="shared" si="367"/>
        <v>3.5193644700000002</v>
      </c>
      <c r="Y603" s="135">
        <f t="shared" si="368"/>
        <v>0</v>
      </c>
      <c r="Z603" s="148" t="str">
        <f t="shared" si="378"/>
        <v>A+J=</v>
      </c>
      <c r="AA603" s="140">
        <f t="shared" si="379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22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3"/>
      <c r="DN603" s="1"/>
      <c r="DO603" s="1"/>
      <c r="DP603" s="1"/>
      <c r="DQ603" s="1"/>
      <c r="DR603" s="1"/>
      <c r="DS603" s="1"/>
      <c r="DT603" s="1"/>
      <c r="DU603" s="1"/>
      <c r="DV603" s="1"/>
      <c r="DW603" s="4"/>
      <c r="DX603" s="1"/>
      <c r="DY603" s="1"/>
      <c r="DZ603" s="1"/>
      <c r="EA603" s="1"/>
      <c r="EB603" s="1"/>
      <c r="EC603" s="1"/>
    </row>
    <row r="604" spans="1:133" ht="12.75" x14ac:dyDescent="0.2">
      <c r="A604" s="134">
        <f t="shared" si="369"/>
        <v>44657</v>
      </c>
      <c r="B604" s="135">
        <f t="shared" si="361"/>
        <v>1068.16550418</v>
      </c>
      <c r="C604" s="135">
        <f t="shared" si="375"/>
        <v>918.71579125000005</v>
      </c>
      <c r="D604" s="136">
        <f t="shared" si="370"/>
        <v>6153.09</v>
      </c>
      <c r="E604" s="137">
        <f t="shared" si="357"/>
        <v>6215.24</v>
      </c>
      <c r="F604" s="138">
        <f t="shared" si="358"/>
        <v>44613</v>
      </c>
      <c r="G604" s="139">
        <f t="shared" si="362"/>
        <v>1.0100616113204897E-2</v>
      </c>
      <c r="H604" s="140">
        <f t="shared" si="376"/>
        <v>44671</v>
      </c>
      <c r="I604" s="140">
        <f t="shared" si="363"/>
        <v>44671</v>
      </c>
      <c r="J604" s="141">
        <f t="shared" si="371"/>
        <v>21</v>
      </c>
      <c r="K604" s="141">
        <f t="shared" si="360"/>
        <v>12</v>
      </c>
      <c r="L604" s="8">
        <f t="shared" si="372"/>
        <v>1.00575934</v>
      </c>
      <c r="M604" s="142">
        <f t="shared" si="359"/>
        <v>1.0054002900000001</v>
      </c>
      <c r="N604" s="142">
        <f t="shared" si="354"/>
        <v>1.1518568595624596</v>
      </c>
      <c r="O604" s="135">
        <f t="shared" si="356"/>
        <v>1.1584907900000001</v>
      </c>
      <c r="P604" s="135">
        <f t="shared" si="364"/>
        <v>1064.32378279</v>
      </c>
      <c r="Q604" s="190">
        <f t="shared" si="377"/>
        <v>0</v>
      </c>
      <c r="R604" s="191">
        <f t="shared" si="373"/>
        <v>0</v>
      </c>
      <c r="S604" s="135">
        <f t="shared" si="365"/>
        <v>0</v>
      </c>
      <c r="T604" s="145">
        <f t="shared" si="374"/>
        <v>7.8600000000000003E-2</v>
      </c>
      <c r="U604" s="143">
        <f t="shared" si="355"/>
        <v>12</v>
      </c>
      <c r="V604" s="143">
        <v>252</v>
      </c>
      <c r="W604" s="142">
        <f t="shared" si="366"/>
        <v>1.003609542</v>
      </c>
      <c r="X604" s="135">
        <f t="shared" si="367"/>
        <v>3.84172139</v>
      </c>
      <c r="Y604" s="135">
        <f t="shared" si="368"/>
        <v>0</v>
      </c>
      <c r="Z604" s="148" t="str">
        <f t="shared" si="378"/>
        <v>A+J=</v>
      </c>
      <c r="AA604" s="140">
        <f t="shared" si="379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22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3"/>
      <c r="DN604" s="1"/>
      <c r="DO604" s="1"/>
      <c r="DP604" s="1"/>
      <c r="DQ604" s="1"/>
      <c r="DR604" s="1"/>
      <c r="DS604" s="1"/>
      <c r="DT604" s="1"/>
      <c r="DU604" s="1"/>
      <c r="DV604" s="1"/>
      <c r="DW604" s="4"/>
      <c r="DX604" s="1"/>
      <c r="DY604" s="1"/>
      <c r="DZ604" s="1"/>
      <c r="EA604" s="1"/>
      <c r="EB604" s="1"/>
      <c r="EC604" s="1"/>
    </row>
    <row r="605" spans="1:133" ht="12.75" x14ac:dyDescent="0.2">
      <c r="A605" s="134">
        <f t="shared" si="369"/>
        <v>44658</v>
      </c>
      <c r="B605" s="135">
        <f t="shared" si="361"/>
        <v>1068.99773856</v>
      </c>
      <c r="C605" s="135">
        <f t="shared" si="375"/>
        <v>918.71579125000005</v>
      </c>
      <c r="D605" s="136">
        <f t="shared" si="370"/>
        <v>6153.09</v>
      </c>
      <c r="E605" s="137">
        <f t="shared" si="357"/>
        <v>6215.24</v>
      </c>
      <c r="F605" s="138">
        <f t="shared" si="358"/>
        <v>44613</v>
      </c>
      <c r="G605" s="139">
        <f t="shared" si="362"/>
        <v>1.0100616113204897E-2</v>
      </c>
      <c r="H605" s="140">
        <f t="shared" si="376"/>
        <v>44671</v>
      </c>
      <c r="I605" s="140">
        <f t="shared" si="363"/>
        <v>44671</v>
      </c>
      <c r="J605" s="141">
        <f t="shared" si="371"/>
        <v>21</v>
      </c>
      <c r="K605" s="141">
        <f t="shared" si="360"/>
        <v>13</v>
      </c>
      <c r="L605" s="8">
        <f t="shared" si="372"/>
        <v>1.0062407799999999</v>
      </c>
      <c r="M605" s="142">
        <f t="shared" si="359"/>
        <v>1.0054002900000001</v>
      </c>
      <c r="N605" s="142">
        <f t="shared" si="354"/>
        <v>1.1518568595624596</v>
      </c>
      <c r="O605" s="135">
        <f t="shared" si="356"/>
        <v>1.15904534</v>
      </c>
      <c r="P605" s="135">
        <f t="shared" si="364"/>
        <v>1064.8332566300001</v>
      </c>
      <c r="Q605" s="190">
        <f t="shared" si="377"/>
        <v>0</v>
      </c>
      <c r="R605" s="191">
        <f t="shared" si="373"/>
        <v>0</v>
      </c>
      <c r="S605" s="135">
        <f t="shared" si="365"/>
        <v>0</v>
      </c>
      <c r="T605" s="145">
        <f t="shared" si="374"/>
        <v>7.8600000000000003E-2</v>
      </c>
      <c r="U605" s="143">
        <f t="shared" si="355"/>
        <v>13</v>
      </c>
      <c r="V605" s="143">
        <v>252</v>
      </c>
      <c r="W605" s="142">
        <f t="shared" si="366"/>
        <v>1.0039109239999999</v>
      </c>
      <c r="X605" s="135">
        <f t="shared" si="367"/>
        <v>4.16448193</v>
      </c>
      <c r="Y605" s="135">
        <f t="shared" si="368"/>
        <v>0</v>
      </c>
      <c r="Z605" s="148" t="str">
        <f t="shared" si="378"/>
        <v>A+J=</v>
      </c>
      <c r="AA605" s="140">
        <f t="shared" si="379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22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3"/>
      <c r="DN605" s="1"/>
      <c r="DO605" s="1"/>
      <c r="DP605" s="1"/>
      <c r="DQ605" s="1"/>
      <c r="DR605" s="1"/>
      <c r="DS605" s="1"/>
      <c r="DT605" s="1"/>
      <c r="DU605" s="1"/>
      <c r="DV605" s="1"/>
      <c r="DW605" s="4"/>
      <c r="DX605" s="1"/>
      <c r="DY605" s="1"/>
      <c r="DZ605" s="1"/>
      <c r="EA605" s="1"/>
      <c r="EB605" s="1"/>
      <c r="EC605" s="1"/>
    </row>
    <row r="606" spans="1:133" ht="12.75" x14ac:dyDescent="0.2">
      <c r="A606" s="134">
        <f t="shared" si="369"/>
        <v>44659</v>
      </c>
      <c r="B606" s="135">
        <f t="shared" si="361"/>
        <v>1069.8306168600002</v>
      </c>
      <c r="C606" s="135">
        <f t="shared" si="375"/>
        <v>918.71579125000005</v>
      </c>
      <c r="D606" s="136">
        <f t="shared" si="370"/>
        <v>6153.09</v>
      </c>
      <c r="E606" s="137">
        <f t="shared" si="357"/>
        <v>6215.24</v>
      </c>
      <c r="F606" s="138">
        <f t="shared" si="358"/>
        <v>44613</v>
      </c>
      <c r="G606" s="139">
        <f t="shared" si="362"/>
        <v>1.0100616113204897E-2</v>
      </c>
      <c r="H606" s="140">
        <f t="shared" si="376"/>
        <v>44671</v>
      </c>
      <c r="I606" s="140">
        <f t="shared" si="363"/>
        <v>44671</v>
      </c>
      <c r="J606" s="141">
        <f t="shared" si="371"/>
        <v>21</v>
      </c>
      <c r="K606" s="141">
        <f t="shared" si="360"/>
        <v>14</v>
      </c>
      <c r="L606" s="8">
        <f t="shared" si="372"/>
        <v>1.00672245</v>
      </c>
      <c r="M606" s="142">
        <f t="shared" si="359"/>
        <v>1.0054002900000001</v>
      </c>
      <c r="N606" s="142">
        <f t="shared" si="354"/>
        <v>1.1518568595624596</v>
      </c>
      <c r="O606" s="135">
        <f t="shared" si="356"/>
        <v>1.1596001499999999</v>
      </c>
      <c r="P606" s="135">
        <f t="shared" si="364"/>
        <v>1065.3429693400001</v>
      </c>
      <c r="Q606" s="190">
        <f t="shared" si="377"/>
        <v>0</v>
      </c>
      <c r="R606" s="191">
        <f t="shared" si="373"/>
        <v>0</v>
      </c>
      <c r="S606" s="135">
        <f t="shared" si="365"/>
        <v>0</v>
      </c>
      <c r="T606" s="145">
        <f t="shared" si="374"/>
        <v>7.8600000000000003E-2</v>
      </c>
      <c r="U606" s="143">
        <f t="shared" si="355"/>
        <v>14</v>
      </c>
      <c r="V606" s="143">
        <v>252</v>
      </c>
      <c r="W606" s="142">
        <f t="shared" si="366"/>
        <v>1.0042123970000001</v>
      </c>
      <c r="X606" s="135">
        <f t="shared" si="367"/>
        <v>4.4876475200000003</v>
      </c>
      <c r="Y606" s="135">
        <f t="shared" si="368"/>
        <v>0</v>
      </c>
      <c r="Z606" s="148" t="str">
        <f t="shared" si="378"/>
        <v>A+J=</v>
      </c>
      <c r="AA606" s="140">
        <f t="shared" si="379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22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3"/>
      <c r="DN606" s="1"/>
      <c r="DO606" s="1"/>
      <c r="DP606" s="1"/>
      <c r="DQ606" s="1"/>
      <c r="DR606" s="1"/>
      <c r="DS606" s="1"/>
      <c r="DT606" s="1"/>
      <c r="DU606" s="1"/>
      <c r="DV606" s="1"/>
      <c r="DW606" s="4"/>
      <c r="DX606" s="1"/>
      <c r="DY606" s="1"/>
      <c r="DZ606" s="1"/>
      <c r="EA606" s="1"/>
      <c r="EB606" s="1"/>
      <c r="EC606" s="1"/>
    </row>
    <row r="607" spans="1:133" ht="12.75" x14ac:dyDescent="0.2">
      <c r="A607" s="134">
        <f t="shared" si="369"/>
        <v>44660</v>
      </c>
      <c r="B607" s="135">
        <f t="shared" si="361"/>
        <v>1070.6641671100001</v>
      </c>
      <c r="C607" s="135">
        <f t="shared" si="375"/>
        <v>918.71579125000005</v>
      </c>
      <c r="D607" s="136">
        <f t="shared" si="370"/>
        <v>6153.09</v>
      </c>
      <c r="E607" s="137">
        <f t="shared" si="357"/>
        <v>6215.24</v>
      </c>
      <c r="F607" s="138">
        <f t="shared" si="358"/>
        <v>44613</v>
      </c>
      <c r="G607" s="139">
        <f t="shared" si="362"/>
        <v>1.0100616113204897E-2</v>
      </c>
      <c r="H607" s="140">
        <f t="shared" si="376"/>
        <v>44671</v>
      </c>
      <c r="I607" s="140">
        <f t="shared" si="363"/>
        <v>44671</v>
      </c>
      <c r="J607" s="141">
        <f t="shared" si="371"/>
        <v>21</v>
      </c>
      <c r="K607" s="141">
        <f t="shared" si="360"/>
        <v>15</v>
      </c>
      <c r="L607" s="8">
        <f t="shared" si="372"/>
        <v>1.00720436</v>
      </c>
      <c r="M607" s="142">
        <f t="shared" si="359"/>
        <v>1.0054002900000001</v>
      </c>
      <c r="N607" s="142">
        <f t="shared" ref="N607:N670" si="380">IF(I607&gt;I606,N606*M607,N606)</f>
        <v>1.1518568595624596</v>
      </c>
      <c r="O607" s="135">
        <f t="shared" si="356"/>
        <v>1.1601552500000001</v>
      </c>
      <c r="P607" s="135">
        <f t="shared" si="364"/>
        <v>1065.85294847</v>
      </c>
      <c r="Q607" s="190">
        <f t="shared" si="377"/>
        <v>0</v>
      </c>
      <c r="R607" s="191">
        <f t="shared" si="373"/>
        <v>0</v>
      </c>
      <c r="S607" s="135">
        <f t="shared" si="365"/>
        <v>0</v>
      </c>
      <c r="T607" s="145">
        <f t="shared" si="374"/>
        <v>7.8600000000000003E-2</v>
      </c>
      <c r="U607" s="143">
        <f t="shared" si="355"/>
        <v>15</v>
      </c>
      <c r="V607" s="143">
        <v>252</v>
      </c>
      <c r="W607" s="142">
        <f t="shared" si="366"/>
        <v>1.004513961</v>
      </c>
      <c r="X607" s="135">
        <f t="shared" si="367"/>
        <v>4.8112186399999999</v>
      </c>
      <c r="Y607" s="135">
        <f t="shared" si="368"/>
        <v>0</v>
      </c>
      <c r="Z607" s="148" t="str">
        <f t="shared" si="378"/>
        <v>A+J=</v>
      </c>
      <c r="AA607" s="140">
        <f t="shared" si="379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22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3"/>
      <c r="DN607" s="1"/>
      <c r="DO607" s="1"/>
      <c r="DP607" s="1"/>
      <c r="DQ607" s="1"/>
      <c r="DR607" s="1"/>
      <c r="DS607" s="1"/>
      <c r="DT607" s="1"/>
      <c r="DU607" s="1"/>
      <c r="DV607" s="1"/>
      <c r="DW607" s="4"/>
      <c r="DX607" s="1"/>
      <c r="DY607" s="1"/>
      <c r="DZ607" s="1"/>
      <c r="EA607" s="1"/>
      <c r="EB607" s="1"/>
      <c r="EC607" s="1"/>
    </row>
    <row r="608" spans="1:133" ht="12.75" x14ac:dyDescent="0.2">
      <c r="A608" s="134">
        <f t="shared" si="369"/>
        <v>44661</v>
      </c>
      <c r="B608" s="135">
        <f t="shared" si="361"/>
        <v>1070.6641671100001</v>
      </c>
      <c r="C608" s="135">
        <f t="shared" si="375"/>
        <v>918.71579125000005</v>
      </c>
      <c r="D608" s="136">
        <f t="shared" si="370"/>
        <v>6153.09</v>
      </c>
      <c r="E608" s="137">
        <f t="shared" si="357"/>
        <v>6215.24</v>
      </c>
      <c r="F608" s="138">
        <f t="shared" si="358"/>
        <v>44613</v>
      </c>
      <c r="G608" s="139">
        <f t="shared" si="362"/>
        <v>1.0100616113204897E-2</v>
      </c>
      <c r="H608" s="140">
        <f t="shared" si="376"/>
        <v>44671</v>
      </c>
      <c r="I608" s="140">
        <f t="shared" si="363"/>
        <v>44671</v>
      </c>
      <c r="J608" s="141">
        <f t="shared" si="371"/>
        <v>21</v>
      </c>
      <c r="K608" s="141">
        <f t="shared" si="360"/>
        <v>15</v>
      </c>
      <c r="L608" s="8">
        <f t="shared" si="372"/>
        <v>1.00720436</v>
      </c>
      <c r="M608" s="142">
        <f t="shared" si="359"/>
        <v>1.0054002900000001</v>
      </c>
      <c r="N608" s="142">
        <f t="shared" si="380"/>
        <v>1.1518568595624596</v>
      </c>
      <c r="O608" s="135">
        <f t="shared" si="356"/>
        <v>1.1601552500000001</v>
      </c>
      <c r="P608" s="135">
        <f t="shared" si="364"/>
        <v>1065.85294847</v>
      </c>
      <c r="Q608" s="190">
        <f t="shared" si="377"/>
        <v>0</v>
      </c>
      <c r="R608" s="191">
        <f t="shared" si="373"/>
        <v>0</v>
      </c>
      <c r="S608" s="135">
        <f t="shared" si="365"/>
        <v>0</v>
      </c>
      <c r="T608" s="145">
        <f t="shared" si="374"/>
        <v>7.8600000000000003E-2</v>
      </c>
      <c r="U608" s="143">
        <f t="shared" si="355"/>
        <v>15</v>
      </c>
      <c r="V608" s="143">
        <v>252</v>
      </c>
      <c r="W608" s="142">
        <f t="shared" si="366"/>
        <v>1.004513961</v>
      </c>
      <c r="X608" s="135">
        <f t="shared" si="367"/>
        <v>4.8112186399999999</v>
      </c>
      <c r="Y608" s="135">
        <f t="shared" si="368"/>
        <v>0</v>
      </c>
      <c r="Z608" s="148" t="str">
        <f t="shared" si="378"/>
        <v>A+J=</v>
      </c>
      <c r="AA608" s="140">
        <f t="shared" si="379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22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3"/>
      <c r="DN608" s="1"/>
      <c r="DO608" s="1"/>
      <c r="DP608" s="1"/>
      <c r="DQ608" s="1"/>
      <c r="DR608" s="1"/>
      <c r="DS608" s="1"/>
      <c r="DT608" s="1"/>
      <c r="DU608" s="1"/>
      <c r="DV608" s="1"/>
      <c r="DW608" s="4"/>
      <c r="DX608" s="1"/>
      <c r="DY608" s="1"/>
      <c r="DZ608" s="1"/>
      <c r="EA608" s="1"/>
      <c r="EB608" s="1"/>
      <c r="EC608" s="1"/>
    </row>
    <row r="609" spans="1:133" ht="12.75" x14ac:dyDescent="0.2">
      <c r="A609" s="134">
        <f t="shared" si="369"/>
        <v>44662</v>
      </c>
      <c r="B609" s="135">
        <f t="shared" si="361"/>
        <v>1070.6641671100001</v>
      </c>
      <c r="C609" s="135">
        <f t="shared" si="375"/>
        <v>918.71579125000005</v>
      </c>
      <c r="D609" s="136">
        <f t="shared" si="370"/>
        <v>6153.09</v>
      </c>
      <c r="E609" s="137">
        <f t="shared" si="357"/>
        <v>6215.24</v>
      </c>
      <c r="F609" s="138">
        <f t="shared" si="358"/>
        <v>44613</v>
      </c>
      <c r="G609" s="139">
        <f t="shared" si="362"/>
        <v>1.0100616113204897E-2</v>
      </c>
      <c r="H609" s="140">
        <f t="shared" si="376"/>
        <v>44671</v>
      </c>
      <c r="I609" s="140">
        <f t="shared" si="363"/>
        <v>44671</v>
      </c>
      <c r="J609" s="141">
        <f t="shared" si="371"/>
        <v>21</v>
      </c>
      <c r="K609" s="141">
        <f t="shared" si="360"/>
        <v>15</v>
      </c>
      <c r="L609" s="8">
        <f t="shared" si="372"/>
        <v>1.00720436</v>
      </c>
      <c r="M609" s="142">
        <f t="shared" si="359"/>
        <v>1.0054002900000001</v>
      </c>
      <c r="N609" s="142">
        <f t="shared" si="380"/>
        <v>1.1518568595624596</v>
      </c>
      <c r="O609" s="135">
        <f t="shared" si="356"/>
        <v>1.1601552500000001</v>
      </c>
      <c r="P609" s="135">
        <f t="shared" si="364"/>
        <v>1065.85294847</v>
      </c>
      <c r="Q609" s="190">
        <f t="shared" si="377"/>
        <v>0</v>
      </c>
      <c r="R609" s="191">
        <f t="shared" si="373"/>
        <v>0</v>
      </c>
      <c r="S609" s="135">
        <f t="shared" si="365"/>
        <v>0</v>
      </c>
      <c r="T609" s="145">
        <f t="shared" si="374"/>
        <v>7.8600000000000003E-2</v>
      </c>
      <c r="U609" s="143">
        <f t="shared" si="355"/>
        <v>15</v>
      </c>
      <c r="V609" s="143">
        <v>252</v>
      </c>
      <c r="W609" s="142">
        <f t="shared" si="366"/>
        <v>1.004513961</v>
      </c>
      <c r="X609" s="135">
        <f t="shared" si="367"/>
        <v>4.8112186399999999</v>
      </c>
      <c r="Y609" s="135">
        <f t="shared" si="368"/>
        <v>0</v>
      </c>
      <c r="Z609" s="148" t="str">
        <f t="shared" si="378"/>
        <v>A+J=</v>
      </c>
      <c r="AA609" s="140">
        <f t="shared" si="379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22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3"/>
      <c r="DN609" s="1"/>
      <c r="DO609" s="1"/>
      <c r="DP609" s="1"/>
      <c r="DQ609" s="1"/>
      <c r="DR609" s="1"/>
      <c r="DS609" s="1"/>
      <c r="DT609" s="1"/>
      <c r="DU609" s="1"/>
      <c r="DV609" s="1"/>
      <c r="DW609" s="4"/>
      <c r="DX609" s="1"/>
      <c r="DY609" s="1"/>
      <c r="DZ609" s="1"/>
      <c r="EA609" s="1"/>
      <c r="EB609" s="1"/>
      <c r="EC609" s="1"/>
    </row>
    <row r="610" spans="1:133" ht="12.75" x14ac:dyDescent="0.2">
      <c r="A610" s="134">
        <f t="shared" si="369"/>
        <v>44663</v>
      </c>
      <c r="B610" s="135">
        <f t="shared" si="361"/>
        <v>1071.4983424699999</v>
      </c>
      <c r="C610" s="135">
        <f t="shared" si="375"/>
        <v>918.71579125000005</v>
      </c>
      <c r="D610" s="136">
        <f t="shared" si="370"/>
        <v>6153.09</v>
      </c>
      <c r="E610" s="137">
        <f t="shared" si="357"/>
        <v>6215.24</v>
      </c>
      <c r="F610" s="138">
        <f t="shared" si="358"/>
        <v>44613</v>
      </c>
      <c r="G610" s="139">
        <f t="shared" si="362"/>
        <v>1.0100616113204897E-2</v>
      </c>
      <c r="H610" s="140">
        <f t="shared" si="376"/>
        <v>44671</v>
      </c>
      <c r="I610" s="140">
        <f t="shared" si="363"/>
        <v>44671</v>
      </c>
      <c r="J610" s="141">
        <f t="shared" si="371"/>
        <v>21</v>
      </c>
      <c r="K610" s="141">
        <f t="shared" si="360"/>
        <v>16</v>
      </c>
      <c r="L610" s="8">
        <f t="shared" si="372"/>
        <v>1.00768649</v>
      </c>
      <c r="M610" s="142">
        <f t="shared" si="359"/>
        <v>1.0054002900000001</v>
      </c>
      <c r="N610" s="142">
        <f t="shared" si="380"/>
        <v>1.1518568595624596</v>
      </c>
      <c r="O610" s="135">
        <f t="shared" si="356"/>
        <v>1.1607105900000001</v>
      </c>
      <c r="P610" s="135">
        <f t="shared" si="364"/>
        <v>1066.3631481</v>
      </c>
      <c r="Q610" s="190">
        <f t="shared" si="377"/>
        <v>0</v>
      </c>
      <c r="R610" s="191">
        <f t="shared" si="373"/>
        <v>0</v>
      </c>
      <c r="S610" s="135">
        <f t="shared" si="365"/>
        <v>0</v>
      </c>
      <c r="T610" s="145">
        <f t="shared" si="374"/>
        <v>7.8600000000000003E-2</v>
      </c>
      <c r="U610" s="143">
        <f t="shared" si="355"/>
        <v>16</v>
      </c>
      <c r="V610" s="143">
        <v>252</v>
      </c>
      <c r="W610" s="142">
        <f t="shared" si="366"/>
        <v>1.0048156150000001</v>
      </c>
      <c r="X610" s="135">
        <f t="shared" si="367"/>
        <v>5.1351943699999998</v>
      </c>
      <c r="Y610" s="135">
        <f t="shared" si="368"/>
        <v>0</v>
      </c>
      <c r="Z610" s="148" t="str">
        <f t="shared" si="378"/>
        <v>A+J=</v>
      </c>
      <c r="AA610" s="140">
        <f t="shared" si="379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22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3"/>
      <c r="DN610" s="1"/>
      <c r="DO610" s="1"/>
      <c r="DP610" s="1"/>
      <c r="DQ610" s="1"/>
      <c r="DR610" s="1"/>
      <c r="DS610" s="1"/>
      <c r="DT610" s="1"/>
      <c r="DU610" s="1"/>
      <c r="DV610" s="1"/>
      <c r="DW610" s="4"/>
      <c r="DX610" s="1"/>
      <c r="DY610" s="1"/>
      <c r="DZ610" s="1"/>
      <c r="EA610" s="1"/>
      <c r="EB610" s="1"/>
      <c r="EC610" s="1"/>
    </row>
    <row r="611" spans="1:133" ht="12.75" x14ac:dyDescent="0.2">
      <c r="A611" s="134">
        <f t="shared" si="369"/>
        <v>44664</v>
      </c>
      <c r="B611" s="135">
        <f t="shared" si="361"/>
        <v>1072.3331720399999</v>
      </c>
      <c r="C611" s="135">
        <f t="shared" si="375"/>
        <v>918.71579125000005</v>
      </c>
      <c r="D611" s="136">
        <f t="shared" si="370"/>
        <v>6153.09</v>
      </c>
      <c r="E611" s="137">
        <f t="shared" si="357"/>
        <v>6215.24</v>
      </c>
      <c r="F611" s="138">
        <f t="shared" si="358"/>
        <v>44613</v>
      </c>
      <c r="G611" s="139">
        <f t="shared" si="362"/>
        <v>1.0100616113204897E-2</v>
      </c>
      <c r="H611" s="140">
        <f t="shared" si="376"/>
        <v>44671</v>
      </c>
      <c r="I611" s="140">
        <f t="shared" si="363"/>
        <v>44671</v>
      </c>
      <c r="J611" s="141">
        <f t="shared" si="371"/>
        <v>21</v>
      </c>
      <c r="K611" s="141">
        <f t="shared" si="360"/>
        <v>17</v>
      </c>
      <c r="L611" s="8">
        <f t="shared" si="372"/>
        <v>1.0081688499999999</v>
      </c>
      <c r="M611" s="142">
        <f t="shared" si="359"/>
        <v>1.0054002900000001</v>
      </c>
      <c r="N611" s="142">
        <f t="shared" si="380"/>
        <v>1.1518568595624596</v>
      </c>
      <c r="O611" s="135">
        <f t="shared" si="356"/>
        <v>1.1612662</v>
      </c>
      <c r="P611" s="135">
        <f t="shared" si="364"/>
        <v>1066.87359578</v>
      </c>
      <c r="Q611" s="190">
        <f t="shared" si="377"/>
        <v>0</v>
      </c>
      <c r="R611" s="191">
        <f t="shared" si="373"/>
        <v>0</v>
      </c>
      <c r="S611" s="135">
        <f t="shared" si="365"/>
        <v>0</v>
      </c>
      <c r="T611" s="145">
        <f t="shared" si="374"/>
        <v>7.8600000000000003E-2</v>
      </c>
      <c r="U611" s="143">
        <f t="shared" si="355"/>
        <v>17</v>
      </c>
      <c r="V611" s="143">
        <v>252</v>
      </c>
      <c r="W611" s="142">
        <f t="shared" si="366"/>
        <v>1.0051173600000001</v>
      </c>
      <c r="X611" s="135">
        <f t="shared" si="367"/>
        <v>5.4595762600000004</v>
      </c>
      <c r="Y611" s="135">
        <f t="shared" si="368"/>
        <v>0</v>
      </c>
      <c r="Z611" s="148" t="str">
        <f t="shared" si="378"/>
        <v>A+J=</v>
      </c>
      <c r="AA611" s="140">
        <f t="shared" si="379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22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3"/>
      <c r="DN611" s="1"/>
      <c r="DO611" s="1"/>
      <c r="DP611" s="1"/>
      <c r="DQ611" s="1"/>
      <c r="DR611" s="1"/>
      <c r="DS611" s="1"/>
      <c r="DT611" s="1"/>
      <c r="DU611" s="1"/>
      <c r="DV611" s="1"/>
      <c r="DW611" s="4"/>
      <c r="DX611" s="1"/>
      <c r="DY611" s="1"/>
      <c r="DZ611" s="1"/>
      <c r="EA611" s="1"/>
      <c r="EB611" s="1"/>
      <c r="EC611" s="1"/>
    </row>
    <row r="612" spans="1:133" ht="12.75" x14ac:dyDescent="0.2">
      <c r="A612" s="134">
        <f t="shared" si="369"/>
        <v>44665</v>
      </c>
      <c r="B612" s="135">
        <f t="shared" si="361"/>
        <v>1073.1686561899999</v>
      </c>
      <c r="C612" s="135">
        <f t="shared" si="375"/>
        <v>918.71579125000005</v>
      </c>
      <c r="D612" s="136">
        <f t="shared" si="370"/>
        <v>6153.09</v>
      </c>
      <c r="E612" s="137">
        <f t="shared" si="357"/>
        <v>6215.24</v>
      </c>
      <c r="F612" s="138">
        <f t="shared" si="358"/>
        <v>44613</v>
      </c>
      <c r="G612" s="139">
        <f t="shared" si="362"/>
        <v>1.0100616113204897E-2</v>
      </c>
      <c r="H612" s="140">
        <f t="shared" si="376"/>
        <v>44671</v>
      </c>
      <c r="I612" s="140">
        <f t="shared" si="363"/>
        <v>44671</v>
      </c>
      <c r="J612" s="141">
        <f t="shared" si="371"/>
        <v>21</v>
      </c>
      <c r="K612" s="141">
        <f t="shared" si="360"/>
        <v>18</v>
      </c>
      <c r="L612" s="8">
        <f t="shared" si="372"/>
        <v>1.00865144</v>
      </c>
      <c r="M612" s="142">
        <f t="shared" si="359"/>
        <v>1.0054002900000001</v>
      </c>
      <c r="N612" s="142">
        <f t="shared" si="380"/>
        <v>1.1518568595624596</v>
      </c>
      <c r="O612" s="135">
        <f t="shared" si="356"/>
        <v>1.1618220800000001</v>
      </c>
      <c r="P612" s="135">
        <f t="shared" si="364"/>
        <v>1067.3842915099999</v>
      </c>
      <c r="Q612" s="190">
        <f t="shared" si="377"/>
        <v>0</v>
      </c>
      <c r="R612" s="191">
        <f t="shared" si="373"/>
        <v>0</v>
      </c>
      <c r="S612" s="135">
        <f t="shared" si="365"/>
        <v>0</v>
      </c>
      <c r="T612" s="145">
        <f t="shared" si="374"/>
        <v>7.8600000000000003E-2</v>
      </c>
      <c r="U612" s="143">
        <f t="shared" si="355"/>
        <v>18</v>
      </c>
      <c r="V612" s="143">
        <v>252</v>
      </c>
      <c r="W612" s="142">
        <f t="shared" si="366"/>
        <v>1.0054191960000001</v>
      </c>
      <c r="X612" s="135">
        <f t="shared" si="367"/>
        <v>5.7843646800000004</v>
      </c>
      <c r="Y612" s="135">
        <f t="shared" si="368"/>
        <v>0</v>
      </c>
      <c r="Z612" s="148" t="str">
        <f t="shared" si="378"/>
        <v>A+J=</v>
      </c>
      <c r="AA612" s="140">
        <f t="shared" si="379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22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3"/>
      <c r="DN612" s="1"/>
      <c r="DO612" s="1"/>
      <c r="DP612" s="1"/>
      <c r="DQ612" s="1"/>
      <c r="DR612" s="1"/>
      <c r="DS612" s="1"/>
      <c r="DT612" s="1"/>
      <c r="DU612" s="1"/>
      <c r="DV612" s="1"/>
      <c r="DW612" s="4"/>
      <c r="DX612" s="1"/>
      <c r="DY612" s="1"/>
      <c r="DZ612" s="1"/>
      <c r="EA612" s="1"/>
      <c r="EB612" s="1"/>
      <c r="EC612" s="1"/>
    </row>
    <row r="613" spans="1:133" ht="12.75" x14ac:dyDescent="0.2">
      <c r="A613" s="134">
        <f t="shared" si="369"/>
        <v>44666</v>
      </c>
      <c r="B613" s="135">
        <f t="shared" si="361"/>
        <v>1074.0047942199999</v>
      </c>
      <c r="C613" s="135">
        <f t="shared" si="375"/>
        <v>918.71579125000005</v>
      </c>
      <c r="D613" s="136">
        <f t="shared" si="370"/>
        <v>6153.09</v>
      </c>
      <c r="E613" s="137">
        <f t="shared" si="357"/>
        <v>6215.24</v>
      </c>
      <c r="F613" s="138">
        <f t="shared" si="358"/>
        <v>44613</v>
      </c>
      <c r="G613" s="139">
        <f t="shared" si="362"/>
        <v>1.0100616113204897E-2</v>
      </c>
      <c r="H613" s="140">
        <f t="shared" si="376"/>
        <v>44671</v>
      </c>
      <c r="I613" s="140">
        <f t="shared" si="363"/>
        <v>44671</v>
      </c>
      <c r="J613" s="141">
        <f t="shared" si="371"/>
        <v>21</v>
      </c>
      <c r="K613" s="141">
        <f t="shared" si="360"/>
        <v>19</v>
      </c>
      <c r="L613" s="8">
        <f t="shared" si="372"/>
        <v>1.0091342700000001</v>
      </c>
      <c r="M613" s="142">
        <f t="shared" si="359"/>
        <v>1.0054002900000001</v>
      </c>
      <c r="N613" s="142">
        <f t="shared" si="380"/>
        <v>1.1518568595624596</v>
      </c>
      <c r="O613" s="135">
        <f t="shared" si="356"/>
        <v>1.1623782300000001</v>
      </c>
      <c r="P613" s="135">
        <f t="shared" si="364"/>
        <v>1067.8952353</v>
      </c>
      <c r="Q613" s="190">
        <f t="shared" si="377"/>
        <v>0</v>
      </c>
      <c r="R613" s="191">
        <f t="shared" si="373"/>
        <v>0</v>
      </c>
      <c r="S613" s="135">
        <f t="shared" si="365"/>
        <v>0</v>
      </c>
      <c r="T613" s="145">
        <f t="shared" si="374"/>
        <v>7.8600000000000003E-2</v>
      </c>
      <c r="U613" s="143">
        <f t="shared" ref="U613:U676" si="381">IF(Q612&gt;0,1,IF(K613=K612,U612,U612+1))</f>
        <v>19</v>
      </c>
      <c r="V613" s="143">
        <v>252</v>
      </c>
      <c r="W613" s="142">
        <f t="shared" si="366"/>
        <v>1.005721122</v>
      </c>
      <c r="X613" s="135">
        <f t="shared" si="367"/>
        <v>6.1095589199999996</v>
      </c>
      <c r="Y613" s="135">
        <f t="shared" si="368"/>
        <v>0</v>
      </c>
      <c r="Z613" s="148" t="str">
        <f t="shared" si="378"/>
        <v>A+J=</v>
      </c>
      <c r="AA613" s="140">
        <f t="shared" si="379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22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3"/>
      <c r="DN613" s="1"/>
      <c r="DO613" s="1"/>
      <c r="DP613" s="1"/>
      <c r="DQ613" s="1"/>
      <c r="DR613" s="1"/>
      <c r="DS613" s="1"/>
      <c r="DT613" s="1"/>
      <c r="DU613" s="1"/>
      <c r="DV613" s="1"/>
      <c r="DW613" s="4"/>
      <c r="DX613" s="1"/>
      <c r="DY613" s="1"/>
      <c r="DZ613" s="1"/>
      <c r="EA613" s="1"/>
      <c r="EB613" s="1"/>
      <c r="EC613" s="1"/>
    </row>
    <row r="614" spans="1:133" ht="12.75" x14ac:dyDescent="0.2">
      <c r="A614" s="134">
        <f t="shared" si="369"/>
        <v>44667</v>
      </c>
      <c r="B614" s="135">
        <f t="shared" si="361"/>
        <v>1074.0047942199999</v>
      </c>
      <c r="C614" s="135">
        <f t="shared" si="375"/>
        <v>918.71579125000005</v>
      </c>
      <c r="D614" s="136">
        <f t="shared" si="370"/>
        <v>6153.09</v>
      </c>
      <c r="E614" s="137">
        <f t="shared" si="357"/>
        <v>6215.24</v>
      </c>
      <c r="F614" s="138">
        <f t="shared" si="358"/>
        <v>44613</v>
      </c>
      <c r="G614" s="139">
        <f t="shared" si="362"/>
        <v>1.0100616113204897E-2</v>
      </c>
      <c r="H614" s="140">
        <f t="shared" si="376"/>
        <v>44671</v>
      </c>
      <c r="I614" s="140">
        <f t="shared" si="363"/>
        <v>44671</v>
      </c>
      <c r="J614" s="141">
        <f t="shared" si="371"/>
        <v>21</v>
      </c>
      <c r="K614" s="141">
        <f t="shared" si="360"/>
        <v>19</v>
      </c>
      <c r="L614" s="8">
        <f t="shared" si="372"/>
        <v>1.0091342700000001</v>
      </c>
      <c r="M614" s="142">
        <f t="shared" si="359"/>
        <v>1.0054002900000001</v>
      </c>
      <c r="N614" s="142">
        <f t="shared" si="380"/>
        <v>1.1518568595624596</v>
      </c>
      <c r="O614" s="135">
        <f t="shared" si="356"/>
        <v>1.1623782300000001</v>
      </c>
      <c r="P614" s="135">
        <f t="shared" si="364"/>
        <v>1067.8952353</v>
      </c>
      <c r="Q614" s="190">
        <f t="shared" si="377"/>
        <v>0</v>
      </c>
      <c r="R614" s="191">
        <f t="shared" si="373"/>
        <v>0</v>
      </c>
      <c r="S614" s="135">
        <f t="shared" si="365"/>
        <v>0</v>
      </c>
      <c r="T614" s="145">
        <f t="shared" si="374"/>
        <v>7.8600000000000003E-2</v>
      </c>
      <c r="U614" s="143">
        <f t="shared" si="381"/>
        <v>19</v>
      </c>
      <c r="V614" s="143">
        <v>252</v>
      </c>
      <c r="W614" s="142">
        <f t="shared" si="366"/>
        <v>1.005721122</v>
      </c>
      <c r="X614" s="135">
        <f t="shared" si="367"/>
        <v>6.1095589199999996</v>
      </c>
      <c r="Y614" s="135">
        <f t="shared" si="368"/>
        <v>0</v>
      </c>
      <c r="Z614" s="148" t="str">
        <f t="shared" si="378"/>
        <v>A+J=</v>
      </c>
      <c r="AA614" s="140">
        <f t="shared" si="379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22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3"/>
      <c r="DN614" s="1"/>
      <c r="DO614" s="1"/>
      <c r="DP614" s="1"/>
      <c r="DQ614" s="1"/>
      <c r="DR614" s="1"/>
      <c r="DS614" s="1"/>
      <c r="DT614" s="1"/>
      <c r="DU614" s="1"/>
      <c r="DV614" s="1"/>
      <c r="DW614" s="4"/>
      <c r="DX614" s="1"/>
      <c r="DY614" s="1"/>
      <c r="DZ614" s="1"/>
      <c r="EA614" s="1"/>
      <c r="EB614" s="1"/>
      <c r="EC614" s="1"/>
    </row>
    <row r="615" spans="1:133" ht="12.75" x14ac:dyDescent="0.2">
      <c r="A615" s="134">
        <f t="shared" si="369"/>
        <v>44668</v>
      </c>
      <c r="B615" s="135">
        <f t="shared" si="361"/>
        <v>1074.0047942199999</v>
      </c>
      <c r="C615" s="135">
        <f t="shared" si="375"/>
        <v>918.71579125000005</v>
      </c>
      <c r="D615" s="136">
        <f t="shared" si="370"/>
        <v>6153.09</v>
      </c>
      <c r="E615" s="137">
        <f t="shared" si="357"/>
        <v>6215.24</v>
      </c>
      <c r="F615" s="138">
        <f t="shared" si="358"/>
        <v>44613</v>
      </c>
      <c r="G615" s="139">
        <f t="shared" si="362"/>
        <v>1.0100616113204897E-2</v>
      </c>
      <c r="H615" s="140">
        <f t="shared" si="376"/>
        <v>44671</v>
      </c>
      <c r="I615" s="140">
        <f t="shared" si="363"/>
        <v>44671</v>
      </c>
      <c r="J615" s="141">
        <f t="shared" si="371"/>
        <v>21</v>
      </c>
      <c r="K615" s="141">
        <f t="shared" si="360"/>
        <v>19</v>
      </c>
      <c r="L615" s="8">
        <f t="shared" si="372"/>
        <v>1.0091342700000001</v>
      </c>
      <c r="M615" s="142">
        <f t="shared" si="359"/>
        <v>1.0054002900000001</v>
      </c>
      <c r="N615" s="142">
        <f t="shared" si="380"/>
        <v>1.1518568595624596</v>
      </c>
      <c r="O615" s="135">
        <f t="shared" si="356"/>
        <v>1.1623782300000001</v>
      </c>
      <c r="P615" s="135">
        <f t="shared" si="364"/>
        <v>1067.8952353</v>
      </c>
      <c r="Q615" s="190">
        <f t="shared" si="377"/>
        <v>0</v>
      </c>
      <c r="R615" s="191">
        <f t="shared" si="373"/>
        <v>0</v>
      </c>
      <c r="S615" s="135">
        <f t="shared" si="365"/>
        <v>0</v>
      </c>
      <c r="T615" s="145">
        <f t="shared" si="374"/>
        <v>7.8600000000000003E-2</v>
      </c>
      <c r="U615" s="143">
        <f t="shared" si="381"/>
        <v>19</v>
      </c>
      <c r="V615" s="143">
        <v>252</v>
      </c>
      <c r="W615" s="142">
        <f t="shared" si="366"/>
        <v>1.005721122</v>
      </c>
      <c r="X615" s="135">
        <f t="shared" si="367"/>
        <v>6.1095589199999996</v>
      </c>
      <c r="Y615" s="135">
        <f t="shared" si="368"/>
        <v>0</v>
      </c>
      <c r="Z615" s="148" t="str">
        <f t="shared" si="378"/>
        <v>A+J=</v>
      </c>
      <c r="AA615" s="140">
        <f t="shared" si="379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22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3"/>
      <c r="DN615" s="1"/>
      <c r="DO615" s="1"/>
      <c r="DP615" s="1"/>
      <c r="DQ615" s="1"/>
      <c r="DR615" s="1"/>
      <c r="DS615" s="1"/>
      <c r="DT615" s="1"/>
      <c r="DU615" s="1"/>
      <c r="DV615" s="1"/>
      <c r="DW615" s="4"/>
      <c r="DX615" s="1"/>
      <c r="DY615" s="1"/>
      <c r="DZ615" s="1"/>
      <c r="EA615" s="1"/>
      <c r="EB615" s="1"/>
      <c r="EC615" s="1"/>
    </row>
    <row r="616" spans="1:133" ht="12.75" x14ac:dyDescent="0.2">
      <c r="A616" s="134">
        <f t="shared" si="369"/>
        <v>44669</v>
      </c>
      <c r="B616" s="135">
        <f t="shared" si="361"/>
        <v>1074.0047942199999</v>
      </c>
      <c r="C616" s="135">
        <f t="shared" si="375"/>
        <v>918.71579125000005</v>
      </c>
      <c r="D616" s="136">
        <f t="shared" si="370"/>
        <v>6153.09</v>
      </c>
      <c r="E616" s="137">
        <f t="shared" si="357"/>
        <v>6215.24</v>
      </c>
      <c r="F616" s="138">
        <f t="shared" si="358"/>
        <v>44613</v>
      </c>
      <c r="G616" s="139">
        <f t="shared" si="362"/>
        <v>1.0100616113204897E-2</v>
      </c>
      <c r="H616" s="140">
        <f t="shared" si="376"/>
        <v>44671</v>
      </c>
      <c r="I616" s="140">
        <f t="shared" si="363"/>
        <v>44671</v>
      </c>
      <c r="J616" s="141">
        <f t="shared" si="371"/>
        <v>21</v>
      </c>
      <c r="K616" s="141">
        <f t="shared" si="360"/>
        <v>19</v>
      </c>
      <c r="L616" s="8">
        <f t="shared" si="372"/>
        <v>1.0091342700000001</v>
      </c>
      <c r="M616" s="142">
        <f t="shared" si="359"/>
        <v>1.0054002900000001</v>
      </c>
      <c r="N616" s="142">
        <f t="shared" si="380"/>
        <v>1.1518568595624596</v>
      </c>
      <c r="O616" s="135">
        <f t="shared" si="356"/>
        <v>1.1623782300000001</v>
      </c>
      <c r="P616" s="135">
        <f t="shared" si="364"/>
        <v>1067.8952353</v>
      </c>
      <c r="Q616" s="190">
        <f t="shared" si="377"/>
        <v>0</v>
      </c>
      <c r="R616" s="191">
        <f t="shared" si="373"/>
        <v>0</v>
      </c>
      <c r="S616" s="135">
        <f t="shared" si="365"/>
        <v>0</v>
      </c>
      <c r="T616" s="145">
        <f t="shared" si="374"/>
        <v>7.8600000000000003E-2</v>
      </c>
      <c r="U616" s="143">
        <f t="shared" si="381"/>
        <v>19</v>
      </c>
      <c r="V616" s="143">
        <v>252</v>
      </c>
      <c r="W616" s="142">
        <f t="shared" si="366"/>
        <v>1.005721122</v>
      </c>
      <c r="X616" s="135">
        <f t="shared" si="367"/>
        <v>6.1095589199999996</v>
      </c>
      <c r="Y616" s="135">
        <f t="shared" si="368"/>
        <v>0</v>
      </c>
      <c r="Z616" s="148" t="str">
        <f t="shared" si="378"/>
        <v>A+J=</v>
      </c>
      <c r="AA616" s="140">
        <f t="shared" si="379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22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3"/>
      <c r="DN616" s="1"/>
      <c r="DO616" s="1"/>
      <c r="DP616" s="1"/>
      <c r="DQ616" s="1"/>
      <c r="DR616" s="1"/>
      <c r="DS616" s="1"/>
      <c r="DT616" s="1"/>
      <c r="DU616" s="1"/>
      <c r="DV616" s="1"/>
      <c r="DW616" s="4"/>
      <c r="DX616" s="1"/>
      <c r="DY616" s="1"/>
      <c r="DZ616" s="1"/>
      <c r="EA616" s="1"/>
      <c r="EB616" s="1"/>
      <c r="EC616" s="1"/>
    </row>
    <row r="617" spans="1:133" ht="12.75" x14ac:dyDescent="0.2">
      <c r="A617" s="134">
        <f t="shared" si="369"/>
        <v>44670</v>
      </c>
      <c r="B617" s="135">
        <f t="shared" si="361"/>
        <v>1074.8415680100002</v>
      </c>
      <c r="C617" s="135">
        <f t="shared" si="375"/>
        <v>918.71579125000005</v>
      </c>
      <c r="D617" s="136">
        <f t="shared" si="370"/>
        <v>6153.09</v>
      </c>
      <c r="E617" s="137">
        <f t="shared" si="357"/>
        <v>6215.24</v>
      </c>
      <c r="F617" s="138">
        <f t="shared" si="358"/>
        <v>44613</v>
      </c>
      <c r="G617" s="139">
        <f t="shared" si="362"/>
        <v>1.0100616113204897E-2</v>
      </c>
      <c r="H617" s="140">
        <f t="shared" si="376"/>
        <v>44671</v>
      </c>
      <c r="I617" s="140">
        <f t="shared" si="363"/>
        <v>44671</v>
      </c>
      <c r="J617" s="141">
        <f t="shared" si="371"/>
        <v>21</v>
      </c>
      <c r="K617" s="141">
        <f t="shared" si="360"/>
        <v>20</v>
      </c>
      <c r="L617" s="8">
        <f t="shared" si="372"/>
        <v>1.00961732</v>
      </c>
      <c r="M617" s="142">
        <f t="shared" si="359"/>
        <v>1.0054002900000001</v>
      </c>
      <c r="N617" s="142">
        <f t="shared" si="380"/>
        <v>1.1518568595624596</v>
      </c>
      <c r="O617" s="135">
        <f t="shared" ref="O617:O680" si="382">TRUNC(TRUNC((L617*N617),15),8)</f>
        <v>1.1629346300000001</v>
      </c>
      <c r="P617" s="135">
        <f t="shared" si="364"/>
        <v>1068.4064087700001</v>
      </c>
      <c r="Q617" s="190">
        <f t="shared" si="377"/>
        <v>0</v>
      </c>
      <c r="R617" s="191">
        <f t="shared" si="373"/>
        <v>0</v>
      </c>
      <c r="S617" s="135">
        <f t="shared" si="365"/>
        <v>0</v>
      </c>
      <c r="T617" s="145">
        <f t="shared" si="374"/>
        <v>7.8600000000000003E-2</v>
      </c>
      <c r="U617" s="143">
        <f t="shared" si="381"/>
        <v>20</v>
      </c>
      <c r="V617" s="143">
        <v>252</v>
      </c>
      <c r="W617" s="142">
        <f t="shared" si="366"/>
        <v>1.006023138</v>
      </c>
      <c r="X617" s="135">
        <f t="shared" si="367"/>
        <v>6.4351592399999999</v>
      </c>
      <c r="Y617" s="135">
        <f t="shared" si="368"/>
        <v>0</v>
      </c>
      <c r="Z617" s="148" t="str">
        <f t="shared" si="378"/>
        <v>A+J=</v>
      </c>
      <c r="AA617" s="140">
        <f t="shared" si="379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22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3"/>
      <c r="DN617" s="1"/>
      <c r="DO617" s="1"/>
      <c r="DP617" s="1"/>
      <c r="DQ617" s="1"/>
      <c r="DR617" s="1"/>
      <c r="DS617" s="1"/>
      <c r="DT617" s="1"/>
      <c r="DU617" s="1"/>
      <c r="DV617" s="1"/>
      <c r="DW617" s="4"/>
      <c r="DX617" s="1"/>
      <c r="DY617" s="1"/>
      <c r="DZ617" s="1"/>
      <c r="EA617" s="1"/>
      <c r="EB617" s="1"/>
      <c r="EC617" s="1"/>
    </row>
    <row r="618" spans="1:133" ht="12.75" x14ac:dyDescent="0.2">
      <c r="A618" s="134">
        <f t="shared" si="369"/>
        <v>44671</v>
      </c>
      <c r="B618" s="135">
        <f t="shared" si="361"/>
        <v>1075.67900775</v>
      </c>
      <c r="C618" s="135">
        <f t="shared" si="375"/>
        <v>918.71579125000005</v>
      </c>
      <c r="D618" s="136">
        <f t="shared" si="370"/>
        <v>6153.09</v>
      </c>
      <c r="E618" s="137">
        <f t="shared" ref="E618:E681" si="383">IF($K618=1,VLOOKUP($A617,$AO$10:$AS$131,4),E617)</f>
        <v>6215.24</v>
      </c>
      <c r="F618" s="138">
        <f t="shared" ref="F618:F681" si="384">IF($K618=1,VLOOKUP($A617,$AO$10:$AS$131,5),F617)</f>
        <v>44613</v>
      </c>
      <c r="G618" s="139">
        <f t="shared" si="362"/>
        <v>1.0100616113204897E-2</v>
      </c>
      <c r="H618" s="140">
        <f t="shared" si="376"/>
        <v>44701</v>
      </c>
      <c r="I618" s="140">
        <f t="shared" si="363"/>
        <v>44671</v>
      </c>
      <c r="J618" s="141">
        <f t="shared" si="371"/>
        <v>21</v>
      </c>
      <c r="K618" s="141">
        <f t="shared" si="360"/>
        <v>21</v>
      </c>
      <c r="L618" s="8">
        <f t="shared" si="372"/>
        <v>1.0101006100000001</v>
      </c>
      <c r="M618" s="142">
        <f t="shared" ref="M618:M681" si="385">IF(I618&gt;I617,L617,M617)</f>
        <v>1.0054002900000001</v>
      </c>
      <c r="N618" s="142">
        <f t="shared" si="380"/>
        <v>1.1518568595624596</v>
      </c>
      <c r="O618" s="135">
        <f t="shared" si="382"/>
        <v>1.1634913099999999</v>
      </c>
      <c r="P618" s="135">
        <f t="shared" si="364"/>
        <v>1068.91783947</v>
      </c>
      <c r="Q618" s="190">
        <f t="shared" si="377"/>
        <v>20</v>
      </c>
      <c r="R618" s="191">
        <f t="shared" si="373"/>
        <v>9.7389389021345536E-3</v>
      </c>
      <c r="S618" s="135">
        <f t="shared" si="365"/>
        <v>10.41012553</v>
      </c>
      <c r="T618" s="145">
        <f t="shared" si="374"/>
        <v>7.8600000000000003E-2</v>
      </c>
      <c r="U618" s="143">
        <f t="shared" si="381"/>
        <v>21</v>
      </c>
      <c r="V618" s="143">
        <v>252</v>
      </c>
      <c r="W618" s="142">
        <f t="shared" si="366"/>
        <v>1.0063252460000001</v>
      </c>
      <c r="X618" s="135">
        <f t="shared" si="367"/>
        <v>6.7611682799999997</v>
      </c>
      <c r="Y618" s="135">
        <f t="shared" si="368"/>
        <v>17.171293810000002</v>
      </c>
      <c r="Z618" s="148" t="str">
        <f t="shared" si="378"/>
        <v>A+J=</v>
      </c>
      <c r="AA618" s="140">
        <f t="shared" si="379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22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3"/>
      <c r="DN618" s="1"/>
      <c r="DO618" s="1"/>
      <c r="DP618" s="1"/>
      <c r="DQ618" s="1"/>
      <c r="DR618" s="1"/>
      <c r="DS618" s="1"/>
      <c r="DT618" s="1"/>
      <c r="DU618" s="1"/>
      <c r="DV618" s="1"/>
      <c r="DW618" s="4"/>
      <c r="DX618" s="1"/>
      <c r="DY618" s="1"/>
      <c r="DZ618" s="1"/>
      <c r="EA618" s="1"/>
      <c r="EB618" s="1"/>
      <c r="EC618" s="1"/>
    </row>
    <row r="619" spans="1:133" ht="12.75" x14ac:dyDescent="0.2">
      <c r="A619" s="134">
        <f t="shared" si="369"/>
        <v>44672</v>
      </c>
      <c r="B619" s="135">
        <f t="shared" si="361"/>
        <v>1059.6361750799999</v>
      </c>
      <c r="C619" s="135">
        <f t="shared" si="375"/>
        <v>909.76847429999998</v>
      </c>
      <c r="D619" s="136">
        <f t="shared" si="370"/>
        <v>6215.24</v>
      </c>
      <c r="E619" s="137">
        <f t="shared" si="383"/>
        <v>6315.93</v>
      </c>
      <c r="F619" s="138">
        <f t="shared" si="384"/>
        <v>44640</v>
      </c>
      <c r="G619" s="139">
        <f t="shared" si="362"/>
        <v>1.6200500704719456E-2</v>
      </c>
      <c r="H619" s="140">
        <f t="shared" si="376"/>
        <v>44701</v>
      </c>
      <c r="I619" s="140">
        <f t="shared" si="363"/>
        <v>44701</v>
      </c>
      <c r="J619" s="141">
        <f t="shared" si="371"/>
        <v>21</v>
      </c>
      <c r="K619" s="141">
        <f t="shared" si="360"/>
        <v>1</v>
      </c>
      <c r="L619" s="8">
        <f t="shared" si="372"/>
        <v>1.0007655600000001</v>
      </c>
      <c r="M619" s="142">
        <f t="shared" si="385"/>
        <v>1.0101006100000001</v>
      </c>
      <c r="N619" s="142">
        <f t="shared" si="380"/>
        <v>1.1634913164767249</v>
      </c>
      <c r="O619" s="135">
        <f t="shared" si="382"/>
        <v>1.1643820300000001</v>
      </c>
      <c r="P619" s="135">
        <f t="shared" si="364"/>
        <v>1059.31806293</v>
      </c>
      <c r="Q619" s="190">
        <f t="shared" si="377"/>
        <v>0</v>
      </c>
      <c r="R619" s="191">
        <f t="shared" si="373"/>
        <v>0</v>
      </c>
      <c r="S619" s="135">
        <f t="shared" si="365"/>
        <v>0</v>
      </c>
      <c r="T619" s="145">
        <f t="shared" si="374"/>
        <v>7.8600000000000003E-2</v>
      </c>
      <c r="U619" s="143">
        <f t="shared" si="381"/>
        <v>1</v>
      </c>
      <c r="V619" s="143">
        <v>252</v>
      </c>
      <c r="W619" s="142">
        <f t="shared" si="366"/>
        <v>1.0003002990000001</v>
      </c>
      <c r="X619" s="135">
        <f t="shared" si="367"/>
        <v>0.31811214999999998</v>
      </c>
      <c r="Y619" s="135">
        <f t="shared" si="368"/>
        <v>0</v>
      </c>
      <c r="Z619" s="148" t="str">
        <f t="shared" si="378"/>
        <v>A+J=</v>
      </c>
      <c r="AA619" s="140">
        <f t="shared" si="379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22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3"/>
      <c r="DN619" s="1"/>
      <c r="DO619" s="1"/>
      <c r="DP619" s="1"/>
      <c r="DQ619" s="1"/>
      <c r="DR619" s="1"/>
      <c r="DS619" s="1"/>
      <c r="DT619" s="1"/>
      <c r="DU619" s="1"/>
      <c r="DV619" s="1"/>
      <c r="DW619" s="4"/>
      <c r="DX619" s="1"/>
      <c r="DY619" s="1"/>
      <c r="DZ619" s="1"/>
      <c r="EA619" s="1"/>
      <c r="EB619" s="1"/>
      <c r="EC619" s="1"/>
    </row>
    <row r="620" spans="1:133" ht="12.75" x14ac:dyDescent="0.2">
      <c r="A620" s="134">
        <f t="shared" si="369"/>
        <v>44673</v>
      </c>
      <c r="B620" s="135">
        <f t="shared" si="361"/>
        <v>1059.6361750799999</v>
      </c>
      <c r="C620" s="135">
        <f t="shared" si="375"/>
        <v>909.76847429999998</v>
      </c>
      <c r="D620" s="136">
        <f t="shared" si="370"/>
        <v>6215.24</v>
      </c>
      <c r="E620" s="137">
        <f t="shared" si="383"/>
        <v>6315.93</v>
      </c>
      <c r="F620" s="138">
        <f t="shared" si="384"/>
        <v>44640</v>
      </c>
      <c r="G620" s="139">
        <f t="shared" si="362"/>
        <v>1.6200500704719456E-2</v>
      </c>
      <c r="H620" s="140">
        <f t="shared" si="376"/>
        <v>44701</v>
      </c>
      <c r="I620" s="140">
        <f t="shared" si="363"/>
        <v>44701</v>
      </c>
      <c r="J620" s="141">
        <f t="shared" si="371"/>
        <v>21</v>
      </c>
      <c r="K620" s="141">
        <f t="shared" si="360"/>
        <v>1</v>
      </c>
      <c r="L620" s="8">
        <f t="shared" si="372"/>
        <v>1.0007655600000001</v>
      </c>
      <c r="M620" s="142">
        <f t="shared" si="385"/>
        <v>1.0101006100000001</v>
      </c>
      <c r="N620" s="142">
        <f t="shared" si="380"/>
        <v>1.1634913164767249</v>
      </c>
      <c r="O620" s="135">
        <f t="shared" si="382"/>
        <v>1.1643820300000001</v>
      </c>
      <c r="P620" s="135">
        <f t="shared" si="364"/>
        <v>1059.31806293</v>
      </c>
      <c r="Q620" s="190">
        <f t="shared" si="377"/>
        <v>0</v>
      </c>
      <c r="R620" s="191">
        <f t="shared" si="373"/>
        <v>0</v>
      </c>
      <c r="S620" s="135">
        <f t="shared" si="365"/>
        <v>0</v>
      </c>
      <c r="T620" s="145">
        <f t="shared" si="374"/>
        <v>7.8600000000000003E-2</v>
      </c>
      <c r="U620" s="143">
        <f t="shared" si="381"/>
        <v>1</v>
      </c>
      <c r="V620" s="143">
        <v>252</v>
      </c>
      <c r="W620" s="142">
        <f t="shared" si="366"/>
        <v>1.0003002990000001</v>
      </c>
      <c r="X620" s="135">
        <f t="shared" si="367"/>
        <v>0.31811214999999998</v>
      </c>
      <c r="Y620" s="135">
        <f t="shared" si="368"/>
        <v>0</v>
      </c>
      <c r="Z620" s="148" t="str">
        <f t="shared" si="378"/>
        <v>A+J=</v>
      </c>
      <c r="AA620" s="140">
        <f t="shared" si="379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22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3"/>
      <c r="DN620" s="1"/>
      <c r="DO620" s="1"/>
      <c r="DP620" s="1"/>
      <c r="DQ620" s="1"/>
      <c r="DR620" s="1"/>
      <c r="DS620" s="1"/>
      <c r="DT620" s="1"/>
      <c r="DU620" s="1"/>
      <c r="DV620" s="1"/>
      <c r="DW620" s="4"/>
      <c r="DX620" s="1"/>
      <c r="DY620" s="1"/>
      <c r="DZ620" s="1"/>
      <c r="EA620" s="1"/>
      <c r="EB620" s="1"/>
      <c r="EC620" s="1"/>
    </row>
    <row r="621" spans="1:133" ht="12.75" x14ac:dyDescent="0.2">
      <c r="A621" s="134">
        <f t="shared" si="369"/>
        <v>44674</v>
      </c>
      <c r="B621" s="135">
        <f t="shared" si="361"/>
        <v>1060.7658453800002</v>
      </c>
      <c r="C621" s="135">
        <f t="shared" si="375"/>
        <v>909.76847429999998</v>
      </c>
      <c r="D621" s="136">
        <f t="shared" si="370"/>
        <v>6215.24</v>
      </c>
      <c r="E621" s="137">
        <f t="shared" si="383"/>
        <v>6315.93</v>
      </c>
      <c r="F621" s="138">
        <f t="shared" si="384"/>
        <v>44640</v>
      </c>
      <c r="G621" s="139">
        <f t="shared" si="362"/>
        <v>1.6200500704719456E-2</v>
      </c>
      <c r="H621" s="140">
        <f t="shared" si="376"/>
        <v>44701</v>
      </c>
      <c r="I621" s="140">
        <f t="shared" si="363"/>
        <v>44701</v>
      </c>
      <c r="J621" s="141">
        <f t="shared" si="371"/>
        <v>21</v>
      </c>
      <c r="K621" s="141">
        <f t="shared" si="360"/>
        <v>2</v>
      </c>
      <c r="L621" s="8">
        <f t="shared" si="372"/>
        <v>1.0015317100000001</v>
      </c>
      <c r="M621" s="142">
        <f t="shared" si="385"/>
        <v>1.0101006100000001</v>
      </c>
      <c r="N621" s="142">
        <f t="shared" si="380"/>
        <v>1.1634913164767249</v>
      </c>
      <c r="O621" s="135">
        <f t="shared" si="382"/>
        <v>1.16527344</v>
      </c>
      <c r="P621" s="135">
        <f t="shared" si="364"/>
        <v>1060.1290396500001</v>
      </c>
      <c r="Q621" s="190">
        <f t="shared" si="377"/>
        <v>0</v>
      </c>
      <c r="R621" s="191">
        <f t="shared" si="373"/>
        <v>0</v>
      </c>
      <c r="S621" s="135">
        <f t="shared" si="365"/>
        <v>0</v>
      </c>
      <c r="T621" s="145">
        <f t="shared" si="374"/>
        <v>7.8600000000000003E-2</v>
      </c>
      <c r="U621" s="143">
        <f t="shared" si="381"/>
        <v>2</v>
      </c>
      <c r="V621" s="143">
        <v>252</v>
      </c>
      <c r="W621" s="142">
        <f t="shared" si="366"/>
        <v>1.0006006869999999</v>
      </c>
      <c r="X621" s="135">
        <f t="shared" si="367"/>
        <v>0.63680572999999996</v>
      </c>
      <c r="Y621" s="135">
        <f t="shared" si="368"/>
        <v>0</v>
      </c>
      <c r="Z621" s="148" t="str">
        <f t="shared" si="378"/>
        <v>A+J=</v>
      </c>
      <c r="AA621" s="140">
        <f t="shared" si="379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22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3"/>
      <c r="DN621" s="1"/>
      <c r="DO621" s="1"/>
      <c r="DP621" s="1"/>
      <c r="DQ621" s="1"/>
      <c r="DR621" s="1"/>
      <c r="DS621" s="1"/>
      <c r="DT621" s="1"/>
      <c r="DU621" s="1"/>
      <c r="DV621" s="1"/>
      <c r="DW621" s="4"/>
      <c r="DX621" s="1"/>
      <c r="DY621" s="1"/>
      <c r="DZ621" s="1"/>
      <c r="EA621" s="1"/>
      <c r="EB621" s="1"/>
      <c r="EC621" s="1"/>
    </row>
    <row r="622" spans="1:133" ht="12.75" x14ac:dyDescent="0.2">
      <c r="A622" s="134">
        <f t="shared" si="369"/>
        <v>44675</v>
      </c>
      <c r="B622" s="135">
        <f t="shared" si="361"/>
        <v>1060.7658453800002</v>
      </c>
      <c r="C622" s="135">
        <f t="shared" si="375"/>
        <v>909.76847429999998</v>
      </c>
      <c r="D622" s="136">
        <f t="shared" si="370"/>
        <v>6215.24</v>
      </c>
      <c r="E622" s="137">
        <f t="shared" si="383"/>
        <v>6315.93</v>
      </c>
      <c r="F622" s="138">
        <f t="shared" si="384"/>
        <v>44640</v>
      </c>
      <c r="G622" s="139">
        <f t="shared" si="362"/>
        <v>1.6200500704719456E-2</v>
      </c>
      <c r="H622" s="140">
        <f t="shared" si="376"/>
        <v>44701</v>
      </c>
      <c r="I622" s="140">
        <f t="shared" si="363"/>
        <v>44701</v>
      </c>
      <c r="J622" s="141">
        <f t="shared" si="371"/>
        <v>21</v>
      </c>
      <c r="K622" s="141">
        <f t="shared" ref="K622:K685" si="386">(J622-(NETWORKDAYS(A622,I622,AD$148:AD$502)-1))</f>
        <v>2</v>
      </c>
      <c r="L622" s="8">
        <f t="shared" si="372"/>
        <v>1.0015317100000001</v>
      </c>
      <c r="M622" s="142">
        <f t="shared" si="385"/>
        <v>1.0101006100000001</v>
      </c>
      <c r="N622" s="142">
        <f t="shared" si="380"/>
        <v>1.1634913164767249</v>
      </c>
      <c r="O622" s="135">
        <f t="shared" si="382"/>
        <v>1.16527344</v>
      </c>
      <c r="P622" s="135">
        <f t="shared" si="364"/>
        <v>1060.1290396500001</v>
      </c>
      <c r="Q622" s="190">
        <f t="shared" si="377"/>
        <v>0</v>
      </c>
      <c r="R622" s="191">
        <f t="shared" si="373"/>
        <v>0</v>
      </c>
      <c r="S622" s="135">
        <f t="shared" si="365"/>
        <v>0</v>
      </c>
      <c r="T622" s="145">
        <f t="shared" si="374"/>
        <v>7.8600000000000003E-2</v>
      </c>
      <c r="U622" s="143">
        <f t="shared" si="381"/>
        <v>2</v>
      </c>
      <c r="V622" s="143">
        <v>252</v>
      </c>
      <c r="W622" s="142">
        <f t="shared" si="366"/>
        <v>1.0006006869999999</v>
      </c>
      <c r="X622" s="135">
        <f t="shared" si="367"/>
        <v>0.63680572999999996</v>
      </c>
      <c r="Y622" s="135">
        <f t="shared" si="368"/>
        <v>0</v>
      </c>
      <c r="Z622" s="148" t="str">
        <f t="shared" si="378"/>
        <v>A+J=</v>
      </c>
      <c r="AA622" s="140">
        <f t="shared" si="379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22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3"/>
      <c r="DN622" s="1"/>
      <c r="DO622" s="1"/>
      <c r="DP622" s="1"/>
      <c r="DQ622" s="1"/>
      <c r="DR622" s="1"/>
      <c r="DS622" s="1"/>
      <c r="DT622" s="1"/>
      <c r="DU622" s="1"/>
      <c r="DV622" s="1"/>
      <c r="DW622" s="4"/>
      <c r="DX622" s="1"/>
      <c r="DY622" s="1"/>
      <c r="DZ622" s="1"/>
      <c r="EA622" s="1"/>
      <c r="EB622" s="1"/>
      <c r="EC622" s="1"/>
    </row>
    <row r="623" spans="1:133" ht="12.75" x14ac:dyDescent="0.2">
      <c r="A623" s="134">
        <f t="shared" si="369"/>
        <v>44676</v>
      </c>
      <c r="B623" s="135">
        <f t="shared" si="361"/>
        <v>1060.7658453800002</v>
      </c>
      <c r="C623" s="135">
        <f t="shared" si="375"/>
        <v>909.76847429999998</v>
      </c>
      <c r="D623" s="136">
        <f t="shared" si="370"/>
        <v>6215.24</v>
      </c>
      <c r="E623" s="137">
        <f t="shared" si="383"/>
        <v>6315.93</v>
      </c>
      <c r="F623" s="138">
        <f t="shared" si="384"/>
        <v>44640</v>
      </c>
      <c r="G623" s="139">
        <f t="shared" si="362"/>
        <v>1.6200500704719456E-2</v>
      </c>
      <c r="H623" s="140">
        <f t="shared" si="376"/>
        <v>44701</v>
      </c>
      <c r="I623" s="140">
        <f t="shared" si="363"/>
        <v>44701</v>
      </c>
      <c r="J623" s="141">
        <f t="shared" si="371"/>
        <v>21</v>
      </c>
      <c r="K623" s="141">
        <f t="shared" si="386"/>
        <v>2</v>
      </c>
      <c r="L623" s="8">
        <f t="shared" si="372"/>
        <v>1.0015317100000001</v>
      </c>
      <c r="M623" s="142">
        <f t="shared" si="385"/>
        <v>1.0101006100000001</v>
      </c>
      <c r="N623" s="142">
        <f t="shared" si="380"/>
        <v>1.1634913164767249</v>
      </c>
      <c r="O623" s="135">
        <f t="shared" si="382"/>
        <v>1.16527344</v>
      </c>
      <c r="P623" s="135">
        <f t="shared" si="364"/>
        <v>1060.1290396500001</v>
      </c>
      <c r="Q623" s="190">
        <f t="shared" si="377"/>
        <v>0</v>
      </c>
      <c r="R623" s="191">
        <f t="shared" si="373"/>
        <v>0</v>
      </c>
      <c r="S623" s="135">
        <f t="shared" si="365"/>
        <v>0</v>
      </c>
      <c r="T623" s="145">
        <f t="shared" si="374"/>
        <v>7.8600000000000003E-2</v>
      </c>
      <c r="U623" s="143">
        <f t="shared" si="381"/>
        <v>2</v>
      </c>
      <c r="V623" s="143">
        <v>252</v>
      </c>
      <c r="W623" s="142">
        <f t="shared" si="366"/>
        <v>1.0006006869999999</v>
      </c>
      <c r="X623" s="135">
        <f t="shared" si="367"/>
        <v>0.63680572999999996</v>
      </c>
      <c r="Y623" s="135">
        <f t="shared" si="368"/>
        <v>0</v>
      </c>
      <c r="Z623" s="148" t="str">
        <f t="shared" si="378"/>
        <v>A+J=</v>
      </c>
      <c r="AA623" s="140">
        <f t="shared" si="379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22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3"/>
      <c r="DN623" s="1"/>
      <c r="DO623" s="1"/>
      <c r="DP623" s="1"/>
      <c r="DQ623" s="1"/>
      <c r="DR623" s="1"/>
      <c r="DS623" s="1"/>
      <c r="DT623" s="1"/>
      <c r="DU623" s="1"/>
      <c r="DV623" s="1"/>
      <c r="DW623" s="4"/>
      <c r="DX623" s="1"/>
      <c r="DY623" s="1"/>
      <c r="DZ623" s="1"/>
      <c r="EA623" s="1"/>
      <c r="EB623" s="1"/>
      <c r="EC623" s="1"/>
    </row>
    <row r="624" spans="1:133" ht="12.75" x14ac:dyDescent="0.2">
      <c r="A624" s="134">
        <f t="shared" si="369"/>
        <v>44677</v>
      </c>
      <c r="B624" s="135">
        <f t="shared" si="361"/>
        <v>1061.89671862</v>
      </c>
      <c r="C624" s="135">
        <f t="shared" si="375"/>
        <v>909.76847429999998</v>
      </c>
      <c r="D624" s="136">
        <f t="shared" si="370"/>
        <v>6215.24</v>
      </c>
      <c r="E624" s="137">
        <f t="shared" si="383"/>
        <v>6315.93</v>
      </c>
      <c r="F624" s="138">
        <f t="shared" si="384"/>
        <v>44640</v>
      </c>
      <c r="G624" s="139">
        <f t="shared" si="362"/>
        <v>1.6200500704719456E-2</v>
      </c>
      <c r="H624" s="140">
        <f t="shared" si="376"/>
        <v>44701</v>
      </c>
      <c r="I624" s="140">
        <f t="shared" si="363"/>
        <v>44701</v>
      </c>
      <c r="J624" s="141">
        <f t="shared" si="371"/>
        <v>21</v>
      </c>
      <c r="K624" s="141">
        <f t="shared" si="386"/>
        <v>3</v>
      </c>
      <c r="L624" s="8">
        <f t="shared" si="372"/>
        <v>1.0022984399999999</v>
      </c>
      <c r="M624" s="142">
        <f t="shared" si="385"/>
        <v>1.0101006100000001</v>
      </c>
      <c r="N624" s="142">
        <f t="shared" si="380"/>
        <v>1.1634913164767249</v>
      </c>
      <c r="O624" s="135">
        <f t="shared" si="382"/>
        <v>1.16616553</v>
      </c>
      <c r="P624" s="135">
        <f t="shared" si="364"/>
        <v>1060.9406349999999</v>
      </c>
      <c r="Q624" s="190">
        <f t="shared" si="377"/>
        <v>0</v>
      </c>
      <c r="R624" s="191">
        <f t="shared" si="373"/>
        <v>0</v>
      </c>
      <c r="S624" s="135">
        <f t="shared" si="365"/>
        <v>0</v>
      </c>
      <c r="T624" s="145">
        <f t="shared" si="374"/>
        <v>7.8600000000000003E-2</v>
      </c>
      <c r="U624" s="143">
        <f t="shared" si="381"/>
        <v>3</v>
      </c>
      <c r="V624" s="143">
        <v>252</v>
      </c>
      <c r="W624" s="142">
        <f t="shared" si="366"/>
        <v>1.000901166</v>
      </c>
      <c r="X624" s="135">
        <f t="shared" si="367"/>
        <v>0.95608362000000002</v>
      </c>
      <c r="Y624" s="135">
        <f t="shared" si="368"/>
        <v>0</v>
      </c>
      <c r="Z624" s="148" t="str">
        <f t="shared" si="378"/>
        <v>A+J=</v>
      </c>
      <c r="AA624" s="140">
        <f t="shared" si="379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22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3"/>
      <c r="DN624" s="1"/>
      <c r="DO624" s="1"/>
      <c r="DP624" s="1"/>
      <c r="DQ624" s="1"/>
      <c r="DR624" s="1"/>
      <c r="DS624" s="1"/>
      <c r="DT624" s="1"/>
      <c r="DU624" s="1"/>
      <c r="DV624" s="1"/>
      <c r="DW624" s="4"/>
      <c r="DX624" s="1"/>
      <c r="DY624" s="1"/>
      <c r="DZ624" s="1"/>
      <c r="EA624" s="1"/>
      <c r="EB624" s="1"/>
      <c r="EC624" s="1"/>
    </row>
    <row r="625" spans="1:133" ht="12.75" x14ac:dyDescent="0.2">
      <c r="A625" s="134">
        <f t="shared" si="369"/>
        <v>44678</v>
      </c>
      <c r="B625" s="135">
        <f t="shared" si="361"/>
        <v>1063.0288047299998</v>
      </c>
      <c r="C625" s="135">
        <f t="shared" si="375"/>
        <v>909.76847429999998</v>
      </c>
      <c r="D625" s="136">
        <f t="shared" si="370"/>
        <v>6215.24</v>
      </c>
      <c r="E625" s="137">
        <f t="shared" si="383"/>
        <v>6315.93</v>
      </c>
      <c r="F625" s="138">
        <f t="shared" si="384"/>
        <v>44640</v>
      </c>
      <c r="G625" s="139">
        <f t="shared" si="362"/>
        <v>1.6200500704719456E-2</v>
      </c>
      <c r="H625" s="140">
        <f t="shared" si="376"/>
        <v>44701</v>
      </c>
      <c r="I625" s="140">
        <f t="shared" si="363"/>
        <v>44701</v>
      </c>
      <c r="J625" s="141">
        <f t="shared" si="371"/>
        <v>21</v>
      </c>
      <c r="K625" s="141">
        <f t="shared" si="386"/>
        <v>4</v>
      </c>
      <c r="L625" s="8">
        <f t="shared" si="372"/>
        <v>1.0030657700000001</v>
      </c>
      <c r="M625" s="142">
        <f t="shared" si="385"/>
        <v>1.0101006100000001</v>
      </c>
      <c r="N625" s="142">
        <f t="shared" si="380"/>
        <v>1.1634913164767249</v>
      </c>
      <c r="O625" s="135">
        <f t="shared" si="382"/>
        <v>1.16705831</v>
      </c>
      <c r="P625" s="135">
        <f t="shared" si="364"/>
        <v>1061.7528580999999</v>
      </c>
      <c r="Q625" s="190">
        <f t="shared" si="377"/>
        <v>0</v>
      </c>
      <c r="R625" s="191">
        <f t="shared" si="373"/>
        <v>0</v>
      </c>
      <c r="S625" s="135">
        <f t="shared" si="365"/>
        <v>0</v>
      </c>
      <c r="T625" s="145">
        <f t="shared" si="374"/>
        <v>7.8600000000000003E-2</v>
      </c>
      <c r="U625" s="143">
        <f t="shared" si="381"/>
        <v>4</v>
      </c>
      <c r="V625" s="143">
        <v>252</v>
      </c>
      <c r="W625" s="142">
        <f t="shared" si="366"/>
        <v>1.0012017360000001</v>
      </c>
      <c r="X625" s="135">
        <f t="shared" si="367"/>
        <v>1.27594663</v>
      </c>
      <c r="Y625" s="135">
        <f t="shared" si="368"/>
        <v>0</v>
      </c>
      <c r="Z625" s="148" t="str">
        <f t="shared" si="378"/>
        <v>A+J=</v>
      </c>
      <c r="AA625" s="140">
        <f t="shared" si="379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22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3"/>
      <c r="DN625" s="1"/>
      <c r="DO625" s="1"/>
      <c r="DP625" s="1"/>
      <c r="DQ625" s="1"/>
      <c r="DR625" s="1"/>
      <c r="DS625" s="1"/>
      <c r="DT625" s="1"/>
      <c r="DU625" s="1"/>
      <c r="DV625" s="1"/>
      <c r="DW625" s="4"/>
      <c r="DX625" s="1"/>
      <c r="DY625" s="1"/>
      <c r="DZ625" s="1"/>
      <c r="EA625" s="1"/>
      <c r="EB625" s="1"/>
      <c r="EC625" s="1"/>
    </row>
    <row r="626" spans="1:133" ht="12.75" x14ac:dyDescent="0.2">
      <c r="A626" s="134">
        <f t="shared" si="369"/>
        <v>44679</v>
      </c>
      <c r="B626" s="135">
        <f t="shared" si="361"/>
        <v>1064.16208413</v>
      </c>
      <c r="C626" s="135">
        <f t="shared" si="375"/>
        <v>909.76847429999998</v>
      </c>
      <c r="D626" s="136">
        <f t="shared" si="370"/>
        <v>6215.24</v>
      </c>
      <c r="E626" s="137">
        <f t="shared" si="383"/>
        <v>6315.93</v>
      </c>
      <c r="F626" s="138">
        <f t="shared" si="384"/>
        <v>44640</v>
      </c>
      <c r="G626" s="139">
        <f t="shared" si="362"/>
        <v>1.6200500704719456E-2</v>
      </c>
      <c r="H626" s="140">
        <f t="shared" si="376"/>
        <v>44701</v>
      </c>
      <c r="I626" s="140">
        <f t="shared" si="363"/>
        <v>44701</v>
      </c>
      <c r="J626" s="141">
        <f t="shared" si="371"/>
        <v>21</v>
      </c>
      <c r="K626" s="141">
        <f t="shared" si="386"/>
        <v>5</v>
      </c>
      <c r="L626" s="8">
        <f t="shared" si="372"/>
        <v>1.0038336800000001</v>
      </c>
      <c r="M626" s="142">
        <f t="shared" si="385"/>
        <v>1.0101006100000001</v>
      </c>
      <c r="N626" s="142">
        <f t="shared" si="380"/>
        <v>1.1634913164767249</v>
      </c>
      <c r="O626" s="135">
        <f t="shared" si="382"/>
        <v>1.16795176</v>
      </c>
      <c r="P626" s="135">
        <f t="shared" si="364"/>
        <v>1062.5656907499999</v>
      </c>
      <c r="Q626" s="190">
        <f t="shared" si="377"/>
        <v>0</v>
      </c>
      <c r="R626" s="191">
        <f t="shared" si="373"/>
        <v>0</v>
      </c>
      <c r="S626" s="135">
        <f t="shared" si="365"/>
        <v>0</v>
      </c>
      <c r="T626" s="145">
        <f t="shared" si="374"/>
        <v>7.8600000000000003E-2</v>
      </c>
      <c r="U626" s="143">
        <f t="shared" si="381"/>
        <v>5</v>
      </c>
      <c r="V626" s="143">
        <v>252</v>
      </c>
      <c r="W626" s="142">
        <f t="shared" si="366"/>
        <v>1.0015023949999999</v>
      </c>
      <c r="X626" s="135">
        <f t="shared" si="367"/>
        <v>1.5963933800000001</v>
      </c>
      <c r="Y626" s="135">
        <f t="shared" si="368"/>
        <v>0</v>
      </c>
      <c r="Z626" s="148" t="str">
        <f t="shared" si="378"/>
        <v>A+J=</v>
      </c>
      <c r="AA626" s="140">
        <f t="shared" si="379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22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3"/>
      <c r="DN626" s="1"/>
      <c r="DO626" s="1"/>
      <c r="DP626" s="1"/>
      <c r="DQ626" s="1"/>
      <c r="DR626" s="1"/>
      <c r="DS626" s="1"/>
      <c r="DT626" s="1"/>
      <c r="DU626" s="1"/>
      <c r="DV626" s="1"/>
      <c r="DW626" s="4"/>
      <c r="DX626" s="1"/>
      <c r="DY626" s="1"/>
      <c r="DZ626" s="1"/>
      <c r="EA626" s="1"/>
      <c r="EB626" s="1"/>
      <c r="EC626" s="1"/>
    </row>
    <row r="627" spans="1:133" ht="12.75" x14ac:dyDescent="0.2">
      <c r="A627" s="134">
        <f t="shared" si="369"/>
        <v>44680</v>
      </c>
      <c r="B627" s="135">
        <f t="shared" si="361"/>
        <v>1065.2965779200001</v>
      </c>
      <c r="C627" s="135">
        <f t="shared" si="375"/>
        <v>909.76847429999998</v>
      </c>
      <c r="D627" s="136">
        <f t="shared" si="370"/>
        <v>6215.24</v>
      </c>
      <c r="E627" s="137">
        <f t="shared" si="383"/>
        <v>6315.93</v>
      </c>
      <c r="F627" s="138">
        <f t="shared" si="384"/>
        <v>44640</v>
      </c>
      <c r="G627" s="139">
        <f t="shared" si="362"/>
        <v>1.6200500704719456E-2</v>
      </c>
      <c r="H627" s="140">
        <f t="shared" si="376"/>
        <v>44701</v>
      </c>
      <c r="I627" s="140">
        <f t="shared" si="363"/>
        <v>44701</v>
      </c>
      <c r="J627" s="141">
        <f t="shared" si="371"/>
        <v>21</v>
      </c>
      <c r="K627" s="141">
        <f t="shared" si="386"/>
        <v>6</v>
      </c>
      <c r="L627" s="8">
        <f t="shared" si="372"/>
        <v>1.0046021700000001</v>
      </c>
      <c r="M627" s="142">
        <f t="shared" si="385"/>
        <v>1.0101006100000001</v>
      </c>
      <c r="N627" s="142">
        <f t="shared" si="380"/>
        <v>1.1634913164767249</v>
      </c>
      <c r="O627" s="135">
        <f t="shared" si="382"/>
        <v>1.1688459</v>
      </c>
      <c r="P627" s="135">
        <f t="shared" si="364"/>
        <v>1063.3791511300001</v>
      </c>
      <c r="Q627" s="190">
        <f t="shared" si="377"/>
        <v>0</v>
      </c>
      <c r="R627" s="191">
        <f t="shared" si="373"/>
        <v>0</v>
      </c>
      <c r="S627" s="135">
        <f t="shared" si="365"/>
        <v>0</v>
      </c>
      <c r="T627" s="145">
        <f t="shared" si="374"/>
        <v>7.8600000000000003E-2</v>
      </c>
      <c r="U627" s="143">
        <f t="shared" si="381"/>
        <v>6</v>
      </c>
      <c r="V627" s="143">
        <v>252</v>
      </c>
      <c r="W627" s="142">
        <f t="shared" si="366"/>
        <v>1.001803145</v>
      </c>
      <c r="X627" s="135">
        <f t="shared" si="367"/>
        <v>1.9174267899999999</v>
      </c>
      <c r="Y627" s="135">
        <f t="shared" si="368"/>
        <v>0</v>
      </c>
      <c r="Z627" s="148" t="str">
        <f t="shared" si="378"/>
        <v>A+J=</v>
      </c>
      <c r="AA627" s="140">
        <f t="shared" si="379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22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3"/>
      <c r="DN627" s="1"/>
      <c r="DO627" s="1"/>
      <c r="DP627" s="1"/>
      <c r="DQ627" s="1"/>
      <c r="DR627" s="1"/>
      <c r="DS627" s="1"/>
      <c r="DT627" s="1"/>
      <c r="DU627" s="1"/>
      <c r="DV627" s="1"/>
      <c r="DW627" s="4"/>
      <c r="DX627" s="1"/>
      <c r="DY627" s="1"/>
      <c r="DZ627" s="1"/>
      <c r="EA627" s="1"/>
      <c r="EB627" s="1"/>
      <c r="EC627" s="1"/>
    </row>
    <row r="628" spans="1:133" ht="12.75" x14ac:dyDescent="0.2">
      <c r="A628" s="134">
        <f t="shared" si="369"/>
        <v>44681</v>
      </c>
      <c r="B628" s="135">
        <f t="shared" si="361"/>
        <v>1066.4322858600001</v>
      </c>
      <c r="C628" s="135">
        <f t="shared" si="375"/>
        <v>909.76847429999998</v>
      </c>
      <c r="D628" s="136">
        <f t="shared" si="370"/>
        <v>6215.24</v>
      </c>
      <c r="E628" s="137">
        <f t="shared" si="383"/>
        <v>6315.93</v>
      </c>
      <c r="F628" s="138">
        <f t="shared" si="384"/>
        <v>44640</v>
      </c>
      <c r="G628" s="139">
        <f t="shared" si="362"/>
        <v>1.6200500704719456E-2</v>
      </c>
      <c r="H628" s="140">
        <f t="shared" si="376"/>
        <v>44701</v>
      </c>
      <c r="I628" s="140">
        <f t="shared" si="363"/>
        <v>44701</v>
      </c>
      <c r="J628" s="141">
        <f t="shared" si="371"/>
        <v>21</v>
      </c>
      <c r="K628" s="141">
        <f t="shared" si="386"/>
        <v>7</v>
      </c>
      <c r="L628" s="8">
        <f t="shared" si="372"/>
        <v>1.00537126</v>
      </c>
      <c r="M628" s="142">
        <f t="shared" si="385"/>
        <v>1.0101006100000001</v>
      </c>
      <c r="N628" s="142">
        <f t="shared" si="380"/>
        <v>1.1634913164767249</v>
      </c>
      <c r="O628" s="135">
        <f t="shared" si="382"/>
        <v>1.16974073</v>
      </c>
      <c r="P628" s="135">
        <f t="shared" si="364"/>
        <v>1064.19323925</v>
      </c>
      <c r="Q628" s="190">
        <f t="shared" si="377"/>
        <v>0</v>
      </c>
      <c r="R628" s="191">
        <f t="shared" si="373"/>
        <v>0</v>
      </c>
      <c r="S628" s="135">
        <f t="shared" si="365"/>
        <v>0</v>
      </c>
      <c r="T628" s="145">
        <f t="shared" si="374"/>
        <v>7.8600000000000003E-2</v>
      </c>
      <c r="U628" s="143">
        <f t="shared" si="381"/>
        <v>7</v>
      </c>
      <c r="V628" s="143">
        <v>252</v>
      </c>
      <c r="W628" s="142">
        <f t="shared" si="366"/>
        <v>1.002103985</v>
      </c>
      <c r="X628" s="135">
        <f t="shared" si="367"/>
        <v>2.2390466099999999</v>
      </c>
      <c r="Y628" s="135">
        <f t="shared" si="368"/>
        <v>0</v>
      </c>
      <c r="Z628" s="148" t="str">
        <f t="shared" si="378"/>
        <v>A+J=</v>
      </c>
      <c r="AA628" s="140">
        <f t="shared" si="379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22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3"/>
      <c r="DN628" s="1"/>
      <c r="DO628" s="1"/>
      <c r="DP628" s="1"/>
      <c r="DQ628" s="1"/>
      <c r="DR628" s="1"/>
      <c r="DS628" s="1"/>
      <c r="DT628" s="1"/>
      <c r="DU628" s="1"/>
      <c r="DV628" s="1"/>
      <c r="DW628" s="4"/>
      <c r="DX628" s="1"/>
      <c r="DY628" s="1"/>
      <c r="DZ628" s="1"/>
      <c r="EA628" s="1"/>
      <c r="EB628" s="1"/>
      <c r="EC628" s="1"/>
    </row>
    <row r="629" spans="1:133" ht="12.75" x14ac:dyDescent="0.2">
      <c r="A629" s="134">
        <f t="shared" si="369"/>
        <v>44682</v>
      </c>
      <c r="B629" s="135">
        <f t="shared" si="361"/>
        <v>1066.4322858600001</v>
      </c>
      <c r="C629" s="135">
        <f t="shared" si="375"/>
        <v>909.76847429999998</v>
      </c>
      <c r="D629" s="136">
        <f t="shared" si="370"/>
        <v>6215.24</v>
      </c>
      <c r="E629" s="137">
        <f t="shared" si="383"/>
        <v>6315.93</v>
      </c>
      <c r="F629" s="138">
        <f t="shared" si="384"/>
        <v>44640</v>
      </c>
      <c r="G629" s="139">
        <f t="shared" si="362"/>
        <v>1.6200500704719456E-2</v>
      </c>
      <c r="H629" s="140">
        <f t="shared" si="376"/>
        <v>44701</v>
      </c>
      <c r="I629" s="140">
        <f t="shared" si="363"/>
        <v>44701</v>
      </c>
      <c r="J629" s="141">
        <f t="shared" si="371"/>
        <v>21</v>
      </c>
      <c r="K629" s="141">
        <f t="shared" si="386"/>
        <v>7</v>
      </c>
      <c r="L629" s="8">
        <f t="shared" si="372"/>
        <v>1.00537126</v>
      </c>
      <c r="M629" s="142">
        <f t="shared" si="385"/>
        <v>1.0101006100000001</v>
      </c>
      <c r="N629" s="142">
        <f t="shared" si="380"/>
        <v>1.1634913164767249</v>
      </c>
      <c r="O629" s="135">
        <f t="shared" si="382"/>
        <v>1.16974073</v>
      </c>
      <c r="P629" s="135">
        <f t="shared" si="364"/>
        <v>1064.19323925</v>
      </c>
      <c r="Q629" s="190">
        <f t="shared" si="377"/>
        <v>0</v>
      </c>
      <c r="R629" s="191">
        <f t="shared" si="373"/>
        <v>0</v>
      </c>
      <c r="S629" s="135">
        <f t="shared" si="365"/>
        <v>0</v>
      </c>
      <c r="T629" s="145">
        <f t="shared" si="374"/>
        <v>7.8600000000000003E-2</v>
      </c>
      <c r="U629" s="143">
        <f t="shared" si="381"/>
        <v>7</v>
      </c>
      <c r="V629" s="143">
        <v>252</v>
      </c>
      <c r="W629" s="142">
        <f t="shared" si="366"/>
        <v>1.002103985</v>
      </c>
      <c r="X629" s="135">
        <f t="shared" si="367"/>
        <v>2.2390466099999999</v>
      </c>
      <c r="Y629" s="135">
        <f t="shared" si="368"/>
        <v>0</v>
      </c>
      <c r="Z629" s="148" t="str">
        <f t="shared" si="378"/>
        <v>A+J=</v>
      </c>
      <c r="AA629" s="140">
        <f t="shared" si="379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22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3"/>
      <c r="DN629" s="1"/>
      <c r="DO629" s="1"/>
      <c r="DP629" s="1"/>
      <c r="DQ629" s="1"/>
      <c r="DR629" s="1"/>
      <c r="DS629" s="1"/>
      <c r="DT629" s="1"/>
      <c r="DU629" s="1"/>
      <c r="DV629" s="1"/>
      <c r="DW629" s="4"/>
      <c r="DX629" s="1"/>
      <c r="DY629" s="1"/>
      <c r="DZ629" s="1"/>
      <c r="EA629" s="1"/>
      <c r="EB629" s="1"/>
      <c r="EC629" s="1"/>
    </row>
    <row r="630" spans="1:133" ht="12.75" x14ac:dyDescent="0.2">
      <c r="A630" s="134">
        <f t="shared" si="369"/>
        <v>44683</v>
      </c>
      <c r="B630" s="135">
        <f t="shared" si="361"/>
        <v>1066.4322858600001</v>
      </c>
      <c r="C630" s="135">
        <f t="shared" si="375"/>
        <v>909.76847429999998</v>
      </c>
      <c r="D630" s="136">
        <f t="shared" si="370"/>
        <v>6215.24</v>
      </c>
      <c r="E630" s="137">
        <f t="shared" si="383"/>
        <v>6315.93</v>
      </c>
      <c r="F630" s="138">
        <f t="shared" si="384"/>
        <v>44640</v>
      </c>
      <c r="G630" s="139">
        <f t="shared" si="362"/>
        <v>1.6200500704719456E-2</v>
      </c>
      <c r="H630" s="140">
        <f t="shared" si="376"/>
        <v>44701</v>
      </c>
      <c r="I630" s="140">
        <f t="shared" si="363"/>
        <v>44701</v>
      </c>
      <c r="J630" s="141">
        <f t="shared" si="371"/>
        <v>21</v>
      </c>
      <c r="K630" s="141">
        <f t="shared" si="386"/>
        <v>7</v>
      </c>
      <c r="L630" s="8">
        <f t="shared" si="372"/>
        <v>1.00537126</v>
      </c>
      <c r="M630" s="142">
        <f t="shared" si="385"/>
        <v>1.0101006100000001</v>
      </c>
      <c r="N630" s="142">
        <f t="shared" si="380"/>
        <v>1.1634913164767249</v>
      </c>
      <c r="O630" s="135">
        <f t="shared" si="382"/>
        <v>1.16974073</v>
      </c>
      <c r="P630" s="135">
        <f t="shared" si="364"/>
        <v>1064.19323925</v>
      </c>
      <c r="Q630" s="190">
        <f t="shared" si="377"/>
        <v>0</v>
      </c>
      <c r="R630" s="191">
        <f t="shared" si="373"/>
        <v>0</v>
      </c>
      <c r="S630" s="135">
        <f t="shared" si="365"/>
        <v>0</v>
      </c>
      <c r="T630" s="145">
        <f t="shared" si="374"/>
        <v>7.8600000000000003E-2</v>
      </c>
      <c r="U630" s="143">
        <f t="shared" si="381"/>
        <v>7</v>
      </c>
      <c r="V630" s="143">
        <v>252</v>
      </c>
      <c r="W630" s="142">
        <f t="shared" si="366"/>
        <v>1.002103985</v>
      </c>
      <c r="X630" s="135">
        <f t="shared" si="367"/>
        <v>2.2390466099999999</v>
      </c>
      <c r="Y630" s="135">
        <f t="shared" si="368"/>
        <v>0</v>
      </c>
      <c r="Z630" s="148" t="str">
        <f t="shared" si="378"/>
        <v>A+J=</v>
      </c>
      <c r="AA630" s="140">
        <f t="shared" si="379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22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3"/>
      <c r="DN630" s="1"/>
      <c r="DO630" s="1"/>
      <c r="DP630" s="1"/>
      <c r="DQ630" s="1"/>
      <c r="DR630" s="1"/>
      <c r="DS630" s="1"/>
      <c r="DT630" s="1"/>
      <c r="DU630" s="1"/>
      <c r="DV630" s="1"/>
      <c r="DW630" s="4"/>
      <c r="DX630" s="1"/>
      <c r="DY630" s="1"/>
      <c r="DZ630" s="1"/>
      <c r="EA630" s="1"/>
      <c r="EB630" s="1"/>
      <c r="EC630" s="1"/>
    </row>
    <row r="631" spans="1:133" ht="12.75" x14ac:dyDescent="0.2">
      <c r="A631" s="134">
        <f t="shared" si="369"/>
        <v>44684</v>
      </c>
      <c r="B631" s="135">
        <f t="shared" si="361"/>
        <v>1067.56919154</v>
      </c>
      <c r="C631" s="135">
        <f t="shared" si="375"/>
        <v>909.76847429999998</v>
      </c>
      <c r="D631" s="136">
        <f t="shared" si="370"/>
        <v>6215.24</v>
      </c>
      <c r="E631" s="137">
        <f t="shared" si="383"/>
        <v>6315.93</v>
      </c>
      <c r="F631" s="138">
        <f t="shared" si="384"/>
        <v>44640</v>
      </c>
      <c r="G631" s="139">
        <f t="shared" si="362"/>
        <v>1.6200500704719456E-2</v>
      </c>
      <c r="H631" s="140">
        <f t="shared" si="376"/>
        <v>44701</v>
      </c>
      <c r="I631" s="140">
        <f t="shared" si="363"/>
        <v>44701</v>
      </c>
      <c r="J631" s="141">
        <f t="shared" si="371"/>
        <v>21</v>
      </c>
      <c r="K631" s="141">
        <f t="shared" si="386"/>
        <v>8</v>
      </c>
      <c r="L631" s="8">
        <f t="shared" si="372"/>
        <v>1.0061409299999999</v>
      </c>
      <c r="M631" s="142">
        <f t="shared" si="385"/>
        <v>1.0101006100000001</v>
      </c>
      <c r="N631" s="142">
        <f t="shared" si="380"/>
        <v>1.1634913164767249</v>
      </c>
      <c r="O631" s="135">
        <f t="shared" si="382"/>
        <v>1.1706362299999999</v>
      </c>
      <c r="P631" s="135">
        <f t="shared" si="364"/>
        <v>1065.00793692</v>
      </c>
      <c r="Q631" s="190">
        <f t="shared" si="377"/>
        <v>0</v>
      </c>
      <c r="R631" s="191">
        <f t="shared" si="373"/>
        <v>0</v>
      </c>
      <c r="S631" s="135">
        <f t="shared" si="365"/>
        <v>0</v>
      </c>
      <c r="T631" s="145">
        <f t="shared" si="374"/>
        <v>7.8600000000000003E-2</v>
      </c>
      <c r="U631" s="143">
        <f t="shared" si="381"/>
        <v>8</v>
      </c>
      <c r="V631" s="143">
        <v>252</v>
      </c>
      <c r="W631" s="142">
        <f t="shared" si="366"/>
        <v>1.0024049159999999</v>
      </c>
      <c r="X631" s="135">
        <f t="shared" si="367"/>
        <v>2.5612546200000001</v>
      </c>
      <c r="Y631" s="135">
        <f t="shared" si="368"/>
        <v>0</v>
      </c>
      <c r="Z631" s="148" t="str">
        <f t="shared" si="378"/>
        <v>A+J=</v>
      </c>
      <c r="AA631" s="140">
        <f t="shared" si="379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22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3"/>
      <c r="DN631" s="1"/>
      <c r="DO631" s="1"/>
      <c r="DP631" s="1"/>
      <c r="DQ631" s="1"/>
      <c r="DR631" s="1"/>
      <c r="DS631" s="1"/>
      <c r="DT631" s="1"/>
      <c r="DU631" s="1"/>
      <c r="DV631" s="1"/>
      <c r="DW631" s="4"/>
      <c r="DX631" s="1"/>
      <c r="DY631" s="1"/>
      <c r="DZ631" s="1"/>
      <c r="EA631" s="1"/>
      <c r="EB631" s="1"/>
      <c r="EC631" s="1"/>
    </row>
    <row r="632" spans="1:133" ht="12.75" x14ac:dyDescent="0.2">
      <c r="A632" s="134">
        <f t="shared" si="369"/>
        <v>44685</v>
      </c>
      <c r="B632" s="135">
        <f t="shared" si="361"/>
        <v>1068.7073220499999</v>
      </c>
      <c r="C632" s="135">
        <f t="shared" si="375"/>
        <v>909.76847429999998</v>
      </c>
      <c r="D632" s="136">
        <f t="shared" si="370"/>
        <v>6215.24</v>
      </c>
      <c r="E632" s="137">
        <f t="shared" si="383"/>
        <v>6315.93</v>
      </c>
      <c r="F632" s="138">
        <f t="shared" si="384"/>
        <v>44640</v>
      </c>
      <c r="G632" s="139">
        <f t="shared" si="362"/>
        <v>1.6200500704719456E-2</v>
      </c>
      <c r="H632" s="140">
        <f t="shared" si="376"/>
        <v>44701</v>
      </c>
      <c r="I632" s="140">
        <f t="shared" si="363"/>
        <v>44701</v>
      </c>
      <c r="J632" s="141">
        <f t="shared" si="371"/>
        <v>21</v>
      </c>
      <c r="K632" s="141">
        <f t="shared" si="386"/>
        <v>9</v>
      </c>
      <c r="L632" s="8">
        <f t="shared" si="372"/>
        <v>1.0069112</v>
      </c>
      <c r="M632" s="142">
        <f t="shared" si="385"/>
        <v>1.0101006100000001</v>
      </c>
      <c r="N632" s="142">
        <f t="shared" si="380"/>
        <v>1.1634913164767249</v>
      </c>
      <c r="O632" s="135">
        <f t="shared" si="382"/>
        <v>1.1715324300000001</v>
      </c>
      <c r="P632" s="135">
        <f t="shared" si="364"/>
        <v>1065.82327143</v>
      </c>
      <c r="Q632" s="190">
        <f t="shared" si="377"/>
        <v>0</v>
      </c>
      <c r="R632" s="191">
        <f t="shared" si="373"/>
        <v>0</v>
      </c>
      <c r="S632" s="135">
        <f t="shared" si="365"/>
        <v>0</v>
      </c>
      <c r="T632" s="145">
        <f t="shared" si="374"/>
        <v>7.8600000000000003E-2</v>
      </c>
      <c r="U632" s="143">
        <f t="shared" si="381"/>
        <v>9</v>
      </c>
      <c r="V632" s="143">
        <v>252</v>
      </c>
      <c r="W632" s="142">
        <f t="shared" si="366"/>
        <v>1.002705937</v>
      </c>
      <c r="X632" s="135">
        <f t="shared" si="367"/>
        <v>2.88405062</v>
      </c>
      <c r="Y632" s="135">
        <f t="shared" si="368"/>
        <v>0</v>
      </c>
      <c r="Z632" s="148" t="str">
        <f t="shared" si="378"/>
        <v>A+J=</v>
      </c>
      <c r="AA632" s="140">
        <f t="shared" si="379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22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3"/>
      <c r="DN632" s="1"/>
      <c r="DO632" s="1"/>
      <c r="DP632" s="1"/>
      <c r="DQ632" s="1"/>
      <c r="DR632" s="1"/>
      <c r="DS632" s="1"/>
      <c r="DT632" s="1"/>
      <c r="DU632" s="1"/>
      <c r="DV632" s="1"/>
      <c r="DW632" s="4"/>
      <c r="DX632" s="1"/>
      <c r="DY632" s="1"/>
      <c r="DZ632" s="1"/>
      <c r="EA632" s="1"/>
      <c r="EB632" s="1"/>
      <c r="EC632" s="1"/>
    </row>
    <row r="633" spans="1:133" ht="12.75" x14ac:dyDescent="0.2">
      <c r="A633" s="134">
        <f t="shared" si="369"/>
        <v>44686</v>
      </c>
      <c r="B633" s="135">
        <f t="shared" si="361"/>
        <v>1069.8466599200001</v>
      </c>
      <c r="C633" s="135">
        <f t="shared" si="375"/>
        <v>909.76847429999998</v>
      </c>
      <c r="D633" s="136">
        <f t="shared" si="370"/>
        <v>6215.24</v>
      </c>
      <c r="E633" s="137">
        <f t="shared" si="383"/>
        <v>6315.93</v>
      </c>
      <c r="F633" s="138">
        <f t="shared" si="384"/>
        <v>44640</v>
      </c>
      <c r="G633" s="139">
        <f t="shared" si="362"/>
        <v>1.6200500704719456E-2</v>
      </c>
      <c r="H633" s="140">
        <f t="shared" si="376"/>
        <v>44701</v>
      </c>
      <c r="I633" s="140">
        <f t="shared" si="363"/>
        <v>44701</v>
      </c>
      <c r="J633" s="141">
        <f t="shared" si="371"/>
        <v>21</v>
      </c>
      <c r="K633" s="141">
        <f t="shared" si="386"/>
        <v>10</v>
      </c>
      <c r="L633" s="8">
        <f t="shared" si="372"/>
        <v>1.0076820500000001</v>
      </c>
      <c r="M633" s="142">
        <f t="shared" si="385"/>
        <v>1.0101006100000001</v>
      </c>
      <c r="N633" s="142">
        <f t="shared" si="380"/>
        <v>1.1634913164767249</v>
      </c>
      <c r="O633" s="135">
        <f t="shared" si="382"/>
        <v>1.1724293100000001</v>
      </c>
      <c r="P633" s="135">
        <f t="shared" si="364"/>
        <v>1066.63922458</v>
      </c>
      <c r="Q633" s="190">
        <f t="shared" si="377"/>
        <v>0</v>
      </c>
      <c r="R633" s="191">
        <f t="shared" si="373"/>
        <v>0</v>
      </c>
      <c r="S633" s="135">
        <f t="shared" si="365"/>
        <v>0</v>
      </c>
      <c r="T633" s="145">
        <f t="shared" si="374"/>
        <v>7.8600000000000003E-2</v>
      </c>
      <c r="U633" s="143">
        <f t="shared" si="381"/>
        <v>10</v>
      </c>
      <c r="V633" s="143">
        <v>252</v>
      </c>
      <c r="W633" s="142">
        <f t="shared" si="366"/>
        <v>1.003007048</v>
      </c>
      <c r="X633" s="135">
        <f t="shared" si="367"/>
        <v>3.20743534</v>
      </c>
      <c r="Y633" s="135">
        <f t="shared" si="368"/>
        <v>0</v>
      </c>
      <c r="Z633" s="148" t="str">
        <f t="shared" si="378"/>
        <v>A+J=</v>
      </c>
      <c r="AA633" s="140">
        <f t="shared" si="379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22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3"/>
      <c r="DN633" s="1"/>
      <c r="DO633" s="1"/>
      <c r="DP633" s="1"/>
      <c r="DQ633" s="1"/>
      <c r="DR633" s="1"/>
      <c r="DS633" s="1"/>
      <c r="DT633" s="1"/>
      <c r="DU633" s="1"/>
      <c r="DV633" s="1"/>
      <c r="DW633" s="4"/>
      <c r="DX633" s="1"/>
      <c r="DY633" s="1"/>
      <c r="DZ633" s="1"/>
      <c r="EA633" s="1"/>
      <c r="EB633" s="1"/>
      <c r="EC633" s="1"/>
    </row>
    <row r="634" spans="1:133" ht="12.75" x14ac:dyDescent="0.2">
      <c r="A634" s="134">
        <f t="shared" si="369"/>
        <v>44687</v>
      </c>
      <c r="B634" s="135">
        <f t="shared" si="361"/>
        <v>1070.9872252600001</v>
      </c>
      <c r="C634" s="135">
        <f t="shared" si="375"/>
        <v>909.76847429999998</v>
      </c>
      <c r="D634" s="136">
        <f t="shared" si="370"/>
        <v>6215.24</v>
      </c>
      <c r="E634" s="137">
        <f t="shared" si="383"/>
        <v>6315.93</v>
      </c>
      <c r="F634" s="138">
        <f t="shared" si="384"/>
        <v>44640</v>
      </c>
      <c r="G634" s="139">
        <f t="shared" si="362"/>
        <v>1.6200500704719456E-2</v>
      </c>
      <c r="H634" s="140">
        <f t="shared" si="376"/>
        <v>44701</v>
      </c>
      <c r="I634" s="140">
        <f t="shared" si="363"/>
        <v>44701</v>
      </c>
      <c r="J634" s="141">
        <f t="shared" si="371"/>
        <v>21</v>
      </c>
      <c r="K634" s="141">
        <f t="shared" si="386"/>
        <v>11</v>
      </c>
      <c r="L634" s="8">
        <f t="shared" si="372"/>
        <v>1.0084534999999999</v>
      </c>
      <c r="M634" s="142">
        <f t="shared" si="385"/>
        <v>1.0101006100000001</v>
      </c>
      <c r="N634" s="142">
        <f t="shared" si="380"/>
        <v>1.1634913164767249</v>
      </c>
      <c r="O634" s="135">
        <f t="shared" si="382"/>
        <v>1.17332689</v>
      </c>
      <c r="P634" s="135">
        <f t="shared" si="364"/>
        <v>1067.45581457</v>
      </c>
      <c r="Q634" s="190">
        <f t="shared" si="377"/>
        <v>0</v>
      </c>
      <c r="R634" s="191">
        <f t="shared" si="373"/>
        <v>0</v>
      </c>
      <c r="S634" s="135">
        <f t="shared" si="365"/>
        <v>0</v>
      </c>
      <c r="T634" s="145">
        <f t="shared" si="374"/>
        <v>7.8600000000000003E-2</v>
      </c>
      <c r="U634" s="143">
        <f t="shared" si="381"/>
        <v>11</v>
      </c>
      <c r="V634" s="143">
        <v>252</v>
      </c>
      <c r="W634" s="142">
        <f t="shared" si="366"/>
        <v>1.0033082499999999</v>
      </c>
      <c r="X634" s="135">
        <f t="shared" si="367"/>
        <v>3.53141069</v>
      </c>
      <c r="Y634" s="135">
        <f t="shared" si="368"/>
        <v>0</v>
      </c>
      <c r="Z634" s="148" t="str">
        <f t="shared" si="378"/>
        <v>A+J=</v>
      </c>
      <c r="AA634" s="140">
        <f t="shared" si="379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22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3"/>
      <c r="DN634" s="1"/>
      <c r="DO634" s="1"/>
      <c r="DP634" s="1"/>
      <c r="DQ634" s="1"/>
      <c r="DR634" s="1"/>
      <c r="DS634" s="1"/>
      <c r="DT634" s="1"/>
      <c r="DU634" s="1"/>
      <c r="DV634" s="1"/>
      <c r="DW634" s="4"/>
      <c r="DX634" s="1"/>
      <c r="DY634" s="1"/>
      <c r="DZ634" s="1"/>
      <c r="EA634" s="1"/>
      <c r="EB634" s="1"/>
      <c r="EC634" s="1"/>
    </row>
    <row r="635" spans="1:133" ht="12.75" x14ac:dyDescent="0.2">
      <c r="A635" s="134">
        <f t="shared" si="369"/>
        <v>44688</v>
      </c>
      <c r="B635" s="135">
        <f t="shared" si="361"/>
        <v>1072.1289904099999</v>
      </c>
      <c r="C635" s="135">
        <f t="shared" si="375"/>
        <v>909.76847429999998</v>
      </c>
      <c r="D635" s="136">
        <f t="shared" si="370"/>
        <v>6215.24</v>
      </c>
      <c r="E635" s="137">
        <f t="shared" si="383"/>
        <v>6315.93</v>
      </c>
      <c r="F635" s="138">
        <f t="shared" si="384"/>
        <v>44640</v>
      </c>
      <c r="G635" s="139">
        <f t="shared" si="362"/>
        <v>1.6200500704719456E-2</v>
      </c>
      <c r="H635" s="140">
        <f t="shared" si="376"/>
        <v>44701</v>
      </c>
      <c r="I635" s="140">
        <f t="shared" si="363"/>
        <v>44701</v>
      </c>
      <c r="J635" s="141">
        <f t="shared" si="371"/>
        <v>21</v>
      </c>
      <c r="K635" s="141">
        <f t="shared" si="386"/>
        <v>12</v>
      </c>
      <c r="L635" s="8">
        <f t="shared" si="372"/>
        <v>1.0092255299999999</v>
      </c>
      <c r="M635" s="142">
        <f t="shared" si="385"/>
        <v>1.0101006100000001</v>
      </c>
      <c r="N635" s="142">
        <f t="shared" si="380"/>
        <v>1.1634913164767249</v>
      </c>
      <c r="O635" s="135">
        <f t="shared" si="382"/>
        <v>1.1742251399999999</v>
      </c>
      <c r="P635" s="135">
        <f t="shared" si="364"/>
        <v>1068.2730141</v>
      </c>
      <c r="Q635" s="190">
        <f t="shared" si="377"/>
        <v>0</v>
      </c>
      <c r="R635" s="191">
        <f t="shared" si="373"/>
        <v>0</v>
      </c>
      <c r="S635" s="135">
        <f t="shared" si="365"/>
        <v>0</v>
      </c>
      <c r="T635" s="145">
        <f t="shared" si="374"/>
        <v>7.8600000000000003E-2</v>
      </c>
      <c r="U635" s="143">
        <f t="shared" si="381"/>
        <v>12</v>
      </c>
      <c r="V635" s="143">
        <v>252</v>
      </c>
      <c r="W635" s="142">
        <f t="shared" si="366"/>
        <v>1.003609542</v>
      </c>
      <c r="X635" s="135">
        <f t="shared" si="367"/>
        <v>3.85597631</v>
      </c>
      <c r="Y635" s="135">
        <f t="shared" si="368"/>
        <v>0</v>
      </c>
      <c r="Z635" s="148" t="str">
        <f t="shared" si="378"/>
        <v>A+J=</v>
      </c>
      <c r="AA635" s="140">
        <f t="shared" si="379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22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3"/>
      <c r="DN635" s="1"/>
      <c r="DO635" s="1"/>
      <c r="DP635" s="1"/>
      <c r="DQ635" s="1"/>
      <c r="DR635" s="1"/>
      <c r="DS635" s="1"/>
      <c r="DT635" s="1"/>
      <c r="DU635" s="1"/>
      <c r="DV635" s="1"/>
      <c r="DW635" s="4"/>
      <c r="DX635" s="1"/>
      <c r="DY635" s="1"/>
      <c r="DZ635" s="1"/>
      <c r="EA635" s="1"/>
      <c r="EB635" s="1"/>
      <c r="EC635" s="1"/>
    </row>
    <row r="636" spans="1:133" ht="12.75" x14ac:dyDescent="0.2">
      <c r="A636" s="134">
        <f t="shared" si="369"/>
        <v>44689</v>
      </c>
      <c r="B636" s="135">
        <f t="shared" si="361"/>
        <v>1072.1289904099999</v>
      </c>
      <c r="C636" s="135">
        <f t="shared" si="375"/>
        <v>909.76847429999998</v>
      </c>
      <c r="D636" s="136">
        <f t="shared" si="370"/>
        <v>6215.24</v>
      </c>
      <c r="E636" s="137">
        <f t="shared" si="383"/>
        <v>6315.93</v>
      </c>
      <c r="F636" s="138">
        <f t="shared" si="384"/>
        <v>44640</v>
      </c>
      <c r="G636" s="139">
        <f t="shared" si="362"/>
        <v>1.6200500704719456E-2</v>
      </c>
      <c r="H636" s="140">
        <f t="shared" si="376"/>
        <v>44701</v>
      </c>
      <c r="I636" s="140">
        <f t="shared" si="363"/>
        <v>44701</v>
      </c>
      <c r="J636" s="141">
        <f t="shared" si="371"/>
        <v>21</v>
      </c>
      <c r="K636" s="141">
        <f t="shared" si="386"/>
        <v>12</v>
      </c>
      <c r="L636" s="8">
        <f t="shared" si="372"/>
        <v>1.0092255299999999</v>
      </c>
      <c r="M636" s="142">
        <f t="shared" si="385"/>
        <v>1.0101006100000001</v>
      </c>
      <c r="N636" s="142">
        <f t="shared" si="380"/>
        <v>1.1634913164767249</v>
      </c>
      <c r="O636" s="135">
        <f t="shared" si="382"/>
        <v>1.1742251399999999</v>
      </c>
      <c r="P636" s="135">
        <f t="shared" si="364"/>
        <v>1068.2730141</v>
      </c>
      <c r="Q636" s="190">
        <f t="shared" si="377"/>
        <v>0</v>
      </c>
      <c r="R636" s="191">
        <f t="shared" si="373"/>
        <v>0</v>
      </c>
      <c r="S636" s="135">
        <f t="shared" si="365"/>
        <v>0</v>
      </c>
      <c r="T636" s="145">
        <f t="shared" si="374"/>
        <v>7.8600000000000003E-2</v>
      </c>
      <c r="U636" s="143">
        <f t="shared" si="381"/>
        <v>12</v>
      </c>
      <c r="V636" s="143">
        <v>252</v>
      </c>
      <c r="W636" s="142">
        <f t="shared" si="366"/>
        <v>1.003609542</v>
      </c>
      <c r="X636" s="135">
        <f t="shared" si="367"/>
        <v>3.85597631</v>
      </c>
      <c r="Y636" s="135">
        <f t="shared" si="368"/>
        <v>0</v>
      </c>
      <c r="Z636" s="148" t="str">
        <f t="shared" si="378"/>
        <v>A+J=</v>
      </c>
      <c r="AA636" s="140">
        <f t="shared" si="379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22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3"/>
      <c r="DN636" s="1"/>
      <c r="DO636" s="1"/>
      <c r="DP636" s="1"/>
      <c r="DQ636" s="1"/>
      <c r="DR636" s="1"/>
      <c r="DS636" s="1"/>
      <c r="DT636" s="1"/>
      <c r="DU636" s="1"/>
      <c r="DV636" s="1"/>
      <c r="DW636" s="4"/>
      <c r="DX636" s="1"/>
      <c r="DY636" s="1"/>
      <c r="DZ636" s="1"/>
      <c r="EA636" s="1"/>
      <c r="EB636" s="1"/>
      <c r="EC636" s="1"/>
    </row>
    <row r="637" spans="1:133" ht="12.75" x14ac:dyDescent="0.2">
      <c r="A637" s="134">
        <f t="shared" si="369"/>
        <v>44690</v>
      </c>
      <c r="B637" s="135">
        <f t="shared" si="361"/>
        <v>1072.1289904099999</v>
      </c>
      <c r="C637" s="135">
        <f t="shared" si="375"/>
        <v>909.76847429999998</v>
      </c>
      <c r="D637" s="136">
        <f t="shared" si="370"/>
        <v>6215.24</v>
      </c>
      <c r="E637" s="137">
        <f t="shared" si="383"/>
        <v>6315.93</v>
      </c>
      <c r="F637" s="138">
        <f t="shared" si="384"/>
        <v>44640</v>
      </c>
      <c r="G637" s="139">
        <f t="shared" si="362"/>
        <v>1.6200500704719456E-2</v>
      </c>
      <c r="H637" s="140">
        <f t="shared" si="376"/>
        <v>44701</v>
      </c>
      <c r="I637" s="140">
        <f t="shared" si="363"/>
        <v>44701</v>
      </c>
      <c r="J637" s="141">
        <f t="shared" si="371"/>
        <v>21</v>
      </c>
      <c r="K637" s="141">
        <f t="shared" si="386"/>
        <v>12</v>
      </c>
      <c r="L637" s="8">
        <f t="shared" si="372"/>
        <v>1.0092255299999999</v>
      </c>
      <c r="M637" s="142">
        <f t="shared" si="385"/>
        <v>1.0101006100000001</v>
      </c>
      <c r="N637" s="142">
        <f t="shared" si="380"/>
        <v>1.1634913164767249</v>
      </c>
      <c r="O637" s="135">
        <f t="shared" si="382"/>
        <v>1.1742251399999999</v>
      </c>
      <c r="P637" s="135">
        <f t="shared" si="364"/>
        <v>1068.2730141</v>
      </c>
      <c r="Q637" s="190">
        <f t="shared" si="377"/>
        <v>0</v>
      </c>
      <c r="R637" s="191">
        <f t="shared" si="373"/>
        <v>0</v>
      </c>
      <c r="S637" s="135">
        <f t="shared" si="365"/>
        <v>0</v>
      </c>
      <c r="T637" s="145">
        <f t="shared" si="374"/>
        <v>7.8600000000000003E-2</v>
      </c>
      <c r="U637" s="143">
        <f t="shared" si="381"/>
        <v>12</v>
      </c>
      <c r="V637" s="143">
        <v>252</v>
      </c>
      <c r="W637" s="142">
        <f t="shared" si="366"/>
        <v>1.003609542</v>
      </c>
      <c r="X637" s="135">
        <f t="shared" si="367"/>
        <v>3.85597631</v>
      </c>
      <c r="Y637" s="135">
        <f t="shared" si="368"/>
        <v>0</v>
      </c>
      <c r="Z637" s="148" t="str">
        <f t="shared" si="378"/>
        <v>A+J=</v>
      </c>
      <c r="AA637" s="140">
        <f t="shared" si="379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22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3"/>
      <c r="DN637" s="1"/>
      <c r="DO637" s="1"/>
      <c r="DP637" s="1"/>
      <c r="DQ637" s="1"/>
      <c r="DR637" s="1"/>
      <c r="DS637" s="1"/>
      <c r="DT637" s="1"/>
      <c r="DU637" s="1"/>
      <c r="DV637" s="1"/>
      <c r="DW637" s="4"/>
      <c r="DX637" s="1"/>
      <c r="DY637" s="1"/>
      <c r="DZ637" s="1"/>
      <c r="EA637" s="1"/>
      <c r="EB637" s="1"/>
      <c r="EC637" s="1"/>
    </row>
    <row r="638" spans="1:133" ht="12.75" x14ac:dyDescent="0.2">
      <c r="A638" s="134">
        <f t="shared" si="369"/>
        <v>44691</v>
      </c>
      <c r="B638" s="135">
        <f t="shared" si="361"/>
        <v>1073.27197439</v>
      </c>
      <c r="C638" s="135">
        <f t="shared" si="375"/>
        <v>909.76847429999998</v>
      </c>
      <c r="D638" s="136">
        <f t="shared" si="370"/>
        <v>6215.24</v>
      </c>
      <c r="E638" s="137">
        <f t="shared" si="383"/>
        <v>6315.93</v>
      </c>
      <c r="F638" s="138">
        <f t="shared" si="384"/>
        <v>44640</v>
      </c>
      <c r="G638" s="139">
        <f t="shared" si="362"/>
        <v>1.6200500704719456E-2</v>
      </c>
      <c r="H638" s="140">
        <f t="shared" si="376"/>
        <v>44701</v>
      </c>
      <c r="I638" s="140">
        <f t="shared" si="363"/>
        <v>44701</v>
      </c>
      <c r="J638" s="141">
        <f t="shared" si="371"/>
        <v>21</v>
      </c>
      <c r="K638" s="141">
        <f t="shared" si="386"/>
        <v>13</v>
      </c>
      <c r="L638" s="8">
        <f t="shared" si="372"/>
        <v>1.0099981600000001</v>
      </c>
      <c r="M638" s="142">
        <f t="shared" si="385"/>
        <v>1.0101006100000001</v>
      </c>
      <c r="N638" s="142">
        <f t="shared" si="380"/>
        <v>1.1634913164767249</v>
      </c>
      <c r="O638" s="135">
        <f t="shared" si="382"/>
        <v>1.17512408</v>
      </c>
      <c r="P638" s="135">
        <f t="shared" si="364"/>
        <v>1069.0908413699999</v>
      </c>
      <c r="Q638" s="190">
        <f t="shared" si="377"/>
        <v>0</v>
      </c>
      <c r="R638" s="191">
        <f t="shared" si="373"/>
        <v>0</v>
      </c>
      <c r="S638" s="135">
        <f t="shared" si="365"/>
        <v>0</v>
      </c>
      <c r="T638" s="145">
        <f t="shared" si="374"/>
        <v>7.8600000000000003E-2</v>
      </c>
      <c r="U638" s="143">
        <f t="shared" si="381"/>
        <v>13</v>
      </c>
      <c r="V638" s="143">
        <v>252</v>
      </c>
      <c r="W638" s="142">
        <f t="shared" si="366"/>
        <v>1.0039109239999999</v>
      </c>
      <c r="X638" s="135">
        <f t="shared" si="367"/>
        <v>4.1811330199999999</v>
      </c>
      <c r="Y638" s="135">
        <f t="shared" si="368"/>
        <v>0</v>
      </c>
      <c r="Z638" s="148" t="str">
        <f t="shared" si="378"/>
        <v>A+J=</v>
      </c>
      <c r="AA638" s="140">
        <f t="shared" si="379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22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3"/>
      <c r="DN638" s="1"/>
      <c r="DO638" s="1"/>
      <c r="DP638" s="1"/>
      <c r="DQ638" s="1"/>
      <c r="DR638" s="1"/>
      <c r="DS638" s="1"/>
      <c r="DT638" s="1"/>
      <c r="DU638" s="1"/>
      <c r="DV638" s="1"/>
      <c r="DW638" s="4"/>
      <c r="DX638" s="1"/>
      <c r="DY638" s="1"/>
      <c r="DZ638" s="1"/>
      <c r="EA638" s="1"/>
      <c r="EB638" s="1"/>
      <c r="EC638" s="1"/>
    </row>
    <row r="639" spans="1:133" ht="12.75" x14ac:dyDescent="0.2">
      <c r="A639" s="134">
        <f t="shared" si="369"/>
        <v>44692</v>
      </c>
      <c r="B639" s="135">
        <f t="shared" si="361"/>
        <v>1074.4161790899998</v>
      </c>
      <c r="C639" s="135">
        <f t="shared" si="375"/>
        <v>909.76847429999998</v>
      </c>
      <c r="D639" s="136">
        <f t="shared" si="370"/>
        <v>6215.24</v>
      </c>
      <c r="E639" s="137">
        <f t="shared" si="383"/>
        <v>6315.93</v>
      </c>
      <c r="F639" s="138">
        <f t="shared" si="384"/>
        <v>44640</v>
      </c>
      <c r="G639" s="139">
        <f t="shared" si="362"/>
        <v>1.6200500704719456E-2</v>
      </c>
      <c r="H639" s="140">
        <f t="shared" si="376"/>
        <v>44701</v>
      </c>
      <c r="I639" s="140">
        <f t="shared" si="363"/>
        <v>44701</v>
      </c>
      <c r="J639" s="141">
        <f t="shared" si="371"/>
        <v>21</v>
      </c>
      <c r="K639" s="141">
        <f t="shared" si="386"/>
        <v>14</v>
      </c>
      <c r="L639" s="8">
        <f t="shared" si="372"/>
        <v>1.0107713700000001</v>
      </c>
      <c r="M639" s="142">
        <f t="shared" si="385"/>
        <v>1.0101006100000001</v>
      </c>
      <c r="N639" s="142">
        <f t="shared" si="380"/>
        <v>1.1634913164767249</v>
      </c>
      <c r="O639" s="135">
        <f t="shared" si="382"/>
        <v>1.1760237099999999</v>
      </c>
      <c r="P639" s="135">
        <f t="shared" si="364"/>
        <v>1069.9092963799999</v>
      </c>
      <c r="Q639" s="190">
        <f t="shared" si="377"/>
        <v>0</v>
      </c>
      <c r="R639" s="191">
        <f t="shared" si="373"/>
        <v>0</v>
      </c>
      <c r="S639" s="135">
        <f t="shared" si="365"/>
        <v>0</v>
      </c>
      <c r="T639" s="145">
        <f t="shared" si="374"/>
        <v>7.8600000000000003E-2</v>
      </c>
      <c r="U639" s="143">
        <f t="shared" si="381"/>
        <v>14</v>
      </c>
      <c r="V639" s="143">
        <v>252</v>
      </c>
      <c r="W639" s="142">
        <f t="shared" si="366"/>
        <v>1.0042123970000001</v>
      </c>
      <c r="X639" s="135">
        <f t="shared" si="367"/>
        <v>4.5068827100000002</v>
      </c>
      <c r="Y639" s="135">
        <f t="shared" si="368"/>
        <v>0</v>
      </c>
      <c r="Z639" s="148" t="str">
        <f t="shared" si="378"/>
        <v>A+J=</v>
      </c>
      <c r="AA639" s="140">
        <f t="shared" si="379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22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3"/>
      <c r="DN639" s="1"/>
      <c r="DO639" s="1"/>
      <c r="DP639" s="1"/>
      <c r="DQ639" s="1"/>
      <c r="DR639" s="1"/>
      <c r="DS639" s="1"/>
      <c r="DT639" s="1"/>
      <c r="DU639" s="1"/>
      <c r="DV639" s="1"/>
      <c r="DW639" s="4"/>
      <c r="DX639" s="1"/>
      <c r="DY639" s="1"/>
      <c r="DZ639" s="1"/>
      <c r="EA639" s="1"/>
      <c r="EB639" s="1"/>
      <c r="EC639" s="1"/>
    </row>
    <row r="640" spans="1:133" ht="12.75" x14ac:dyDescent="0.2">
      <c r="A640" s="134">
        <f t="shared" si="369"/>
        <v>44693</v>
      </c>
      <c r="B640" s="135">
        <f t="shared" si="361"/>
        <v>1075.5616052800001</v>
      </c>
      <c r="C640" s="135">
        <f t="shared" si="375"/>
        <v>909.76847429999998</v>
      </c>
      <c r="D640" s="136">
        <f t="shared" si="370"/>
        <v>6215.24</v>
      </c>
      <c r="E640" s="137">
        <f t="shared" si="383"/>
        <v>6315.93</v>
      </c>
      <c r="F640" s="138">
        <f t="shared" si="384"/>
        <v>44640</v>
      </c>
      <c r="G640" s="139">
        <f t="shared" si="362"/>
        <v>1.6200500704719456E-2</v>
      </c>
      <c r="H640" s="140">
        <f t="shared" si="376"/>
        <v>44701</v>
      </c>
      <c r="I640" s="140">
        <f t="shared" si="363"/>
        <v>44701</v>
      </c>
      <c r="J640" s="141">
        <f t="shared" si="371"/>
        <v>21</v>
      </c>
      <c r="K640" s="141">
        <f t="shared" si="386"/>
        <v>15</v>
      </c>
      <c r="L640" s="8">
        <f t="shared" si="372"/>
        <v>1.0115451799999999</v>
      </c>
      <c r="M640" s="142">
        <f t="shared" si="385"/>
        <v>1.0101006100000001</v>
      </c>
      <c r="N640" s="142">
        <f t="shared" si="380"/>
        <v>1.1634913164767249</v>
      </c>
      <c r="O640" s="135">
        <f t="shared" si="382"/>
        <v>1.1769240299999999</v>
      </c>
      <c r="P640" s="135">
        <f t="shared" si="364"/>
        <v>1070.72837914</v>
      </c>
      <c r="Q640" s="190">
        <f t="shared" si="377"/>
        <v>0</v>
      </c>
      <c r="R640" s="191">
        <f t="shared" si="373"/>
        <v>0</v>
      </c>
      <c r="S640" s="135">
        <f t="shared" si="365"/>
        <v>0</v>
      </c>
      <c r="T640" s="145">
        <f t="shared" si="374"/>
        <v>7.8600000000000003E-2</v>
      </c>
      <c r="U640" s="143">
        <f t="shared" si="381"/>
        <v>15</v>
      </c>
      <c r="V640" s="143">
        <v>252</v>
      </c>
      <c r="W640" s="142">
        <f t="shared" si="366"/>
        <v>1.004513961</v>
      </c>
      <c r="X640" s="135">
        <f t="shared" si="367"/>
        <v>4.8332261399999998</v>
      </c>
      <c r="Y640" s="135">
        <f t="shared" si="368"/>
        <v>0</v>
      </c>
      <c r="Z640" s="148" t="str">
        <f t="shared" si="378"/>
        <v>A+J=</v>
      </c>
      <c r="AA640" s="140">
        <f t="shared" si="379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22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3"/>
      <c r="DN640" s="1"/>
      <c r="DO640" s="1"/>
      <c r="DP640" s="1"/>
      <c r="DQ640" s="1"/>
      <c r="DR640" s="1"/>
      <c r="DS640" s="1"/>
      <c r="DT640" s="1"/>
      <c r="DU640" s="1"/>
      <c r="DV640" s="1"/>
      <c r="DW640" s="4"/>
      <c r="DX640" s="1"/>
      <c r="DY640" s="1"/>
      <c r="DZ640" s="1"/>
      <c r="EA640" s="1"/>
      <c r="EB640" s="1"/>
      <c r="EC640" s="1"/>
    </row>
    <row r="641" spans="1:133" ht="12.75" x14ac:dyDescent="0.2">
      <c r="A641" s="134">
        <f t="shared" si="369"/>
        <v>44694</v>
      </c>
      <c r="B641" s="135">
        <f t="shared" si="361"/>
        <v>1076.70826182</v>
      </c>
      <c r="C641" s="135">
        <f t="shared" si="375"/>
        <v>909.76847429999998</v>
      </c>
      <c r="D641" s="136">
        <f t="shared" si="370"/>
        <v>6215.24</v>
      </c>
      <c r="E641" s="137">
        <f t="shared" si="383"/>
        <v>6315.93</v>
      </c>
      <c r="F641" s="138">
        <f t="shared" si="384"/>
        <v>44640</v>
      </c>
      <c r="G641" s="139">
        <f t="shared" si="362"/>
        <v>1.6200500704719456E-2</v>
      </c>
      <c r="H641" s="140">
        <f t="shared" si="376"/>
        <v>44701</v>
      </c>
      <c r="I641" s="140">
        <f t="shared" si="363"/>
        <v>44701</v>
      </c>
      <c r="J641" s="141">
        <f t="shared" si="371"/>
        <v>21</v>
      </c>
      <c r="K641" s="141">
        <f t="shared" si="386"/>
        <v>16</v>
      </c>
      <c r="L641" s="8">
        <f t="shared" si="372"/>
        <v>1.0123195899999999</v>
      </c>
      <c r="M641" s="142">
        <f t="shared" si="385"/>
        <v>1.0101006100000001</v>
      </c>
      <c r="N641" s="142">
        <f t="shared" si="380"/>
        <v>1.1634913164767249</v>
      </c>
      <c r="O641" s="135">
        <f t="shared" si="382"/>
        <v>1.17782505</v>
      </c>
      <c r="P641" s="135">
        <f t="shared" si="364"/>
        <v>1071.54809873</v>
      </c>
      <c r="Q641" s="190">
        <f t="shared" si="377"/>
        <v>0</v>
      </c>
      <c r="R641" s="191">
        <f t="shared" si="373"/>
        <v>0</v>
      </c>
      <c r="S641" s="135">
        <f t="shared" si="365"/>
        <v>0</v>
      </c>
      <c r="T641" s="145">
        <f t="shared" si="374"/>
        <v>7.8600000000000003E-2</v>
      </c>
      <c r="U641" s="143">
        <f t="shared" si="381"/>
        <v>16</v>
      </c>
      <c r="V641" s="143">
        <v>252</v>
      </c>
      <c r="W641" s="142">
        <f t="shared" si="366"/>
        <v>1.0048156150000001</v>
      </c>
      <c r="X641" s="135">
        <f t="shared" si="367"/>
        <v>5.1601630900000002</v>
      </c>
      <c r="Y641" s="135">
        <f t="shared" si="368"/>
        <v>0</v>
      </c>
      <c r="Z641" s="148" t="str">
        <f t="shared" si="378"/>
        <v>A+J=</v>
      </c>
      <c r="AA641" s="140">
        <f t="shared" si="379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22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3"/>
      <c r="DN641" s="1"/>
      <c r="DO641" s="1"/>
      <c r="DP641" s="1"/>
      <c r="DQ641" s="1"/>
      <c r="DR641" s="1"/>
      <c r="DS641" s="1"/>
      <c r="DT641" s="1"/>
      <c r="DU641" s="1"/>
      <c r="DV641" s="1"/>
      <c r="DW641" s="4"/>
      <c r="DX641" s="1"/>
      <c r="DY641" s="1"/>
      <c r="DZ641" s="1"/>
      <c r="EA641" s="1"/>
      <c r="EB641" s="1"/>
      <c r="EC641" s="1"/>
    </row>
    <row r="642" spans="1:133" ht="12.75" x14ac:dyDescent="0.2">
      <c r="A642" s="134">
        <f t="shared" si="369"/>
        <v>44695</v>
      </c>
      <c r="B642" s="135">
        <f t="shared" si="361"/>
        <v>1077.85612315</v>
      </c>
      <c r="C642" s="135">
        <f t="shared" si="375"/>
        <v>909.76847429999998</v>
      </c>
      <c r="D642" s="136">
        <f t="shared" si="370"/>
        <v>6215.24</v>
      </c>
      <c r="E642" s="137">
        <f t="shared" si="383"/>
        <v>6315.93</v>
      </c>
      <c r="F642" s="138">
        <f t="shared" si="384"/>
        <v>44640</v>
      </c>
      <c r="G642" s="139">
        <f t="shared" si="362"/>
        <v>1.6200500704719456E-2</v>
      </c>
      <c r="H642" s="140">
        <f t="shared" si="376"/>
        <v>44701</v>
      </c>
      <c r="I642" s="140">
        <f t="shared" si="363"/>
        <v>44701</v>
      </c>
      <c r="J642" s="141">
        <f t="shared" si="371"/>
        <v>21</v>
      </c>
      <c r="K642" s="141">
        <f t="shared" si="386"/>
        <v>17</v>
      </c>
      <c r="L642" s="8">
        <f t="shared" si="372"/>
        <v>1.01309458</v>
      </c>
      <c r="M642" s="142">
        <f t="shared" si="385"/>
        <v>1.0101006100000001</v>
      </c>
      <c r="N642" s="142">
        <f t="shared" si="380"/>
        <v>1.1634913164767249</v>
      </c>
      <c r="O642" s="135">
        <f t="shared" si="382"/>
        <v>1.1787267400000001</v>
      </c>
      <c r="P642" s="135">
        <f t="shared" si="364"/>
        <v>1072.3684278600001</v>
      </c>
      <c r="Q642" s="190">
        <f t="shared" si="377"/>
        <v>0</v>
      </c>
      <c r="R642" s="191">
        <f t="shared" si="373"/>
        <v>0</v>
      </c>
      <c r="S642" s="135">
        <f t="shared" si="365"/>
        <v>0</v>
      </c>
      <c r="T642" s="145">
        <f t="shared" si="374"/>
        <v>7.8600000000000003E-2</v>
      </c>
      <c r="U642" s="143">
        <f t="shared" si="381"/>
        <v>17</v>
      </c>
      <c r="V642" s="143">
        <v>252</v>
      </c>
      <c r="W642" s="142">
        <f t="shared" si="366"/>
        <v>1.0051173600000001</v>
      </c>
      <c r="X642" s="135">
        <f t="shared" si="367"/>
        <v>5.4876952899999996</v>
      </c>
      <c r="Y642" s="135">
        <f t="shared" si="368"/>
        <v>0</v>
      </c>
      <c r="Z642" s="148" t="str">
        <f t="shared" si="378"/>
        <v>A+J=</v>
      </c>
      <c r="AA642" s="140">
        <f t="shared" si="379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22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3"/>
      <c r="DN642" s="1"/>
      <c r="DO642" s="1"/>
      <c r="DP642" s="1"/>
      <c r="DQ642" s="1"/>
      <c r="DR642" s="1"/>
      <c r="DS642" s="1"/>
      <c r="DT642" s="1"/>
      <c r="DU642" s="1"/>
      <c r="DV642" s="1"/>
      <c r="DW642" s="4"/>
      <c r="DX642" s="1"/>
      <c r="DY642" s="1"/>
      <c r="DZ642" s="1"/>
      <c r="EA642" s="1"/>
      <c r="EB642" s="1"/>
      <c r="EC642" s="1"/>
    </row>
    <row r="643" spans="1:133" ht="12.75" x14ac:dyDescent="0.2">
      <c r="A643" s="134">
        <f t="shared" si="369"/>
        <v>44696</v>
      </c>
      <c r="B643" s="135">
        <f t="shared" si="361"/>
        <v>1077.85612315</v>
      </c>
      <c r="C643" s="135">
        <f t="shared" si="375"/>
        <v>909.76847429999998</v>
      </c>
      <c r="D643" s="136">
        <f t="shared" si="370"/>
        <v>6215.24</v>
      </c>
      <c r="E643" s="137">
        <f t="shared" si="383"/>
        <v>6315.93</v>
      </c>
      <c r="F643" s="138">
        <f t="shared" si="384"/>
        <v>44640</v>
      </c>
      <c r="G643" s="139">
        <f t="shared" si="362"/>
        <v>1.6200500704719456E-2</v>
      </c>
      <c r="H643" s="140">
        <f t="shared" si="376"/>
        <v>44701</v>
      </c>
      <c r="I643" s="140">
        <f t="shared" si="363"/>
        <v>44701</v>
      </c>
      <c r="J643" s="141">
        <f t="shared" si="371"/>
        <v>21</v>
      </c>
      <c r="K643" s="141">
        <f t="shared" si="386"/>
        <v>17</v>
      </c>
      <c r="L643" s="8">
        <f t="shared" si="372"/>
        <v>1.01309458</v>
      </c>
      <c r="M643" s="142">
        <f t="shared" si="385"/>
        <v>1.0101006100000001</v>
      </c>
      <c r="N643" s="142">
        <f t="shared" si="380"/>
        <v>1.1634913164767249</v>
      </c>
      <c r="O643" s="135">
        <f t="shared" si="382"/>
        <v>1.1787267400000001</v>
      </c>
      <c r="P643" s="135">
        <f t="shared" si="364"/>
        <v>1072.3684278600001</v>
      </c>
      <c r="Q643" s="190">
        <f t="shared" si="377"/>
        <v>0</v>
      </c>
      <c r="R643" s="191">
        <f t="shared" si="373"/>
        <v>0</v>
      </c>
      <c r="S643" s="135">
        <f t="shared" si="365"/>
        <v>0</v>
      </c>
      <c r="T643" s="145">
        <f t="shared" si="374"/>
        <v>7.8600000000000003E-2</v>
      </c>
      <c r="U643" s="143">
        <f t="shared" si="381"/>
        <v>17</v>
      </c>
      <c r="V643" s="143">
        <v>252</v>
      </c>
      <c r="W643" s="142">
        <f t="shared" si="366"/>
        <v>1.0051173600000001</v>
      </c>
      <c r="X643" s="135">
        <f t="shared" si="367"/>
        <v>5.4876952899999996</v>
      </c>
      <c r="Y643" s="135">
        <f t="shared" si="368"/>
        <v>0</v>
      </c>
      <c r="Z643" s="148" t="str">
        <f t="shared" si="378"/>
        <v>A+J=</v>
      </c>
      <c r="AA643" s="140">
        <f t="shared" si="379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22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3"/>
      <c r="DN643" s="1"/>
      <c r="DO643" s="1"/>
      <c r="DP643" s="1"/>
      <c r="DQ643" s="1"/>
      <c r="DR643" s="1"/>
      <c r="DS643" s="1"/>
      <c r="DT643" s="1"/>
      <c r="DU643" s="1"/>
      <c r="DV643" s="1"/>
      <c r="DW643" s="4"/>
      <c r="DX643" s="1"/>
      <c r="DY643" s="1"/>
      <c r="DZ643" s="1"/>
      <c r="EA643" s="1"/>
      <c r="EB643" s="1"/>
      <c r="EC643" s="1"/>
    </row>
    <row r="644" spans="1:133" ht="12.75" x14ac:dyDescent="0.2">
      <c r="A644" s="134">
        <f t="shared" si="369"/>
        <v>44697</v>
      </c>
      <c r="B644" s="135">
        <f t="shared" si="361"/>
        <v>1077.85612315</v>
      </c>
      <c r="C644" s="135">
        <f t="shared" si="375"/>
        <v>909.76847429999998</v>
      </c>
      <c r="D644" s="136">
        <f t="shared" si="370"/>
        <v>6215.24</v>
      </c>
      <c r="E644" s="137">
        <f t="shared" si="383"/>
        <v>6315.93</v>
      </c>
      <c r="F644" s="138">
        <f t="shared" si="384"/>
        <v>44640</v>
      </c>
      <c r="G644" s="139">
        <f t="shared" si="362"/>
        <v>1.6200500704719456E-2</v>
      </c>
      <c r="H644" s="140">
        <f t="shared" si="376"/>
        <v>44701</v>
      </c>
      <c r="I644" s="140">
        <f t="shared" si="363"/>
        <v>44701</v>
      </c>
      <c r="J644" s="141">
        <f t="shared" si="371"/>
        <v>21</v>
      </c>
      <c r="K644" s="141">
        <f t="shared" si="386"/>
        <v>17</v>
      </c>
      <c r="L644" s="8">
        <f t="shared" si="372"/>
        <v>1.01309458</v>
      </c>
      <c r="M644" s="142">
        <f t="shared" si="385"/>
        <v>1.0101006100000001</v>
      </c>
      <c r="N644" s="142">
        <f t="shared" si="380"/>
        <v>1.1634913164767249</v>
      </c>
      <c r="O644" s="135">
        <f t="shared" si="382"/>
        <v>1.1787267400000001</v>
      </c>
      <c r="P644" s="135">
        <f t="shared" si="364"/>
        <v>1072.3684278600001</v>
      </c>
      <c r="Q644" s="190">
        <f t="shared" si="377"/>
        <v>0</v>
      </c>
      <c r="R644" s="191">
        <f t="shared" si="373"/>
        <v>0</v>
      </c>
      <c r="S644" s="135">
        <f t="shared" si="365"/>
        <v>0</v>
      </c>
      <c r="T644" s="145">
        <f t="shared" si="374"/>
        <v>7.8600000000000003E-2</v>
      </c>
      <c r="U644" s="143">
        <f t="shared" si="381"/>
        <v>17</v>
      </c>
      <c r="V644" s="143">
        <v>252</v>
      </c>
      <c r="W644" s="142">
        <f t="shared" si="366"/>
        <v>1.0051173600000001</v>
      </c>
      <c r="X644" s="135">
        <f t="shared" si="367"/>
        <v>5.4876952899999996</v>
      </c>
      <c r="Y644" s="135">
        <f t="shared" si="368"/>
        <v>0</v>
      </c>
      <c r="Z644" s="148" t="str">
        <f t="shared" si="378"/>
        <v>A+J=</v>
      </c>
      <c r="AA644" s="140">
        <f t="shared" si="379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22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3"/>
      <c r="DN644" s="1"/>
      <c r="DO644" s="1"/>
      <c r="DP644" s="1"/>
      <c r="DQ644" s="1"/>
      <c r="DR644" s="1"/>
      <c r="DS644" s="1"/>
      <c r="DT644" s="1"/>
      <c r="DU644" s="1"/>
      <c r="DV644" s="1"/>
      <c r="DW644" s="4"/>
      <c r="DX644" s="1"/>
      <c r="DY644" s="1"/>
      <c r="DZ644" s="1"/>
      <c r="EA644" s="1"/>
      <c r="EB644" s="1"/>
      <c r="EC644" s="1"/>
    </row>
    <row r="645" spans="1:133" ht="12.75" x14ac:dyDescent="0.2">
      <c r="A645" s="134">
        <f t="shared" si="369"/>
        <v>44698</v>
      </c>
      <c r="B645" s="135">
        <f t="shared" si="361"/>
        <v>1079.0052175000001</v>
      </c>
      <c r="C645" s="135">
        <f t="shared" si="375"/>
        <v>909.76847429999998</v>
      </c>
      <c r="D645" s="136">
        <f t="shared" si="370"/>
        <v>6215.24</v>
      </c>
      <c r="E645" s="137">
        <f t="shared" si="383"/>
        <v>6315.93</v>
      </c>
      <c r="F645" s="138">
        <f t="shared" si="384"/>
        <v>44640</v>
      </c>
      <c r="G645" s="139">
        <f t="shared" si="362"/>
        <v>1.6200500704719456E-2</v>
      </c>
      <c r="H645" s="140">
        <f t="shared" si="376"/>
        <v>44701</v>
      </c>
      <c r="I645" s="140">
        <f t="shared" si="363"/>
        <v>44701</v>
      </c>
      <c r="J645" s="141">
        <f t="shared" si="371"/>
        <v>21</v>
      </c>
      <c r="K645" s="141">
        <f t="shared" si="386"/>
        <v>18</v>
      </c>
      <c r="L645" s="8">
        <f t="shared" si="372"/>
        <v>1.0138701699999999</v>
      </c>
      <c r="M645" s="142">
        <f t="shared" si="385"/>
        <v>1.0101006100000001</v>
      </c>
      <c r="N645" s="142">
        <f t="shared" si="380"/>
        <v>1.1634913164767249</v>
      </c>
      <c r="O645" s="135">
        <f t="shared" si="382"/>
        <v>1.1796291299999999</v>
      </c>
      <c r="P645" s="135">
        <f t="shared" si="364"/>
        <v>1073.18939383</v>
      </c>
      <c r="Q645" s="190">
        <f t="shared" si="377"/>
        <v>0</v>
      </c>
      <c r="R645" s="191">
        <f t="shared" si="373"/>
        <v>0</v>
      </c>
      <c r="S645" s="135">
        <f t="shared" si="365"/>
        <v>0</v>
      </c>
      <c r="T645" s="145">
        <f t="shared" si="374"/>
        <v>7.8600000000000003E-2</v>
      </c>
      <c r="U645" s="143">
        <f t="shared" si="381"/>
        <v>18</v>
      </c>
      <c r="V645" s="143">
        <v>252</v>
      </c>
      <c r="W645" s="142">
        <f t="shared" si="366"/>
        <v>1.0054191960000001</v>
      </c>
      <c r="X645" s="135">
        <f t="shared" si="367"/>
        <v>5.8158236700000003</v>
      </c>
      <c r="Y645" s="135">
        <f t="shared" si="368"/>
        <v>0</v>
      </c>
      <c r="Z645" s="148" t="str">
        <f t="shared" si="378"/>
        <v>A+J=</v>
      </c>
      <c r="AA645" s="140">
        <f t="shared" si="379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22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3"/>
      <c r="DN645" s="1"/>
      <c r="DO645" s="1"/>
      <c r="DP645" s="1"/>
      <c r="DQ645" s="1"/>
      <c r="DR645" s="1"/>
      <c r="DS645" s="1"/>
      <c r="DT645" s="1"/>
      <c r="DU645" s="1"/>
      <c r="DV645" s="1"/>
      <c r="DW645" s="4"/>
      <c r="DX645" s="1"/>
      <c r="DY645" s="1"/>
      <c r="DZ645" s="1"/>
      <c r="EA645" s="1"/>
      <c r="EB645" s="1"/>
      <c r="EC645" s="1"/>
    </row>
    <row r="646" spans="1:133" ht="12.75" x14ac:dyDescent="0.2">
      <c r="A646" s="134">
        <f t="shared" si="369"/>
        <v>44699</v>
      </c>
      <c r="B646" s="135">
        <f t="shared" si="361"/>
        <v>1080.1555354299999</v>
      </c>
      <c r="C646" s="135">
        <f t="shared" si="375"/>
        <v>909.76847429999998</v>
      </c>
      <c r="D646" s="136">
        <f t="shared" si="370"/>
        <v>6215.24</v>
      </c>
      <c r="E646" s="137">
        <f t="shared" si="383"/>
        <v>6315.93</v>
      </c>
      <c r="F646" s="138">
        <f t="shared" si="384"/>
        <v>44640</v>
      </c>
      <c r="G646" s="139">
        <f t="shared" si="362"/>
        <v>1.6200500704719456E-2</v>
      </c>
      <c r="H646" s="140">
        <f t="shared" si="376"/>
        <v>44701</v>
      </c>
      <c r="I646" s="140">
        <f t="shared" si="363"/>
        <v>44701</v>
      </c>
      <c r="J646" s="141">
        <f t="shared" si="371"/>
        <v>21</v>
      </c>
      <c r="K646" s="141">
        <f t="shared" si="386"/>
        <v>19</v>
      </c>
      <c r="L646" s="8">
        <f t="shared" si="372"/>
        <v>1.01464635</v>
      </c>
      <c r="M646" s="142">
        <f t="shared" si="385"/>
        <v>1.0101006100000001</v>
      </c>
      <c r="N646" s="142">
        <f t="shared" si="380"/>
        <v>1.1634913164767249</v>
      </c>
      <c r="O646" s="135">
        <f t="shared" si="382"/>
        <v>1.18053221</v>
      </c>
      <c r="P646" s="135">
        <f t="shared" si="364"/>
        <v>1074.01098755</v>
      </c>
      <c r="Q646" s="190">
        <f t="shared" si="377"/>
        <v>0</v>
      </c>
      <c r="R646" s="191">
        <f t="shared" si="373"/>
        <v>0</v>
      </c>
      <c r="S646" s="135">
        <f t="shared" si="365"/>
        <v>0</v>
      </c>
      <c r="T646" s="145">
        <f t="shared" si="374"/>
        <v>7.8600000000000003E-2</v>
      </c>
      <c r="U646" s="143">
        <f t="shared" si="381"/>
        <v>19</v>
      </c>
      <c r="V646" s="143">
        <v>252</v>
      </c>
      <c r="W646" s="142">
        <f t="shared" si="366"/>
        <v>1.005721122</v>
      </c>
      <c r="X646" s="135">
        <f t="shared" si="367"/>
        <v>6.1445478800000002</v>
      </c>
      <c r="Y646" s="135">
        <f t="shared" si="368"/>
        <v>0</v>
      </c>
      <c r="Z646" s="148" t="str">
        <f t="shared" si="378"/>
        <v>A+J=</v>
      </c>
      <c r="AA646" s="140">
        <f t="shared" si="379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22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3"/>
      <c r="DN646" s="1"/>
      <c r="DO646" s="1"/>
      <c r="DP646" s="1"/>
      <c r="DQ646" s="1"/>
      <c r="DR646" s="1"/>
      <c r="DS646" s="1"/>
      <c r="DT646" s="1"/>
      <c r="DU646" s="1"/>
      <c r="DV646" s="1"/>
      <c r="DW646" s="4"/>
      <c r="DX646" s="1"/>
      <c r="DY646" s="1"/>
      <c r="DZ646" s="1"/>
      <c r="EA646" s="1"/>
      <c r="EB646" s="1"/>
      <c r="EC646" s="1"/>
    </row>
    <row r="647" spans="1:133" ht="12.75" x14ac:dyDescent="0.2">
      <c r="A647" s="134">
        <f t="shared" si="369"/>
        <v>44700</v>
      </c>
      <c r="B647" s="135">
        <f t="shared" si="361"/>
        <v>1081.3070868900002</v>
      </c>
      <c r="C647" s="135">
        <f t="shared" si="375"/>
        <v>909.76847429999998</v>
      </c>
      <c r="D647" s="136">
        <f t="shared" si="370"/>
        <v>6215.24</v>
      </c>
      <c r="E647" s="137">
        <f t="shared" si="383"/>
        <v>6315.93</v>
      </c>
      <c r="F647" s="138">
        <f t="shared" si="384"/>
        <v>44640</v>
      </c>
      <c r="G647" s="139">
        <f t="shared" si="362"/>
        <v>1.6200500704719456E-2</v>
      </c>
      <c r="H647" s="140">
        <f t="shared" si="376"/>
        <v>44701</v>
      </c>
      <c r="I647" s="140">
        <f t="shared" si="363"/>
        <v>44701</v>
      </c>
      <c r="J647" s="141">
        <f t="shared" si="371"/>
        <v>21</v>
      </c>
      <c r="K647" s="141">
        <f t="shared" si="386"/>
        <v>20</v>
      </c>
      <c r="L647" s="8">
        <f t="shared" si="372"/>
        <v>1.0154231300000001</v>
      </c>
      <c r="M647" s="142">
        <f t="shared" si="385"/>
        <v>1.0101006100000001</v>
      </c>
      <c r="N647" s="142">
        <f t="shared" si="380"/>
        <v>1.1634913164767249</v>
      </c>
      <c r="O647" s="135">
        <f t="shared" si="382"/>
        <v>1.18143599</v>
      </c>
      <c r="P647" s="135">
        <f t="shared" si="364"/>
        <v>1074.8332181000001</v>
      </c>
      <c r="Q647" s="190">
        <f t="shared" si="377"/>
        <v>0</v>
      </c>
      <c r="R647" s="191">
        <f t="shared" si="373"/>
        <v>0</v>
      </c>
      <c r="S647" s="135">
        <f t="shared" si="365"/>
        <v>0</v>
      </c>
      <c r="T647" s="145">
        <f t="shared" si="374"/>
        <v>7.8600000000000003E-2</v>
      </c>
      <c r="U647" s="143">
        <f t="shared" si="381"/>
        <v>20</v>
      </c>
      <c r="V647" s="143">
        <v>252</v>
      </c>
      <c r="W647" s="142">
        <f t="shared" si="366"/>
        <v>1.006023138</v>
      </c>
      <c r="X647" s="135">
        <f t="shared" si="367"/>
        <v>6.47386879</v>
      </c>
      <c r="Y647" s="135">
        <f t="shared" si="368"/>
        <v>0</v>
      </c>
      <c r="Z647" s="148" t="str">
        <f t="shared" si="378"/>
        <v>A+J=</v>
      </c>
      <c r="AA647" s="140">
        <f t="shared" si="379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22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3"/>
      <c r="DN647" s="1"/>
      <c r="DO647" s="1"/>
      <c r="DP647" s="1"/>
      <c r="DQ647" s="1"/>
      <c r="DR647" s="1"/>
      <c r="DS647" s="1"/>
      <c r="DT647" s="1"/>
      <c r="DU647" s="1"/>
      <c r="DV647" s="1"/>
      <c r="DW647" s="4"/>
      <c r="DX647" s="1"/>
      <c r="DY647" s="1"/>
      <c r="DZ647" s="1"/>
      <c r="EA647" s="1"/>
      <c r="EB647" s="1"/>
      <c r="EC647" s="1"/>
    </row>
    <row r="648" spans="1:133" ht="12.75" x14ac:dyDescent="0.2">
      <c r="A648" s="134">
        <f t="shared" si="369"/>
        <v>44701</v>
      </c>
      <c r="B648" s="135">
        <f t="shared" si="361"/>
        <v>1082.4598565199999</v>
      </c>
      <c r="C648" s="135">
        <f t="shared" si="375"/>
        <v>909.76847429999998</v>
      </c>
      <c r="D648" s="136">
        <f t="shared" si="370"/>
        <v>6215.24</v>
      </c>
      <c r="E648" s="137">
        <f t="shared" si="383"/>
        <v>6315.93</v>
      </c>
      <c r="F648" s="138">
        <f t="shared" si="384"/>
        <v>44640</v>
      </c>
      <c r="G648" s="139">
        <f t="shared" si="362"/>
        <v>1.6200500704719456E-2</v>
      </c>
      <c r="H648" s="140">
        <f t="shared" si="376"/>
        <v>44732</v>
      </c>
      <c r="I648" s="140">
        <f t="shared" si="363"/>
        <v>44701</v>
      </c>
      <c r="J648" s="141">
        <f t="shared" si="371"/>
        <v>21</v>
      </c>
      <c r="K648" s="141">
        <f t="shared" si="386"/>
        <v>21</v>
      </c>
      <c r="L648" s="8">
        <f t="shared" si="372"/>
        <v>1.0162005000000001</v>
      </c>
      <c r="M648" s="142">
        <f t="shared" si="385"/>
        <v>1.0101006100000001</v>
      </c>
      <c r="N648" s="142">
        <f t="shared" si="380"/>
        <v>1.1634913164767249</v>
      </c>
      <c r="O648" s="135">
        <f t="shared" si="382"/>
        <v>1.1823404500000001</v>
      </c>
      <c r="P648" s="135">
        <f t="shared" si="364"/>
        <v>1075.65606729</v>
      </c>
      <c r="Q648" s="190">
        <f t="shared" si="377"/>
        <v>21</v>
      </c>
      <c r="R648" s="191">
        <f t="shared" si="373"/>
        <v>1.3242740652119249E-2</v>
      </c>
      <c r="S648" s="135">
        <f t="shared" si="365"/>
        <v>14.24463433</v>
      </c>
      <c r="T648" s="145">
        <f t="shared" si="374"/>
        <v>7.8600000000000003E-2</v>
      </c>
      <c r="U648" s="143">
        <f t="shared" si="381"/>
        <v>21</v>
      </c>
      <c r="V648" s="143">
        <v>252</v>
      </c>
      <c r="W648" s="142">
        <f t="shared" si="366"/>
        <v>1.0063252460000001</v>
      </c>
      <c r="X648" s="135">
        <f t="shared" si="367"/>
        <v>6.8037892299999996</v>
      </c>
      <c r="Y648" s="135">
        <f t="shared" si="368"/>
        <v>21.04842356</v>
      </c>
      <c r="Z648" s="148" t="str">
        <f t="shared" si="378"/>
        <v>A+J=</v>
      </c>
      <c r="AA648" s="140">
        <f t="shared" si="379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22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3"/>
      <c r="DN648" s="1"/>
      <c r="DO648" s="1"/>
      <c r="DP648" s="1"/>
      <c r="DQ648" s="1"/>
      <c r="DR648" s="1"/>
      <c r="DS648" s="1"/>
      <c r="DT648" s="1"/>
      <c r="DU648" s="1"/>
      <c r="DV648" s="1"/>
      <c r="DW648" s="4"/>
      <c r="DX648" s="1"/>
      <c r="DY648" s="1"/>
      <c r="DZ648" s="1"/>
      <c r="EA648" s="1"/>
      <c r="EB648" s="1"/>
      <c r="EC648" s="1"/>
    </row>
    <row r="649" spans="1:133" ht="12.75" x14ac:dyDescent="0.2">
      <c r="A649" s="134">
        <f t="shared" si="369"/>
        <v>44702</v>
      </c>
      <c r="B649" s="135">
        <f t="shared" si="361"/>
        <v>1062.2900796500001</v>
      </c>
      <c r="C649" s="135">
        <f t="shared" si="375"/>
        <v>897.72064635000004</v>
      </c>
      <c r="D649" s="136">
        <f t="shared" si="370"/>
        <v>6315.93</v>
      </c>
      <c r="E649" s="137">
        <f t="shared" si="383"/>
        <v>6382.88</v>
      </c>
      <c r="F649" s="138">
        <f t="shared" si="384"/>
        <v>44671</v>
      </c>
      <c r="G649" s="139">
        <f t="shared" si="362"/>
        <v>1.0600180812643467E-2</v>
      </c>
      <c r="H649" s="140">
        <f t="shared" si="376"/>
        <v>44732</v>
      </c>
      <c r="I649" s="140">
        <f t="shared" si="363"/>
        <v>44732</v>
      </c>
      <c r="J649" s="141">
        <f t="shared" si="371"/>
        <v>20</v>
      </c>
      <c r="K649" s="141">
        <f t="shared" si="386"/>
        <v>1</v>
      </c>
      <c r="L649" s="8">
        <f t="shared" si="372"/>
        <v>1.00052735</v>
      </c>
      <c r="M649" s="142">
        <f t="shared" si="385"/>
        <v>1.0162005000000001</v>
      </c>
      <c r="N649" s="142">
        <f t="shared" si="380"/>
        <v>1.1823404575493062</v>
      </c>
      <c r="O649" s="135">
        <f t="shared" si="382"/>
        <v>1.1829639599999999</v>
      </c>
      <c r="P649" s="135">
        <f t="shared" si="364"/>
        <v>1061.9711707700001</v>
      </c>
      <c r="Q649" s="190">
        <f t="shared" si="377"/>
        <v>0</v>
      </c>
      <c r="R649" s="191">
        <f t="shared" si="373"/>
        <v>0</v>
      </c>
      <c r="S649" s="135">
        <f t="shared" si="365"/>
        <v>0</v>
      </c>
      <c r="T649" s="145">
        <f t="shared" si="374"/>
        <v>7.8600000000000003E-2</v>
      </c>
      <c r="U649" s="143">
        <f t="shared" si="381"/>
        <v>1</v>
      </c>
      <c r="V649" s="143">
        <v>252</v>
      </c>
      <c r="W649" s="142">
        <f t="shared" si="366"/>
        <v>1.0003002990000001</v>
      </c>
      <c r="X649" s="135">
        <f t="shared" si="367"/>
        <v>0.31890888000000001</v>
      </c>
      <c r="Y649" s="135">
        <f t="shared" si="368"/>
        <v>0</v>
      </c>
      <c r="Z649" s="148" t="str">
        <f t="shared" si="378"/>
        <v>A+J=</v>
      </c>
      <c r="AA649" s="140">
        <f t="shared" si="379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22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3"/>
      <c r="DN649" s="1"/>
      <c r="DO649" s="1"/>
      <c r="DP649" s="1"/>
      <c r="DQ649" s="1"/>
      <c r="DR649" s="1"/>
      <c r="DS649" s="1"/>
      <c r="DT649" s="1"/>
      <c r="DU649" s="1"/>
      <c r="DV649" s="1"/>
      <c r="DW649" s="4"/>
      <c r="DX649" s="1"/>
      <c r="DY649" s="1"/>
      <c r="DZ649" s="1"/>
      <c r="EA649" s="1"/>
      <c r="EB649" s="1"/>
      <c r="EC649" s="1"/>
    </row>
    <row r="650" spans="1:133" ht="12.75" x14ac:dyDescent="0.2">
      <c r="A650" s="134">
        <f t="shared" si="369"/>
        <v>44703</v>
      </c>
      <c r="B650" s="135">
        <f t="shared" ref="B650:B713" si="387">(P650+X650)</f>
        <v>1062.2900796500001</v>
      </c>
      <c r="C650" s="135">
        <f t="shared" si="375"/>
        <v>897.72064635000004</v>
      </c>
      <c r="D650" s="136">
        <f t="shared" si="370"/>
        <v>6315.93</v>
      </c>
      <c r="E650" s="137">
        <f t="shared" si="383"/>
        <v>6382.88</v>
      </c>
      <c r="F650" s="138">
        <f t="shared" si="384"/>
        <v>44671</v>
      </c>
      <c r="G650" s="139">
        <f t="shared" ref="G650:G713" si="388">(E650/D650)-1</f>
        <v>1.0600180812643467E-2</v>
      </c>
      <c r="H650" s="140">
        <f t="shared" si="376"/>
        <v>44732</v>
      </c>
      <c r="I650" s="140">
        <f t="shared" ref="I650:I713" si="389">IF(A650&gt;I649,H650,I649)</f>
        <v>44732</v>
      </c>
      <c r="J650" s="141">
        <f t="shared" si="371"/>
        <v>20</v>
      </c>
      <c r="K650" s="141">
        <f t="shared" si="386"/>
        <v>1</v>
      </c>
      <c r="L650" s="8">
        <f t="shared" si="372"/>
        <v>1.00052735</v>
      </c>
      <c r="M650" s="142">
        <f t="shared" si="385"/>
        <v>1.0162005000000001</v>
      </c>
      <c r="N650" s="142">
        <f t="shared" si="380"/>
        <v>1.1823404575493062</v>
      </c>
      <c r="O650" s="135">
        <f t="shared" si="382"/>
        <v>1.1829639599999999</v>
      </c>
      <c r="P650" s="135">
        <f t="shared" ref="P650:P713" si="390">TRUNC(C650*O650,8)</f>
        <v>1061.9711707700001</v>
      </c>
      <c r="Q650" s="190">
        <f t="shared" si="377"/>
        <v>0</v>
      </c>
      <c r="R650" s="191">
        <f t="shared" si="373"/>
        <v>0</v>
      </c>
      <c r="S650" s="135">
        <f t="shared" ref="S650:S713" si="391">IF(R650&gt;0,TRUNC(R650*P650,8),0)</f>
        <v>0</v>
      </c>
      <c r="T650" s="145">
        <f t="shared" si="374"/>
        <v>7.8600000000000003E-2</v>
      </c>
      <c r="U650" s="143">
        <f t="shared" si="381"/>
        <v>1</v>
      </c>
      <c r="V650" s="143">
        <v>252</v>
      </c>
      <c r="W650" s="142">
        <f t="shared" ref="W650:W713" si="392">ROUND((1+T650)^TRUNC((U650/V650),9),9)</f>
        <v>1.0003002990000001</v>
      </c>
      <c r="X650" s="135">
        <f t="shared" ref="X650:X713" si="393">TRUNC((P650*(W650-1)),8)</f>
        <v>0.31890888000000001</v>
      </c>
      <c r="Y650" s="135">
        <f t="shared" ref="Y650:Y713" si="394">IF(Q650&gt;0,S650+X650,0)</f>
        <v>0</v>
      </c>
      <c r="Z650" s="148" t="str">
        <f t="shared" si="378"/>
        <v>A+J=</v>
      </c>
      <c r="AA650" s="140">
        <f t="shared" si="379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22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3"/>
      <c r="DN650" s="1"/>
      <c r="DO650" s="1"/>
      <c r="DP650" s="1"/>
      <c r="DQ650" s="1"/>
      <c r="DR650" s="1"/>
      <c r="DS650" s="1"/>
      <c r="DT650" s="1"/>
      <c r="DU650" s="1"/>
      <c r="DV650" s="1"/>
      <c r="DW650" s="4"/>
      <c r="DX650" s="1"/>
      <c r="DY650" s="1"/>
      <c r="DZ650" s="1"/>
      <c r="EA650" s="1"/>
      <c r="EB650" s="1"/>
      <c r="EC650" s="1"/>
    </row>
    <row r="651" spans="1:133" ht="12.75" x14ac:dyDescent="0.2">
      <c r="A651" s="134">
        <f t="shared" ref="A651:A714" si="395">(A650+1)</f>
        <v>44704</v>
      </c>
      <c r="B651" s="135">
        <f t="shared" si="387"/>
        <v>1062.2900796500001</v>
      </c>
      <c r="C651" s="135">
        <f t="shared" si="375"/>
        <v>897.72064635000004</v>
      </c>
      <c r="D651" s="136">
        <f t="shared" ref="D651:D714" si="396">IF(E651=E650,D650,E650)</f>
        <v>6315.93</v>
      </c>
      <c r="E651" s="137">
        <f t="shared" si="383"/>
        <v>6382.88</v>
      </c>
      <c r="F651" s="138">
        <f t="shared" si="384"/>
        <v>44671</v>
      </c>
      <c r="G651" s="139">
        <f t="shared" si="388"/>
        <v>1.0600180812643467E-2</v>
      </c>
      <c r="H651" s="140">
        <f t="shared" si="376"/>
        <v>44732</v>
      </c>
      <c r="I651" s="140">
        <f t="shared" si="389"/>
        <v>44732</v>
      </c>
      <c r="J651" s="141">
        <f t="shared" ref="J651:J714" si="397">IF(I651=I650,J650,NETWORKDAYS(I650,I651,$AD$148:$AD$502)-1)</f>
        <v>20</v>
      </c>
      <c r="K651" s="141">
        <f t="shared" si="386"/>
        <v>1</v>
      </c>
      <c r="L651" s="8">
        <f t="shared" ref="L651:L714" si="398">IF(E651&lt;D651,1,TRUNC((E651/D651)^TRUNC((K651/J651),9),8))</f>
        <v>1.00052735</v>
      </c>
      <c r="M651" s="142">
        <f t="shared" si="385"/>
        <v>1.0162005000000001</v>
      </c>
      <c r="N651" s="142">
        <f t="shared" si="380"/>
        <v>1.1823404575493062</v>
      </c>
      <c r="O651" s="135">
        <f t="shared" si="382"/>
        <v>1.1829639599999999</v>
      </c>
      <c r="P651" s="135">
        <f t="shared" si="390"/>
        <v>1061.9711707700001</v>
      </c>
      <c r="Q651" s="190">
        <f t="shared" si="377"/>
        <v>0</v>
      </c>
      <c r="R651" s="191">
        <f t="shared" ref="R651:R714" si="399">IF(Q651&gt;0,VLOOKUP($A651,$AD$10:$AI$140,6),0)</f>
        <v>0</v>
      </c>
      <c r="S651" s="135">
        <f t="shared" si="391"/>
        <v>0</v>
      </c>
      <c r="T651" s="145">
        <f t="shared" ref="T651:T714" si="400">(T650)</f>
        <v>7.8600000000000003E-2</v>
      </c>
      <c r="U651" s="143">
        <f t="shared" si="381"/>
        <v>1</v>
      </c>
      <c r="V651" s="143">
        <v>252</v>
      </c>
      <c r="W651" s="142">
        <f t="shared" si="392"/>
        <v>1.0003002990000001</v>
      </c>
      <c r="X651" s="135">
        <f t="shared" si="393"/>
        <v>0.31890888000000001</v>
      </c>
      <c r="Y651" s="135">
        <f t="shared" si="394"/>
        <v>0</v>
      </c>
      <c r="Z651" s="148" t="str">
        <f t="shared" si="378"/>
        <v>A+J=</v>
      </c>
      <c r="AA651" s="140">
        <f t="shared" si="379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22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3"/>
      <c r="DN651" s="1"/>
      <c r="DO651" s="1"/>
      <c r="DP651" s="1"/>
      <c r="DQ651" s="1"/>
      <c r="DR651" s="1"/>
      <c r="DS651" s="1"/>
      <c r="DT651" s="1"/>
      <c r="DU651" s="1"/>
      <c r="DV651" s="1"/>
      <c r="DW651" s="4"/>
      <c r="DX651" s="1"/>
      <c r="DY651" s="1"/>
      <c r="DZ651" s="1"/>
      <c r="EA651" s="1"/>
      <c r="EB651" s="1"/>
      <c r="EC651" s="1"/>
    </row>
    <row r="652" spans="1:133" ht="12.75" x14ac:dyDescent="0.2">
      <c r="A652" s="134">
        <f t="shared" si="395"/>
        <v>44705</v>
      </c>
      <c r="B652" s="135">
        <f t="shared" si="387"/>
        <v>1063.16946248</v>
      </c>
      <c r="C652" s="135">
        <f t="shared" ref="C652:C715" si="401">TRUNC(IF(Q651&gt;0,VLOOKUP(A651,$AD$12:$AE$140,2),C651),8)</f>
        <v>897.72064635000004</v>
      </c>
      <c r="D652" s="136">
        <f t="shared" si="396"/>
        <v>6315.93</v>
      </c>
      <c r="E652" s="137">
        <f t="shared" si="383"/>
        <v>6382.88</v>
      </c>
      <c r="F652" s="138">
        <f t="shared" si="384"/>
        <v>44671</v>
      </c>
      <c r="G652" s="139">
        <f t="shared" si="388"/>
        <v>1.0600180812643467E-2</v>
      </c>
      <c r="H652" s="140">
        <f t="shared" ref="H652:H715" si="402">IF(DAY(A652)=H$9,VLOOKUP(A652,AH$118:AN$450,4),H651)</f>
        <v>44732</v>
      </c>
      <c r="I652" s="140">
        <f t="shared" si="389"/>
        <v>44732</v>
      </c>
      <c r="J652" s="141">
        <f t="shared" si="397"/>
        <v>20</v>
      </c>
      <c r="K652" s="141">
        <f t="shared" si="386"/>
        <v>2</v>
      </c>
      <c r="L652" s="8">
        <f t="shared" si="398"/>
        <v>1.0010549900000001</v>
      </c>
      <c r="M652" s="142">
        <f t="shared" si="385"/>
        <v>1.0162005000000001</v>
      </c>
      <c r="N652" s="142">
        <f t="shared" si="380"/>
        <v>1.1823404575493062</v>
      </c>
      <c r="O652" s="135">
        <f t="shared" si="382"/>
        <v>1.1835878099999999</v>
      </c>
      <c r="P652" s="135">
        <f t="shared" si="390"/>
        <v>1062.5312137999999</v>
      </c>
      <c r="Q652" s="190">
        <f t="shared" ref="Q652:Q715" si="403">IF(VLOOKUP(A652,AD$10:AK$140,8)=VLOOKUP(A651,AD$10:AK$140,8),0,VLOOKUP(A652,AD$10:AK$140,8))</f>
        <v>0</v>
      </c>
      <c r="R652" s="191">
        <f t="shared" si="399"/>
        <v>0</v>
      </c>
      <c r="S652" s="135">
        <f t="shared" si="391"/>
        <v>0</v>
      </c>
      <c r="T652" s="145">
        <f t="shared" si="400"/>
        <v>7.8600000000000003E-2</v>
      </c>
      <c r="U652" s="143">
        <f t="shared" si="381"/>
        <v>2</v>
      </c>
      <c r="V652" s="143">
        <v>252</v>
      </c>
      <c r="W652" s="142">
        <f t="shared" si="392"/>
        <v>1.0006006869999999</v>
      </c>
      <c r="X652" s="135">
        <f t="shared" si="393"/>
        <v>0.63824868000000001</v>
      </c>
      <c r="Y652" s="135">
        <f t="shared" si="394"/>
        <v>0</v>
      </c>
      <c r="Z652" s="148" t="str">
        <f t="shared" ref="Z652:Z715" si="404">IF($Q651&gt;0,VLOOKUP($A651,$AD$10:$AM$140,9),Z651)</f>
        <v>A+J=</v>
      </c>
      <c r="AA652" s="140">
        <f t="shared" ref="AA652:AA715" si="405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22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3"/>
      <c r="DN652" s="1"/>
      <c r="DO652" s="1"/>
      <c r="DP652" s="1"/>
      <c r="DQ652" s="1"/>
      <c r="DR652" s="1"/>
      <c r="DS652" s="1"/>
      <c r="DT652" s="1"/>
      <c r="DU652" s="1"/>
      <c r="DV652" s="1"/>
      <c r="DW652" s="4"/>
      <c r="DX652" s="1"/>
      <c r="DY652" s="1"/>
      <c r="DZ652" s="1"/>
      <c r="EA652" s="1"/>
      <c r="EB652" s="1"/>
      <c r="EC652" s="1"/>
    </row>
    <row r="653" spans="1:133" ht="12.75" x14ac:dyDescent="0.2">
      <c r="A653" s="134">
        <f t="shared" si="395"/>
        <v>44706</v>
      </c>
      <c r="B653" s="135">
        <f t="shared" si="387"/>
        <v>1064.0495750299999</v>
      </c>
      <c r="C653" s="135">
        <f t="shared" si="401"/>
        <v>897.72064635000004</v>
      </c>
      <c r="D653" s="136">
        <f t="shared" si="396"/>
        <v>6315.93</v>
      </c>
      <c r="E653" s="137">
        <f t="shared" si="383"/>
        <v>6382.88</v>
      </c>
      <c r="F653" s="138">
        <f t="shared" si="384"/>
        <v>44671</v>
      </c>
      <c r="G653" s="139">
        <f t="shared" si="388"/>
        <v>1.0600180812643467E-2</v>
      </c>
      <c r="H653" s="140">
        <f t="shared" si="402"/>
        <v>44732</v>
      </c>
      <c r="I653" s="140">
        <f t="shared" si="389"/>
        <v>44732</v>
      </c>
      <c r="J653" s="141">
        <f t="shared" si="397"/>
        <v>20</v>
      </c>
      <c r="K653" s="141">
        <f t="shared" si="386"/>
        <v>3</v>
      </c>
      <c r="L653" s="8">
        <f t="shared" si="398"/>
        <v>1.00158291</v>
      </c>
      <c r="M653" s="142">
        <f t="shared" si="385"/>
        <v>1.0162005000000001</v>
      </c>
      <c r="N653" s="142">
        <f t="shared" si="380"/>
        <v>1.1823404575493062</v>
      </c>
      <c r="O653" s="135">
        <f t="shared" si="382"/>
        <v>1.1842119900000001</v>
      </c>
      <c r="P653" s="135">
        <f t="shared" si="390"/>
        <v>1063.0915530699999</v>
      </c>
      <c r="Q653" s="190">
        <f t="shared" si="403"/>
        <v>0</v>
      </c>
      <c r="R653" s="191">
        <f t="shared" si="399"/>
        <v>0</v>
      </c>
      <c r="S653" s="135">
        <f t="shared" si="391"/>
        <v>0</v>
      </c>
      <c r="T653" s="145">
        <f t="shared" si="400"/>
        <v>7.8600000000000003E-2</v>
      </c>
      <c r="U653" s="143">
        <f t="shared" si="381"/>
        <v>3</v>
      </c>
      <c r="V653" s="143">
        <v>252</v>
      </c>
      <c r="W653" s="142">
        <f t="shared" si="392"/>
        <v>1.000901166</v>
      </c>
      <c r="X653" s="135">
        <f t="shared" si="393"/>
        <v>0.95802195999999995</v>
      </c>
      <c r="Y653" s="135">
        <f t="shared" si="394"/>
        <v>0</v>
      </c>
      <c r="Z653" s="148" t="str">
        <f t="shared" si="404"/>
        <v>A+J=</v>
      </c>
      <c r="AA653" s="140">
        <f t="shared" si="405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38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39"/>
      <c r="DX653" s="13"/>
      <c r="DY653" s="13"/>
      <c r="DZ653" s="13"/>
      <c r="EA653" s="13"/>
      <c r="EB653" s="13"/>
      <c r="EC653" s="13"/>
    </row>
    <row r="654" spans="1:133" ht="12.75" x14ac:dyDescent="0.2">
      <c r="A654" s="134">
        <f t="shared" si="395"/>
        <v>44707</v>
      </c>
      <c r="B654" s="135">
        <f t="shared" si="387"/>
        <v>1064.93040873</v>
      </c>
      <c r="C654" s="135">
        <f t="shared" si="401"/>
        <v>897.72064635000004</v>
      </c>
      <c r="D654" s="136">
        <f t="shared" si="396"/>
        <v>6315.93</v>
      </c>
      <c r="E654" s="137">
        <f t="shared" si="383"/>
        <v>6382.88</v>
      </c>
      <c r="F654" s="138">
        <f t="shared" si="384"/>
        <v>44671</v>
      </c>
      <c r="G654" s="139">
        <f t="shared" si="388"/>
        <v>1.0600180812643467E-2</v>
      </c>
      <c r="H654" s="140">
        <f t="shared" si="402"/>
        <v>44732</v>
      </c>
      <c r="I654" s="140">
        <f t="shared" si="389"/>
        <v>44732</v>
      </c>
      <c r="J654" s="141">
        <f t="shared" si="397"/>
        <v>20</v>
      </c>
      <c r="K654" s="141">
        <f t="shared" si="386"/>
        <v>4</v>
      </c>
      <c r="L654" s="8">
        <f t="shared" si="398"/>
        <v>1.0021111</v>
      </c>
      <c r="M654" s="142">
        <f t="shared" si="385"/>
        <v>1.0162005000000001</v>
      </c>
      <c r="N654" s="142">
        <f t="shared" si="380"/>
        <v>1.1823404575493062</v>
      </c>
      <c r="O654" s="135">
        <f t="shared" si="382"/>
        <v>1.1848364899999999</v>
      </c>
      <c r="P654" s="135">
        <f t="shared" si="390"/>
        <v>1063.65217962</v>
      </c>
      <c r="Q654" s="190">
        <f t="shared" si="403"/>
        <v>0</v>
      </c>
      <c r="R654" s="191">
        <f t="shared" si="399"/>
        <v>0</v>
      </c>
      <c r="S654" s="135">
        <f t="shared" si="391"/>
        <v>0</v>
      </c>
      <c r="T654" s="145">
        <f t="shared" si="400"/>
        <v>7.8600000000000003E-2</v>
      </c>
      <c r="U654" s="143">
        <f t="shared" si="381"/>
        <v>4</v>
      </c>
      <c r="V654" s="143">
        <v>252</v>
      </c>
      <c r="W654" s="142">
        <f t="shared" si="392"/>
        <v>1.0012017360000001</v>
      </c>
      <c r="X654" s="135">
        <f t="shared" si="393"/>
        <v>1.2782291100000001</v>
      </c>
      <c r="Y654" s="135">
        <f t="shared" si="394"/>
        <v>0</v>
      </c>
      <c r="Z654" s="148" t="str">
        <f t="shared" si="404"/>
        <v>A+J=</v>
      </c>
      <c r="AA654" s="140">
        <f t="shared" si="405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22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3"/>
      <c r="DN654" s="1"/>
      <c r="DO654" s="1"/>
      <c r="DP654" s="1"/>
      <c r="DQ654" s="1"/>
      <c r="DR654" s="1"/>
      <c r="DS654" s="1"/>
      <c r="DT654" s="1"/>
      <c r="DU654" s="1"/>
      <c r="DV654" s="1"/>
      <c r="DW654" s="4"/>
      <c r="DX654" s="1"/>
      <c r="DY654" s="1"/>
      <c r="DZ654" s="1"/>
      <c r="EA654" s="1"/>
      <c r="EB654" s="1"/>
      <c r="EC654" s="1"/>
    </row>
    <row r="655" spans="1:133" ht="12.75" x14ac:dyDescent="0.2">
      <c r="A655" s="134">
        <f t="shared" si="395"/>
        <v>44708</v>
      </c>
      <c r="B655" s="135">
        <f t="shared" si="387"/>
        <v>1065.8119708499999</v>
      </c>
      <c r="C655" s="135">
        <f t="shared" si="401"/>
        <v>897.72064635000004</v>
      </c>
      <c r="D655" s="136">
        <f t="shared" si="396"/>
        <v>6315.93</v>
      </c>
      <c r="E655" s="137">
        <f t="shared" si="383"/>
        <v>6382.88</v>
      </c>
      <c r="F655" s="138">
        <f t="shared" si="384"/>
        <v>44671</v>
      </c>
      <c r="G655" s="139">
        <f t="shared" si="388"/>
        <v>1.0600180812643467E-2</v>
      </c>
      <c r="H655" s="140">
        <f t="shared" si="402"/>
        <v>44732</v>
      </c>
      <c r="I655" s="140">
        <f t="shared" si="389"/>
        <v>44732</v>
      </c>
      <c r="J655" s="141">
        <f t="shared" si="397"/>
        <v>20</v>
      </c>
      <c r="K655" s="141">
        <f t="shared" si="386"/>
        <v>5</v>
      </c>
      <c r="L655" s="8">
        <f t="shared" si="398"/>
        <v>1.0026395699999999</v>
      </c>
      <c r="M655" s="142">
        <f t="shared" si="385"/>
        <v>1.0162005000000001</v>
      </c>
      <c r="N655" s="142">
        <f t="shared" si="380"/>
        <v>1.1823404575493062</v>
      </c>
      <c r="O655" s="135">
        <f t="shared" si="382"/>
        <v>1.1854613199999999</v>
      </c>
      <c r="P655" s="135">
        <f t="shared" si="390"/>
        <v>1064.2131024099999</v>
      </c>
      <c r="Q655" s="190">
        <f t="shared" si="403"/>
        <v>0</v>
      </c>
      <c r="R655" s="191">
        <f t="shared" si="399"/>
        <v>0</v>
      </c>
      <c r="S655" s="135">
        <f t="shared" si="391"/>
        <v>0</v>
      </c>
      <c r="T655" s="145">
        <f t="shared" si="400"/>
        <v>7.8600000000000003E-2</v>
      </c>
      <c r="U655" s="143">
        <f t="shared" si="381"/>
        <v>5</v>
      </c>
      <c r="V655" s="143">
        <v>252</v>
      </c>
      <c r="W655" s="142">
        <f t="shared" si="392"/>
        <v>1.0015023949999999</v>
      </c>
      <c r="X655" s="135">
        <f t="shared" si="393"/>
        <v>1.5988684399999999</v>
      </c>
      <c r="Y655" s="135">
        <f t="shared" si="394"/>
        <v>0</v>
      </c>
      <c r="Z655" s="148" t="str">
        <f t="shared" si="404"/>
        <v>A+J=</v>
      </c>
      <c r="AA655" s="140">
        <f t="shared" si="405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25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26"/>
      <c r="DX655" s="3"/>
      <c r="DY655" s="3"/>
      <c r="DZ655" s="3"/>
      <c r="EA655" s="3"/>
      <c r="EB655" s="3"/>
      <c r="EC655" s="3"/>
    </row>
    <row r="656" spans="1:133" ht="12.75" x14ac:dyDescent="0.2">
      <c r="A656" s="134">
        <f t="shared" si="395"/>
        <v>44709</v>
      </c>
      <c r="B656" s="135">
        <f t="shared" si="387"/>
        <v>1066.6942729300001</v>
      </c>
      <c r="C656" s="135">
        <f t="shared" si="401"/>
        <v>897.72064635000004</v>
      </c>
      <c r="D656" s="136">
        <f t="shared" si="396"/>
        <v>6315.93</v>
      </c>
      <c r="E656" s="137">
        <f t="shared" si="383"/>
        <v>6382.88</v>
      </c>
      <c r="F656" s="138">
        <f t="shared" si="384"/>
        <v>44671</v>
      </c>
      <c r="G656" s="139">
        <f t="shared" si="388"/>
        <v>1.0600180812643467E-2</v>
      </c>
      <c r="H656" s="140">
        <f t="shared" si="402"/>
        <v>44732</v>
      </c>
      <c r="I656" s="140">
        <f t="shared" si="389"/>
        <v>44732</v>
      </c>
      <c r="J656" s="141">
        <f t="shared" si="397"/>
        <v>20</v>
      </c>
      <c r="K656" s="141">
        <f t="shared" si="386"/>
        <v>6</v>
      </c>
      <c r="L656" s="8">
        <f t="shared" si="398"/>
        <v>1.0031683199999999</v>
      </c>
      <c r="M656" s="142">
        <f t="shared" si="385"/>
        <v>1.0162005000000001</v>
      </c>
      <c r="N656" s="142">
        <f t="shared" si="380"/>
        <v>1.1823404575493062</v>
      </c>
      <c r="O656" s="135">
        <f t="shared" si="382"/>
        <v>1.1860864900000001</v>
      </c>
      <c r="P656" s="135">
        <f t="shared" si="390"/>
        <v>1064.7743304200001</v>
      </c>
      <c r="Q656" s="190">
        <f t="shared" si="403"/>
        <v>0</v>
      </c>
      <c r="R656" s="191">
        <f t="shared" si="399"/>
        <v>0</v>
      </c>
      <c r="S656" s="135">
        <f t="shared" si="391"/>
        <v>0</v>
      </c>
      <c r="T656" s="145">
        <f t="shared" si="400"/>
        <v>7.8600000000000003E-2</v>
      </c>
      <c r="U656" s="143">
        <f t="shared" si="381"/>
        <v>6</v>
      </c>
      <c r="V656" s="143">
        <v>252</v>
      </c>
      <c r="W656" s="142">
        <f t="shared" si="392"/>
        <v>1.001803145</v>
      </c>
      <c r="X656" s="135">
        <f t="shared" si="393"/>
        <v>1.91994251</v>
      </c>
      <c r="Y656" s="135">
        <f t="shared" si="394"/>
        <v>0</v>
      </c>
      <c r="Z656" s="148" t="str">
        <f t="shared" si="404"/>
        <v>A+J=</v>
      </c>
      <c r="AA656" s="140">
        <f t="shared" si="405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22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3"/>
      <c r="DN656" s="1"/>
      <c r="DO656" s="1"/>
      <c r="DP656" s="1"/>
      <c r="DQ656" s="1"/>
      <c r="DR656" s="1"/>
      <c r="DS656" s="1"/>
      <c r="DT656" s="1"/>
      <c r="DU656" s="1"/>
      <c r="DV656" s="1"/>
      <c r="DW656" s="4"/>
      <c r="DX656" s="1"/>
      <c r="DY656" s="1"/>
      <c r="DZ656" s="1"/>
      <c r="EA656" s="1"/>
      <c r="EB656" s="1"/>
      <c r="EC656" s="1"/>
    </row>
    <row r="657" spans="1:133" ht="12.75" x14ac:dyDescent="0.2">
      <c r="A657" s="134">
        <f t="shared" si="395"/>
        <v>44710</v>
      </c>
      <c r="B657" s="135">
        <f t="shared" si="387"/>
        <v>1066.6942729300001</v>
      </c>
      <c r="C657" s="135">
        <f t="shared" si="401"/>
        <v>897.72064635000004</v>
      </c>
      <c r="D657" s="136">
        <f t="shared" si="396"/>
        <v>6315.93</v>
      </c>
      <c r="E657" s="137">
        <f t="shared" si="383"/>
        <v>6382.88</v>
      </c>
      <c r="F657" s="138">
        <f t="shared" si="384"/>
        <v>44671</v>
      </c>
      <c r="G657" s="139">
        <f t="shared" si="388"/>
        <v>1.0600180812643467E-2</v>
      </c>
      <c r="H657" s="140">
        <f t="shared" si="402"/>
        <v>44732</v>
      </c>
      <c r="I657" s="140">
        <f t="shared" si="389"/>
        <v>44732</v>
      </c>
      <c r="J657" s="141">
        <f t="shared" si="397"/>
        <v>20</v>
      </c>
      <c r="K657" s="141">
        <f t="shared" si="386"/>
        <v>6</v>
      </c>
      <c r="L657" s="8">
        <f t="shared" si="398"/>
        <v>1.0031683199999999</v>
      </c>
      <c r="M657" s="142">
        <f t="shared" si="385"/>
        <v>1.0162005000000001</v>
      </c>
      <c r="N657" s="142">
        <f t="shared" si="380"/>
        <v>1.1823404575493062</v>
      </c>
      <c r="O657" s="135">
        <f t="shared" si="382"/>
        <v>1.1860864900000001</v>
      </c>
      <c r="P657" s="135">
        <f t="shared" si="390"/>
        <v>1064.7743304200001</v>
      </c>
      <c r="Q657" s="190">
        <f t="shared" si="403"/>
        <v>0</v>
      </c>
      <c r="R657" s="191">
        <f t="shared" si="399"/>
        <v>0</v>
      </c>
      <c r="S657" s="135">
        <f t="shared" si="391"/>
        <v>0</v>
      </c>
      <c r="T657" s="145">
        <f t="shared" si="400"/>
        <v>7.8600000000000003E-2</v>
      </c>
      <c r="U657" s="143">
        <f t="shared" si="381"/>
        <v>6</v>
      </c>
      <c r="V657" s="143">
        <v>252</v>
      </c>
      <c r="W657" s="142">
        <f t="shared" si="392"/>
        <v>1.001803145</v>
      </c>
      <c r="X657" s="135">
        <f t="shared" si="393"/>
        <v>1.91994251</v>
      </c>
      <c r="Y657" s="135">
        <f t="shared" si="394"/>
        <v>0</v>
      </c>
      <c r="Z657" s="148" t="str">
        <f t="shared" si="404"/>
        <v>A+J=</v>
      </c>
      <c r="AA657" s="140">
        <f t="shared" si="405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22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3"/>
      <c r="DN657" s="1"/>
      <c r="DO657" s="1"/>
      <c r="DP657" s="1"/>
      <c r="DQ657" s="1"/>
      <c r="DR657" s="1"/>
      <c r="DS657" s="1"/>
      <c r="DT657" s="1"/>
      <c r="DU657" s="1"/>
      <c r="DV657" s="1"/>
      <c r="DW657" s="4"/>
      <c r="DX657" s="1"/>
      <c r="DY657" s="1"/>
      <c r="DZ657" s="1"/>
      <c r="EA657" s="1"/>
      <c r="EB657" s="1"/>
      <c r="EC657" s="1"/>
    </row>
    <row r="658" spans="1:133" ht="12.75" x14ac:dyDescent="0.2">
      <c r="A658" s="134">
        <f t="shared" si="395"/>
        <v>44711</v>
      </c>
      <c r="B658" s="135">
        <f t="shared" si="387"/>
        <v>1066.6942729300001</v>
      </c>
      <c r="C658" s="135">
        <f t="shared" si="401"/>
        <v>897.72064635000004</v>
      </c>
      <c r="D658" s="136">
        <f t="shared" si="396"/>
        <v>6315.93</v>
      </c>
      <c r="E658" s="137">
        <f t="shared" si="383"/>
        <v>6382.88</v>
      </c>
      <c r="F658" s="138">
        <f t="shared" si="384"/>
        <v>44671</v>
      </c>
      <c r="G658" s="139">
        <f t="shared" si="388"/>
        <v>1.0600180812643467E-2</v>
      </c>
      <c r="H658" s="140">
        <f t="shared" si="402"/>
        <v>44732</v>
      </c>
      <c r="I658" s="140">
        <f t="shared" si="389"/>
        <v>44732</v>
      </c>
      <c r="J658" s="141">
        <f t="shared" si="397"/>
        <v>20</v>
      </c>
      <c r="K658" s="141">
        <f t="shared" si="386"/>
        <v>6</v>
      </c>
      <c r="L658" s="8">
        <f t="shared" si="398"/>
        <v>1.0031683199999999</v>
      </c>
      <c r="M658" s="142">
        <f t="shared" si="385"/>
        <v>1.0162005000000001</v>
      </c>
      <c r="N658" s="142">
        <f t="shared" si="380"/>
        <v>1.1823404575493062</v>
      </c>
      <c r="O658" s="135">
        <f t="shared" si="382"/>
        <v>1.1860864900000001</v>
      </c>
      <c r="P658" s="135">
        <f t="shared" si="390"/>
        <v>1064.7743304200001</v>
      </c>
      <c r="Q658" s="190">
        <f t="shared" si="403"/>
        <v>0</v>
      </c>
      <c r="R658" s="191">
        <f t="shared" si="399"/>
        <v>0</v>
      </c>
      <c r="S658" s="135">
        <f t="shared" si="391"/>
        <v>0</v>
      </c>
      <c r="T658" s="145">
        <f t="shared" si="400"/>
        <v>7.8600000000000003E-2</v>
      </c>
      <c r="U658" s="143">
        <f t="shared" si="381"/>
        <v>6</v>
      </c>
      <c r="V658" s="143">
        <v>252</v>
      </c>
      <c r="W658" s="142">
        <f t="shared" si="392"/>
        <v>1.001803145</v>
      </c>
      <c r="X658" s="135">
        <f t="shared" si="393"/>
        <v>1.91994251</v>
      </c>
      <c r="Y658" s="135">
        <f t="shared" si="394"/>
        <v>0</v>
      </c>
      <c r="Z658" s="148" t="str">
        <f t="shared" si="404"/>
        <v>A+J=</v>
      </c>
      <c r="AA658" s="140">
        <f t="shared" si="405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22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3"/>
      <c r="DN658" s="1"/>
      <c r="DO658" s="1"/>
      <c r="DP658" s="1"/>
      <c r="DQ658" s="1"/>
      <c r="DR658" s="1"/>
      <c r="DS658" s="1"/>
      <c r="DT658" s="1"/>
      <c r="DU658" s="1"/>
      <c r="DV658" s="1"/>
      <c r="DW658" s="4"/>
      <c r="DX658" s="1"/>
      <c r="DY658" s="1"/>
      <c r="DZ658" s="1"/>
      <c r="EA658" s="1"/>
      <c r="EB658" s="1"/>
      <c r="EC658" s="1"/>
    </row>
    <row r="659" spans="1:133" ht="12.75" x14ac:dyDescent="0.2">
      <c r="A659" s="134">
        <f t="shared" si="395"/>
        <v>44712</v>
      </c>
      <c r="B659" s="135">
        <f t="shared" si="387"/>
        <v>1067.57729634</v>
      </c>
      <c r="C659" s="135">
        <f t="shared" si="401"/>
        <v>897.72064635000004</v>
      </c>
      <c r="D659" s="136">
        <f t="shared" si="396"/>
        <v>6315.93</v>
      </c>
      <c r="E659" s="137">
        <f t="shared" si="383"/>
        <v>6382.88</v>
      </c>
      <c r="F659" s="138">
        <f t="shared" si="384"/>
        <v>44671</v>
      </c>
      <c r="G659" s="139">
        <f t="shared" si="388"/>
        <v>1.0600180812643467E-2</v>
      </c>
      <c r="H659" s="140">
        <f t="shared" si="402"/>
        <v>44732</v>
      </c>
      <c r="I659" s="140">
        <f t="shared" si="389"/>
        <v>44732</v>
      </c>
      <c r="J659" s="141">
        <f t="shared" si="397"/>
        <v>20</v>
      </c>
      <c r="K659" s="141">
        <f t="shared" si="386"/>
        <v>7</v>
      </c>
      <c r="L659" s="8">
        <f t="shared" si="398"/>
        <v>1.0036973499999999</v>
      </c>
      <c r="M659" s="142">
        <f t="shared" si="385"/>
        <v>1.0162005000000001</v>
      </c>
      <c r="N659" s="142">
        <f t="shared" si="380"/>
        <v>1.1823404575493062</v>
      </c>
      <c r="O659" s="135">
        <f t="shared" si="382"/>
        <v>1.1867119800000001</v>
      </c>
      <c r="P659" s="135">
        <f t="shared" si="390"/>
        <v>1065.3358457100001</v>
      </c>
      <c r="Q659" s="190">
        <f t="shared" si="403"/>
        <v>0</v>
      </c>
      <c r="R659" s="191">
        <f t="shared" si="399"/>
        <v>0</v>
      </c>
      <c r="S659" s="135">
        <f t="shared" si="391"/>
        <v>0</v>
      </c>
      <c r="T659" s="145">
        <f t="shared" si="400"/>
        <v>7.8600000000000003E-2</v>
      </c>
      <c r="U659" s="143">
        <f t="shared" si="381"/>
        <v>7</v>
      </c>
      <c r="V659" s="143">
        <v>252</v>
      </c>
      <c r="W659" s="142">
        <f t="shared" si="392"/>
        <v>1.002103985</v>
      </c>
      <c r="X659" s="135">
        <f t="shared" si="393"/>
        <v>2.2414506300000001</v>
      </c>
      <c r="Y659" s="135">
        <f t="shared" si="394"/>
        <v>0</v>
      </c>
      <c r="Z659" s="148" t="str">
        <f t="shared" si="404"/>
        <v>A+J=</v>
      </c>
      <c r="AA659" s="140">
        <f t="shared" si="405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22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3"/>
      <c r="DN659" s="1"/>
      <c r="DO659" s="1"/>
      <c r="DP659" s="1"/>
      <c r="DQ659" s="1"/>
      <c r="DR659" s="1"/>
      <c r="DS659" s="1"/>
      <c r="DT659" s="1"/>
      <c r="DU659" s="1"/>
      <c r="DV659" s="1"/>
      <c r="DW659" s="4"/>
      <c r="DX659" s="1"/>
      <c r="DY659" s="1"/>
      <c r="DZ659" s="1"/>
      <c r="EA659" s="1"/>
      <c r="EB659" s="1"/>
      <c r="EC659" s="1"/>
    </row>
    <row r="660" spans="1:133" ht="12.75" x14ac:dyDescent="0.2">
      <c r="A660" s="134">
        <f t="shared" si="395"/>
        <v>44713</v>
      </c>
      <c r="B660" s="135">
        <f t="shared" si="387"/>
        <v>1068.46105158</v>
      </c>
      <c r="C660" s="135">
        <f t="shared" si="401"/>
        <v>897.72064635000004</v>
      </c>
      <c r="D660" s="136">
        <f t="shared" si="396"/>
        <v>6315.93</v>
      </c>
      <c r="E660" s="137">
        <f t="shared" si="383"/>
        <v>6382.88</v>
      </c>
      <c r="F660" s="138">
        <f t="shared" si="384"/>
        <v>44671</v>
      </c>
      <c r="G660" s="139">
        <f t="shared" si="388"/>
        <v>1.0600180812643467E-2</v>
      </c>
      <c r="H660" s="140">
        <f t="shared" si="402"/>
        <v>44732</v>
      </c>
      <c r="I660" s="140">
        <f t="shared" si="389"/>
        <v>44732</v>
      </c>
      <c r="J660" s="141">
        <f t="shared" si="397"/>
        <v>20</v>
      </c>
      <c r="K660" s="141">
        <f t="shared" si="386"/>
        <v>8</v>
      </c>
      <c r="L660" s="8">
        <f t="shared" si="398"/>
        <v>1.00422666</v>
      </c>
      <c r="M660" s="142">
        <f t="shared" si="385"/>
        <v>1.0162005000000001</v>
      </c>
      <c r="N660" s="142">
        <f t="shared" si="380"/>
        <v>1.1823404575493062</v>
      </c>
      <c r="O660" s="135">
        <f t="shared" si="382"/>
        <v>1.1873378000000001</v>
      </c>
      <c r="P660" s="135">
        <f t="shared" si="390"/>
        <v>1065.8976572500001</v>
      </c>
      <c r="Q660" s="190">
        <f t="shared" si="403"/>
        <v>0</v>
      </c>
      <c r="R660" s="191">
        <f t="shared" si="399"/>
        <v>0</v>
      </c>
      <c r="S660" s="135">
        <f t="shared" si="391"/>
        <v>0</v>
      </c>
      <c r="T660" s="145">
        <f t="shared" si="400"/>
        <v>7.8600000000000003E-2</v>
      </c>
      <c r="U660" s="143">
        <f t="shared" si="381"/>
        <v>8</v>
      </c>
      <c r="V660" s="143">
        <v>252</v>
      </c>
      <c r="W660" s="142">
        <f t="shared" si="392"/>
        <v>1.0024049159999999</v>
      </c>
      <c r="X660" s="135">
        <f t="shared" si="393"/>
        <v>2.5633943299999999</v>
      </c>
      <c r="Y660" s="135">
        <f t="shared" si="394"/>
        <v>0</v>
      </c>
      <c r="Z660" s="148" t="str">
        <f t="shared" si="404"/>
        <v>A+J=</v>
      </c>
      <c r="AA660" s="140">
        <f t="shared" si="405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22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3"/>
      <c r="DN660" s="1"/>
      <c r="DO660" s="1"/>
      <c r="DP660" s="1"/>
      <c r="DQ660" s="1"/>
      <c r="DR660" s="1"/>
      <c r="DS660" s="1"/>
      <c r="DT660" s="1"/>
      <c r="DU660" s="1"/>
      <c r="DV660" s="1"/>
      <c r="DW660" s="4"/>
      <c r="DX660" s="1"/>
      <c r="DY660" s="1"/>
      <c r="DZ660" s="1"/>
      <c r="EA660" s="1"/>
      <c r="EB660" s="1"/>
      <c r="EC660" s="1"/>
    </row>
    <row r="661" spans="1:133" ht="12.75" x14ac:dyDescent="0.2">
      <c r="A661" s="134">
        <f t="shared" si="395"/>
        <v>44714</v>
      </c>
      <c r="B661" s="135">
        <f t="shared" si="387"/>
        <v>1069.34554697</v>
      </c>
      <c r="C661" s="135">
        <f t="shared" si="401"/>
        <v>897.72064635000004</v>
      </c>
      <c r="D661" s="136">
        <f t="shared" si="396"/>
        <v>6315.93</v>
      </c>
      <c r="E661" s="137">
        <f t="shared" si="383"/>
        <v>6382.88</v>
      </c>
      <c r="F661" s="138">
        <f t="shared" si="384"/>
        <v>44671</v>
      </c>
      <c r="G661" s="139">
        <f t="shared" si="388"/>
        <v>1.0600180812643467E-2</v>
      </c>
      <c r="H661" s="140">
        <f t="shared" si="402"/>
        <v>44732</v>
      </c>
      <c r="I661" s="140">
        <f t="shared" si="389"/>
        <v>44732</v>
      </c>
      <c r="J661" s="141">
        <f t="shared" si="397"/>
        <v>20</v>
      </c>
      <c r="K661" s="141">
        <f t="shared" si="386"/>
        <v>9</v>
      </c>
      <c r="L661" s="8">
        <f t="shared" si="398"/>
        <v>1.00475625</v>
      </c>
      <c r="M661" s="142">
        <f t="shared" si="385"/>
        <v>1.0162005000000001</v>
      </c>
      <c r="N661" s="142">
        <f t="shared" si="380"/>
        <v>1.1823404575493062</v>
      </c>
      <c r="O661" s="135">
        <f t="shared" si="382"/>
        <v>1.18796396</v>
      </c>
      <c r="P661" s="135">
        <f t="shared" si="390"/>
        <v>1066.45977401</v>
      </c>
      <c r="Q661" s="190">
        <f t="shared" si="403"/>
        <v>0</v>
      </c>
      <c r="R661" s="191">
        <f t="shared" si="399"/>
        <v>0</v>
      </c>
      <c r="S661" s="135">
        <f t="shared" si="391"/>
        <v>0</v>
      </c>
      <c r="T661" s="145">
        <f t="shared" si="400"/>
        <v>7.8600000000000003E-2</v>
      </c>
      <c r="U661" s="143">
        <f t="shared" si="381"/>
        <v>9</v>
      </c>
      <c r="V661" s="143">
        <v>252</v>
      </c>
      <c r="W661" s="142">
        <f t="shared" si="392"/>
        <v>1.002705937</v>
      </c>
      <c r="X661" s="135">
        <f t="shared" si="393"/>
        <v>2.8857729600000002</v>
      </c>
      <c r="Y661" s="135">
        <f t="shared" si="394"/>
        <v>0</v>
      </c>
      <c r="Z661" s="148" t="str">
        <f t="shared" si="404"/>
        <v>A+J=</v>
      </c>
      <c r="AA661" s="140">
        <f t="shared" si="405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22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3"/>
      <c r="DN661" s="1"/>
      <c r="DO661" s="1"/>
      <c r="DP661" s="1"/>
      <c r="DQ661" s="1"/>
      <c r="DR661" s="1"/>
      <c r="DS661" s="1"/>
      <c r="DT661" s="1"/>
      <c r="DU661" s="1"/>
      <c r="DV661" s="1"/>
      <c r="DW661" s="4"/>
      <c r="DX661" s="1"/>
      <c r="DY661" s="1"/>
      <c r="DZ661" s="1"/>
      <c r="EA661" s="1"/>
      <c r="EB661" s="1"/>
      <c r="EC661" s="1"/>
    </row>
    <row r="662" spans="1:133" ht="12.75" x14ac:dyDescent="0.2">
      <c r="A662" s="134">
        <f t="shared" si="395"/>
        <v>44715</v>
      </c>
      <c r="B662" s="135">
        <f t="shared" si="387"/>
        <v>1070.23075593</v>
      </c>
      <c r="C662" s="135">
        <f t="shared" si="401"/>
        <v>897.72064635000004</v>
      </c>
      <c r="D662" s="136">
        <f t="shared" si="396"/>
        <v>6315.93</v>
      </c>
      <c r="E662" s="137">
        <f t="shared" si="383"/>
        <v>6382.88</v>
      </c>
      <c r="F662" s="138">
        <f t="shared" si="384"/>
        <v>44671</v>
      </c>
      <c r="G662" s="139">
        <f t="shared" si="388"/>
        <v>1.0600180812643467E-2</v>
      </c>
      <c r="H662" s="140">
        <f t="shared" si="402"/>
        <v>44732</v>
      </c>
      <c r="I662" s="140">
        <f t="shared" si="389"/>
        <v>44732</v>
      </c>
      <c r="J662" s="141">
        <f t="shared" si="397"/>
        <v>20</v>
      </c>
      <c r="K662" s="141">
        <f t="shared" si="386"/>
        <v>10</v>
      </c>
      <c r="L662" s="8">
        <f t="shared" si="398"/>
        <v>1.0052861099999999</v>
      </c>
      <c r="M662" s="142">
        <f t="shared" si="385"/>
        <v>1.0162005000000001</v>
      </c>
      <c r="N662" s="142">
        <f t="shared" si="380"/>
        <v>1.1823404575493062</v>
      </c>
      <c r="O662" s="135">
        <f t="shared" si="382"/>
        <v>1.1885904300000001</v>
      </c>
      <c r="P662" s="135">
        <f t="shared" si="390"/>
        <v>1067.0221690599999</v>
      </c>
      <c r="Q662" s="190">
        <f t="shared" si="403"/>
        <v>0</v>
      </c>
      <c r="R662" s="191">
        <f t="shared" si="399"/>
        <v>0</v>
      </c>
      <c r="S662" s="135">
        <f t="shared" si="391"/>
        <v>0</v>
      </c>
      <c r="T662" s="145">
        <f t="shared" si="400"/>
        <v>7.8600000000000003E-2</v>
      </c>
      <c r="U662" s="143">
        <f t="shared" si="381"/>
        <v>10</v>
      </c>
      <c r="V662" s="143">
        <v>252</v>
      </c>
      <c r="W662" s="142">
        <f t="shared" si="392"/>
        <v>1.003007048</v>
      </c>
      <c r="X662" s="135">
        <f t="shared" si="393"/>
        <v>3.20858687</v>
      </c>
      <c r="Y662" s="135">
        <f t="shared" si="394"/>
        <v>0</v>
      </c>
      <c r="Z662" s="148" t="str">
        <f t="shared" si="404"/>
        <v>A+J=</v>
      </c>
      <c r="AA662" s="140">
        <f t="shared" si="405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22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3"/>
      <c r="DN662" s="1"/>
      <c r="DO662" s="1"/>
      <c r="DP662" s="1"/>
      <c r="DQ662" s="1"/>
      <c r="DR662" s="1"/>
      <c r="DS662" s="1"/>
      <c r="DT662" s="1"/>
      <c r="DU662" s="1"/>
      <c r="DV662" s="1"/>
      <c r="DW662" s="4"/>
      <c r="DX662" s="1"/>
      <c r="DY662" s="1"/>
      <c r="DZ662" s="1"/>
      <c r="EA662" s="1"/>
      <c r="EB662" s="1"/>
      <c r="EC662" s="1"/>
    </row>
    <row r="663" spans="1:133" ht="12.75" x14ac:dyDescent="0.2">
      <c r="A663" s="134">
        <f t="shared" si="395"/>
        <v>44716</v>
      </c>
      <c r="B663" s="135">
        <f t="shared" si="387"/>
        <v>1071.1167159899999</v>
      </c>
      <c r="C663" s="135">
        <f t="shared" si="401"/>
        <v>897.72064635000004</v>
      </c>
      <c r="D663" s="136">
        <f t="shared" si="396"/>
        <v>6315.93</v>
      </c>
      <c r="E663" s="137">
        <f t="shared" si="383"/>
        <v>6382.88</v>
      </c>
      <c r="F663" s="138">
        <f t="shared" si="384"/>
        <v>44671</v>
      </c>
      <c r="G663" s="139">
        <f t="shared" si="388"/>
        <v>1.0600180812643467E-2</v>
      </c>
      <c r="H663" s="140">
        <f t="shared" si="402"/>
        <v>44732</v>
      </c>
      <c r="I663" s="140">
        <f t="shared" si="389"/>
        <v>44732</v>
      </c>
      <c r="J663" s="141">
        <f t="shared" si="397"/>
        <v>20</v>
      </c>
      <c r="K663" s="141">
        <f t="shared" si="386"/>
        <v>11</v>
      </c>
      <c r="L663" s="8">
        <f t="shared" si="398"/>
        <v>1.00581626</v>
      </c>
      <c r="M663" s="142">
        <f t="shared" si="385"/>
        <v>1.0162005000000001</v>
      </c>
      <c r="N663" s="142">
        <f t="shared" si="380"/>
        <v>1.1823404575493062</v>
      </c>
      <c r="O663" s="135">
        <f t="shared" si="382"/>
        <v>1.18921725</v>
      </c>
      <c r="P663" s="135">
        <f t="shared" si="390"/>
        <v>1067.5848783199999</v>
      </c>
      <c r="Q663" s="190">
        <f t="shared" si="403"/>
        <v>0</v>
      </c>
      <c r="R663" s="191">
        <f t="shared" si="399"/>
        <v>0</v>
      </c>
      <c r="S663" s="135">
        <f t="shared" si="391"/>
        <v>0</v>
      </c>
      <c r="T663" s="145">
        <f t="shared" si="400"/>
        <v>7.8600000000000003E-2</v>
      </c>
      <c r="U663" s="143">
        <f t="shared" si="381"/>
        <v>11</v>
      </c>
      <c r="V663" s="143">
        <v>252</v>
      </c>
      <c r="W663" s="142">
        <f t="shared" si="392"/>
        <v>1.0033082499999999</v>
      </c>
      <c r="X663" s="135">
        <f t="shared" si="393"/>
        <v>3.5318376699999998</v>
      </c>
      <c r="Y663" s="135">
        <f t="shared" si="394"/>
        <v>0</v>
      </c>
      <c r="Z663" s="148" t="str">
        <f t="shared" si="404"/>
        <v>A+J=</v>
      </c>
      <c r="AA663" s="140">
        <f t="shared" si="405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22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3"/>
      <c r="DN663" s="1"/>
      <c r="DO663" s="1"/>
      <c r="DP663" s="1"/>
      <c r="DQ663" s="1"/>
      <c r="DR663" s="1"/>
      <c r="DS663" s="1"/>
      <c r="DT663" s="1"/>
      <c r="DU663" s="1"/>
      <c r="DV663" s="1"/>
      <c r="DW663" s="4"/>
      <c r="DX663" s="1"/>
      <c r="DY663" s="1"/>
      <c r="DZ663" s="1"/>
      <c r="EA663" s="1"/>
      <c r="EB663" s="1"/>
      <c r="EC663" s="1"/>
    </row>
    <row r="664" spans="1:133" ht="12.75" x14ac:dyDescent="0.2">
      <c r="A664" s="134">
        <f t="shared" si="395"/>
        <v>44717</v>
      </c>
      <c r="B664" s="135">
        <f t="shared" si="387"/>
        <v>1071.1167159899999</v>
      </c>
      <c r="C664" s="135">
        <f t="shared" si="401"/>
        <v>897.72064635000004</v>
      </c>
      <c r="D664" s="136">
        <f t="shared" si="396"/>
        <v>6315.93</v>
      </c>
      <c r="E664" s="137">
        <f t="shared" si="383"/>
        <v>6382.88</v>
      </c>
      <c r="F664" s="138">
        <f t="shared" si="384"/>
        <v>44671</v>
      </c>
      <c r="G664" s="139">
        <f t="shared" si="388"/>
        <v>1.0600180812643467E-2</v>
      </c>
      <c r="H664" s="140">
        <f t="shared" si="402"/>
        <v>44732</v>
      </c>
      <c r="I664" s="140">
        <f t="shared" si="389"/>
        <v>44732</v>
      </c>
      <c r="J664" s="141">
        <f t="shared" si="397"/>
        <v>20</v>
      </c>
      <c r="K664" s="141">
        <f t="shared" si="386"/>
        <v>11</v>
      </c>
      <c r="L664" s="8">
        <f t="shared" si="398"/>
        <v>1.00581626</v>
      </c>
      <c r="M664" s="142">
        <f t="shared" si="385"/>
        <v>1.0162005000000001</v>
      </c>
      <c r="N664" s="142">
        <f t="shared" si="380"/>
        <v>1.1823404575493062</v>
      </c>
      <c r="O664" s="135">
        <f t="shared" si="382"/>
        <v>1.18921725</v>
      </c>
      <c r="P664" s="135">
        <f t="shared" si="390"/>
        <v>1067.5848783199999</v>
      </c>
      <c r="Q664" s="190">
        <f t="shared" si="403"/>
        <v>0</v>
      </c>
      <c r="R664" s="191">
        <f t="shared" si="399"/>
        <v>0</v>
      </c>
      <c r="S664" s="135">
        <f t="shared" si="391"/>
        <v>0</v>
      </c>
      <c r="T664" s="145">
        <f t="shared" si="400"/>
        <v>7.8600000000000003E-2</v>
      </c>
      <c r="U664" s="143">
        <f t="shared" si="381"/>
        <v>11</v>
      </c>
      <c r="V664" s="143">
        <v>252</v>
      </c>
      <c r="W664" s="142">
        <f t="shared" si="392"/>
        <v>1.0033082499999999</v>
      </c>
      <c r="X664" s="135">
        <f t="shared" si="393"/>
        <v>3.5318376699999998</v>
      </c>
      <c r="Y664" s="135">
        <f t="shared" si="394"/>
        <v>0</v>
      </c>
      <c r="Z664" s="148" t="str">
        <f t="shared" si="404"/>
        <v>A+J=</v>
      </c>
      <c r="AA664" s="140">
        <f t="shared" si="405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22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3"/>
      <c r="DN664" s="1"/>
      <c r="DO664" s="1"/>
      <c r="DP664" s="1"/>
      <c r="DQ664" s="1"/>
      <c r="DR664" s="1"/>
      <c r="DS664" s="1"/>
      <c r="DT664" s="1"/>
      <c r="DU664" s="1"/>
      <c r="DV664" s="1"/>
      <c r="DW664" s="4"/>
      <c r="DX664" s="1"/>
      <c r="DY664" s="1"/>
      <c r="DZ664" s="1"/>
      <c r="EA664" s="1"/>
      <c r="EB664" s="1"/>
      <c r="EC664" s="1"/>
    </row>
    <row r="665" spans="1:133" ht="12.75" x14ac:dyDescent="0.2">
      <c r="A665" s="134">
        <f t="shared" si="395"/>
        <v>44718</v>
      </c>
      <c r="B665" s="135">
        <f t="shared" si="387"/>
        <v>1071.1167159899999</v>
      </c>
      <c r="C665" s="135">
        <f t="shared" si="401"/>
        <v>897.72064635000004</v>
      </c>
      <c r="D665" s="136">
        <f t="shared" si="396"/>
        <v>6315.93</v>
      </c>
      <c r="E665" s="137">
        <f t="shared" si="383"/>
        <v>6382.88</v>
      </c>
      <c r="F665" s="138">
        <f t="shared" si="384"/>
        <v>44671</v>
      </c>
      <c r="G665" s="139">
        <f t="shared" si="388"/>
        <v>1.0600180812643467E-2</v>
      </c>
      <c r="H665" s="140">
        <f t="shared" si="402"/>
        <v>44732</v>
      </c>
      <c r="I665" s="140">
        <f t="shared" si="389"/>
        <v>44732</v>
      </c>
      <c r="J665" s="141">
        <f t="shared" si="397"/>
        <v>20</v>
      </c>
      <c r="K665" s="141">
        <f t="shared" si="386"/>
        <v>11</v>
      </c>
      <c r="L665" s="8">
        <f t="shared" si="398"/>
        <v>1.00581626</v>
      </c>
      <c r="M665" s="142">
        <f t="shared" si="385"/>
        <v>1.0162005000000001</v>
      </c>
      <c r="N665" s="142">
        <f t="shared" si="380"/>
        <v>1.1823404575493062</v>
      </c>
      <c r="O665" s="135">
        <f t="shared" si="382"/>
        <v>1.18921725</v>
      </c>
      <c r="P665" s="135">
        <f t="shared" si="390"/>
        <v>1067.5848783199999</v>
      </c>
      <c r="Q665" s="190">
        <f t="shared" si="403"/>
        <v>0</v>
      </c>
      <c r="R665" s="191">
        <f t="shared" si="399"/>
        <v>0</v>
      </c>
      <c r="S665" s="135">
        <f t="shared" si="391"/>
        <v>0</v>
      </c>
      <c r="T665" s="145">
        <f t="shared" si="400"/>
        <v>7.8600000000000003E-2</v>
      </c>
      <c r="U665" s="143">
        <f t="shared" si="381"/>
        <v>11</v>
      </c>
      <c r="V665" s="143">
        <v>252</v>
      </c>
      <c r="W665" s="142">
        <f t="shared" si="392"/>
        <v>1.0033082499999999</v>
      </c>
      <c r="X665" s="135">
        <f t="shared" si="393"/>
        <v>3.5318376699999998</v>
      </c>
      <c r="Y665" s="135">
        <f t="shared" si="394"/>
        <v>0</v>
      </c>
      <c r="Z665" s="148" t="str">
        <f t="shared" si="404"/>
        <v>A+J=</v>
      </c>
      <c r="AA665" s="140">
        <f t="shared" si="405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22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3"/>
      <c r="DN665" s="1"/>
      <c r="DO665" s="1"/>
      <c r="DP665" s="1"/>
      <c r="DQ665" s="1"/>
      <c r="DR665" s="1"/>
      <c r="DS665" s="1"/>
      <c r="DT665" s="1"/>
      <c r="DU665" s="1"/>
      <c r="DV665" s="1"/>
      <c r="DW665" s="4"/>
      <c r="DX665" s="1"/>
      <c r="DY665" s="1"/>
      <c r="DZ665" s="1"/>
      <c r="EA665" s="1"/>
      <c r="EB665" s="1"/>
      <c r="EC665" s="1"/>
    </row>
    <row r="666" spans="1:133" ht="12.75" x14ac:dyDescent="0.2">
      <c r="A666" s="134">
        <f t="shared" si="395"/>
        <v>44719</v>
      </c>
      <c r="B666" s="135">
        <f t="shared" si="387"/>
        <v>1072.0034084600002</v>
      </c>
      <c r="C666" s="135">
        <f t="shared" si="401"/>
        <v>897.72064635000004</v>
      </c>
      <c r="D666" s="136">
        <f t="shared" si="396"/>
        <v>6315.93</v>
      </c>
      <c r="E666" s="137">
        <f t="shared" si="383"/>
        <v>6382.88</v>
      </c>
      <c r="F666" s="138">
        <f t="shared" si="384"/>
        <v>44671</v>
      </c>
      <c r="G666" s="139">
        <f t="shared" si="388"/>
        <v>1.0600180812643467E-2</v>
      </c>
      <c r="H666" s="140">
        <f t="shared" si="402"/>
        <v>44732</v>
      </c>
      <c r="I666" s="140">
        <f t="shared" si="389"/>
        <v>44732</v>
      </c>
      <c r="J666" s="141">
        <f t="shared" si="397"/>
        <v>20</v>
      </c>
      <c r="K666" s="141">
        <f t="shared" si="386"/>
        <v>12</v>
      </c>
      <c r="L666" s="8">
        <f t="shared" si="398"/>
        <v>1.00634669</v>
      </c>
      <c r="M666" s="142">
        <f t="shared" si="385"/>
        <v>1.0162005000000001</v>
      </c>
      <c r="N666" s="142">
        <f t="shared" si="380"/>
        <v>1.1823404575493062</v>
      </c>
      <c r="O666" s="135">
        <f t="shared" si="382"/>
        <v>1.1898443999999999</v>
      </c>
      <c r="P666" s="135">
        <f t="shared" si="390"/>
        <v>1068.1478838200001</v>
      </c>
      <c r="Q666" s="190">
        <f t="shared" si="403"/>
        <v>0</v>
      </c>
      <c r="R666" s="191">
        <f t="shared" si="399"/>
        <v>0</v>
      </c>
      <c r="S666" s="135">
        <f t="shared" si="391"/>
        <v>0</v>
      </c>
      <c r="T666" s="145">
        <f t="shared" si="400"/>
        <v>7.8600000000000003E-2</v>
      </c>
      <c r="U666" s="143">
        <f t="shared" si="381"/>
        <v>12</v>
      </c>
      <c r="V666" s="143">
        <v>252</v>
      </c>
      <c r="W666" s="142">
        <f t="shared" si="392"/>
        <v>1.003609542</v>
      </c>
      <c r="X666" s="135">
        <f t="shared" si="393"/>
        <v>3.8555246400000001</v>
      </c>
      <c r="Y666" s="135">
        <f t="shared" si="394"/>
        <v>0</v>
      </c>
      <c r="Z666" s="148" t="str">
        <f t="shared" si="404"/>
        <v>A+J=</v>
      </c>
      <c r="AA666" s="140">
        <f t="shared" si="405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22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3"/>
      <c r="DN666" s="1"/>
      <c r="DO666" s="1"/>
      <c r="DP666" s="1"/>
      <c r="DQ666" s="1"/>
      <c r="DR666" s="1"/>
      <c r="DS666" s="1"/>
      <c r="DT666" s="1"/>
      <c r="DU666" s="1"/>
      <c r="DV666" s="1"/>
      <c r="DW666" s="4"/>
      <c r="DX666" s="1"/>
      <c r="DY666" s="1"/>
      <c r="DZ666" s="1"/>
      <c r="EA666" s="1"/>
      <c r="EB666" s="1"/>
      <c r="EC666" s="1"/>
    </row>
    <row r="667" spans="1:133" ht="12.75" x14ac:dyDescent="0.2">
      <c r="A667" s="134">
        <f t="shared" si="395"/>
        <v>44720</v>
      </c>
      <c r="B667" s="135">
        <f t="shared" si="387"/>
        <v>1072.8908247699999</v>
      </c>
      <c r="C667" s="135">
        <f t="shared" si="401"/>
        <v>897.72064635000004</v>
      </c>
      <c r="D667" s="136">
        <f t="shared" si="396"/>
        <v>6315.93</v>
      </c>
      <c r="E667" s="137">
        <f t="shared" si="383"/>
        <v>6382.88</v>
      </c>
      <c r="F667" s="138">
        <f t="shared" si="384"/>
        <v>44671</v>
      </c>
      <c r="G667" s="139">
        <f t="shared" si="388"/>
        <v>1.0600180812643467E-2</v>
      </c>
      <c r="H667" s="140">
        <f t="shared" si="402"/>
        <v>44732</v>
      </c>
      <c r="I667" s="140">
        <f t="shared" si="389"/>
        <v>44732</v>
      </c>
      <c r="J667" s="141">
        <f t="shared" si="397"/>
        <v>20</v>
      </c>
      <c r="K667" s="141">
        <f t="shared" si="386"/>
        <v>13</v>
      </c>
      <c r="L667" s="8">
        <f t="shared" si="398"/>
        <v>1.0068773900000001</v>
      </c>
      <c r="M667" s="142">
        <f t="shared" si="385"/>
        <v>1.0162005000000001</v>
      </c>
      <c r="N667" s="142">
        <f t="shared" si="380"/>
        <v>1.1823404575493062</v>
      </c>
      <c r="O667" s="135">
        <f t="shared" si="382"/>
        <v>1.1904718700000001</v>
      </c>
      <c r="P667" s="135">
        <f t="shared" si="390"/>
        <v>1068.7111765899999</v>
      </c>
      <c r="Q667" s="190">
        <f t="shared" si="403"/>
        <v>0</v>
      </c>
      <c r="R667" s="191">
        <f t="shared" si="399"/>
        <v>0</v>
      </c>
      <c r="S667" s="135">
        <f t="shared" si="391"/>
        <v>0</v>
      </c>
      <c r="T667" s="145">
        <f t="shared" si="400"/>
        <v>7.8600000000000003E-2</v>
      </c>
      <c r="U667" s="143">
        <f t="shared" si="381"/>
        <v>13</v>
      </c>
      <c r="V667" s="143">
        <v>252</v>
      </c>
      <c r="W667" s="142">
        <f t="shared" si="392"/>
        <v>1.0039109239999999</v>
      </c>
      <c r="X667" s="135">
        <f t="shared" si="393"/>
        <v>4.17964818</v>
      </c>
      <c r="Y667" s="135">
        <f t="shared" si="394"/>
        <v>0</v>
      </c>
      <c r="Z667" s="148" t="str">
        <f t="shared" si="404"/>
        <v>A+J=</v>
      </c>
      <c r="AA667" s="140">
        <f t="shared" si="405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22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3"/>
      <c r="DN667" s="1"/>
      <c r="DO667" s="1"/>
      <c r="DP667" s="1"/>
      <c r="DQ667" s="1"/>
      <c r="DR667" s="1"/>
      <c r="DS667" s="1"/>
      <c r="DT667" s="1"/>
      <c r="DU667" s="1"/>
      <c r="DV667" s="1"/>
      <c r="DW667" s="4"/>
      <c r="DX667" s="1"/>
      <c r="DY667" s="1"/>
      <c r="DZ667" s="1"/>
      <c r="EA667" s="1"/>
      <c r="EB667" s="1"/>
      <c r="EC667" s="1"/>
    </row>
    <row r="668" spans="1:133" ht="12.75" x14ac:dyDescent="0.2">
      <c r="A668" s="134">
        <f t="shared" si="395"/>
        <v>44721</v>
      </c>
      <c r="B668" s="135">
        <f t="shared" si="387"/>
        <v>1073.7789844400002</v>
      </c>
      <c r="C668" s="135">
        <f t="shared" si="401"/>
        <v>897.72064635000004</v>
      </c>
      <c r="D668" s="136">
        <f t="shared" si="396"/>
        <v>6315.93</v>
      </c>
      <c r="E668" s="137">
        <f t="shared" si="383"/>
        <v>6382.88</v>
      </c>
      <c r="F668" s="138">
        <f t="shared" si="384"/>
        <v>44671</v>
      </c>
      <c r="G668" s="139">
        <f t="shared" si="388"/>
        <v>1.0600180812643467E-2</v>
      </c>
      <c r="H668" s="140">
        <f t="shared" si="402"/>
        <v>44732</v>
      </c>
      <c r="I668" s="140">
        <f t="shared" si="389"/>
        <v>44732</v>
      </c>
      <c r="J668" s="141">
        <f t="shared" si="397"/>
        <v>20</v>
      </c>
      <c r="K668" s="141">
        <f t="shared" si="386"/>
        <v>14</v>
      </c>
      <c r="L668" s="8">
        <f t="shared" si="398"/>
        <v>1.00740838</v>
      </c>
      <c r="M668" s="142">
        <f t="shared" si="385"/>
        <v>1.0162005000000001</v>
      </c>
      <c r="N668" s="142">
        <f t="shared" si="380"/>
        <v>1.1823404575493062</v>
      </c>
      <c r="O668" s="135">
        <f t="shared" si="382"/>
        <v>1.19109968</v>
      </c>
      <c r="P668" s="135">
        <f t="shared" si="390"/>
        <v>1069.2747745900001</v>
      </c>
      <c r="Q668" s="190">
        <f t="shared" si="403"/>
        <v>0</v>
      </c>
      <c r="R668" s="191">
        <f t="shared" si="399"/>
        <v>0</v>
      </c>
      <c r="S668" s="135">
        <f t="shared" si="391"/>
        <v>0</v>
      </c>
      <c r="T668" s="145">
        <f t="shared" si="400"/>
        <v>7.8600000000000003E-2</v>
      </c>
      <c r="U668" s="143">
        <f t="shared" si="381"/>
        <v>14</v>
      </c>
      <c r="V668" s="143">
        <v>252</v>
      </c>
      <c r="W668" s="142">
        <f t="shared" si="392"/>
        <v>1.0042123970000001</v>
      </c>
      <c r="X668" s="135">
        <f t="shared" si="393"/>
        <v>4.5042098499999996</v>
      </c>
      <c r="Y668" s="135">
        <f t="shared" si="394"/>
        <v>0</v>
      </c>
      <c r="Z668" s="148" t="str">
        <f t="shared" si="404"/>
        <v>A+J=</v>
      </c>
      <c r="AA668" s="140">
        <f t="shared" si="405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22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3"/>
      <c r="DN668" s="1"/>
      <c r="DO668" s="1"/>
      <c r="DP668" s="1"/>
      <c r="DQ668" s="1"/>
      <c r="DR668" s="1"/>
      <c r="DS668" s="1"/>
      <c r="DT668" s="1"/>
      <c r="DU668" s="1"/>
      <c r="DV668" s="1"/>
      <c r="DW668" s="4"/>
      <c r="DX668" s="1"/>
      <c r="DY668" s="1"/>
      <c r="DZ668" s="1"/>
      <c r="EA668" s="1"/>
      <c r="EB668" s="1"/>
      <c r="EC668" s="1"/>
    </row>
    <row r="669" spans="1:133" ht="12.75" x14ac:dyDescent="0.2">
      <c r="A669" s="134">
        <f t="shared" si="395"/>
        <v>44722</v>
      </c>
      <c r="B669" s="135">
        <f t="shared" si="387"/>
        <v>1074.6678698400001</v>
      </c>
      <c r="C669" s="135">
        <f t="shared" si="401"/>
        <v>897.72064635000004</v>
      </c>
      <c r="D669" s="136">
        <f t="shared" si="396"/>
        <v>6315.93</v>
      </c>
      <c r="E669" s="137">
        <f t="shared" si="383"/>
        <v>6382.88</v>
      </c>
      <c r="F669" s="138">
        <f t="shared" si="384"/>
        <v>44671</v>
      </c>
      <c r="G669" s="139">
        <f t="shared" si="388"/>
        <v>1.0600180812643467E-2</v>
      </c>
      <c r="H669" s="140">
        <f t="shared" si="402"/>
        <v>44732</v>
      </c>
      <c r="I669" s="140">
        <f t="shared" si="389"/>
        <v>44732</v>
      </c>
      <c r="J669" s="141">
        <f t="shared" si="397"/>
        <v>20</v>
      </c>
      <c r="K669" s="141">
        <f t="shared" si="386"/>
        <v>15</v>
      </c>
      <c r="L669" s="8">
        <f t="shared" si="398"/>
        <v>1.00793964</v>
      </c>
      <c r="M669" s="142">
        <f t="shared" si="385"/>
        <v>1.0162005000000001</v>
      </c>
      <c r="N669" s="142">
        <f t="shared" si="380"/>
        <v>1.1823404575493062</v>
      </c>
      <c r="O669" s="135">
        <f t="shared" si="382"/>
        <v>1.1917278099999999</v>
      </c>
      <c r="P669" s="135">
        <f t="shared" si="390"/>
        <v>1069.83865986</v>
      </c>
      <c r="Q669" s="190">
        <f t="shared" si="403"/>
        <v>0</v>
      </c>
      <c r="R669" s="191">
        <f t="shared" si="399"/>
        <v>0</v>
      </c>
      <c r="S669" s="135">
        <f t="shared" si="391"/>
        <v>0</v>
      </c>
      <c r="T669" s="145">
        <f t="shared" si="400"/>
        <v>7.8600000000000003E-2</v>
      </c>
      <c r="U669" s="143">
        <f t="shared" si="381"/>
        <v>15</v>
      </c>
      <c r="V669" s="143">
        <v>252</v>
      </c>
      <c r="W669" s="142">
        <f t="shared" si="392"/>
        <v>1.004513961</v>
      </c>
      <c r="X669" s="135">
        <f t="shared" si="393"/>
        <v>4.8292099799999999</v>
      </c>
      <c r="Y669" s="135">
        <f t="shared" si="394"/>
        <v>0</v>
      </c>
      <c r="Z669" s="148" t="str">
        <f t="shared" si="404"/>
        <v>A+J=</v>
      </c>
      <c r="AA669" s="140">
        <f t="shared" si="405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22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3"/>
      <c r="DN669" s="1"/>
      <c r="DO669" s="1"/>
      <c r="DP669" s="1"/>
      <c r="DQ669" s="1"/>
      <c r="DR669" s="1"/>
      <c r="DS669" s="1"/>
      <c r="DT669" s="1"/>
      <c r="DU669" s="1"/>
      <c r="DV669" s="1"/>
      <c r="DW669" s="4"/>
      <c r="DX669" s="1"/>
      <c r="DY669" s="1"/>
      <c r="DZ669" s="1"/>
      <c r="EA669" s="1"/>
      <c r="EB669" s="1"/>
      <c r="EC669" s="1"/>
    </row>
    <row r="670" spans="1:133" ht="12.75" x14ac:dyDescent="0.2">
      <c r="A670" s="134">
        <f t="shared" si="395"/>
        <v>44723</v>
      </c>
      <c r="B670" s="135">
        <f t="shared" si="387"/>
        <v>1075.55749838</v>
      </c>
      <c r="C670" s="135">
        <f t="shared" si="401"/>
        <v>897.72064635000004</v>
      </c>
      <c r="D670" s="136">
        <f t="shared" si="396"/>
        <v>6315.93</v>
      </c>
      <c r="E670" s="137">
        <f t="shared" si="383"/>
        <v>6382.88</v>
      </c>
      <c r="F670" s="138">
        <f t="shared" si="384"/>
        <v>44671</v>
      </c>
      <c r="G670" s="139">
        <f t="shared" si="388"/>
        <v>1.0600180812643467E-2</v>
      </c>
      <c r="H670" s="140">
        <f t="shared" si="402"/>
        <v>44732</v>
      </c>
      <c r="I670" s="140">
        <f t="shared" si="389"/>
        <v>44732</v>
      </c>
      <c r="J670" s="141">
        <f t="shared" si="397"/>
        <v>20</v>
      </c>
      <c r="K670" s="141">
        <f t="shared" si="386"/>
        <v>16</v>
      </c>
      <c r="L670" s="8">
        <f t="shared" si="398"/>
        <v>1.0084711900000001</v>
      </c>
      <c r="M670" s="142">
        <f t="shared" si="385"/>
        <v>1.0162005000000001</v>
      </c>
      <c r="N670" s="142">
        <f t="shared" si="380"/>
        <v>1.1823404575493062</v>
      </c>
      <c r="O670" s="135">
        <f t="shared" si="382"/>
        <v>1.19235628</v>
      </c>
      <c r="P670" s="135">
        <f t="shared" si="390"/>
        <v>1070.40285036</v>
      </c>
      <c r="Q670" s="190">
        <f t="shared" si="403"/>
        <v>0</v>
      </c>
      <c r="R670" s="191">
        <f t="shared" si="399"/>
        <v>0</v>
      </c>
      <c r="S670" s="135">
        <f t="shared" si="391"/>
        <v>0</v>
      </c>
      <c r="T670" s="145">
        <f t="shared" si="400"/>
        <v>7.8600000000000003E-2</v>
      </c>
      <c r="U670" s="143">
        <f t="shared" si="381"/>
        <v>16</v>
      </c>
      <c r="V670" s="143">
        <v>252</v>
      </c>
      <c r="W670" s="142">
        <f t="shared" si="392"/>
        <v>1.0048156150000001</v>
      </c>
      <c r="X670" s="135">
        <f t="shared" si="393"/>
        <v>5.1546480199999998</v>
      </c>
      <c r="Y670" s="135">
        <f t="shared" si="394"/>
        <v>0</v>
      </c>
      <c r="Z670" s="148" t="str">
        <f t="shared" si="404"/>
        <v>A+J=</v>
      </c>
      <c r="AA670" s="140">
        <f t="shared" si="405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22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3"/>
      <c r="DN670" s="1"/>
      <c r="DO670" s="1"/>
      <c r="DP670" s="1"/>
      <c r="DQ670" s="1"/>
      <c r="DR670" s="1"/>
      <c r="DS670" s="1"/>
      <c r="DT670" s="1"/>
      <c r="DU670" s="1"/>
      <c r="DV670" s="1"/>
      <c r="DW670" s="4"/>
      <c r="DX670" s="1"/>
      <c r="DY670" s="1"/>
      <c r="DZ670" s="1"/>
      <c r="EA670" s="1"/>
      <c r="EB670" s="1"/>
      <c r="EC670" s="1"/>
    </row>
    <row r="671" spans="1:133" ht="12.75" x14ac:dyDescent="0.2">
      <c r="A671" s="134">
        <f t="shared" si="395"/>
        <v>44724</v>
      </c>
      <c r="B671" s="135">
        <f t="shared" si="387"/>
        <v>1075.55749838</v>
      </c>
      <c r="C671" s="135">
        <f t="shared" si="401"/>
        <v>897.72064635000004</v>
      </c>
      <c r="D671" s="136">
        <f t="shared" si="396"/>
        <v>6315.93</v>
      </c>
      <c r="E671" s="137">
        <f t="shared" si="383"/>
        <v>6382.88</v>
      </c>
      <c r="F671" s="138">
        <f t="shared" si="384"/>
        <v>44671</v>
      </c>
      <c r="G671" s="139">
        <f t="shared" si="388"/>
        <v>1.0600180812643467E-2</v>
      </c>
      <c r="H671" s="140">
        <f t="shared" si="402"/>
        <v>44732</v>
      </c>
      <c r="I671" s="140">
        <f t="shared" si="389"/>
        <v>44732</v>
      </c>
      <c r="J671" s="141">
        <f t="shared" si="397"/>
        <v>20</v>
      </c>
      <c r="K671" s="141">
        <f t="shared" si="386"/>
        <v>16</v>
      </c>
      <c r="L671" s="8">
        <f t="shared" si="398"/>
        <v>1.0084711900000001</v>
      </c>
      <c r="M671" s="142">
        <f t="shared" si="385"/>
        <v>1.0162005000000001</v>
      </c>
      <c r="N671" s="142">
        <f t="shared" ref="N671:N734" si="406">IF(I671&gt;I670,N670*M671,N670)</f>
        <v>1.1823404575493062</v>
      </c>
      <c r="O671" s="135">
        <f t="shared" si="382"/>
        <v>1.19235628</v>
      </c>
      <c r="P671" s="135">
        <f t="shared" si="390"/>
        <v>1070.40285036</v>
      </c>
      <c r="Q671" s="190">
        <f t="shared" si="403"/>
        <v>0</v>
      </c>
      <c r="R671" s="191">
        <f t="shared" si="399"/>
        <v>0</v>
      </c>
      <c r="S671" s="135">
        <f t="shared" si="391"/>
        <v>0</v>
      </c>
      <c r="T671" s="145">
        <f t="shared" si="400"/>
        <v>7.8600000000000003E-2</v>
      </c>
      <c r="U671" s="143">
        <f t="shared" si="381"/>
        <v>16</v>
      </c>
      <c r="V671" s="143">
        <v>252</v>
      </c>
      <c r="W671" s="142">
        <f t="shared" si="392"/>
        <v>1.0048156150000001</v>
      </c>
      <c r="X671" s="135">
        <f t="shared" si="393"/>
        <v>5.1546480199999998</v>
      </c>
      <c r="Y671" s="135">
        <f t="shared" si="394"/>
        <v>0</v>
      </c>
      <c r="Z671" s="148" t="str">
        <f t="shared" si="404"/>
        <v>A+J=</v>
      </c>
      <c r="AA671" s="140">
        <f t="shared" si="405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22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3"/>
      <c r="DN671" s="1"/>
      <c r="DO671" s="1"/>
      <c r="DP671" s="1"/>
      <c r="DQ671" s="1"/>
      <c r="DR671" s="1"/>
      <c r="DS671" s="1"/>
      <c r="DT671" s="1"/>
      <c r="DU671" s="1"/>
      <c r="DV671" s="1"/>
      <c r="DW671" s="4"/>
      <c r="DX671" s="1"/>
      <c r="DY671" s="1"/>
      <c r="DZ671" s="1"/>
      <c r="EA671" s="1"/>
      <c r="EB671" s="1"/>
      <c r="EC671" s="1"/>
    </row>
    <row r="672" spans="1:133" ht="12.75" x14ac:dyDescent="0.2">
      <c r="A672" s="134">
        <f t="shared" si="395"/>
        <v>44725</v>
      </c>
      <c r="B672" s="135">
        <f t="shared" si="387"/>
        <v>1075.55749838</v>
      </c>
      <c r="C672" s="135">
        <f t="shared" si="401"/>
        <v>897.72064635000004</v>
      </c>
      <c r="D672" s="136">
        <f t="shared" si="396"/>
        <v>6315.93</v>
      </c>
      <c r="E672" s="137">
        <f t="shared" si="383"/>
        <v>6382.88</v>
      </c>
      <c r="F672" s="138">
        <f t="shared" si="384"/>
        <v>44671</v>
      </c>
      <c r="G672" s="139">
        <f t="shared" si="388"/>
        <v>1.0600180812643467E-2</v>
      </c>
      <c r="H672" s="140">
        <f t="shared" si="402"/>
        <v>44732</v>
      </c>
      <c r="I672" s="140">
        <f t="shared" si="389"/>
        <v>44732</v>
      </c>
      <c r="J672" s="141">
        <f t="shared" si="397"/>
        <v>20</v>
      </c>
      <c r="K672" s="141">
        <f t="shared" si="386"/>
        <v>16</v>
      </c>
      <c r="L672" s="8">
        <f t="shared" si="398"/>
        <v>1.0084711900000001</v>
      </c>
      <c r="M672" s="142">
        <f t="shared" si="385"/>
        <v>1.0162005000000001</v>
      </c>
      <c r="N672" s="142">
        <f t="shared" si="406"/>
        <v>1.1823404575493062</v>
      </c>
      <c r="O672" s="135">
        <f t="shared" si="382"/>
        <v>1.19235628</v>
      </c>
      <c r="P672" s="135">
        <f t="shared" si="390"/>
        <v>1070.40285036</v>
      </c>
      <c r="Q672" s="190">
        <f t="shared" si="403"/>
        <v>0</v>
      </c>
      <c r="R672" s="191">
        <f t="shared" si="399"/>
        <v>0</v>
      </c>
      <c r="S672" s="135">
        <f t="shared" si="391"/>
        <v>0</v>
      </c>
      <c r="T672" s="145">
        <f t="shared" si="400"/>
        <v>7.8600000000000003E-2</v>
      </c>
      <c r="U672" s="143">
        <f t="shared" si="381"/>
        <v>16</v>
      </c>
      <c r="V672" s="143">
        <v>252</v>
      </c>
      <c r="W672" s="142">
        <f t="shared" si="392"/>
        <v>1.0048156150000001</v>
      </c>
      <c r="X672" s="135">
        <f t="shared" si="393"/>
        <v>5.1546480199999998</v>
      </c>
      <c r="Y672" s="135">
        <f t="shared" si="394"/>
        <v>0</v>
      </c>
      <c r="Z672" s="148" t="str">
        <f t="shared" si="404"/>
        <v>A+J=</v>
      </c>
      <c r="AA672" s="140">
        <f t="shared" si="405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22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3"/>
      <c r="DN672" s="1"/>
      <c r="DO672" s="1"/>
      <c r="DP672" s="1"/>
      <c r="DQ672" s="1"/>
      <c r="DR672" s="1"/>
      <c r="DS672" s="1"/>
      <c r="DT672" s="1"/>
      <c r="DU672" s="1"/>
      <c r="DV672" s="1"/>
      <c r="DW672" s="4"/>
      <c r="DX672" s="1"/>
      <c r="DY672" s="1"/>
      <c r="DZ672" s="1"/>
      <c r="EA672" s="1"/>
      <c r="EB672" s="1"/>
      <c r="EC672" s="1"/>
    </row>
    <row r="673" spans="1:133" ht="12.75" x14ac:dyDescent="0.2">
      <c r="A673" s="134">
        <f t="shared" si="395"/>
        <v>44726</v>
      </c>
      <c r="B673" s="135">
        <f t="shared" si="387"/>
        <v>1076.4478625099998</v>
      </c>
      <c r="C673" s="135">
        <f t="shared" si="401"/>
        <v>897.72064635000004</v>
      </c>
      <c r="D673" s="136">
        <f t="shared" si="396"/>
        <v>6315.93</v>
      </c>
      <c r="E673" s="137">
        <f t="shared" si="383"/>
        <v>6382.88</v>
      </c>
      <c r="F673" s="138">
        <f t="shared" si="384"/>
        <v>44671</v>
      </c>
      <c r="G673" s="139">
        <f t="shared" si="388"/>
        <v>1.0600180812643467E-2</v>
      </c>
      <c r="H673" s="140">
        <f t="shared" si="402"/>
        <v>44732</v>
      </c>
      <c r="I673" s="140">
        <f t="shared" si="389"/>
        <v>44732</v>
      </c>
      <c r="J673" s="141">
        <f t="shared" si="397"/>
        <v>20</v>
      </c>
      <c r="K673" s="141">
        <f t="shared" si="386"/>
        <v>17</v>
      </c>
      <c r="L673" s="8">
        <f t="shared" si="398"/>
        <v>1.00900301</v>
      </c>
      <c r="M673" s="142">
        <f t="shared" si="385"/>
        <v>1.0162005000000001</v>
      </c>
      <c r="N673" s="142">
        <f t="shared" si="406"/>
        <v>1.1823404575493062</v>
      </c>
      <c r="O673" s="135">
        <f t="shared" si="382"/>
        <v>1.1929850799999999</v>
      </c>
      <c r="P673" s="135">
        <f t="shared" si="390"/>
        <v>1070.9673370999999</v>
      </c>
      <c r="Q673" s="190">
        <f t="shared" si="403"/>
        <v>0</v>
      </c>
      <c r="R673" s="191">
        <f t="shared" si="399"/>
        <v>0</v>
      </c>
      <c r="S673" s="135">
        <f t="shared" si="391"/>
        <v>0</v>
      </c>
      <c r="T673" s="145">
        <f t="shared" si="400"/>
        <v>7.8600000000000003E-2</v>
      </c>
      <c r="U673" s="143">
        <f t="shared" si="381"/>
        <v>17</v>
      </c>
      <c r="V673" s="143">
        <v>252</v>
      </c>
      <c r="W673" s="142">
        <f t="shared" si="392"/>
        <v>1.0051173600000001</v>
      </c>
      <c r="X673" s="135">
        <f t="shared" si="393"/>
        <v>5.4805254100000003</v>
      </c>
      <c r="Y673" s="135">
        <f t="shared" si="394"/>
        <v>0</v>
      </c>
      <c r="Z673" s="148" t="str">
        <f t="shared" si="404"/>
        <v>A+J=</v>
      </c>
      <c r="AA673" s="140">
        <f t="shared" si="405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22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3"/>
      <c r="DN673" s="1"/>
      <c r="DO673" s="1"/>
      <c r="DP673" s="1"/>
      <c r="DQ673" s="1"/>
      <c r="DR673" s="1"/>
      <c r="DS673" s="1"/>
      <c r="DT673" s="1"/>
      <c r="DU673" s="1"/>
      <c r="DV673" s="1"/>
      <c r="DW673" s="4"/>
      <c r="DX673" s="1"/>
      <c r="DY673" s="1"/>
      <c r="DZ673" s="1"/>
      <c r="EA673" s="1"/>
      <c r="EB673" s="1"/>
      <c r="EC673" s="1"/>
    </row>
    <row r="674" spans="1:133" ht="12.75" x14ac:dyDescent="0.2">
      <c r="A674" s="134">
        <f t="shared" si="395"/>
        <v>44727</v>
      </c>
      <c r="B674" s="135">
        <f t="shared" si="387"/>
        <v>1077.3389626600001</v>
      </c>
      <c r="C674" s="135">
        <f t="shared" si="401"/>
        <v>897.72064635000004</v>
      </c>
      <c r="D674" s="136">
        <f t="shared" si="396"/>
        <v>6315.93</v>
      </c>
      <c r="E674" s="137">
        <f t="shared" si="383"/>
        <v>6382.88</v>
      </c>
      <c r="F674" s="138">
        <f t="shared" si="384"/>
        <v>44671</v>
      </c>
      <c r="G674" s="139">
        <f t="shared" si="388"/>
        <v>1.0600180812643467E-2</v>
      </c>
      <c r="H674" s="140">
        <f t="shared" si="402"/>
        <v>44732</v>
      </c>
      <c r="I674" s="140">
        <f t="shared" si="389"/>
        <v>44732</v>
      </c>
      <c r="J674" s="141">
        <f t="shared" si="397"/>
        <v>20</v>
      </c>
      <c r="K674" s="141">
        <f t="shared" si="386"/>
        <v>18</v>
      </c>
      <c r="L674" s="8">
        <f t="shared" si="398"/>
        <v>1.00953512</v>
      </c>
      <c r="M674" s="142">
        <f t="shared" si="385"/>
        <v>1.0162005000000001</v>
      </c>
      <c r="N674" s="142">
        <f t="shared" si="406"/>
        <v>1.1823404575493062</v>
      </c>
      <c r="O674" s="135">
        <f t="shared" si="382"/>
        <v>1.19361421</v>
      </c>
      <c r="P674" s="135">
        <f t="shared" si="390"/>
        <v>1071.53212009</v>
      </c>
      <c r="Q674" s="190">
        <f t="shared" si="403"/>
        <v>0</v>
      </c>
      <c r="R674" s="191">
        <f t="shared" si="399"/>
        <v>0</v>
      </c>
      <c r="S674" s="135">
        <f t="shared" si="391"/>
        <v>0</v>
      </c>
      <c r="T674" s="145">
        <f t="shared" si="400"/>
        <v>7.8600000000000003E-2</v>
      </c>
      <c r="U674" s="143">
        <f t="shared" si="381"/>
        <v>18</v>
      </c>
      <c r="V674" s="143">
        <v>252</v>
      </c>
      <c r="W674" s="142">
        <f t="shared" si="392"/>
        <v>1.0054191960000001</v>
      </c>
      <c r="X674" s="135">
        <f t="shared" si="393"/>
        <v>5.8068425699999997</v>
      </c>
      <c r="Y674" s="135">
        <f t="shared" si="394"/>
        <v>0</v>
      </c>
      <c r="Z674" s="148" t="str">
        <f t="shared" si="404"/>
        <v>A+J=</v>
      </c>
      <c r="AA674" s="140">
        <f t="shared" si="405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22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3"/>
      <c r="DN674" s="1"/>
      <c r="DO674" s="1"/>
      <c r="DP674" s="1"/>
      <c r="DQ674" s="1"/>
      <c r="DR674" s="1"/>
      <c r="DS674" s="1"/>
      <c r="DT674" s="1"/>
      <c r="DU674" s="1"/>
      <c r="DV674" s="1"/>
      <c r="DW674" s="4"/>
      <c r="DX674" s="1"/>
      <c r="DY674" s="1"/>
      <c r="DZ674" s="1"/>
      <c r="EA674" s="1"/>
      <c r="EB674" s="1"/>
      <c r="EC674" s="1"/>
    </row>
    <row r="675" spans="1:133" ht="12.75" x14ac:dyDescent="0.2">
      <c r="A675" s="134">
        <f t="shared" si="395"/>
        <v>44728</v>
      </c>
      <c r="B675" s="135">
        <f t="shared" si="387"/>
        <v>1078.2308072199999</v>
      </c>
      <c r="C675" s="135">
        <f t="shared" si="401"/>
        <v>897.72064635000004</v>
      </c>
      <c r="D675" s="136">
        <f t="shared" si="396"/>
        <v>6315.93</v>
      </c>
      <c r="E675" s="137">
        <f t="shared" si="383"/>
        <v>6382.88</v>
      </c>
      <c r="F675" s="138">
        <f t="shared" si="384"/>
        <v>44671</v>
      </c>
      <c r="G675" s="139">
        <f t="shared" si="388"/>
        <v>1.0600180812643467E-2</v>
      </c>
      <c r="H675" s="140">
        <f t="shared" si="402"/>
        <v>44732</v>
      </c>
      <c r="I675" s="140">
        <f t="shared" si="389"/>
        <v>44732</v>
      </c>
      <c r="J675" s="141">
        <f t="shared" si="397"/>
        <v>20</v>
      </c>
      <c r="K675" s="141">
        <f t="shared" si="386"/>
        <v>19</v>
      </c>
      <c r="L675" s="8">
        <f t="shared" si="398"/>
        <v>1.0100675100000001</v>
      </c>
      <c r="M675" s="142">
        <f t="shared" si="385"/>
        <v>1.0162005000000001</v>
      </c>
      <c r="N675" s="142">
        <f t="shared" si="406"/>
        <v>1.1823404575493062</v>
      </c>
      <c r="O675" s="135">
        <f t="shared" si="382"/>
        <v>1.19424368</v>
      </c>
      <c r="P675" s="135">
        <f t="shared" si="390"/>
        <v>1072.0972082999999</v>
      </c>
      <c r="Q675" s="190">
        <f t="shared" si="403"/>
        <v>0</v>
      </c>
      <c r="R675" s="191">
        <f t="shared" si="399"/>
        <v>0</v>
      </c>
      <c r="S675" s="135">
        <f t="shared" si="391"/>
        <v>0</v>
      </c>
      <c r="T675" s="145">
        <f t="shared" si="400"/>
        <v>7.8600000000000003E-2</v>
      </c>
      <c r="U675" s="143">
        <f t="shared" si="381"/>
        <v>19</v>
      </c>
      <c r="V675" s="143">
        <v>252</v>
      </c>
      <c r="W675" s="142">
        <f t="shared" si="392"/>
        <v>1.005721122</v>
      </c>
      <c r="X675" s="135">
        <f t="shared" si="393"/>
        <v>6.1335989199999998</v>
      </c>
      <c r="Y675" s="135">
        <f t="shared" si="394"/>
        <v>0</v>
      </c>
      <c r="Z675" s="148" t="str">
        <f t="shared" si="404"/>
        <v>A+J=</v>
      </c>
      <c r="AA675" s="140">
        <f t="shared" si="405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22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3"/>
      <c r="DN675" s="1"/>
      <c r="DO675" s="1"/>
      <c r="DP675" s="1"/>
      <c r="DQ675" s="1"/>
      <c r="DR675" s="1"/>
      <c r="DS675" s="1"/>
      <c r="DT675" s="1"/>
      <c r="DU675" s="1"/>
      <c r="DV675" s="1"/>
      <c r="DW675" s="4"/>
      <c r="DX675" s="1"/>
      <c r="DY675" s="1"/>
      <c r="DZ675" s="1"/>
      <c r="EA675" s="1"/>
      <c r="EB675" s="1"/>
      <c r="EC675" s="1"/>
    </row>
    <row r="676" spans="1:133" ht="12.75" x14ac:dyDescent="0.2">
      <c r="A676" s="134">
        <f t="shared" si="395"/>
        <v>44729</v>
      </c>
      <c r="B676" s="135">
        <f t="shared" si="387"/>
        <v>1078.2308072199999</v>
      </c>
      <c r="C676" s="135">
        <f t="shared" si="401"/>
        <v>897.72064635000004</v>
      </c>
      <c r="D676" s="136">
        <f t="shared" si="396"/>
        <v>6315.93</v>
      </c>
      <c r="E676" s="137">
        <f t="shared" si="383"/>
        <v>6382.88</v>
      </c>
      <c r="F676" s="138">
        <f t="shared" si="384"/>
        <v>44671</v>
      </c>
      <c r="G676" s="139">
        <f t="shared" si="388"/>
        <v>1.0600180812643467E-2</v>
      </c>
      <c r="H676" s="140">
        <f t="shared" si="402"/>
        <v>44732</v>
      </c>
      <c r="I676" s="140">
        <f t="shared" si="389"/>
        <v>44732</v>
      </c>
      <c r="J676" s="141">
        <f t="shared" si="397"/>
        <v>20</v>
      </c>
      <c r="K676" s="141">
        <f t="shared" si="386"/>
        <v>19</v>
      </c>
      <c r="L676" s="8">
        <f t="shared" si="398"/>
        <v>1.0100675100000001</v>
      </c>
      <c r="M676" s="142">
        <f t="shared" si="385"/>
        <v>1.0162005000000001</v>
      </c>
      <c r="N676" s="142">
        <f t="shared" si="406"/>
        <v>1.1823404575493062</v>
      </c>
      <c r="O676" s="135">
        <f t="shared" si="382"/>
        <v>1.19424368</v>
      </c>
      <c r="P676" s="135">
        <f t="shared" si="390"/>
        <v>1072.0972082999999</v>
      </c>
      <c r="Q676" s="190">
        <f t="shared" si="403"/>
        <v>0</v>
      </c>
      <c r="R676" s="191">
        <f t="shared" si="399"/>
        <v>0</v>
      </c>
      <c r="S676" s="135">
        <f t="shared" si="391"/>
        <v>0</v>
      </c>
      <c r="T676" s="145">
        <f t="shared" si="400"/>
        <v>7.8600000000000003E-2</v>
      </c>
      <c r="U676" s="143">
        <f t="shared" si="381"/>
        <v>19</v>
      </c>
      <c r="V676" s="143">
        <v>252</v>
      </c>
      <c r="W676" s="142">
        <f t="shared" si="392"/>
        <v>1.005721122</v>
      </c>
      <c r="X676" s="135">
        <f t="shared" si="393"/>
        <v>6.1335989199999998</v>
      </c>
      <c r="Y676" s="135">
        <f t="shared" si="394"/>
        <v>0</v>
      </c>
      <c r="Z676" s="148" t="str">
        <f t="shared" si="404"/>
        <v>A+J=</v>
      </c>
      <c r="AA676" s="140">
        <f t="shared" si="405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22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3"/>
      <c r="DN676" s="1"/>
      <c r="DO676" s="1"/>
      <c r="DP676" s="1"/>
      <c r="DQ676" s="1"/>
      <c r="DR676" s="1"/>
      <c r="DS676" s="1"/>
      <c r="DT676" s="1"/>
      <c r="DU676" s="1"/>
      <c r="DV676" s="1"/>
      <c r="DW676" s="4"/>
      <c r="DX676" s="1"/>
      <c r="DY676" s="1"/>
      <c r="DZ676" s="1"/>
      <c r="EA676" s="1"/>
      <c r="EB676" s="1"/>
      <c r="EC676" s="1"/>
    </row>
    <row r="677" spans="1:133" ht="12.75" x14ac:dyDescent="0.2">
      <c r="A677" s="134">
        <f t="shared" si="395"/>
        <v>44730</v>
      </c>
      <c r="B677" s="135">
        <f t="shared" si="387"/>
        <v>1079.1233785500001</v>
      </c>
      <c r="C677" s="135">
        <f t="shared" si="401"/>
        <v>897.72064635000004</v>
      </c>
      <c r="D677" s="136">
        <f t="shared" si="396"/>
        <v>6315.93</v>
      </c>
      <c r="E677" s="137">
        <f t="shared" si="383"/>
        <v>6382.88</v>
      </c>
      <c r="F677" s="138">
        <f t="shared" si="384"/>
        <v>44671</v>
      </c>
      <c r="G677" s="139">
        <f t="shared" si="388"/>
        <v>1.0600180812643467E-2</v>
      </c>
      <c r="H677" s="140">
        <f t="shared" si="402"/>
        <v>44732</v>
      </c>
      <c r="I677" s="140">
        <f t="shared" si="389"/>
        <v>44732</v>
      </c>
      <c r="J677" s="141">
        <f t="shared" si="397"/>
        <v>20</v>
      </c>
      <c r="K677" s="141">
        <f t="shared" si="386"/>
        <v>20</v>
      </c>
      <c r="L677" s="8">
        <f t="shared" si="398"/>
        <v>1.01060018</v>
      </c>
      <c r="M677" s="142">
        <f t="shared" si="385"/>
        <v>1.0162005000000001</v>
      </c>
      <c r="N677" s="142">
        <f t="shared" si="406"/>
        <v>1.1823404575493062</v>
      </c>
      <c r="O677" s="135">
        <f t="shared" si="382"/>
        <v>1.1948734700000001</v>
      </c>
      <c r="P677" s="135">
        <f t="shared" si="390"/>
        <v>1072.6625837900001</v>
      </c>
      <c r="Q677" s="190">
        <f t="shared" si="403"/>
        <v>0</v>
      </c>
      <c r="R677" s="191">
        <f t="shared" si="399"/>
        <v>0</v>
      </c>
      <c r="S677" s="135">
        <f t="shared" si="391"/>
        <v>0</v>
      </c>
      <c r="T677" s="145">
        <f t="shared" si="400"/>
        <v>7.8600000000000003E-2</v>
      </c>
      <c r="U677" s="143">
        <f t="shared" ref="U677:U740" si="407">IF(Q676&gt;0,1,IF(K677=K676,U676,U676+1))</f>
        <v>20</v>
      </c>
      <c r="V677" s="143">
        <v>252</v>
      </c>
      <c r="W677" s="142">
        <f t="shared" si="392"/>
        <v>1.006023138</v>
      </c>
      <c r="X677" s="135">
        <f t="shared" si="393"/>
        <v>6.4607947599999997</v>
      </c>
      <c r="Y677" s="135">
        <f t="shared" si="394"/>
        <v>0</v>
      </c>
      <c r="Z677" s="148" t="str">
        <f t="shared" si="404"/>
        <v>A+J=</v>
      </c>
      <c r="AA677" s="140">
        <f t="shared" si="405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22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3"/>
      <c r="DN677" s="1"/>
      <c r="DO677" s="1"/>
      <c r="DP677" s="1"/>
      <c r="DQ677" s="1"/>
      <c r="DR677" s="1"/>
      <c r="DS677" s="1"/>
      <c r="DT677" s="1"/>
      <c r="DU677" s="1"/>
      <c r="DV677" s="1"/>
      <c r="DW677" s="4"/>
      <c r="DX677" s="1"/>
      <c r="DY677" s="1"/>
      <c r="DZ677" s="1"/>
      <c r="EA677" s="1"/>
      <c r="EB677" s="1"/>
      <c r="EC677" s="1"/>
    </row>
    <row r="678" spans="1:133" ht="12.75" x14ac:dyDescent="0.2">
      <c r="A678" s="134">
        <f t="shared" si="395"/>
        <v>44731</v>
      </c>
      <c r="B678" s="135">
        <f t="shared" si="387"/>
        <v>1079.1233785500001</v>
      </c>
      <c r="C678" s="135">
        <f t="shared" si="401"/>
        <v>897.72064635000004</v>
      </c>
      <c r="D678" s="136">
        <f t="shared" si="396"/>
        <v>6315.93</v>
      </c>
      <c r="E678" s="137">
        <f t="shared" si="383"/>
        <v>6382.88</v>
      </c>
      <c r="F678" s="138">
        <f t="shared" si="384"/>
        <v>44671</v>
      </c>
      <c r="G678" s="139">
        <f t="shared" si="388"/>
        <v>1.0600180812643467E-2</v>
      </c>
      <c r="H678" s="140">
        <f t="shared" si="402"/>
        <v>44732</v>
      </c>
      <c r="I678" s="140">
        <f t="shared" si="389"/>
        <v>44732</v>
      </c>
      <c r="J678" s="141">
        <f t="shared" si="397"/>
        <v>20</v>
      </c>
      <c r="K678" s="141">
        <f t="shared" si="386"/>
        <v>20</v>
      </c>
      <c r="L678" s="8">
        <f t="shared" si="398"/>
        <v>1.01060018</v>
      </c>
      <c r="M678" s="142">
        <f t="shared" si="385"/>
        <v>1.0162005000000001</v>
      </c>
      <c r="N678" s="142">
        <f t="shared" si="406"/>
        <v>1.1823404575493062</v>
      </c>
      <c r="O678" s="135">
        <f t="shared" si="382"/>
        <v>1.1948734700000001</v>
      </c>
      <c r="P678" s="135">
        <f t="shared" si="390"/>
        <v>1072.6625837900001</v>
      </c>
      <c r="Q678" s="190">
        <f t="shared" si="403"/>
        <v>0</v>
      </c>
      <c r="R678" s="191">
        <f t="shared" si="399"/>
        <v>0</v>
      </c>
      <c r="S678" s="135">
        <f t="shared" si="391"/>
        <v>0</v>
      </c>
      <c r="T678" s="145">
        <f t="shared" si="400"/>
        <v>7.8600000000000003E-2</v>
      </c>
      <c r="U678" s="143">
        <f t="shared" si="407"/>
        <v>20</v>
      </c>
      <c r="V678" s="143">
        <v>252</v>
      </c>
      <c r="W678" s="142">
        <f t="shared" si="392"/>
        <v>1.006023138</v>
      </c>
      <c r="X678" s="135">
        <f t="shared" si="393"/>
        <v>6.4607947599999997</v>
      </c>
      <c r="Y678" s="135">
        <f t="shared" si="394"/>
        <v>0</v>
      </c>
      <c r="Z678" s="148" t="str">
        <f t="shared" si="404"/>
        <v>A+J=</v>
      </c>
      <c r="AA678" s="140">
        <f t="shared" si="405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22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3"/>
      <c r="DN678" s="1"/>
      <c r="DO678" s="1"/>
      <c r="DP678" s="1"/>
      <c r="DQ678" s="1"/>
      <c r="DR678" s="1"/>
      <c r="DS678" s="1"/>
      <c r="DT678" s="1"/>
      <c r="DU678" s="1"/>
      <c r="DV678" s="1"/>
      <c r="DW678" s="4"/>
      <c r="DX678" s="1"/>
      <c r="DY678" s="1"/>
      <c r="DZ678" s="1"/>
      <c r="EA678" s="1"/>
      <c r="EB678" s="1"/>
      <c r="EC678" s="1"/>
    </row>
    <row r="679" spans="1:133" ht="12.75" x14ac:dyDescent="0.2">
      <c r="A679" s="134">
        <f t="shared" si="395"/>
        <v>44732</v>
      </c>
      <c r="B679" s="135">
        <f t="shared" si="387"/>
        <v>1079.1233785500001</v>
      </c>
      <c r="C679" s="135">
        <f t="shared" si="401"/>
        <v>897.72064635000004</v>
      </c>
      <c r="D679" s="136">
        <f t="shared" si="396"/>
        <v>6315.93</v>
      </c>
      <c r="E679" s="137">
        <f t="shared" si="383"/>
        <v>6382.88</v>
      </c>
      <c r="F679" s="138">
        <f t="shared" si="384"/>
        <v>44671</v>
      </c>
      <c r="G679" s="139">
        <f t="shared" si="388"/>
        <v>1.0600180812643467E-2</v>
      </c>
      <c r="H679" s="140">
        <f t="shared" si="402"/>
        <v>44762</v>
      </c>
      <c r="I679" s="140">
        <f t="shared" si="389"/>
        <v>44732</v>
      </c>
      <c r="J679" s="141">
        <f t="shared" si="397"/>
        <v>20</v>
      </c>
      <c r="K679" s="141">
        <f t="shared" si="386"/>
        <v>20</v>
      </c>
      <c r="L679" s="8">
        <f t="shared" si="398"/>
        <v>1.01060018</v>
      </c>
      <c r="M679" s="142">
        <f t="shared" si="385"/>
        <v>1.0162005000000001</v>
      </c>
      <c r="N679" s="142">
        <f t="shared" si="406"/>
        <v>1.1823404575493062</v>
      </c>
      <c r="O679" s="135">
        <f t="shared" si="382"/>
        <v>1.1948734700000001</v>
      </c>
      <c r="P679" s="135">
        <f t="shared" si="390"/>
        <v>1072.6625837900001</v>
      </c>
      <c r="Q679" s="190">
        <f t="shared" si="403"/>
        <v>22</v>
      </c>
      <c r="R679" s="191">
        <f t="shared" si="399"/>
        <v>1.0372736597828674E-2</v>
      </c>
      <c r="S679" s="135">
        <f t="shared" si="391"/>
        <v>11.12644644</v>
      </c>
      <c r="T679" s="145">
        <f t="shared" si="400"/>
        <v>7.8600000000000003E-2</v>
      </c>
      <c r="U679" s="143">
        <f t="shared" si="407"/>
        <v>20</v>
      </c>
      <c r="V679" s="143">
        <v>252</v>
      </c>
      <c r="W679" s="142">
        <f t="shared" si="392"/>
        <v>1.006023138</v>
      </c>
      <c r="X679" s="135">
        <f t="shared" si="393"/>
        <v>6.4607947599999997</v>
      </c>
      <c r="Y679" s="135">
        <f t="shared" si="394"/>
        <v>17.587241200000001</v>
      </c>
      <c r="Z679" s="148" t="str">
        <f t="shared" si="404"/>
        <v>A+J=</v>
      </c>
      <c r="AA679" s="140">
        <f t="shared" si="405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22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3"/>
      <c r="DN679" s="1"/>
      <c r="DO679" s="1"/>
      <c r="DP679" s="1"/>
      <c r="DQ679" s="1"/>
      <c r="DR679" s="1"/>
      <c r="DS679" s="1"/>
      <c r="DT679" s="1"/>
      <c r="DU679" s="1"/>
      <c r="DV679" s="1"/>
      <c r="DW679" s="4"/>
      <c r="DX679" s="1"/>
      <c r="DY679" s="1"/>
      <c r="DZ679" s="1"/>
      <c r="EA679" s="1"/>
      <c r="EB679" s="1"/>
      <c r="EC679" s="1"/>
    </row>
    <row r="680" spans="1:133" ht="12.75" x14ac:dyDescent="0.2">
      <c r="A680" s="134">
        <f t="shared" si="395"/>
        <v>44733</v>
      </c>
      <c r="B680" s="135">
        <f t="shared" si="387"/>
        <v>1062.0812612699999</v>
      </c>
      <c r="C680" s="135">
        <f t="shared" si="401"/>
        <v>888.40882654999996</v>
      </c>
      <c r="D680" s="136">
        <f t="shared" si="396"/>
        <v>6382.88</v>
      </c>
      <c r="E680" s="137">
        <f t="shared" si="383"/>
        <v>6412.88</v>
      </c>
      <c r="F680" s="138">
        <f t="shared" si="384"/>
        <v>44701</v>
      </c>
      <c r="G680" s="139">
        <f t="shared" si="388"/>
        <v>4.7000726944577131E-3</v>
      </c>
      <c r="H680" s="140">
        <f t="shared" si="402"/>
        <v>44762</v>
      </c>
      <c r="I680" s="140">
        <f t="shared" si="389"/>
        <v>44762</v>
      </c>
      <c r="J680" s="141">
        <f t="shared" si="397"/>
        <v>22</v>
      </c>
      <c r="K680" s="141">
        <f t="shared" si="386"/>
        <v>1</v>
      </c>
      <c r="L680" s="8">
        <f t="shared" si="398"/>
        <v>1.0002131599999999</v>
      </c>
      <c r="M680" s="142">
        <f t="shared" si="385"/>
        <v>1.01060018</v>
      </c>
      <c r="N680" s="142">
        <f t="shared" si="406"/>
        <v>1.194873479220611</v>
      </c>
      <c r="O680" s="135">
        <f t="shared" si="382"/>
        <v>1.19512817</v>
      </c>
      <c r="P680" s="135">
        <f t="shared" si="390"/>
        <v>1061.76241508</v>
      </c>
      <c r="Q680" s="190">
        <f t="shared" si="403"/>
        <v>0</v>
      </c>
      <c r="R680" s="191">
        <f t="shared" si="399"/>
        <v>0</v>
      </c>
      <c r="S680" s="135">
        <f t="shared" si="391"/>
        <v>0</v>
      </c>
      <c r="T680" s="145">
        <f t="shared" si="400"/>
        <v>7.8600000000000003E-2</v>
      </c>
      <c r="U680" s="143">
        <f t="shared" si="407"/>
        <v>1</v>
      </c>
      <c r="V680" s="143">
        <v>252</v>
      </c>
      <c r="W680" s="142">
        <f t="shared" si="392"/>
        <v>1.0003002990000001</v>
      </c>
      <c r="X680" s="135">
        <f t="shared" si="393"/>
        <v>0.31884618999999997</v>
      </c>
      <c r="Y680" s="135">
        <f t="shared" si="394"/>
        <v>0</v>
      </c>
      <c r="Z680" s="148" t="str">
        <f t="shared" si="404"/>
        <v>A+J=</v>
      </c>
      <c r="AA680" s="140">
        <f t="shared" si="405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22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3"/>
      <c r="DN680" s="1"/>
      <c r="DO680" s="1"/>
      <c r="DP680" s="1"/>
      <c r="DQ680" s="1"/>
      <c r="DR680" s="1"/>
      <c r="DS680" s="1"/>
      <c r="DT680" s="1"/>
      <c r="DU680" s="1"/>
      <c r="DV680" s="1"/>
      <c r="DW680" s="4"/>
      <c r="DX680" s="1"/>
      <c r="DY680" s="1"/>
      <c r="DZ680" s="1"/>
      <c r="EA680" s="1"/>
      <c r="EB680" s="1"/>
      <c r="EC680" s="1"/>
    </row>
    <row r="681" spans="1:133" ht="12.75" x14ac:dyDescent="0.2">
      <c r="A681" s="134">
        <f t="shared" si="395"/>
        <v>44734</v>
      </c>
      <c r="B681" s="135">
        <f t="shared" si="387"/>
        <v>1062.6266600500001</v>
      </c>
      <c r="C681" s="135">
        <f t="shared" si="401"/>
        <v>888.40882654999996</v>
      </c>
      <c r="D681" s="136">
        <f t="shared" si="396"/>
        <v>6382.88</v>
      </c>
      <c r="E681" s="137">
        <f t="shared" si="383"/>
        <v>6412.88</v>
      </c>
      <c r="F681" s="138">
        <f t="shared" si="384"/>
        <v>44701</v>
      </c>
      <c r="G681" s="139">
        <f t="shared" si="388"/>
        <v>4.7000726944577131E-3</v>
      </c>
      <c r="H681" s="140">
        <f t="shared" si="402"/>
        <v>44762</v>
      </c>
      <c r="I681" s="140">
        <f t="shared" si="389"/>
        <v>44762</v>
      </c>
      <c r="J681" s="141">
        <f t="shared" si="397"/>
        <v>22</v>
      </c>
      <c r="K681" s="141">
        <f t="shared" si="386"/>
        <v>2</v>
      </c>
      <c r="L681" s="8">
        <f t="shared" si="398"/>
        <v>1.0004263600000001</v>
      </c>
      <c r="M681" s="142">
        <f t="shared" si="385"/>
        <v>1.01060018</v>
      </c>
      <c r="N681" s="142">
        <f t="shared" si="406"/>
        <v>1.194873479220611</v>
      </c>
      <c r="O681" s="135">
        <f t="shared" ref="O681:O744" si="408">TRUNC(TRUNC((L681*N681),15),8)</f>
        <v>1.1953829199999999</v>
      </c>
      <c r="P681" s="135">
        <f t="shared" si="390"/>
        <v>1061.98873723</v>
      </c>
      <c r="Q681" s="190">
        <f t="shared" si="403"/>
        <v>0</v>
      </c>
      <c r="R681" s="191">
        <f t="shared" si="399"/>
        <v>0</v>
      </c>
      <c r="S681" s="135">
        <f t="shared" si="391"/>
        <v>0</v>
      </c>
      <c r="T681" s="145">
        <f t="shared" si="400"/>
        <v>7.8600000000000003E-2</v>
      </c>
      <c r="U681" s="143">
        <f t="shared" si="407"/>
        <v>2</v>
      </c>
      <c r="V681" s="143">
        <v>252</v>
      </c>
      <c r="W681" s="142">
        <f t="shared" si="392"/>
        <v>1.0006006869999999</v>
      </c>
      <c r="X681" s="135">
        <f t="shared" si="393"/>
        <v>0.63792282</v>
      </c>
      <c r="Y681" s="135">
        <f t="shared" si="394"/>
        <v>0</v>
      </c>
      <c r="Z681" s="148" t="str">
        <f t="shared" si="404"/>
        <v>A+J=</v>
      </c>
      <c r="AA681" s="140">
        <f t="shared" si="405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22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3"/>
      <c r="DN681" s="1"/>
      <c r="DO681" s="1"/>
      <c r="DP681" s="1"/>
      <c r="DQ681" s="1"/>
      <c r="DR681" s="1"/>
      <c r="DS681" s="1"/>
      <c r="DT681" s="1"/>
      <c r="DU681" s="1"/>
      <c r="DV681" s="1"/>
      <c r="DW681" s="4"/>
      <c r="DX681" s="1"/>
      <c r="DY681" s="1"/>
      <c r="DZ681" s="1"/>
      <c r="EA681" s="1"/>
      <c r="EB681" s="1"/>
      <c r="EC681" s="1"/>
    </row>
    <row r="682" spans="1:133" ht="12.75" x14ac:dyDescent="0.2">
      <c r="A682" s="134">
        <f t="shared" si="395"/>
        <v>44735</v>
      </c>
      <c r="B682" s="135">
        <f t="shared" si="387"/>
        <v>1063.17235372</v>
      </c>
      <c r="C682" s="135">
        <f t="shared" si="401"/>
        <v>888.40882654999996</v>
      </c>
      <c r="D682" s="136">
        <f t="shared" si="396"/>
        <v>6382.88</v>
      </c>
      <c r="E682" s="137">
        <f t="shared" ref="E682:E745" si="409">IF($K682=1,VLOOKUP($A681,$AO$10:$AS$131,4),E681)</f>
        <v>6412.88</v>
      </c>
      <c r="F682" s="138">
        <f t="shared" ref="F682:F745" si="410">IF($K682=1,VLOOKUP($A681,$AO$10:$AS$131,5),F681)</f>
        <v>44701</v>
      </c>
      <c r="G682" s="139">
        <f t="shared" si="388"/>
        <v>4.7000726944577131E-3</v>
      </c>
      <c r="H682" s="140">
        <f t="shared" si="402"/>
        <v>44762</v>
      </c>
      <c r="I682" s="140">
        <f t="shared" si="389"/>
        <v>44762</v>
      </c>
      <c r="J682" s="141">
        <f t="shared" si="397"/>
        <v>22</v>
      </c>
      <c r="K682" s="141">
        <f t="shared" si="386"/>
        <v>3</v>
      </c>
      <c r="L682" s="8">
        <f t="shared" si="398"/>
        <v>1.0006396200000001</v>
      </c>
      <c r="M682" s="142">
        <f t="shared" ref="M682:M745" si="411">IF(I682&gt;I681,L681,M681)</f>
        <v>1.01060018</v>
      </c>
      <c r="N682" s="142">
        <f t="shared" si="406"/>
        <v>1.194873479220611</v>
      </c>
      <c r="O682" s="135">
        <f t="shared" si="408"/>
        <v>1.19563774</v>
      </c>
      <c r="P682" s="135">
        <f t="shared" si="390"/>
        <v>1062.2151215700001</v>
      </c>
      <c r="Q682" s="190">
        <f t="shared" si="403"/>
        <v>0</v>
      </c>
      <c r="R682" s="191">
        <f t="shared" si="399"/>
        <v>0</v>
      </c>
      <c r="S682" s="135">
        <f t="shared" si="391"/>
        <v>0</v>
      </c>
      <c r="T682" s="145">
        <f t="shared" si="400"/>
        <v>7.8600000000000003E-2</v>
      </c>
      <c r="U682" s="143">
        <f t="shared" si="407"/>
        <v>3</v>
      </c>
      <c r="V682" s="143">
        <v>252</v>
      </c>
      <c r="W682" s="142">
        <f t="shared" si="392"/>
        <v>1.000901166</v>
      </c>
      <c r="X682" s="135">
        <f t="shared" si="393"/>
        <v>0.95723214999999995</v>
      </c>
      <c r="Y682" s="135">
        <f t="shared" si="394"/>
        <v>0</v>
      </c>
      <c r="Z682" s="148" t="str">
        <f t="shared" si="404"/>
        <v>A+J=</v>
      </c>
      <c r="AA682" s="140">
        <f t="shared" si="405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22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3"/>
      <c r="DN682" s="1"/>
      <c r="DO682" s="1"/>
      <c r="DP682" s="1"/>
      <c r="DQ682" s="1"/>
      <c r="DR682" s="1"/>
      <c r="DS682" s="1"/>
      <c r="DT682" s="1"/>
      <c r="DU682" s="1"/>
      <c r="DV682" s="1"/>
      <c r="DW682" s="4"/>
      <c r="DX682" s="1"/>
      <c r="DY682" s="1"/>
      <c r="DZ682" s="1"/>
      <c r="EA682" s="1"/>
      <c r="EB682" s="1"/>
      <c r="EC682" s="1"/>
    </row>
    <row r="683" spans="1:133" ht="12.75" x14ac:dyDescent="0.2">
      <c r="A683" s="134">
        <f t="shared" si="395"/>
        <v>44736</v>
      </c>
      <c r="B683" s="135">
        <f t="shared" si="387"/>
        <v>1063.71832457</v>
      </c>
      <c r="C683" s="135">
        <f t="shared" si="401"/>
        <v>888.40882654999996</v>
      </c>
      <c r="D683" s="136">
        <f t="shared" si="396"/>
        <v>6382.88</v>
      </c>
      <c r="E683" s="137">
        <f t="shared" si="409"/>
        <v>6412.88</v>
      </c>
      <c r="F683" s="138">
        <f t="shared" si="410"/>
        <v>44701</v>
      </c>
      <c r="G683" s="139">
        <f t="shared" si="388"/>
        <v>4.7000726944577131E-3</v>
      </c>
      <c r="H683" s="140">
        <f t="shared" si="402"/>
        <v>44762</v>
      </c>
      <c r="I683" s="140">
        <f t="shared" si="389"/>
        <v>44762</v>
      </c>
      <c r="J683" s="141">
        <f t="shared" si="397"/>
        <v>22</v>
      </c>
      <c r="K683" s="141">
        <f t="shared" si="386"/>
        <v>4</v>
      </c>
      <c r="L683" s="8">
        <f t="shared" si="398"/>
        <v>1.00085292</v>
      </c>
      <c r="M683" s="142">
        <f t="shared" si="411"/>
        <v>1.01060018</v>
      </c>
      <c r="N683" s="142">
        <f t="shared" si="406"/>
        <v>1.194873479220611</v>
      </c>
      <c r="O683" s="135">
        <f t="shared" si="408"/>
        <v>1.19589261</v>
      </c>
      <c r="P683" s="135">
        <f t="shared" si="390"/>
        <v>1062.44155032</v>
      </c>
      <c r="Q683" s="190">
        <f t="shared" si="403"/>
        <v>0</v>
      </c>
      <c r="R683" s="191">
        <f t="shared" si="399"/>
        <v>0</v>
      </c>
      <c r="S683" s="135">
        <f t="shared" si="391"/>
        <v>0</v>
      </c>
      <c r="T683" s="145">
        <f t="shared" si="400"/>
        <v>7.8600000000000003E-2</v>
      </c>
      <c r="U683" s="143">
        <f t="shared" si="407"/>
        <v>4</v>
      </c>
      <c r="V683" s="143">
        <v>252</v>
      </c>
      <c r="W683" s="142">
        <f t="shared" si="392"/>
        <v>1.0012017360000001</v>
      </c>
      <c r="X683" s="135">
        <f t="shared" si="393"/>
        <v>1.2767742500000001</v>
      </c>
      <c r="Y683" s="135">
        <f t="shared" si="394"/>
        <v>0</v>
      </c>
      <c r="Z683" s="148" t="str">
        <f t="shared" si="404"/>
        <v>A+J=</v>
      </c>
      <c r="AA683" s="140">
        <f t="shared" si="405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22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3"/>
      <c r="DN683" s="1"/>
      <c r="DO683" s="1"/>
      <c r="DP683" s="1"/>
      <c r="DQ683" s="1"/>
      <c r="DR683" s="1"/>
      <c r="DS683" s="1"/>
      <c r="DT683" s="1"/>
      <c r="DU683" s="1"/>
      <c r="DV683" s="1"/>
      <c r="DW683" s="4"/>
      <c r="DX683" s="1"/>
      <c r="DY683" s="1"/>
      <c r="DZ683" s="1"/>
      <c r="EA683" s="1"/>
      <c r="EB683" s="1"/>
      <c r="EC683" s="1"/>
    </row>
    <row r="684" spans="1:133" ht="12.75" x14ac:dyDescent="0.2">
      <c r="A684" s="134">
        <f t="shared" si="395"/>
        <v>44737</v>
      </c>
      <c r="B684" s="135">
        <f t="shared" si="387"/>
        <v>1064.26456173</v>
      </c>
      <c r="C684" s="135">
        <f t="shared" si="401"/>
        <v>888.40882654999996</v>
      </c>
      <c r="D684" s="136">
        <f t="shared" si="396"/>
        <v>6382.88</v>
      </c>
      <c r="E684" s="137">
        <f t="shared" si="409"/>
        <v>6412.88</v>
      </c>
      <c r="F684" s="138">
        <f t="shared" si="410"/>
        <v>44701</v>
      </c>
      <c r="G684" s="139">
        <f t="shared" si="388"/>
        <v>4.7000726944577131E-3</v>
      </c>
      <c r="H684" s="140">
        <f t="shared" si="402"/>
        <v>44762</v>
      </c>
      <c r="I684" s="140">
        <f t="shared" si="389"/>
        <v>44762</v>
      </c>
      <c r="J684" s="141">
        <f t="shared" si="397"/>
        <v>22</v>
      </c>
      <c r="K684" s="141">
        <f t="shared" si="386"/>
        <v>5</v>
      </c>
      <c r="L684" s="8">
        <f t="shared" si="398"/>
        <v>1.00106626</v>
      </c>
      <c r="M684" s="142">
        <f t="shared" si="411"/>
        <v>1.01060018</v>
      </c>
      <c r="N684" s="142">
        <f t="shared" si="406"/>
        <v>1.194873479220611</v>
      </c>
      <c r="O684" s="135">
        <f t="shared" si="408"/>
        <v>1.19614752</v>
      </c>
      <c r="P684" s="135">
        <f t="shared" si="390"/>
        <v>1062.6680146199999</v>
      </c>
      <c r="Q684" s="190">
        <f t="shared" si="403"/>
        <v>0</v>
      </c>
      <c r="R684" s="191">
        <f t="shared" si="399"/>
        <v>0</v>
      </c>
      <c r="S684" s="135">
        <f t="shared" si="391"/>
        <v>0</v>
      </c>
      <c r="T684" s="145">
        <f t="shared" si="400"/>
        <v>7.8600000000000003E-2</v>
      </c>
      <c r="U684" s="143">
        <f t="shared" si="407"/>
        <v>5</v>
      </c>
      <c r="V684" s="143">
        <v>252</v>
      </c>
      <c r="W684" s="142">
        <f t="shared" si="392"/>
        <v>1.0015023949999999</v>
      </c>
      <c r="X684" s="135">
        <f t="shared" si="393"/>
        <v>1.5965471099999999</v>
      </c>
      <c r="Y684" s="135">
        <f t="shared" si="394"/>
        <v>0</v>
      </c>
      <c r="Z684" s="148" t="str">
        <f t="shared" si="404"/>
        <v>A+J=</v>
      </c>
      <c r="AA684" s="140">
        <f t="shared" si="405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22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3"/>
      <c r="DN684" s="1"/>
      <c r="DO684" s="1"/>
      <c r="DP684" s="1"/>
      <c r="DQ684" s="1"/>
      <c r="DR684" s="1"/>
      <c r="DS684" s="1"/>
      <c r="DT684" s="1"/>
      <c r="DU684" s="1"/>
      <c r="DV684" s="1"/>
      <c r="DW684" s="4"/>
      <c r="DX684" s="1"/>
      <c r="DY684" s="1"/>
      <c r="DZ684" s="1"/>
      <c r="EA684" s="1"/>
      <c r="EB684" s="1"/>
      <c r="EC684" s="1"/>
    </row>
    <row r="685" spans="1:133" ht="12.75" x14ac:dyDescent="0.2">
      <c r="A685" s="134">
        <f t="shared" si="395"/>
        <v>44738</v>
      </c>
      <c r="B685" s="135">
        <f t="shared" si="387"/>
        <v>1064.26456173</v>
      </c>
      <c r="C685" s="135">
        <f t="shared" si="401"/>
        <v>888.40882654999996</v>
      </c>
      <c r="D685" s="136">
        <f t="shared" si="396"/>
        <v>6382.88</v>
      </c>
      <c r="E685" s="137">
        <f t="shared" si="409"/>
        <v>6412.88</v>
      </c>
      <c r="F685" s="138">
        <f t="shared" si="410"/>
        <v>44701</v>
      </c>
      <c r="G685" s="139">
        <f t="shared" si="388"/>
        <v>4.7000726944577131E-3</v>
      </c>
      <c r="H685" s="140">
        <f t="shared" si="402"/>
        <v>44762</v>
      </c>
      <c r="I685" s="140">
        <f t="shared" si="389"/>
        <v>44762</v>
      </c>
      <c r="J685" s="141">
        <f t="shared" si="397"/>
        <v>22</v>
      </c>
      <c r="K685" s="141">
        <f t="shared" si="386"/>
        <v>5</v>
      </c>
      <c r="L685" s="8">
        <f t="shared" si="398"/>
        <v>1.00106626</v>
      </c>
      <c r="M685" s="142">
        <f t="shared" si="411"/>
        <v>1.01060018</v>
      </c>
      <c r="N685" s="142">
        <f t="shared" si="406"/>
        <v>1.194873479220611</v>
      </c>
      <c r="O685" s="135">
        <f t="shared" si="408"/>
        <v>1.19614752</v>
      </c>
      <c r="P685" s="135">
        <f t="shared" si="390"/>
        <v>1062.6680146199999</v>
      </c>
      <c r="Q685" s="190">
        <f t="shared" si="403"/>
        <v>0</v>
      </c>
      <c r="R685" s="191">
        <f t="shared" si="399"/>
        <v>0</v>
      </c>
      <c r="S685" s="135">
        <f t="shared" si="391"/>
        <v>0</v>
      </c>
      <c r="T685" s="145">
        <f t="shared" si="400"/>
        <v>7.8600000000000003E-2</v>
      </c>
      <c r="U685" s="143">
        <f t="shared" si="407"/>
        <v>5</v>
      </c>
      <c r="V685" s="143">
        <v>252</v>
      </c>
      <c r="W685" s="142">
        <f t="shared" si="392"/>
        <v>1.0015023949999999</v>
      </c>
      <c r="X685" s="135">
        <f t="shared" si="393"/>
        <v>1.5965471099999999</v>
      </c>
      <c r="Y685" s="135">
        <f t="shared" si="394"/>
        <v>0</v>
      </c>
      <c r="Z685" s="148" t="str">
        <f t="shared" si="404"/>
        <v>A+J=</v>
      </c>
      <c r="AA685" s="140">
        <f t="shared" si="405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22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3"/>
      <c r="DN685" s="1"/>
      <c r="DO685" s="1"/>
      <c r="DP685" s="1"/>
      <c r="DQ685" s="1"/>
      <c r="DR685" s="1"/>
      <c r="DS685" s="1"/>
      <c r="DT685" s="1"/>
      <c r="DU685" s="1"/>
      <c r="DV685" s="1"/>
      <c r="DW685" s="4"/>
      <c r="DX685" s="1"/>
      <c r="DY685" s="1"/>
      <c r="DZ685" s="1"/>
      <c r="EA685" s="1"/>
      <c r="EB685" s="1"/>
      <c r="EC685" s="1"/>
    </row>
    <row r="686" spans="1:133" ht="12.75" x14ac:dyDescent="0.2">
      <c r="A686" s="134">
        <f t="shared" si="395"/>
        <v>44739</v>
      </c>
      <c r="B686" s="135">
        <f t="shared" si="387"/>
        <v>1064.26456173</v>
      </c>
      <c r="C686" s="135">
        <f t="shared" si="401"/>
        <v>888.40882654999996</v>
      </c>
      <c r="D686" s="136">
        <f t="shared" si="396"/>
        <v>6382.88</v>
      </c>
      <c r="E686" s="137">
        <f t="shared" si="409"/>
        <v>6412.88</v>
      </c>
      <c r="F686" s="138">
        <f t="shared" si="410"/>
        <v>44701</v>
      </c>
      <c r="G686" s="139">
        <f t="shared" si="388"/>
        <v>4.7000726944577131E-3</v>
      </c>
      <c r="H686" s="140">
        <f t="shared" si="402"/>
        <v>44762</v>
      </c>
      <c r="I686" s="140">
        <f t="shared" si="389"/>
        <v>44762</v>
      </c>
      <c r="J686" s="141">
        <f t="shared" si="397"/>
        <v>22</v>
      </c>
      <c r="K686" s="141">
        <f t="shared" ref="K686:K749" si="412">(J686-(NETWORKDAYS(A686,I686,AD$148:AD$502)-1))</f>
        <v>5</v>
      </c>
      <c r="L686" s="8">
        <f t="shared" si="398"/>
        <v>1.00106626</v>
      </c>
      <c r="M686" s="142">
        <f t="shared" si="411"/>
        <v>1.01060018</v>
      </c>
      <c r="N686" s="142">
        <f t="shared" si="406"/>
        <v>1.194873479220611</v>
      </c>
      <c r="O686" s="135">
        <f t="shared" si="408"/>
        <v>1.19614752</v>
      </c>
      <c r="P686" s="135">
        <f t="shared" si="390"/>
        <v>1062.6680146199999</v>
      </c>
      <c r="Q686" s="190">
        <f t="shared" si="403"/>
        <v>0</v>
      </c>
      <c r="R686" s="191">
        <f t="shared" si="399"/>
        <v>0</v>
      </c>
      <c r="S686" s="135">
        <f t="shared" si="391"/>
        <v>0</v>
      </c>
      <c r="T686" s="145">
        <f t="shared" si="400"/>
        <v>7.8600000000000003E-2</v>
      </c>
      <c r="U686" s="143">
        <f t="shared" si="407"/>
        <v>5</v>
      </c>
      <c r="V686" s="143">
        <v>252</v>
      </c>
      <c r="W686" s="142">
        <f t="shared" si="392"/>
        <v>1.0015023949999999</v>
      </c>
      <c r="X686" s="135">
        <f t="shared" si="393"/>
        <v>1.5965471099999999</v>
      </c>
      <c r="Y686" s="135">
        <f t="shared" si="394"/>
        <v>0</v>
      </c>
      <c r="Z686" s="148" t="str">
        <f t="shared" si="404"/>
        <v>A+J=</v>
      </c>
      <c r="AA686" s="140">
        <f t="shared" si="405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22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3"/>
      <c r="DN686" s="1"/>
      <c r="DO686" s="1"/>
      <c r="DP686" s="1"/>
      <c r="DQ686" s="1"/>
      <c r="DR686" s="1"/>
      <c r="DS686" s="1"/>
      <c r="DT686" s="1"/>
      <c r="DU686" s="1"/>
      <c r="DV686" s="1"/>
      <c r="DW686" s="4"/>
      <c r="DX686" s="1"/>
      <c r="DY686" s="1"/>
      <c r="DZ686" s="1"/>
      <c r="EA686" s="1"/>
      <c r="EB686" s="1"/>
      <c r="EC686" s="1"/>
    </row>
    <row r="687" spans="1:133" ht="12.75" x14ac:dyDescent="0.2">
      <c r="A687" s="134">
        <f t="shared" si="395"/>
        <v>44740</v>
      </c>
      <c r="B687" s="135">
        <f t="shared" si="387"/>
        <v>1064.81108518</v>
      </c>
      <c r="C687" s="135">
        <f t="shared" si="401"/>
        <v>888.40882654999996</v>
      </c>
      <c r="D687" s="136">
        <f t="shared" si="396"/>
        <v>6382.88</v>
      </c>
      <c r="E687" s="137">
        <f t="shared" si="409"/>
        <v>6412.88</v>
      </c>
      <c r="F687" s="138">
        <f t="shared" si="410"/>
        <v>44701</v>
      </c>
      <c r="G687" s="139">
        <f t="shared" si="388"/>
        <v>4.7000726944577131E-3</v>
      </c>
      <c r="H687" s="140">
        <f t="shared" si="402"/>
        <v>44762</v>
      </c>
      <c r="I687" s="140">
        <f t="shared" si="389"/>
        <v>44762</v>
      </c>
      <c r="J687" s="141">
        <f t="shared" si="397"/>
        <v>22</v>
      </c>
      <c r="K687" s="141">
        <f t="shared" si="412"/>
        <v>6</v>
      </c>
      <c r="L687" s="8">
        <f t="shared" si="398"/>
        <v>1.0012796500000001</v>
      </c>
      <c r="M687" s="142">
        <f t="shared" si="411"/>
        <v>1.01060018</v>
      </c>
      <c r="N687" s="142">
        <f t="shared" si="406"/>
        <v>1.194873479220611</v>
      </c>
      <c r="O687" s="135">
        <f t="shared" si="408"/>
        <v>1.1964024900000001</v>
      </c>
      <c r="P687" s="135">
        <f t="shared" si="390"/>
        <v>1062.89453222</v>
      </c>
      <c r="Q687" s="190">
        <f t="shared" si="403"/>
        <v>0</v>
      </c>
      <c r="R687" s="191">
        <f t="shared" si="399"/>
        <v>0</v>
      </c>
      <c r="S687" s="135">
        <f t="shared" si="391"/>
        <v>0</v>
      </c>
      <c r="T687" s="145">
        <f t="shared" si="400"/>
        <v>7.8600000000000003E-2</v>
      </c>
      <c r="U687" s="143">
        <f t="shared" si="407"/>
        <v>6</v>
      </c>
      <c r="V687" s="143">
        <v>252</v>
      </c>
      <c r="W687" s="142">
        <f t="shared" si="392"/>
        <v>1.001803145</v>
      </c>
      <c r="X687" s="135">
        <f t="shared" si="393"/>
        <v>1.91655296</v>
      </c>
      <c r="Y687" s="135">
        <f t="shared" si="394"/>
        <v>0</v>
      </c>
      <c r="Z687" s="148" t="str">
        <f t="shared" si="404"/>
        <v>A+J=</v>
      </c>
      <c r="AA687" s="140">
        <f t="shared" si="405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22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3"/>
      <c r="DN687" s="1"/>
      <c r="DO687" s="1"/>
      <c r="DP687" s="1"/>
      <c r="DQ687" s="1"/>
      <c r="DR687" s="1"/>
      <c r="DS687" s="1"/>
      <c r="DT687" s="1"/>
      <c r="DU687" s="1"/>
      <c r="DV687" s="1"/>
      <c r="DW687" s="4"/>
      <c r="DX687" s="1"/>
      <c r="DY687" s="1"/>
      <c r="DZ687" s="1"/>
      <c r="EA687" s="1"/>
      <c r="EB687" s="1"/>
      <c r="EC687" s="1"/>
    </row>
    <row r="688" spans="1:133" ht="12.75" x14ac:dyDescent="0.2">
      <c r="A688" s="134">
        <f t="shared" si="395"/>
        <v>44741</v>
      </c>
      <c r="B688" s="135">
        <f t="shared" si="387"/>
        <v>1065.3578939700001</v>
      </c>
      <c r="C688" s="135">
        <f t="shared" si="401"/>
        <v>888.40882654999996</v>
      </c>
      <c r="D688" s="136">
        <f t="shared" si="396"/>
        <v>6382.88</v>
      </c>
      <c r="E688" s="137">
        <f t="shared" si="409"/>
        <v>6412.88</v>
      </c>
      <c r="F688" s="138">
        <f t="shared" si="410"/>
        <v>44701</v>
      </c>
      <c r="G688" s="139">
        <f t="shared" si="388"/>
        <v>4.7000726944577131E-3</v>
      </c>
      <c r="H688" s="140">
        <f t="shared" si="402"/>
        <v>44762</v>
      </c>
      <c r="I688" s="140">
        <f t="shared" si="389"/>
        <v>44762</v>
      </c>
      <c r="J688" s="141">
        <f t="shared" si="397"/>
        <v>22</v>
      </c>
      <c r="K688" s="141">
        <f t="shared" si="412"/>
        <v>7</v>
      </c>
      <c r="L688" s="8">
        <f t="shared" si="398"/>
        <v>1.0014930799999999</v>
      </c>
      <c r="M688" s="142">
        <f t="shared" si="411"/>
        <v>1.01060018</v>
      </c>
      <c r="N688" s="142">
        <f t="shared" si="406"/>
        <v>1.194873479220611</v>
      </c>
      <c r="O688" s="135">
        <f t="shared" si="408"/>
        <v>1.19665752</v>
      </c>
      <c r="P688" s="135">
        <f t="shared" si="390"/>
        <v>1063.12110312</v>
      </c>
      <c r="Q688" s="190">
        <f t="shared" si="403"/>
        <v>0</v>
      </c>
      <c r="R688" s="191">
        <f t="shared" si="399"/>
        <v>0</v>
      </c>
      <c r="S688" s="135">
        <f t="shared" si="391"/>
        <v>0</v>
      </c>
      <c r="T688" s="145">
        <f t="shared" si="400"/>
        <v>7.8600000000000003E-2</v>
      </c>
      <c r="U688" s="143">
        <f t="shared" si="407"/>
        <v>7</v>
      </c>
      <c r="V688" s="143">
        <v>252</v>
      </c>
      <c r="W688" s="142">
        <f t="shared" si="392"/>
        <v>1.002103985</v>
      </c>
      <c r="X688" s="135">
        <f t="shared" si="393"/>
        <v>2.2367908500000002</v>
      </c>
      <c r="Y688" s="135">
        <f t="shared" si="394"/>
        <v>0</v>
      </c>
      <c r="Z688" s="148" t="str">
        <f t="shared" si="404"/>
        <v>A+J=</v>
      </c>
      <c r="AA688" s="140">
        <f t="shared" si="405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22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3"/>
      <c r="DN688" s="1"/>
      <c r="DO688" s="1"/>
      <c r="DP688" s="1"/>
      <c r="DQ688" s="1"/>
      <c r="DR688" s="1"/>
      <c r="DS688" s="1"/>
      <c r="DT688" s="1"/>
      <c r="DU688" s="1"/>
      <c r="DV688" s="1"/>
      <c r="DW688" s="4"/>
      <c r="DX688" s="1"/>
      <c r="DY688" s="1"/>
      <c r="DZ688" s="1"/>
      <c r="EA688" s="1"/>
      <c r="EB688" s="1"/>
      <c r="EC688" s="1"/>
    </row>
    <row r="689" spans="1:133" ht="12.75" x14ac:dyDescent="0.2">
      <c r="A689" s="134">
        <f t="shared" si="395"/>
        <v>44742</v>
      </c>
      <c r="B689" s="135">
        <f t="shared" si="387"/>
        <v>1065.9049803800001</v>
      </c>
      <c r="C689" s="135">
        <f t="shared" si="401"/>
        <v>888.40882654999996</v>
      </c>
      <c r="D689" s="136">
        <f t="shared" si="396"/>
        <v>6382.88</v>
      </c>
      <c r="E689" s="137">
        <f t="shared" si="409"/>
        <v>6412.88</v>
      </c>
      <c r="F689" s="138">
        <f t="shared" si="410"/>
        <v>44701</v>
      </c>
      <c r="G689" s="139">
        <f t="shared" si="388"/>
        <v>4.7000726944577131E-3</v>
      </c>
      <c r="H689" s="140">
        <f t="shared" si="402"/>
        <v>44762</v>
      </c>
      <c r="I689" s="140">
        <f t="shared" si="389"/>
        <v>44762</v>
      </c>
      <c r="J689" s="141">
        <f t="shared" si="397"/>
        <v>22</v>
      </c>
      <c r="K689" s="141">
        <f t="shared" si="412"/>
        <v>8</v>
      </c>
      <c r="L689" s="8">
        <f t="shared" si="398"/>
        <v>1.0017065599999999</v>
      </c>
      <c r="M689" s="142">
        <f t="shared" si="411"/>
        <v>1.01060018</v>
      </c>
      <c r="N689" s="142">
        <f t="shared" si="406"/>
        <v>1.194873479220611</v>
      </c>
      <c r="O689" s="135">
        <f t="shared" si="408"/>
        <v>1.1969126000000001</v>
      </c>
      <c r="P689" s="135">
        <f t="shared" si="390"/>
        <v>1063.3477184400001</v>
      </c>
      <c r="Q689" s="190">
        <f t="shared" si="403"/>
        <v>0</v>
      </c>
      <c r="R689" s="191">
        <f t="shared" si="399"/>
        <v>0</v>
      </c>
      <c r="S689" s="135">
        <f t="shared" si="391"/>
        <v>0</v>
      </c>
      <c r="T689" s="145">
        <f t="shared" si="400"/>
        <v>7.8600000000000003E-2</v>
      </c>
      <c r="U689" s="143">
        <f t="shared" si="407"/>
        <v>8</v>
      </c>
      <c r="V689" s="143">
        <v>252</v>
      </c>
      <c r="W689" s="142">
        <f t="shared" si="392"/>
        <v>1.0024049159999999</v>
      </c>
      <c r="X689" s="135">
        <f t="shared" si="393"/>
        <v>2.5572619400000001</v>
      </c>
      <c r="Y689" s="135">
        <f t="shared" si="394"/>
        <v>0</v>
      </c>
      <c r="Z689" s="148" t="str">
        <f t="shared" si="404"/>
        <v>A+J=</v>
      </c>
      <c r="AA689" s="140">
        <f t="shared" si="405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22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3"/>
      <c r="DN689" s="1"/>
      <c r="DO689" s="1"/>
      <c r="DP689" s="1"/>
      <c r="DQ689" s="1"/>
      <c r="DR689" s="1"/>
      <c r="DS689" s="1"/>
      <c r="DT689" s="1"/>
      <c r="DU689" s="1"/>
      <c r="DV689" s="1"/>
      <c r="DW689" s="4"/>
      <c r="DX689" s="1"/>
      <c r="DY689" s="1"/>
      <c r="DZ689" s="1"/>
      <c r="EA689" s="1"/>
      <c r="EB689" s="1"/>
      <c r="EC689" s="1"/>
    </row>
    <row r="690" spans="1:133" ht="12.75" x14ac:dyDescent="0.2">
      <c r="A690" s="134">
        <f t="shared" si="395"/>
        <v>44743</v>
      </c>
      <c r="B690" s="135">
        <f t="shared" si="387"/>
        <v>1066.45235235</v>
      </c>
      <c r="C690" s="135">
        <f t="shared" si="401"/>
        <v>888.40882654999996</v>
      </c>
      <c r="D690" s="136">
        <f t="shared" si="396"/>
        <v>6382.88</v>
      </c>
      <c r="E690" s="137">
        <f t="shared" si="409"/>
        <v>6412.88</v>
      </c>
      <c r="F690" s="138">
        <f t="shared" si="410"/>
        <v>44701</v>
      </c>
      <c r="G690" s="139">
        <f t="shared" si="388"/>
        <v>4.7000726944577131E-3</v>
      </c>
      <c r="H690" s="140">
        <f t="shared" si="402"/>
        <v>44762</v>
      </c>
      <c r="I690" s="140">
        <f t="shared" si="389"/>
        <v>44762</v>
      </c>
      <c r="J690" s="141">
        <f t="shared" si="397"/>
        <v>22</v>
      </c>
      <c r="K690" s="141">
        <f t="shared" si="412"/>
        <v>9</v>
      </c>
      <c r="L690" s="8">
        <f t="shared" si="398"/>
        <v>1.00192009</v>
      </c>
      <c r="M690" s="142">
        <f t="shared" si="411"/>
        <v>1.01060018</v>
      </c>
      <c r="N690" s="142">
        <f t="shared" si="406"/>
        <v>1.194873479220611</v>
      </c>
      <c r="O690" s="135">
        <f t="shared" si="408"/>
        <v>1.19716774</v>
      </c>
      <c r="P690" s="135">
        <f t="shared" si="390"/>
        <v>1063.5743870700001</v>
      </c>
      <c r="Q690" s="190">
        <f t="shared" si="403"/>
        <v>0</v>
      </c>
      <c r="R690" s="191">
        <f t="shared" si="399"/>
        <v>0</v>
      </c>
      <c r="S690" s="135">
        <f t="shared" si="391"/>
        <v>0</v>
      </c>
      <c r="T690" s="145">
        <f t="shared" si="400"/>
        <v>7.8600000000000003E-2</v>
      </c>
      <c r="U690" s="143">
        <f t="shared" si="407"/>
        <v>9</v>
      </c>
      <c r="V690" s="143">
        <v>252</v>
      </c>
      <c r="W690" s="142">
        <f t="shared" si="392"/>
        <v>1.002705937</v>
      </c>
      <c r="X690" s="135">
        <f t="shared" si="393"/>
        <v>2.8779652800000002</v>
      </c>
      <c r="Y690" s="135">
        <f t="shared" si="394"/>
        <v>0</v>
      </c>
      <c r="Z690" s="148" t="str">
        <f t="shared" si="404"/>
        <v>A+J=</v>
      </c>
      <c r="AA690" s="140">
        <f t="shared" si="405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22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3"/>
      <c r="DN690" s="1"/>
      <c r="DO690" s="1"/>
      <c r="DP690" s="1"/>
      <c r="DQ690" s="1"/>
      <c r="DR690" s="1"/>
      <c r="DS690" s="1"/>
      <c r="DT690" s="1"/>
      <c r="DU690" s="1"/>
      <c r="DV690" s="1"/>
      <c r="DW690" s="4"/>
      <c r="DX690" s="1"/>
      <c r="DY690" s="1"/>
      <c r="DZ690" s="1"/>
      <c r="EA690" s="1"/>
      <c r="EB690" s="1"/>
      <c r="EC690" s="1"/>
    </row>
    <row r="691" spans="1:133" ht="12.75" x14ac:dyDescent="0.2">
      <c r="A691" s="134">
        <f t="shared" si="395"/>
        <v>44744</v>
      </c>
      <c r="B691" s="135">
        <f t="shared" si="387"/>
        <v>1067.0000010900001</v>
      </c>
      <c r="C691" s="135">
        <f t="shared" si="401"/>
        <v>888.40882654999996</v>
      </c>
      <c r="D691" s="136">
        <f t="shared" si="396"/>
        <v>6382.88</v>
      </c>
      <c r="E691" s="137">
        <f t="shared" si="409"/>
        <v>6412.88</v>
      </c>
      <c r="F691" s="138">
        <f t="shared" si="410"/>
        <v>44701</v>
      </c>
      <c r="G691" s="139">
        <f t="shared" si="388"/>
        <v>4.7000726944577131E-3</v>
      </c>
      <c r="H691" s="140">
        <f t="shared" si="402"/>
        <v>44762</v>
      </c>
      <c r="I691" s="140">
        <f t="shared" si="389"/>
        <v>44762</v>
      </c>
      <c r="J691" s="141">
        <f t="shared" si="397"/>
        <v>22</v>
      </c>
      <c r="K691" s="141">
        <f t="shared" si="412"/>
        <v>10</v>
      </c>
      <c r="L691" s="8">
        <f t="shared" si="398"/>
        <v>1.0021336599999999</v>
      </c>
      <c r="M691" s="142">
        <f t="shared" si="411"/>
        <v>1.01060018</v>
      </c>
      <c r="N691" s="142">
        <f t="shared" si="406"/>
        <v>1.194873479220611</v>
      </c>
      <c r="O691" s="135">
        <f t="shared" si="408"/>
        <v>1.1974229300000001</v>
      </c>
      <c r="P691" s="135">
        <f t="shared" si="390"/>
        <v>1063.80110012</v>
      </c>
      <c r="Q691" s="190">
        <f t="shared" si="403"/>
        <v>0</v>
      </c>
      <c r="R691" s="191">
        <f t="shared" si="399"/>
        <v>0</v>
      </c>
      <c r="S691" s="135">
        <f t="shared" si="391"/>
        <v>0</v>
      </c>
      <c r="T691" s="145">
        <f t="shared" si="400"/>
        <v>7.8600000000000003E-2</v>
      </c>
      <c r="U691" s="143">
        <f t="shared" si="407"/>
        <v>10</v>
      </c>
      <c r="V691" s="143">
        <v>252</v>
      </c>
      <c r="W691" s="142">
        <f t="shared" si="392"/>
        <v>1.003007048</v>
      </c>
      <c r="X691" s="135">
        <f t="shared" si="393"/>
        <v>3.19890097</v>
      </c>
      <c r="Y691" s="135">
        <f t="shared" si="394"/>
        <v>0</v>
      </c>
      <c r="Z691" s="148" t="str">
        <f t="shared" si="404"/>
        <v>A+J=</v>
      </c>
      <c r="AA691" s="140">
        <f t="shared" si="405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22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3"/>
      <c r="DN691" s="1"/>
      <c r="DO691" s="1"/>
      <c r="DP691" s="1"/>
      <c r="DQ691" s="1"/>
      <c r="DR691" s="1"/>
      <c r="DS691" s="1"/>
      <c r="DT691" s="1"/>
      <c r="DU691" s="1"/>
      <c r="DV691" s="1"/>
      <c r="DW691" s="4"/>
      <c r="DX691" s="1"/>
      <c r="DY691" s="1"/>
      <c r="DZ691" s="1"/>
      <c r="EA691" s="1"/>
      <c r="EB691" s="1"/>
      <c r="EC691" s="1"/>
    </row>
    <row r="692" spans="1:133" ht="12.75" x14ac:dyDescent="0.2">
      <c r="A692" s="134">
        <f t="shared" si="395"/>
        <v>44745</v>
      </c>
      <c r="B692" s="135">
        <f t="shared" si="387"/>
        <v>1067.0000010900001</v>
      </c>
      <c r="C692" s="135">
        <f t="shared" si="401"/>
        <v>888.40882654999996</v>
      </c>
      <c r="D692" s="136">
        <f t="shared" si="396"/>
        <v>6382.88</v>
      </c>
      <c r="E692" s="137">
        <f t="shared" si="409"/>
        <v>6412.88</v>
      </c>
      <c r="F692" s="138">
        <f t="shared" si="410"/>
        <v>44701</v>
      </c>
      <c r="G692" s="139">
        <f t="shared" si="388"/>
        <v>4.7000726944577131E-3</v>
      </c>
      <c r="H692" s="140">
        <f t="shared" si="402"/>
        <v>44762</v>
      </c>
      <c r="I692" s="140">
        <f t="shared" si="389"/>
        <v>44762</v>
      </c>
      <c r="J692" s="141">
        <f t="shared" si="397"/>
        <v>22</v>
      </c>
      <c r="K692" s="141">
        <f t="shared" si="412"/>
        <v>10</v>
      </c>
      <c r="L692" s="8">
        <f t="shared" si="398"/>
        <v>1.0021336599999999</v>
      </c>
      <c r="M692" s="142">
        <f t="shared" si="411"/>
        <v>1.01060018</v>
      </c>
      <c r="N692" s="142">
        <f t="shared" si="406"/>
        <v>1.194873479220611</v>
      </c>
      <c r="O692" s="135">
        <f t="shared" si="408"/>
        <v>1.1974229300000001</v>
      </c>
      <c r="P692" s="135">
        <f t="shared" si="390"/>
        <v>1063.80110012</v>
      </c>
      <c r="Q692" s="190">
        <f t="shared" si="403"/>
        <v>0</v>
      </c>
      <c r="R692" s="191">
        <f t="shared" si="399"/>
        <v>0</v>
      </c>
      <c r="S692" s="135">
        <f t="shared" si="391"/>
        <v>0</v>
      </c>
      <c r="T692" s="145">
        <f t="shared" si="400"/>
        <v>7.8600000000000003E-2</v>
      </c>
      <c r="U692" s="143">
        <f t="shared" si="407"/>
        <v>10</v>
      </c>
      <c r="V692" s="143">
        <v>252</v>
      </c>
      <c r="W692" s="142">
        <f t="shared" si="392"/>
        <v>1.003007048</v>
      </c>
      <c r="X692" s="135">
        <f t="shared" si="393"/>
        <v>3.19890097</v>
      </c>
      <c r="Y692" s="135">
        <f t="shared" si="394"/>
        <v>0</v>
      </c>
      <c r="Z692" s="148" t="str">
        <f t="shared" si="404"/>
        <v>A+J=</v>
      </c>
      <c r="AA692" s="140">
        <f t="shared" si="405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22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3"/>
      <c r="DN692" s="1"/>
      <c r="DO692" s="1"/>
      <c r="DP692" s="1"/>
      <c r="DQ692" s="1"/>
      <c r="DR692" s="1"/>
      <c r="DS692" s="1"/>
      <c r="DT692" s="1"/>
      <c r="DU692" s="1"/>
      <c r="DV692" s="1"/>
      <c r="DW692" s="4"/>
      <c r="DX692" s="1"/>
      <c r="DY692" s="1"/>
      <c r="DZ692" s="1"/>
      <c r="EA692" s="1"/>
      <c r="EB692" s="1"/>
      <c r="EC692" s="1"/>
    </row>
    <row r="693" spans="1:133" ht="12.75" x14ac:dyDescent="0.2">
      <c r="A693" s="134">
        <f t="shared" si="395"/>
        <v>44746</v>
      </c>
      <c r="B693" s="135">
        <f t="shared" si="387"/>
        <v>1067.0000010900001</v>
      </c>
      <c r="C693" s="135">
        <f t="shared" si="401"/>
        <v>888.40882654999996</v>
      </c>
      <c r="D693" s="136">
        <f t="shared" si="396"/>
        <v>6382.88</v>
      </c>
      <c r="E693" s="137">
        <f t="shared" si="409"/>
        <v>6412.88</v>
      </c>
      <c r="F693" s="138">
        <f t="shared" si="410"/>
        <v>44701</v>
      </c>
      <c r="G693" s="139">
        <f t="shared" si="388"/>
        <v>4.7000726944577131E-3</v>
      </c>
      <c r="H693" s="140">
        <f t="shared" si="402"/>
        <v>44762</v>
      </c>
      <c r="I693" s="140">
        <f t="shared" si="389"/>
        <v>44762</v>
      </c>
      <c r="J693" s="141">
        <f t="shared" si="397"/>
        <v>22</v>
      </c>
      <c r="K693" s="141">
        <f t="shared" si="412"/>
        <v>10</v>
      </c>
      <c r="L693" s="8">
        <f t="shared" si="398"/>
        <v>1.0021336599999999</v>
      </c>
      <c r="M693" s="142">
        <f t="shared" si="411"/>
        <v>1.01060018</v>
      </c>
      <c r="N693" s="142">
        <f t="shared" si="406"/>
        <v>1.194873479220611</v>
      </c>
      <c r="O693" s="135">
        <f t="shared" si="408"/>
        <v>1.1974229300000001</v>
      </c>
      <c r="P693" s="135">
        <f t="shared" si="390"/>
        <v>1063.80110012</v>
      </c>
      <c r="Q693" s="190">
        <f t="shared" si="403"/>
        <v>0</v>
      </c>
      <c r="R693" s="191">
        <f t="shared" si="399"/>
        <v>0</v>
      </c>
      <c r="S693" s="135">
        <f t="shared" si="391"/>
        <v>0</v>
      </c>
      <c r="T693" s="145">
        <f t="shared" si="400"/>
        <v>7.8600000000000003E-2</v>
      </c>
      <c r="U693" s="143">
        <f t="shared" si="407"/>
        <v>10</v>
      </c>
      <c r="V693" s="143">
        <v>252</v>
      </c>
      <c r="W693" s="142">
        <f t="shared" si="392"/>
        <v>1.003007048</v>
      </c>
      <c r="X693" s="135">
        <f t="shared" si="393"/>
        <v>3.19890097</v>
      </c>
      <c r="Y693" s="135">
        <f t="shared" si="394"/>
        <v>0</v>
      </c>
      <c r="Z693" s="148" t="str">
        <f t="shared" si="404"/>
        <v>A+J=</v>
      </c>
      <c r="AA693" s="140">
        <f t="shared" si="405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22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3"/>
      <c r="DN693" s="1"/>
      <c r="DO693" s="1"/>
      <c r="DP693" s="1"/>
      <c r="DQ693" s="1"/>
      <c r="DR693" s="1"/>
      <c r="DS693" s="1"/>
      <c r="DT693" s="1"/>
      <c r="DU693" s="1"/>
      <c r="DV693" s="1"/>
      <c r="DW693" s="4"/>
      <c r="DX693" s="1"/>
      <c r="DY693" s="1"/>
      <c r="DZ693" s="1"/>
      <c r="EA693" s="1"/>
      <c r="EB693" s="1"/>
      <c r="EC693" s="1"/>
    </row>
    <row r="694" spans="1:133" ht="12.75" x14ac:dyDescent="0.2">
      <c r="A694" s="134">
        <f t="shared" si="395"/>
        <v>44747</v>
      </c>
      <c r="B694" s="135">
        <f t="shared" si="387"/>
        <v>1067.5479366499999</v>
      </c>
      <c r="C694" s="135">
        <f t="shared" si="401"/>
        <v>888.40882654999996</v>
      </c>
      <c r="D694" s="136">
        <f t="shared" si="396"/>
        <v>6382.88</v>
      </c>
      <c r="E694" s="137">
        <f t="shared" si="409"/>
        <v>6412.88</v>
      </c>
      <c r="F694" s="138">
        <f t="shared" si="410"/>
        <v>44701</v>
      </c>
      <c r="G694" s="139">
        <f t="shared" si="388"/>
        <v>4.7000726944577131E-3</v>
      </c>
      <c r="H694" s="140">
        <f t="shared" si="402"/>
        <v>44762</v>
      </c>
      <c r="I694" s="140">
        <f t="shared" si="389"/>
        <v>44762</v>
      </c>
      <c r="J694" s="141">
        <f t="shared" si="397"/>
        <v>22</v>
      </c>
      <c r="K694" s="141">
        <f t="shared" si="412"/>
        <v>11</v>
      </c>
      <c r="L694" s="8">
        <f t="shared" si="398"/>
        <v>1.00234728</v>
      </c>
      <c r="M694" s="142">
        <f t="shared" si="411"/>
        <v>1.01060018</v>
      </c>
      <c r="N694" s="142">
        <f t="shared" si="406"/>
        <v>1.194873479220611</v>
      </c>
      <c r="O694" s="135">
        <f t="shared" si="408"/>
        <v>1.19767818</v>
      </c>
      <c r="P694" s="135">
        <f t="shared" si="390"/>
        <v>1064.0278664699999</v>
      </c>
      <c r="Q694" s="190">
        <f t="shared" si="403"/>
        <v>0</v>
      </c>
      <c r="R694" s="191">
        <f t="shared" si="399"/>
        <v>0</v>
      </c>
      <c r="S694" s="135">
        <f t="shared" si="391"/>
        <v>0</v>
      </c>
      <c r="T694" s="145">
        <f t="shared" si="400"/>
        <v>7.8600000000000003E-2</v>
      </c>
      <c r="U694" s="143">
        <f t="shared" si="407"/>
        <v>11</v>
      </c>
      <c r="V694" s="143">
        <v>252</v>
      </c>
      <c r="W694" s="142">
        <f t="shared" si="392"/>
        <v>1.0033082499999999</v>
      </c>
      <c r="X694" s="135">
        <f t="shared" si="393"/>
        <v>3.5200701799999998</v>
      </c>
      <c r="Y694" s="135">
        <f t="shared" si="394"/>
        <v>0</v>
      </c>
      <c r="Z694" s="148" t="str">
        <f t="shared" si="404"/>
        <v>A+J=</v>
      </c>
      <c r="AA694" s="140">
        <f t="shared" si="405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22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3"/>
      <c r="DN694" s="1"/>
      <c r="DO694" s="1"/>
      <c r="DP694" s="1"/>
      <c r="DQ694" s="1"/>
      <c r="DR694" s="1"/>
      <c r="DS694" s="1"/>
      <c r="DT694" s="1"/>
      <c r="DU694" s="1"/>
      <c r="DV694" s="1"/>
      <c r="DW694" s="4"/>
      <c r="DX694" s="1"/>
      <c r="DY694" s="1"/>
      <c r="DZ694" s="1"/>
      <c r="EA694" s="1"/>
      <c r="EB694" s="1"/>
      <c r="EC694" s="1"/>
    </row>
    <row r="695" spans="1:133" ht="12.75" x14ac:dyDescent="0.2">
      <c r="A695" s="134">
        <f t="shared" si="395"/>
        <v>44748</v>
      </c>
      <c r="B695" s="135">
        <f t="shared" si="387"/>
        <v>1068.0961402800001</v>
      </c>
      <c r="C695" s="135">
        <f t="shared" si="401"/>
        <v>888.40882654999996</v>
      </c>
      <c r="D695" s="136">
        <f t="shared" si="396"/>
        <v>6382.88</v>
      </c>
      <c r="E695" s="137">
        <f t="shared" si="409"/>
        <v>6412.88</v>
      </c>
      <c r="F695" s="138">
        <f t="shared" si="410"/>
        <v>44701</v>
      </c>
      <c r="G695" s="139">
        <f t="shared" si="388"/>
        <v>4.7000726944577131E-3</v>
      </c>
      <c r="H695" s="140">
        <f t="shared" si="402"/>
        <v>44762</v>
      </c>
      <c r="I695" s="140">
        <f t="shared" si="389"/>
        <v>44762</v>
      </c>
      <c r="J695" s="141">
        <f t="shared" si="397"/>
        <v>22</v>
      </c>
      <c r="K695" s="141">
        <f t="shared" si="412"/>
        <v>12</v>
      </c>
      <c r="L695" s="8">
        <f t="shared" si="398"/>
        <v>1.00256094</v>
      </c>
      <c r="M695" s="142">
        <f t="shared" si="411"/>
        <v>1.01060018</v>
      </c>
      <c r="N695" s="142">
        <f t="shared" si="406"/>
        <v>1.194873479220611</v>
      </c>
      <c r="O695" s="135">
        <f t="shared" si="408"/>
        <v>1.1979334699999999</v>
      </c>
      <c r="P695" s="135">
        <f t="shared" si="390"/>
        <v>1064.2546683600001</v>
      </c>
      <c r="Q695" s="190">
        <f t="shared" si="403"/>
        <v>0</v>
      </c>
      <c r="R695" s="191">
        <f t="shared" si="399"/>
        <v>0</v>
      </c>
      <c r="S695" s="135">
        <f t="shared" si="391"/>
        <v>0</v>
      </c>
      <c r="T695" s="145">
        <f t="shared" si="400"/>
        <v>7.8600000000000003E-2</v>
      </c>
      <c r="U695" s="143">
        <f t="shared" si="407"/>
        <v>12</v>
      </c>
      <c r="V695" s="143">
        <v>252</v>
      </c>
      <c r="W695" s="142">
        <f t="shared" si="392"/>
        <v>1.003609542</v>
      </c>
      <c r="X695" s="135">
        <f t="shared" si="393"/>
        <v>3.84147192</v>
      </c>
      <c r="Y695" s="135">
        <f t="shared" si="394"/>
        <v>0</v>
      </c>
      <c r="Z695" s="148" t="str">
        <f t="shared" si="404"/>
        <v>A+J=</v>
      </c>
      <c r="AA695" s="140">
        <f t="shared" si="405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22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3"/>
      <c r="DN695" s="1"/>
      <c r="DO695" s="1"/>
      <c r="DP695" s="1"/>
      <c r="DQ695" s="1"/>
      <c r="DR695" s="1"/>
      <c r="DS695" s="1"/>
      <c r="DT695" s="1"/>
      <c r="DU695" s="1"/>
      <c r="DV695" s="1"/>
      <c r="DW695" s="4"/>
      <c r="DX695" s="1"/>
      <c r="DY695" s="1"/>
      <c r="DZ695" s="1"/>
      <c r="EA695" s="1"/>
      <c r="EB695" s="1"/>
      <c r="EC695" s="1"/>
    </row>
    <row r="696" spans="1:133" ht="12.75" x14ac:dyDescent="0.2">
      <c r="A696" s="134">
        <f t="shared" si="395"/>
        <v>44749</v>
      </c>
      <c r="B696" s="135">
        <f t="shared" si="387"/>
        <v>1068.6446388099998</v>
      </c>
      <c r="C696" s="135">
        <f t="shared" si="401"/>
        <v>888.40882654999996</v>
      </c>
      <c r="D696" s="136">
        <f t="shared" si="396"/>
        <v>6382.88</v>
      </c>
      <c r="E696" s="137">
        <f t="shared" si="409"/>
        <v>6412.88</v>
      </c>
      <c r="F696" s="138">
        <f t="shared" si="410"/>
        <v>44701</v>
      </c>
      <c r="G696" s="139">
        <f t="shared" si="388"/>
        <v>4.7000726944577131E-3</v>
      </c>
      <c r="H696" s="140">
        <f t="shared" si="402"/>
        <v>44762</v>
      </c>
      <c r="I696" s="140">
        <f t="shared" si="389"/>
        <v>44762</v>
      </c>
      <c r="J696" s="141">
        <f t="shared" si="397"/>
        <v>22</v>
      </c>
      <c r="K696" s="141">
        <f t="shared" si="412"/>
        <v>13</v>
      </c>
      <c r="L696" s="8">
        <f t="shared" si="398"/>
        <v>1.0027746500000001</v>
      </c>
      <c r="M696" s="142">
        <f t="shared" si="411"/>
        <v>1.01060018</v>
      </c>
      <c r="N696" s="142">
        <f t="shared" si="406"/>
        <v>1.194873479220611</v>
      </c>
      <c r="O696" s="135">
        <f t="shared" si="408"/>
        <v>1.1981888300000001</v>
      </c>
      <c r="P696" s="135">
        <f t="shared" si="390"/>
        <v>1064.4815324399999</v>
      </c>
      <c r="Q696" s="190">
        <f t="shared" si="403"/>
        <v>0</v>
      </c>
      <c r="R696" s="191">
        <f t="shared" si="399"/>
        <v>0</v>
      </c>
      <c r="S696" s="135">
        <f t="shared" si="391"/>
        <v>0</v>
      </c>
      <c r="T696" s="145">
        <f t="shared" si="400"/>
        <v>7.8600000000000003E-2</v>
      </c>
      <c r="U696" s="143">
        <f t="shared" si="407"/>
        <v>13</v>
      </c>
      <c r="V696" s="143">
        <v>252</v>
      </c>
      <c r="W696" s="142">
        <f t="shared" si="392"/>
        <v>1.0039109239999999</v>
      </c>
      <c r="X696" s="135">
        <f t="shared" si="393"/>
        <v>4.1631063700000004</v>
      </c>
      <c r="Y696" s="135">
        <f t="shared" si="394"/>
        <v>0</v>
      </c>
      <c r="Z696" s="148" t="str">
        <f t="shared" si="404"/>
        <v>A+J=</v>
      </c>
      <c r="AA696" s="140">
        <f t="shared" si="405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22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3"/>
      <c r="DN696" s="1"/>
      <c r="DO696" s="1"/>
      <c r="DP696" s="1"/>
      <c r="DQ696" s="1"/>
      <c r="DR696" s="1"/>
      <c r="DS696" s="1"/>
      <c r="DT696" s="1"/>
      <c r="DU696" s="1"/>
      <c r="DV696" s="1"/>
      <c r="DW696" s="4"/>
      <c r="DX696" s="1"/>
      <c r="DY696" s="1"/>
      <c r="DZ696" s="1"/>
      <c r="EA696" s="1"/>
      <c r="EB696" s="1"/>
      <c r="EC696" s="1"/>
    </row>
    <row r="697" spans="1:133" ht="12.75" x14ac:dyDescent="0.2">
      <c r="A697" s="134">
        <f t="shared" si="395"/>
        <v>44750</v>
      </c>
      <c r="B697" s="135">
        <f t="shared" si="387"/>
        <v>1069.19340665</v>
      </c>
      <c r="C697" s="135">
        <f t="shared" si="401"/>
        <v>888.40882654999996</v>
      </c>
      <c r="D697" s="136">
        <f t="shared" si="396"/>
        <v>6382.88</v>
      </c>
      <c r="E697" s="137">
        <f t="shared" si="409"/>
        <v>6412.88</v>
      </c>
      <c r="F697" s="138">
        <f t="shared" si="410"/>
        <v>44701</v>
      </c>
      <c r="G697" s="139">
        <f t="shared" si="388"/>
        <v>4.7000726944577131E-3</v>
      </c>
      <c r="H697" s="140">
        <f t="shared" si="402"/>
        <v>44762</v>
      </c>
      <c r="I697" s="140">
        <f t="shared" si="389"/>
        <v>44762</v>
      </c>
      <c r="J697" s="141">
        <f t="shared" si="397"/>
        <v>22</v>
      </c>
      <c r="K697" s="141">
        <f t="shared" si="412"/>
        <v>14</v>
      </c>
      <c r="L697" s="8">
        <f t="shared" si="398"/>
        <v>1.0029884</v>
      </c>
      <c r="M697" s="142">
        <f t="shared" si="411"/>
        <v>1.01060018</v>
      </c>
      <c r="N697" s="142">
        <f t="shared" si="406"/>
        <v>1.194873479220611</v>
      </c>
      <c r="O697" s="135">
        <f t="shared" si="408"/>
        <v>1.19844423</v>
      </c>
      <c r="P697" s="135">
        <f t="shared" si="390"/>
        <v>1064.7084320500001</v>
      </c>
      <c r="Q697" s="190">
        <f t="shared" si="403"/>
        <v>0</v>
      </c>
      <c r="R697" s="191">
        <f t="shared" si="399"/>
        <v>0</v>
      </c>
      <c r="S697" s="135">
        <f t="shared" si="391"/>
        <v>0</v>
      </c>
      <c r="T697" s="145">
        <f t="shared" si="400"/>
        <v>7.8600000000000003E-2</v>
      </c>
      <c r="U697" s="143">
        <f t="shared" si="407"/>
        <v>14</v>
      </c>
      <c r="V697" s="143">
        <v>252</v>
      </c>
      <c r="W697" s="142">
        <f t="shared" si="392"/>
        <v>1.0042123970000001</v>
      </c>
      <c r="X697" s="135">
        <f t="shared" si="393"/>
        <v>4.4849746000000001</v>
      </c>
      <c r="Y697" s="135">
        <f t="shared" si="394"/>
        <v>0</v>
      </c>
      <c r="Z697" s="148" t="str">
        <f t="shared" si="404"/>
        <v>A+J=</v>
      </c>
      <c r="AA697" s="140">
        <f t="shared" si="405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22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3"/>
      <c r="DN697" s="1"/>
      <c r="DO697" s="1"/>
      <c r="DP697" s="1"/>
      <c r="DQ697" s="1"/>
      <c r="DR697" s="1"/>
      <c r="DS697" s="1"/>
      <c r="DT697" s="1"/>
      <c r="DU697" s="1"/>
      <c r="DV697" s="1"/>
      <c r="DW697" s="4"/>
      <c r="DX697" s="1"/>
      <c r="DY697" s="1"/>
      <c r="DZ697" s="1"/>
      <c r="EA697" s="1"/>
      <c r="EB697" s="1"/>
      <c r="EC697" s="1"/>
    </row>
    <row r="698" spans="1:133" ht="12.75" x14ac:dyDescent="0.2">
      <c r="A698" s="134">
        <f t="shared" si="395"/>
        <v>44751</v>
      </c>
      <c r="B698" s="135">
        <f t="shared" si="387"/>
        <v>1069.7424706899999</v>
      </c>
      <c r="C698" s="135">
        <f t="shared" si="401"/>
        <v>888.40882654999996</v>
      </c>
      <c r="D698" s="136">
        <f t="shared" si="396"/>
        <v>6382.88</v>
      </c>
      <c r="E698" s="137">
        <f t="shared" si="409"/>
        <v>6412.88</v>
      </c>
      <c r="F698" s="138">
        <f t="shared" si="410"/>
        <v>44701</v>
      </c>
      <c r="G698" s="139">
        <f t="shared" si="388"/>
        <v>4.7000726944577131E-3</v>
      </c>
      <c r="H698" s="140">
        <f t="shared" si="402"/>
        <v>44762</v>
      </c>
      <c r="I698" s="140">
        <f t="shared" si="389"/>
        <v>44762</v>
      </c>
      <c r="J698" s="141">
        <f t="shared" si="397"/>
        <v>22</v>
      </c>
      <c r="K698" s="141">
        <f t="shared" si="412"/>
        <v>15</v>
      </c>
      <c r="L698" s="8">
        <f t="shared" si="398"/>
        <v>1.0032022</v>
      </c>
      <c r="M698" s="142">
        <f t="shared" si="411"/>
        <v>1.01060018</v>
      </c>
      <c r="N698" s="142">
        <f t="shared" si="406"/>
        <v>1.194873479220611</v>
      </c>
      <c r="O698" s="135">
        <f t="shared" si="408"/>
        <v>1.1986996999999999</v>
      </c>
      <c r="P698" s="135">
        <f t="shared" si="390"/>
        <v>1064.93539386</v>
      </c>
      <c r="Q698" s="190">
        <f t="shared" si="403"/>
        <v>0</v>
      </c>
      <c r="R698" s="191">
        <f t="shared" si="399"/>
        <v>0</v>
      </c>
      <c r="S698" s="135">
        <f t="shared" si="391"/>
        <v>0</v>
      </c>
      <c r="T698" s="145">
        <f t="shared" si="400"/>
        <v>7.8600000000000003E-2</v>
      </c>
      <c r="U698" s="143">
        <f t="shared" si="407"/>
        <v>15</v>
      </c>
      <c r="V698" s="143">
        <v>252</v>
      </c>
      <c r="W698" s="142">
        <f t="shared" si="392"/>
        <v>1.004513961</v>
      </c>
      <c r="X698" s="135">
        <f t="shared" si="393"/>
        <v>4.8070768299999997</v>
      </c>
      <c r="Y698" s="135">
        <f t="shared" si="394"/>
        <v>0</v>
      </c>
      <c r="Z698" s="148" t="str">
        <f t="shared" si="404"/>
        <v>A+J=</v>
      </c>
      <c r="AA698" s="140">
        <f t="shared" si="405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22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3"/>
      <c r="DN698" s="1"/>
      <c r="DO698" s="1"/>
      <c r="DP698" s="1"/>
      <c r="DQ698" s="1"/>
      <c r="DR698" s="1"/>
      <c r="DS698" s="1"/>
      <c r="DT698" s="1"/>
      <c r="DU698" s="1"/>
      <c r="DV698" s="1"/>
      <c r="DW698" s="4"/>
      <c r="DX698" s="1"/>
      <c r="DY698" s="1"/>
      <c r="DZ698" s="1"/>
      <c r="EA698" s="1"/>
      <c r="EB698" s="1"/>
      <c r="EC698" s="1"/>
    </row>
    <row r="699" spans="1:133" ht="12.75" x14ac:dyDescent="0.2">
      <c r="A699" s="134">
        <f t="shared" si="395"/>
        <v>44752</v>
      </c>
      <c r="B699" s="135">
        <f t="shared" si="387"/>
        <v>1069.7424706899999</v>
      </c>
      <c r="C699" s="135">
        <f t="shared" si="401"/>
        <v>888.40882654999996</v>
      </c>
      <c r="D699" s="136">
        <f t="shared" si="396"/>
        <v>6382.88</v>
      </c>
      <c r="E699" s="137">
        <f t="shared" si="409"/>
        <v>6412.88</v>
      </c>
      <c r="F699" s="138">
        <f t="shared" si="410"/>
        <v>44701</v>
      </c>
      <c r="G699" s="139">
        <f t="shared" si="388"/>
        <v>4.7000726944577131E-3</v>
      </c>
      <c r="H699" s="140">
        <f t="shared" si="402"/>
        <v>44762</v>
      </c>
      <c r="I699" s="140">
        <f t="shared" si="389"/>
        <v>44762</v>
      </c>
      <c r="J699" s="141">
        <f t="shared" si="397"/>
        <v>22</v>
      </c>
      <c r="K699" s="141">
        <f t="shared" si="412"/>
        <v>15</v>
      </c>
      <c r="L699" s="8">
        <f t="shared" si="398"/>
        <v>1.0032022</v>
      </c>
      <c r="M699" s="142">
        <f t="shared" si="411"/>
        <v>1.01060018</v>
      </c>
      <c r="N699" s="142">
        <f t="shared" si="406"/>
        <v>1.194873479220611</v>
      </c>
      <c r="O699" s="135">
        <f t="shared" si="408"/>
        <v>1.1986996999999999</v>
      </c>
      <c r="P699" s="135">
        <f t="shared" si="390"/>
        <v>1064.93539386</v>
      </c>
      <c r="Q699" s="190">
        <f t="shared" si="403"/>
        <v>0</v>
      </c>
      <c r="R699" s="191">
        <f t="shared" si="399"/>
        <v>0</v>
      </c>
      <c r="S699" s="135">
        <f t="shared" si="391"/>
        <v>0</v>
      </c>
      <c r="T699" s="145">
        <f t="shared" si="400"/>
        <v>7.8600000000000003E-2</v>
      </c>
      <c r="U699" s="143">
        <f t="shared" si="407"/>
        <v>15</v>
      </c>
      <c r="V699" s="143">
        <v>252</v>
      </c>
      <c r="W699" s="142">
        <f t="shared" si="392"/>
        <v>1.004513961</v>
      </c>
      <c r="X699" s="135">
        <f t="shared" si="393"/>
        <v>4.8070768299999997</v>
      </c>
      <c r="Y699" s="135">
        <f t="shared" si="394"/>
        <v>0</v>
      </c>
      <c r="Z699" s="148" t="str">
        <f t="shared" si="404"/>
        <v>A+J=</v>
      </c>
      <c r="AA699" s="140">
        <f t="shared" si="405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22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3"/>
      <c r="DN699" s="1"/>
      <c r="DO699" s="1"/>
      <c r="DP699" s="1"/>
      <c r="DQ699" s="1"/>
      <c r="DR699" s="1"/>
      <c r="DS699" s="1"/>
      <c r="DT699" s="1"/>
      <c r="DU699" s="1"/>
      <c r="DV699" s="1"/>
      <c r="DW699" s="4"/>
      <c r="DX699" s="1"/>
      <c r="DY699" s="1"/>
      <c r="DZ699" s="1"/>
      <c r="EA699" s="1"/>
      <c r="EB699" s="1"/>
      <c r="EC699" s="1"/>
    </row>
    <row r="700" spans="1:133" ht="12.75" x14ac:dyDescent="0.2">
      <c r="A700" s="134">
        <f t="shared" si="395"/>
        <v>44753</v>
      </c>
      <c r="B700" s="135">
        <f t="shared" si="387"/>
        <v>1069.7424706899999</v>
      </c>
      <c r="C700" s="135">
        <f t="shared" si="401"/>
        <v>888.40882654999996</v>
      </c>
      <c r="D700" s="136">
        <f t="shared" si="396"/>
        <v>6382.88</v>
      </c>
      <c r="E700" s="137">
        <f t="shared" si="409"/>
        <v>6412.88</v>
      </c>
      <c r="F700" s="138">
        <f t="shared" si="410"/>
        <v>44701</v>
      </c>
      <c r="G700" s="139">
        <f t="shared" si="388"/>
        <v>4.7000726944577131E-3</v>
      </c>
      <c r="H700" s="140">
        <f t="shared" si="402"/>
        <v>44762</v>
      </c>
      <c r="I700" s="140">
        <f t="shared" si="389"/>
        <v>44762</v>
      </c>
      <c r="J700" s="141">
        <f t="shared" si="397"/>
        <v>22</v>
      </c>
      <c r="K700" s="141">
        <f t="shared" si="412"/>
        <v>15</v>
      </c>
      <c r="L700" s="8">
        <f t="shared" si="398"/>
        <v>1.0032022</v>
      </c>
      <c r="M700" s="142">
        <f t="shared" si="411"/>
        <v>1.01060018</v>
      </c>
      <c r="N700" s="142">
        <f t="shared" si="406"/>
        <v>1.194873479220611</v>
      </c>
      <c r="O700" s="135">
        <f t="shared" si="408"/>
        <v>1.1986996999999999</v>
      </c>
      <c r="P700" s="135">
        <f t="shared" si="390"/>
        <v>1064.93539386</v>
      </c>
      <c r="Q700" s="190">
        <f t="shared" si="403"/>
        <v>0</v>
      </c>
      <c r="R700" s="191">
        <f t="shared" si="399"/>
        <v>0</v>
      </c>
      <c r="S700" s="135">
        <f t="shared" si="391"/>
        <v>0</v>
      </c>
      <c r="T700" s="145">
        <f t="shared" si="400"/>
        <v>7.8600000000000003E-2</v>
      </c>
      <c r="U700" s="143">
        <f t="shared" si="407"/>
        <v>15</v>
      </c>
      <c r="V700" s="143">
        <v>252</v>
      </c>
      <c r="W700" s="142">
        <f t="shared" si="392"/>
        <v>1.004513961</v>
      </c>
      <c r="X700" s="135">
        <f t="shared" si="393"/>
        <v>4.8070768299999997</v>
      </c>
      <c r="Y700" s="135">
        <f t="shared" si="394"/>
        <v>0</v>
      </c>
      <c r="Z700" s="148" t="str">
        <f t="shared" si="404"/>
        <v>A+J=</v>
      </c>
      <c r="AA700" s="140">
        <f t="shared" si="405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22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3"/>
      <c r="DN700" s="1"/>
      <c r="DO700" s="1"/>
      <c r="DP700" s="1"/>
      <c r="DQ700" s="1"/>
      <c r="DR700" s="1"/>
      <c r="DS700" s="1"/>
      <c r="DT700" s="1"/>
      <c r="DU700" s="1"/>
      <c r="DV700" s="1"/>
      <c r="DW700" s="4"/>
      <c r="DX700" s="1"/>
      <c r="DY700" s="1"/>
      <c r="DZ700" s="1"/>
      <c r="EA700" s="1"/>
      <c r="EB700" s="1"/>
      <c r="EC700" s="1"/>
    </row>
    <row r="701" spans="1:133" ht="12.75" x14ac:dyDescent="0.2">
      <c r="A701" s="134">
        <f t="shared" si="395"/>
        <v>44754</v>
      </c>
      <c r="B701" s="135">
        <f t="shared" si="387"/>
        <v>1070.29180318</v>
      </c>
      <c r="C701" s="135">
        <f t="shared" si="401"/>
        <v>888.40882654999996</v>
      </c>
      <c r="D701" s="136">
        <f t="shared" si="396"/>
        <v>6382.88</v>
      </c>
      <c r="E701" s="137">
        <f t="shared" si="409"/>
        <v>6412.88</v>
      </c>
      <c r="F701" s="138">
        <f t="shared" si="410"/>
        <v>44701</v>
      </c>
      <c r="G701" s="139">
        <f t="shared" si="388"/>
        <v>4.7000726944577131E-3</v>
      </c>
      <c r="H701" s="140">
        <f t="shared" si="402"/>
        <v>44762</v>
      </c>
      <c r="I701" s="140">
        <f t="shared" si="389"/>
        <v>44762</v>
      </c>
      <c r="J701" s="141">
        <f t="shared" si="397"/>
        <v>22</v>
      </c>
      <c r="K701" s="141">
        <f t="shared" si="412"/>
        <v>16</v>
      </c>
      <c r="L701" s="8">
        <f t="shared" si="398"/>
        <v>1.0034160400000001</v>
      </c>
      <c r="M701" s="142">
        <f t="shared" si="411"/>
        <v>1.01060018</v>
      </c>
      <c r="N701" s="142">
        <f t="shared" si="406"/>
        <v>1.194873479220611</v>
      </c>
      <c r="O701" s="135">
        <f t="shared" si="408"/>
        <v>1.19895521</v>
      </c>
      <c r="P701" s="135">
        <f t="shared" si="390"/>
        <v>1065.1623912</v>
      </c>
      <c r="Q701" s="190">
        <f t="shared" si="403"/>
        <v>0</v>
      </c>
      <c r="R701" s="191">
        <f t="shared" si="399"/>
        <v>0</v>
      </c>
      <c r="S701" s="135">
        <f t="shared" si="391"/>
        <v>0</v>
      </c>
      <c r="T701" s="145">
        <f t="shared" si="400"/>
        <v>7.8600000000000003E-2</v>
      </c>
      <c r="U701" s="143">
        <f t="shared" si="407"/>
        <v>16</v>
      </c>
      <c r="V701" s="143">
        <v>252</v>
      </c>
      <c r="W701" s="142">
        <f t="shared" si="392"/>
        <v>1.0048156150000001</v>
      </c>
      <c r="X701" s="135">
        <f t="shared" si="393"/>
        <v>5.1294119800000004</v>
      </c>
      <c r="Y701" s="135">
        <f t="shared" si="394"/>
        <v>0</v>
      </c>
      <c r="Z701" s="148" t="str">
        <f t="shared" si="404"/>
        <v>A+J=</v>
      </c>
      <c r="AA701" s="140">
        <f t="shared" si="405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22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3"/>
      <c r="DN701" s="1"/>
      <c r="DO701" s="1"/>
      <c r="DP701" s="1"/>
      <c r="DQ701" s="1"/>
      <c r="DR701" s="1"/>
      <c r="DS701" s="1"/>
      <c r="DT701" s="1"/>
      <c r="DU701" s="1"/>
      <c r="DV701" s="1"/>
      <c r="DW701" s="4"/>
      <c r="DX701" s="1"/>
      <c r="DY701" s="1"/>
      <c r="DZ701" s="1"/>
      <c r="EA701" s="1"/>
      <c r="EB701" s="1"/>
      <c r="EC701" s="1"/>
    </row>
    <row r="702" spans="1:133" ht="12.75" x14ac:dyDescent="0.2">
      <c r="A702" s="134">
        <f t="shared" si="395"/>
        <v>44755</v>
      </c>
      <c r="B702" s="135">
        <f t="shared" si="387"/>
        <v>1070.8414231500001</v>
      </c>
      <c r="C702" s="135">
        <f t="shared" si="401"/>
        <v>888.40882654999996</v>
      </c>
      <c r="D702" s="136">
        <f t="shared" si="396"/>
        <v>6382.88</v>
      </c>
      <c r="E702" s="137">
        <f t="shared" si="409"/>
        <v>6412.88</v>
      </c>
      <c r="F702" s="138">
        <f t="shared" si="410"/>
        <v>44701</v>
      </c>
      <c r="G702" s="139">
        <f t="shared" si="388"/>
        <v>4.7000726944577131E-3</v>
      </c>
      <c r="H702" s="140">
        <f t="shared" si="402"/>
        <v>44762</v>
      </c>
      <c r="I702" s="140">
        <f t="shared" si="389"/>
        <v>44762</v>
      </c>
      <c r="J702" s="141">
        <f t="shared" si="397"/>
        <v>22</v>
      </c>
      <c r="K702" s="141">
        <f t="shared" si="412"/>
        <v>17</v>
      </c>
      <c r="L702" s="8">
        <f t="shared" si="398"/>
        <v>1.00362993</v>
      </c>
      <c r="M702" s="142">
        <f t="shared" si="411"/>
        <v>1.01060018</v>
      </c>
      <c r="N702" s="142">
        <f t="shared" si="406"/>
        <v>1.194873479220611</v>
      </c>
      <c r="O702" s="135">
        <f t="shared" si="408"/>
        <v>1.19921078</v>
      </c>
      <c r="P702" s="135">
        <f t="shared" si="390"/>
        <v>1065.38944184</v>
      </c>
      <c r="Q702" s="190">
        <f t="shared" si="403"/>
        <v>0</v>
      </c>
      <c r="R702" s="191">
        <f t="shared" si="399"/>
        <v>0</v>
      </c>
      <c r="S702" s="135">
        <f t="shared" si="391"/>
        <v>0</v>
      </c>
      <c r="T702" s="145">
        <f t="shared" si="400"/>
        <v>7.8600000000000003E-2</v>
      </c>
      <c r="U702" s="143">
        <f t="shared" si="407"/>
        <v>17</v>
      </c>
      <c r="V702" s="143">
        <v>252</v>
      </c>
      <c r="W702" s="142">
        <f t="shared" si="392"/>
        <v>1.0051173600000001</v>
      </c>
      <c r="X702" s="135">
        <f t="shared" si="393"/>
        <v>5.4519813099999999</v>
      </c>
      <c r="Y702" s="135">
        <f t="shared" si="394"/>
        <v>0</v>
      </c>
      <c r="Z702" s="148" t="str">
        <f t="shared" si="404"/>
        <v>A+J=</v>
      </c>
      <c r="AA702" s="140">
        <f t="shared" si="405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22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3"/>
      <c r="DN702" s="1"/>
      <c r="DO702" s="1"/>
      <c r="DP702" s="1"/>
      <c r="DQ702" s="1"/>
      <c r="DR702" s="1"/>
      <c r="DS702" s="1"/>
      <c r="DT702" s="1"/>
      <c r="DU702" s="1"/>
      <c r="DV702" s="1"/>
      <c r="DW702" s="4"/>
      <c r="DX702" s="1"/>
      <c r="DY702" s="1"/>
      <c r="DZ702" s="1"/>
      <c r="EA702" s="1"/>
      <c r="EB702" s="1"/>
      <c r="EC702" s="1"/>
    </row>
    <row r="703" spans="1:133" ht="12.75" x14ac:dyDescent="0.2">
      <c r="A703" s="134">
        <f t="shared" si="395"/>
        <v>44756</v>
      </c>
      <c r="B703" s="135">
        <f t="shared" si="387"/>
        <v>1071.3913307099999</v>
      </c>
      <c r="C703" s="135">
        <f t="shared" si="401"/>
        <v>888.40882654999996</v>
      </c>
      <c r="D703" s="136">
        <f t="shared" si="396"/>
        <v>6382.88</v>
      </c>
      <c r="E703" s="137">
        <f t="shared" si="409"/>
        <v>6412.88</v>
      </c>
      <c r="F703" s="138">
        <f t="shared" si="410"/>
        <v>44701</v>
      </c>
      <c r="G703" s="139">
        <f t="shared" si="388"/>
        <v>4.7000726944577131E-3</v>
      </c>
      <c r="H703" s="140">
        <f t="shared" si="402"/>
        <v>44762</v>
      </c>
      <c r="I703" s="140">
        <f t="shared" si="389"/>
        <v>44762</v>
      </c>
      <c r="J703" s="141">
        <f t="shared" si="397"/>
        <v>22</v>
      </c>
      <c r="K703" s="141">
        <f t="shared" si="412"/>
        <v>18</v>
      </c>
      <c r="L703" s="8">
        <f t="shared" si="398"/>
        <v>1.0038438700000001</v>
      </c>
      <c r="M703" s="142">
        <f t="shared" si="411"/>
        <v>1.01060018</v>
      </c>
      <c r="N703" s="142">
        <f t="shared" si="406"/>
        <v>1.194873479220611</v>
      </c>
      <c r="O703" s="135">
        <f t="shared" si="408"/>
        <v>1.1994664100000001</v>
      </c>
      <c r="P703" s="135">
        <f t="shared" si="390"/>
        <v>1065.6165457899999</v>
      </c>
      <c r="Q703" s="190">
        <f t="shared" si="403"/>
        <v>0</v>
      </c>
      <c r="R703" s="191">
        <f t="shared" si="399"/>
        <v>0</v>
      </c>
      <c r="S703" s="135">
        <f t="shared" si="391"/>
        <v>0</v>
      </c>
      <c r="T703" s="145">
        <f t="shared" si="400"/>
        <v>7.8600000000000003E-2</v>
      </c>
      <c r="U703" s="143">
        <f t="shared" si="407"/>
        <v>18</v>
      </c>
      <c r="V703" s="143">
        <v>252</v>
      </c>
      <c r="W703" s="142">
        <f t="shared" si="392"/>
        <v>1.0054191960000001</v>
      </c>
      <c r="X703" s="135">
        <f t="shared" si="393"/>
        <v>5.7747849200000001</v>
      </c>
      <c r="Y703" s="135">
        <f t="shared" si="394"/>
        <v>0</v>
      </c>
      <c r="Z703" s="148" t="str">
        <f t="shared" si="404"/>
        <v>A+J=</v>
      </c>
      <c r="AA703" s="140">
        <f t="shared" si="405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22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3"/>
      <c r="DN703" s="1"/>
      <c r="DO703" s="1"/>
      <c r="DP703" s="1"/>
      <c r="DQ703" s="1"/>
      <c r="DR703" s="1"/>
      <c r="DS703" s="1"/>
      <c r="DT703" s="1"/>
      <c r="DU703" s="1"/>
      <c r="DV703" s="1"/>
      <c r="DW703" s="4"/>
      <c r="DX703" s="1"/>
      <c r="DY703" s="1"/>
      <c r="DZ703" s="1"/>
      <c r="EA703" s="1"/>
      <c r="EB703" s="1"/>
      <c r="EC703" s="1"/>
    </row>
    <row r="704" spans="1:133" ht="12.75" x14ac:dyDescent="0.2">
      <c r="A704" s="134">
        <f t="shared" si="395"/>
        <v>44757</v>
      </c>
      <c r="B704" s="135">
        <f t="shared" si="387"/>
        <v>1071.9415159600001</v>
      </c>
      <c r="C704" s="135">
        <f t="shared" si="401"/>
        <v>888.40882654999996</v>
      </c>
      <c r="D704" s="136">
        <f t="shared" si="396"/>
        <v>6382.88</v>
      </c>
      <c r="E704" s="137">
        <f t="shared" si="409"/>
        <v>6412.88</v>
      </c>
      <c r="F704" s="138">
        <f t="shared" si="410"/>
        <v>44701</v>
      </c>
      <c r="G704" s="139">
        <f t="shared" si="388"/>
        <v>4.7000726944577131E-3</v>
      </c>
      <c r="H704" s="140">
        <f t="shared" si="402"/>
        <v>44762</v>
      </c>
      <c r="I704" s="140">
        <f t="shared" si="389"/>
        <v>44762</v>
      </c>
      <c r="J704" s="141">
        <f t="shared" si="397"/>
        <v>22</v>
      </c>
      <c r="K704" s="141">
        <f t="shared" si="412"/>
        <v>19</v>
      </c>
      <c r="L704" s="8">
        <f t="shared" si="398"/>
        <v>1.0040578499999999</v>
      </c>
      <c r="M704" s="142">
        <f t="shared" si="411"/>
        <v>1.01060018</v>
      </c>
      <c r="N704" s="142">
        <f t="shared" si="406"/>
        <v>1.194873479220611</v>
      </c>
      <c r="O704" s="135">
        <f t="shared" si="408"/>
        <v>1.1997220900000001</v>
      </c>
      <c r="P704" s="135">
        <f t="shared" si="390"/>
        <v>1065.84369416</v>
      </c>
      <c r="Q704" s="190">
        <f t="shared" si="403"/>
        <v>0</v>
      </c>
      <c r="R704" s="191">
        <f t="shared" si="399"/>
        <v>0</v>
      </c>
      <c r="S704" s="135">
        <f t="shared" si="391"/>
        <v>0</v>
      </c>
      <c r="T704" s="145">
        <f t="shared" si="400"/>
        <v>7.8600000000000003E-2</v>
      </c>
      <c r="U704" s="143">
        <f t="shared" si="407"/>
        <v>19</v>
      </c>
      <c r="V704" s="143">
        <v>252</v>
      </c>
      <c r="W704" s="142">
        <f t="shared" si="392"/>
        <v>1.005721122</v>
      </c>
      <c r="X704" s="135">
        <f t="shared" si="393"/>
        <v>6.0978218000000002</v>
      </c>
      <c r="Y704" s="135">
        <f t="shared" si="394"/>
        <v>0</v>
      </c>
      <c r="Z704" s="148" t="str">
        <f t="shared" si="404"/>
        <v>A+J=</v>
      </c>
      <c r="AA704" s="140">
        <f t="shared" si="405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22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3"/>
      <c r="DN704" s="1"/>
      <c r="DO704" s="1"/>
      <c r="DP704" s="1"/>
      <c r="DQ704" s="1"/>
      <c r="DR704" s="1"/>
      <c r="DS704" s="1"/>
      <c r="DT704" s="1"/>
      <c r="DU704" s="1"/>
      <c r="DV704" s="1"/>
      <c r="DW704" s="4"/>
      <c r="DX704" s="1"/>
      <c r="DY704" s="1"/>
      <c r="DZ704" s="1"/>
      <c r="EA704" s="1"/>
      <c r="EB704" s="1"/>
      <c r="EC704" s="1"/>
    </row>
    <row r="705" spans="1:133" ht="12.75" x14ac:dyDescent="0.2">
      <c r="A705" s="134">
        <f t="shared" si="395"/>
        <v>44758</v>
      </c>
      <c r="B705" s="135">
        <f t="shared" si="387"/>
        <v>1072.4919879499998</v>
      </c>
      <c r="C705" s="135">
        <f t="shared" si="401"/>
        <v>888.40882654999996</v>
      </c>
      <c r="D705" s="136">
        <f t="shared" si="396"/>
        <v>6382.88</v>
      </c>
      <c r="E705" s="137">
        <f t="shared" si="409"/>
        <v>6412.88</v>
      </c>
      <c r="F705" s="138">
        <f t="shared" si="410"/>
        <v>44701</v>
      </c>
      <c r="G705" s="139">
        <f t="shared" si="388"/>
        <v>4.7000726944577131E-3</v>
      </c>
      <c r="H705" s="140">
        <f t="shared" si="402"/>
        <v>44762</v>
      </c>
      <c r="I705" s="140">
        <f t="shared" si="389"/>
        <v>44762</v>
      </c>
      <c r="J705" s="141">
        <f t="shared" si="397"/>
        <v>22</v>
      </c>
      <c r="K705" s="141">
        <f t="shared" si="412"/>
        <v>20</v>
      </c>
      <c r="L705" s="8">
        <f t="shared" si="398"/>
        <v>1.0042718799999999</v>
      </c>
      <c r="M705" s="142">
        <f t="shared" si="411"/>
        <v>1.01060018</v>
      </c>
      <c r="N705" s="142">
        <f t="shared" si="406"/>
        <v>1.194873479220611</v>
      </c>
      <c r="O705" s="135">
        <f t="shared" si="408"/>
        <v>1.1999778299999999</v>
      </c>
      <c r="P705" s="135">
        <f t="shared" si="390"/>
        <v>1066.0708958299999</v>
      </c>
      <c r="Q705" s="190">
        <f t="shared" si="403"/>
        <v>0</v>
      </c>
      <c r="R705" s="191">
        <f t="shared" si="399"/>
        <v>0</v>
      </c>
      <c r="S705" s="135">
        <f t="shared" si="391"/>
        <v>0</v>
      </c>
      <c r="T705" s="145">
        <f t="shared" si="400"/>
        <v>7.8600000000000003E-2</v>
      </c>
      <c r="U705" s="143">
        <f t="shared" si="407"/>
        <v>20</v>
      </c>
      <c r="V705" s="143">
        <v>252</v>
      </c>
      <c r="W705" s="142">
        <f t="shared" si="392"/>
        <v>1.006023138</v>
      </c>
      <c r="X705" s="135">
        <f t="shared" si="393"/>
        <v>6.42109212</v>
      </c>
      <c r="Y705" s="135">
        <f t="shared" si="394"/>
        <v>0</v>
      </c>
      <c r="Z705" s="148" t="str">
        <f t="shared" si="404"/>
        <v>A+J=</v>
      </c>
      <c r="AA705" s="140">
        <f t="shared" si="405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22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3"/>
      <c r="DN705" s="1"/>
      <c r="DO705" s="1"/>
      <c r="DP705" s="1"/>
      <c r="DQ705" s="1"/>
      <c r="DR705" s="1"/>
      <c r="DS705" s="1"/>
      <c r="DT705" s="1"/>
      <c r="DU705" s="1"/>
      <c r="DV705" s="1"/>
      <c r="DW705" s="4"/>
      <c r="DX705" s="1"/>
      <c r="DY705" s="1"/>
      <c r="DZ705" s="1"/>
      <c r="EA705" s="1"/>
      <c r="EB705" s="1"/>
      <c r="EC705" s="1"/>
    </row>
    <row r="706" spans="1:133" ht="12.75" x14ac:dyDescent="0.2">
      <c r="A706" s="134">
        <f t="shared" si="395"/>
        <v>44759</v>
      </c>
      <c r="B706" s="135">
        <f t="shared" si="387"/>
        <v>1072.4919879499998</v>
      </c>
      <c r="C706" s="135">
        <f t="shared" si="401"/>
        <v>888.40882654999996</v>
      </c>
      <c r="D706" s="136">
        <f t="shared" si="396"/>
        <v>6382.88</v>
      </c>
      <c r="E706" s="137">
        <f t="shared" si="409"/>
        <v>6412.88</v>
      </c>
      <c r="F706" s="138">
        <f t="shared" si="410"/>
        <v>44701</v>
      </c>
      <c r="G706" s="139">
        <f t="shared" si="388"/>
        <v>4.7000726944577131E-3</v>
      </c>
      <c r="H706" s="140">
        <f t="shared" si="402"/>
        <v>44762</v>
      </c>
      <c r="I706" s="140">
        <f t="shared" si="389"/>
        <v>44762</v>
      </c>
      <c r="J706" s="141">
        <f t="shared" si="397"/>
        <v>22</v>
      </c>
      <c r="K706" s="141">
        <f t="shared" si="412"/>
        <v>20</v>
      </c>
      <c r="L706" s="8">
        <f t="shared" si="398"/>
        <v>1.0042718799999999</v>
      </c>
      <c r="M706" s="142">
        <f t="shared" si="411"/>
        <v>1.01060018</v>
      </c>
      <c r="N706" s="142">
        <f t="shared" si="406"/>
        <v>1.194873479220611</v>
      </c>
      <c r="O706" s="135">
        <f t="shared" si="408"/>
        <v>1.1999778299999999</v>
      </c>
      <c r="P706" s="135">
        <f t="shared" si="390"/>
        <v>1066.0708958299999</v>
      </c>
      <c r="Q706" s="190">
        <f t="shared" si="403"/>
        <v>0</v>
      </c>
      <c r="R706" s="191">
        <f t="shared" si="399"/>
        <v>0</v>
      </c>
      <c r="S706" s="135">
        <f t="shared" si="391"/>
        <v>0</v>
      </c>
      <c r="T706" s="145">
        <f t="shared" si="400"/>
        <v>7.8600000000000003E-2</v>
      </c>
      <c r="U706" s="143">
        <f t="shared" si="407"/>
        <v>20</v>
      </c>
      <c r="V706" s="143">
        <v>252</v>
      </c>
      <c r="W706" s="142">
        <f t="shared" si="392"/>
        <v>1.006023138</v>
      </c>
      <c r="X706" s="135">
        <f t="shared" si="393"/>
        <v>6.42109212</v>
      </c>
      <c r="Y706" s="135">
        <f t="shared" si="394"/>
        <v>0</v>
      </c>
      <c r="Z706" s="148" t="str">
        <f t="shared" si="404"/>
        <v>A+J=</v>
      </c>
      <c r="AA706" s="140">
        <f t="shared" si="405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22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3"/>
      <c r="DN706" s="1"/>
      <c r="DO706" s="1"/>
      <c r="DP706" s="1"/>
      <c r="DQ706" s="1"/>
      <c r="DR706" s="1"/>
      <c r="DS706" s="1"/>
      <c r="DT706" s="1"/>
      <c r="DU706" s="1"/>
      <c r="DV706" s="1"/>
      <c r="DW706" s="4"/>
      <c r="DX706" s="1"/>
      <c r="DY706" s="1"/>
      <c r="DZ706" s="1"/>
      <c r="EA706" s="1"/>
      <c r="EB706" s="1"/>
      <c r="EC706" s="1"/>
    </row>
    <row r="707" spans="1:133" ht="12.75" x14ac:dyDescent="0.2">
      <c r="A707" s="134">
        <f t="shared" si="395"/>
        <v>44760</v>
      </c>
      <c r="B707" s="135">
        <f t="shared" si="387"/>
        <v>1072.4919879499998</v>
      </c>
      <c r="C707" s="135">
        <f t="shared" si="401"/>
        <v>888.40882654999996</v>
      </c>
      <c r="D707" s="136">
        <f t="shared" si="396"/>
        <v>6382.88</v>
      </c>
      <c r="E707" s="137">
        <f t="shared" si="409"/>
        <v>6412.88</v>
      </c>
      <c r="F707" s="138">
        <f t="shared" si="410"/>
        <v>44701</v>
      </c>
      <c r="G707" s="139">
        <f t="shared" si="388"/>
        <v>4.7000726944577131E-3</v>
      </c>
      <c r="H707" s="140">
        <f t="shared" si="402"/>
        <v>44762</v>
      </c>
      <c r="I707" s="140">
        <f t="shared" si="389"/>
        <v>44762</v>
      </c>
      <c r="J707" s="141">
        <f t="shared" si="397"/>
        <v>22</v>
      </c>
      <c r="K707" s="141">
        <f t="shared" si="412"/>
        <v>20</v>
      </c>
      <c r="L707" s="8">
        <f t="shared" si="398"/>
        <v>1.0042718799999999</v>
      </c>
      <c r="M707" s="142">
        <f t="shared" si="411"/>
        <v>1.01060018</v>
      </c>
      <c r="N707" s="142">
        <f t="shared" si="406"/>
        <v>1.194873479220611</v>
      </c>
      <c r="O707" s="135">
        <f t="shared" si="408"/>
        <v>1.1999778299999999</v>
      </c>
      <c r="P707" s="135">
        <f t="shared" si="390"/>
        <v>1066.0708958299999</v>
      </c>
      <c r="Q707" s="190">
        <f t="shared" si="403"/>
        <v>0</v>
      </c>
      <c r="R707" s="191">
        <f t="shared" si="399"/>
        <v>0</v>
      </c>
      <c r="S707" s="135">
        <f t="shared" si="391"/>
        <v>0</v>
      </c>
      <c r="T707" s="145">
        <f t="shared" si="400"/>
        <v>7.8600000000000003E-2</v>
      </c>
      <c r="U707" s="143">
        <f t="shared" si="407"/>
        <v>20</v>
      </c>
      <c r="V707" s="143">
        <v>252</v>
      </c>
      <c r="W707" s="142">
        <f t="shared" si="392"/>
        <v>1.006023138</v>
      </c>
      <c r="X707" s="135">
        <f t="shared" si="393"/>
        <v>6.42109212</v>
      </c>
      <c r="Y707" s="135">
        <f t="shared" si="394"/>
        <v>0</v>
      </c>
      <c r="Z707" s="148" t="str">
        <f t="shared" si="404"/>
        <v>A+J=</v>
      </c>
      <c r="AA707" s="140">
        <f t="shared" si="405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22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3"/>
      <c r="DN707" s="1"/>
      <c r="DO707" s="1"/>
      <c r="DP707" s="1"/>
      <c r="DQ707" s="1"/>
      <c r="DR707" s="1"/>
      <c r="DS707" s="1"/>
      <c r="DT707" s="1"/>
      <c r="DU707" s="1"/>
      <c r="DV707" s="1"/>
      <c r="DW707" s="4"/>
      <c r="DX707" s="1"/>
      <c r="DY707" s="1"/>
      <c r="DZ707" s="1"/>
      <c r="EA707" s="1"/>
      <c r="EB707" s="1"/>
      <c r="EC707" s="1"/>
    </row>
    <row r="708" spans="1:133" ht="12.75" x14ac:dyDescent="0.2">
      <c r="A708" s="134">
        <f t="shared" si="395"/>
        <v>44761</v>
      </c>
      <c r="B708" s="135">
        <f t="shared" si="387"/>
        <v>1073.0427399799999</v>
      </c>
      <c r="C708" s="135">
        <f t="shared" si="401"/>
        <v>888.40882654999996</v>
      </c>
      <c r="D708" s="136">
        <f t="shared" si="396"/>
        <v>6382.88</v>
      </c>
      <c r="E708" s="137">
        <f t="shared" si="409"/>
        <v>6412.88</v>
      </c>
      <c r="F708" s="138">
        <f t="shared" si="410"/>
        <v>44701</v>
      </c>
      <c r="G708" s="139">
        <f t="shared" si="388"/>
        <v>4.7000726944577131E-3</v>
      </c>
      <c r="H708" s="140">
        <f t="shared" si="402"/>
        <v>44762</v>
      </c>
      <c r="I708" s="140">
        <f t="shared" si="389"/>
        <v>44762</v>
      </c>
      <c r="J708" s="141">
        <f t="shared" si="397"/>
        <v>22</v>
      </c>
      <c r="K708" s="141">
        <f t="shared" si="412"/>
        <v>21</v>
      </c>
      <c r="L708" s="8">
        <f t="shared" si="398"/>
        <v>1.0044859500000001</v>
      </c>
      <c r="M708" s="142">
        <f t="shared" si="411"/>
        <v>1.01060018</v>
      </c>
      <c r="N708" s="142">
        <f t="shared" si="406"/>
        <v>1.194873479220611</v>
      </c>
      <c r="O708" s="135">
        <f t="shared" si="408"/>
        <v>1.2002336199999999</v>
      </c>
      <c r="P708" s="135">
        <f t="shared" si="390"/>
        <v>1066.2981419299999</v>
      </c>
      <c r="Q708" s="190">
        <f t="shared" si="403"/>
        <v>0</v>
      </c>
      <c r="R708" s="191">
        <f t="shared" si="399"/>
        <v>0</v>
      </c>
      <c r="S708" s="135">
        <f t="shared" si="391"/>
        <v>0</v>
      </c>
      <c r="T708" s="145">
        <f t="shared" si="400"/>
        <v>7.8600000000000003E-2</v>
      </c>
      <c r="U708" s="143">
        <f t="shared" si="407"/>
        <v>21</v>
      </c>
      <c r="V708" s="143">
        <v>252</v>
      </c>
      <c r="W708" s="142">
        <f t="shared" si="392"/>
        <v>1.0063252460000001</v>
      </c>
      <c r="X708" s="135">
        <f t="shared" si="393"/>
        <v>6.7445980499999996</v>
      </c>
      <c r="Y708" s="135">
        <f t="shared" si="394"/>
        <v>0</v>
      </c>
      <c r="Z708" s="148" t="str">
        <f t="shared" si="404"/>
        <v>A+J=</v>
      </c>
      <c r="AA708" s="140">
        <f t="shared" si="405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22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3"/>
      <c r="DN708" s="1"/>
      <c r="DO708" s="1"/>
      <c r="DP708" s="1"/>
      <c r="DQ708" s="1"/>
      <c r="DR708" s="1"/>
      <c r="DS708" s="1"/>
      <c r="DT708" s="1"/>
      <c r="DU708" s="1"/>
      <c r="DV708" s="1"/>
      <c r="DW708" s="4"/>
      <c r="DX708" s="1"/>
      <c r="DY708" s="1"/>
      <c r="DZ708" s="1"/>
      <c r="EA708" s="1"/>
      <c r="EB708" s="1"/>
      <c r="EC708" s="1"/>
    </row>
    <row r="709" spans="1:133" ht="12.75" x14ac:dyDescent="0.2">
      <c r="A709" s="134">
        <f t="shared" si="395"/>
        <v>44762</v>
      </c>
      <c r="B709" s="135">
        <f t="shared" si="387"/>
        <v>1073.5937700100001</v>
      </c>
      <c r="C709" s="135">
        <f t="shared" si="401"/>
        <v>888.40882654999996</v>
      </c>
      <c r="D709" s="136">
        <f t="shared" si="396"/>
        <v>6382.88</v>
      </c>
      <c r="E709" s="137">
        <f t="shared" si="409"/>
        <v>6412.88</v>
      </c>
      <c r="F709" s="138">
        <f t="shared" si="410"/>
        <v>44701</v>
      </c>
      <c r="G709" s="139">
        <f t="shared" si="388"/>
        <v>4.7000726944577131E-3</v>
      </c>
      <c r="H709" s="140">
        <f t="shared" si="402"/>
        <v>44795</v>
      </c>
      <c r="I709" s="140">
        <f t="shared" si="389"/>
        <v>44762</v>
      </c>
      <c r="J709" s="141">
        <f t="shared" si="397"/>
        <v>22</v>
      </c>
      <c r="K709" s="141">
        <f t="shared" si="412"/>
        <v>22</v>
      </c>
      <c r="L709" s="8">
        <f t="shared" si="398"/>
        <v>1.0047000699999999</v>
      </c>
      <c r="M709" s="142">
        <f t="shared" si="411"/>
        <v>1.01060018</v>
      </c>
      <c r="N709" s="142">
        <f t="shared" si="406"/>
        <v>1.194873479220611</v>
      </c>
      <c r="O709" s="135">
        <f t="shared" si="408"/>
        <v>1.20048946</v>
      </c>
      <c r="P709" s="135">
        <f t="shared" si="390"/>
        <v>1066.52543244</v>
      </c>
      <c r="Q709" s="190">
        <f t="shared" si="403"/>
        <v>23</v>
      </c>
      <c r="R709" s="191">
        <f t="shared" si="399"/>
        <v>1.045389973916748E-2</v>
      </c>
      <c r="S709" s="135">
        <f t="shared" si="391"/>
        <v>11.14934994</v>
      </c>
      <c r="T709" s="145">
        <f t="shared" si="400"/>
        <v>7.8600000000000003E-2</v>
      </c>
      <c r="U709" s="143">
        <f t="shared" si="407"/>
        <v>22</v>
      </c>
      <c r="V709" s="143">
        <v>252</v>
      </c>
      <c r="W709" s="142">
        <f t="shared" si="392"/>
        <v>1.006627444</v>
      </c>
      <c r="X709" s="135">
        <f t="shared" si="393"/>
        <v>7.0683375699999997</v>
      </c>
      <c r="Y709" s="135">
        <f t="shared" si="394"/>
        <v>18.217687510000001</v>
      </c>
      <c r="Z709" s="148" t="str">
        <f t="shared" si="404"/>
        <v>A+J=</v>
      </c>
      <c r="AA709" s="140">
        <f t="shared" si="405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22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3"/>
      <c r="DN709" s="1"/>
      <c r="DO709" s="1"/>
      <c r="DP709" s="1"/>
      <c r="DQ709" s="1"/>
      <c r="DR709" s="1"/>
      <c r="DS709" s="1"/>
      <c r="DT709" s="1"/>
      <c r="DU709" s="1"/>
      <c r="DV709" s="1"/>
      <c r="DW709" s="4"/>
      <c r="DX709" s="1"/>
      <c r="DY709" s="1"/>
      <c r="DZ709" s="1"/>
      <c r="EA709" s="1"/>
      <c r="EB709" s="1"/>
      <c r="EC709" s="1"/>
    </row>
    <row r="710" spans="1:133" ht="12.75" x14ac:dyDescent="0.2">
      <c r="A710" s="134">
        <f t="shared" si="395"/>
        <v>44763</v>
      </c>
      <c r="B710" s="135">
        <f t="shared" si="387"/>
        <v>1055.9995734499998</v>
      </c>
      <c r="C710" s="135">
        <f t="shared" si="401"/>
        <v>879.12148975000002</v>
      </c>
      <c r="D710" s="136">
        <f t="shared" si="396"/>
        <v>6412.88</v>
      </c>
      <c r="E710" s="137">
        <f t="shared" si="409"/>
        <v>6455.85</v>
      </c>
      <c r="F710" s="138">
        <f t="shared" si="410"/>
        <v>44732</v>
      </c>
      <c r="G710" s="139">
        <f t="shared" si="388"/>
        <v>6.7005775876050055E-3</v>
      </c>
      <c r="H710" s="140">
        <f t="shared" si="402"/>
        <v>44795</v>
      </c>
      <c r="I710" s="140">
        <f t="shared" si="389"/>
        <v>44795</v>
      </c>
      <c r="J710" s="141">
        <f t="shared" si="397"/>
        <v>23</v>
      </c>
      <c r="K710" s="141">
        <f t="shared" si="412"/>
        <v>1</v>
      </c>
      <c r="L710" s="8">
        <f t="shared" si="398"/>
        <v>1.00029039</v>
      </c>
      <c r="M710" s="142">
        <f t="shared" si="411"/>
        <v>1.0047000699999999</v>
      </c>
      <c r="N710" s="142">
        <f t="shared" si="406"/>
        <v>1.2004894682140914</v>
      </c>
      <c r="O710" s="135">
        <f t="shared" si="408"/>
        <v>1.2008380700000001</v>
      </c>
      <c r="P710" s="135">
        <f t="shared" si="390"/>
        <v>1055.6825530399999</v>
      </c>
      <c r="Q710" s="190">
        <f t="shared" si="403"/>
        <v>0</v>
      </c>
      <c r="R710" s="191">
        <f t="shared" si="399"/>
        <v>0</v>
      </c>
      <c r="S710" s="135">
        <f t="shared" si="391"/>
        <v>0</v>
      </c>
      <c r="T710" s="145">
        <f t="shared" si="400"/>
        <v>7.8600000000000003E-2</v>
      </c>
      <c r="U710" s="143">
        <f t="shared" si="407"/>
        <v>1</v>
      </c>
      <c r="V710" s="143">
        <v>252</v>
      </c>
      <c r="W710" s="142">
        <f t="shared" si="392"/>
        <v>1.0003002990000001</v>
      </c>
      <c r="X710" s="135">
        <f t="shared" si="393"/>
        <v>0.31702040999999997</v>
      </c>
      <c r="Y710" s="135">
        <f t="shared" si="394"/>
        <v>0</v>
      </c>
      <c r="Z710" s="148" t="str">
        <f t="shared" si="404"/>
        <v>A+J=</v>
      </c>
      <c r="AA710" s="140">
        <f t="shared" si="405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22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3"/>
      <c r="DN710" s="1"/>
      <c r="DO710" s="1"/>
      <c r="DP710" s="1"/>
      <c r="DQ710" s="1"/>
      <c r="DR710" s="1"/>
      <c r="DS710" s="1"/>
      <c r="DT710" s="1"/>
      <c r="DU710" s="1"/>
      <c r="DV710" s="1"/>
      <c r="DW710" s="4"/>
      <c r="DX710" s="1"/>
      <c r="DY710" s="1"/>
      <c r="DZ710" s="1"/>
      <c r="EA710" s="1"/>
      <c r="EB710" s="1"/>
      <c r="EC710" s="1"/>
    </row>
    <row r="711" spans="1:133" ht="12.75" x14ac:dyDescent="0.2">
      <c r="A711" s="134">
        <f t="shared" si="395"/>
        <v>44764</v>
      </c>
      <c r="B711" s="135">
        <f t="shared" si="387"/>
        <v>1056.6234480200001</v>
      </c>
      <c r="C711" s="135">
        <f t="shared" si="401"/>
        <v>879.12148975000002</v>
      </c>
      <c r="D711" s="136">
        <f t="shared" si="396"/>
        <v>6412.88</v>
      </c>
      <c r="E711" s="137">
        <f t="shared" si="409"/>
        <v>6455.85</v>
      </c>
      <c r="F711" s="138">
        <f t="shared" si="410"/>
        <v>44732</v>
      </c>
      <c r="G711" s="139">
        <f t="shared" si="388"/>
        <v>6.7005775876050055E-3</v>
      </c>
      <c r="H711" s="140">
        <f t="shared" si="402"/>
        <v>44795</v>
      </c>
      <c r="I711" s="140">
        <f t="shared" si="389"/>
        <v>44795</v>
      </c>
      <c r="J711" s="141">
        <f t="shared" si="397"/>
        <v>23</v>
      </c>
      <c r="K711" s="141">
        <f t="shared" si="412"/>
        <v>2</v>
      </c>
      <c r="L711" s="8">
        <f t="shared" si="398"/>
        <v>1.00058088</v>
      </c>
      <c r="M711" s="142">
        <f t="shared" si="411"/>
        <v>1.0047000699999999</v>
      </c>
      <c r="N711" s="142">
        <f t="shared" si="406"/>
        <v>1.2004894682140914</v>
      </c>
      <c r="O711" s="135">
        <f t="shared" si="408"/>
        <v>1.2011868000000001</v>
      </c>
      <c r="P711" s="135">
        <f t="shared" si="390"/>
        <v>1055.9891290800001</v>
      </c>
      <c r="Q711" s="190">
        <f t="shared" si="403"/>
        <v>0</v>
      </c>
      <c r="R711" s="191">
        <f t="shared" si="399"/>
        <v>0</v>
      </c>
      <c r="S711" s="135">
        <f t="shared" si="391"/>
        <v>0</v>
      </c>
      <c r="T711" s="145">
        <f t="shared" si="400"/>
        <v>7.8600000000000003E-2</v>
      </c>
      <c r="U711" s="143">
        <f t="shared" si="407"/>
        <v>2</v>
      </c>
      <c r="V711" s="143">
        <v>252</v>
      </c>
      <c r="W711" s="142">
        <f t="shared" si="392"/>
        <v>1.0006006869999999</v>
      </c>
      <c r="X711" s="135">
        <f t="shared" si="393"/>
        <v>0.63431894</v>
      </c>
      <c r="Y711" s="135">
        <f t="shared" si="394"/>
        <v>0</v>
      </c>
      <c r="Z711" s="148" t="str">
        <f t="shared" si="404"/>
        <v>A+J=</v>
      </c>
      <c r="AA711" s="140">
        <f t="shared" si="405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22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3"/>
      <c r="DN711" s="1"/>
      <c r="DO711" s="1"/>
      <c r="DP711" s="1"/>
      <c r="DQ711" s="1"/>
      <c r="DR711" s="1"/>
      <c r="DS711" s="1"/>
      <c r="DT711" s="1"/>
      <c r="DU711" s="1"/>
      <c r="DV711" s="1"/>
      <c r="DW711" s="4"/>
      <c r="DX711" s="1"/>
      <c r="DY711" s="1"/>
      <c r="DZ711" s="1"/>
      <c r="EA711" s="1"/>
      <c r="EB711" s="1"/>
      <c r="EC711" s="1"/>
    </row>
    <row r="712" spans="1:133" ht="12.75" x14ac:dyDescent="0.2">
      <c r="A712" s="134">
        <f t="shared" si="395"/>
        <v>44765</v>
      </c>
      <c r="B712" s="135">
        <f t="shared" si="387"/>
        <v>1057.2476908799999</v>
      </c>
      <c r="C712" s="135">
        <f t="shared" si="401"/>
        <v>879.12148975000002</v>
      </c>
      <c r="D712" s="136">
        <f t="shared" si="396"/>
        <v>6412.88</v>
      </c>
      <c r="E712" s="137">
        <f t="shared" si="409"/>
        <v>6455.85</v>
      </c>
      <c r="F712" s="138">
        <f t="shared" si="410"/>
        <v>44732</v>
      </c>
      <c r="G712" s="139">
        <f t="shared" si="388"/>
        <v>6.7005775876050055E-3</v>
      </c>
      <c r="H712" s="140">
        <f t="shared" si="402"/>
        <v>44795</v>
      </c>
      <c r="I712" s="140">
        <f t="shared" si="389"/>
        <v>44795</v>
      </c>
      <c r="J712" s="141">
        <f t="shared" si="397"/>
        <v>23</v>
      </c>
      <c r="K712" s="141">
        <f t="shared" si="412"/>
        <v>3</v>
      </c>
      <c r="L712" s="8">
        <f t="shared" si="398"/>
        <v>1.00087145</v>
      </c>
      <c r="M712" s="142">
        <f t="shared" si="411"/>
        <v>1.0047000699999999</v>
      </c>
      <c r="N712" s="142">
        <f t="shared" si="406"/>
        <v>1.2004894682140914</v>
      </c>
      <c r="O712" s="135">
        <f t="shared" si="408"/>
        <v>1.20153563</v>
      </c>
      <c r="P712" s="135">
        <f t="shared" si="390"/>
        <v>1056.2957930299999</v>
      </c>
      <c r="Q712" s="190">
        <f t="shared" si="403"/>
        <v>0</v>
      </c>
      <c r="R712" s="191">
        <f t="shared" si="399"/>
        <v>0</v>
      </c>
      <c r="S712" s="135">
        <f t="shared" si="391"/>
        <v>0</v>
      </c>
      <c r="T712" s="145">
        <f t="shared" si="400"/>
        <v>7.8600000000000003E-2</v>
      </c>
      <c r="U712" s="143">
        <f t="shared" si="407"/>
        <v>3</v>
      </c>
      <c r="V712" s="143">
        <v>252</v>
      </c>
      <c r="W712" s="142">
        <f t="shared" si="392"/>
        <v>1.000901166</v>
      </c>
      <c r="X712" s="135">
        <f t="shared" si="393"/>
        <v>0.95189785000000005</v>
      </c>
      <c r="Y712" s="135">
        <f t="shared" si="394"/>
        <v>0</v>
      </c>
      <c r="Z712" s="148" t="str">
        <f t="shared" si="404"/>
        <v>A+J=</v>
      </c>
      <c r="AA712" s="140">
        <f t="shared" si="405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22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3"/>
      <c r="DN712" s="1"/>
      <c r="DO712" s="1"/>
      <c r="DP712" s="1"/>
      <c r="DQ712" s="1"/>
      <c r="DR712" s="1"/>
      <c r="DS712" s="1"/>
      <c r="DT712" s="1"/>
      <c r="DU712" s="1"/>
      <c r="DV712" s="1"/>
      <c r="DW712" s="4"/>
      <c r="DX712" s="1"/>
      <c r="DY712" s="1"/>
      <c r="DZ712" s="1"/>
      <c r="EA712" s="1"/>
      <c r="EB712" s="1"/>
      <c r="EC712" s="1"/>
    </row>
    <row r="713" spans="1:133" ht="12.75" x14ac:dyDescent="0.2">
      <c r="A713" s="134">
        <f t="shared" si="395"/>
        <v>44766</v>
      </c>
      <c r="B713" s="135">
        <f t="shared" si="387"/>
        <v>1057.2476908799999</v>
      </c>
      <c r="C713" s="135">
        <f t="shared" si="401"/>
        <v>879.12148975000002</v>
      </c>
      <c r="D713" s="136">
        <f t="shared" si="396"/>
        <v>6412.88</v>
      </c>
      <c r="E713" s="137">
        <f t="shared" si="409"/>
        <v>6455.85</v>
      </c>
      <c r="F713" s="138">
        <f t="shared" si="410"/>
        <v>44732</v>
      </c>
      <c r="G713" s="139">
        <f t="shared" si="388"/>
        <v>6.7005775876050055E-3</v>
      </c>
      <c r="H713" s="140">
        <f t="shared" si="402"/>
        <v>44795</v>
      </c>
      <c r="I713" s="140">
        <f t="shared" si="389"/>
        <v>44795</v>
      </c>
      <c r="J713" s="141">
        <f t="shared" si="397"/>
        <v>23</v>
      </c>
      <c r="K713" s="141">
        <f t="shared" si="412"/>
        <v>3</v>
      </c>
      <c r="L713" s="8">
        <f t="shared" si="398"/>
        <v>1.00087145</v>
      </c>
      <c r="M713" s="142">
        <f t="shared" si="411"/>
        <v>1.0047000699999999</v>
      </c>
      <c r="N713" s="142">
        <f t="shared" si="406"/>
        <v>1.2004894682140914</v>
      </c>
      <c r="O713" s="135">
        <f t="shared" si="408"/>
        <v>1.20153563</v>
      </c>
      <c r="P713" s="135">
        <f t="shared" si="390"/>
        <v>1056.2957930299999</v>
      </c>
      <c r="Q713" s="190">
        <f t="shared" si="403"/>
        <v>0</v>
      </c>
      <c r="R713" s="191">
        <f t="shared" si="399"/>
        <v>0</v>
      </c>
      <c r="S713" s="135">
        <f t="shared" si="391"/>
        <v>0</v>
      </c>
      <c r="T713" s="145">
        <f t="shared" si="400"/>
        <v>7.8600000000000003E-2</v>
      </c>
      <c r="U713" s="143">
        <f t="shared" si="407"/>
        <v>3</v>
      </c>
      <c r="V713" s="143">
        <v>252</v>
      </c>
      <c r="W713" s="142">
        <f t="shared" si="392"/>
        <v>1.000901166</v>
      </c>
      <c r="X713" s="135">
        <f t="shared" si="393"/>
        <v>0.95189785000000005</v>
      </c>
      <c r="Y713" s="135">
        <f t="shared" si="394"/>
        <v>0</v>
      </c>
      <c r="Z713" s="148" t="str">
        <f t="shared" si="404"/>
        <v>A+J=</v>
      </c>
      <c r="AA713" s="140">
        <f t="shared" si="405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22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3"/>
      <c r="DN713" s="1"/>
      <c r="DO713" s="1"/>
      <c r="DP713" s="1"/>
      <c r="DQ713" s="1"/>
      <c r="DR713" s="1"/>
      <c r="DS713" s="1"/>
      <c r="DT713" s="1"/>
      <c r="DU713" s="1"/>
      <c r="DV713" s="1"/>
      <c r="DW713" s="4"/>
      <c r="DX713" s="1"/>
      <c r="DY713" s="1"/>
      <c r="DZ713" s="1"/>
      <c r="EA713" s="1"/>
      <c r="EB713" s="1"/>
      <c r="EC713" s="1"/>
    </row>
    <row r="714" spans="1:133" ht="12.75" x14ac:dyDescent="0.2">
      <c r="A714" s="134">
        <f t="shared" si="395"/>
        <v>44767</v>
      </c>
      <c r="B714" s="135">
        <f t="shared" ref="B714:B777" si="413">(P714+X714)</f>
        <v>1057.2476908799999</v>
      </c>
      <c r="C714" s="135">
        <f t="shared" si="401"/>
        <v>879.12148975000002</v>
      </c>
      <c r="D714" s="136">
        <f t="shared" si="396"/>
        <v>6412.88</v>
      </c>
      <c r="E714" s="137">
        <f t="shared" si="409"/>
        <v>6455.85</v>
      </c>
      <c r="F714" s="138">
        <f t="shared" si="410"/>
        <v>44732</v>
      </c>
      <c r="G714" s="139">
        <f t="shared" ref="G714:G777" si="414">(E714/D714)-1</f>
        <v>6.7005775876050055E-3</v>
      </c>
      <c r="H714" s="140">
        <f t="shared" si="402"/>
        <v>44795</v>
      </c>
      <c r="I714" s="140">
        <f t="shared" ref="I714:I777" si="415">IF(A714&gt;I713,H714,I713)</f>
        <v>44795</v>
      </c>
      <c r="J714" s="141">
        <f t="shared" si="397"/>
        <v>23</v>
      </c>
      <c r="K714" s="141">
        <f t="shared" si="412"/>
        <v>3</v>
      </c>
      <c r="L714" s="8">
        <f t="shared" si="398"/>
        <v>1.00087145</v>
      </c>
      <c r="M714" s="142">
        <f t="shared" si="411"/>
        <v>1.0047000699999999</v>
      </c>
      <c r="N714" s="142">
        <f t="shared" si="406"/>
        <v>1.2004894682140914</v>
      </c>
      <c r="O714" s="135">
        <f t="shared" si="408"/>
        <v>1.20153563</v>
      </c>
      <c r="P714" s="135">
        <f t="shared" ref="P714:P777" si="416">TRUNC(C714*O714,8)</f>
        <v>1056.2957930299999</v>
      </c>
      <c r="Q714" s="190">
        <f t="shared" si="403"/>
        <v>0</v>
      </c>
      <c r="R714" s="191">
        <f t="shared" si="399"/>
        <v>0</v>
      </c>
      <c r="S714" s="135">
        <f t="shared" ref="S714:S777" si="417">IF(R714&gt;0,TRUNC(R714*P714,8),0)</f>
        <v>0</v>
      </c>
      <c r="T714" s="145">
        <f t="shared" si="400"/>
        <v>7.8600000000000003E-2</v>
      </c>
      <c r="U714" s="143">
        <f t="shared" si="407"/>
        <v>3</v>
      </c>
      <c r="V714" s="143">
        <v>252</v>
      </c>
      <c r="W714" s="142">
        <f t="shared" ref="W714:W777" si="418">ROUND((1+T714)^TRUNC((U714/V714),9),9)</f>
        <v>1.000901166</v>
      </c>
      <c r="X714" s="135">
        <f t="shared" ref="X714:X777" si="419">TRUNC((P714*(W714-1)),8)</f>
        <v>0.95189785000000005</v>
      </c>
      <c r="Y714" s="135">
        <f t="shared" ref="Y714:Y777" si="420">IF(Q714&gt;0,S714+X714,0)</f>
        <v>0</v>
      </c>
      <c r="Z714" s="148" t="str">
        <f t="shared" si="404"/>
        <v>A+J=</v>
      </c>
      <c r="AA714" s="140">
        <f t="shared" si="405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22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3"/>
      <c r="DN714" s="1"/>
      <c r="DO714" s="1"/>
      <c r="DP714" s="1"/>
      <c r="DQ714" s="1"/>
      <c r="DR714" s="1"/>
      <c r="DS714" s="1"/>
      <c r="DT714" s="1"/>
      <c r="DU714" s="1"/>
      <c r="DV714" s="1"/>
      <c r="DW714" s="4"/>
      <c r="DX714" s="1"/>
      <c r="DY714" s="1"/>
      <c r="DZ714" s="1"/>
      <c r="EA714" s="1"/>
      <c r="EB714" s="1"/>
      <c r="EC714" s="1"/>
    </row>
    <row r="715" spans="1:133" ht="12.75" x14ac:dyDescent="0.2">
      <c r="A715" s="134">
        <f t="shared" ref="A715:A778" si="421">(A714+1)</f>
        <v>44768</v>
      </c>
      <c r="B715" s="135">
        <f t="shared" si="413"/>
        <v>1057.8722934</v>
      </c>
      <c r="C715" s="135">
        <f t="shared" si="401"/>
        <v>879.12148975000002</v>
      </c>
      <c r="D715" s="136">
        <f t="shared" ref="D715:D778" si="422">IF(E715=E714,D714,E714)</f>
        <v>6412.88</v>
      </c>
      <c r="E715" s="137">
        <f t="shared" si="409"/>
        <v>6455.85</v>
      </c>
      <c r="F715" s="138">
        <f t="shared" si="410"/>
        <v>44732</v>
      </c>
      <c r="G715" s="139">
        <f t="shared" si="414"/>
        <v>6.7005775876050055E-3</v>
      </c>
      <c r="H715" s="140">
        <f t="shared" si="402"/>
        <v>44795</v>
      </c>
      <c r="I715" s="140">
        <f t="shared" si="415"/>
        <v>44795</v>
      </c>
      <c r="J715" s="141">
        <f t="shared" ref="J715:J778" si="423">IF(I715=I714,J714,NETWORKDAYS(I714,I715,$AD$148:$AD$502)-1)</f>
        <v>23</v>
      </c>
      <c r="K715" s="141">
        <f t="shared" si="412"/>
        <v>4</v>
      </c>
      <c r="L715" s="8">
        <f t="shared" ref="L715:L778" si="424">IF(E715&lt;D715,1,TRUNC((E715/D715)^TRUNC((K715/J715),9),8))</f>
        <v>1.0011620999999999</v>
      </c>
      <c r="M715" s="142">
        <f t="shared" si="411"/>
        <v>1.0047000699999999</v>
      </c>
      <c r="N715" s="142">
        <f t="shared" si="406"/>
        <v>1.2004894682140914</v>
      </c>
      <c r="O715" s="135">
        <f t="shared" si="408"/>
        <v>1.2018845499999999</v>
      </c>
      <c r="P715" s="135">
        <f t="shared" si="416"/>
        <v>1056.6025361</v>
      </c>
      <c r="Q715" s="190">
        <f t="shared" si="403"/>
        <v>0</v>
      </c>
      <c r="R715" s="191">
        <f t="shared" ref="R715:R778" si="425">IF(Q715&gt;0,VLOOKUP($A715,$AD$10:$AI$140,6),0)</f>
        <v>0</v>
      </c>
      <c r="S715" s="135">
        <f t="shared" si="417"/>
        <v>0</v>
      </c>
      <c r="T715" s="145">
        <f t="shared" ref="T715:T778" si="426">(T714)</f>
        <v>7.8600000000000003E-2</v>
      </c>
      <c r="U715" s="143">
        <f t="shared" si="407"/>
        <v>4</v>
      </c>
      <c r="V715" s="143">
        <v>252</v>
      </c>
      <c r="W715" s="142">
        <f t="shared" si="418"/>
        <v>1.0012017360000001</v>
      </c>
      <c r="X715" s="135">
        <f t="shared" si="419"/>
        <v>1.2697573</v>
      </c>
      <c r="Y715" s="135">
        <f t="shared" si="420"/>
        <v>0</v>
      </c>
      <c r="Z715" s="148" t="str">
        <f t="shared" si="404"/>
        <v>A+J=</v>
      </c>
      <c r="AA715" s="140">
        <f t="shared" si="405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22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3"/>
      <c r="DN715" s="1"/>
      <c r="DO715" s="1"/>
      <c r="DP715" s="1"/>
      <c r="DQ715" s="1"/>
      <c r="DR715" s="1"/>
      <c r="DS715" s="1"/>
      <c r="DT715" s="1"/>
      <c r="DU715" s="1"/>
      <c r="DV715" s="1"/>
      <c r="DW715" s="4"/>
      <c r="DX715" s="1"/>
      <c r="DY715" s="1"/>
      <c r="DZ715" s="1"/>
      <c r="EA715" s="1"/>
      <c r="EB715" s="1"/>
      <c r="EC715" s="1"/>
    </row>
    <row r="716" spans="1:133" ht="12.75" x14ac:dyDescent="0.2">
      <c r="A716" s="134">
        <f t="shared" si="421"/>
        <v>44769</v>
      </c>
      <c r="B716" s="135">
        <f t="shared" si="413"/>
        <v>1058.49727123</v>
      </c>
      <c r="C716" s="135">
        <f t="shared" ref="C716:C779" si="427">TRUNC(IF(Q715&gt;0,VLOOKUP(A715,$AD$12:$AE$140,2),C715),8)</f>
        <v>879.12148975000002</v>
      </c>
      <c r="D716" s="136">
        <f t="shared" si="422"/>
        <v>6412.88</v>
      </c>
      <c r="E716" s="137">
        <f t="shared" si="409"/>
        <v>6455.85</v>
      </c>
      <c r="F716" s="138">
        <f t="shared" si="410"/>
        <v>44732</v>
      </c>
      <c r="G716" s="139">
        <f t="shared" si="414"/>
        <v>6.7005775876050055E-3</v>
      </c>
      <c r="H716" s="140">
        <f t="shared" ref="H716:H779" si="428">IF(DAY(A716)=H$9,VLOOKUP(A716,AH$118:AN$450,4),H715)</f>
        <v>44795</v>
      </c>
      <c r="I716" s="140">
        <f t="shared" si="415"/>
        <v>44795</v>
      </c>
      <c r="J716" s="141">
        <f t="shared" si="423"/>
        <v>23</v>
      </c>
      <c r="K716" s="141">
        <f t="shared" si="412"/>
        <v>5</v>
      </c>
      <c r="L716" s="8">
        <f t="shared" si="424"/>
        <v>1.00145284</v>
      </c>
      <c r="M716" s="142">
        <f t="shared" si="411"/>
        <v>1.0047000699999999</v>
      </c>
      <c r="N716" s="142">
        <f t="shared" si="406"/>
        <v>1.2004894682140914</v>
      </c>
      <c r="O716" s="135">
        <f t="shared" si="408"/>
        <v>1.2022335799999999</v>
      </c>
      <c r="P716" s="135">
        <f t="shared" si="416"/>
        <v>1056.9093758700001</v>
      </c>
      <c r="Q716" s="190">
        <f t="shared" ref="Q716:Q779" si="429">IF(VLOOKUP(A716,AD$10:AK$140,8)=VLOOKUP(A715,AD$10:AK$140,8),0,VLOOKUP(A716,AD$10:AK$140,8))</f>
        <v>0</v>
      </c>
      <c r="R716" s="191">
        <f t="shared" si="425"/>
        <v>0</v>
      </c>
      <c r="S716" s="135">
        <f t="shared" si="417"/>
        <v>0</v>
      </c>
      <c r="T716" s="145">
        <f t="shared" si="426"/>
        <v>7.8600000000000003E-2</v>
      </c>
      <c r="U716" s="143">
        <f t="shared" si="407"/>
        <v>5</v>
      </c>
      <c r="V716" s="143">
        <v>252</v>
      </c>
      <c r="W716" s="142">
        <f t="shared" si="418"/>
        <v>1.0015023949999999</v>
      </c>
      <c r="X716" s="135">
        <f t="shared" si="419"/>
        <v>1.5878953600000001</v>
      </c>
      <c r="Y716" s="135">
        <f t="shared" si="420"/>
        <v>0</v>
      </c>
      <c r="Z716" s="148" t="str">
        <f t="shared" ref="Z716:Z779" si="430">IF($Q715&gt;0,VLOOKUP($A715,$AD$10:$AM$140,9),Z715)</f>
        <v>A+J=</v>
      </c>
      <c r="AA716" s="140">
        <f t="shared" ref="AA716:AA779" si="431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22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3"/>
      <c r="DN716" s="1"/>
      <c r="DO716" s="1"/>
      <c r="DP716" s="1"/>
      <c r="DQ716" s="1"/>
      <c r="DR716" s="1"/>
      <c r="DS716" s="1"/>
      <c r="DT716" s="1"/>
      <c r="DU716" s="1"/>
      <c r="DV716" s="1"/>
      <c r="DW716" s="4"/>
      <c r="DX716" s="1"/>
      <c r="DY716" s="1"/>
      <c r="DZ716" s="1"/>
      <c r="EA716" s="1"/>
      <c r="EB716" s="1"/>
      <c r="EC716" s="1"/>
    </row>
    <row r="717" spans="1:133" ht="12.75" x14ac:dyDescent="0.2">
      <c r="A717" s="134">
        <f t="shared" si="421"/>
        <v>44770</v>
      </c>
      <c r="B717" s="135">
        <f t="shared" si="413"/>
        <v>1059.1226178499999</v>
      </c>
      <c r="C717" s="135">
        <f t="shared" si="427"/>
        <v>879.12148975000002</v>
      </c>
      <c r="D717" s="136">
        <f t="shared" si="422"/>
        <v>6412.88</v>
      </c>
      <c r="E717" s="137">
        <f t="shared" si="409"/>
        <v>6455.85</v>
      </c>
      <c r="F717" s="138">
        <f t="shared" si="410"/>
        <v>44732</v>
      </c>
      <c r="G717" s="139">
        <f t="shared" si="414"/>
        <v>6.7005775876050055E-3</v>
      </c>
      <c r="H717" s="140">
        <f t="shared" si="428"/>
        <v>44795</v>
      </c>
      <c r="I717" s="140">
        <f t="shared" si="415"/>
        <v>44795</v>
      </c>
      <c r="J717" s="141">
        <f t="shared" si="423"/>
        <v>23</v>
      </c>
      <c r="K717" s="141">
        <f t="shared" si="412"/>
        <v>6</v>
      </c>
      <c r="L717" s="8">
        <f t="shared" si="424"/>
        <v>1.00174366</v>
      </c>
      <c r="M717" s="142">
        <f t="shared" si="411"/>
        <v>1.0047000699999999</v>
      </c>
      <c r="N717" s="142">
        <f t="shared" si="406"/>
        <v>1.2004894682140914</v>
      </c>
      <c r="O717" s="135">
        <f t="shared" si="408"/>
        <v>1.2025827099999999</v>
      </c>
      <c r="P717" s="135">
        <f t="shared" si="416"/>
        <v>1057.2163035599999</v>
      </c>
      <c r="Q717" s="190">
        <f t="shared" si="429"/>
        <v>0</v>
      </c>
      <c r="R717" s="191">
        <f t="shared" si="425"/>
        <v>0</v>
      </c>
      <c r="S717" s="135">
        <f t="shared" si="417"/>
        <v>0</v>
      </c>
      <c r="T717" s="145">
        <f t="shared" si="426"/>
        <v>7.8600000000000003E-2</v>
      </c>
      <c r="U717" s="143">
        <f t="shared" si="407"/>
        <v>6</v>
      </c>
      <c r="V717" s="143">
        <v>252</v>
      </c>
      <c r="W717" s="142">
        <f t="shared" si="418"/>
        <v>1.001803145</v>
      </c>
      <c r="X717" s="135">
        <f t="shared" si="419"/>
        <v>1.9063142900000001</v>
      </c>
      <c r="Y717" s="135">
        <f t="shared" si="420"/>
        <v>0</v>
      </c>
      <c r="Z717" s="148" t="str">
        <f t="shared" si="430"/>
        <v>A+J=</v>
      </c>
      <c r="AA717" s="140">
        <f t="shared" si="431"/>
        <v>44795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22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3"/>
      <c r="DN717" s="1"/>
      <c r="DO717" s="1"/>
      <c r="DP717" s="1"/>
      <c r="DQ717" s="1"/>
      <c r="DR717" s="1"/>
      <c r="DS717" s="1"/>
      <c r="DT717" s="1"/>
      <c r="DU717" s="1"/>
      <c r="DV717" s="1"/>
      <c r="DW717" s="4"/>
      <c r="DX717" s="1"/>
      <c r="DY717" s="1"/>
      <c r="DZ717" s="1"/>
      <c r="EA717" s="1"/>
      <c r="EB717" s="1"/>
      <c r="EC717" s="1"/>
    </row>
    <row r="718" spans="1:133" ht="12.75" x14ac:dyDescent="0.2">
      <c r="A718" s="134">
        <f t="shared" si="421"/>
        <v>44771</v>
      </c>
      <c r="B718" s="135">
        <f t="shared" si="413"/>
        <v>1059.7483323599999</v>
      </c>
      <c r="C718" s="135">
        <f t="shared" si="427"/>
        <v>879.12148975000002</v>
      </c>
      <c r="D718" s="136">
        <f t="shared" si="422"/>
        <v>6412.88</v>
      </c>
      <c r="E718" s="137">
        <f t="shared" si="409"/>
        <v>6455.85</v>
      </c>
      <c r="F718" s="138">
        <f t="shared" si="410"/>
        <v>44732</v>
      </c>
      <c r="G718" s="139">
        <f t="shared" si="414"/>
        <v>6.7005775876050055E-3</v>
      </c>
      <c r="H718" s="140">
        <f t="shared" si="428"/>
        <v>44795</v>
      </c>
      <c r="I718" s="140">
        <f t="shared" si="415"/>
        <v>44795</v>
      </c>
      <c r="J718" s="141">
        <f t="shared" si="423"/>
        <v>23</v>
      </c>
      <c r="K718" s="141">
        <f t="shared" si="412"/>
        <v>7</v>
      </c>
      <c r="L718" s="8">
        <f t="shared" si="424"/>
        <v>1.00203457</v>
      </c>
      <c r="M718" s="142">
        <f t="shared" si="411"/>
        <v>1.0047000699999999</v>
      </c>
      <c r="N718" s="142">
        <f t="shared" si="406"/>
        <v>1.2004894682140914</v>
      </c>
      <c r="O718" s="135">
        <f t="shared" si="408"/>
        <v>1.20293194</v>
      </c>
      <c r="P718" s="135">
        <f t="shared" si="416"/>
        <v>1057.52331916</v>
      </c>
      <c r="Q718" s="190">
        <f t="shared" si="429"/>
        <v>0</v>
      </c>
      <c r="R718" s="191">
        <f t="shared" si="425"/>
        <v>0</v>
      </c>
      <c r="S718" s="135">
        <f t="shared" si="417"/>
        <v>0</v>
      </c>
      <c r="T718" s="145">
        <f t="shared" si="426"/>
        <v>7.8600000000000003E-2</v>
      </c>
      <c r="U718" s="143">
        <f t="shared" si="407"/>
        <v>7</v>
      </c>
      <c r="V718" s="143">
        <v>252</v>
      </c>
      <c r="W718" s="142">
        <f t="shared" si="418"/>
        <v>1.002103985</v>
      </c>
      <c r="X718" s="135">
        <f t="shared" si="419"/>
        <v>2.2250131999999998</v>
      </c>
      <c r="Y718" s="135">
        <f t="shared" si="420"/>
        <v>0</v>
      </c>
      <c r="Z718" s="148" t="str">
        <f t="shared" si="430"/>
        <v>A+J=</v>
      </c>
      <c r="AA718" s="140">
        <f t="shared" si="431"/>
        <v>44795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22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3"/>
      <c r="DN718" s="1"/>
      <c r="DO718" s="1"/>
      <c r="DP718" s="1"/>
      <c r="DQ718" s="1"/>
      <c r="DR718" s="1"/>
      <c r="DS718" s="1"/>
      <c r="DT718" s="1"/>
      <c r="DU718" s="1"/>
      <c r="DV718" s="1"/>
      <c r="DW718" s="4"/>
      <c r="DX718" s="1"/>
      <c r="DY718" s="1"/>
      <c r="DZ718" s="1"/>
      <c r="EA718" s="1"/>
      <c r="EB718" s="1"/>
      <c r="EC718" s="1"/>
    </row>
    <row r="719" spans="1:133" ht="12.75" x14ac:dyDescent="0.2">
      <c r="A719" s="134">
        <f t="shared" si="421"/>
        <v>44772</v>
      </c>
      <c r="B719" s="135">
        <f t="shared" si="413"/>
        <v>1060.37441597</v>
      </c>
      <c r="C719" s="135">
        <f t="shared" si="427"/>
        <v>879.12148975000002</v>
      </c>
      <c r="D719" s="136">
        <f t="shared" si="422"/>
        <v>6412.88</v>
      </c>
      <c r="E719" s="137">
        <f t="shared" si="409"/>
        <v>6455.85</v>
      </c>
      <c r="F719" s="138">
        <f t="shared" si="410"/>
        <v>44732</v>
      </c>
      <c r="G719" s="139">
        <f t="shared" si="414"/>
        <v>6.7005775876050055E-3</v>
      </c>
      <c r="H719" s="140">
        <f t="shared" si="428"/>
        <v>44795</v>
      </c>
      <c r="I719" s="140">
        <f t="shared" si="415"/>
        <v>44795</v>
      </c>
      <c r="J719" s="141">
        <f t="shared" si="423"/>
        <v>23</v>
      </c>
      <c r="K719" s="141">
        <f t="shared" si="412"/>
        <v>8</v>
      </c>
      <c r="L719" s="8">
        <f t="shared" si="424"/>
        <v>1.0023255600000001</v>
      </c>
      <c r="M719" s="142">
        <f t="shared" si="411"/>
        <v>1.0047000699999999</v>
      </c>
      <c r="N719" s="142">
        <f t="shared" si="406"/>
        <v>1.2004894682140914</v>
      </c>
      <c r="O719" s="135">
        <f t="shared" si="408"/>
        <v>1.20328127</v>
      </c>
      <c r="P719" s="135">
        <f t="shared" si="416"/>
        <v>1057.83042267</v>
      </c>
      <c r="Q719" s="190">
        <f t="shared" si="429"/>
        <v>0</v>
      </c>
      <c r="R719" s="191">
        <f t="shared" si="425"/>
        <v>0</v>
      </c>
      <c r="S719" s="135">
        <f t="shared" si="417"/>
        <v>0</v>
      </c>
      <c r="T719" s="145">
        <f t="shared" si="426"/>
        <v>7.8600000000000003E-2</v>
      </c>
      <c r="U719" s="143">
        <f t="shared" si="407"/>
        <v>8</v>
      </c>
      <c r="V719" s="143">
        <v>252</v>
      </c>
      <c r="W719" s="142">
        <f t="shared" si="418"/>
        <v>1.0024049159999999</v>
      </c>
      <c r="X719" s="135">
        <f t="shared" si="419"/>
        <v>2.5439932999999999</v>
      </c>
      <c r="Y719" s="135">
        <f t="shared" si="420"/>
        <v>0</v>
      </c>
      <c r="Z719" s="148" t="str">
        <f t="shared" si="430"/>
        <v>A+J=</v>
      </c>
      <c r="AA719" s="140">
        <f t="shared" si="431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22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3"/>
      <c r="DN719" s="1"/>
      <c r="DO719" s="1"/>
      <c r="DP719" s="1"/>
      <c r="DQ719" s="1"/>
      <c r="DR719" s="1"/>
      <c r="DS719" s="1"/>
      <c r="DT719" s="1"/>
      <c r="DU719" s="1"/>
      <c r="DV719" s="1"/>
      <c r="DW719" s="4"/>
      <c r="DX719" s="1"/>
      <c r="DY719" s="1"/>
      <c r="DZ719" s="1"/>
      <c r="EA719" s="1"/>
      <c r="EB719" s="1"/>
      <c r="EC719" s="1"/>
    </row>
    <row r="720" spans="1:133" ht="12.75" x14ac:dyDescent="0.2">
      <c r="A720" s="134">
        <f t="shared" si="421"/>
        <v>44773</v>
      </c>
      <c r="B720" s="135">
        <f t="shared" si="413"/>
        <v>1060.37441597</v>
      </c>
      <c r="C720" s="135">
        <f t="shared" si="427"/>
        <v>879.12148975000002</v>
      </c>
      <c r="D720" s="136">
        <f t="shared" si="422"/>
        <v>6412.88</v>
      </c>
      <c r="E720" s="137">
        <f t="shared" si="409"/>
        <v>6455.85</v>
      </c>
      <c r="F720" s="138">
        <f t="shared" si="410"/>
        <v>44732</v>
      </c>
      <c r="G720" s="139">
        <f t="shared" si="414"/>
        <v>6.7005775876050055E-3</v>
      </c>
      <c r="H720" s="140">
        <f t="shared" si="428"/>
        <v>44795</v>
      </c>
      <c r="I720" s="140">
        <f t="shared" si="415"/>
        <v>44795</v>
      </c>
      <c r="J720" s="141">
        <f t="shared" si="423"/>
        <v>23</v>
      </c>
      <c r="K720" s="141">
        <f t="shared" si="412"/>
        <v>8</v>
      </c>
      <c r="L720" s="8">
        <f t="shared" si="424"/>
        <v>1.0023255600000001</v>
      </c>
      <c r="M720" s="142">
        <f t="shared" si="411"/>
        <v>1.0047000699999999</v>
      </c>
      <c r="N720" s="142">
        <f t="shared" si="406"/>
        <v>1.2004894682140914</v>
      </c>
      <c r="O720" s="135">
        <f t="shared" si="408"/>
        <v>1.20328127</v>
      </c>
      <c r="P720" s="135">
        <f t="shared" si="416"/>
        <v>1057.83042267</v>
      </c>
      <c r="Q720" s="190">
        <f t="shared" si="429"/>
        <v>0</v>
      </c>
      <c r="R720" s="191">
        <f t="shared" si="425"/>
        <v>0</v>
      </c>
      <c r="S720" s="135">
        <f t="shared" si="417"/>
        <v>0</v>
      </c>
      <c r="T720" s="145">
        <f t="shared" si="426"/>
        <v>7.8600000000000003E-2</v>
      </c>
      <c r="U720" s="143">
        <f t="shared" si="407"/>
        <v>8</v>
      </c>
      <c r="V720" s="143">
        <v>252</v>
      </c>
      <c r="W720" s="142">
        <f t="shared" si="418"/>
        <v>1.0024049159999999</v>
      </c>
      <c r="X720" s="135">
        <f t="shared" si="419"/>
        <v>2.5439932999999999</v>
      </c>
      <c r="Y720" s="135">
        <f t="shared" si="420"/>
        <v>0</v>
      </c>
      <c r="Z720" s="148" t="str">
        <f t="shared" si="430"/>
        <v>A+J=</v>
      </c>
      <c r="AA720" s="140">
        <f t="shared" si="431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22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3"/>
      <c r="DN720" s="1"/>
      <c r="DO720" s="1"/>
      <c r="DP720" s="1"/>
      <c r="DQ720" s="1"/>
      <c r="DR720" s="1"/>
      <c r="DS720" s="1"/>
      <c r="DT720" s="1"/>
      <c r="DU720" s="1"/>
      <c r="DV720" s="1"/>
      <c r="DW720" s="4"/>
      <c r="DX720" s="1"/>
      <c r="DY720" s="1"/>
      <c r="DZ720" s="1"/>
      <c r="EA720" s="1"/>
      <c r="EB720" s="1"/>
      <c r="EC720" s="1"/>
    </row>
    <row r="721" spans="1:133" ht="12.75" x14ac:dyDescent="0.2">
      <c r="A721" s="134">
        <f t="shared" si="421"/>
        <v>44774</v>
      </c>
      <c r="B721" s="135">
        <f t="shared" si="413"/>
        <v>1060.37441597</v>
      </c>
      <c r="C721" s="135">
        <f t="shared" si="427"/>
        <v>879.12148975000002</v>
      </c>
      <c r="D721" s="136">
        <f t="shared" si="422"/>
        <v>6412.88</v>
      </c>
      <c r="E721" s="137">
        <f t="shared" si="409"/>
        <v>6455.85</v>
      </c>
      <c r="F721" s="138">
        <f t="shared" si="410"/>
        <v>44732</v>
      </c>
      <c r="G721" s="139">
        <f t="shared" si="414"/>
        <v>6.7005775876050055E-3</v>
      </c>
      <c r="H721" s="140">
        <f t="shared" si="428"/>
        <v>44795</v>
      </c>
      <c r="I721" s="140">
        <f t="shared" si="415"/>
        <v>44795</v>
      </c>
      <c r="J721" s="141">
        <f t="shared" si="423"/>
        <v>23</v>
      </c>
      <c r="K721" s="141">
        <f t="shared" si="412"/>
        <v>8</v>
      </c>
      <c r="L721" s="8">
        <f t="shared" si="424"/>
        <v>1.0023255600000001</v>
      </c>
      <c r="M721" s="142">
        <f t="shared" si="411"/>
        <v>1.0047000699999999</v>
      </c>
      <c r="N721" s="142">
        <f t="shared" si="406"/>
        <v>1.2004894682140914</v>
      </c>
      <c r="O721" s="135">
        <f t="shared" si="408"/>
        <v>1.20328127</v>
      </c>
      <c r="P721" s="135">
        <f t="shared" si="416"/>
        <v>1057.83042267</v>
      </c>
      <c r="Q721" s="190">
        <f t="shared" si="429"/>
        <v>0</v>
      </c>
      <c r="R721" s="191">
        <f t="shared" si="425"/>
        <v>0</v>
      </c>
      <c r="S721" s="135">
        <f t="shared" si="417"/>
        <v>0</v>
      </c>
      <c r="T721" s="145">
        <f t="shared" si="426"/>
        <v>7.8600000000000003E-2</v>
      </c>
      <c r="U721" s="143">
        <f t="shared" si="407"/>
        <v>8</v>
      </c>
      <c r="V721" s="143">
        <v>252</v>
      </c>
      <c r="W721" s="142">
        <f t="shared" si="418"/>
        <v>1.0024049159999999</v>
      </c>
      <c r="X721" s="135">
        <f t="shared" si="419"/>
        <v>2.5439932999999999</v>
      </c>
      <c r="Y721" s="135">
        <f t="shared" si="420"/>
        <v>0</v>
      </c>
      <c r="Z721" s="148" t="str">
        <f t="shared" si="430"/>
        <v>A+J=</v>
      </c>
      <c r="AA721" s="140">
        <f t="shared" si="431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22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3"/>
      <c r="DN721" s="1"/>
      <c r="DO721" s="1"/>
      <c r="DP721" s="1"/>
      <c r="DQ721" s="1"/>
      <c r="DR721" s="1"/>
      <c r="DS721" s="1"/>
      <c r="DT721" s="1"/>
      <c r="DU721" s="1"/>
      <c r="DV721" s="1"/>
      <c r="DW721" s="4"/>
      <c r="DX721" s="1"/>
      <c r="DY721" s="1"/>
      <c r="DZ721" s="1"/>
      <c r="EA721" s="1"/>
      <c r="EB721" s="1"/>
      <c r="EC721" s="1"/>
    </row>
    <row r="722" spans="1:133" ht="12.75" x14ac:dyDescent="0.2">
      <c r="A722" s="134">
        <f t="shared" si="421"/>
        <v>44775</v>
      </c>
      <c r="B722" s="135">
        <f t="shared" si="413"/>
        <v>1061.00086781</v>
      </c>
      <c r="C722" s="135">
        <f t="shared" si="427"/>
        <v>879.12148975000002</v>
      </c>
      <c r="D722" s="136">
        <f t="shared" si="422"/>
        <v>6412.88</v>
      </c>
      <c r="E722" s="137">
        <f t="shared" si="409"/>
        <v>6455.85</v>
      </c>
      <c r="F722" s="138">
        <f t="shared" si="410"/>
        <v>44732</v>
      </c>
      <c r="G722" s="139">
        <f t="shared" si="414"/>
        <v>6.7005775876050055E-3</v>
      </c>
      <c r="H722" s="140">
        <f t="shared" si="428"/>
        <v>44795</v>
      </c>
      <c r="I722" s="140">
        <f t="shared" si="415"/>
        <v>44795</v>
      </c>
      <c r="J722" s="141">
        <f t="shared" si="423"/>
        <v>23</v>
      </c>
      <c r="K722" s="141">
        <f t="shared" si="412"/>
        <v>9</v>
      </c>
      <c r="L722" s="8">
        <f t="shared" si="424"/>
        <v>1.0026166299999999</v>
      </c>
      <c r="M722" s="142">
        <f t="shared" si="411"/>
        <v>1.0047000699999999</v>
      </c>
      <c r="N722" s="142">
        <f t="shared" si="406"/>
        <v>1.2004894682140914</v>
      </c>
      <c r="O722" s="135">
        <f t="shared" si="408"/>
        <v>1.2036306999999999</v>
      </c>
      <c r="P722" s="135">
        <f t="shared" si="416"/>
        <v>1058.1376140899999</v>
      </c>
      <c r="Q722" s="190">
        <f t="shared" si="429"/>
        <v>0</v>
      </c>
      <c r="R722" s="191">
        <f t="shared" si="425"/>
        <v>0</v>
      </c>
      <c r="S722" s="135">
        <f t="shared" si="417"/>
        <v>0</v>
      </c>
      <c r="T722" s="145">
        <f t="shared" si="426"/>
        <v>7.8600000000000003E-2</v>
      </c>
      <c r="U722" s="143">
        <f t="shared" si="407"/>
        <v>9</v>
      </c>
      <c r="V722" s="143">
        <v>252</v>
      </c>
      <c r="W722" s="142">
        <f t="shared" si="418"/>
        <v>1.002705937</v>
      </c>
      <c r="X722" s="135">
        <f t="shared" si="419"/>
        <v>2.8632537199999999</v>
      </c>
      <c r="Y722" s="135">
        <f t="shared" si="420"/>
        <v>0</v>
      </c>
      <c r="Z722" s="148" t="str">
        <f t="shared" si="430"/>
        <v>A+J=</v>
      </c>
      <c r="AA722" s="140">
        <f t="shared" si="431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22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3"/>
      <c r="DN722" s="1"/>
      <c r="DO722" s="1"/>
      <c r="DP722" s="1"/>
      <c r="DQ722" s="1"/>
      <c r="DR722" s="1"/>
      <c r="DS722" s="1"/>
      <c r="DT722" s="1"/>
      <c r="DU722" s="1"/>
      <c r="DV722" s="1"/>
      <c r="DW722" s="4"/>
      <c r="DX722" s="1"/>
      <c r="DY722" s="1"/>
      <c r="DZ722" s="1"/>
      <c r="EA722" s="1"/>
      <c r="EB722" s="1"/>
      <c r="EC722" s="1"/>
    </row>
    <row r="723" spans="1:133" ht="12.75" x14ac:dyDescent="0.2">
      <c r="A723" s="134">
        <f t="shared" si="421"/>
        <v>44776</v>
      </c>
      <c r="B723" s="135">
        <f t="shared" si="413"/>
        <v>1061.6276880099999</v>
      </c>
      <c r="C723" s="135">
        <f t="shared" si="427"/>
        <v>879.12148975000002</v>
      </c>
      <c r="D723" s="136">
        <f t="shared" si="422"/>
        <v>6412.88</v>
      </c>
      <c r="E723" s="137">
        <f t="shared" si="409"/>
        <v>6455.85</v>
      </c>
      <c r="F723" s="138">
        <f t="shared" si="410"/>
        <v>44732</v>
      </c>
      <c r="G723" s="139">
        <f t="shared" si="414"/>
        <v>6.7005775876050055E-3</v>
      </c>
      <c r="H723" s="140">
        <f t="shared" si="428"/>
        <v>44795</v>
      </c>
      <c r="I723" s="140">
        <f t="shared" si="415"/>
        <v>44795</v>
      </c>
      <c r="J723" s="141">
        <f t="shared" si="423"/>
        <v>23</v>
      </c>
      <c r="K723" s="141">
        <f t="shared" si="412"/>
        <v>10</v>
      </c>
      <c r="L723" s="8">
        <f t="shared" si="424"/>
        <v>1.0029077900000001</v>
      </c>
      <c r="M723" s="142">
        <f t="shared" si="411"/>
        <v>1.0047000699999999</v>
      </c>
      <c r="N723" s="142">
        <f t="shared" si="406"/>
        <v>1.2004894682140914</v>
      </c>
      <c r="O723" s="135">
        <f t="shared" si="408"/>
        <v>1.20398023</v>
      </c>
      <c r="P723" s="135">
        <f t="shared" si="416"/>
        <v>1058.44489342</v>
      </c>
      <c r="Q723" s="190">
        <f t="shared" si="429"/>
        <v>0</v>
      </c>
      <c r="R723" s="191">
        <f t="shared" si="425"/>
        <v>0</v>
      </c>
      <c r="S723" s="135">
        <f t="shared" si="417"/>
        <v>0</v>
      </c>
      <c r="T723" s="145">
        <f t="shared" si="426"/>
        <v>7.8600000000000003E-2</v>
      </c>
      <c r="U723" s="143">
        <f t="shared" si="407"/>
        <v>10</v>
      </c>
      <c r="V723" s="143">
        <v>252</v>
      </c>
      <c r="W723" s="142">
        <f t="shared" si="418"/>
        <v>1.003007048</v>
      </c>
      <c r="X723" s="135">
        <f t="shared" si="419"/>
        <v>3.1827945899999999</v>
      </c>
      <c r="Y723" s="135">
        <f t="shared" si="420"/>
        <v>0</v>
      </c>
      <c r="Z723" s="148" t="str">
        <f t="shared" si="430"/>
        <v>A+J=</v>
      </c>
      <c r="AA723" s="140">
        <f t="shared" si="431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22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3"/>
      <c r="DN723" s="1"/>
      <c r="DO723" s="1"/>
      <c r="DP723" s="1"/>
      <c r="DQ723" s="1"/>
      <c r="DR723" s="1"/>
      <c r="DS723" s="1"/>
      <c r="DT723" s="1"/>
      <c r="DU723" s="1"/>
      <c r="DV723" s="1"/>
      <c r="DW723" s="4"/>
      <c r="DX723" s="1"/>
      <c r="DY723" s="1"/>
      <c r="DZ723" s="1"/>
      <c r="EA723" s="1"/>
      <c r="EB723" s="1"/>
      <c r="EC723" s="1"/>
    </row>
    <row r="724" spans="1:133" ht="12.75" x14ac:dyDescent="0.2">
      <c r="A724" s="134">
        <f t="shared" si="421"/>
        <v>44777</v>
      </c>
      <c r="B724" s="135">
        <f t="shared" si="413"/>
        <v>1062.2548954700001</v>
      </c>
      <c r="C724" s="135">
        <f t="shared" si="427"/>
        <v>879.12148975000002</v>
      </c>
      <c r="D724" s="136">
        <f t="shared" si="422"/>
        <v>6412.88</v>
      </c>
      <c r="E724" s="137">
        <f t="shared" si="409"/>
        <v>6455.85</v>
      </c>
      <c r="F724" s="138">
        <f t="shared" si="410"/>
        <v>44732</v>
      </c>
      <c r="G724" s="139">
        <f t="shared" si="414"/>
        <v>6.7005775876050055E-3</v>
      </c>
      <c r="H724" s="140">
        <f t="shared" si="428"/>
        <v>44795</v>
      </c>
      <c r="I724" s="140">
        <f t="shared" si="415"/>
        <v>44795</v>
      </c>
      <c r="J724" s="141">
        <f t="shared" si="423"/>
        <v>23</v>
      </c>
      <c r="K724" s="141">
        <f t="shared" si="412"/>
        <v>11</v>
      </c>
      <c r="L724" s="8">
        <f t="shared" si="424"/>
        <v>1.0031990399999999</v>
      </c>
      <c r="M724" s="142">
        <f t="shared" si="411"/>
        <v>1.0047000699999999</v>
      </c>
      <c r="N724" s="142">
        <f t="shared" si="406"/>
        <v>1.2004894682140914</v>
      </c>
      <c r="O724" s="135">
        <f t="shared" si="408"/>
        <v>1.20432988</v>
      </c>
      <c r="P724" s="135">
        <f t="shared" si="416"/>
        <v>1058.75227825</v>
      </c>
      <c r="Q724" s="190">
        <f t="shared" si="429"/>
        <v>0</v>
      </c>
      <c r="R724" s="191">
        <f t="shared" si="425"/>
        <v>0</v>
      </c>
      <c r="S724" s="135">
        <f t="shared" si="417"/>
        <v>0</v>
      </c>
      <c r="T724" s="145">
        <f t="shared" si="426"/>
        <v>7.8600000000000003E-2</v>
      </c>
      <c r="U724" s="143">
        <f t="shared" si="407"/>
        <v>11</v>
      </c>
      <c r="V724" s="143">
        <v>252</v>
      </c>
      <c r="W724" s="142">
        <f t="shared" si="418"/>
        <v>1.0033082499999999</v>
      </c>
      <c r="X724" s="135">
        <f t="shared" si="419"/>
        <v>3.5026172199999999</v>
      </c>
      <c r="Y724" s="135">
        <f t="shared" si="420"/>
        <v>0</v>
      </c>
      <c r="Z724" s="148" t="str">
        <f t="shared" si="430"/>
        <v>A+J=</v>
      </c>
      <c r="AA724" s="140">
        <f t="shared" si="431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22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3"/>
      <c r="DN724" s="1"/>
      <c r="DO724" s="1"/>
      <c r="DP724" s="1"/>
      <c r="DQ724" s="1"/>
      <c r="DR724" s="1"/>
      <c r="DS724" s="1"/>
      <c r="DT724" s="1"/>
      <c r="DU724" s="1"/>
      <c r="DV724" s="1"/>
      <c r="DW724" s="4"/>
      <c r="DX724" s="1"/>
      <c r="DY724" s="1"/>
      <c r="DZ724" s="1"/>
      <c r="EA724" s="1"/>
      <c r="EB724" s="1"/>
      <c r="EC724" s="1"/>
    </row>
    <row r="725" spans="1:133" ht="12.75" x14ac:dyDescent="0.2">
      <c r="A725" s="134">
        <f t="shared" si="421"/>
        <v>44778</v>
      </c>
      <c r="B725" s="135">
        <f t="shared" si="413"/>
        <v>1062.8824628100001</v>
      </c>
      <c r="C725" s="135">
        <f t="shared" si="427"/>
        <v>879.12148975000002</v>
      </c>
      <c r="D725" s="136">
        <f t="shared" si="422"/>
        <v>6412.88</v>
      </c>
      <c r="E725" s="137">
        <f t="shared" si="409"/>
        <v>6455.85</v>
      </c>
      <c r="F725" s="138">
        <f t="shared" si="410"/>
        <v>44732</v>
      </c>
      <c r="G725" s="139">
        <f t="shared" si="414"/>
        <v>6.7005775876050055E-3</v>
      </c>
      <c r="H725" s="140">
        <f t="shared" si="428"/>
        <v>44795</v>
      </c>
      <c r="I725" s="140">
        <f t="shared" si="415"/>
        <v>44795</v>
      </c>
      <c r="J725" s="141">
        <f t="shared" si="423"/>
        <v>23</v>
      </c>
      <c r="K725" s="141">
        <f t="shared" si="412"/>
        <v>12</v>
      </c>
      <c r="L725" s="8">
        <f t="shared" si="424"/>
        <v>1.00349037</v>
      </c>
      <c r="M725" s="142">
        <f t="shared" si="411"/>
        <v>1.0047000699999999</v>
      </c>
      <c r="N725" s="142">
        <f t="shared" si="406"/>
        <v>1.2004894682140914</v>
      </c>
      <c r="O725" s="135">
        <f t="shared" si="408"/>
        <v>1.2046796200000001</v>
      </c>
      <c r="P725" s="135">
        <f t="shared" si="416"/>
        <v>1059.0597422000001</v>
      </c>
      <c r="Q725" s="190">
        <f t="shared" si="429"/>
        <v>0</v>
      </c>
      <c r="R725" s="191">
        <f t="shared" si="425"/>
        <v>0</v>
      </c>
      <c r="S725" s="135">
        <f t="shared" si="417"/>
        <v>0</v>
      </c>
      <c r="T725" s="145">
        <f t="shared" si="426"/>
        <v>7.8600000000000003E-2</v>
      </c>
      <c r="U725" s="143">
        <f t="shared" si="407"/>
        <v>12</v>
      </c>
      <c r="V725" s="143">
        <v>252</v>
      </c>
      <c r="W725" s="142">
        <f t="shared" si="418"/>
        <v>1.003609542</v>
      </c>
      <c r="X725" s="135">
        <f t="shared" si="419"/>
        <v>3.8227206100000002</v>
      </c>
      <c r="Y725" s="135">
        <f t="shared" si="420"/>
        <v>0</v>
      </c>
      <c r="Z725" s="148" t="str">
        <f t="shared" si="430"/>
        <v>A+J=</v>
      </c>
      <c r="AA725" s="140">
        <f t="shared" si="431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22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3"/>
      <c r="DN725" s="1"/>
      <c r="DO725" s="1"/>
      <c r="DP725" s="1"/>
      <c r="DQ725" s="1"/>
      <c r="DR725" s="1"/>
      <c r="DS725" s="1"/>
      <c r="DT725" s="1"/>
      <c r="DU725" s="1"/>
      <c r="DV725" s="1"/>
      <c r="DW725" s="4"/>
      <c r="DX725" s="1"/>
      <c r="DY725" s="1"/>
      <c r="DZ725" s="1"/>
      <c r="EA725" s="1"/>
      <c r="EB725" s="1"/>
      <c r="EC725" s="1"/>
    </row>
    <row r="726" spans="1:133" ht="12.75" x14ac:dyDescent="0.2">
      <c r="A726" s="134">
        <f t="shared" si="421"/>
        <v>44779</v>
      </c>
      <c r="B726" s="135">
        <f t="shared" si="413"/>
        <v>1063.51039021</v>
      </c>
      <c r="C726" s="135">
        <f t="shared" si="427"/>
        <v>879.12148975000002</v>
      </c>
      <c r="D726" s="136">
        <f t="shared" si="422"/>
        <v>6412.88</v>
      </c>
      <c r="E726" s="137">
        <f t="shared" si="409"/>
        <v>6455.85</v>
      </c>
      <c r="F726" s="138">
        <f t="shared" si="410"/>
        <v>44732</v>
      </c>
      <c r="G726" s="139">
        <f t="shared" si="414"/>
        <v>6.7005775876050055E-3</v>
      </c>
      <c r="H726" s="140">
        <f t="shared" si="428"/>
        <v>44795</v>
      </c>
      <c r="I726" s="140">
        <f t="shared" si="415"/>
        <v>44795</v>
      </c>
      <c r="J726" s="141">
        <f t="shared" si="423"/>
        <v>23</v>
      </c>
      <c r="K726" s="141">
        <f t="shared" si="412"/>
        <v>13</v>
      </c>
      <c r="L726" s="8">
        <f t="shared" si="424"/>
        <v>1.00378178</v>
      </c>
      <c r="M726" s="142">
        <f t="shared" si="411"/>
        <v>1.0047000699999999</v>
      </c>
      <c r="N726" s="142">
        <f t="shared" si="406"/>
        <v>1.2004894682140914</v>
      </c>
      <c r="O726" s="135">
        <f t="shared" si="408"/>
        <v>1.2050294500000001</v>
      </c>
      <c r="P726" s="135">
        <f t="shared" si="416"/>
        <v>1059.3672852699999</v>
      </c>
      <c r="Q726" s="190">
        <f t="shared" si="429"/>
        <v>0</v>
      </c>
      <c r="R726" s="191">
        <f t="shared" si="425"/>
        <v>0</v>
      </c>
      <c r="S726" s="135">
        <f t="shared" si="417"/>
        <v>0</v>
      </c>
      <c r="T726" s="145">
        <f t="shared" si="426"/>
        <v>7.8600000000000003E-2</v>
      </c>
      <c r="U726" s="143">
        <f t="shared" si="407"/>
        <v>13</v>
      </c>
      <c r="V726" s="143">
        <v>252</v>
      </c>
      <c r="W726" s="142">
        <f t="shared" si="418"/>
        <v>1.0039109239999999</v>
      </c>
      <c r="X726" s="135">
        <f t="shared" si="419"/>
        <v>4.1431049399999997</v>
      </c>
      <c r="Y726" s="135">
        <f t="shared" si="420"/>
        <v>0</v>
      </c>
      <c r="Z726" s="148" t="str">
        <f t="shared" si="430"/>
        <v>A+J=</v>
      </c>
      <c r="AA726" s="140">
        <f t="shared" si="431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22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3"/>
      <c r="DN726" s="1"/>
      <c r="DO726" s="1"/>
      <c r="DP726" s="1"/>
      <c r="DQ726" s="1"/>
      <c r="DR726" s="1"/>
      <c r="DS726" s="1"/>
      <c r="DT726" s="1"/>
      <c r="DU726" s="1"/>
      <c r="DV726" s="1"/>
      <c r="DW726" s="4"/>
      <c r="DX726" s="1"/>
      <c r="DY726" s="1"/>
      <c r="DZ726" s="1"/>
      <c r="EA726" s="1"/>
      <c r="EB726" s="1"/>
      <c r="EC726" s="1"/>
    </row>
    <row r="727" spans="1:133" ht="12.75" x14ac:dyDescent="0.2">
      <c r="A727" s="134">
        <f t="shared" si="421"/>
        <v>44780</v>
      </c>
      <c r="B727" s="135">
        <f t="shared" si="413"/>
        <v>1063.51039021</v>
      </c>
      <c r="C727" s="135">
        <f t="shared" si="427"/>
        <v>879.12148975000002</v>
      </c>
      <c r="D727" s="136">
        <f t="shared" si="422"/>
        <v>6412.88</v>
      </c>
      <c r="E727" s="137">
        <f t="shared" si="409"/>
        <v>6455.85</v>
      </c>
      <c r="F727" s="138">
        <f t="shared" si="410"/>
        <v>44732</v>
      </c>
      <c r="G727" s="139">
        <f t="shared" si="414"/>
        <v>6.7005775876050055E-3</v>
      </c>
      <c r="H727" s="140">
        <f t="shared" si="428"/>
        <v>44795</v>
      </c>
      <c r="I727" s="140">
        <f t="shared" si="415"/>
        <v>44795</v>
      </c>
      <c r="J727" s="141">
        <f t="shared" si="423"/>
        <v>23</v>
      </c>
      <c r="K727" s="141">
        <f t="shared" si="412"/>
        <v>13</v>
      </c>
      <c r="L727" s="8">
        <f t="shared" si="424"/>
        <v>1.00378178</v>
      </c>
      <c r="M727" s="142">
        <f t="shared" si="411"/>
        <v>1.0047000699999999</v>
      </c>
      <c r="N727" s="142">
        <f t="shared" si="406"/>
        <v>1.2004894682140914</v>
      </c>
      <c r="O727" s="135">
        <f t="shared" si="408"/>
        <v>1.2050294500000001</v>
      </c>
      <c r="P727" s="135">
        <f t="shared" si="416"/>
        <v>1059.3672852699999</v>
      </c>
      <c r="Q727" s="190">
        <f t="shared" si="429"/>
        <v>0</v>
      </c>
      <c r="R727" s="191">
        <f t="shared" si="425"/>
        <v>0</v>
      </c>
      <c r="S727" s="135">
        <f t="shared" si="417"/>
        <v>0</v>
      </c>
      <c r="T727" s="145">
        <f t="shared" si="426"/>
        <v>7.8600000000000003E-2</v>
      </c>
      <c r="U727" s="143">
        <f t="shared" si="407"/>
        <v>13</v>
      </c>
      <c r="V727" s="143">
        <v>252</v>
      </c>
      <c r="W727" s="142">
        <f t="shared" si="418"/>
        <v>1.0039109239999999</v>
      </c>
      <c r="X727" s="135">
        <f t="shared" si="419"/>
        <v>4.1431049399999997</v>
      </c>
      <c r="Y727" s="135">
        <f t="shared" si="420"/>
        <v>0</v>
      </c>
      <c r="Z727" s="148" t="str">
        <f t="shared" si="430"/>
        <v>A+J=</v>
      </c>
      <c r="AA727" s="140">
        <f t="shared" si="431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22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3"/>
      <c r="DN727" s="1"/>
      <c r="DO727" s="1"/>
      <c r="DP727" s="1"/>
      <c r="DQ727" s="1"/>
      <c r="DR727" s="1"/>
      <c r="DS727" s="1"/>
      <c r="DT727" s="1"/>
      <c r="DU727" s="1"/>
      <c r="DV727" s="1"/>
      <c r="DW727" s="4"/>
      <c r="DX727" s="1"/>
      <c r="DY727" s="1"/>
      <c r="DZ727" s="1"/>
      <c r="EA727" s="1"/>
      <c r="EB727" s="1"/>
      <c r="EC727" s="1"/>
    </row>
    <row r="728" spans="1:133" ht="12.75" x14ac:dyDescent="0.2">
      <c r="A728" s="134">
        <f t="shared" si="421"/>
        <v>44781</v>
      </c>
      <c r="B728" s="135">
        <f t="shared" si="413"/>
        <v>1063.51039021</v>
      </c>
      <c r="C728" s="135">
        <f t="shared" si="427"/>
        <v>879.12148975000002</v>
      </c>
      <c r="D728" s="136">
        <f t="shared" si="422"/>
        <v>6412.88</v>
      </c>
      <c r="E728" s="137">
        <f t="shared" si="409"/>
        <v>6455.85</v>
      </c>
      <c r="F728" s="138">
        <f t="shared" si="410"/>
        <v>44732</v>
      </c>
      <c r="G728" s="139">
        <f t="shared" si="414"/>
        <v>6.7005775876050055E-3</v>
      </c>
      <c r="H728" s="140">
        <f t="shared" si="428"/>
        <v>44795</v>
      </c>
      <c r="I728" s="140">
        <f t="shared" si="415"/>
        <v>44795</v>
      </c>
      <c r="J728" s="141">
        <f t="shared" si="423"/>
        <v>23</v>
      </c>
      <c r="K728" s="141">
        <f t="shared" si="412"/>
        <v>13</v>
      </c>
      <c r="L728" s="8">
        <f t="shared" si="424"/>
        <v>1.00378178</v>
      </c>
      <c r="M728" s="142">
        <f t="shared" si="411"/>
        <v>1.0047000699999999</v>
      </c>
      <c r="N728" s="142">
        <f t="shared" si="406"/>
        <v>1.2004894682140914</v>
      </c>
      <c r="O728" s="135">
        <f t="shared" si="408"/>
        <v>1.2050294500000001</v>
      </c>
      <c r="P728" s="135">
        <f t="shared" si="416"/>
        <v>1059.3672852699999</v>
      </c>
      <c r="Q728" s="190">
        <f t="shared" si="429"/>
        <v>0</v>
      </c>
      <c r="R728" s="191">
        <f t="shared" si="425"/>
        <v>0</v>
      </c>
      <c r="S728" s="135">
        <f t="shared" si="417"/>
        <v>0</v>
      </c>
      <c r="T728" s="145">
        <f t="shared" si="426"/>
        <v>7.8600000000000003E-2</v>
      </c>
      <c r="U728" s="143">
        <f t="shared" si="407"/>
        <v>13</v>
      </c>
      <c r="V728" s="143">
        <v>252</v>
      </c>
      <c r="W728" s="142">
        <f t="shared" si="418"/>
        <v>1.0039109239999999</v>
      </c>
      <c r="X728" s="135">
        <f t="shared" si="419"/>
        <v>4.1431049399999997</v>
      </c>
      <c r="Y728" s="135">
        <f t="shared" si="420"/>
        <v>0</v>
      </c>
      <c r="Z728" s="148" t="str">
        <f t="shared" si="430"/>
        <v>A+J=</v>
      </c>
      <c r="AA728" s="140">
        <f t="shared" si="431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22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3"/>
      <c r="DN728" s="1"/>
      <c r="DO728" s="1"/>
      <c r="DP728" s="1"/>
      <c r="DQ728" s="1"/>
      <c r="DR728" s="1"/>
      <c r="DS728" s="1"/>
      <c r="DT728" s="1"/>
      <c r="DU728" s="1"/>
      <c r="DV728" s="1"/>
      <c r="DW728" s="4"/>
      <c r="DX728" s="1"/>
      <c r="DY728" s="1"/>
      <c r="DZ728" s="1"/>
      <c r="EA728" s="1"/>
      <c r="EB728" s="1"/>
      <c r="EC728" s="1"/>
    </row>
    <row r="729" spans="1:133" ht="12.75" x14ac:dyDescent="0.2">
      <c r="A729" s="134">
        <f t="shared" si="421"/>
        <v>44782</v>
      </c>
      <c r="B729" s="135">
        <f t="shared" si="413"/>
        <v>1064.1386965199999</v>
      </c>
      <c r="C729" s="135">
        <f t="shared" si="427"/>
        <v>879.12148975000002</v>
      </c>
      <c r="D729" s="136">
        <f t="shared" si="422"/>
        <v>6412.88</v>
      </c>
      <c r="E729" s="137">
        <f t="shared" si="409"/>
        <v>6455.85</v>
      </c>
      <c r="F729" s="138">
        <f t="shared" si="410"/>
        <v>44732</v>
      </c>
      <c r="G729" s="139">
        <f t="shared" si="414"/>
        <v>6.7005775876050055E-3</v>
      </c>
      <c r="H729" s="140">
        <f t="shared" si="428"/>
        <v>44795</v>
      </c>
      <c r="I729" s="140">
        <f t="shared" si="415"/>
        <v>44795</v>
      </c>
      <c r="J729" s="141">
        <f t="shared" si="423"/>
        <v>23</v>
      </c>
      <c r="K729" s="141">
        <f t="shared" si="412"/>
        <v>14</v>
      </c>
      <c r="L729" s="8">
        <f t="shared" si="424"/>
        <v>1.0040732800000001</v>
      </c>
      <c r="M729" s="142">
        <f t="shared" si="411"/>
        <v>1.0047000699999999</v>
      </c>
      <c r="N729" s="142">
        <f t="shared" si="406"/>
        <v>1.2004894682140914</v>
      </c>
      <c r="O729" s="135">
        <f t="shared" si="408"/>
        <v>1.2053793900000001</v>
      </c>
      <c r="P729" s="135">
        <f t="shared" si="416"/>
        <v>1059.67492505</v>
      </c>
      <c r="Q729" s="190">
        <f t="shared" si="429"/>
        <v>0</v>
      </c>
      <c r="R729" s="191">
        <f t="shared" si="425"/>
        <v>0</v>
      </c>
      <c r="S729" s="135">
        <f t="shared" si="417"/>
        <v>0</v>
      </c>
      <c r="T729" s="145">
        <f t="shared" si="426"/>
        <v>7.8600000000000003E-2</v>
      </c>
      <c r="U729" s="143">
        <f t="shared" si="407"/>
        <v>14</v>
      </c>
      <c r="V729" s="143">
        <v>252</v>
      </c>
      <c r="W729" s="142">
        <f t="shared" si="418"/>
        <v>1.0042123970000001</v>
      </c>
      <c r="X729" s="135">
        <f t="shared" si="419"/>
        <v>4.4637714700000002</v>
      </c>
      <c r="Y729" s="135">
        <f t="shared" si="420"/>
        <v>0</v>
      </c>
      <c r="Z729" s="148" t="str">
        <f t="shared" si="430"/>
        <v>A+J=</v>
      </c>
      <c r="AA729" s="140">
        <f t="shared" si="431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22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3"/>
      <c r="DN729" s="1"/>
      <c r="DO729" s="1"/>
      <c r="DP729" s="1"/>
      <c r="DQ729" s="1"/>
      <c r="DR729" s="1"/>
      <c r="DS729" s="1"/>
      <c r="DT729" s="1"/>
      <c r="DU729" s="1"/>
      <c r="DV729" s="1"/>
      <c r="DW729" s="4"/>
      <c r="DX729" s="1"/>
      <c r="DY729" s="1"/>
      <c r="DZ729" s="1"/>
      <c r="EA729" s="1"/>
      <c r="EB729" s="1"/>
      <c r="EC729" s="1"/>
    </row>
    <row r="730" spans="1:133" ht="12.75" x14ac:dyDescent="0.2">
      <c r="A730" s="134">
        <f t="shared" si="421"/>
        <v>44783</v>
      </c>
      <c r="B730" s="135">
        <f t="shared" si="413"/>
        <v>1064.76737308</v>
      </c>
      <c r="C730" s="135">
        <f t="shared" si="427"/>
        <v>879.12148975000002</v>
      </c>
      <c r="D730" s="136">
        <f t="shared" si="422"/>
        <v>6412.88</v>
      </c>
      <c r="E730" s="137">
        <f t="shared" si="409"/>
        <v>6455.85</v>
      </c>
      <c r="F730" s="138">
        <f t="shared" si="410"/>
        <v>44732</v>
      </c>
      <c r="G730" s="139">
        <f t="shared" si="414"/>
        <v>6.7005775876050055E-3</v>
      </c>
      <c r="H730" s="140">
        <f t="shared" si="428"/>
        <v>44795</v>
      </c>
      <c r="I730" s="140">
        <f t="shared" si="415"/>
        <v>44795</v>
      </c>
      <c r="J730" s="141">
        <f t="shared" si="423"/>
        <v>23</v>
      </c>
      <c r="K730" s="141">
        <f t="shared" si="412"/>
        <v>15</v>
      </c>
      <c r="L730" s="8">
        <f t="shared" si="424"/>
        <v>1.0043648599999999</v>
      </c>
      <c r="M730" s="142">
        <f t="shared" si="411"/>
        <v>1.0047000699999999</v>
      </c>
      <c r="N730" s="142">
        <f t="shared" si="406"/>
        <v>1.2004894682140914</v>
      </c>
      <c r="O730" s="135">
        <f t="shared" si="408"/>
        <v>1.2057294300000001</v>
      </c>
      <c r="P730" s="135">
        <f t="shared" si="416"/>
        <v>1059.9826527299999</v>
      </c>
      <c r="Q730" s="190">
        <f t="shared" si="429"/>
        <v>0</v>
      </c>
      <c r="R730" s="191">
        <f t="shared" si="425"/>
        <v>0</v>
      </c>
      <c r="S730" s="135">
        <f t="shared" si="417"/>
        <v>0</v>
      </c>
      <c r="T730" s="145">
        <f t="shared" si="426"/>
        <v>7.8600000000000003E-2</v>
      </c>
      <c r="U730" s="143">
        <f t="shared" si="407"/>
        <v>15</v>
      </c>
      <c r="V730" s="143">
        <v>252</v>
      </c>
      <c r="W730" s="142">
        <f t="shared" si="418"/>
        <v>1.004513961</v>
      </c>
      <c r="X730" s="135">
        <f t="shared" si="419"/>
        <v>4.7847203499999997</v>
      </c>
      <c r="Y730" s="135">
        <f t="shared" si="420"/>
        <v>0</v>
      </c>
      <c r="Z730" s="148" t="str">
        <f t="shared" si="430"/>
        <v>A+J=</v>
      </c>
      <c r="AA730" s="140">
        <f t="shared" si="431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22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3"/>
      <c r="DN730" s="1"/>
      <c r="DO730" s="1"/>
      <c r="DP730" s="1"/>
      <c r="DQ730" s="1"/>
      <c r="DR730" s="1"/>
      <c r="DS730" s="1"/>
      <c r="DT730" s="1"/>
      <c r="DU730" s="1"/>
      <c r="DV730" s="1"/>
      <c r="DW730" s="4"/>
      <c r="DX730" s="1"/>
      <c r="DY730" s="1"/>
      <c r="DZ730" s="1"/>
      <c r="EA730" s="1"/>
      <c r="EB730" s="1"/>
      <c r="EC730" s="1"/>
    </row>
    <row r="731" spans="1:133" ht="12.75" x14ac:dyDescent="0.2">
      <c r="A731" s="134">
        <f t="shared" si="421"/>
        <v>44784</v>
      </c>
      <c r="B731" s="135">
        <f t="shared" si="413"/>
        <v>1065.3964278400001</v>
      </c>
      <c r="C731" s="135">
        <f t="shared" si="427"/>
        <v>879.12148975000002</v>
      </c>
      <c r="D731" s="136">
        <f t="shared" si="422"/>
        <v>6412.88</v>
      </c>
      <c r="E731" s="137">
        <f t="shared" si="409"/>
        <v>6455.85</v>
      </c>
      <c r="F731" s="138">
        <f t="shared" si="410"/>
        <v>44732</v>
      </c>
      <c r="G731" s="139">
        <f t="shared" si="414"/>
        <v>6.7005775876050055E-3</v>
      </c>
      <c r="H731" s="140">
        <f t="shared" si="428"/>
        <v>44795</v>
      </c>
      <c r="I731" s="140">
        <f t="shared" si="415"/>
        <v>44795</v>
      </c>
      <c r="J731" s="141">
        <f t="shared" si="423"/>
        <v>23</v>
      </c>
      <c r="K731" s="141">
        <f t="shared" si="412"/>
        <v>16</v>
      </c>
      <c r="L731" s="8">
        <f t="shared" si="424"/>
        <v>1.0046565300000001</v>
      </c>
      <c r="M731" s="142">
        <f t="shared" si="411"/>
        <v>1.0047000699999999</v>
      </c>
      <c r="N731" s="142">
        <f t="shared" si="406"/>
        <v>1.2004894682140914</v>
      </c>
      <c r="O731" s="135">
        <f t="shared" si="408"/>
        <v>1.2060795799999999</v>
      </c>
      <c r="P731" s="135">
        <f t="shared" si="416"/>
        <v>1060.2904771200001</v>
      </c>
      <c r="Q731" s="190">
        <f t="shared" si="429"/>
        <v>0</v>
      </c>
      <c r="R731" s="191">
        <f t="shared" si="425"/>
        <v>0</v>
      </c>
      <c r="S731" s="135">
        <f t="shared" si="417"/>
        <v>0</v>
      </c>
      <c r="T731" s="145">
        <f t="shared" si="426"/>
        <v>7.8600000000000003E-2</v>
      </c>
      <c r="U731" s="143">
        <f t="shared" si="407"/>
        <v>16</v>
      </c>
      <c r="V731" s="143">
        <v>252</v>
      </c>
      <c r="W731" s="142">
        <f t="shared" si="418"/>
        <v>1.0048156150000001</v>
      </c>
      <c r="X731" s="135">
        <f t="shared" si="419"/>
        <v>5.1059507200000001</v>
      </c>
      <c r="Y731" s="135">
        <f t="shared" si="420"/>
        <v>0</v>
      </c>
      <c r="Z731" s="148" t="str">
        <f t="shared" si="430"/>
        <v>A+J=</v>
      </c>
      <c r="AA731" s="140">
        <f t="shared" si="431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22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3"/>
      <c r="DN731" s="1"/>
      <c r="DO731" s="1"/>
      <c r="DP731" s="1"/>
      <c r="DQ731" s="1"/>
      <c r="DR731" s="1"/>
      <c r="DS731" s="1"/>
      <c r="DT731" s="1"/>
      <c r="DU731" s="1"/>
      <c r="DV731" s="1"/>
      <c r="DW731" s="4"/>
      <c r="DX731" s="1"/>
      <c r="DY731" s="1"/>
      <c r="DZ731" s="1"/>
      <c r="EA731" s="1"/>
      <c r="EB731" s="1"/>
      <c r="EC731" s="1"/>
    </row>
    <row r="732" spans="1:133" ht="12.75" x14ac:dyDescent="0.2">
      <c r="A732" s="134">
        <f t="shared" si="421"/>
        <v>44785</v>
      </c>
      <c r="B732" s="135">
        <f t="shared" si="413"/>
        <v>1066.0258443500002</v>
      </c>
      <c r="C732" s="135">
        <f t="shared" si="427"/>
        <v>879.12148975000002</v>
      </c>
      <c r="D732" s="136">
        <f t="shared" si="422"/>
        <v>6412.88</v>
      </c>
      <c r="E732" s="137">
        <f t="shared" si="409"/>
        <v>6455.85</v>
      </c>
      <c r="F732" s="138">
        <f t="shared" si="410"/>
        <v>44732</v>
      </c>
      <c r="G732" s="139">
        <f t="shared" si="414"/>
        <v>6.7005775876050055E-3</v>
      </c>
      <c r="H732" s="140">
        <f t="shared" si="428"/>
        <v>44795</v>
      </c>
      <c r="I732" s="140">
        <f t="shared" si="415"/>
        <v>44795</v>
      </c>
      <c r="J732" s="141">
        <f t="shared" si="423"/>
        <v>23</v>
      </c>
      <c r="K732" s="141">
        <f t="shared" si="412"/>
        <v>17</v>
      </c>
      <c r="L732" s="8">
        <f t="shared" si="424"/>
        <v>1.00494828</v>
      </c>
      <c r="M732" s="142">
        <f t="shared" si="411"/>
        <v>1.0047000699999999</v>
      </c>
      <c r="N732" s="142">
        <f t="shared" si="406"/>
        <v>1.2004894682140914</v>
      </c>
      <c r="O732" s="135">
        <f t="shared" si="408"/>
        <v>1.2064298200000001</v>
      </c>
      <c r="P732" s="135">
        <f t="shared" si="416"/>
        <v>1060.5983806300001</v>
      </c>
      <c r="Q732" s="190">
        <f t="shared" si="429"/>
        <v>0</v>
      </c>
      <c r="R732" s="191">
        <f t="shared" si="425"/>
        <v>0</v>
      </c>
      <c r="S732" s="135">
        <f t="shared" si="417"/>
        <v>0</v>
      </c>
      <c r="T732" s="145">
        <f t="shared" si="426"/>
        <v>7.8600000000000003E-2</v>
      </c>
      <c r="U732" s="143">
        <f t="shared" si="407"/>
        <v>17</v>
      </c>
      <c r="V732" s="143">
        <v>252</v>
      </c>
      <c r="W732" s="142">
        <f t="shared" si="418"/>
        <v>1.0051173600000001</v>
      </c>
      <c r="X732" s="135">
        <f t="shared" si="419"/>
        <v>5.4274637200000004</v>
      </c>
      <c r="Y732" s="135">
        <f t="shared" si="420"/>
        <v>0</v>
      </c>
      <c r="Z732" s="148" t="str">
        <f t="shared" si="430"/>
        <v>A+J=</v>
      </c>
      <c r="AA732" s="140">
        <f t="shared" si="431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22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3"/>
      <c r="DN732" s="1"/>
      <c r="DO732" s="1"/>
      <c r="DP732" s="1"/>
      <c r="DQ732" s="1"/>
      <c r="DR732" s="1"/>
      <c r="DS732" s="1"/>
      <c r="DT732" s="1"/>
      <c r="DU732" s="1"/>
      <c r="DV732" s="1"/>
      <c r="DW732" s="4"/>
      <c r="DX732" s="1"/>
      <c r="DY732" s="1"/>
      <c r="DZ732" s="1"/>
      <c r="EA732" s="1"/>
      <c r="EB732" s="1"/>
      <c r="EC732" s="1"/>
    </row>
    <row r="733" spans="1:133" ht="12.75" x14ac:dyDescent="0.2">
      <c r="A733" s="134">
        <f t="shared" si="421"/>
        <v>44786</v>
      </c>
      <c r="B733" s="135">
        <f t="shared" si="413"/>
        <v>1066.6556404600001</v>
      </c>
      <c r="C733" s="135">
        <f t="shared" si="427"/>
        <v>879.12148975000002</v>
      </c>
      <c r="D733" s="136">
        <f t="shared" si="422"/>
        <v>6412.88</v>
      </c>
      <c r="E733" s="137">
        <f t="shared" si="409"/>
        <v>6455.85</v>
      </c>
      <c r="F733" s="138">
        <f t="shared" si="410"/>
        <v>44732</v>
      </c>
      <c r="G733" s="139">
        <f t="shared" si="414"/>
        <v>6.7005775876050055E-3</v>
      </c>
      <c r="H733" s="140">
        <f t="shared" si="428"/>
        <v>44795</v>
      </c>
      <c r="I733" s="140">
        <f t="shared" si="415"/>
        <v>44795</v>
      </c>
      <c r="J733" s="141">
        <f t="shared" si="423"/>
        <v>23</v>
      </c>
      <c r="K733" s="141">
        <f t="shared" si="412"/>
        <v>18</v>
      </c>
      <c r="L733" s="8">
        <f t="shared" si="424"/>
        <v>1.0052401200000001</v>
      </c>
      <c r="M733" s="142">
        <f t="shared" si="411"/>
        <v>1.0047000699999999</v>
      </c>
      <c r="N733" s="142">
        <f t="shared" si="406"/>
        <v>1.2004894682140914</v>
      </c>
      <c r="O733" s="135">
        <f t="shared" si="408"/>
        <v>1.20678017</v>
      </c>
      <c r="P733" s="135">
        <f t="shared" si="416"/>
        <v>1060.90638085</v>
      </c>
      <c r="Q733" s="190">
        <f t="shared" si="429"/>
        <v>0</v>
      </c>
      <c r="R733" s="191">
        <f t="shared" si="425"/>
        <v>0</v>
      </c>
      <c r="S733" s="135">
        <f t="shared" si="417"/>
        <v>0</v>
      </c>
      <c r="T733" s="145">
        <f t="shared" si="426"/>
        <v>7.8600000000000003E-2</v>
      </c>
      <c r="U733" s="143">
        <f t="shared" si="407"/>
        <v>18</v>
      </c>
      <c r="V733" s="143">
        <v>252</v>
      </c>
      <c r="W733" s="142">
        <f t="shared" si="418"/>
        <v>1.0054191960000001</v>
      </c>
      <c r="X733" s="135">
        <f t="shared" si="419"/>
        <v>5.7492596100000002</v>
      </c>
      <c r="Y733" s="135">
        <f t="shared" si="420"/>
        <v>0</v>
      </c>
      <c r="Z733" s="148" t="str">
        <f t="shared" si="430"/>
        <v>A+J=</v>
      </c>
      <c r="AA733" s="140">
        <f t="shared" si="431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22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3"/>
      <c r="DN733" s="1"/>
      <c r="DO733" s="1"/>
      <c r="DP733" s="1"/>
      <c r="DQ733" s="1"/>
      <c r="DR733" s="1"/>
      <c r="DS733" s="1"/>
      <c r="DT733" s="1"/>
      <c r="DU733" s="1"/>
      <c r="DV733" s="1"/>
      <c r="DW733" s="4"/>
      <c r="DX733" s="1"/>
      <c r="DY733" s="1"/>
      <c r="DZ733" s="1"/>
      <c r="EA733" s="1"/>
      <c r="EB733" s="1"/>
      <c r="EC733" s="1"/>
    </row>
    <row r="734" spans="1:133" ht="12.75" x14ac:dyDescent="0.2">
      <c r="A734" s="134">
        <f t="shared" si="421"/>
        <v>44787</v>
      </c>
      <c r="B734" s="135">
        <f t="shared" si="413"/>
        <v>1066.6556404600001</v>
      </c>
      <c r="C734" s="135">
        <f t="shared" si="427"/>
        <v>879.12148975000002</v>
      </c>
      <c r="D734" s="136">
        <f t="shared" si="422"/>
        <v>6412.88</v>
      </c>
      <c r="E734" s="137">
        <f t="shared" si="409"/>
        <v>6455.85</v>
      </c>
      <c r="F734" s="138">
        <f t="shared" si="410"/>
        <v>44732</v>
      </c>
      <c r="G734" s="139">
        <f t="shared" si="414"/>
        <v>6.7005775876050055E-3</v>
      </c>
      <c r="H734" s="140">
        <f t="shared" si="428"/>
        <v>44795</v>
      </c>
      <c r="I734" s="140">
        <f t="shared" si="415"/>
        <v>44795</v>
      </c>
      <c r="J734" s="141">
        <f t="shared" si="423"/>
        <v>23</v>
      </c>
      <c r="K734" s="141">
        <f t="shared" si="412"/>
        <v>18</v>
      </c>
      <c r="L734" s="8">
        <f t="shared" si="424"/>
        <v>1.0052401200000001</v>
      </c>
      <c r="M734" s="142">
        <f t="shared" si="411"/>
        <v>1.0047000699999999</v>
      </c>
      <c r="N734" s="142">
        <f t="shared" si="406"/>
        <v>1.2004894682140914</v>
      </c>
      <c r="O734" s="135">
        <f t="shared" si="408"/>
        <v>1.20678017</v>
      </c>
      <c r="P734" s="135">
        <f t="shared" si="416"/>
        <v>1060.90638085</v>
      </c>
      <c r="Q734" s="190">
        <f t="shared" si="429"/>
        <v>0</v>
      </c>
      <c r="R734" s="191">
        <f t="shared" si="425"/>
        <v>0</v>
      </c>
      <c r="S734" s="135">
        <f t="shared" si="417"/>
        <v>0</v>
      </c>
      <c r="T734" s="145">
        <f t="shared" si="426"/>
        <v>7.8600000000000003E-2</v>
      </c>
      <c r="U734" s="143">
        <f t="shared" si="407"/>
        <v>18</v>
      </c>
      <c r="V734" s="143">
        <v>252</v>
      </c>
      <c r="W734" s="142">
        <f t="shared" si="418"/>
        <v>1.0054191960000001</v>
      </c>
      <c r="X734" s="135">
        <f t="shared" si="419"/>
        <v>5.7492596100000002</v>
      </c>
      <c r="Y734" s="135">
        <f t="shared" si="420"/>
        <v>0</v>
      </c>
      <c r="Z734" s="148" t="str">
        <f t="shared" si="430"/>
        <v>A+J=</v>
      </c>
      <c r="AA734" s="140">
        <f t="shared" si="431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22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3"/>
      <c r="DN734" s="1"/>
      <c r="DO734" s="1"/>
      <c r="DP734" s="1"/>
      <c r="DQ734" s="1"/>
      <c r="DR734" s="1"/>
      <c r="DS734" s="1"/>
      <c r="DT734" s="1"/>
      <c r="DU734" s="1"/>
      <c r="DV734" s="1"/>
      <c r="DW734" s="4"/>
      <c r="DX734" s="1"/>
      <c r="DY734" s="1"/>
      <c r="DZ734" s="1"/>
      <c r="EA734" s="1"/>
      <c r="EB734" s="1"/>
      <c r="EC734" s="1"/>
    </row>
    <row r="735" spans="1:133" ht="12.75" x14ac:dyDescent="0.2">
      <c r="A735" s="134">
        <f t="shared" si="421"/>
        <v>44788</v>
      </c>
      <c r="B735" s="135">
        <f t="shared" si="413"/>
        <v>1066.6556404600001</v>
      </c>
      <c r="C735" s="135">
        <f t="shared" si="427"/>
        <v>879.12148975000002</v>
      </c>
      <c r="D735" s="136">
        <f t="shared" si="422"/>
        <v>6412.88</v>
      </c>
      <c r="E735" s="137">
        <f t="shared" si="409"/>
        <v>6455.85</v>
      </c>
      <c r="F735" s="138">
        <f t="shared" si="410"/>
        <v>44732</v>
      </c>
      <c r="G735" s="139">
        <f t="shared" si="414"/>
        <v>6.7005775876050055E-3</v>
      </c>
      <c r="H735" s="140">
        <f t="shared" si="428"/>
        <v>44795</v>
      </c>
      <c r="I735" s="140">
        <f t="shared" si="415"/>
        <v>44795</v>
      </c>
      <c r="J735" s="141">
        <f t="shared" si="423"/>
        <v>23</v>
      </c>
      <c r="K735" s="141">
        <f t="shared" si="412"/>
        <v>18</v>
      </c>
      <c r="L735" s="8">
        <f t="shared" si="424"/>
        <v>1.0052401200000001</v>
      </c>
      <c r="M735" s="142">
        <f t="shared" si="411"/>
        <v>1.0047000699999999</v>
      </c>
      <c r="N735" s="142">
        <f t="shared" ref="N735:N798" si="432">IF(I735&gt;I734,N734*M735,N734)</f>
        <v>1.2004894682140914</v>
      </c>
      <c r="O735" s="135">
        <f t="shared" si="408"/>
        <v>1.20678017</v>
      </c>
      <c r="P735" s="135">
        <f t="shared" si="416"/>
        <v>1060.90638085</v>
      </c>
      <c r="Q735" s="190">
        <f t="shared" si="429"/>
        <v>0</v>
      </c>
      <c r="R735" s="191">
        <f t="shared" si="425"/>
        <v>0</v>
      </c>
      <c r="S735" s="135">
        <f t="shared" si="417"/>
        <v>0</v>
      </c>
      <c r="T735" s="145">
        <f t="shared" si="426"/>
        <v>7.8600000000000003E-2</v>
      </c>
      <c r="U735" s="143">
        <f t="shared" si="407"/>
        <v>18</v>
      </c>
      <c r="V735" s="143">
        <v>252</v>
      </c>
      <c r="W735" s="142">
        <f t="shared" si="418"/>
        <v>1.0054191960000001</v>
      </c>
      <c r="X735" s="135">
        <f t="shared" si="419"/>
        <v>5.7492596100000002</v>
      </c>
      <c r="Y735" s="135">
        <f t="shared" si="420"/>
        <v>0</v>
      </c>
      <c r="Z735" s="148" t="str">
        <f t="shared" si="430"/>
        <v>A+J=</v>
      </c>
      <c r="AA735" s="140">
        <f t="shared" si="431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22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3"/>
      <c r="DN735" s="1"/>
      <c r="DO735" s="1"/>
      <c r="DP735" s="1"/>
      <c r="DQ735" s="1"/>
      <c r="DR735" s="1"/>
      <c r="DS735" s="1"/>
      <c r="DT735" s="1"/>
      <c r="DU735" s="1"/>
      <c r="DV735" s="1"/>
      <c r="DW735" s="4"/>
      <c r="DX735" s="1"/>
      <c r="DY735" s="1"/>
      <c r="DZ735" s="1"/>
      <c r="EA735" s="1"/>
      <c r="EB735" s="1"/>
      <c r="EC735" s="1"/>
    </row>
    <row r="736" spans="1:133" ht="12.75" x14ac:dyDescent="0.2">
      <c r="A736" s="134">
        <f t="shared" si="421"/>
        <v>44789</v>
      </c>
      <c r="B736" s="135">
        <f t="shared" si="413"/>
        <v>1067.2858064100001</v>
      </c>
      <c r="C736" s="135">
        <f t="shared" si="427"/>
        <v>879.12148975000002</v>
      </c>
      <c r="D736" s="136">
        <f t="shared" si="422"/>
        <v>6412.88</v>
      </c>
      <c r="E736" s="137">
        <f t="shared" si="409"/>
        <v>6455.85</v>
      </c>
      <c r="F736" s="138">
        <f t="shared" si="410"/>
        <v>44732</v>
      </c>
      <c r="G736" s="139">
        <f t="shared" si="414"/>
        <v>6.7005775876050055E-3</v>
      </c>
      <c r="H736" s="140">
        <f t="shared" si="428"/>
        <v>44795</v>
      </c>
      <c r="I736" s="140">
        <f t="shared" si="415"/>
        <v>44795</v>
      </c>
      <c r="J736" s="141">
        <f t="shared" si="423"/>
        <v>23</v>
      </c>
      <c r="K736" s="141">
        <f t="shared" si="412"/>
        <v>19</v>
      </c>
      <c r="L736" s="8">
        <f t="shared" si="424"/>
        <v>1.0055320400000001</v>
      </c>
      <c r="M736" s="142">
        <f t="shared" si="411"/>
        <v>1.0047000699999999</v>
      </c>
      <c r="N736" s="142">
        <f t="shared" si="432"/>
        <v>1.2004894682140914</v>
      </c>
      <c r="O736" s="135">
        <f t="shared" si="408"/>
        <v>1.20713062</v>
      </c>
      <c r="P736" s="135">
        <f t="shared" si="416"/>
        <v>1061.2144689700001</v>
      </c>
      <c r="Q736" s="190">
        <f t="shared" si="429"/>
        <v>0</v>
      </c>
      <c r="R736" s="191">
        <f t="shared" si="425"/>
        <v>0</v>
      </c>
      <c r="S736" s="135">
        <f t="shared" si="417"/>
        <v>0</v>
      </c>
      <c r="T736" s="145">
        <f t="shared" si="426"/>
        <v>7.8600000000000003E-2</v>
      </c>
      <c r="U736" s="143">
        <f t="shared" si="407"/>
        <v>19</v>
      </c>
      <c r="V736" s="143">
        <v>252</v>
      </c>
      <c r="W736" s="142">
        <f t="shared" si="418"/>
        <v>1.005721122</v>
      </c>
      <c r="X736" s="135">
        <f t="shared" si="419"/>
        <v>6.0713374399999998</v>
      </c>
      <c r="Y736" s="135">
        <f t="shared" si="420"/>
        <v>0</v>
      </c>
      <c r="Z736" s="148" t="str">
        <f t="shared" si="430"/>
        <v>A+J=</v>
      </c>
      <c r="AA736" s="140">
        <f t="shared" si="431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22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3"/>
      <c r="DN736" s="1"/>
      <c r="DO736" s="1"/>
      <c r="DP736" s="1"/>
      <c r="DQ736" s="1"/>
      <c r="DR736" s="1"/>
      <c r="DS736" s="1"/>
      <c r="DT736" s="1"/>
      <c r="DU736" s="1"/>
      <c r="DV736" s="1"/>
      <c r="DW736" s="4"/>
      <c r="DX736" s="1"/>
      <c r="DY736" s="1"/>
      <c r="DZ736" s="1"/>
      <c r="EA736" s="1"/>
      <c r="EB736" s="1"/>
      <c r="EC736" s="1"/>
    </row>
    <row r="737" spans="1:133" ht="12.75" x14ac:dyDescent="0.2">
      <c r="A737" s="134">
        <f t="shared" si="421"/>
        <v>44790</v>
      </c>
      <c r="B737" s="135">
        <f t="shared" si="413"/>
        <v>1067.9163335400001</v>
      </c>
      <c r="C737" s="135">
        <f t="shared" si="427"/>
        <v>879.12148975000002</v>
      </c>
      <c r="D737" s="136">
        <f t="shared" si="422"/>
        <v>6412.88</v>
      </c>
      <c r="E737" s="137">
        <f t="shared" si="409"/>
        <v>6455.85</v>
      </c>
      <c r="F737" s="138">
        <f t="shared" si="410"/>
        <v>44732</v>
      </c>
      <c r="G737" s="139">
        <f t="shared" si="414"/>
        <v>6.7005775876050055E-3</v>
      </c>
      <c r="H737" s="140">
        <f t="shared" si="428"/>
        <v>44795</v>
      </c>
      <c r="I737" s="140">
        <f t="shared" si="415"/>
        <v>44795</v>
      </c>
      <c r="J737" s="141">
        <f t="shared" si="423"/>
        <v>23</v>
      </c>
      <c r="K737" s="141">
        <f t="shared" si="412"/>
        <v>20</v>
      </c>
      <c r="L737" s="8">
        <f t="shared" si="424"/>
        <v>1.00582404</v>
      </c>
      <c r="M737" s="142">
        <f t="shared" si="411"/>
        <v>1.0047000699999999</v>
      </c>
      <c r="N737" s="142">
        <f t="shared" si="432"/>
        <v>1.2004894682140914</v>
      </c>
      <c r="O737" s="135">
        <f t="shared" si="408"/>
        <v>1.2074811599999999</v>
      </c>
      <c r="P737" s="135">
        <f t="shared" si="416"/>
        <v>1061.5226362200001</v>
      </c>
      <c r="Q737" s="190">
        <f t="shared" si="429"/>
        <v>0</v>
      </c>
      <c r="R737" s="191">
        <f t="shared" si="425"/>
        <v>0</v>
      </c>
      <c r="S737" s="135">
        <f t="shared" si="417"/>
        <v>0</v>
      </c>
      <c r="T737" s="145">
        <f t="shared" si="426"/>
        <v>7.8600000000000003E-2</v>
      </c>
      <c r="U737" s="143">
        <f t="shared" si="407"/>
        <v>20</v>
      </c>
      <c r="V737" s="143">
        <v>252</v>
      </c>
      <c r="W737" s="142">
        <f t="shared" si="418"/>
        <v>1.006023138</v>
      </c>
      <c r="X737" s="135">
        <f t="shared" si="419"/>
        <v>6.3936973200000002</v>
      </c>
      <c r="Y737" s="135">
        <f t="shared" si="420"/>
        <v>0</v>
      </c>
      <c r="Z737" s="148" t="str">
        <f t="shared" si="430"/>
        <v>A+J=</v>
      </c>
      <c r="AA737" s="140">
        <f t="shared" si="431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22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3"/>
      <c r="DN737" s="1"/>
      <c r="DO737" s="1"/>
      <c r="DP737" s="1"/>
      <c r="DQ737" s="1"/>
      <c r="DR737" s="1"/>
      <c r="DS737" s="1"/>
      <c r="DT737" s="1"/>
      <c r="DU737" s="1"/>
      <c r="DV737" s="1"/>
      <c r="DW737" s="4"/>
      <c r="DX737" s="1"/>
      <c r="DY737" s="1"/>
      <c r="DZ737" s="1"/>
      <c r="EA737" s="1"/>
      <c r="EB737" s="1"/>
      <c r="EC737" s="1"/>
    </row>
    <row r="738" spans="1:133" ht="12.75" x14ac:dyDescent="0.2">
      <c r="A738" s="134">
        <f t="shared" si="421"/>
        <v>44791</v>
      </c>
      <c r="B738" s="135">
        <f t="shared" si="413"/>
        <v>1068.5472506599999</v>
      </c>
      <c r="C738" s="135">
        <f t="shared" si="427"/>
        <v>879.12148975000002</v>
      </c>
      <c r="D738" s="136">
        <f t="shared" si="422"/>
        <v>6412.88</v>
      </c>
      <c r="E738" s="137">
        <f t="shared" si="409"/>
        <v>6455.85</v>
      </c>
      <c r="F738" s="138">
        <f t="shared" si="410"/>
        <v>44732</v>
      </c>
      <c r="G738" s="139">
        <f t="shared" si="414"/>
        <v>6.7005775876050055E-3</v>
      </c>
      <c r="H738" s="140">
        <f t="shared" si="428"/>
        <v>44795</v>
      </c>
      <c r="I738" s="140">
        <f t="shared" si="415"/>
        <v>44795</v>
      </c>
      <c r="J738" s="141">
        <f t="shared" si="423"/>
        <v>23</v>
      </c>
      <c r="K738" s="141">
        <f t="shared" si="412"/>
        <v>21</v>
      </c>
      <c r="L738" s="8">
        <f t="shared" si="424"/>
        <v>1.00611614</v>
      </c>
      <c r="M738" s="142">
        <f t="shared" si="411"/>
        <v>1.0047000699999999</v>
      </c>
      <c r="N738" s="142">
        <f t="shared" si="432"/>
        <v>1.2004894682140914</v>
      </c>
      <c r="O738" s="135">
        <f t="shared" si="408"/>
        <v>1.20783182</v>
      </c>
      <c r="P738" s="135">
        <f t="shared" si="416"/>
        <v>1061.83090896</v>
      </c>
      <c r="Q738" s="190">
        <f t="shared" si="429"/>
        <v>0</v>
      </c>
      <c r="R738" s="191">
        <f t="shared" si="425"/>
        <v>0</v>
      </c>
      <c r="S738" s="135">
        <f t="shared" si="417"/>
        <v>0</v>
      </c>
      <c r="T738" s="145">
        <f t="shared" si="426"/>
        <v>7.8600000000000003E-2</v>
      </c>
      <c r="U738" s="143">
        <f t="shared" si="407"/>
        <v>21</v>
      </c>
      <c r="V738" s="143">
        <v>252</v>
      </c>
      <c r="W738" s="142">
        <f t="shared" si="418"/>
        <v>1.0063252460000001</v>
      </c>
      <c r="X738" s="135">
        <f t="shared" si="419"/>
        <v>6.7163417000000001</v>
      </c>
      <c r="Y738" s="135">
        <f t="shared" si="420"/>
        <v>0</v>
      </c>
      <c r="Z738" s="148" t="str">
        <f t="shared" si="430"/>
        <v>A+J=</v>
      </c>
      <c r="AA738" s="140">
        <f t="shared" si="431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22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3"/>
      <c r="DN738" s="1"/>
      <c r="DO738" s="1"/>
      <c r="DP738" s="1"/>
      <c r="DQ738" s="1"/>
      <c r="DR738" s="1"/>
      <c r="DS738" s="1"/>
      <c r="DT738" s="1"/>
      <c r="DU738" s="1"/>
      <c r="DV738" s="1"/>
      <c r="DW738" s="4"/>
      <c r="DX738" s="1"/>
      <c r="DY738" s="1"/>
      <c r="DZ738" s="1"/>
      <c r="EA738" s="1"/>
      <c r="EB738" s="1"/>
      <c r="EC738" s="1"/>
    </row>
    <row r="739" spans="1:133" ht="12.75" x14ac:dyDescent="0.2">
      <c r="A739" s="134">
        <f t="shared" si="421"/>
        <v>44792</v>
      </c>
      <c r="B739" s="135">
        <f t="shared" si="413"/>
        <v>1069.1785292899999</v>
      </c>
      <c r="C739" s="135">
        <f t="shared" si="427"/>
        <v>879.12148975000002</v>
      </c>
      <c r="D739" s="136">
        <f t="shared" si="422"/>
        <v>6412.88</v>
      </c>
      <c r="E739" s="137">
        <f t="shared" si="409"/>
        <v>6455.85</v>
      </c>
      <c r="F739" s="138">
        <f t="shared" si="410"/>
        <v>44732</v>
      </c>
      <c r="G739" s="139">
        <f t="shared" si="414"/>
        <v>6.7005775876050055E-3</v>
      </c>
      <c r="H739" s="140">
        <f t="shared" si="428"/>
        <v>44795</v>
      </c>
      <c r="I739" s="140">
        <f t="shared" si="415"/>
        <v>44795</v>
      </c>
      <c r="J739" s="141">
        <f t="shared" si="423"/>
        <v>23</v>
      </c>
      <c r="K739" s="141">
        <f t="shared" si="412"/>
        <v>22</v>
      </c>
      <c r="L739" s="8">
        <f t="shared" si="424"/>
        <v>1.0064083100000001</v>
      </c>
      <c r="M739" s="142">
        <f t="shared" si="411"/>
        <v>1.0047000699999999</v>
      </c>
      <c r="N739" s="142">
        <f t="shared" si="432"/>
        <v>1.2004894682140914</v>
      </c>
      <c r="O739" s="135">
        <f t="shared" si="408"/>
        <v>1.20818257</v>
      </c>
      <c r="P739" s="135">
        <f t="shared" si="416"/>
        <v>1062.1392608199999</v>
      </c>
      <c r="Q739" s="190">
        <f t="shared" si="429"/>
        <v>0</v>
      </c>
      <c r="R739" s="191">
        <f t="shared" si="425"/>
        <v>0</v>
      </c>
      <c r="S739" s="135">
        <f t="shared" si="417"/>
        <v>0</v>
      </c>
      <c r="T739" s="145">
        <f t="shared" si="426"/>
        <v>7.8600000000000003E-2</v>
      </c>
      <c r="U739" s="143">
        <f t="shared" si="407"/>
        <v>22</v>
      </c>
      <c r="V739" s="143">
        <v>252</v>
      </c>
      <c r="W739" s="142">
        <f t="shared" si="418"/>
        <v>1.006627444</v>
      </c>
      <c r="X739" s="135">
        <f t="shared" si="419"/>
        <v>7.0392684699999997</v>
      </c>
      <c r="Y739" s="135">
        <f t="shared" si="420"/>
        <v>0</v>
      </c>
      <c r="Z739" s="148" t="str">
        <f t="shared" si="430"/>
        <v>A+J=</v>
      </c>
      <c r="AA739" s="140">
        <f t="shared" si="431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22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3"/>
      <c r="DN739" s="1"/>
      <c r="DO739" s="1"/>
      <c r="DP739" s="1"/>
      <c r="DQ739" s="1"/>
      <c r="DR739" s="1"/>
      <c r="DS739" s="1"/>
      <c r="DT739" s="1"/>
      <c r="DU739" s="1"/>
      <c r="DV739" s="1"/>
      <c r="DW739" s="4"/>
      <c r="DX739" s="1"/>
      <c r="DY739" s="1"/>
      <c r="DZ739" s="1"/>
      <c r="EA739" s="1"/>
      <c r="EB739" s="1"/>
      <c r="EC739" s="1"/>
    </row>
    <row r="740" spans="1:133" ht="12.75" x14ac:dyDescent="0.2">
      <c r="A740" s="134">
        <f t="shared" si="421"/>
        <v>44793</v>
      </c>
      <c r="B740" s="135">
        <f t="shared" si="413"/>
        <v>1069.81018834</v>
      </c>
      <c r="C740" s="135">
        <f t="shared" si="427"/>
        <v>879.12148975000002</v>
      </c>
      <c r="D740" s="136">
        <f t="shared" si="422"/>
        <v>6412.88</v>
      </c>
      <c r="E740" s="137">
        <f t="shared" si="409"/>
        <v>6455.85</v>
      </c>
      <c r="F740" s="138">
        <f t="shared" si="410"/>
        <v>44732</v>
      </c>
      <c r="G740" s="139">
        <f t="shared" si="414"/>
        <v>6.7005775876050055E-3</v>
      </c>
      <c r="H740" s="140">
        <f t="shared" si="428"/>
        <v>44824</v>
      </c>
      <c r="I740" s="140">
        <f t="shared" si="415"/>
        <v>44795</v>
      </c>
      <c r="J740" s="141">
        <f t="shared" si="423"/>
        <v>23</v>
      </c>
      <c r="K740" s="141">
        <f t="shared" si="412"/>
        <v>23</v>
      </c>
      <c r="L740" s="8">
        <f t="shared" si="424"/>
        <v>1.00670057</v>
      </c>
      <c r="M740" s="142">
        <f t="shared" si="411"/>
        <v>1.0047000699999999</v>
      </c>
      <c r="N740" s="142">
        <f t="shared" si="432"/>
        <v>1.2004894682140914</v>
      </c>
      <c r="O740" s="135">
        <f t="shared" si="408"/>
        <v>1.2085334299999999</v>
      </c>
      <c r="P740" s="135">
        <f t="shared" si="416"/>
        <v>1062.44770939</v>
      </c>
      <c r="Q740" s="190">
        <f t="shared" si="429"/>
        <v>0</v>
      </c>
      <c r="R740" s="191">
        <f t="shared" si="425"/>
        <v>0</v>
      </c>
      <c r="S740" s="135">
        <f t="shared" si="417"/>
        <v>0</v>
      </c>
      <c r="T740" s="145">
        <f t="shared" si="426"/>
        <v>7.8600000000000003E-2</v>
      </c>
      <c r="U740" s="143">
        <f t="shared" si="407"/>
        <v>23</v>
      </c>
      <c r="V740" s="143">
        <v>252</v>
      </c>
      <c r="W740" s="142">
        <f t="shared" si="418"/>
        <v>1.006929733</v>
      </c>
      <c r="X740" s="135">
        <f t="shared" si="419"/>
        <v>7.3624789499999999</v>
      </c>
      <c r="Y740" s="135">
        <f t="shared" si="420"/>
        <v>0</v>
      </c>
      <c r="Z740" s="148" t="str">
        <f t="shared" si="430"/>
        <v>A+J=</v>
      </c>
      <c r="AA740" s="140">
        <f t="shared" si="431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1"/>
      <c r="CX740" s="25"/>
      <c r="CY740" s="1"/>
      <c r="CZ740" s="3"/>
      <c r="DA740" s="3"/>
      <c r="DB740" s="3"/>
      <c r="DC740" s="3"/>
      <c r="DD740" s="1"/>
      <c r="DE740" s="3"/>
      <c r="DF740" s="1"/>
      <c r="DG740" s="3"/>
      <c r="DH740" s="3"/>
      <c r="DI740" s="3"/>
      <c r="DJ740" s="3"/>
      <c r="DK740" s="3"/>
      <c r="DL740" s="1"/>
      <c r="DM740" s="3"/>
      <c r="DN740" s="3"/>
      <c r="DO740" s="3"/>
      <c r="DP740" s="3"/>
      <c r="DQ740" s="1"/>
      <c r="DR740" s="3"/>
      <c r="DS740" s="3"/>
      <c r="DT740" s="3"/>
      <c r="DU740" s="3"/>
      <c r="DV740" s="3"/>
      <c r="DW740" s="26"/>
      <c r="DX740" s="3"/>
      <c r="DY740" s="3"/>
      <c r="DZ740" s="3"/>
      <c r="EA740" s="3"/>
      <c r="EB740" s="3"/>
      <c r="EC740" s="3"/>
    </row>
    <row r="741" spans="1:133" ht="12.75" x14ac:dyDescent="0.2">
      <c r="A741" s="134">
        <f t="shared" si="421"/>
        <v>44794</v>
      </c>
      <c r="B741" s="135">
        <f t="shared" si="413"/>
        <v>1069.81018834</v>
      </c>
      <c r="C741" s="135">
        <f t="shared" si="427"/>
        <v>879.12148975000002</v>
      </c>
      <c r="D741" s="136">
        <f t="shared" si="422"/>
        <v>6412.88</v>
      </c>
      <c r="E741" s="137">
        <f t="shared" si="409"/>
        <v>6455.85</v>
      </c>
      <c r="F741" s="138">
        <f t="shared" si="410"/>
        <v>44732</v>
      </c>
      <c r="G741" s="139">
        <f t="shared" si="414"/>
        <v>6.7005775876050055E-3</v>
      </c>
      <c r="H741" s="140">
        <f t="shared" si="428"/>
        <v>44824</v>
      </c>
      <c r="I741" s="140">
        <f t="shared" si="415"/>
        <v>44795</v>
      </c>
      <c r="J741" s="141">
        <f t="shared" si="423"/>
        <v>23</v>
      </c>
      <c r="K741" s="141">
        <f t="shared" si="412"/>
        <v>23</v>
      </c>
      <c r="L741" s="8">
        <f t="shared" si="424"/>
        <v>1.00670057</v>
      </c>
      <c r="M741" s="142">
        <f t="shared" si="411"/>
        <v>1.0047000699999999</v>
      </c>
      <c r="N741" s="142">
        <f t="shared" si="432"/>
        <v>1.2004894682140914</v>
      </c>
      <c r="O741" s="135">
        <f t="shared" si="408"/>
        <v>1.2085334299999999</v>
      </c>
      <c r="P741" s="135">
        <f t="shared" si="416"/>
        <v>1062.44770939</v>
      </c>
      <c r="Q741" s="190">
        <f t="shared" si="429"/>
        <v>0</v>
      </c>
      <c r="R741" s="191">
        <f t="shared" si="425"/>
        <v>0</v>
      </c>
      <c r="S741" s="135">
        <f t="shared" si="417"/>
        <v>0</v>
      </c>
      <c r="T741" s="145">
        <f t="shared" si="426"/>
        <v>7.8600000000000003E-2</v>
      </c>
      <c r="U741" s="143">
        <f t="shared" ref="U741:U804" si="433">IF(Q740&gt;0,1,IF(K741=K740,U740,U740+1))</f>
        <v>23</v>
      </c>
      <c r="V741" s="143">
        <v>252</v>
      </c>
      <c r="W741" s="142">
        <f t="shared" si="418"/>
        <v>1.006929733</v>
      </c>
      <c r="X741" s="135">
        <f t="shared" si="419"/>
        <v>7.3624789499999999</v>
      </c>
      <c r="Y741" s="135">
        <f t="shared" si="420"/>
        <v>0</v>
      </c>
      <c r="Z741" s="148" t="str">
        <f t="shared" si="430"/>
        <v>A+J=</v>
      </c>
      <c r="AA741" s="140">
        <f t="shared" si="43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1"/>
      <c r="CW741" s="1"/>
      <c r="CX741" s="22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3"/>
      <c r="DN741" s="1"/>
      <c r="DO741" s="1"/>
      <c r="DP741" s="1"/>
      <c r="DQ741" s="1"/>
      <c r="DR741" s="1"/>
      <c r="DS741" s="1"/>
      <c r="DT741" s="1"/>
      <c r="DU741" s="1"/>
      <c r="DV741" s="1"/>
      <c r="DW741" s="26"/>
      <c r="DX741" s="3"/>
      <c r="DY741" s="3"/>
      <c r="DZ741" s="3"/>
      <c r="EA741" s="3"/>
      <c r="EB741" s="3"/>
      <c r="EC741" s="3"/>
    </row>
    <row r="742" spans="1:133" ht="12.75" x14ac:dyDescent="0.2">
      <c r="A742" s="134">
        <f t="shared" si="421"/>
        <v>44795</v>
      </c>
      <c r="B742" s="135">
        <f t="shared" si="413"/>
        <v>1069.81018834</v>
      </c>
      <c r="C742" s="135">
        <f t="shared" si="427"/>
        <v>879.12148975000002</v>
      </c>
      <c r="D742" s="136">
        <f t="shared" si="422"/>
        <v>6412.88</v>
      </c>
      <c r="E742" s="137">
        <f t="shared" si="409"/>
        <v>6455.85</v>
      </c>
      <c r="F742" s="138">
        <f t="shared" si="410"/>
        <v>44732</v>
      </c>
      <c r="G742" s="139">
        <f t="shared" si="414"/>
        <v>6.7005775876050055E-3</v>
      </c>
      <c r="H742" s="140">
        <f t="shared" si="428"/>
        <v>44824</v>
      </c>
      <c r="I742" s="140">
        <f t="shared" si="415"/>
        <v>44795</v>
      </c>
      <c r="J742" s="141">
        <f t="shared" si="423"/>
        <v>23</v>
      </c>
      <c r="K742" s="141">
        <f t="shared" si="412"/>
        <v>23</v>
      </c>
      <c r="L742" s="8">
        <f t="shared" si="424"/>
        <v>1.00670057</v>
      </c>
      <c r="M742" s="142">
        <f t="shared" si="411"/>
        <v>1.0047000699999999</v>
      </c>
      <c r="N742" s="142">
        <f t="shared" si="432"/>
        <v>1.2004894682140914</v>
      </c>
      <c r="O742" s="135">
        <f t="shared" si="408"/>
        <v>1.2085334299999999</v>
      </c>
      <c r="P742" s="135">
        <f t="shared" si="416"/>
        <v>1062.44770939</v>
      </c>
      <c r="Q742" s="190">
        <f t="shared" si="429"/>
        <v>24</v>
      </c>
      <c r="R742" s="191">
        <f t="shared" si="425"/>
        <v>1.4198407824382274E-2</v>
      </c>
      <c r="S742" s="135">
        <f t="shared" si="417"/>
        <v>15.085065869999999</v>
      </c>
      <c r="T742" s="145">
        <f t="shared" si="426"/>
        <v>7.8600000000000003E-2</v>
      </c>
      <c r="U742" s="143">
        <f t="shared" si="433"/>
        <v>23</v>
      </c>
      <c r="V742" s="143">
        <v>252</v>
      </c>
      <c r="W742" s="142">
        <f t="shared" si="418"/>
        <v>1.006929733</v>
      </c>
      <c r="X742" s="135">
        <f t="shared" si="419"/>
        <v>7.3624789499999999</v>
      </c>
      <c r="Y742" s="135">
        <f t="shared" si="420"/>
        <v>22.447544819999997</v>
      </c>
      <c r="Z742" s="148" t="str">
        <f t="shared" si="430"/>
        <v>A+J=</v>
      </c>
      <c r="AA742" s="140">
        <f t="shared" si="43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22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3"/>
      <c r="DN742" s="1"/>
      <c r="DO742" s="1"/>
      <c r="DP742" s="1"/>
      <c r="DQ742" s="1"/>
      <c r="DR742" s="1"/>
      <c r="DS742" s="1"/>
      <c r="DT742" s="1"/>
      <c r="DU742" s="1"/>
      <c r="DV742" s="1"/>
      <c r="DW742" s="4"/>
      <c r="DX742" s="1"/>
      <c r="DY742" s="1"/>
      <c r="DZ742" s="1"/>
      <c r="EA742" s="1"/>
      <c r="EB742" s="1"/>
      <c r="EC742" s="1"/>
    </row>
    <row r="743" spans="1:133" ht="12.75" x14ac:dyDescent="0.2">
      <c r="A743" s="134">
        <f t="shared" si="421"/>
        <v>44796</v>
      </c>
      <c r="B743" s="135">
        <f t="shared" si="413"/>
        <v>1047.67716548</v>
      </c>
      <c r="C743" s="135">
        <f t="shared" si="427"/>
        <v>866.63936432000003</v>
      </c>
      <c r="D743" s="136">
        <f t="shared" si="422"/>
        <v>6455.85</v>
      </c>
      <c r="E743" s="137">
        <f t="shared" si="409"/>
        <v>6411.95</v>
      </c>
      <c r="F743" s="138">
        <f t="shared" si="410"/>
        <v>44764</v>
      </c>
      <c r="G743" s="139">
        <f t="shared" si="414"/>
        <v>-6.8000340776196433E-3</v>
      </c>
      <c r="H743" s="140">
        <f t="shared" si="428"/>
        <v>44824</v>
      </c>
      <c r="I743" s="140">
        <f t="shared" si="415"/>
        <v>44824</v>
      </c>
      <c r="J743" s="141">
        <f t="shared" si="423"/>
        <v>20</v>
      </c>
      <c r="K743" s="141">
        <f t="shared" si="412"/>
        <v>1</v>
      </c>
      <c r="L743" s="8">
        <f t="shared" si="424"/>
        <v>1</v>
      </c>
      <c r="M743" s="142">
        <f t="shared" si="411"/>
        <v>1.00670057</v>
      </c>
      <c r="N743" s="142">
        <f t="shared" si="432"/>
        <v>1.2085334319301226</v>
      </c>
      <c r="O743" s="135">
        <f t="shared" si="408"/>
        <v>1.2085334299999999</v>
      </c>
      <c r="P743" s="135">
        <f t="shared" si="416"/>
        <v>1047.36264353</v>
      </c>
      <c r="Q743" s="190">
        <f t="shared" si="429"/>
        <v>0</v>
      </c>
      <c r="R743" s="191">
        <f t="shared" si="425"/>
        <v>0</v>
      </c>
      <c r="S743" s="135">
        <f t="shared" si="417"/>
        <v>0</v>
      </c>
      <c r="T743" s="145">
        <f t="shared" si="426"/>
        <v>7.8600000000000003E-2</v>
      </c>
      <c r="U743" s="143">
        <f t="shared" si="433"/>
        <v>1</v>
      </c>
      <c r="V743" s="143">
        <v>252</v>
      </c>
      <c r="W743" s="142">
        <f t="shared" si="418"/>
        <v>1.0003002990000001</v>
      </c>
      <c r="X743" s="135">
        <f t="shared" si="419"/>
        <v>0.31452194999999999</v>
      </c>
      <c r="Y743" s="135">
        <f t="shared" si="420"/>
        <v>0</v>
      </c>
      <c r="Z743" s="148" t="str">
        <f t="shared" si="430"/>
        <v>A+J=</v>
      </c>
      <c r="AA743" s="140">
        <f t="shared" si="431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22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3"/>
      <c r="DN743" s="1"/>
      <c r="DO743" s="1"/>
      <c r="DP743" s="1"/>
      <c r="DQ743" s="1"/>
      <c r="DR743" s="1"/>
      <c r="DS743" s="1"/>
      <c r="DT743" s="1"/>
      <c r="DU743" s="1"/>
      <c r="DV743" s="1"/>
      <c r="DW743" s="4"/>
      <c r="DX743" s="1"/>
      <c r="DY743" s="1"/>
      <c r="DZ743" s="1"/>
      <c r="EA743" s="1"/>
      <c r="EB743" s="1"/>
      <c r="EC743" s="1"/>
    </row>
    <row r="744" spans="1:133" ht="12.75" x14ac:dyDescent="0.2">
      <c r="A744" s="134">
        <f t="shared" si="421"/>
        <v>44797</v>
      </c>
      <c r="B744" s="135">
        <f t="shared" si="413"/>
        <v>1047.99178065</v>
      </c>
      <c r="C744" s="135">
        <f t="shared" si="427"/>
        <v>866.63936432000003</v>
      </c>
      <c r="D744" s="136">
        <f t="shared" si="422"/>
        <v>6455.85</v>
      </c>
      <c r="E744" s="137">
        <f t="shared" si="409"/>
        <v>6411.95</v>
      </c>
      <c r="F744" s="138">
        <f t="shared" si="410"/>
        <v>44764</v>
      </c>
      <c r="G744" s="139">
        <f t="shared" si="414"/>
        <v>-6.8000340776196433E-3</v>
      </c>
      <c r="H744" s="140">
        <f t="shared" si="428"/>
        <v>44824</v>
      </c>
      <c r="I744" s="140">
        <f t="shared" si="415"/>
        <v>44824</v>
      </c>
      <c r="J744" s="141">
        <f t="shared" si="423"/>
        <v>20</v>
      </c>
      <c r="K744" s="141">
        <f t="shared" si="412"/>
        <v>2</v>
      </c>
      <c r="L744" s="8">
        <f t="shared" si="424"/>
        <v>1</v>
      </c>
      <c r="M744" s="142">
        <f t="shared" si="411"/>
        <v>1.00670057</v>
      </c>
      <c r="N744" s="142">
        <f t="shared" si="432"/>
        <v>1.2085334319301226</v>
      </c>
      <c r="O744" s="135">
        <f t="shared" si="408"/>
        <v>1.2085334299999999</v>
      </c>
      <c r="P744" s="135">
        <f t="shared" si="416"/>
        <v>1047.36264353</v>
      </c>
      <c r="Q744" s="190">
        <f t="shared" si="429"/>
        <v>0</v>
      </c>
      <c r="R744" s="191">
        <f t="shared" si="425"/>
        <v>0</v>
      </c>
      <c r="S744" s="135">
        <f t="shared" si="417"/>
        <v>0</v>
      </c>
      <c r="T744" s="145">
        <f t="shared" si="426"/>
        <v>7.8600000000000003E-2</v>
      </c>
      <c r="U744" s="143">
        <f t="shared" si="433"/>
        <v>2</v>
      </c>
      <c r="V744" s="143">
        <v>252</v>
      </c>
      <c r="W744" s="142">
        <f t="shared" si="418"/>
        <v>1.0006006869999999</v>
      </c>
      <c r="X744" s="135">
        <f t="shared" si="419"/>
        <v>0.62913711999999999</v>
      </c>
      <c r="Y744" s="135">
        <f t="shared" si="420"/>
        <v>0</v>
      </c>
      <c r="Z744" s="148" t="str">
        <f t="shared" si="430"/>
        <v>A+J=</v>
      </c>
      <c r="AA744" s="140">
        <f t="shared" si="431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22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3"/>
      <c r="DN744" s="1"/>
      <c r="DO744" s="1"/>
      <c r="DP744" s="1"/>
      <c r="DQ744" s="1"/>
      <c r="DR744" s="1"/>
      <c r="DS744" s="1"/>
      <c r="DT744" s="1"/>
      <c r="DU744" s="1"/>
      <c r="DV744" s="1"/>
      <c r="DW744" s="4"/>
      <c r="DX744" s="1"/>
      <c r="DY744" s="1"/>
      <c r="DZ744" s="1"/>
      <c r="EA744" s="1"/>
      <c r="EB744" s="1"/>
      <c r="EC744" s="1"/>
    </row>
    <row r="745" spans="1:133" ht="12.75" x14ac:dyDescent="0.2">
      <c r="A745" s="134">
        <f t="shared" si="421"/>
        <v>44798</v>
      </c>
      <c r="B745" s="135">
        <f t="shared" si="413"/>
        <v>1048.30649113</v>
      </c>
      <c r="C745" s="135">
        <f t="shared" si="427"/>
        <v>866.63936432000003</v>
      </c>
      <c r="D745" s="136">
        <f t="shared" si="422"/>
        <v>6455.85</v>
      </c>
      <c r="E745" s="137">
        <f t="shared" si="409"/>
        <v>6411.95</v>
      </c>
      <c r="F745" s="138">
        <f t="shared" si="410"/>
        <v>44764</v>
      </c>
      <c r="G745" s="139">
        <f t="shared" si="414"/>
        <v>-6.8000340776196433E-3</v>
      </c>
      <c r="H745" s="140">
        <f t="shared" si="428"/>
        <v>44824</v>
      </c>
      <c r="I745" s="140">
        <f t="shared" si="415"/>
        <v>44824</v>
      </c>
      <c r="J745" s="141">
        <f t="shared" si="423"/>
        <v>20</v>
      </c>
      <c r="K745" s="141">
        <f t="shared" si="412"/>
        <v>3</v>
      </c>
      <c r="L745" s="8">
        <f t="shared" si="424"/>
        <v>1</v>
      </c>
      <c r="M745" s="142">
        <f t="shared" si="411"/>
        <v>1.00670057</v>
      </c>
      <c r="N745" s="142">
        <f t="shared" si="432"/>
        <v>1.2085334319301226</v>
      </c>
      <c r="O745" s="135">
        <f t="shared" ref="O745:O808" si="434">TRUNC(TRUNC((L745*N745),15),8)</f>
        <v>1.2085334299999999</v>
      </c>
      <c r="P745" s="135">
        <f t="shared" si="416"/>
        <v>1047.36264353</v>
      </c>
      <c r="Q745" s="190">
        <f t="shared" si="429"/>
        <v>0</v>
      </c>
      <c r="R745" s="191">
        <f t="shared" si="425"/>
        <v>0</v>
      </c>
      <c r="S745" s="135">
        <f t="shared" si="417"/>
        <v>0</v>
      </c>
      <c r="T745" s="145">
        <f t="shared" si="426"/>
        <v>7.8600000000000003E-2</v>
      </c>
      <c r="U745" s="143">
        <f t="shared" si="433"/>
        <v>3</v>
      </c>
      <c r="V745" s="143">
        <v>252</v>
      </c>
      <c r="W745" s="142">
        <f t="shared" si="418"/>
        <v>1.000901166</v>
      </c>
      <c r="X745" s="135">
        <f t="shared" si="419"/>
        <v>0.94384760000000001</v>
      </c>
      <c r="Y745" s="135">
        <f t="shared" si="420"/>
        <v>0</v>
      </c>
      <c r="Z745" s="148" t="str">
        <f t="shared" si="430"/>
        <v>A+J=</v>
      </c>
      <c r="AA745" s="140">
        <f t="shared" si="431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22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3"/>
      <c r="DN745" s="1"/>
      <c r="DO745" s="1"/>
      <c r="DP745" s="1"/>
      <c r="DQ745" s="1"/>
      <c r="DR745" s="1"/>
      <c r="DS745" s="1"/>
      <c r="DT745" s="1"/>
      <c r="DU745" s="1"/>
      <c r="DV745" s="1"/>
      <c r="DW745" s="4"/>
      <c r="DX745" s="1"/>
      <c r="DY745" s="1"/>
      <c r="DZ745" s="1"/>
      <c r="EA745" s="1"/>
      <c r="EB745" s="1"/>
      <c r="EC745" s="1"/>
    </row>
    <row r="746" spans="1:133" ht="12.75" x14ac:dyDescent="0.2">
      <c r="A746" s="134">
        <f t="shared" si="421"/>
        <v>44799</v>
      </c>
      <c r="B746" s="135">
        <f t="shared" si="413"/>
        <v>1048.6212969200001</v>
      </c>
      <c r="C746" s="135">
        <f t="shared" si="427"/>
        <v>866.63936432000003</v>
      </c>
      <c r="D746" s="136">
        <f t="shared" si="422"/>
        <v>6455.85</v>
      </c>
      <c r="E746" s="137">
        <f t="shared" ref="E746:E809" si="435">IF($K746=1,VLOOKUP($A745,$AO$10:$AS$131,4),E745)</f>
        <v>6411.95</v>
      </c>
      <c r="F746" s="138">
        <f t="shared" ref="F746:F809" si="436">IF($K746=1,VLOOKUP($A745,$AO$10:$AS$131,5),F745)</f>
        <v>44764</v>
      </c>
      <c r="G746" s="139">
        <f t="shared" si="414"/>
        <v>-6.8000340776196433E-3</v>
      </c>
      <c r="H746" s="140">
        <f t="shared" si="428"/>
        <v>44824</v>
      </c>
      <c r="I746" s="140">
        <f t="shared" si="415"/>
        <v>44824</v>
      </c>
      <c r="J746" s="141">
        <f t="shared" si="423"/>
        <v>20</v>
      </c>
      <c r="K746" s="141">
        <f t="shared" si="412"/>
        <v>4</v>
      </c>
      <c r="L746" s="8">
        <f t="shared" si="424"/>
        <v>1</v>
      </c>
      <c r="M746" s="142">
        <f t="shared" ref="M746:M809" si="437">IF(I746&gt;I745,L745,M745)</f>
        <v>1.00670057</v>
      </c>
      <c r="N746" s="142">
        <f t="shared" si="432"/>
        <v>1.2085334319301226</v>
      </c>
      <c r="O746" s="135">
        <f t="shared" si="434"/>
        <v>1.2085334299999999</v>
      </c>
      <c r="P746" s="135">
        <f t="shared" si="416"/>
        <v>1047.36264353</v>
      </c>
      <c r="Q746" s="190">
        <f t="shared" si="429"/>
        <v>0</v>
      </c>
      <c r="R746" s="191">
        <f t="shared" si="425"/>
        <v>0</v>
      </c>
      <c r="S746" s="135">
        <f t="shared" si="417"/>
        <v>0</v>
      </c>
      <c r="T746" s="145">
        <f t="shared" si="426"/>
        <v>7.8600000000000003E-2</v>
      </c>
      <c r="U746" s="143">
        <f t="shared" si="433"/>
        <v>4</v>
      </c>
      <c r="V746" s="143">
        <v>252</v>
      </c>
      <c r="W746" s="142">
        <f t="shared" si="418"/>
        <v>1.0012017360000001</v>
      </c>
      <c r="X746" s="135">
        <f t="shared" si="419"/>
        <v>1.2586533900000001</v>
      </c>
      <c r="Y746" s="135">
        <f t="shared" si="420"/>
        <v>0</v>
      </c>
      <c r="Z746" s="148" t="str">
        <f t="shared" si="430"/>
        <v>A+J=</v>
      </c>
      <c r="AA746" s="140">
        <f t="shared" si="431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22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3"/>
      <c r="DN746" s="1"/>
      <c r="DO746" s="1"/>
      <c r="DP746" s="1"/>
      <c r="DQ746" s="1"/>
      <c r="DR746" s="1"/>
      <c r="DS746" s="1"/>
      <c r="DT746" s="1"/>
      <c r="DU746" s="1"/>
      <c r="DV746" s="1"/>
      <c r="DW746" s="4"/>
      <c r="DX746" s="1"/>
      <c r="DY746" s="1"/>
      <c r="DZ746" s="1"/>
      <c r="EA746" s="1"/>
      <c r="EB746" s="1"/>
      <c r="EC746" s="1"/>
    </row>
    <row r="747" spans="1:133" ht="12.75" x14ac:dyDescent="0.2">
      <c r="A747" s="134">
        <f t="shared" si="421"/>
        <v>44800</v>
      </c>
      <c r="B747" s="135">
        <f t="shared" si="413"/>
        <v>1048.93619592</v>
      </c>
      <c r="C747" s="135">
        <f t="shared" si="427"/>
        <v>866.63936432000003</v>
      </c>
      <c r="D747" s="136">
        <f t="shared" si="422"/>
        <v>6455.85</v>
      </c>
      <c r="E747" s="137">
        <f t="shared" si="435"/>
        <v>6411.95</v>
      </c>
      <c r="F747" s="138">
        <f t="shared" si="436"/>
        <v>44764</v>
      </c>
      <c r="G747" s="139">
        <f t="shared" si="414"/>
        <v>-6.8000340776196433E-3</v>
      </c>
      <c r="H747" s="140">
        <f t="shared" si="428"/>
        <v>44824</v>
      </c>
      <c r="I747" s="140">
        <f t="shared" si="415"/>
        <v>44824</v>
      </c>
      <c r="J747" s="141">
        <f t="shared" si="423"/>
        <v>20</v>
      </c>
      <c r="K747" s="141">
        <f t="shared" si="412"/>
        <v>5</v>
      </c>
      <c r="L747" s="8">
        <f t="shared" si="424"/>
        <v>1</v>
      </c>
      <c r="M747" s="142">
        <f t="shared" si="437"/>
        <v>1.00670057</v>
      </c>
      <c r="N747" s="142">
        <f t="shared" si="432"/>
        <v>1.2085334319301226</v>
      </c>
      <c r="O747" s="135">
        <f t="shared" si="434"/>
        <v>1.2085334299999999</v>
      </c>
      <c r="P747" s="135">
        <f t="shared" si="416"/>
        <v>1047.36264353</v>
      </c>
      <c r="Q747" s="190">
        <f t="shared" si="429"/>
        <v>0</v>
      </c>
      <c r="R747" s="191">
        <f t="shared" si="425"/>
        <v>0</v>
      </c>
      <c r="S747" s="135">
        <f t="shared" si="417"/>
        <v>0</v>
      </c>
      <c r="T747" s="145">
        <f t="shared" si="426"/>
        <v>7.8600000000000003E-2</v>
      </c>
      <c r="U747" s="143">
        <f t="shared" si="433"/>
        <v>5</v>
      </c>
      <c r="V747" s="143">
        <v>252</v>
      </c>
      <c r="W747" s="142">
        <f t="shared" si="418"/>
        <v>1.0015023949999999</v>
      </c>
      <c r="X747" s="135">
        <f t="shared" si="419"/>
        <v>1.5735523899999999</v>
      </c>
      <c r="Y747" s="135">
        <f t="shared" si="420"/>
        <v>0</v>
      </c>
      <c r="Z747" s="148" t="str">
        <f t="shared" si="430"/>
        <v>A+J=</v>
      </c>
      <c r="AA747" s="140">
        <f t="shared" si="431"/>
        <v>44824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22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3"/>
      <c r="DN747" s="1"/>
      <c r="DO747" s="1"/>
      <c r="DP747" s="1"/>
      <c r="DQ747" s="1"/>
      <c r="DR747" s="1"/>
      <c r="DS747" s="1"/>
      <c r="DT747" s="1"/>
      <c r="DU747" s="1"/>
      <c r="DV747" s="1"/>
      <c r="DW747" s="4"/>
      <c r="DX747" s="1"/>
      <c r="DY747" s="1"/>
      <c r="DZ747" s="1"/>
      <c r="EA747" s="1"/>
      <c r="EB747" s="1"/>
      <c r="EC747" s="1"/>
    </row>
    <row r="748" spans="1:133" ht="12.75" x14ac:dyDescent="0.2">
      <c r="A748" s="134">
        <f t="shared" si="421"/>
        <v>44801</v>
      </c>
      <c r="B748" s="135">
        <f t="shared" si="413"/>
        <v>1048.93619592</v>
      </c>
      <c r="C748" s="135">
        <f t="shared" si="427"/>
        <v>866.63936432000003</v>
      </c>
      <c r="D748" s="136">
        <f t="shared" si="422"/>
        <v>6455.85</v>
      </c>
      <c r="E748" s="137">
        <f t="shared" si="435"/>
        <v>6411.95</v>
      </c>
      <c r="F748" s="138">
        <f t="shared" si="436"/>
        <v>44764</v>
      </c>
      <c r="G748" s="139">
        <f t="shared" si="414"/>
        <v>-6.8000340776196433E-3</v>
      </c>
      <c r="H748" s="140">
        <f t="shared" si="428"/>
        <v>44824</v>
      </c>
      <c r="I748" s="140">
        <f t="shared" si="415"/>
        <v>44824</v>
      </c>
      <c r="J748" s="141">
        <f t="shared" si="423"/>
        <v>20</v>
      </c>
      <c r="K748" s="141">
        <f t="shared" si="412"/>
        <v>5</v>
      </c>
      <c r="L748" s="8">
        <f t="shared" si="424"/>
        <v>1</v>
      </c>
      <c r="M748" s="142">
        <f t="shared" si="437"/>
        <v>1.00670057</v>
      </c>
      <c r="N748" s="142">
        <f t="shared" si="432"/>
        <v>1.2085334319301226</v>
      </c>
      <c r="O748" s="135">
        <f t="shared" si="434"/>
        <v>1.2085334299999999</v>
      </c>
      <c r="P748" s="135">
        <f t="shared" si="416"/>
        <v>1047.36264353</v>
      </c>
      <c r="Q748" s="190">
        <f t="shared" si="429"/>
        <v>0</v>
      </c>
      <c r="R748" s="191">
        <f t="shared" si="425"/>
        <v>0</v>
      </c>
      <c r="S748" s="135">
        <f t="shared" si="417"/>
        <v>0</v>
      </c>
      <c r="T748" s="145">
        <f t="shared" si="426"/>
        <v>7.8600000000000003E-2</v>
      </c>
      <c r="U748" s="143">
        <f t="shared" si="433"/>
        <v>5</v>
      </c>
      <c r="V748" s="143">
        <v>252</v>
      </c>
      <c r="W748" s="142">
        <f t="shared" si="418"/>
        <v>1.0015023949999999</v>
      </c>
      <c r="X748" s="135">
        <f t="shared" si="419"/>
        <v>1.5735523899999999</v>
      </c>
      <c r="Y748" s="135">
        <f t="shared" si="420"/>
        <v>0</v>
      </c>
      <c r="Z748" s="148" t="str">
        <f t="shared" si="430"/>
        <v>A+J=</v>
      </c>
      <c r="AA748" s="140">
        <f t="shared" si="431"/>
        <v>44824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22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3"/>
      <c r="DN748" s="1"/>
      <c r="DO748" s="1"/>
      <c r="DP748" s="1"/>
      <c r="DQ748" s="1"/>
      <c r="DR748" s="1"/>
      <c r="DS748" s="1"/>
      <c r="DT748" s="1"/>
      <c r="DU748" s="1"/>
      <c r="DV748" s="1"/>
      <c r="DW748" s="4"/>
      <c r="DX748" s="1"/>
      <c r="DY748" s="1"/>
      <c r="DZ748" s="1"/>
      <c r="EA748" s="1"/>
      <c r="EB748" s="1"/>
      <c r="EC748" s="1"/>
    </row>
    <row r="749" spans="1:133" ht="12.75" x14ac:dyDescent="0.2">
      <c r="A749" s="134">
        <f t="shared" si="421"/>
        <v>44802</v>
      </c>
      <c r="B749" s="135">
        <f t="shared" si="413"/>
        <v>1048.93619592</v>
      </c>
      <c r="C749" s="135">
        <f t="shared" si="427"/>
        <v>866.63936432000003</v>
      </c>
      <c r="D749" s="136">
        <f t="shared" si="422"/>
        <v>6455.85</v>
      </c>
      <c r="E749" s="137">
        <f t="shared" si="435"/>
        <v>6411.95</v>
      </c>
      <c r="F749" s="138">
        <f t="shared" si="436"/>
        <v>44764</v>
      </c>
      <c r="G749" s="139">
        <f t="shared" si="414"/>
        <v>-6.8000340776196433E-3</v>
      </c>
      <c r="H749" s="140">
        <f t="shared" si="428"/>
        <v>44824</v>
      </c>
      <c r="I749" s="140">
        <f t="shared" si="415"/>
        <v>44824</v>
      </c>
      <c r="J749" s="141">
        <f t="shared" si="423"/>
        <v>20</v>
      </c>
      <c r="K749" s="141">
        <f t="shared" si="412"/>
        <v>5</v>
      </c>
      <c r="L749" s="8">
        <f t="shared" si="424"/>
        <v>1</v>
      </c>
      <c r="M749" s="142">
        <f t="shared" si="437"/>
        <v>1.00670057</v>
      </c>
      <c r="N749" s="142">
        <f t="shared" si="432"/>
        <v>1.2085334319301226</v>
      </c>
      <c r="O749" s="135">
        <f t="shared" si="434"/>
        <v>1.2085334299999999</v>
      </c>
      <c r="P749" s="135">
        <f t="shared" si="416"/>
        <v>1047.36264353</v>
      </c>
      <c r="Q749" s="190">
        <f t="shared" si="429"/>
        <v>0</v>
      </c>
      <c r="R749" s="191">
        <f t="shared" si="425"/>
        <v>0</v>
      </c>
      <c r="S749" s="135">
        <f t="shared" si="417"/>
        <v>0</v>
      </c>
      <c r="T749" s="145">
        <f t="shared" si="426"/>
        <v>7.8600000000000003E-2</v>
      </c>
      <c r="U749" s="143">
        <f t="shared" si="433"/>
        <v>5</v>
      </c>
      <c r="V749" s="143">
        <v>252</v>
      </c>
      <c r="W749" s="142">
        <f t="shared" si="418"/>
        <v>1.0015023949999999</v>
      </c>
      <c r="X749" s="135">
        <f t="shared" si="419"/>
        <v>1.5735523899999999</v>
      </c>
      <c r="Y749" s="135">
        <f t="shared" si="420"/>
        <v>0</v>
      </c>
      <c r="Z749" s="148" t="str">
        <f t="shared" si="430"/>
        <v>A+J=</v>
      </c>
      <c r="AA749" s="140">
        <f t="shared" si="431"/>
        <v>44824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22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3"/>
      <c r="DN749" s="1"/>
      <c r="DO749" s="1"/>
      <c r="DP749" s="1"/>
      <c r="DQ749" s="1"/>
      <c r="DR749" s="1"/>
      <c r="DS749" s="1"/>
      <c r="DT749" s="1"/>
      <c r="DU749" s="1"/>
      <c r="DV749" s="1"/>
      <c r="DW749" s="4"/>
      <c r="DX749" s="1"/>
      <c r="DY749" s="1"/>
      <c r="DZ749" s="1"/>
      <c r="EA749" s="1"/>
      <c r="EB749" s="1"/>
      <c r="EC749" s="1"/>
    </row>
    <row r="750" spans="1:133" ht="12.75" x14ac:dyDescent="0.2">
      <c r="A750" s="134">
        <f t="shared" si="421"/>
        <v>44803</v>
      </c>
      <c r="B750" s="135">
        <f t="shared" si="413"/>
        <v>1049.2511902399999</v>
      </c>
      <c r="C750" s="135">
        <f t="shared" si="427"/>
        <v>866.63936432000003</v>
      </c>
      <c r="D750" s="136">
        <f t="shared" si="422"/>
        <v>6455.85</v>
      </c>
      <c r="E750" s="137">
        <f t="shared" si="435"/>
        <v>6411.95</v>
      </c>
      <c r="F750" s="138">
        <f t="shared" si="436"/>
        <v>44764</v>
      </c>
      <c r="G750" s="139">
        <f t="shared" si="414"/>
        <v>-6.8000340776196433E-3</v>
      </c>
      <c r="H750" s="140">
        <f t="shared" si="428"/>
        <v>44824</v>
      </c>
      <c r="I750" s="140">
        <f t="shared" si="415"/>
        <v>44824</v>
      </c>
      <c r="J750" s="141">
        <f t="shared" si="423"/>
        <v>20</v>
      </c>
      <c r="K750" s="141">
        <f t="shared" ref="K750:K813" si="438">(J750-(NETWORKDAYS(A750,I750,AD$148:AD$502)-1))</f>
        <v>6</v>
      </c>
      <c r="L750" s="8">
        <f t="shared" si="424"/>
        <v>1</v>
      </c>
      <c r="M750" s="142">
        <f t="shared" si="437"/>
        <v>1.00670057</v>
      </c>
      <c r="N750" s="142">
        <f t="shared" si="432"/>
        <v>1.2085334319301226</v>
      </c>
      <c r="O750" s="135">
        <f t="shared" si="434"/>
        <v>1.2085334299999999</v>
      </c>
      <c r="P750" s="135">
        <f t="shared" si="416"/>
        <v>1047.36264353</v>
      </c>
      <c r="Q750" s="190">
        <f t="shared" si="429"/>
        <v>0</v>
      </c>
      <c r="R750" s="191">
        <f t="shared" si="425"/>
        <v>0</v>
      </c>
      <c r="S750" s="135">
        <f t="shared" si="417"/>
        <v>0</v>
      </c>
      <c r="T750" s="145">
        <f t="shared" si="426"/>
        <v>7.8600000000000003E-2</v>
      </c>
      <c r="U750" s="143">
        <f t="shared" si="433"/>
        <v>6</v>
      </c>
      <c r="V750" s="143">
        <v>252</v>
      </c>
      <c r="W750" s="142">
        <f t="shared" si="418"/>
        <v>1.001803145</v>
      </c>
      <c r="X750" s="135">
        <f t="shared" si="419"/>
        <v>1.88854671</v>
      </c>
      <c r="Y750" s="135">
        <f t="shared" si="420"/>
        <v>0</v>
      </c>
      <c r="Z750" s="148" t="str">
        <f t="shared" si="430"/>
        <v>A+J=</v>
      </c>
      <c r="AA750" s="140">
        <f t="shared" si="431"/>
        <v>44824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22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3"/>
      <c r="DN750" s="1"/>
      <c r="DO750" s="1"/>
      <c r="DP750" s="1"/>
      <c r="DQ750" s="1"/>
      <c r="DR750" s="1"/>
      <c r="DS750" s="1"/>
      <c r="DT750" s="1"/>
      <c r="DU750" s="1"/>
      <c r="DV750" s="1"/>
      <c r="DW750" s="4"/>
      <c r="DX750" s="1"/>
      <c r="DY750" s="1"/>
      <c r="DZ750" s="1"/>
      <c r="EA750" s="1"/>
      <c r="EB750" s="1"/>
      <c r="EC750" s="1"/>
    </row>
    <row r="751" spans="1:133" ht="12.75" x14ac:dyDescent="0.2">
      <c r="A751" s="134">
        <f t="shared" si="421"/>
        <v>44804</v>
      </c>
      <c r="B751" s="135">
        <f t="shared" si="413"/>
        <v>1049.56627882</v>
      </c>
      <c r="C751" s="135">
        <f t="shared" si="427"/>
        <v>866.63936432000003</v>
      </c>
      <c r="D751" s="136">
        <f t="shared" si="422"/>
        <v>6455.85</v>
      </c>
      <c r="E751" s="137">
        <f t="shared" si="435"/>
        <v>6411.95</v>
      </c>
      <c r="F751" s="138">
        <f t="shared" si="436"/>
        <v>44764</v>
      </c>
      <c r="G751" s="139">
        <f t="shared" si="414"/>
        <v>-6.8000340776196433E-3</v>
      </c>
      <c r="H751" s="140">
        <f t="shared" si="428"/>
        <v>44824</v>
      </c>
      <c r="I751" s="140">
        <f t="shared" si="415"/>
        <v>44824</v>
      </c>
      <c r="J751" s="141">
        <f t="shared" si="423"/>
        <v>20</v>
      </c>
      <c r="K751" s="141">
        <f t="shared" si="438"/>
        <v>7</v>
      </c>
      <c r="L751" s="8">
        <f t="shared" si="424"/>
        <v>1</v>
      </c>
      <c r="M751" s="142">
        <f t="shared" si="437"/>
        <v>1.00670057</v>
      </c>
      <c r="N751" s="142">
        <f t="shared" si="432"/>
        <v>1.2085334319301226</v>
      </c>
      <c r="O751" s="135">
        <f t="shared" si="434"/>
        <v>1.2085334299999999</v>
      </c>
      <c r="P751" s="135">
        <f t="shared" si="416"/>
        <v>1047.36264353</v>
      </c>
      <c r="Q751" s="190">
        <f t="shared" si="429"/>
        <v>0</v>
      </c>
      <c r="R751" s="191">
        <f t="shared" si="425"/>
        <v>0</v>
      </c>
      <c r="S751" s="135">
        <f t="shared" si="417"/>
        <v>0</v>
      </c>
      <c r="T751" s="145">
        <f t="shared" si="426"/>
        <v>7.8600000000000003E-2</v>
      </c>
      <c r="U751" s="143">
        <f t="shared" si="433"/>
        <v>7</v>
      </c>
      <c r="V751" s="143">
        <v>252</v>
      </c>
      <c r="W751" s="142">
        <f t="shared" si="418"/>
        <v>1.002103985</v>
      </c>
      <c r="X751" s="135">
        <f t="shared" si="419"/>
        <v>2.2036352899999998</v>
      </c>
      <c r="Y751" s="135">
        <f t="shared" si="420"/>
        <v>0</v>
      </c>
      <c r="Z751" s="148" t="str">
        <f t="shared" si="430"/>
        <v>A+J=</v>
      </c>
      <c r="AA751" s="140">
        <f t="shared" si="431"/>
        <v>44824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22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3"/>
      <c r="DN751" s="1"/>
      <c r="DO751" s="1"/>
      <c r="DP751" s="1"/>
      <c r="DQ751" s="1"/>
      <c r="DR751" s="1"/>
      <c r="DS751" s="1"/>
      <c r="DT751" s="1"/>
      <c r="DU751" s="1"/>
      <c r="DV751" s="1"/>
      <c r="DW751" s="4"/>
      <c r="DX751" s="1"/>
      <c r="DY751" s="1"/>
      <c r="DZ751" s="1"/>
      <c r="EA751" s="1"/>
      <c r="EB751" s="1"/>
      <c r="EC751" s="1"/>
    </row>
    <row r="752" spans="1:133" ht="12.75" x14ac:dyDescent="0.2">
      <c r="A752" s="134">
        <f t="shared" si="421"/>
        <v>44805</v>
      </c>
      <c r="B752" s="135">
        <f t="shared" si="413"/>
        <v>1049.8814626999999</v>
      </c>
      <c r="C752" s="135">
        <f t="shared" si="427"/>
        <v>866.63936432000003</v>
      </c>
      <c r="D752" s="136">
        <f t="shared" si="422"/>
        <v>6455.85</v>
      </c>
      <c r="E752" s="137">
        <f t="shared" si="435"/>
        <v>6411.95</v>
      </c>
      <c r="F752" s="138">
        <f t="shared" si="436"/>
        <v>44764</v>
      </c>
      <c r="G752" s="139">
        <f t="shared" si="414"/>
        <v>-6.8000340776196433E-3</v>
      </c>
      <c r="H752" s="140">
        <f t="shared" si="428"/>
        <v>44824</v>
      </c>
      <c r="I752" s="140">
        <f t="shared" si="415"/>
        <v>44824</v>
      </c>
      <c r="J752" s="141">
        <f t="shared" si="423"/>
        <v>20</v>
      </c>
      <c r="K752" s="141">
        <f t="shared" si="438"/>
        <v>8</v>
      </c>
      <c r="L752" s="8">
        <f t="shared" si="424"/>
        <v>1</v>
      </c>
      <c r="M752" s="142">
        <f t="shared" si="437"/>
        <v>1.00670057</v>
      </c>
      <c r="N752" s="142">
        <f t="shared" si="432"/>
        <v>1.2085334319301226</v>
      </c>
      <c r="O752" s="135">
        <f t="shared" si="434"/>
        <v>1.2085334299999999</v>
      </c>
      <c r="P752" s="135">
        <f t="shared" si="416"/>
        <v>1047.36264353</v>
      </c>
      <c r="Q752" s="190">
        <f t="shared" si="429"/>
        <v>0</v>
      </c>
      <c r="R752" s="191">
        <f t="shared" si="425"/>
        <v>0</v>
      </c>
      <c r="S752" s="135">
        <f t="shared" si="417"/>
        <v>0</v>
      </c>
      <c r="T752" s="145">
        <f t="shared" si="426"/>
        <v>7.8600000000000003E-2</v>
      </c>
      <c r="U752" s="143">
        <f t="shared" si="433"/>
        <v>8</v>
      </c>
      <c r="V752" s="143">
        <v>252</v>
      </c>
      <c r="W752" s="142">
        <f t="shared" si="418"/>
        <v>1.0024049159999999</v>
      </c>
      <c r="X752" s="135">
        <f t="shared" si="419"/>
        <v>2.51881917</v>
      </c>
      <c r="Y752" s="135">
        <f t="shared" si="420"/>
        <v>0</v>
      </c>
      <c r="Z752" s="148" t="str">
        <f t="shared" si="430"/>
        <v>A+J=</v>
      </c>
      <c r="AA752" s="140">
        <f t="shared" si="431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22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3"/>
      <c r="DN752" s="1"/>
      <c r="DO752" s="1"/>
      <c r="DP752" s="1"/>
      <c r="DQ752" s="1"/>
      <c r="DR752" s="1"/>
      <c r="DS752" s="1"/>
      <c r="DT752" s="1"/>
      <c r="DU752" s="1"/>
      <c r="DV752" s="1"/>
      <c r="DW752" s="4"/>
      <c r="DX752" s="1"/>
      <c r="DY752" s="1"/>
      <c r="DZ752" s="1"/>
      <c r="EA752" s="1"/>
      <c r="EB752" s="1"/>
      <c r="EC752" s="1"/>
    </row>
    <row r="753" spans="1:133" ht="12.75" x14ac:dyDescent="0.2">
      <c r="A753" s="134">
        <f t="shared" si="421"/>
        <v>44806</v>
      </c>
      <c r="B753" s="135">
        <f t="shared" si="413"/>
        <v>1050.19674085</v>
      </c>
      <c r="C753" s="135">
        <f t="shared" si="427"/>
        <v>866.63936432000003</v>
      </c>
      <c r="D753" s="136">
        <f t="shared" si="422"/>
        <v>6455.85</v>
      </c>
      <c r="E753" s="137">
        <f t="shared" si="435"/>
        <v>6411.95</v>
      </c>
      <c r="F753" s="138">
        <f t="shared" si="436"/>
        <v>44764</v>
      </c>
      <c r="G753" s="139">
        <f t="shared" si="414"/>
        <v>-6.8000340776196433E-3</v>
      </c>
      <c r="H753" s="140">
        <f t="shared" si="428"/>
        <v>44824</v>
      </c>
      <c r="I753" s="140">
        <f t="shared" si="415"/>
        <v>44824</v>
      </c>
      <c r="J753" s="141">
        <f t="shared" si="423"/>
        <v>20</v>
      </c>
      <c r="K753" s="141">
        <f t="shared" si="438"/>
        <v>9</v>
      </c>
      <c r="L753" s="8">
        <f t="shared" si="424"/>
        <v>1</v>
      </c>
      <c r="M753" s="142">
        <f t="shared" si="437"/>
        <v>1.00670057</v>
      </c>
      <c r="N753" s="142">
        <f t="shared" si="432"/>
        <v>1.2085334319301226</v>
      </c>
      <c r="O753" s="135">
        <f t="shared" si="434"/>
        <v>1.2085334299999999</v>
      </c>
      <c r="P753" s="135">
        <f t="shared" si="416"/>
        <v>1047.36264353</v>
      </c>
      <c r="Q753" s="190">
        <f t="shared" si="429"/>
        <v>0</v>
      </c>
      <c r="R753" s="191">
        <f t="shared" si="425"/>
        <v>0</v>
      </c>
      <c r="S753" s="135">
        <f t="shared" si="417"/>
        <v>0</v>
      </c>
      <c r="T753" s="145">
        <f t="shared" si="426"/>
        <v>7.8600000000000003E-2</v>
      </c>
      <c r="U753" s="143">
        <f t="shared" si="433"/>
        <v>9</v>
      </c>
      <c r="V753" s="143">
        <v>252</v>
      </c>
      <c r="W753" s="142">
        <f t="shared" si="418"/>
        <v>1.002705937</v>
      </c>
      <c r="X753" s="135">
        <f t="shared" si="419"/>
        <v>2.8340973200000001</v>
      </c>
      <c r="Y753" s="135">
        <f t="shared" si="420"/>
        <v>0</v>
      </c>
      <c r="Z753" s="148" t="str">
        <f t="shared" si="430"/>
        <v>A+J=</v>
      </c>
      <c r="AA753" s="140">
        <f t="shared" si="431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22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3"/>
      <c r="DN753" s="1"/>
      <c r="DO753" s="1"/>
      <c r="DP753" s="1"/>
      <c r="DQ753" s="1"/>
      <c r="DR753" s="1"/>
      <c r="DS753" s="1"/>
      <c r="DT753" s="1"/>
      <c r="DU753" s="1"/>
      <c r="DV753" s="1"/>
      <c r="DW753" s="4"/>
      <c r="DX753" s="1"/>
      <c r="DY753" s="1"/>
      <c r="DZ753" s="1"/>
      <c r="EA753" s="1"/>
      <c r="EB753" s="1"/>
      <c r="EC753" s="1"/>
    </row>
    <row r="754" spans="1:133" ht="12.75" x14ac:dyDescent="0.2">
      <c r="A754" s="134">
        <f t="shared" si="421"/>
        <v>44807</v>
      </c>
      <c r="B754" s="135">
        <f t="shared" si="413"/>
        <v>1050.5121132700001</v>
      </c>
      <c r="C754" s="135">
        <f t="shared" si="427"/>
        <v>866.63936432000003</v>
      </c>
      <c r="D754" s="136">
        <f t="shared" si="422"/>
        <v>6455.85</v>
      </c>
      <c r="E754" s="137">
        <f t="shared" si="435"/>
        <v>6411.95</v>
      </c>
      <c r="F754" s="138">
        <f t="shared" si="436"/>
        <v>44764</v>
      </c>
      <c r="G754" s="139">
        <f t="shared" si="414"/>
        <v>-6.8000340776196433E-3</v>
      </c>
      <c r="H754" s="140">
        <f t="shared" si="428"/>
        <v>44824</v>
      </c>
      <c r="I754" s="140">
        <f t="shared" si="415"/>
        <v>44824</v>
      </c>
      <c r="J754" s="141">
        <f t="shared" si="423"/>
        <v>20</v>
      </c>
      <c r="K754" s="141">
        <f t="shared" si="438"/>
        <v>10</v>
      </c>
      <c r="L754" s="8">
        <f t="shared" si="424"/>
        <v>1</v>
      </c>
      <c r="M754" s="142">
        <f t="shared" si="437"/>
        <v>1.00670057</v>
      </c>
      <c r="N754" s="142">
        <f t="shared" si="432"/>
        <v>1.2085334319301226</v>
      </c>
      <c r="O754" s="135">
        <f t="shared" si="434"/>
        <v>1.2085334299999999</v>
      </c>
      <c r="P754" s="135">
        <f t="shared" si="416"/>
        <v>1047.36264353</v>
      </c>
      <c r="Q754" s="190">
        <f t="shared" si="429"/>
        <v>0</v>
      </c>
      <c r="R754" s="191">
        <f t="shared" si="425"/>
        <v>0</v>
      </c>
      <c r="S754" s="135">
        <f t="shared" si="417"/>
        <v>0</v>
      </c>
      <c r="T754" s="145">
        <f t="shared" si="426"/>
        <v>7.8600000000000003E-2</v>
      </c>
      <c r="U754" s="143">
        <f t="shared" si="433"/>
        <v>10</v>
      </c>
      <c r="V754" s="143">
        <v>252</v>
      </c>
      <c r="W754" s="142">
        <f t="shared" si="418"/>
        <v>1.003007048</v>
      </c>
      <c r="X754" s="135">
        <f t="shared" si="419"/>
        <v>3.1494697399999998</v>
      </c>
      <c r="Y754" s="135">
        <f t="shared" si="420"/>
        <v>0</v>
      </c>
      <c r="Z754" s="148" t="str">
        <f t="shared" si="430"/>
        <v>A+J=</v>
      </c>
      <c r="AA754" s="140">
        <f t="shared" si="431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22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3"/>
      <c r="DN754" s="1"/>
      <c r="DO754" s="1"/>
      <c r="DP754" s="1"/>
      <c r="DQ754" s="1"/>
      <c r="DR754" s="1"/>
      <c r="DS754" s="1"/>
      <c r="DT754" s="1"/>
      <c r="DU754" s="1"/>
      <c r="DV754" s="1"/>
      <c r="DW754" s="4"/>
      <c r="DX754" s="1"/>
      <c r="DY754" s="1"/>
      <c r="DZ754" s="1"/>
      <c r="EA754" s="1"/>
      <c r="EB754" s="1"/>
      <c r="EC754" s="1"/>
    </row>
    <row r="755" spans="1:133" ht="12.75" x14ac:dyDescent="0.2">
      <c r="A755" s="134">
        <f t="shared" si="421"/>
        <v>44808</v>
      </c>
      <c r="B755" s="135">
        <f t="shared" si="413"/>
        <v>1050.5121132700001</v>
      </c>
      <c r="C755" s="135">
        <f t="shared" si="427"/>
        <v>866.63936432000003</v>
      </c>
      <c r="D755" s="136">
        <f t="shared" si="422"/>
        <v>6455.85</v>
      </c>
      <c r="E755" s="137">
        <f t="shared" si="435"/>
        <v>6411.95</v>
      </c>
      <c r="F755" s="138">
        <f t="shared" si="436"/>
        <v>44764</v>
      </c>
      <c r="G755" s="139">
        <f t="shared" si="414"/>
        <v>-6.8000340776196433E-3</v>
      </c>
      <c r="H755" s="140">
        <f t="shared" si="428"/>
        <v>44824</v>
      </c>
      <c r="I755" s="140">
        <f t="shared" si="415"/>
        <v>44824</v>
      </c>
      <c r="J755" s="141">
        <f t="shared" si="423"/>
        <v>20</v>
      </c>
      <c r="K755" s="141">
        <f t="shared" si="438"/>
        <v>10</v>
      </c>
      <c r="L755" s="8">
        <f t="shared" si="424"/>
        <v>1</v>
      </c>
      <c r="M755" s="142">
        <f t="shared" si="437"/>
        <v>1.00670057</v>
      </c>
      <c r="N755" s="142">
        <f t="shared" si="432"/>
        <v>1.2085334319301226</v>
      </c>
      <c r="O755" s="135">
        <f t="shared" si="434"/>
        <v>1.2085334299999999</v>
      </c>
      <c r="P755" s="135">
        <f t="shared" si="416"/>
        <v>1047.36264353</v>
      </c>
      <c r="Q755" s="190">
        <f t="shared" si="429"/>
        <v>0</v>
      </c>
      <c r="R755" s="191">
        <f t="shared" si="425"/>
        <v>0</v>
      </c>
      <c r="S755" s="135">
        <f t="shared" si="417"/>
        <v>0</v>
      </c>
      <c r="T755" s="145">
        <f t="shared" si="426"/>
        <v>7.8600000000000003E-2</v>
      </c>
      <c r="U755" s="143">
        <f t="shared" si="433"/>
        <v>10</v>
      </c>
      <c r="V755" s="143">
        <v>252</v>
      </c>
      <c r="W755" s="142">
        <f t="shared" si="418"/>
        <v>1.003007048</v>
      </c>
      <c r="X755" s="135">
        <f t="shared" si="419"/>
        <v>3.1494697399999998</v>
      </c>
      <c r="Y755" s="135">
        <f t="shared" si="420"/>
        <v>0</v>
      </c>
      <c r="Z755" s="148" t="str">
        <f t="shared" si="430"/>
        <v>A+J=</v>
      </c>
      <c r="AA755" s="140">
        <f t="shared" si="431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22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3"/>
      <c r="DN755" s="1"/>
      <c r="DO755" s="1"/>
      <c r="DP755" s="1"/>
      <c r="DQ755" s="1"/>
      <c r="DR755" s="1"/>
      <c r="DS755" s="1"/>
      <c r="DT755" s="1"/>
      <c r="DU755" s="1"/>
      <c r="DV755" s="1"/>
      <c r="DW755" s="4"/>
      <c r="DX755" s="1"/>
      <c r="DY755" s="1"/>
      <c r="DZ755" s="1"/>
      <c r="EA755" s="1"/>
      <c r="EB755" s="1"/>
      <c r="EC755" s="1"/>
    </row>
    <row r="756" spans="1:133" ht="12.75" x14ac:dyDescent="0.2">
      <c r="A756" s="134">
        <f t="shared" si="421"/>
        <v>44809</v>
      </c>
      <c r="B756" s="135">
        <f t="shared" si="413"/>
        <v>1050.5121132700001</v>
      </c>
      <c r="C756" s="135">
        <f t="shared" si="427"/>
        <v>866.63936432000003</v>
      </c>
      <c r="D756" s="136">
        <f t="shared" si="422"/>
        <v>6455.85</v>
      </c>
      <c r="E756" s="137">
        <f t="shared" si="435"/>
        <v>6411.95</v>
      </c>
      <c r="F756" s="138">
        <f t="shared" si="436"/>
        <v>44764</v>
      </c>
      <c r="G756" s="139">
        <f t="shared" si="414"/>
        <v>-6.8000340776196433E-3</v>
      </c>
      <c r="H756" s="140">
        <f t="shared" si="428"/>
        <v>44824</v>
      </c>
      <c r="I756" s="140">
        <f t="shared" si="415"/>
        <v>44824</v>
      </c>
      <c r="J756" s="141">
        <f t="shared" si="423"/>
        <v>20</v>
      </c>
      <c r="K756" s="141">
        <f t="shared" si="438"/>
        <v>10</v>
      </c>
      <c r="L756" s="8">
        <f t="shared" si="424"/>
        <v>1</v>
      </c>
      <c r="M756" s="142">
        <f t="shared" si="437"/>
        <v>1.00670057</v>
      </c>
      <c r="N756" s="142">
        <f t="shared" si="432"/>
        <v>1.2085334319301226</v>
      </c>
      <c r="O756" s="135">
        <f t="shared" si="434"/>
        <v>1.2085334299999999</v>
      </c>
      <c r="P756" s="135">
        <f t="shared" si="416"/>
        <v>1047.36264353</v>
      </c>
      <c r="Q756" s="190">
        <f t="shared" si="429"/>
        <v>0</v>
      </c>
      <c r="R756" s="191">
        <f t="shared" si="425"/>
        <v>0</v>
      </c>
      <c r="S756" s="135">
        <f t="shared" si="417"/>
        <v>0</v>
      </c>
      <c r="T756" s="145">
        <f t="shared" si="426"/>
        <v>7.8600000000000003E-2</v>
      </c>
      <c r="U756" s="143">
        <f t="shared" si="433"/>
        <v>10</v>
      </c>
      <c r="V756" s="143">
        <v>252</v>
      </c>
      <c r="W756" s="142">
        <f t="shared" si="418"/>
        <v>1.003007048</v>
      </c>
      <c r="X756" s="135">
        <f t="shared" si="419"/>
        <v>3.1494697399999998</v>
      </c>
      <c r="Y756" s="135">
        <f t="shared" si="420"/>
        <v>0</v>
      </c>
      <c r="Z756" s="148" t="str">
        <f t="shared" si="430"/>
        <v>A+J=</v>
      </c>
      <c r="AA756" s="140">
        <f t="shared" si="431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22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3"/>
      <c r="DN756" s="1"/>
      <c r="DO756" s="1"/>
      <c r="DP756" s="1"/>
      <c r="DQ756" s="1"/>
      <c r="DR756" s="1"/>
      <c r="DS756" s="1"/>
      <c r="DT756" s="1"/>
      <c r="DU756" s="1"/>
      <c r="DV756" s="1"/>
      <c r="DW756" s="4"/>
      <c r="DX756" s="1"/>
      <c r="DY756" s="1"/>
      <c r="DZ756" s="1"/>
      <c r="EA756" s="1"/>
      <c r="EB756" s="1"/>
      <c r="EC756" s="1"/>
    </row>
    <row r="757" spans="1:133" ht="12.75" x14ac:dyDescent="0.2">
      <c r="A757" s="134">
        <f t="shared" si="421"/>
        <v>44810</v>
      </c>
      <c r="B757" s="135">
        <f t="shared" si="413"/>
        <v>1050.8275809900001</v>
      </c>
      <c r="C757" s="135">
        <f t="shared" si="427"/>
        <v>866.63936432000003</v>
      </c>
      <c r="D757" s="136">
        <f t="shared" si="422"/>
        <v>6455.85</v>
      </c>
      <c r="E757" s="137">
        <f t="shared" si="435"/>
        <v>6411.95</v>
      </c>
      <c r="F757" s="138">
        <f t="shared" si="436"/>
        <v>44764</v>
      </c>
      <c r="G757" s="139">
        <f t="shared" si="414"/>
        <v>-6.8000340776196433E-3</v>
      </c>
      <c r="H757" s="140">
        <f t="shared" si="428"/>
        <v>44824</v>
      </c>
      <c r="I757" s="140">
        <f t="shared" si="415"/>
        <v>44824</v>
      </c>
      <c r="J757" s="141">
        <f t="shared" si="423"/>
        <v>20</v>
      </c>
      <c r="K757" s="141">
        <f t="shared" si="438"/>
        <v>11</v>
      </c>
      <c r="L757" s="8">
        <f t="shared" si="424"/>
        <v>1</v>
      </c>
      <c r="M757" s="142">
        <f t="shared" si="437"/>
        <v>1.00670057</v>
      </c>
      <c r="N757" s="142">
        <f t="shared" si="432"/>
        <v>1.2085334319301226</v>
      </c>
      <c r="O757" s="135">
        <f t="shared" si="434"/>
        <v>1.2085334299999999</v>
      </c>
      <c r="P757" s="135">
        <f t="shared" si="416"/>
        <v>1047.36264353</v>
      </c>
      <c r="Q757" s="190">
        <f t="shared" si="429"/>
        <v>0</v>
      </c>
      <c r="R757" s="191">
        <f t="shared" si="425"/>
        <v>0</v>
      </c>
      <c r="S757" s="135">
        <f t="shared" si="417"/>
        <v>0</v>
      </c>
      <c r="T757" s="145">
        <f t="shared" si="426"/>
        <v>7.8600000000000003E-2</v>
      </c>
      <c r="U757" s="143">
        <f t="shared" si="433"/>
        <v>11</v>
      </c>
      <c r="V757" s="143">
        <v>252</v>
      </c>
      <c r="W757" s="142">
        <f t="shared" si="418"/>
        <v>1.0033082499999999</v>
      </c>
      <c r="X757" s="135">
        <f t="shared" si="419"/>
        <v>3.4649374599999998</v>
      </c>
      <c r="Y757" s="135">
        <f t="shared" si="420"/>
        <v>0</v>
      </c>
      <c r="Z757" s="148" t="str">
        <f t="shared" si="430"/>
        <v>A+J=</v>
      </c>
      <c r="AA757" s="140">
        <f t="shared" si="431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22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3"/>
      <c r="DN757" s="1"/>
      <c r="DO757" s="1"/>
      <c r="DP757" s="1"/>
      <c r="DQ757" s="1"/>
      <c r="DR757" s="1"/>
      <c r="DS757" s="1"/>
      <c r="DT757" s="1"/>
      <c r="DU757" s="1"/>
      <c r="DV757" s="1"/>
      <c r="DW757" s="4"/>
      <c r="DX757" s="1"/>
      <c r="DY757" s="1"/>
      <c r="DZ757" s="1"/>
      <c r="EA757" s="1"/>
      <c r="EB757" s="1"/>
      <c r="EC757" s="1"/>
    </row>
    <row r="758" spans="1:133" ht="12.75" x14ac:dyDescent="0.2">
      <c r="A758" s="134">
        <f t="shared" si="421"/>
        <v>44811</v>
      </c>
      <c r="B758" s="135">
        <f t="shared" si="413"/>
        <v>1051.14314298</v>
      </c>
      <c r="C758" s="135">
        <f t="shared" si="427"/>
        <v>866.63936432000003</v>
      </c>
      <c r="D758" s="136">
        <f t="shared" si="422"/>
        <v>6455.85</v>
      </c>
      <c r="E758" s="137">
        <f t="shared" si="435"/>
        <v>6411.95</v>
      </c>
      <c r="F758" s="138">
        <f t="shared" si="436"/>
        <v>44764</v>
      </c>
      <c r="G758" s="139">
        <f t="shared" si="414"/>
        <v>-6.8000340776196433E-3</v>
      </c>
      <c r="H758" s="140">
        <f t="shared" si="428"/>
        <v>44824</v>
      </c>
      <c r="I758" s="140">
        <f t="shared" si="415"/>
        <v>44824</v>
      </c>
      <c r="J758" s="141">
        <f t="shared" si="423"/>
        <v>20</v>
      </c>
      <c r="K758" s="141">
        <f t="shared" si="438"/>
        <v>12</v>
      </c>
      <c r="L758" s="8">
        <f t="shared" si="424"/>
        <v>1</v>
      </c>
      <c r="M758" s="142">
        <f t="shared" si="437"/>
        <v>1.00670057</v>
      </c>
      <c r="N758" s="142">
        <f t="shared" si="432"/>
        <v>1.2085334319301226</v>
      </c>
      <c r="O758" s="135">
        <f t="shared" si="434"/>
        <v>1.2085334299999999</v>
      </c>
      <c r="P758" s="135">
        <f t="shared" si="416"/>
        <v>1047.36264353</v>
      </c>
      <c r="Q758" s="190">
        <f t="shared" si="429"/>
        <v>0</v>
      </c>
      <c r="R758" s="191">
        <f t="shared" si="425"/>
        <v>0</v>
      </c>
      <c r="S758" s="135">
        <f t="shared" si="417"/>
        <v>0</v>
      </c>
      <c r="T758" s="145">
        <f t="shared" si="426"/>
        <v>7.8600000000000003E-2</v>
      </c>
      <c r="U758" s="143">
        <f t="shared" si="433"/>
        <v>12</v>
      </c>
      <c r="V758" s="143">
        <v>252</v>
      </c>
      <c r="W758" s="142">
        <f t="shared" si="418"/>
        <v>1.003609542</v>
      </c>
      <c r="X758" s="135">
        <f t="shared" si="419"/>
        <v>3.7804994500000002</v>
      </c>
      <c r="Y758" s="135">
        <f t="shared" si="420"/>
        <v>0</v>
      </c>
      <c r="Z758" s="148" t="str">
        <f t="shared" si="430"/>
        <v>A+J=</v>
      </c>
      <c r="AA758" s="140">
        <f t="shared" si="431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22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3"/>
      <c r="DN758" s="1"/>
      <c r="DO758" s="1"/>
      <c r="DP758" s="1"/>
      <c r="DQ758" s="1"/>
      <c r="DR758" s="1"/>
      <c r="DS758" s="1"/>
      <c r="DT758" s="1"/>
      <c r="DU758" s="1"/>
      <c r="DV758" s="1"/>
      <c r="DW758" s="4"/>
      <c r="DX758" s="1"/>
      <c r="DY758" s="1"/>
      <c r="DZ758" s="1"/>
      <c r="EA758" s="1"/>
      <c r="EB758" s="1"/>
      <c r="EC758" s="1"/>
    </row>
    <row r="759" spans="1:133" ht="12.75" x14ac:dyDescent="0.2">
      <c r="A759" s="134">
        <f t="shared" si="421"/>
        <v>44812</v>
      </c>
      <c r="B759" s="135">
        <f t="shared" si="413"/>
        <v>1051.14314298</v>
      </c>
      <c r="C759" s="135">
        <f t="shared" si="427"/>
        <v>866.63936432000003</v>
      </c>
      <c r="D759" s="136">
        <f t="shared" si="422"/>
        <v>6455.85</v>
      </c>
      <c r="E759" s="137">
        <f t="shared" si="435"/>
        <v>6411.95</v>
      </c>
      <c r="F759" s="138">
        <f t="shared" si="436"/>
        <v>44764</v>
      </c>
      <c r="G759" s="139">
        <f t="shared" si="414"/>
        <v>-6.8000340776196433E-3</v>
      </c>
      <c r="H759" s="140">
        <f t="shared" si="428"/>
        <v>44824</v>
      </c>
      <c r="I759" s="140">
        <f t="shared" si="415"/>
        <v>44824</v>
      </c>
      <c r="J759" s="141">
        <f t="shared" si="423"/>
        <v>20</v>
      </c>
      <c r="K759" s="141">
        <f t="shared" si="438"/>
        <v>12</v>
      </c>
      <c r="L759" s="8">
        <f t="shared" si="424"/>
        <v>1</v>
      </c>
      <c r="M759" s="142">
        <f t="shared" si="437"/>
        <v>1.00670057</v>
      </c>
      <c r="N759" s="142">
        <f t="shared" si="432"/>
        <v>1.2085334319301226</v>
      </c>
      <c r="O759" s="135">
        <f t="shared" si="434"/>
        <v>1.2085334299999999</v>
      </c>
      <c r="P759" s="135">
        <f t="shared" si="416"/>
        <v>1047.36264353</v>
      </c>
      <c r="Q759" s="190">
        <f t="shared" si="429"/>
        <v>0</v>
      </c>
      <c r="R759" s="191">
        <f t="shared" si="425"/>
        <v>0</v>
      </c>
      <c r="S759" s="135">
        <f t="shared" si="417"/>
        <v>0</v>
      </c>
      <c r="T759" s="145">
        <f t="shared" si="426"/>
        <v>7.8600000000000003E-2</v>
      </c>
      <c r="U759" s="143">
        <f t="shared" si="433"/>
        <v>12</v>
      </c>
      <c r="V759" s="143">
        <v>252</v>
      </c>
      <c r="W759" s="142">
        <f t="shared" si="418"/>
        <v>1.003609542</v>
      </c>
      <c r="X759" s="135">
        <f t="shared" si="419"/>
        <v>3.7804994500000002</v>
      </c>
      <c r="Y759" s="135">
        <f t="shared" si="420"/>
        <v>0</v>
      </c>
      <c r="Z759" s="148" t="str">
        <f t="shared" si="430"/>
        <v>A+J=</v>
      </c>
      <c r="AA759" s="140">
        <f t="shared" si="431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22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3"/>
      <c r="DN759" s="1"/>
      <c r="DO759" s="1"/>
      <c r="DP759" s="1"/>
      <c r="DQ759" s="1"/>
      <c r="DR759" s="1"/>
      <c r="DS759" s="1"/>
      <c r="DT759" s="1"/>
      <c r="DU759" s="1"/>
      <c r="DV759" s="1"/>
      <c r="DW759" s="4"/>
      <c r="DX759" s="1"/>
      <c r="DY759" s="1"/>
      <c r="DZ759" s="1"/>
      <c r="EA759" s="1"/>
      <c r="EB759" s="1"/>
      <c r="EC759" s="1"/>
    </row>
    <row r="760" spans="1:133" ht="12.75" x14ac:dyDescent="0.2">
      <c r="A760" s="134">
        <f t="shared" si="421"/>
        <v>44813</v>
      </c>
      <c r="B760" s="135">
        <f t="shared" si="413"/>
        <v>1051.4587992199999</v>
      </c>
      <c r="C760" s="135">
        <f t="shared" si="427"/>
        <v>866.63936432000003</v>
      </c>
      <c r="D760" s="136">
        <f t="shared" si="422"/>
        <v>6455.85</v>
      </c>
      <c r="E760" s="137">
        <f t="shared" si="435"/>
        <v>6411.95</v>
      </c>
      <c r="F760" s="138">
        <f t="shared" si="436"/>
        <v>44764</v>
      </c>
      <c r="G760" s="139">
        <f t="shared" si="414"/>
        <v>-6.8000340776196433E-3</v>
      </c>
      <c r="H760" s="140">
        <f t="shared" si="428"/>
        <v>44824</v>
      </c>
      <c r="I760" s="140">
        <f t="shared" si="415"/>
        <v>44824</v>
      </c>
      <c r="J760" s="141">
        <f t="shared" si="423"/>
        <v>20</v>
      </c>
      <c r="K760" s="141">
        <f t="shared" si="438"/>
        <v>13</v>
      </c>
      <c r="L760" s="8">
        <f t="shared" si="424"/>
        <v>1</v>
      </c>
      <c r="M760" s="142">
        <f t="shared" si="437"/>
        <v>1.00670057</v>
      </c>
      <c r="N760" s="142">
        <f t="shared" si="432"/>
        <v>1.2085334319301226</v>
      </c>
      <c r="O760" s="135">
        <f t="shared" si="434"/>
        <v>1.2085334299999999</v>
      </c>
      <c r="P760" s="135">
        <f t="shared" si="416"/>
        <v>1047.36264353</v>
      </c>
      <c r="Q760" s="190">
        <f t="shared" si="429"/>
        <v>0</v>
      </c>
      <c r="R760" s="191">
        <f t="shared" si="425"/>
        <v>0</v>
      </c>
      <c r="S760" s="135">
        <f t="shared" si="417"/>
        <v>0</v>
      </c>
      <c r="T760" s="145">
        <f t="shared" si="426"/>
        <v>7.8600000000000003E-2</v>
      </c>
      <c r="U760" s="143">
        <f t="shared" si="433"/>
        <v>13</v>
      </c>
      <c r="V760" s="143">
        <v>252</v>
      </c>
      <c r="W760" s="142">
        <f t="shared" si="418"/>
        <v>1.0039109239999999</v>
      </c>
      <c r="X760" s="135">
        <f t="shared" si="419"/>
        <v>4.0961556899999998</v>
      </c>
      <c r="Y760" s="135">
        <f t="shared" si="420"/>
        <v>0</v>
      </c>
      <c r="Z760" s="148" t="str">
        <f t="shared" si="430"/>
        <v>A+J=</v>
      </c>
      <c r="AA760" s="140">
        <f t="shared" si="431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22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3"/>
      <c r="DN760" s="1"/>
      <c r="DO760" s="1"/>
      <c r="DP760" s="1"/>
      <c r="DQ760" s="1"/>
      <c r="DR760" s="1"/>
      <c r="DS760" s="1"/>
      <c r="DT760" s="1"/>
      <c r="DU760" s="1"/>
      <c r="DV760" s="1"/>
      <c r="DW760" s="4"/>
      <c r="DX760" s="1"/>
      <c r="DY760" s="1"/>
      <c r="DZ760" s="1"/>
      <c r="EA760" s="1"/>
      <c r="EB760" s="1"/>
      <c r="EC760" s="1"/>
    </row>
    <row r="761" spans="1:133" ht="12.75" x14ac:dyDescent="0.2">
      <c r="A761" s="134">
        <f t="shared" si="421"/>
        <v>44814</v>
      </c>
      <c r="B761" s="135">
        <f t="shared" si="413"/>
        <v>1051.77455078</v>
      </c>
      <c r="C761" s="135">
        <f t="shared" si="427"/>
        <v>866.63936432000003</v>
      </c>
      <c r="D761" s="136">
        <f t="shared" si="422"/>
        <v>6455.85</v>
      </c>
      <c r="E761" s="137">
        <f t="shared" si="435"/>
        <v>6411.95</v>
      </c>
      <c r="F761" s="138">
        <f t="shared" si="436"/>
        <v>44764</v>
      </c>
      <c r="G761" s="139">
        <f t="shared" si="414"/>
        <v>-6.8000340776196433E-3</v>
      </c>
      <c r="H761" s="140">
        <f t="shared" si="428"/>
        <v>44824</v>
      </c>
      <c r="I761" s="140">
        <f t="shared" si="415"/>
        <v>44824</v>
      </c>
      <c r="J761" s="141">
        <f t="shared" si="423"/>
        <v>20</v>
      </c>
      <c r="K761" s="141">
        <f t="shared" si="438"/>
        <v>14</v>
      </c>
      <c r="L761" s="8">
        <f t="shared" si="424"/>
        <v>1</v>
      </c>
      <c r="M761" s="142">
        <f t="shared" si="437"/>
        <v>1.00670057</v>
      </c>
      <c r="N761" s="142">
        <f t="shared" si="432"/>
        <v>1.2085334319301226</v>
      </c>
      <c r="O761" s="135">
        <f t="shared" si="434"/>
        <v>1.2085334299999999</v>
      </c>
      <c r="P761" s="135">
        <f t="shared" si="416"/>
        <v>1047.36264353</v>
      </c>
      <c r="Q761" s="190">
        <f t="shared" si="429"/>
        <v>0</v>
      </c>
      <c r="R761" s="191">
        <f t="shared" si="425"/>
        <v>0</v>
      </c>
      <c r="S761" s="135">
        <f t="shared" si="417"/>
        <v>0</v>
      </c>
      <c r="T761" s="145">
        <f t="shared" si="426"/>
        <v>7.8600000000000003E-2</v>
      </c>
      <c r="U761" s="143">
        <f t="shared" si="433"/>
        <v>14</v>
      </c>
      <c r="V761" s="143">
        <v>252</v>
      </c>
      <c r="W761" s="142">
        <f t="shared" si="418"/>
        <v>1.0042123970000001</v>
      </c>
      <c r="X761" s="135">
        <f t="shared" si="419"/>
        <v>4.4119072499999996</v>
      </c>
      <c r="Y761" s="135">
        <f t="shared" si="420"/>
        <v>0</v>
      </c>
      <c r="Z761" s="148" t="str">
        <f t="shared" si="430"/>
        <v>A+J=</v>
      </c>
      <c r="AA761" s="140">
        <f t="shared" si="431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22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3"/>
      <c r="DN761" s="1"/>
      <c r="DO761" s="1"/>
      <c r="DP761" s="1"/>
      <c r="DQ761" s="1"/>
      <c r="DR761" s="1"/>
      <c r="DS761" s="1"/>
      <c r="DT761" s="1"/>
      <c r="DU761" s="1"/>
      <c r="DV761" s="1"/>
      <c r="DW761" s="4"/>
      <c r="DX761" s="1"/>
      <c r="DY761" s="1"/>
      <c r="DZ761" s="1"/>
      <c r="EA761" s="1"/>
      <c r="EB761" s="1"/>
      <c r="EC761" s="1"/>
    </row>
    <row r="762" spans="1:133" ht="12.75" x14ac:dyDescent="0.2">
      <c r="A762" s="134">
        <f t="shared" si="421"/>
        <v>44815</v>
      </c>
      <c r="B762" s="135">
        <f t="shared" si="413"/>
        <v>1051.77455078</v>
      </c>
      <c r="C762" s="135">
        <f t="shared" si="427"/>
        <v>866.63936432000003</v>
      </c>
      <c r="D762" s="136">
        <f t="shared" si="422"/>
        <v>6455.85</v>
      </c>
      <c r="E762" s="137">
        <f t="shared" si="435"/>
        <v>6411.95</v>
      </c>
      <c r="F762" s="138">
        <f t="shared" si="436"/>
        <v>44764</v>
      </c>
      <c r="G762" s="139">
        <f t="shared" si="414"/>
        <v>-6.8000340776196433E-3</v>
      </c>
      <c r="H762" s="140">
        <f t="shared" si="428"/>
        <v>44824</v>
      </c>
      <c r="I762" s="140">
        <f t="shared" si="415"/>
        <v>44824</v>
      </c>
      <c r="J762" s="141">
        <f t="shared" si="423"/>
        <v>20</v>
      </c>
      <c r="K762" s="141">
        <f t="shared" si="438"/>
        <v>14</v>
      </c>
      <c r="L762" s="8">
        <f t="shared" si="424"/>
        <v>1</v>
      </c>
      <c r="M762" s="142">
        <f t="shared" si="437"/>
        <v>1.00670057</v>
      </c>
      <c r="N762" s="142">
        <f t="shared" si="432"/>
        <v>1.2085334319301226</v>
      </c>
      <c r="O762" s="135">
        <f t="shared" si="434"/>
        <v>1.2085334299999999</v>
      </c>
      <c r="P762" s="135">
        <f t="shared" si="416"/>
        <v>1047.36264353</v>
      </c>
      <c r="Q762" s="190">
        <f t="shared" si="429"/>
        <v>0</v>
      </c>
      <c r="R762" s="191">
        <f t="shared" si="425"/>
        <v>0</v>
      </c>
      <c r="S762" s="135">
        <f t="shared" si="417"/>
        <v>0</v>
      </c>
      <c r="T762" s="145">
        <f t="shared" si="426"/>
        <v>7.8600000000000003E-2</v>
      </c>
      <c r="U762" s="143">
        <f t="shared" si="433"/>
        <v>14</v>
      </c>
      <c r="V762" s="143">
        <v>252</v>
      </c>
      <c r="W762" s="142">
        <f t="shared" si="418"/>
        <v>1.0042123970000001</v>
      </c>
      <c r="X762" s="135">
        <f t="shared" si="419"/>
        <v>4.4119072499999996</v>
      </c>
      <c r="Y762" s="135">
        <f t="shared" si="420"/>
        <v>0</v>
      </c>
      <c r="Z762" s="148" t="str">
        <f t="shared" si="430"/>
        <v>A+J=</v>
      </c>
      <c r="AA762" s="140">
        <f t="shared" si="431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22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3"/>
      <c r="DN762" s="1"/>
      <c r="DO762" s="1"/>
      <c r="DP762" s="1"/>
      <c r="DQ762" s="1"/>
      <c r="DR762" s="1"/>
      <c r="DS762" s="1"/>
      <c r="DT762" s="1"/>
      <c r="DU762" s="1"/>
      <c r="DV762" s="1"/>
      <c r="DW762" s="4"/>
      <c r="DX762" s="1"/>
      <c r="DY762" s="1"/>
      <c r="DZ762" s="1"/>
      <c r="EA762" s="1"/>
      <c r="EB762" s="1"/>
      <c r="EC762" s="1"/>
    </row>
    <row r="763" spans="1:133" ht="12.75" x14ac:dyDescent="0.2">
      <c r="A763" s="134">
        <f t="shared" si="421"/>
        <v>44816</v>
      </c>
      <c r="B763" s="135">
        <f t="shared" si="413"/>
        <v>1051.77455078</v>
      </c>
      <c r="C763" s="135">
        <f t="shared" si="427"/>
        <v>866.63936432000003</v>
      </c>
      <c r="D763" s="136">
        <f t="shared" si="422"/>
        <v>6455.85</v>
      </c>
      <c r="E763" s="137">
        <f t="shared" si="435"/>
        <v>6411.95</v>
      </c>
      <c r="F763" s="138">
        <f t="shared" si="436"/>
        <v>44764</v>
      </c>
      <c r="G763" s="139">
        <f t="shared" si="414"/>
        <v>-6.8000340776196433E-3</v>
      </c>
      <c r="H763" s="140">
        <f t="shared" si="428"/>
        <v>44824</v>
      </c>
      <c r="I763" s="140">
        <f t="shared" si="415"/>
        <v>44824</v>
      </c>
      <c r="J763" s="141">
        <f t="shared" si="423"/>
        <v>20</v>
      </c>
      <c r="K763" s="141">
        <f t="shared" si="438"/>
        <v>14</v>
      </c>
      <c r="L763" s="8">
        <f t="shared" si="424"/>
        <v>1</v>
      </c>
      <c r="M763" s="142">
        <f t="shared" si="437"/>
        <v>1.00670057</v>
      </c>
      <c r="N763" s="142">
        <f t="shared" si="432"/>
        <v>1.2085334319301226</v>
      </c>
      <c r="O763" s="135">
        <f t="shared" si="434"/>
        <v>1.2085334299999999</v>
      </c>
      <c r="P763" s="135">
        <f t="shared" si="416"/>
        <v>1047.36264353</v>
      </c>
      <c r="Q763" s="190">
        <f t="shared" si="429"/>
        <v>0</v>
      </c>
      <c r="R763" s="191">
        <f t="shared" si="425"/>
        <v>0</v>
      </c>
      <c r="S763" s="135">
        <f t="shared" si="417"/>
        <v>0</v>
      </c>
      <c r="T763" s="145">
        <f t="shared" si="426"/>
        <v>7.8600000000000003E-2</v>
      </c>
      <c r="U763" s="143">
        <f t="shared" si="433"/>
        <v>14</v>
      </c>
      <c r="V763" s="143">
        <v>252</v>
      </c>
      <c r="W763" s="142">
        <f t="shared" si="418"/>
        <v>1.0042123970000001</v>
      </c>
      <c r="X763" s="135">
        <f t="shared" si="419"/>
        <v>4.4119072499999996</v>
      </c>
      <c r="Y763" s="135">
        <f t="shared" si="420"/>
        <v>0</v>
      </c>
      <c r="Z763" s="148" t="str">
        <f t="shared" si="430"/>
        <v>A+J=</v>
      </c>
      <c r="AA763" s="140">
        <f t="shared" si="431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22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3"/>
      <c r="DN763" s="1"/>
      <c r="DO763" s="1"/>
      <c r="DP763" s="1"/>
      <c r="DQ763" s="1"/>
      <c r="DR763" s="1"/>
      <c r="DS763" s="1"/>
      <c r="DT763" s="1"/>
      <c r="DU763" s="1"/>
      <c r="DV763" s="1"/>
      <c r="DW763" s="4"/>
      <c r="DX763" s="1"/>
      <c r="DY763" s="1"/>
      <c r="DZ763" s="1"/>
      <c r="EA763" s="1"/>
      <c r="EB763" s="1"/>
      <c r="EC763" s="1"/>
    </row>
    <row r="764" spans="1:133" ht="12.75" x14ac:dyDescent="0.2">
      <c r="A764" s="134">
        <f t="shared" si="421"/>
        <v>44817</v>
      </c>
      <c r="B764" s="135">
        <f t="shared" si="413"/>
        <v>1052.0903976500001</v>
      </c>
      <c r="C764" s="135">
        <f t="shared" si="427"/>
        <v>866.63936432000003</v>
      </c>
      <c r="D764" s="136">
        <f t="shared" si="422"/>
        <v>6455.85</v>
      </c>
      <c r="E764" s="137">
        <f t="shared" si="435"/>
        <v>6411.95</v>
      </c>
      <c r="F764" s="138">
        <f t="shared" si="436"/>
        <v>44764</v>
      </c>
      <c r="G764" s="139">
        <f t="shared" si="414"/>
        <v>-6.8000340776196433E-3</v>
      </c>
      <c r="H764" s="140">
        <f t="shared" si="428"/>
        <v>44824</v>
      </c>
      <c r="I764" s="140">
        <f t="shared" si="415"/>
        <v>44824</v>
      </c>
      <c r="J764" s="141">
        <f t="shared" si="423"/>
        <v>20</v>
      </c>
      <c r="K764" s="141">
        <f t="shared" si="438"/>
        <v>15</v>
      </c>
      <c r="L764" s="8">
        <f t="shared" si="424"/>
        <v>1</v>
      </c>
      <c r="M764" s="142">
        <f t="shared" si="437"/>
        <v>1.00670057</v>
      </c>
      <c r="N764" s="142">
        <f t="shared" si="432"/>
        <v>1.2085334319301226</v>
      </c>
      <c r="O764" s="135">
        <f t="shared" si="434"/>
        <v>1.2085334299999999</v>
      </c>
      <c r="P764" s="135">
        <f t="shared" si="416"/>
        <v>1047.36264353</v>
      </c>
      <c r="Q764" s="190">
        <f t="shared" si="429"/>
        <v>0</v>
      </c>
      <c r="R764" s="191">
        <f t="shared" si="425"/>
        <v>0</v>
      </c>
      <c r="S764" s="135">
        <f t="shared" si="417"/>
        <v>0</v>
      </c>
      <c r="T764" s="145">
        <f t="shared" si="426"/>
        <v>7.8600000000000003E-2</v>
      </c>
      <c r="U764" s="143">
        <f t="shared" si="433"/>
        <v>15</v>
      </c>
      <c r="V764" s="143">
        <v>252</v>
      </c>
      <c r="W764" s="142">
        <f t="shared" si="418"/>
        <v>1.004513961</v>
      </c>
      <c r="X764" s="135">
        <f t="shared" si="419"/>
        <v>4.7277541200000002</v>
      </c>
      <c r="Y764" s="135">
        <f t="shared" si="420"/>
        <v>0</v>
      </c>
      <c r="Z764" s="148" t="str">
        <f t="shared" si="430"/>
        <v>A+J=</v>
      </c>
      <c r="AA764" s="140">
        <f t="shared" si="431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22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3"/>
      <c r="DN764" s="1"/>
      <c r="DO764" s="1"/>
      <c r="DP764" s="1"/>
      <c r="DQ764" s="1"/>
      <c r="DR764" s="1"/>
      <c r="DS764" s="1"/>
      <c r="DT764" s="1"/>
      <c r="DU764" s="1"/>
      <c r="DV764" s="1"/>
      <c r="DW764" s="4"/>
      <c r="DX764" s="1"/>
      <c r="DY764" s="1"/>
      <c r="DZ764" s="1"/>
      <c r="EA764" s="1"/>
      <c r="EB764" s="1"/>
      <c r="EC764" s="1"/>
    </row>
    <row r="765" spans="1:133" ht="12.75" x14ac:dyDescent="0.2">
      <c r="A765" s="134">
        <f t="shared" si="421"/>
        <v>44818</v>
      </c>
      <c r="B765" s="135">
        <f t="shared" si="413"/>
        <v>1052.4063387799999</v>
      </c>
      <c r="C765" s="135">
        <f t="shared" si="427"/>
        <v>866.63936432000003</v>
      </c>
      <c r="D765" s="136">
        <f t="shared" si="422"/>
        <v>6455.85</v>
      </c>
      <c r="E765" s="137">
        <f t="shared" si="435"/>
        <v>6411.95</v>
      </c>
      <c r="F765" s="138">
        <f t="shared" si="436"/>
        <v>44764</v>
      </c>
      <c r="G765" s="139">
        <f t="shared" si="414"/>
        <v>-6.8000340776196433E-3</v>
      </c>
      <c r="H765" s="140">
        <f t="shared" si="428"/>
        <v>44824</v>
      </c>
      <c r="I765" s="140">
        <f t="shared" si="415"/>
        <v>44824</v>
      </c>
      <c r="J765" s="141">
        <f t="shared" si="423"/>
        <v>20</v>
      </c>
      <c r="K765" s="141">
        <f t="shared" si="438"/>
        <v>16</v>
      </c>
      <c r="L765" s="8">
        <f t="shared" si="424"/>
        <v>1</v>
      </c>
      <c r="M765" s="142">
        <f t="shared" si="437"/>
        <v>1.00670057</v>
      </c>
      <c r="N765" s="142">
        <f t="shared" si="432"/>
        <v>1.2085334319301226</v>
      </c>
      <c r="O765" s="135">
        <f t="shared" si="434"/>
        <v>1.2085334299999999</v>
      </c>
      <c r="P765" s="135">
        <f t="shared" si="416"/>
        <v>1047.36264353</v>
      </c>
      <c r="Q765" s="190">
        <f t="shared" si="429"/>
        <v>0</v>
      </c>
      <c r="R765" s="191">
        <f t="shared" si="425"/>
        <v>0</v>
      </c>
      <c r="S765" s="135">
        <f t="shared" si="417"/>
        <v>0</v>
      </c>
      <c r="T765" s="145">
        <f t="shared" si="426"/>
        <v>7.8600000000000003E-2</v>
      </c>
      <c r="U765" s="143">
        <f t="shared" si="433"/>
        <v>16</v>
      </c>
      <c r="V765" s="143">
        <v>252</v>
      </c>
      <c r="W765" s="142">
        <f t="shared" si="418"/>
        <v>1.0048156150000001</v>
      </c>
      <c r="X765" s="135">
        <f t="shared" si="419"/>
        <v>5.0436952499999999</v>
      </c>
      <c r="Y765" s="135">
        <f t="shared" si="420"/>
        <v>0</v>
      </c>
      <c r="Z765" s="148" t="str">
        <f t="shared" si="430"/>
        <v>A+J=</v>
      </c>
      <c r="AA765" s="140">
        <f t="shared" si="431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22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3"/>
      <c r="DN765" s="1"/>
      <c r="DO765" s="1"/>
      <c r="DP765" s="1"/>
      <c r="DQ765" s="1"/>
      <c r="DR765" s="1"/>
      <c r="DS765" s="1"/>
      <c r="DT765" s="1"/>
      <c r="DU765" s="1"/>
      <c r="DV765" s="1"/>
      <c r="DW765" s="4"/>
      <c r="DX765" s="1"/>
      <c r="DY765" s="1"/>
      <c r="DZ765" s="1"/>
      <c r="EA765" s="1"/>
      <c r="EB765" s="1"/>
      <c r="EC765" s="1"/>
    </row>
    <row r="766" spans="1:133" ht="12.75" x14ac:dyDescent="0.2">
      <c r="A766" s="134">
        <f t="shared" si="421"/>
        <v>44819</v>
      </c>
      <c r="B766" s="135">
        <f t="shared" si="413"/>
        <v>1052.72237522</v>
      </c>
      <c r="C766" s="135">
        <f t="shared" si="427"/>
        <v>866.63936432000003</v>
      </c>
      <c r="D766" s="136">
        <f t="shared" si="422"/>
        <v>6455.85</v>
      </c>
      <c r="E766" s="137">
        <f t="shared" si="435"/>
        <v>6411.95</v>
      </c>
      <c r="F766" s="138">
        <f t="shared" si="436"/>
        <v>44764</v>
      </c>
      <c r="G766" s="139">
        <f t="shared" si="414"/>
        <v>-6.8000340776196433E-3</v>
      </c>
      <c r="H766" s="140">
        <f t="shared" si="428"/>
        <v>44824</v>
      </c>
      <c r="I766" s="140">
        <f t="shared" si="415"/>
        <v>44824</v>
      </c>
      <c r="J766" s="141">
        <f t="shared" si="423"/>
        <v>20</v>
      </c>
      <c r="K766" s="141">
        <f t="shared" si="438"/>
        <v>17</v>
      </c>
      <c r="L766" s="8">
        <f t="shared" si="424"/>
        <v>1</v>
      </c>
      <c r="M766" s="142">
        <f t="shared" si="437"/>
        <v>1.00670057</v>
      </c>
      <c r="N766" s="142">
        <f t="shared" si="432"/>
        <v>1.2085334319301226</v>
      </c>
      <c r="O766" s="135">
        <f t="shared" si="434"/>
        <v>1.2085334299999999</v>
      </c>
      <c r="P766" s="135">
        <f t="shared" si="416"/>
        <v>1047.36264353</v>
      </c>
      <c r="Q766" s="190">
        <f t="shared" si="429"/>
        <v>0</v>
      </c>
      <c r="R766" s="191">
        <f t="shared" si="425"/>
        <v>0</v>
      </c>
      <c r="S766" s="135">
        <f t="shared" si="417"/>
        <v>0</v>
      </c>
      <c r="T766" s="145">
        <f t="shared" si="426"/>
        <v>7.8600000000000003E-2</v>
      </c>
      <c r="U766" s="143">
        <f t="shared" si="433"/>
        <v>17</v>
      </c>
      <c r="V766" s="143">
        <v>252</v>
      </c>
      <c r="W766" s="142">
        <f t="shared" si="418"/>
        <v>1.0051173600000001</v>
      </c>
      <c r="X766" s="135">
        <f t="shared" si="419"/>
        <v>5.3597316900000003</v>
      </c>
      <c r="Y766" s="135">
        <f t="shared" si="420"/>
        <v>0</v>
      </c>
      <c r="Z766" s="148" t="str">
        <f t="shared" si="430"/>
        <v>A+J=</v>
      </c>
      <c r="AA766" s="140">
        <f t="shared" si="431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22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3"/>
      <c r="DN766" s="1"/>
      <c r="DO766" s="1"/>
      <c r="DP766" s="1"/>
      <c r="DQ766" s="1"/>
      <c r="DR766" s="1"/>
      <c r="DS766" s="1"/>
      <c r="DT766" s="1"/>
      <c r="DU766" s="1"/>
      <c r="DV766" s="1"/>
      <c r="DW766" s="4"/>
      <c r="DX766" s="1"/>
      <c r="DY766" s="1"/>
      <c r="DZ766" s="1"/>
      <c r="EA766" s="1"/>
      <c r="EB766" s="1"/>
      <c r="EC766" s="1"/>
    </row>
    <row r="767" spans="1:133" ht="12.75" x14ac:dyDescent="0.2">
      <c r="A767" s="134">
        <f t="shared" si="421"/>
        <v>44820</v>
      </c>
      <c r="B767" s="135">
        <f t="shared" si="413"/>
        <v>1053.0385069700001</v>
      </c>
      <c r="C767" s="135">
        <f t="shared" si="427"/>
        <v>866.63936432000003</v>
      </c>
      <c r="D767" s="136">
        <f t="shared" si="422"/>
        <v>6455.85</v>
      </c>
      <c r="E767" s="137">
        <f t="shared" si="435"/>
        <v>6411.95</v>
      </c>
      <c r="F767" s="138">
        <f t="shared" si="436"/>
        <v>44764</v>
      </c>
      <c r="G767" s="139">
        <f t="shared" si="414"/>
        <v>-6.8000340776196433E-3</v>
      </c>
      <c r="H767" s="140">
        <f t="shared" si="428"/>
        <v>44824</v>
      </c>
      <c r="I767" s="140">
        <f t="shared" si="415"/>
        <v>44824</v>
      </c>
      <c r="J767" s="141">
        <f t="shared" si="423"/>
        <v>20</v>
      </c>
      <c r="K767" s="141">
        <f t="shared" si="438"/>
        <v>18</v>
      </c>
      <c r="L767" s="8">
        <f t="shared" si="424"/>
        <v>1</v>
      </c>
      <c r="M767" s="142">
        <f t="shared" si="437"/>
        <v>1.00670057</v>
      </c>
      <c r="N767" s="142">
        <f t="shared" si="432"/>
        <v>1.2085334319301226</v>
      </c>
      <c r="O767" s="135">
        <f t="shared" si="434"/>
        <v>1.2085334299999999</v>
      </c>
      <c r="P767" s="135">
        <f t="shared" si="416"/>
        <v>1047.36264353</v>
      </c>
      <c r="Q767" s="190">
        <f t="shared" si="429"/>
        <v>0</v>
      </c>
      <c r="R767" s="191">
        <f t="shared" si="425"/>
        <v>0</v>
      </c>
      <c r="S767" s="135">
        <f t="shared" si="417"/>
        <v>0</v>
      </c>
      <c r="T767" s="145">
        <f t="shared" si="426"/>
        <v>7.8600000000000003E-2</v>
      </c>
      <c r="U767" s="143">
        <f t="shared" si="433"/>
        <v>18</v>
      </c>
      <c r="V767" s="143">
        <v>252</v>
      </c>
      <c r="W767" s="142">
        <f t="shared" si="418"/>
        <v>1.0054191960000001</v>
      </c>
      <c r="X767" s="135">
        <f t="shared" si="419"/>
        <v>5.6758634399999996</v>
      </c>
      <c r="Y767" s="135">
        <f t="shared" si="420"/>
        <v>0</v>
      </c>
      <c r="Z767" s="148" t="str">
        <f t="shared" si="430"/>
        <v>A+J=</v>
      </c>
      <c r="AA767" s="140">
        <f t="shared" si="431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22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3"/>
      <c r="DN767" s="1"/>
      <c r="DO767" s="1"/>
      <c r="DP767" s="1"/>
      <c r="DQ767" s="1"/>
      <c r="DR767" s="1"/>
      <c r="DS767" s="1"/>
      <c r="DT767" s="1"/>
      <c r="DU767" s="1"/>
      <c r="DV767" s="1"/>
      <c r="DW767" s="4"/>
      <c r="DX767" s="1"/>
      <c r="DY767" s="1"/>
      <c r="DZ767" s="1"/>
      <c r="EA767" s="1"/>
      <c r="EB767" s="1"/>
      <c r="EC767" s="1"/>
    </row>
    <row r="768" spans="1:133" ht="12.75" x14ac:dyDescent="0.2">
      <c r="A768" s="134">
        <f t="shared" si="421"/>
        <v>44821</v>
      </c>
      <c r="B768" s="135">
        <f t="shared" si="413"/>
        <v>1053.35473299</v>
      </c>
      <c r="C768" s="135">
        <f t="shared" si="427"/>
        <v>866.63936432000003</v>
      </c>
      <c r="D768" s="136">
        <f t="shared" si="422"/>
        <v>6455.85</v>
      </c>
      <c r="E768" s="137">
        <f t="shared" si="435"/>
        <v>6411.95</v>
      </c>
      <c r="F768" s="138">
        <f t="shared" si="436"/>
        <v>44764</v>
      </c>
      <c r="G768" s="139">
        <f t="shared" si="414"/>
        <v>-6.8000340776196433E-3</v>
      </c>
      <c r="H768" s="140">
        <f t="shared" si="428"/>
        <v>44824</v>
      </c>
      <c r="I768" s="140">
        <f t="shared" si="415"/>
        <v>44824</v>
      </c>
      <c r="J768" s="141">
        <f t="shared" si="423"/>
        <v>20</v>
      </c>
      <c r="K768" s="141">
        <f t="shared" si="438"/>
        <v>19</v>
      </c>
      <c r="L768" s="8">
        <f t="shared" si="424"/>
        <v>1</v>
      </c>
      <c r="M768" s="142">
        <f t="shared" si="437"/>
        <v>1.00670057</v>
      </c>
      <c r="N768" s="142">
        <f t="shared" si="432"/>
        <v>1.2085334319301226</v>
      </c>
      <c r="O768" s="135">
        <f t="shared" si="434"/>
        <v>1.2085334299999999</v>
      </c>
      <c r="P768" s="135">
        <f t="shared" si="416"/>
        <v>1047.36264353</v>
      </c>
      <c r="Q768" s="190">
        <f t="shared" si="429"/>
        <v>0</v>
      </c>
      <c r="R768" s="191">
        <f t="shared" si="425"/>
        <v>0</v>
      </c>
      <c r="S768" s="135">
        <f t="shared" si="417"/>
        <v>0</v>
      </c>
      <c r="T768" s="145">
        <f t="shared" si="426"/>
        <v>7.8600000000000003E-2</v>
      </c>
      <c r="U768" s="143">
        <f t="shared" si="433"/>
        <v>19</v>
      </c>
      <c r="V768" s="143">
        <v>252</v>
      </c>
      <c r="W768" s="142">
        <f t="shared" si="418"/>
        <v>1.005721122</v>
      </c>
      <c r="X768" s="135">
        <f t="shared" si="419"/>
        <v>5.9920894599999999</v>
      </c>
      <c r="Y768" s="135">
        <f t="shared" si="420"/>
        <v>0</v>
      </c>
      <c r="Z768" s="148" t="str">
        <f t="shared" si="430"/>
        <v>A+J=</v>
      </c>
      <c r="AA768" s="140">
        <f t="shared" si="431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22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3"/>
      <c r="DN768" s="1"/>
      <c r="DO768" s="1"/>
      <c r="DP768" s="1"/>
      <c r="DQ768" s="1"/>
      <c r="DR768" s="1"/>
      <c r="DS768" s="1"/>
      <c r="DT768" s="1"/>
      <c r="DU768" s="1"/>
      <c r="DV768" s="1"/>
      <c r="DW768" s="4"/>
      <c r="DX768" s="1"/>
      <c r="DY768" s="1"/>
      <c r="DZ768" s="1"/>
      <c r="EA768" s="1"/>
      <c r="EB768" s="1"/>
      <c r="EC768" s="1"/>
    </row>
    <row r="769" spans="1:133" ht="12.75" x14ac:dyDescent="0.2">
      <c r="A769" s="134">
        <f t="shared" si="421"/>
        <v>44822</v>
      </c>
      <c r="B769" s="135">
        <f t="shared" si="413"/>
        <v>1053.35473299</v>
      </c>
      <c r="C769" s="135">
        <f t="shared" si="427"/>
        <v>866.63936432000003</v>
      </c>
      <c r="D769" s="136">
        <f t="shared" si="422"/>
        <v>6455.85</v>
      </c>
      <c r="E769" s="137">
        <f t="shared" si="435"/>
        <v>6411.95</v>
      </c>
      <c r="F769" s="138">
        <f t="shared" si="436"/>
        <v>44764</v>
      </c>
      <c r="G769" s="139">
        <f t="shared" si="414"/>
        <v>-6.8000340776196433E-3</v>
      </c>
      <c r="H769" s="140">
        <f t="shared" si="428"/>
        <v>44824</v>
      </c>
      <c r="I769" s="140">
        <f t="shared" si="415"/>
        <v>44824</v>
      </c>
      <c r="J769" s="141">
        <f t="shared" si="423"/>
        <v>20</v>
      </c>
      <c r="K769" s="141">
        <f t="shared" si="438"/>
        <v>19</v>
      </c>
      <c r="L769" s="8">
        <f t="shared" si="424"/>
        <v>1</v>
      </c>
      <c r="M769" s="142">
        <f t="shared" si="437"/>
        <v>1.00670057</v>
      </c>
      <c r="N769" s="142">
        <f t="shared" si="432"/>
        <v>1.2085334319301226</v>
      </c>
      <c r="O769" s="135">
        <f t="shared" si="434"/>
        <v>1.2085334299999999</v>
      </c>
      <c r="P769" s="135">
        <f t="shared" si="416"/>
        <v>1047.36264353</v>
      </c>
      <c r="Q769" s="190">
        <f t="shared" si="429"/>
        <v>0</v>
      </c>
      <c r="R769" s="191">
        <f t="shared" si="425"/>
        <v>0</v>
      </c>
      <c r="S769" s="135">
        <f t="shared" si="417"/>
        <v>0</v>
      </c>
      <c r="T769" s="145">
        <f t="shared" si="426"/>
        <v>7.8600000000000003E-2</v>
      </c>
      <c r="U769" s="143">
        <f t="shared" si="433"/>
        <v>19</v>
      </c>
      <c r="V769" s="143">
        <v>252</v>
      </c>
      <c r="W769" s="142">
        <f t="shared" si="418"/>
        <v>1.005721122</v>
      </c>
      <c r="X769" s="135">
        <f t="shared" si="419"/>
        <v>5.9920894599999999</v>
      </c>
      <c r="Y769" s="135">
        <f t="shared" si="420"/>
        <v>0</v>
      </c>
      <c r="Z769" s="148" t="str">
        <f t="shared" si="430"/>
        <v>A+J=</v>
      </c>
      <c r="AA769" s="140">
        <f t="shared" si="431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22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3"/>
      <c r="DN769" s="1"/>
      <c r="DO769" s="1"/>
      <c r="DP769" s="1"/>
      <c r="DQ769" s="1"/>
      <c r="DR769" s="1"/>
      <c r="DS769" s="1"/>
      <c r="DT769" s="1"/>
      <c r="DU769" s="1"/>
      <c r="DV769" s="1"/>
      <c r="DW769" s="4"/>
      <c r="DX769" s="1"/>
      <c r="DY769" s="1"/>
      <c r="DZ769" s="1"/>
      <c r="EA769" s="1"/>
      <c r="EB769" s="1"/>
      <c r="EC769" s="1"/>
    </row>
    <row r="770" spans="1:133" ht="12.75" x14ac:dyDescent="0.2">
      <c r="A770" s="134">
        <f t="shared" si="421"/>
        <v>44823</v>
      </c>
      <c r="B770" s="135">
        <f t="shared" si="413"/>
        <v>1053.35473299</v>
      </c>
      <c r="C770" s="135">
        <f t="shared" si="427"/>
        <v>866.63936432000003</v>
      </c>
      <c r="D770" s="136">
        <f t="shared" si="422"/>
        <v>6455.85</v>
      </c>
      <c r="E770" s="137">
        <f t="shared" si="435"/>
        <v>6411.95</v>
      </c>
      <c r="F770" s="138">
        <f t="shared" si="436"/>
        <v>44764</v>
      </c>
      <c r="G770" s="139">
        <f t="shared" si="414"/>
        <v>-6.8000340776196433E-3</v>
      </c>
      <c r="H770" s="140">
        <f t="shared" si="428"/>
        <v>44824</v>
      </c>
      <c r="I770" s="140">
        <f t="shared" si="415"/>
        <v>44824</v>
      </c>
      <c r="J770" s="141">
        <f t="shared" si="423"/>
        <v>20</v>
      </c>
      <c r="K770" s="141">
        <f t="shared" si="438"/>
        <v>19</v>
      </c>
      <c r="L770" s="8">
        <f t="shared" si="424"/>
        <v>1</v>
      </c>
      <c r="M770" s="142">
        <f t="shared" si="437"/>
        <v>1.00670057</v>
      </c>
      <c r="N770" s="142">
        <f t="shared" si="432"/>
        <v>1.2085334319301226</v>
      </c>
      <c r="O770" s="135">
        <f t="shared" si="434"/>
        <v>1.2085334299999999</v>
      </c>
      <c r="P770" s="135">
        <f t="shared" si="416"/>
        <v>1047.36264353</v>
      </c>
      <c r="Q770" s="190">
        <f t="shared" si="429"/>
        <v>0</v>
      </c>
      <c r="R770" s="191">
        <f t="shared" si="425"/>
        <v>0</v>
      </c>
      <c r="S770" s="135">
        <f t="shared" si="417"/>
        <v>0</v>
      </c>
      <c r="T770" s="145">
        <f t="shared" si="426"/>
        <v>7.8600000000000003E-2</v>
      </c>
      <c r="U770" s="143">
        <f t="shared" si="433"/>
        <v>19</v>
      </c>
      <c r="V770" s="143">
        <v>252</v>
      </c>
      <c r="W770" s="142">
        <f t="shared" si="418"/>
        <v>1.005721122</v>
      </c>
      <c r="X770" s="135">
        <f t="shared" si="419"/>
        <v>5.9920894599999999</v>
      </c>
      <c r="Y770" s="135">
        <f t="shared" si="420"/>
        <v>0</v>
      </c>
      <c r="Z770" s="148" t="str">
        <f t="shared" si="430"/>
        <v>A+J=</v>
      </c>
      <c r="AA770" s="140">
        <f t="shared" si="431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22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3"/>
      <c r="DN770" s="1"/>
      <c r="DO770" s="1"/>
      <c r="DP770" s="1"/>
      <c r="DQ770" s="1"/>
      <c r="DR770" s="1"/>
      <c r="DS770" s="1"/>
      <c r="DT770" s="1"/>
      <c r="DU770" s="1"/>
      <c r="DV770" s="1"/>
      <c r="DW770" s="4"/>
      <c r="DX770" s="1"/>
      <c r="DY770" s="1"/>
      <c r="DZ770" s="1"/>
      <c r="EA770" s="1"/>
      <c r="EB770" s="1"/>
      <c r="EC770" s="1"/>
    </row>
    <row r="771" spans="1:133" ht="12.75" x14ac:dyDescent="0.2">
      <c r="A771" s="134">
        <f t="shared" si="421"/>
        <v>44824</v>
      </c>
      <c r="B771" s="135">
        <f t="shared" si="413"/>
        <v>1053.67105326</v>
      </c>
      <c r="C771" s="135">
        <f t="shared" si="427"/>
        <v>866.63936432000003</v>
      </c>
      <c r="D771" s="136">
        <f t="shared" si="422"/>
        <v>6455.85</v>
      </c>
      <c r="E771" s="137">
        <f t="shared" si="435"/>
        <v>6411.95</v>
      </c>
      <c r="F771" s="138">
        <f t="shared" si="436"/>
        <v>44764</v>
      </c>
      <c r="G771" s="139">
        <f t="shared" si="414"/>
        <v>-6.8000340776196433E-3</v>
      </c>
      <c r="H771" s="140">
        <f t="shared" si="428"/>
        <v>44854</v>
      </c>
      <c r="I771" s="140">
        <f t="shared" si="415"/>
        <v>44824</v>
      </c>
      <c r="J771" s="141">
        <f t="shared" si="423"/>
        <v>20</v>
      </c>
      <c r="K771" s="141">
        <f t="shared" si="438"/>
        <v>20</v>
      </c>
      <c r="L771" s="8">
        <f t="shared" si="424"/>
        <v>1</v>
      </c>
      <c r="M771" s="142">
        <f t="shared" si="437"/>
        <v>1.00670057</v>
      </c>
      <c r="N771" s="142">
        <f t="shared" si="432"/>
        <v>1.2085334319301226</v>
      </c>
      <c r="O771" s="135">
        <f t="shared" si="434"/>
        <v>1.2085334299999999</v>
      </c>
      <c r="P771" s="135">
        <f t="shared" si="416"/>
        <v>1047.36264353</v>
      </c>
      <c r="Q771" s="190">
        <f t="shared" si="429"/>
        <v>25</v>
      </c>
      <c r="R771" s="191">
        <f t="shared" si="425"/>
        <v>1.1384981671497291E-2</v>
      </c>
      <c r="S771" s="135">
        <f t="shared" si="417"/>
        <v>11.9242045</v>
      </c>
      <c r="T771" s="145">
        <f t="shared" si="426"/>
        <v>7.8600000000000003E-2</v>
      </c>
      <c r="U771" s="143">
        <f t="shared" si="433"/>
        <v>20</v>
      </c>
      <c r="V771" s="143">
        <v>252</v>
      </c>
      <c r="W771" s="142">
        <f t="shared" si="418"/>
        <v>1.006023138</v>
      </c>
      <c r="X771" s="135">
        <f t="shared" si="419"/>
        <v>6.3084097300000002</v>
      </c>
      <c r="Y771" s="135">
        <f t="shared" si="420"/>
        <v>18.232614229999999</v>
      </c>
      <c r="Z771" s="148" t="str">
        <f t="shared" si="430"/>
        <v>A+J=</v>
      </c>
      <c r="AA771" s="140">
        <f t="shared" si="431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22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3"/>
      <c r="DN771" s="1"/>
      <c r="DO771" s="1"/>
      <c r="DP771" s="1"/>
      <c r="DQ771" s="1"/>
      <c r="DR771" s="1"/>
      <c r="DS771" s="1"/>
      <c r="DT771" s="1"/>
      <c r="DU771" s="1"/>
      <c r="DV771" s="1"/>
      <c r="DW771" s="4"/>
      <c r="DX771" s="1"/>
      <c r="DY771" s="1"/>
      <c r="DZ771" s="1"/>
      <c r="EA771" s="1"/>
      <c r="EB771" s="1"/>
      <c r="EC771" s="1"/>
    </row>
    <row r="772" spans="1:133" ht="12.75" x14ac:dyDescent="0.2">
      <c r="A772" s="134">
        <f t="shared" si="421"/>
        <v>44825</v>
      </c>
      <c r="B772" s="135">
        <f t="shared" si="413"/>
        <v>1035.7493801600001</v>
      </c>
      <c r="C772" s="135">
        <f t="shared" si="427"/>
        <v>856.77269105000005</v>
      </c>
      <c r="D772" s="136">
        <f t="shared" si="422"/>
        <v>6411.95</v>
      </c>
      <c r="E772" s="137">
        <f t="shared" si="435"/>
        <v>6388.87</v>
      </c>
      <c r="F772" s="138">
        <f t="shared" si="436"/>
        <v>44793</v>
      </c>
      <c r="G772" s="139">
        <f t="shared" si="414"/>
        <v>-3.599529004437052E-3</v>
      </c>
      <c r="H772" s="140">
        <f t="shared" si="428"/>
        <v>44854</v>
      </c>
      <c r="I772" s="140">
        <f t="shared" si="415"/>
        <v>44854</v>
      </c>
      <c r="J772" s="141">
        <f t="shared" si="423"/>
        <v>21</v>
      </c>
      <c r="K772" s="141">
        <f t="shared" si="438"/>
        <v>1</v>
      </c>
      <c r="L772" s="8">
        <f t="shared" si="424"/>
        <v>1</v>
      </c>
      <c r="M772" s="142">
        <f t="shared" si="437"/>
        <v>1</v>
      </c>
      <c r="N772" s="142">
        <f t="shared" si="432"/>
        <v>1.2085334319301226</v>
      </c>
      <c r="O772" s="135">
        <f t="shared" si="434"/>
        <v>1.2085334299999999</v>
      </c>
      <c r="P772" s="135">
        <f t="shared" si="416"/>
        <v>1035.43843904</v>
      </c>
      <c r="Q772" s="190">
        <f t="shared" si="429"/>
        <v>0</v>
      </c>
      <c r="R772" s="191">
        <f t="shared" si="425"/>
        <v>0</v>
      </c>
      <c r="S772" s="135">
        <f t="shared" si="417"/>
        <v>0</v>
      </c>
      <c r="T772" s="145">
        <f t="shared" si="426"/>
        <v>7.8600000000000003E-2</v>
      </c>
      <c r="U772" s="143">
        <f t="shared" si="433"/>
        <v>1</v>
      </c>
      <c r="V772" s="143">
        <v>252</v>
      </c>
      <c r="W772" s="142">
        <f t="shared" si="418"/>
        <v>1.0003002990000001</v>
      </c>
      <c r="X772" s="135">
        <f t="shared" si="419"/>
        <v>0.31094112000000002</v>
      </c>
      <c r="Y772" s="135">
        <f t="shared" si="420"/>
        <v>0</v>
      </c>
      <c r="Z772" s="148" t="str">
        <f t="shared" si="430"/>
        <v>A+J=</v>
      </c>
      <c r="AA772" s="140">
        <f t="shared" si="431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22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3"/>
      <c r="DN772" s="1"/>
      <c r="DO772" s="1"/>
      <c r="DP772" s="1"/>
      <c r="DQ772" s="1"/>
      <c r="DR772" s="1"/>
      <c r="DS772" s="1"/>
      <c r="DT772" s="1"/>
      <c r="DU772" s="1"/>
      <c r="DV772" s="1"/>
      <c r="DW772" s="4"/>
      <c r="DX772" s="1"/>
      <c r="DY772" s="1"/>
      <c r="DZ772" s="1"/>
      <c r="EA772" s="1"/>
      <c r="EB772" s="1"/>
      <c r="EC772" s="1"/>
    </row>
    <row r="773" spans="1:133" ht="12.75" x14ac:dyDescent="0.2">
      <c r="A773" s="134">
        <f t="shared" si="421"/>
        <v>44826</v>
      </c>
      <c r="B773" s="135">
        <f t="shared" si="413"/>
        <v>1036.06041344</v>
      </c>
      <c r="C773" s="135">
        <f t="shared" si="427"/>
        <v>856.77269105000005</v>
      </c>
      <c r="D773" s="136">
        <f t="shared" si="422"/>
        <v>6411.95</v>
      </c>
      <c r="E773" s="137">
        <f t="shared" si="435"/>
        <v>6388.87</v>
      </c>
      <c r="F773" s="138">
        <f t="shared" si="436"/>
        <v>44793</v>
      </c>
      <c r="G773" s="139">
        <f t="shared" si="414"/>
        <v>-3.599529004437052E-3</v>
      </c>
      <c r="H773" s="140">
        <f t="shared" si="428"/>
        <v>44854</v>
      </c>
      <c r="I773" s="140">
        <f t="shared" si="415"/>
        <v>44854</v>
      </c>
      <c r="J773" s="141">
        <f t="shared" si="423"/>
        <v>21</v>
      </c>
      <c r="K773" s="141">
        <f t="shared" si="438"/>
        <v>2</v>
      </c>
      <c r="L773" s="8">
        <f t="shared" si="424"/>
        <v>1</v>
      </c>
      <c r="M773" s="142">
        <f t="shared" si="437"/>
        <v>1</v>
      </c>
      <c r="N773" s="142">
        <f t="shared" si="432"/>
        <v>1.2085334319301226</v>
      </c>
      <c r="O773" s="135">
        <f t="shared" si="434"/>
        <v>1.2085334299999999</v>
      </c>
      <c r="P773" s="135">
        <f t="shared" si="416"/>
        <v>1035.43843904</v>
      </c>
      <c r="Q773" s="190">
        <f t="shared" si="429"/>
        <v>0</v>
      </c>
      <c r="R773" s="191">
        <f t="shared" si="425"/>
        <v>0</v>
      </c>
      <c r="S773" s="135">
        <f t="shared" si="417"/>
        <v>0</v>
      </c>
      <c r="T773" s="145">
        <f t="shared" si="426"/>
        <v>7.8600000000000003E-2</v>
      </c>
      <c r="U773" s="143">
        <f t="shared" si="433"/>
        <v>2</v>
      </c>
      <c r="V773" s="143">
        <v>252</v>
      </c>
      <c r="W773" s="142">
        <f t="shared" si="418"/>
        <v>1.0006006869999999</v>
      </c>
      <c r="X773" s="135">
        <f t="shared" si="419"/>
        <v>0.62197440000000004</v>
      </c>
      <c r="Y773" s="135">
        <f t="shared" si="420"/>
        <v>0</v>
      </c>
      <c r="Z773" s="148" t="str">
        <f t="shared" si="430"/>
        <v>A+J=</v>
      </c>
      <c r="AA773" s="140">
        <f t="shared" si="431"/>
        <v>44854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22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3"/>
      <c r="DN773" s="1"/>
      <c r="DO773" s="1"/>
      <c r="DP773" s="1"/>
      <c r="DQ773" s="1"/>
      <c r="DR773" s="1"/>
      <c r="DS773" s="1"/>
      <c r="DT773" s="1"/>
      <c r="DU773" s="1"/>
      <c r="DV773" s="1"/>
      <c r="DW773" s="4"/>
      <c r="DX773" s="1"/>
      <c r="DY773" s="1"/>
      <c r="DZ773" s="1"/>
      <c r="EA773" s="1"/>
      <c r="EB773" s="1"/>
      <c r="EC773" s="1"/>
    </row>
    <row r="774" spans="1:133" ht="12.75" x14ac:dyDescent="0.2">
      <c r="A774" s="134">
        <f t="shared" si="421"/>
        <v>44827</v>
      </c>
      <c r="B774" s="135">
        <f t="shared" si="413"/>
        <v>1036.3715409500001</v>
      </c>
      <c r="C774" s="135">
        <f t="shared" si="427"/>
        <v>856.77269105000005</v>
      </c>
      <c r="D774" s="136">
        <f t="shared" si="422"/>
        <v>6411.95</v>
      </c>
      <c r="E774" s="137">
        <f t="shared" si="435"/>
        <v>6388.87</v>
      </c>
      <c r="F774" s="138">
        <f t="shared" si="436"/>
        <v>44793</v>
      </c>
      <c r="G774" s="139">
        <f t="shared" si="414"/>
        <v>-3.599529004437052E-3</v>
      </c>
      <c r="H774" s="140">
        <f t="shared" si="428"/>
        <v>44854</v>
      </c>
      <c r="I774" s="140">
        <f t="shared" si="415"/>
        <v>44854</v>
      </c>
      <c r="J774" s="141">
        <f t="shared" si="423"/>
        <v>21</v>
      </c>
      <c r="K774" s="141">
        <f t="shared" si="438"/>
        <v>3</v>
      </c>
      <c r="L774" s="8">
        <f t="shared" si="424"/>
        <v>1</v>
      </c>
      <c r="M774" s="142">
        <f t="shared" si="437"/>
        <v>1</v>
      </c>
      <c r="N774" s="142">
        <f t="shared" si="432"/>
        <v>1.2085334319301226</v>
      </c>
      <c r="O774" s="135">
        <f t="shared" si="434"/>
        <v>1.2085334299999999</v>
      </c>
      <c r="P774" s="135">
        <f t="shared" si="416"/>
        <v>1035.43843904</v>
      </c>
      <c r="Q774" s="190">
        <f t="shared" si="429"/>
        <v>0</v>
      </c>
      <c r="R774" s="191">
        <f t="shared" si="425"/>
        <v>0</v>
      </c>
      <c r="S774" s="135">
        <f t="shared" si="417"/>
        <v>0</v>
      </c>
      <c r="T774" s="145">
        <f t="shared" si="426"/>
        <v>7.8600000000000003E-2</v>
      </c>
      <c r="U774" s="143">
        <f t="shared" si="433"/>
        <v>3</v>
      </c>
      <c r="V774" s="143">
        <v>252</v>
      </c>
      <c r="W774" s="142">
        <f t="shared" si="418"/>
        <v>1.000901166</v>
      </c>
      <c r="X774" s="135">
        <f t="shared" si="419"/>
        <v>0.93310190999999998</v>
      </c>
      <c r="Y774" s="135">
        <f t="shared" si="420"/>
        <v>0</v>
      </c>
      <c r="Z774" s="148" t="str">
        <f t="shared" si="430"/>
        <v>A+J=</v>
      </c>
      <c r="AA774" s="140">
        <f t="shared" si="431"/>
        <v>44854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22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3"/>
      <c r="DN774" s="1"/>
      <c r="DO774" s="1"/>
      <c r="DP774" s="1"/>
      <c r="DQ774" s="1"/>
      <c r="DR774" s="1"/>
      <c r="DS774" s="1"/>
      <c r="DT774" s="1"/>
      <c r="DU774" s="1"/>
      <c r="DV774" s="1"/>
      <c r="DW774" s="4"/>
      <c r="DX774" s="1"/>
      <c r="DY774" s="1"/>
      <c r="DZ774" s="1"/>
      <c r="EA774" s="1"/>
      <c r="EB774" s="1"/>
      <c r="EC774" s="1"/>
    </row>
    <row r="775" spans="1:133" ht="12.75" x14ac:dyDescent="0.2">
      <c r="A775" s="134">
        <f t="shared" si="421"/>
        <v>44828</v>
      </c>
      <c r="B775" s="135">
        <f t="shared" si="413"/>
        <v>1036.68276268</v>
      </c>
      <c r="C775" s="135">
        <f t="shared" si="427"/>
        <v>856.77269105000005</v>
      </c>
      <c r="D775" s="136">
        <f t="shared" si="422"/>
        <v>6411.95</v>
      </c>
      <c r="E775" s="137">
        <f t="shared" si="435"/>
        <v>6388.87</v>
      </c>
      <c r="F775" s="138">
        <f t="shared" si="436"/>
        <v>44793</v>
      </c>
      <c r="G775" s="139">
        <f t="shared" si="414"/>
        <v>-3.599529004437052E-3</v>
      </c>
      <c r="H775" s="140">
        <f t="shared" si="428"/>
        <v>44854</v>
      </c>
      <c r="I775" s="140">
        <f t="shared" si="415"/>
        <v>44854</v>
      </c>
      <c r="J775" s="141">
        <f t="shared" si="423"/>
        <v>21</v>
      </c>
      <c r="K775" s="141">
        <f t="shared" si="438"/>
        <v>4</v>
      </c>
      <c r="L775" s="8">
        <f t="shared" si="424"/>
        <v>1</v>
      </c>
      <c r="M775" s="142">
        <f t="shared" si="437"/>
        <v>1</v>
      </c>
      <c r="N775" s="142">
        <f t="shared" si="432"/>
        <v>1.2085334319301226</v>
      </c>
      <c r="O775" s="135">
        <f t="shared" si="434"/>
        <v>1.2085334299999999</v>
      </c>
      <c r="P775" s="135">
        <f t="shared" si="416"/>
        <v>1035.43843904</v>
      </c>
      <c r="Q775" s="190">
        <f t="shared" si="429"/>
        <v>0</v>
      </c>
      <c r="R775" s="191">
        <f t="shared" si="425"/>
        <v>0</v>
      </c>
      <c r="S775" s="135">
        <f t="shared" si="417"/>
        <v>0</v>
      </c>
      <c r="T775" s="145">
        <f t="shared" si="426"/>
        <v>7.8600000000000003E-2</v>
      </c>
      <c r="U775" s="143">
        <f t="shared" si="433"/>
        <v>4</v>
      </c>
      <c r="V775" s="143">
        <v>252</v>
      </c>
      <c r="W775" s="142">
        <f t="shared" si="418"/>
        <v>1.0012017360000001</v>
      </c>
      <c r="X775" s="135">
        <f t="shared" si="419"/>
        <v>1.24432364</v>
      </c>
      <c r="Y775" s="135">
        <f t="shared" si="420"/>
        <v>0</v>
      </c>
      <c r="Z775" s="148" t="str">
        <f t="shared" si="430"/>
        <v>A+J=</v>
      </c>
      <c r="AA775" s="140">
        <f t="shared" si="431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22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3"/>
      <c r="DN775" s="1"/>
      <c r="DO775" s="1"/>
      <c r="DP775" s="1"/>
      <c r="DQ775" s="1"/>
      <c r="DR775" s="1"/>
      <c r="DS775" s="1"/>
      <c r="DT775" s="1"/>
      <c r="DU775" s="1"/>
      <c r="DV775" s="1"/>
      <c r="DW775" s="4"/>
      <c r="DX775" s="1"/>
      <c r="DY775" s="1"/>
      <c r="DZ775" s="1"/>
      <c r="EA775" s="1"/>
      <c r="EB775" s="1"/>
      <c r="EC775" s="1"/>
    </row>
    <row r="776" spans="1:133" ht="12.75" x14ac:dyDescent="0.2">
      <c r="A776" s="134">
        <f t="shared" si="421"/>
        <v>44829</v>
      </c>
      <c r="B776" s="135">
        <f t="shared" si="413"/>
        <v>1036.68276268</v>
      </c>
      <c r="C776" s="135">
        <f t="shared" si="427"/>
        <v>856.77269105000005</v>
      </c>
      <c r="D776" s="136">
        <f t="shared" si="422"/>
        <v>6411.95</v>
      </c>
      <c r="E776" s="137">
        <f t="shared" si="435"/>
        <v>6388.87</v>
      </c>
      <c r="F776" s="138">
        <f t="shared" si="436"/>
        <v>44793</v>
      </c>
      <c r="G776" s="139">
        <f t="shared" si="414"/>
        <v>-3.599529004437052E-3</v>
      </c>
      <c r="H776" s="140">
        <f t="shared" si="428"/>
        <v>44854</v>
      </c>
      <c r="I776" s="140">
        <f t="shared" si="415"/>
        <v>44854</v>
      </c>
      <c r="J776" s="141">
        <f t="shared" si="423"/>
        <v>21</v>
      </c>
      <c r="K776" s="141">
        <f t="shared" si="438"/>
        <v>4</v>
      </c>
      <c r="L776" s="8">
        <f t="shared" si="424"/>
        <v>1</v>
      </c>
      <c r="M776" s="142">
        <f t="shared" si="437"/>
        <v>1</v>
      </c>
      <c r="N776" s="142">
        <f t="shared" si="432"/>
        <v>1.2085334319301226</v>
      </c>
      <c r="O776" s="135">
        <f t="shared" si="434"/>
        <v>1.2085334299999999</v>
      </c>
      <c r="P776" s="135">
        <f t="shared" si="416"/>
        <v>1035.43843904</v>
      </c>
      <c r="Q776" s="190">
        <f t="shared" si="429"/>
        <v>0</v>
      </c>
      <c r="R776" s="191">
        <f t="shared" si="425"/>
        <v>0</v>
      </c>
      <c r="S776" s="135">
        <f t="shared" si="417"/>
        <v>0</v>
      </c>
      <c r="T776" s="145">
        <f t="shared" si="426"/>
        <v>7.8600000000000003E-2</v>
      </c>
      <c r="U776" s="143">
        <f t="shared" si="433"/>
        <v>4</v>
      </c>
      <c r="V776" s="143">
        <v>252</v>
      </c>
      <c r="W776" s="142">
        <f t="shared" si="418"/>
        <v>1.0012017360000001</v>
      </c>
      <c r="X776" s="135">
        <f t="shared" si="419"/>
        <v>1.24432364</v>
      </c>
      <c r="Y776" s="135">
        <f t="shared" si="420"/>
        <v>0</v>
      </c>
      <c r="Z776" s="148" t="str">
        <f t="shared" si="430"/>
        <v>A+J=</v>
      </c>
      <c r="AA776" s="140">
        <f t="shared" si="431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22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3"/>
      <c r="DN776" s="1"/>
      <c r="DO776" s="1"/>
      <c r="DP776" s="1"/>
      <c r="DQ776" s="1"/>
      <c r="DR776" s="1"/>
      <c r="DS776" s="1"/>
      <c r="DT776" s="1"/>
      <c r="DU776" s="1"/>
      <c r="DV776" s="1"/>
      <c r="DW776" s="4"/>
      <c r="DX776" s="1"/>
      <c r="DY776" s="1"/>
      <c r="DZ776" s="1"/>
      <c r="EA776" s="1"/>
      <c r="EB776" s="1"/>
      <c r="EC776" s="1"/>
    </row>
    <row r="777" spans="1:133" ht="12.75" x14ac:dyDescent="0.2">
      <c r="A777" s="134">
        <f t="shared" si="421"/>
        <v>44830</v>
      </c>
      <c r="B777" s="135">
        <f t="shared" si="413"/>
        <v>1036.68276268</v>
      </c>
      <c r="C777" s="135">
        <f t="shared" si="427"/>
        <v>856.77269105000005</v>
      </c>
      <c r="D777" s="136">
        <f t="shared" si="422"/>
        <v>6411.95</v>
      </c>
      <c r="E777" s="137">
        <f t="shared" si="435"/>
        <v>6388.87</v>
      </c>
      <c r="F777" s="138">
        <f t="shared" si="436"/>
        <v>44793</v>
      </c>
      <c r="G777" s="139">
        <f t="shared" si="414"/>
        <v>-3.599529004437052E-3</v>
      </c>
      <c r="H777" s="140">
        <f t="shared" si="428"/>
        <v>44854</v>
      </c>
      <c r="I777" s="140">
        <f t="shared" si="415"/>
        <v>44854</v>
      </c>
      <c r="J777" s="141">
        <f t="shared" si="423"/>
        <v>21</v>
      </c>
      <c r="K777" s="141">
        <f t="shared" si="438"/>
        <v>4</v>
      </c>
      <c r="L777" s="8">
        <f t="shared" si="424"/>
        <v>1</v>
      </c>
      <c r="M777" s="142">
        <f t="shared" si="437"/>
        <v>1</v>
      </c>
      <c r="N777" s="142">
        <f t="shared" si="432"/>
        <v>1.2085334319301226</v>
      </c>
      <c r="O777" s="135">
        <f t="shared" si="434"/>
        <v>1.2085334299999999</v>
      </c>
      <c r="P777" s="135">
        <f t="shared" si="416"/>
        <v>1035.43843904</v>
      </c>
      <c r="Q777" s="190">
        <f t="shared" si="429"/>
        <v>0</v>
      </c>
      <c r="R777" s="191">
        <f t="shared" si="425"/>
        <v>0</v>
      </c>
      <c r="S777" s="135">
        <f t="shared" si="417"/>
        <v>0</v>
      </c>
      <c r="T777" s="145">
        <f t="shared" si="426"/>
        <v>7.8600000000000003E-2</v>
      </c>
      <c r="U777" s="143">
        <f t="shared" si="433"/>
        <v>4</v>
      </c>
      <c r="V777" s="143">
        <v>252</v>
      </c>
      <c r="W777" s="142">
        <f t="shared" si="418"/>
        <v>1.0012017360000001</v>
      </c>
      <c r="X777" s="135">
        <f t="shared" si="419"/>
        <v>1.24432364</v>
      </c>
      <c r="Y777" s="135">
        <f t="shared" si="420"/>
        <v>0</v>
      </c>
      <c r="Z777" s="148" t="str">
        <f t="shared" si="430"/>
        <v>A+J=</v>
      </c>
      <c r="AA777" s="140">
        <f t="shared" si="431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22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3"/>
      <c r="DN777" s="1"/>
      <c r="DO777" s="1"/>
      <c r="DP777" s="1"/>
      <c r="DQ777" s="1"/>
      <c r="DR777" s="1"/>
      <c r="DS777" s="1"/>
      <c r="DT777" s="1"/>
      <c r="DU777" s="1"/>
      <c r="DV777" s="1"/>
      <c r="DW777" s="4"/>
      <c r="DX777" s="1"/>
      <c r="DY777" s="1"/>
      <c r="DZ777" s="1"/>
      <c r="EA777" s="1"/>
      <c r="EB777" s="1"/>
      <c r="EC777" s="1"/>
    </row>
    <row r="778" spans="1:133" ht="12.75" x14ac:dyDescent="0.2">
      <c r="A778" s="134">
        <f t="shared" si="421"/>
        <v>44831</v>
      </c>
      <c r="B778" s="135">
        <f t="shared" ref="B778:B841" si="439">(P778+X778)</f>
        <v>1036.9940765700001</v>
      </c>
      <c r="C778" s="135">
        <f t="shared" si="427"/>
        <v>856.77269105000005</v>
      </c>
      <c r="D778" s="136">
        <f t="shared" si="422"/>
        <v>6411.95</v>
      </c>
      <c r="E778" s="137">
        <f t="shared" si="435"/>
        <v>6388.87</v>
      </c>
      <c r="F778" s="138">
        <f t="shared" si="436"/>
        <v>44793</v>
      </c>
      <c r="G778" s="139">
        <f t="shared" ref="G778:G841" si="440">(E778/D778)-1</f>
        <v>-3.599529004437052E-3</v>
      </c>
      <c r="H778" s="140">
        <f t="shared" si="428"/>
        <v>44854</v>
      </c>
      <c r="I778" s="140">
        <f t="shared" ref="I778:I841" si="441">IF(A778&gt;I777,H778,I777)</f>
        <v>44854</v>
      </c>
      <c r="J778" s="141">
        <f t="shared" si="423"/>
        <v>21</v>
      </c>
      <c r="K778" s="141">
        <f t="shared" si="438"/>
        <v>5</v>
      </c>
      <c r="L778" s="8">
        <f t="shared" si="424"/>
        <v>1</v>
      </c>
      <c r="M778" s="142">
        <f t="shared" si="437"/>
        <v>1</v>
      </c>
      <c r="N778" s="142">
        <f t="shared" si="432"/>
        <v>1.2085334319301226</v>
      </c>
      <c r="O778" s="135">
        <f t="shared" si="434"/>
        <v>1.2085334299999999</v>
      </c>
      <c r="P778" s="135">
        <f t="shared" ref="P778:P841" si="442">TRUNC(C778*O778,8)</f>
        <v>1035.43843904</v>
      </c>
      <c r="Q778" s="190">
        <f t="shared" si="429"/>
        <v>0</v>
      </c>
      <c r="R778" s="191">
        <f t="shared" si="425"/>
        <v>0</v>
      </c>
      <c r="S778" s="135">
        <f t="shared" ref="S778:S841" si="443">IF(R778&gt;0,TRUNC(R778*P778,8),0)</f>
        <v>0</v>
      </c>
      <c r="T778" s="145">
        <f t="shared" si="426"/>
        <v>7.8600000000000003E-2</v>
      </c>
      <c r="U778" s="143">
        <f t="shared" si="433"/>
        <v>5</v>
      </c>
      <c r="V778" s="143">
        <v>252</v>
      </c>
      <c r="W778" s="142">
        <f t="shared" ref="W778:W841" si="444">ROUND((1+T778)^TRUNC((U778/V778),9),9)</f>
        <v>1.0015023949999999</v>
      </c>
      <c r="X778" s="135">
        <f t="shared" ref="X778:X841" si="445">TRUNC((P778*(W778-1)),8)</f>
        <v>1.55563753</v>
      </c>
      <c r="Y778" s="135">
        <f t="shared" ref="Y778:Y841" si="446">IF(Q778&gt;0,S778+X778,0)</f>
        <v>0</v>
      </c>
      <c r="Z778" s="148" t="str">
        <f t="shared" si="430"/>
        <v>A+J=</v>
      </c>
      <c r="AA778" s="140">
        <f t="shared" si="431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22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3"/>
      <c r="DN778" s="1"/>
      <c r="DO778" s="1"/>
      <c r="DP778" s="1"/>
      <c r="DQ778" s="1"/>
      <c r="DR778" s="1"/>
      <c r="DS778" s="1"/>
      <c r="DT778" s="1"/>
      <c r="DU778" s="1"/>
      <c r="DV778" s="1"/>
      <c r="DW778" s="4"/>
      <c r="DX778" s="1"/>
      <c r="DY778" s="1"/>
      <c r="DZ778" s="1"/>
      <c r="EA778" s="1"/>
      <c r="EB778" s="1"/>
      <c r="EC778" s="1"/>
    </row>
    <row r="779" spans="1:133" ht="12.75" x14ac:dyDescent="0.2">
      <c r="A779" s="134">
        <f t="shared" ref="A779:A842" si="447">(A778+1)</f>
        <v>44832</v>
      </c>
      <c r="B779" s="135">
        <f t="shared" si="439"/>
        <v>1037.3054846800001</v>
      </c>
      <c r="C779" s="135">
        <f t="shared" si="427"/>
        <v>856.77269105000005</v>
      </c>
      <c r="D779" s="136">
        <f t="shared" ref="D779:D842" si="448">IF(E779=E778,D778,E778)</f>
        <v>6411.95</v>
      </c>
      <c r="E779" s="137">
        <f t="shared" si="435"/>
        <v>6388.87</v>
      </c>
      <c r="F779" s="138">
        <f t="shared" si="436"/>
        <v>44793</v>
      </c>
      <c r="G779" s="139">
        <f t="shared" si="440"/>
        <v>-3.599529004437052E-3</v>
      </c>
      <c r="H779" s="140">
        <f t="shared" si="428"/>
        <v>44854</v>
      </c>
      <c r="I779" s="140">
        <f t="shared" si="441"/>
        <v>44854</v>
      </c>
      <c r="J779" s="141">
        <f t="shared" ref="J779:J842" si="449">IF(I779=I778,J778,NETWORKDAYS(I778,I779,$AD$148:$AD$502)-1)</f>
        <v>21</v>
      </c>
      <c r="K779" s="141">
        <f t="shared" si="438"/>
        <v>6</v>
      </c>
      <c r="L779" s="8">
        <f t="shared" ref="L779:L842" si="450">IF(E779&lt;D779,1,TRUNC((E779/D779)^TRUNC((K779/J779),9),8))</f>
        <v>1</v>
      </c>
      <c r="M779" s="142">
        <f t="shared" si="437"/>
        <v>1</v>
      </c>
      <c r="N779" s="142">
        <f t="shared" si="432"/>
        <v>1.2085334319301226</v>
      </c>
      <c r="O779" s="135">
        <f t="shared" si="434"/>
        <v>1.2085334299999999</v>
      </c>
      <c r="P779" s="135">
        <f t="shared" si="442"/>
        <v>1035.43843904</v>
      </c>
      <c r="Q779" s="190">
        <f t="shared" si="429"/>
        <v>0</v>
      </c>
      <c r="R779" s="191">
        <f t="shared" ref="R779:R842" si="451">IF(Q779&gt;0,VLOOKUP($A779,$AD$10:$AI$140,6),0)</f>
        <v>0</v>
      </c>
      <c r="S779" s="135">
        <f t="shared" si="443"/>
        <v>0</v>
      </c>
      <c r="T779" s="145">
        <f t="shared" ref="T779:T842" si="452">(T778)</f>
        <v>7.8600000000000003E-2</v>
      </c>
      <c r="U779" s="143">
        <f t="shared" si="433"/>
        <v>6</v>
      </c>
      <c r="V779" s="143">
        <v>252</v>
      </c>
      <c r="W779" s="142">
        <f t="shared" si="444"/>
        <v>1.001803145</v>
      </c>
      <c r="X779" s="135">
        <f t="shared" si="445"/>
        <v>1.86704564</v>
      </c>
      <c r="Y779" s="135">
        <f t="shared" si="446"/>
        <v>0</v>
      </c>
      <c r="Z779" s="148" t="str">
        <f t="shared" si="430"/>
        <v>A+J=</v>
      </c>
      <c r="AA779" s="140">
        <f t="shared" si="431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22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3"/>
      <c r="DN779" s="1"/>
      <c r="DO779" s="1"/>
      <c r="DP779" s="1"/>
      <c r="DQ779" s="1"/>
      <c r="DR779" s="1"/>
      <c r="DS779" s="1"/>
      <c r="DT779" s="1"/>
      <c r="DU779" s="1"/>
      <c r="DV779" s="1"/>
      <c r="DW779" s="4"/>
      <c r="DX779" s="1"/>
      <c r="DY779" s="1"/>
      <c r="DZ779" s="1"/>
      <c r="EA779" s="1"/>
      <c r="EB779" s="1"/>
      <c r="EC779" s="1"/>
    </row>
    <row r="780" spans="1:133" ht="12.75" x14ac:dyDescent="0.2">
      <c r="A780" s="134">
        <f t="shared" si="447"/>
        <v>44833</v>
      </c>
      <c r="B780" s="135">
        <f t="shared" si="439"/>
        <v>1037.61698598</v>
      </c>
      <c r="C780" s="135">
        <f t="shared" ref="C780:C843" si="453">TRUNC(IF(Q779&gt;0,VLOOKUP(A779,$AD$12:$AE$140,2),C779),8)</f>
        <v>856.77269105000005</v>
      </c>
      <c r="D780" s="136">
        <f t="shared" si="448"/>
        <v>6411.95</v>
      </c>
      <c r="E780" s="137">
        <f t="shared" si="435"/>
        <v>6388.87</v>
      </c>
      <c r="F780" s="138">
        <f t="shared" si="436"/>
        <v>44793</v>
      </c>
      <c r="G780" s="139">
        <f t="shared" si="440"/>
        <v>-3.599529004437052E-3</v>
      </c>
      <c r="H780" s="140">
        <f t="shared" ref="H780:H843" si="454">IF(DAY(A780)=H$9,VLOOKUP(A780,AH$118:AN$450,4),H779)</f>
        <v>44854</v>
      </c>
      <c r="I780" s="140">
        <f t="shared" si="441"/>
        <v>44854</v>
      </c>
      <c r="J780" s="141">
        <f t="shared" si="449"/>
        <v>21</v>
      </c>
      <c r="K780" s="141">
        <f t="shared" si="438"/>
        <v>7</v>
      </c>
      <c r="L780" s="8">
        <f t="shared" si="450"/>
        <v>1</v>
      </c>
      <c r="M780" s="142">
        <f t="shared" si="437"/>
        <v>1</v>
      </c>
      <c r="N780" s="142">
        <f t="shared" si="432"/>
        <v>1.2085334319301226</v>
      </c>
      <c r="O780" s="135">
        <f t="shared" si="434"/>
        <v>1.2085334299999999</v>
      </c>
      <c r="P780" s="135">
        <f t="shared" si="442"/>
        <v>1035.43843904</v>
      </c>
      <c r="Q780" s="190">
        <f t="shared" ref="Q780:Q843" si="455">IF(VLOOKUP(A780,AD$10:AK$140,8)=VLOOKUP(A779,AD$10:AK$140,8),0,VLOOKUP(A780,AD$10:AK$140,8))</f>
        <v>0</v>
      </c>
      <c r="R780" s="191">
        <f t="shared" si="451"/>
        <v>0</v>
      </c>
      <c r="S780" s="135">
        <f t="shared" si="443"/>
        <v>0</v>
      </c>
      <c r="T780" s="145">
        <f t="shared" si="452"/>
        <v>7.8600000000000003E-2</v>
      </c>
      <c r="U780" s="143">
        <f t="shared" si="433"/>
        <v>7</v>
      </c>
      <c r="V780" s="143">
        <v>252</v>
      </c>
      <c r="W780" s="142">
        <f t="shared" si="444"/>
        <v>1.002103985</v>
      </c>
      <c r="X780" s="135">
        <f t="shared" si="445"/>
        <v>2.1785469399999999</v>
      </c>
      <c r="Y780" s="135">
        <f t="shared" si="446"/>
        <v>0</v>
      </c>
      <c r="Z780" s="148" t="str">
        <f t="shared" ref="Z780:Z843" si="456">IF($Q779&gt;0,VLOOKUP($A779,$AD$10:$AM$140,9),Z779)</f>
        <v>A+J=</v>
      </c>
      <c r="AA780" s="140">
        <f t="shared" ref="AA780:AA843" si="457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22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3"/>
      <c r="DN780" s="1"/>
      <c r="DO780" s="1"/>
      <c r="DP780" s="1"/>
      <c r="DQ780" s="1"/>
      <c r="DR780" s="1"/>
      <c r="DS780" s="1"/>
      <c r="DT780" s="1"/>
      <c r="DU780" s="1"/>
      <c r="DV780" s="1"/>
      <c r="DW780" s="4"/>
      <c r="DX780" s="1"/>
      <c r="DY780" s="1"/>
      <c r="DZ780" s="1"/>
      <c r="EA780" s="1"/>
      <c r="EB780" s="1"/>
      <c r="EC780" s="1"/>
    </row>
    <row r="781" spans="1:133" ht="12.75" x14ac:dyDescent="0.2">
      <c r="A781" s="134">
        <f t="shared" si="447"/>
        <v>44834</v>
      </c>
      <c r="B781" s="135">
        <f t="shared" si="439"/>
        <v>1037.9285815000001</v>
      </c>
      <c r="C781" s="135">
        <f t="shared" si="453"/>
        <v>856.77269105000005</v>
      </c>
      <c r="D781" s="136">
        <f t="shared" si="448"/>
        <v>6411.95</v>
      </c>
      <c r="E781" s="137">
        <f t="shared" si="435"/>
        <v>6388.87</v>
      </c>
      <c r="F781" s="138">
        <f t="shared" si="436"/>
        <v>44793</v>
      </c>
      <c r="G781" s="139">
        <f t="shared" si="440"/>
        <v>-3.599529004437052E-3</v>
      </c>
      <c r="H781" s="140">
        <f t="shared" si="454"/>
        <v>44854</v>
      </c>
      <c r="I781" s="140">
        <f t="shared" si="441"/>
        <v>44854</v>
      </c>
      <c r="J781" s="141">
        <f t="shared" si="449"/>
        <v>21</v>
      </c>
      <c r="K781" s="141">
        <f t="shared" si="438"/>
        <v>8</v>
      </c>
      <c r="L781" s="8">
        <f t="shared" si="450"/>
        <v>1</v>
      </c>
      <c r="M781" s="142">
        <f t="shared" si="437"/>
        <v>1</v>
      </c>
      <c r="N781" s="142">
        <f t="shared" si="432"/>
        <v>1.2085334319301226</v>
      </c>
      <c r="O781" s="135">
        <f t="shared" si="434"/>
        <v>1.2085334299999999</v>
      </c>
      <c r="P781" s="135">
        <f t="shared" si="442"/>
        <v>1035.43843904</v>
      </c>
      <c r="Q781" s="190">
        <f t="shared" si="455"/>
        <v>0</v>
      </c>
      <c r="R781" s="191">
        <f t="shared" si="451"/>
        <v>0</v>
      </c>
      <c r="S781" s="135">
        <f t="shared" si="443"/>
        <v>0</v>
      </c>
      <c r="T781" s="145">
        <f t="shared" si="452"/>
        <v>7.8600000000000003E-2</v>
      </c>
      <c r="U781" s="143">
        <f t="shared" si="433"/>
        <v>8</v>
      </c>
      <c r="V781" s="143">
        <v>252</v>
      </c>
      <c r="W781" s="142">
        <f t="shared" si="444"/>
        <v>1.0024049159999999</v>
      </c>
      <c r="X781" s="135">
        <f t="shared" si="445"/>
        <v>2.4901424599999999</v>
      </c>
      <c r="Y781" s="135">
        <f t="shared" si="446"/>
        <v>0</v>
      </c>
      <c r="Z781" s="148" t="str">
        <f t="shared" si="456"/>
        <v>A+J=</v>
      </c>
      <c r="AA781" s="140">
        <f t="shared" si="457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22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3"/>
      <c r="DN781" s="1"/>
      <c r="DO781" s="1"/>
      <c r="DP781" s="1"/>
      <c r="DQ781" s="1"/>
      <c r="DR781" s="1"/>
      <c r="DS781" s="1"/>
      <c r="DT781" s="1"/>
      <c r="DU781" s="1"/>
      <c r="DV781" s="1"/>
      <c r="DW781" s="4"/>
      <c r="DX781" s="1"/>
      <c r="DY781" s="1"/>
      <c r="DZ781" s="1"/>
      <c r="EA781" s="1"/>
      <c r="EB781" s="1"/>
      <c r="EC781" s="1"/>
    </row>
    <row r="782" spans="1:133" ht="12.75" x14ac:dyDescent="0.2">
      <c r="A782" s="134">
        <f t="shared" si="447"/>
        <v>44835</v>
      </c>
      <c r="B782" s="135">
        <f t="shared" si="439"/>
        <v>1038.24027022</v>
      </c>
      <c r="C782" s="135">
        <f t="shared" si="453"/>
        <v>856.77269105000005</v>
      </c>
      <c r="D782" s="136">
        <f t="shared" si="448"/>
        <v>6411.95</v>
      </c>
      <c r="E782" s="137">
        <f t="shared" si="435"/>
        <v>6388.87</v>
      </c>
      <c r="F782" s="138">
        <f t="shared" si="436"/>
        <v>44793</v>
      </c>
      <c r="G782" s="139">
        <f t="shared" si="440"/>
        <v>-3.599529004437052E-3</v>
      </c>
      <c r="H782" s="140">
        <f t="shared" si="454"/>
        <v>44854</v>
      </c>
      <c r="I782" s="140">
        <f t="shared" si="441"/>
        <v>44854</v>
      </c>
      <c r="J782" s="141">
        <f t="shared" si="449"/>
        <v>21</v>
      </c>
      <c r="K782" s="141">
        <f t="shared" si="438"/>
        <v>9</v>
      </c>
      <c r="L782" s="8">
        <f t="shared" si="450"/>
        <v>1</v>
      </c>
      <c r="M782" s="142">
        <f t="shared" si="437"/>
        <v>1</v>
      </c>
      <c r="N782" s="142">
        <f t="shared" si="432"/>
        <v>1.2085334319301226</v>
      </c>
      <c r="O782" s="135">
        <f t="shared" si="434"/>
        <v>1.2085334299999999</v>
      </c>
      <c r="P782" s="135">
        <f t="shared" si="442"/>
        <v>1035.43843904</v>
      </c>
      <c r="Q782" s="190">
        <f t="shared" si="455"/>
        <v>0</v>
      </c>
      <c r="R782" s="191">
        <f t="shared" si="451"/>
        <v>0</v>
      </c>
      <c r="S782" s="135">
        <f t="shared" si="443"/>
        <v>0</v>
      </c>
      <c r="T782" s="145">
        <f t="shared" si="452"/>
        <v>7.8600000000000003E-2</v>
      </c>
      <c r="U782" s="143">
        <f t="shared" si="433"/>
        <v>9</v>
      </c>
      <c r="V782" s="143">
        <v>252</v>
      </c>
      <c r="W782" s="142">
        <f t="shared" si="444"/>
        <v>1.002705937</v>
      </c>
      <c r="X782" s="135">
        <f t="shared" si="445"/>
        <v>2.8018311800000002</v>
      </c>
      <c r="Y782" s="135">
        <f t="shared" si="446"/>
        <v>0</v>
      </c>
      <c r="Z782" s="148" t="str">
        <f t="shared" si="456"/>
        <v>A+J=</v>
      </c>
      <c r="AA782" s="140">
        <f t="shared" si="457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22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3"/>
      <c r="DN782" s="1"/>
      <c r="DO782" s="1"/>
      <c r="DP782" s="1"/>
      <c r="DQ782" s="1"/>
      <c r="DR782" s="1"/>
      <c r="DS782" s="1"/>
      <c r="DT782" s="1"/>
      <c r="DU782" s="1"/>
      <c r="DV782" s="1"/>
      <c r="DW782" s="4"/>
      <c r="DX782" s="1"/>
      <c r="DY782" s="1"/>
      <c r="DZ782" s="1"/>
      <c r="EA782" s="1"/>
      <c r="EB782" s="1"/>
      <c r="EC782" s="1"/>
    </row>
    <row r="783" spans="1:133" ht="12.75" x14ac:dyDescent="0.2">
      <c r="A783" s="134">
        <f t="shared" si="447"/>
        <v>44836</v>
      </c>
      <c r="B783" s="135">
        <f t="shared" si="439"/>
        <v>1038.24027022</v>
      </c>
      <c r="C783" s="135">
        <f t="shared" si="453"/>
        <v>856.77269105000005</v>
      </c>
      <c r="D783" s="136">
        <f t="shared" si="448"/>
        <v>6411.95</v>
      </c>
      <c r="E783" s="137">
        <f t="shared" si="435"/>
        <v>6388.87</v>
      </c>
      <c r="F783" s="138">
        <f t="shared" si="436"/>
        <v>44793</v>
      </c>
      <c r="G783" s="139">
        <f t="shared" si="440"/>
        <v>-3.599529004437052E-3</v>
      </c>
      <c r="H783" s="140">
        <f t="shared" si="454"/>
        <v>44854</v>
      </c>
      <c r="I783" s="140">
        <f t="shared" si="441"/>
        <v>44854</v>
      </c>
      <c r="J783" s="141">
        <f t="shared" si="449"/>
        <v>21</v>
      </c>
      <c r="K783" s="141">
        <f t="shared" si="438"/>
        <v>9</v>
      </c>
      <c r="L783" s="8">
        <f t="shared" si="450"/>
        <v>1</v>
      </c>
      <c r="M783" s="142">
        <f t="shared" si="437"/>
        <v>1</v>
      </c>
      <c r="N783" s="142">
        <f t="shared" si="432"/>
        <v>1.2085334319301226</v>
      </c>
      <c r="O783" s="135">
        <f t="shared" si="434"/>
        <v>1.2085334299999999</v>
      </c>
      <c r="P783" s="135">
        <f t="shared" si="442"/>
        <v>1035.43843904</v>
      </c>
      <c r="Q783" s="190">
        <f t="shared" si="455"/>
        <v>0</v>
      </c>
      <c r="R783" s="191">
        <f t="shared" si="451"/>
        <v>0</v>
      </c>
      <c r="S783" s="135">
        <f t="shared" si="443"/>
        <v>0</v>
      </c>
      <c r="T783" s="145">
        <f t="shared" si="452"/>
        <v>7.8600000000000003E-2</v>
      </c>
      <c r="U783" s="143">
        <f t="shared" si="433"/>
        <v>9</v>
      </c>
      <c r="V783" s="143">
        <v>252</v>
      </c>
      <c r="W783" s="142">
        <f t="shared" si="444"/>
        <v>1.002705937</v>
      </c>
      <c r="X783" s="135">
        <f t="shared" si="445"/>
        <v>2.8018311800000002</v>
      </c>
      <c r="Y783" s="135">
        <f t="shared" si="446"/>
        <v>0</v>
      </c>
      <c r="Z783" s="148" t="str">
        <f t="shared" si="456"/>
        <v>A+J=</v>
      </c>
      <c r="AA783" s="140">
        <f t="shared" si="457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22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3"/>
      <c r="DN783" s="1"/>
      <c r="DO783" s="1"/>
      <c r="DP783" s="1"/>
      <c r="DQ783" s="1"/>
      <c r="DR783" s="1"/>
      <c r="DS783" s="1"/>
      <c r="DT783" s="1"/>
      <c r="DU783" s="1"/>
      <c r="DV783" s="1"/>
      <c r="DW783" s="4"/>
      <c r="DX783" s="1"/>
      <c r="DY783" s="1"/>
      <c r="DZ783" s="1"/>
      <c r="EA783" s="1"/>
      <c r="EB783" s="1"/>
      <c r="EC783" s="1"/>
    </row>
    <row r="784" spans="1:133" ht="12.75" x14ac:dyDescent="0.2">
      <c r="A784" s="134">
        <f t="shared" si="447"/>
        <v>44837</v>
      </c>
      <c r="B784" s="135">
        <f t="shared" si="439"/>
        <v>1038.24027022</v>
      </c>
      <c r="C784" s="135">
        <f t="shared" si="453"/>
        <v>856.77269105000005</v>
      </c>
      <c r="D784" s="136">
        <f t="shared" si="448"/>
        <v>6411.95</v>
      </c>
      <c r="E784" s="137">
        <f t="shared" si="435"/>
        <v>6388.87</v>
      </c>
      <c r="F784" s="138">
        <f t="shared" si="436"/>
        <v>44793</v>
      </c>
      <c r="G784" s="139">
        <f t="shared" si="440"/>
        <v>-3.599529004437052E-3</v>
      </c>
      <c r="H784" s="140">
        <f t="shared" si="454"/>
        <v>44854</v>
      </c>
      <c r="I784" s="140">
        <f t="shared" si="441"/>
        <v>44854</v>
      </c>
      <c r="J784" s="141">
        <f t="shared" si="449"/>
        <v>21</v>
      </c>
      <c r="K784" s="141">
        <f t="shared" si="438"/>
        <v>9</v>
      </c>
      <c r="L784" s="8">
        <f t="shared" si="450"/>
        <v>1</v>
      </c>
      <c r="M784" s="142">
        <f t="shared" si="437"/>
        <v>1</v>
      </c>
      <c r="N784" s="142">
        <f t="shared" si="432"/>
        <v>1.2085334319301226</v>
      </c>
      <c r="O784" s="135">
        <f t="shared" si="434"/>
        <v>1.2085334299999999</v>
      </c>
      <c r="P784" s="135">
        <f t="shared" si="442"/>
        <v>1035.43843904</v>
      </c>
      <c r="Q784" s="190">
        <f t="shared" si="455"/>
        <v>0</v>
      </c>
      <c r="R784" s="191">
        <f t="shared" si="451"/>
        <v>0</v>
      </c>
      <c r="S784" s="135">
        <f t="shared" si="443"/>
        <v>0</v>
      </c>
      <c r="T784" s="145">
        <f t="shared" si="452"/>
        <v>7.8600000000000003E-2</v>
      </c>
      <c r="U784" s="143">
        <f t="shared" si="433"/>
        <v>9</v>
      </c>
      <c r="V784" s="143">
        <v>252</v>
      </c>
      <c r="W784" s="142">
        <f t="shared" si="444"/>
        <v>1.002705937</v>
      </c>
      <c r="X784" s="135">
        <f t="shared" si="445"/>
        <v>2.8018311800000002</v>
      </c>
      <c r="Y784" s="135">
        <f t="shared" si="446"/>
        <v>0</v>
      </c>
      <c r="Z784" s="148" t="str">
        <f t="shared" si="456"/>
        <v>A+J=</v>
      </c>
      <c r="AA784" s="140">
        <f t="shared" si="457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22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3"/>
      <c r="DN784" s="1"/>
      <c r="DO784" s="1"/>
      <c r="DP784" s="1"/>
      <c r="DQ784" s="1"/>
      <c r="DR784" s="1"/>
      <c r="DS784" s="1"/>
      <c r="DT784" s="1"/>
      <c r="DU784" s="1"/>
      <c r="DV784" s="1"/>
      <c r="DW784" s="4"/>
      <c r="DX784" s="1"/>
      <c r="DY784" s="1"/>
      <c r="DZ784" s="1"/>
      <c r="EA784" s="1"/>
      <c r="EB784" s="1"/>
      <c r="EC784" s="1"/>
    </row>
    <row r="785" spans="1:133" ht="12.75" x14ac:dyDescent="0.2">
      <c r="A785" s="134">
        <f t="shared" si="447"/>
        <v>44838</v>
      </c>
      <c r="B785" s="135">
        <f t="shared" si="439"/>
        <v>1038.5520521200001</v>
      </c>
      <c r="C785" s="135">
        <f t="shared" si="453"/>
        <v>856.77269105000005</v>
      </c>
      <c r="D785" s="136">
        <f t="shared" si="448"/>
        <v>6411.95</v>
      </c>
      <c r="E785" s="137">
        <f t="shared" si="435"/>
        <v>6388.87</v>
      </c>
      <c r="F785" s="138">
        <f t="shared" si="436"/>
        <v>44793</v>
      </c>
      <c r="G785" s="139">
        <f t="shared" si="440"/>
        <v>-3.599529004437052E-3</v>
      </c>
      <c r="H785" s="140">
        <f t="shared" si="454"/>
        <v>44854</v>
      </c>
      <c r="I785" s="140">
        <f t="shared" si="441"/>
        <v>44854</v>
      </c>
      <c r="J785" s="141">
        <f t="shared" si="449"/>
        <v>21</v>
      </c>
      <c r="K785" s="141">
        <f t="shared" si="438"/>
        <v>10</v>
      </c>
      <c r="L785" s="8">
        <f t="shared" si="450"/>
        <v>1</v>
      </c>
      <c r="M785" s="142">
        <f t="shared" si="437"/>
        <v>1</v>
      </c>
      <c r="N785" s="142">
        <f t="shared" si="432"/>
        <v>1.2085334319301226</v>
      </c>
      <c r="O785" s="135">
        <f t="shared" si="434"/>
        <v>1.2085334299999999</v>
      </c>
      <c r="P785" s="135">
        <f t="shared" si="442"/>
        <v>1035.43843904</v>
      </c>
      <c r="Q785" s="190">
        <f t="shared" si="455"/>
        <v>0</v>
      </c>
      <c r="R785" s="191">
        <f t="shared" si="451"/>
        <v>0</v>
      </c>
      <c r="S785" s="135">
        <f t="shared" si="443"/>
        <v>0</v>
      </c>
      <c r="T785" s="145">
        <f t="shared" si="452"/>
        <v>7.8600000000000003E-2</v>
      </c>
      <c r="U785" s="143">
        <f t="shared" si="433"/>
        <v>10</v>
      </c>
      <c r="V785" s="143">
        <v>252</v>
      </c>
      <c r="W785" s="142">
        <f t="shared" si="444"/>
        <v>1.003007048</v>
      </c>
      <c r="X785" s="135">
        <f t="shared" si="445"/>
        <v>3.1136130799999999</v>
      </c>
      <c r="Y785" s="135">
        <f t="shared" si="446"/>
        <v>0</v>
      </c>
      <c r="Z785" s="148" t="str">
        <f t="shared" si="456"/>
        <v>A+J=</v>
      </c>
      <c r="AA785" s="140">
        <f t="shared" si="457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22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3"/>
      <c r="DN785" s="1"/>
      <c r="DO785" s="1"/>
      <c r="DP785" s="1"/>
      <c r="DQ785" s="1"/>
      <c r="DR785" s="1"/>
      <c r="DS785" s="1"/>
      <c r="DT785" s="1"/>
      <c r="DU785" s="1"/>
      <c r="DV785" s="1"/>
      <c r="DW785" s="4"/>
      <c r="DX785" s="1"/>
      <c r="DY785" s="1"/>
      <c r="DZ785" s="1"/>
      <c r="EA785" s="1"/>
      <c r="EB785" s="1"/>
      <c r="EC785" s="1"/>
    </row>
    <row r="786" spans="1:133" ht="12.75" x14ac:dyDescent="0.2">
      <c r="A786" s="134">
        <f t="shared" si="447"/>
        <v>44839</v>
      </c>
      <c r="B786" s="135">
        <f t="shared" si="439"/>
        <v>1038.8639282500001</v>
      </c>
      <c r="C786" s="135">
        <f t="shared" si="453"/>
        <v>856.77269105000005</v>
      </c>
      <c r="D786" s="136">
        <f t="shared" si="448"/>
        <v>6411.95</v>
      </c>
      <c r="E786" s="137">
        <f t="shared" si="435"/>
        <v>6388.87</v>
      </c>
      <c r="F786" s="138">
        <f t="shared" si="436"/>
        <v>44793</v>
      </c>
      <c r="G786" s="139">
        <f t="shared" si="440"/>
        <v>-3.599529004437052E-3</v>
      </c>
      <c r="H786" s="140">
        <f t="shared" si="454"/>
        <v>44854</v>
      </c>
      <c r="I786" s="140">
        <f t="shared" si="441"/>
        <v>44854</v>
      </c>
      <c r="J786" s="141">
        <f t="shared" si="449"/>
        <v>21</v>
      </c>
      <c r="K786" s="141">
        <f t="shared" si="438"/>
        <v>11</v>
      </c>
      <c r="L786" s="8">
        <f t="shared" si="450"/>
        <v>1</v>
      </c>
      <c r="M786" s="142">
        <f t="shared" si="437"/>
        <v>1</v>
      </c>
      <c r="N786" s="142">
        <f t="shared" si="432"/>
        <v>1.2085334319301226</v>
      </c>
      <c r="O786" s="135">
        <f t="shared" si="434"/>
        <v>1.2085334299999999</v>
      </c>
      <c r="P786" s="135">
        <f t="shared" si="442"/>
        <v>1035.43843904</v>
      </c>
      <c r="Q786" s="190">
        <f t="shared" si="455"/>
        <v>0</v>
      </c>
      <c r="R786" s="191">
        <f t="shared" si="451"/>
        <v>0</v>
      </c>
      <c r="S786" s="135">
        <f t="shared" si="443"/>
        <v>0</v>
      </c>
      <c r="T786" s="145">
        <f t="shared" si="452"/>
        <v>7.8600000000000003E-2</v>
      </c>
      <c r="U786" s="143">
        <f t="shared" si="433"/>
        <v>11</v>
      </c>
      <c r="V786" s="143">
        <v>252</v>
      </c>
      <c r="W786" s="142">
        <f t="shared" si="444"/>
        <v>1.0033082499999999</v>
      </c>
      <c r="X786" s="135">
        <f t="shared" si="445"/>
        <v>3.4254892099999998</v>
      </c>
      <c r="Y786" s="135">
        <f t="shared" si="446"/>
        <v>0</v>
      </c>
      <c r="Z786" s="148" t="str">
        <f t="shared" si="456"/>
        <v>A+J=</v>
      </c>
      <c r="AA786" s="140">
        <f t="shared" si="457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22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3"/>
      <c r="DN786" s="1"/>
      <c r="DO786" s="1"/>
      <c r="DP786" s="1"/>
      <c r="DQ786" s="1"/>
      <c r="DR786" s="1"/>
      <c r="DS786" s="1"/>
      <c r="DT786" s="1"/>
      <c r="DU786" s="1"/>
      <c r="DV786" s="1"/>
      <c r="DW786" s="4"/>
      <c r="DX786" s="1"/>
      <c r="DY786" s="1"/>
      <c r="DZ786" s="1"/>
      <c r="EA786" s="1"/>
      <c r="EB786" s="1"/>
      <c r="EC786" s="1"/>
    </row>
    <row r="787" spans="1:133" ht="12.75" x14ac:dyDescent="0.2">
      <c r="A787" s="134">
        <f t="shared" si="447"/>
        <v>44840</v>
      </c>
      <c r="B787" s="135">
        <f t="shared" si="439"/>
        <v>1039.17589757</v>
      </c>
      <c r="C787" s="135">
        <f t="shared" si="453"/>
        <v>856.77269105000005</v>
      </c>
      <c r="D787" s="136">
        <f t="shared" si="448"/>
        <v>6411.95</v>
      </c>
      <c r="E787" s="137">
        <f t="shared" si="435"/>
        <v>6388.87</v>
      </c>
      <c r="F787" s="138">
        <f t="shared" si="436"/>
        <v>44793</v>
      </c>
      <c r="G787" s="139">
        <f t="shared" si="440"/>
        <v>-3.599529004437052E-3</v>
      </c>
      <c r="H787" s="140">
        <f t="shared" si="454"/>
        <v>44854</v>
      </c>
      <c r="I787" s="140">
        <f t="shared" si="441"/>
        <v>44854</v>
      </c>
      <c r="J787" s="141">
        <f t="shared" si="449"/>
        <v>21</v>
      </c>
      <c r="K787" s="141">
        <f t="shared" si="438"/>
        <v>12</v>
      </c>
      <c r="L787" s="8">
        <f t="shared" si="450"/>
        <v>1</v>
      </c>
      <c r="M787" s="142">
        <f t="shared" si="437"/>
        <v>1</v>
      </c>
      <c r="N787" s="142">
        <f t="shared" si="432"/>
        <v>1.2085334319301226</v>
      </c>
      <c r="O787" s="135">
        <f t="shared" si="434"/>
        <v>1.2085334299999999</v>
      </c>
      <c r="P787" s="135">
        <f t="shared" si="442"/>
        <v>1035.43843904</v>
      </c>
      <c r="Q787" s="190">
        <f t="shared" si="455"/>
        <v>0</v>
      </c>
      <c r="R787" s="191">
        <f t="shared" si="451"/>
        <v>0</v>
      </c>
      <c r="S787" s="135">
        <f t="shared" si="443"/>
        <v>0</v>
      </c>
      <c r="T787" s="145">
        <f t="shared" si="452"/>
        <v>7.8600000000000003E-2</v>
      </c>
      <c r="U787" s="143">
        <f t="shared" si="433"/>
        <v>12</v>
      </c>
      <c r="V787" s="143">
        <v>252</v>
      </c>
      <c r="W787" s="142">
        <f t="shared" si="444"/>
        <v>1.003609542</v>
      </c>
      <c r="X787" s="135">
        <f t="shared" si="445"/>
        <v>3.7374585300000001</v>
      </c>
      <c r="Y787" s="135">
        <f t="shared" si="446"/>
        <v>0</v>
      </c>
      <c r="Z787" s="148" t="str">
        <f t="shared" si="456"/>
        <v>A+J=</v>
      </c>
      <c r="AA787" s="140">
        <f t="shared" si="457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22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3"/>
      <c r="DN787" s="1"/>
      <c r="DO787" s="1"/>
      <c r="DP787" s="1"/>
      <c r="DQ787" s="1"/>
      <c r="DR787" s="1"/>
      <c r="DS787" s="1"/>
      <c r="DT787" s="1"/>
      <c r="DU787" s="1"/>
      <c r="DV787" s="1"/>
      <c r="DW787" s="4"/>
      <c r="DX787" s="1"/>
      <c r="DY787" s="1"/>
      <c r="DZ787" s="1"/>
      <c r="EA787" s="1"/>
      <c r="EB787" s="1"/>
      <c r="EC787" s="1"/>
    </row>
    <row r="788" spans="1:133" ht="12.75" x14ac:dyDescent="0.2">
      <c r="A788" s="134">
        <f t="shared" si="447"/>
        <v>44841</v>
      </c>
      <c r="B788" s="135">
        <f t="shared" si="439"/>
        <v>1039.48796008</v>
      </c>
      <c r="C788" s="135">
        <f t="shared" si="453"/>
        <v>856.77269105000005</v>
      </c>
      <c r="D788" s="136">
        <f t="shared" si="448"/>
        <v>6411.95</v>
      </c>
      <c r="E788" s="137">
        <f t="shared" si="435"/>
        <v>6388.87</v>
      </c>
      <c r="F788" s="138">
        <f t="shared" si="436"/>
        <v>44793</v>
      </c>
      <c r="G788" s="139">
        <f t="shared" si="440"/>
        <v>-3.599529004437052E-3</v>
      </c>
      <c r="H788" s="140">
        <f t="shared" si="454"/>
        <v>44854</v>
      </c>
      <c r="I788" s="140">
        <f t="shared" si="441"/>
        <v>44854</v>
      </c>
      <c r="J788" s="141">
        <f t="shared" si="449"/>
        <v>21</v>
      </c>
      <c r="K788" s="141">
        <f t="shared" si="438"/>
        <v>13</v>
      </c>
      <c r="L788" s="8">
        <f t="shared" si="450"/>
        <v>1</v>
      </c>
      <c r="M788" s="142">
        <f t="shared" si="437"/>
        <v>1</v>
      </c>
      <c r="N788" s="142">
        <f t="shared" si="432"/>
        <v>1.2085334319301226</v>
      </c>
      <c r="O788" s="135">
        <f t="shared" si="434"/>
        <v>1.2085334299999999</v>
      </c>
      <c r="P788" s="135">
        <f t="shared" si="442"/>
        <v>1035.43843904</v>
      </c>
      <c r="Q788" s="190">
        <f t="shared" si="455"/>
        <v>0</v>
      </c>
      <c r="R788" s="191">
        <f t="shared" si="451"/>
        <v>0</v>
      </c>
      <c r="S788" s="135">
        <f t="shared" si="443"/>
        <v>0</v>
      </c>
      <c r="T788" s="145">
        <f t="shared" si="452"/>
        <v>7.8600000000000003E-2</v>
      </c>
      <c r="U788" s="143">
        <f t="shared" si="433"/>
        <v>13</v>
      </c>
      <c r="V788" s="143">
        <v>252</v>
      </c>
      <c r="W788" s="142">
        <f t="shared" si="444"/>
        <v>1.0039109239999999</v>
      </c>
      <c r="X788" s="135">
        <f t="shared" si="445"/>
        <v>4.0495210400000001</v>
      </c>
      <c r="Y788" s="135">
        <f t="shared" si="446"/>
        <v>0</v>
      </c>
      <c r="Z788" s="148" t="str">
        <f t="shared" si="456"/>
        <v>A+J=</v>
      </c>
      <c r="AA788" s="140">
        <f t="shared" si="457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22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3"/>
      <c r="DN788" s="1"/>
      <c r="DO788" s="1"/>
      <c r="DP788" s="1"/>
      <c r="DQ788" s="1"/>
      <c r="DR788" s="1"/>
      <c r="DS788" s="1"/>
      <c r="DT788" s="1"/>
      <c r="DU788" s="1"/>
      <c r="DV788" s="1"/>
      <c r="DW788" s="4"/>
      <c r="DX788" s="1"/>
      <c r="DY788" s="1"/>
      <c r="DZ788" s="1"/>
      <c r="EA788" s="1"/>
      <c r="EB788" s="1"/>
      <c r="EC788" s="1"/>
    </row>
    <row r="789" spans="1:133" ht="12.75" x14ac:dyDescent="0.2">
      <c r="A789" s="134">
        <f t="shared" si="447"/>
        <v>44842</v>
      </c>
      <c r="B789" s="135">
        <f t="shared" si="439"/>
        <v>1039.80011681</v>
      </c>
      <c r="C789" s="135">
        <f t="shared" si="453"/>
        <v>856.77269105000005</v>
      </c>
      <c r="D789" s="136">
        <f t="shared" si="448"/>
        <v>6411.95</v>
      </c>
      <c r="E789" s="137">
        <f t="shared" si="435"/>
        <v>6388.87</v>
      </c>
      <c r="F789" s="138">
        <f t="shared" si="436"/>
        <v>44793</v>
      </c>
      <c r="G789" s="139">
        <f t="shared" si="440"/>
        <v>-3.599529004437052E-3</v>
      </c>
      <c r="H789" s="140">
        <f t="shared" si="454"/>
        <v>44854</v>
      </c>
      <c r="I789" s="140">
        <f t="shared" si="441"/>
        <v>44854</v>
      </c>
      <c r="J789" s="141">
        <f t="shared" si="449"/>
        <v>21</v>
      </c>
      <c r="K789" s="141">
        <f t="shared" si="438"/>
        <v>14</v>
      </c>
      <c r="L789" s="8">
        <f t="shared" si="450"/>
        <v>1</v>
      </c>
      <c r="M789" s="142">
        <f t="shared" si="437"/>
        <v>1</v>
      </c>
      <c r="N789" s="142">
        <f t="shared" si="432"/>
        <v>1.2085334319301226</v>
      </c>
      <c r="O789" s="135">
        <f t="shared" si="434"/>
        <v>1.2085334299999999</v>
      </c>
      <c r="P789" s="135">
        <f t="shared" si="442"/>
        <v>1035.43843904</v>
      </c>
      <c r="Q789" s="190">
        <f t="shared" si="455"/>
        <v>0</v>
      </c>
      <c r="R789" s="191">
        <f t="shared" si="451"/>
        <v>0</v>
      </c>
      <c r="S789" s="135">
        <f t="shared" si="443"/>
        <v>0</v>
      </c>
      <c r="T789" s="145">
        <f t="shared" si="452"/>
        <v>7.8600000000000003E-2</v>
      </c>
      <c r="U789" s="143">
        <f t="shared" si="433"/>
        <v>14</v>
      </c>
      <c r="V789" s="143">
        <v>252</v>
      </c>
      <c r="W789" s="142">
        <f t="shared" si="444"/>
        <v>1.0042123970000001</v>
      </c>
      <c r="X789" s="135">
        <f t="shared" si="445"/>
        <v>4.36167777</v>
      </c>
      <c r="Y789" s="135">
        <f t="shared" si="446"/>
        <v>0</v>
      </c>
      <c r="Z789" s="148" t="str">
        <f t="shared" si="456"/>
        <v>A+J=</v>
      </c>
      <c r="AA789" s="140">
        <f t="shared" si="457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22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3"/>
      <c r="DN789" s="1"/>
      <c r="DO789" s="1"/>
      <c r="DP789" s="1"/>
      <c r="DQ789" s="1"/>
      <c r="DR789" s="1"/>
      <c r="DS789" s="1"/>
      <c r="DT789" s="1"/>
      <c r="DU789" s="1"/>
      <c r="DV789" s="1"/>
      <c r="DW789" s="4"/>
      <c r="DX789" s="1"/>
      <c r="DY789" s="1"/>
      <c r="DZ789" s="1"/>
      <c r="EA789" s="1"/>
      <c r="EB789" s="1"/>
      <c r="EC789" s="1"/>
    </row>
    <row r="790" spans="1:133" ht="12.75" x14ac:dyDescent="0.2">
      <c r="A790" s="134">
        <f t="shared" si="447"/>
        <v>44843</v>
      </c>
      <c r="B790" s="135">
        <f t="shared" si="439"/>
        <v>1039.80011681</v>
      </c>
      <c r="C790" s="135">
        <f t="shared" si="453"/>
        <v>856.77269105000005</v>
      </c>
      <c r="D790" s="136">
        <f t="shared" si="448"/>
        <v>6411.95</v>
      </c>
      <c r="E790" s="137">
        <f t="shared" si="435"/>
        <v>6388.87</v>
      </c>
      <c r="F790" s="138">
        <f t="shared" si="436"/>
        <v>44793</v>
      </c>
      <c r="G790" s="139">
        <f t="shared" si="440"/>
        <v>-3.599529004437052E-3</v>
      </c>
      <c r="H790" s="140">
        <f t="shared" si="454"/>
        <v>44854</v>
      </c>
      <c r="I790" s="140">
        <f t="shared" si="441"/>
        <v>44854</v>
      </c>
      <c r="J790" s="141">
        <f t="shared" si="449"/>
        <v>21</v>
      </c>
      <c r="K790" s="141">
        <f t="shared" si="438"/>
        <v>14</v>
      </c>
      <c r="L790" s="8">
        <f t="shared" si="450"/>
        <v>1</v>
      </c>
      <c r="M790" s="142">
        <f t="shared" si="437"/>
        <v>1</v>
      </c>
      <c r="N790" s="142">
        <f t="shared" si="432"/>
        <v>1.2085334319301226</v>
      </c>
      <c r="O790" s="135">
        <f t="shared" si="434"/>
        <v>1.2085334299999999</v>
      </c>
      <c r="P790" s="135">
        <f t="shared" si="442"/>
        <v>1035.43843904</v>
      </c>
      <c r="Q790" s="190">
        <f t="shared" si="455"/>
        <v>0</v>
      </c>
      <c r="R790" s="191">
        <f t="shared" si="451"/>
        <v>0</v>
      </c>
      <c r="S790" s="135">
        <f t="shared" si="443"/>
        <v>0</v>
      </c>
      <c r="T790" s="145">
        <f t="shared" si="452"/>
        <v>7.8600000000000003E-2</v>
      </c>
      <c r="U790" s="143">
        <f t="shared" si="433"/>
        <v>14</v>
      </c>
      <c r="V790" s="143">
        <v>252</v>
      </c>
      <c r="W790" s="142">
        <f t="shared" si="444"/>
        <v>1.0042123970000001</v>
      </c>
      <c r="X790" s="135">
        <f t="shared" si="445"/>
        <v>4.36167777</v>
      </c>
      <c r="Y790" s="135">
        <f t="shared" si="446"/>
        <v>0</v>
      </c>
      <c r="Z790" s="148" t="str">
        <f t="shared" si="456"/>
        <v>A+J=</v>
      </c>
      <c r="AA790" s="140">
        <f t="shared" si="457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22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3"/>
      <c r="DN790" s="1"/>
      <c r="DO790" s="1"/>
      <c r="DP790" s="1"/>
      <c r="DQ790" s="1"/>
      <c r="DR790" s="1"/>
      <c r="DS790" s="1"/>
      <c r="DT790" s="1"/>
      <c r="DU790" s="1"/>
      <c r="DV790" s="1"/>
      <c r="DW790" s="4"/>
      <c r="DX790" s="1"/>
      <c r="DY790" s="1"/>
      <c r="DZ790" s="1"/>
      <c r="EA790" s="1"/>
      <c r="EB790" s="1"/>
      <c r="EC790" s="1"/>
    </row>
    <row r="791" spans="1:133" ht="12.75" x14ac:dyDescent="0.2">
      <c r="A791" s="134">
        <f t="shared" si="447"/>
        <v>44844</v>
      </c>
      <c r="B791" s="135">
        <f t="shared" si="439"/>
        <v>1039.80011681</v>
      </c>
      <c r="C791" s="135">
        <f t="shared" si="453"/>
        <v>856.77269105000005</v>
      </c>
      <c r="D791" s="136">
        <f t="shared" si="448"/>
        <v>6411.95</v>
      </c>
      <c r="E791" s="137">
        <f t="shared" si="435"/>
        <v>6388.87</v>
      </c>
      <c r="F791" s="138">
        <f t="shared" si="436"/>
        <v>44793</v>
      </c>
      <c r="G791" s="139">
        <f t="shared" si="440"/>
        <v>-3.599529004437052E-3</v>
      </c>
      <c r="H791" s="140">
        <f t="shared" si="454"/>
        <v>44854</v>
      </c>
      <c r="I791" s="140">
        <f t="shared" si="441"/>
        <v>44854</v>
      </c>
      <c r="J791" s="141">
        <f t="shared" si="449"/>
        <v>21</v>
      </c>
      <c r="K791" s="141">
        <f t="shared" si="438"/>
        <v>14</v>
      </c>
      <c r="L791" s="8">
        <f t="shared" si="450"/>
        <v>1</v>
      </c>
      <c r="M791" s="142">
        <f t="shared" si="437"/>
        <v>1</v>
      </c>
      <c r="N791" s="142">
        <f t="shared" si="432"/>
        <v>1.2085334319301226</v>
      </c>
      <c r="O791" s="135">
        <f t="shared" si="434"/>
        <v>1.2085334299999999</v>
      </c>
      <c r="P791" s="135">
        <f t="shared" si="442"/>
        <v>1035.43843904</v>
      </c>
      <c r="Q791" s="190">
        <f t="shared" si="455"/>
        <v>0</v>
      </c>
      <c r="R791" s="191">
        <f t="shared" si="451"/>
        <v>0</v>
      </c>
      <c r="S791" s="135">
        <f t="shared" si="443"/>
        <v>0</v>
      </c>
      <c r="T791" s="145">
        <f t="shared" si="452"/>
        <v>7.8600000000000003E-2</v>
      </c>
      <c r="U791" s="143">
        <f t="shared" si="433"/>
        <v>14</v>
      </c>
      <c r="V791" s="143">
        <v>252</v>
      </c>
      <c r="W791" s="142">
        <f t="shared" si="444"/>
        <v>1.0042123970000001</v>
      </c>
      <c r="X791" s="135">
        <f t="shared" si="445"/>
        <v>4.36167777</v>
      </c>
      <c r="Y791" s="135">
        <f t="shared" si="446"/>
        <v>0</v>
      </c>
      <c r="Z791" s="148" t="str">
        <f t="shared" si="456"/>
        <v>A+J=</v>
      </c>
      <c r="AA791" s="140">
        <f t="shared" si="457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22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3"/>
      <c r="DN791" s="1"/>
      <c r="DO791" s="1"/>
      <c r="DP791" s="1"/>
      <c r="DQ791" s="1"/>
      <c r="DR791" s="1"/>
      <c r="DS791" s="1"/>
      <c r="DT791" s="1"/>
      <c r="DU791" s="1"/>
      <c r="DV791" s="1"/>
      <c r="DW791" s="4"/>
      <c r="DX791" s="1"/>
      <c r="DY791" s="1"/>
      <c r="DZ791" s="1"/>
      <c r="EA791" s="1"/>
      <c r="EB791" s="1"/>
      <c r="EC791" s="1"/>
    </row>
    <row r="792" spans="1:133" ht="12.75" x14ac:dyDescent="0.2">
      <c r="A792" s="134">
        <f t="shared" si="447"/>
        <v>44845</v>
      </c>
      <c r="B792" s="135">
        <f t="shared" si="439"/>
        <v>1040.11236777</v>
      </c>
      <c r="C792" s="135">
        <f t="shared" si="453"/>
        <v>856.77269105000005</v>
      </c>
      <c r="D792" s="136">
        <f t="shared" si="448"/>
        <v>6411.95</v>
      </c>
      <c r="E792" s="137">
        <f t="shared" si="435"/>
        <v>6388.87</v>
      </c>
      <c r="F792" s="138">
        <f t="shared" si="436"/>
        <v>44793</v>
      </c>
      <c r="G792" s="139">
        <f t="shared" si="440"/>
        <v>-3.599529004437052E-3</v>
      </c>
      <c r="H792" s="140">
        <f t="shared" si="454"/>
        <v>44854</v>
      </c>
      <c r="I792" s="140">
        <f t="shared" si="441"/>
        <v>44854</v>
      </c>
      <c r="J792" s="141">
        <f t="shared" si="449"/>
        <v>21</v>
      </c>
      <c r="K792" s="141">
        <f t="shared" si="438"/>
        <v>15</v>
      </c>
      <c r="L792" s="8">
        <f t="shared" si="450"/>
        <v>1</v>
      </c>
      <c r="M792" s="142">
        <f t="shared" si="437"/>
        <v>1</v>
      </c>
      <c r="N792" s="142">
        <f t="shared" si="432"/>
        <v>1.2085334319301226</v>
      </c>
      <c r="O792" s="135">
        <f t="shared" si="434"/>
        <v>1.2085334299999999</v>
      </c>
      <c r="P792" s="135">
        <f t="shared" si="442"/>
        <v>1035.43843904</v>
      </c>
      <c r="Q792" s="190">
        <f t="shared" si="455"/>
        <v>0</v>
      </c>
      <c r="R792" s="191">
        <f t="shared" si="451"/>
        <v>0</v>
      </c>
      <c r="S792" s="135">
        <f t="shared" si="443"/>
        <v>0</v>
      </c>
      <c r="T792" s="145">
        <f t="shared" si="452"/>
        <v>7.8600000000000003E-2</v>
      </c>
      <c r="U792" s="143">
        <f t="shared" si="433"/>
        <v>15</v>
      </c>
      <c r="V792" s="143">
        <v>252</v>
      </c>
      <c r="W792" s="142">
        <f t="shared" si="444"/>
        <v>1.004513961</v>
      </c>
      <c r="X792" s="135">
        <f t="shared" si="445"/>
        <v>4.6739287300000001</v>
      </c>
      <c r="Y792" s="135">
        <f t="shared" si="446"/>
        <v>0</v>
      </c>
      <c r="Z792" s="148" t="str">
        <f t="shared" si="456"/>
        <v>A+J=</v>
      </c>
      <c r="AA792" s="140">
        <f t="shared" si="457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22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3"/>
      <c r="DN792" s="1"/>
      <c r="DO792" s="1"/>
      <c r="DP792" s="1"/>
      <c r="DQ792" s="1"/>
      <c r="DR792" s="1"/>
      <c r="DS792" s="1"/>
      <c r="DT792" s="1"/>
      <c r="DU792" s="1"/>
      <c r="DV792" s="1"/>
      <c r="DW792" s="4"/>
      <c r="DX792" s="1"/>
      <c r="DY792" s="1"/>
      <c r="DZ792" s="1"/>
      <c r="EA792" s="1"/>
      <c r="EB792" s="1"/>
      <c r="EC792" s="1"/>
    </row>
    <row r="793" spans="1:133" ht="12.75" x14ac:dyDescent="0.2">
      <c r="A793" s="134">
        <f t="shared" si="447"/>
        <v>44846</v>
      </c>
      <c r="B793" s="135">
        <f t="shared" si="439"/>
        <v>1040.42471191</v>
      </c>
      <c r="C793" s="135">
        <f t="shared" si="453"/>
        <v>856.77269105000005</v>
      </c>
      <c r="D793" s="136">
        <f t="shared" si="448"/>
        <v>6411.95</v>
      </c>
      <c r="E793" s="137">
        <f t="shared" si="435"/>
        <v>6388.87</v>
      </c>
      <c r="F793" s="138">
        <f t="shared" si="436"/>
        <v>44793</v>
      </c>
      <c r="G793" s="139">
        <f t="shared" si="440"/>
        <v>-3.599529004437052E-3</v>
      </c>
      <c r="H793" s="140">
        <f t="shared" si="454"/>
        <v>44854</v>
      </c>
      <c r="I793" s="140">
        <f t="shared" si="441"/>
        <v>44854</v>
      </c>
      <c r="J793" s="141">
        <f t="shared" si="449"/>
        <v>21</v>
      </c>
      <c r="K793" s="141">
        <f t="shared" si="438"/>
        <v>16</v>
      </c>
      <c r="L793" s="8">
        <f t="shared" si="450"/>
        <v>1</v>
      </c>
      <c r="M793" s="142">
        <f t="shared" si="437"/>
        <v>1</v>
      </c>
      <c r="N793" s="142">
        <f t="shared" si="432"/>
        <v>1.2085334319301226</v>
      </c>
      <c r="O793" s="135">
        <f t="shared" si="434"/>
        <v>1.2085334299999999</v>
      </c>
      <c r="P793" s="135">
        <f t="shared" si="442"/>
        <v>1035.43843904</v>
      </c>
      <c r="Q793" s="190">
        <f t="shared" si="455"/>
        <v>0</v>
      </c>
      <c r="R793" s="191">
        <f t="shared" si="451"/>
        <v>0</v>
      </c>
      <c r="S793" s="135">
        <f t="shared" si="443"/>
        <v>0</v>
      </c>
      <c r="T793" s="145">
        <f t="shared" si="452"/>
        <v>7.8600000000000003E-2</v>
      </c>
      <c r="U793" s="143">
        <f t="shared" si="433"/>
        <v>16</v>
      </c>
      <c r="V793" s="143">
        <v>252</v>
      </c>
      <c r="W793" s="142">
        <f t="shared" si="444"/>
        <v>1.0048156150000001</v>
      </c>
      <c r="X793" s="135">
        <f t="shared" si="445"/>
        <v>4.9862728699999996</v>
      </c>
      <c r="Y793" s="135">
        <f t="shared" si="446"/>
        <v>0</v>
      </c>
      <c r="Z793" s="148" t="str">
        <f t="shared" si="456"/>
        <v>A+J=</v>
      </c>
      <c r="AA793" s="140">
        <f t="shared" si="457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22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3"/>
      <c r="DN793" s="1"/>
      <c r="DO793" s="1"/>
      <c r="DP793" s="1"/>
      <c r="DQ793" s="1"/>
      <c r="DR793" s="1"/>
      <c r="DS793" s="1"/>
      <c r="DT793" s="1"/>
      <c r="DU793" s="1"/>
      <c r="DV793" s="1"/>
      <c r="DW793" s="4"/>
      <c r="DX793" s="1"/>
      <c r="DY793" s="1"/>
      <c r="DZ793" s="1"/>
      <c r="EA793" s="1"/>
      <c r="EB793" s="1"/>
      <c r="EC793" s="1"/>
    </row>
    <row r="794" spans="1:133" ht="12.75" x14ac:dyDescent="0.2">
      <c r="A794" s="134">
        <f t="shared" si="447"/>
        <v>44847</v>
      </c>
      <c r="B794" s="135">
        <f t="shared" si="439"/>
        <v>1040.42471191</v>
      </c>
      <c r="C794" s="135">
        <f t="shared" si="453"/>
        <v>856.77269105000005</v>
      </c>
      <c r="D794" s="136">
        <f t="shared" si="448"/>
        <v>6411.95</v>
      </c>
      <c r="E794" s="137">
        <f t="shared" si="435"/>
        <v>6388.87</v>
      </c>
      <c r="F794" s="138">
        <f t="shared" si="436"/>
        <v>44793</v>
      </c>
      <c r="G794" s="139">
        <f t="shared" si="440"/>
        <v>-3.599529004437052E-3</v>
      </c>
      <c r="H794" s="140">
        <f t="shared" si="454"/>
        <v>44854</v>
      </c>
      <c r="I794" s="140">
        <f t="shared" si="441"/>
        <v>44854</v>
      </c>
      <c r="J794" s="141">
        <f t="shared" si="449"/>
        <v>21</v>
      </c>
      <c r="K794" s="141">
        <f t="shared" si="438"/>
        <v>16</v>
      </c>
      <c r="L794" s="8">
        <f t="shared" si="450"/>
        <v>1</v>
      </c>
      <c r="M794" s="142">
        <f t="shared" si="437"/>
        <v>1</v>
      </c>
      <c r="N794" s="142">
        <f t="shared" si="432"/>
        <v>1.2085334319301226</v>
      </c>
      <c r="O794" s="135">
        <f t="shared" si="434"/>
        <v>1.2085334299999999</v>
      </c>
      <c r="P794" s="135">
        <f t="shared" si="442"/>
        <v>1035.43843904</v>
      </c>
      <c r="Q794" s="190">
        <f t="shared" si="455"/>
        <v>0</v>
      </c>
      <c r="R794" s="191">
        <f t="shared" si="451"/>
        <v>0</v>
      </c>
      <c r="S794" s="135">
        <f t="shared" si="443"/>
        <v>0</v>
      </c>
      <c r="T794" s="145">
        <f t="shared" si="452"/>
        <v>7.8600000000000003E-2</v>
      </c>
      <c r="U794" s="143">
        <f t="shared" si="433"/>
        <v>16</v>
      </c>
      <c r="V794" s="143">
        <v>252</v>
      </c>
      <c r="W794" s="142">
        <f t="shared" si="444"/>
        <v>1.0048156150000001</v>
      </c>
      <c r="X794" s="135">
        <f t="shared" si="445"/>
        <v>4.9862728699999996</v>
      </c>
      <c r="Y794" s="135">
        <f t="shared" si="446"/>
        <v>0</v>
      </c>
      <c r="Z794" s="148" t="str">
        <f t="shared" si="456"/>
        <v>A+J=</v>
      </c>
      <c r="AA794" s="140">
        <f t="shared" si="457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22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3"/>
      <c r="DN794" s="1"/>
      <c r="DO794" s="1"/>
      <c r="DP794" s="1"/>
      <c r="DQ794" s="1"/>
      <c r="DR794" s="1"/>
      <c r="DS794" s="1"/>
      <c r="DT794" s="1"/>
      <c r="DU794" s="1"/>
      <c r="DV794" s="1"/>
      <c r="DW794" s="4"/>
      <c r="DX794" s="1"/>
      <c r="DY794" s="1"/>
      <c r="DZ794" s="1"/>
      <c r="EA794" s="1"/>
      <c r="EB794" s="1"/>
      <c r="EC794" s="1"/>
    </row>
    <row r="795" spans="1:133" ht="12.75" x14ac:dyDescent="0.2">
      <c r="A795" s="134">
        <f t="shared" si="447"/>
        <v>44848</v>
      </c>
      <c r="B795" s="135">
        <f t="shared" si="439"/>
        <v>1040.73715029</v>
      </c>
      <c r="C795" s="135">
        <f t="shared" si="453"/>
        <v>856.77269105000005</v>
      </c>
      <c r="D795" s="136">
        <f t="shared" si="448"/>
        <v>6411.95</v>
      </c>
      <c r="E795" s="137">
        <f t="shared" si="435"/>
        <v>6388.87</v>
      </c>
      <c r="F795" s="138">
        <f t="shared" si="436"/>
        <v>44793</v>
      </c>
      <c r="G795" s="139">
        <f t="shared" si="440"/>
        <v>-3.599529004437052E-3</v>
      </c>
      <c r="H795" s="140">
        <f t="shared" si="454"/>
        <v>44854</v>
      </c>
      <c r="I795" s="140">
        <f t="shared" si="441"/>
        <v>44854</v>
      </c>
      <c r="J795" s="141">
        <f t="shared" si="449"/>
        <v>21</v>
      </c>
      <c r="K795" s="141">
        <f t="shared" si="438"/>
        <v>17</v>
      </c>
      <c r="L795" s="8">
        <f t="shared" si="450"/>
        <v>1</v>
      </c>
      <c r="M795" s="142">
        <f t="shared" si="437"/>
        <v>1</v>
      </c>
      <c r="N795" s="142">
        <f t="shared" si="432"/>
        <v>1.2085334319301226</v>
      </c>
      <c r="O795" s="135">
        <f t="shared" si="434"/>
        <v>1.2085334299999999</v>
      </c>
      <c r="P795" s="135">
        <f t="shared" si="442"/>
        <v>1035.43843904</v>
      </c>
      <c r="Q795" s="190">
        <f t="shared" si="455"/>
        <v>0</v>
      </c>
      <c r="R795" s="191">
        <f t="shared" si="451"/>
        <v>0</v>
      </c>
      <c r="S795" s="135">
        <f t="shared" si="443"/>
        <v>0</v>
      </c>
      <c r="T795" s="145">
        <f t="shared" si="452"/>
        <v>7.8600000000000003E-2</v>
      </c>
      <c r="U795" s="143">
        <f t="shared" si="433"/>
        <v>17</v>
      </c>
      <c r="V795" s="143">
        <v>252</v>
      </c>
      <c r="W795" s="142">
        <f t="shared" si="444"/>
        <v>1.0051173600000001</v>
      </c>
      <c r="X795" s="135">
        <f t="shared" si="445"/>
        <v>5.2987112500000002</v>
      </c>
      <c r="Y795" s="135">
        <f t="shared" si="446"/>
        <v>0</v>
      </c>
      <c r="Z795" s="148" t="str">
        <f t="shared" si="456"/>
        <v>A+J=</v>
      </c>
      <c r="AA795" s="140">
        <f t="shared" si="457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22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3"/>
      <c r="DN795" s="1"/>
      <c r="DO795" s="1"/>
      <c r="DP795" s="1"/>
      <c r="DQ795" s="1"/>
      <c r="DR795" s="1"/>
      <c r="DS795" s="1"/>
      <c r="DT795" s="1"/>
      <c r="DU795" s="1"/>
      <c r="DV795" s="1"/>
      <c r="DW795" s="4"/>
      <c r="DX795" s="1"/>
      <c r="DY795" s="1"/>
      <c r="DZ795" s="1"/>
      <c r="EA795" s="1"/>
      <c r="EB795" s="1"/>
      <c r="EC795" s="1"/>
    </row>
    <row r="796" spans="1:133" ht="12.75" x14ac:dyDescent="0.2">
      <c r="A796" s="134">
        <f t="shared" si="447"/>
        <v>44849</v>
      </c>
      <c r="B796" s="135">
        <f t="shared" si="439"/>
        <v>1041.0496828800001</v>
      </c>
      <c r="C796" s="135">
        <f t="shared" si="453"/>
        <v>856.77269105000005</v>
      </c>
      <c r="D796" s="136">
        <f t="shared" si="448"/>
        <v>6411.95</v>
      </c>
      <c r="E796" s="137">
        <f t="shared" si="435"/>
        <v>6388.87</v>
      </c>
      <c r="F796" s="138">
        <f t="shared" si="436"/>
        <v>44793</v>
      </c>
      <c r="G796" s="139">
        <f t="shared" si="440"/>
        <v>-3.599529004437052E-3</v>
      </c>
      <c r="H796" s="140">
        <f t="shared" si="454"/>
        <v>44854</v>
      </c>
      <c r="I796" s="140">
        <f t="shared" si="441"/>
        <v>44854</v>
      </c>
      <c r="J796" s="141">
        <f t="shared" si="449"/>
        <v>21</v>
      </c>
      <c r="K796" s="141">
        <f t="shared" si="438"/>
        <v>18</v>
      </c>
      <c r="L796" s="8">
        <f t="shared" si="450"/>
        <v>1</v>
      </c>
      <c r="M796" s="142">
        <f t="shared" si="437"/>
        <v>1</v>
      </c>
      <c r="N796" s="142">
        <f t="shared" si="432"/>
        <v>1.2085334319301226</v>
      </c>
      <c r="O796" s="135">
        <f t="shared" si="434"/>
        <v>1.2085334299999999</v>
      </c>
      <c r="P796" s="135">
        <f t="shared" si="442"/>
        <v>1035.43843904</v>
      </c>
      <c r="Q796" s="190">
        <f t="shared" si="455"/>
        <v>0</v>
      </c>
      <c r="R796" s="191">
        <f t="shared" si="451"/>
        <v>0</v>
      </c>
      <c r="S796" s="135">
        <f t="shared" si="443"/>
        <v>0</v>
      </c>
      <c r="T796" s="145">
        <f t="shared" si="452"/>
        <v>7.8600000000000003E-2</v>
      </c>
      <c r="U796" s="143">
        <f t="shared" si="433"/>
        <v>18</v>
      </c>
      <c r="V796" s="143">
        <v>252</v>
      </c>
      <c r="W796" s="142">
        <f t="shared" si="444"/>
        <v>1.0054191960000001</v>
      </c>
      <c r="X796" s="135">
        <f t="shared" si="445"/>
        <v>5.6112438400000002</v>
      </c>
      <c r="Y796" s="135">
        <f t="shared" si="446"/>
        <v>0</v>
      </c>
      <c r="Z796" s="148" t="str">
        <f t="shared" si="456"/>
        <v>A+J=</v>
      </c>
      <c r="AA796" s="140">
        <f t="shared" si="457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22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3"/>
      <c r="DN796" s="1"/>
      <c r="DO796" s="1"/>
      <c r="DP796" s="1"/>
      <c r="DQ796" s="1"/>
      <c r="DR796" s="1"/>
      <c r="DS796" s="1"/>
      <c r="DT796" s="1"/>
      <c r="DU796" s="1"/>
      <c r="DV796" s="1"/>
      <c r="DW796" s="4"/>
      <c r="DX796" s="1"/>
      <c r="DY796" s="1"/>
      <c r="DZ796" s="1"/>
      <c r="EA796" s="1"/>
      <c r="EB796" s="1"/>
      <c r="EC796" s="1"/>
    </row>
    <row r="797" spans="1:133" ht="12.75" x14ac:dyDescent="0.2">
      <c r="A797" s="134">
        <f t="shared" si="447"/>
        <v>44850</v>
      </c>
      <c r="B797" s="135">
        <f t="shared" si="439"/>
        <v>1041.0496828800001</v>
      </c>
      <c r="C797" s="135">
        <f t="shared" si="453"/>
        <v>856.77269105000005</v>
      </c>
      <c r="D797" s="136">
        <f t="shared" si="448"/>
        <v>6411.95</v>
      </c>
      <c r="E797" s="137">
        <f t="shared" si="435"/>
        <v>6388.87</v>
      </c>
      <c r="F797" s="138">
        <f t="shared" si="436"/>
        <v>44793</v>
      </c>
      <c r="G797" s="139">
        <f t="shared" si="440"/>
        <v>-3.599529004437052E-3</v>
      </c>
      <c r="H797" s="140">
        <f t="shared" si="454"/>
        <v>44854</v>
      </c>
      <c r="I797" s="140">
        <f t="shared" si="441"/>
        <v>44854</v>
      </c>
      <c r="J797" s="141">
        <f t="shared" si="449"/>
        <v>21</v>
      </c>
      <c r="K797" s="141">
        <f t="shared" si="438"/>
        <v>18</v>
      </c>
      <c r="L797" s="8">
        <f t="shared" si="450"/>
        <v>1</v>
      </c>
      <c r="M797" s="142">
        <f t="shared" si="437"/>
        <v>1</v>
      </c>
      <c r="N797" s="142">
        <f t="shared" si="432"/>
        <v>1.2085334319301226</v>
      </c>
      <c r="O797" s="135">
        <f t="shared" si="434"/>
        <v>1.2085334299999999</v>
      </c>
      <c r="P797" s="135">
        <f t="shared" si="442"/>
        <v>1035.43843904</v>
      </c>
      <c r="Q797" s="190">
        <f t="shared" si="455"/>
        <v>0</v>
      </c>
      <c r="R797" s="191">
        <f t="shared" si="451"/>
        <v>0</v>
      </c>
      <c r="S797" s="135">
        <f t="shared" si="443"/>
        <v>0</v>
      </c>
      <c r="T797" s="145">
        <f t="shared" si="452"/>
        <v>7.8600000000000003E-2</v>
      </c>
      <c r="U797" s="143">
        <f t="shared" si="433"/>
        <v>18</v>
      </c>
      <c r="V797" s="143">
        <v>252</v>
      </c>
      <c r="W797" s="142">
        <f t="shared" si="444"/>
        <v>1.0054191960000001</v>
      </c>
      <c r="X797" s="135">
        <f t="shared" si="445"/>
        <v>5.6112438400000002</v>
      </c>
      <c r="Y797" s="135">
        <f t="shared" si="446"/>
        <v>0</v>
      </c>
      <c r="Z797" s="148" t="str">
        <f t="shared" si="456"/>
        <v>A+J=</v>
      </c>
      <c r="AA797" s="140">
        <f t="shared" si="457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22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3"/>
      <c r="DN797" s="1"/>
      <c r="DO797" s="1"/>
      <c r="DP797" s="1"/>
      <c r="DQ797" s="1"/>
      <c r="DR797" s="1"/>
      <c r="DS797" s="1"/>
      <c r="DT797" s="1"/>
      <c r="DU797" s="1"/>
      <c r="DV797" s="1"/>
      <c r="DW797" s="4"/>
      <c r="DX797" s="1"/>
      <c r="DY797" s="1"/>
      <c r="DZ797" s="1"/>
      <c r="EA797" s="1"/>
      <c r="EB797" s="1"/>
      <c r="EC797" s="1"/>
    </row>
    <row r="798" spans="1:133" ht="12.75" x14ac:dyDescent="0.2">
      <c r="A798" s="134">
        <f t="shared" si="447"/>
        <v>44851</v>
      </c>
      <c r="B798" s="135">
        <f t="shared" si="439"/>
        <v>1041.0496828800001</v>
      </c>
      <c r="C798" s="135">
        <f t="shared" si="453"/>
        <v>856.77269105000005</v>
      </c>
      <c r="D798" s="136">
        <f t="shared" si="448"/>
        <v>6411.95</v>
      </c>
      <c r="E798" s="137">
        <f t="shared" si="435"/>
        <v>6388.87</v>
      </c>
      <c r="F798" s="138">
        <f t="shared" si="436"/>
        <v>44793</v>
      </c>
      <c r="G798" s="139">
        <f t="shared" si="440"/>
        <v>-3.599529004437052E-3</v>
      </c>
      <c r="H798" s="140">
        <f t="shared" si="454"/>
        <v>44854</v>
      </c>
      <c r="I798" s="140">
        <f t="shared" si="441"/>
        <v>44854</v>
      </c>
      <c r="J798" s="141">
        <f t="shared" si="449"/>
        <v>21</v>
      </c>
      <c r="K798" s="141">
        <f t="shared" si="438"/>
        <v>18</v>
      </c>
      <c r="L798" s="8">
        <f t="shared" si="450"/>
        <v>1</v>
      </c>
      <c r="M798" s="142">
        <f t="shared" si="437"/>
        <v>1</v>
      </c>
      <c r="N798" s="142">
        <f t="shared" si="432"/>
        <v>1.2085334319301226</v>
      </c>
      <c r="O798" s="135">
        <f t="shared" si="434"/>
        <v>1.2085334299999999</v>
      </c>
      <c r="P798" s="135">
        <f t="shared" si="442"/>
        <v>1035.43843904</v>
      </c>
      <c r="Q798" s="190">
        <f t="shared" si="455"/>
        <v>0</v>
      </c>
      <c r="R798" s="191">
        <f t="shared" si="451"/>
        <v>0</v>
      </c>
      <c r="S798" s="135">
        <f t="shared" si="443"/>
        <v>0</v>
      </c>
      <c r="T798" s="145">
        <f t="shared" si="452"/>
        <v>7.8600000000000003E-2</v>
      </c>
      <c r="U798" s="143">
        <f t="shared" si="433"/>
        <v>18</v>
      </c>
      <c r="V798" s="143">
        <v>252</v>
      </c>
      <c r="W798" s="142">
        <f t="shared" si="444"/>
        <v>1.0054191960000001</v>
      </c>
      <c r="X798" s="135">
        <f t="shared" si="445"/>
        <v>5.6112438400000002</v>
      </c>
      <c r="Y798" s="135">
        <f t="shared" si="446"/>
        <v>0</v>
      </c>
      <c r="Z798" s="148" t="str">
        <f t="shared" si="456"/>
        <v>A+J=</v>
      </c>
      <c r="AA798" s="140">
        <f t="shared" si="457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22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3"/>
      <c r="DN798" s="1"/>
      <c r="DO798" s="1"/>
      <c r="DP798" s="1"/>
      <c r="DQ798" s="1"/>
      <c r="DR798" s="1"/>
      <c r="DS798" s="1"/>
      <c r="DT798" s="1"/>
      <c r="DU798" s="1"/>
      <c r="DV798" s="1"/>
      <c r="DW798" s="4"/>
      <c r="DX798" s="1"/>
      <c r="DY798" s="1"/>
      <c r="DZ798" s="1"/>
      <c r="EA798" s="1"/>
      <c r="EB798" s="1"/>
      <c r="EC798" s="1"/>
    </row>
    <row r="799" spans="1:133" ht="12.75" x14ac:dyDescent="0.2">
      <c r="A799" s="134">
        <f t="shared" si="447"/>
        <v>44852</v>
      </c>
      <c r="B799" s="135">
        <f t="shared" si="439"/>
        <v>1041.3623086699999</v>
      </c>
      <c r="C799" s="135">
        <f t="shared" si="453"/>
        <v>856.77269105000005</v>
      </c>
      <c r="D799" s="136">
        <f t="shared" si="448"/>
        <v>6411.95</v>
      </c>
      <c r="E799" s="137">
        <f t="shared" si="435"/>
        <v>6388.87</v>
      </c>
      <c r="F799" s="138">
        <f t="shared" si="436"/>
        <v>44793</v>
      </c>
      <c r="G799" s="139">
        <f t="shared" si="440"/>
        <v>-3.599529004437052E-3</v>
      </c>
      <c r="H799" s="140">
        <f t="shared" si="454"/>
        <v>44854</v>
      </c>
      <c r="I799" s="140">
        <f t="shared" si="441"/>
        <v>44854</v>
      </c>
      <c r="J799" s="141">
        <f t="shared" si="449"/>
        <v>21</v>
      </c>
      <c r="K799" s="141">
        <f t="shared" si="438"/>
        <v>19</v>
      </c>
      <c r="L799" s="8">
        <f t="shared" si="450"/>
        <v>1</v>
      </c>
      <c r="M799" s="142">
        <f t="shared" si="437"/>
        <v>1</v>
      </c>
      <c r="N799" s="142">
        <f t="shared" ref="N799:N862" si="458">IF(I799&gt;I798,N798*M799,N798)</f>
        <v>1.2085334319301226</v>
      </c>
      <c r="O799" s="135">
        <f t="shared" si="434"/>
        <v>1.2085334299999999</v>
      </c>
      <c r="P799" s="135">
        <f t="shared" si="442"/>
        <v>1035.43843904</v>
      </c>
      <c r="Q799" s="190">
        <f t="shared" si="455"/>
        <v>0</v>
      </c>
      <c r="R799" s="191">
        <f t="shared" si="451"/>
        <v>0</v>
      </c>
      <c r="S799" s="135">
        <f t="shared" si="443"/>
        <v>0</v>
      </c>
      <c r="T799" s="145">
        <f t="shared" si="452"/>
        <v>7.8600000000000003E-2</v>
      </c>
      <c r="U799" s="143">
        <f t="shared" si="433"/>
        <v>19</v>
      </c>
      <c r="V799" s="143">
        <v>252</v>
      </c>
      <c r="W799" s="142">
        <f t="shared" si="444"/>
        <v>1.005721122</v>
      </c>
      <c r="X799" s="135">
        <f t="shared" si="445"/>
        <v>5.9238696300000004</v>
      </c>
      <c r="Y799" s="135">
        <f t="shared" si="446"/>
        <v>0</v>
      </c>
      <c r="Z799" s="148" t="str">
        <f t="shared" si="456"/>
        <v>A+J=</v>
      </c>
      <c r="AA799" s="140">
        <f t="shared" si="457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22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3"/>
      <c r="DN799" s="1"/>
      <c r="DO799" s="1"/>
      <c r="DP799" s="1"/>
      <c r="DQ799" s="1"/>
      <c r="DR799" s="1"/>
      <c r="DS799" s="1"/>
      <c r="DT799" s="1"/>
      <c r="DU799" s="1"/>
      <c r="DV799" s="1"/>
      <c r="DW799" s="4"/>
      <c r="DX799" s="1"/>
      <c r="DY799" s="1"/>
      <c r="DZ799" s="1"/>
      <c r="EA799" s="1"/>
      <c r="EB799" s="1"/>
      <c r="EC799" s="1"/>
    </row>
    <row r="800" spans="1:133" ht="12.75" x14ac:dyDescent="0.2">
      <c r="A800" s="134">
        <f t="shared" si="447"/>
        <v>44853</v>
      </c>
      <c r="B800" s="135">
        <f t="shared" si="439"/>
        <v>1041.6750276400001</v>
      </c>
      <c r="C800" s="135">
        <f t="shared" si="453"/>
        <v>856.77269105000005</v>
      </c>
      <c r="D800" s="136">
        <f t="shared" si="448"/>
        <v>6411.95</v>
      </c>
      <c r="E800" s="137">
        <f t="shared" si="435"/>
        <v>6388.87</v>
      </c>
      <c r="F800" s="138">
        <f t="shared" si="436"/>
        <v>44793</v>
      </c>
      <c r="G800" s="139">
        <f t="shared" si="440"/>
        <v>-3.599529004437052E-3</v>
      </c>
      <c r="H800" s="140">
        <f t="shared" si="454"/>
        <v>44854</v>
      </c>
      <c r="I800" s="140">
        <f t="shared" si="441"/>
        <v>44854</v>
      </c>
      <c r="J800" s="141">
        <f t="shared" si="449"/>
        <v>21</v>
      </c>
      <c r="K800" s="141">
        <f t="shared" si="438"/>
        <v>20</v>
      </c>
      <c r="L800" s="8">
        <f t="shared" si="450"/>
        <v>1</v>
      </c>
      <c r="M800" s="142">
        <f t="shared" si="437"/>
        <v>1</v>
      </c>
      <c r="N800" s="142">
        <f t="shared" si="458"/>
        <v>1.2085334319301226</v>
      </c>
      <c r="O800" s="135">
        <f t="shared" si="434"/>
        <v>1.2085334299999999</v>
      </c>
      <c r="P800" s="135">
        <f t="shared" si="442"/>
        <v>1035.43843904</v>
      </c>
      <c r="Q800" s="190">
        <f t="shared" si="455"/>
        <v>0</v>
      </c>
      <c r="R800" s="191">
        <f t="shared" si="451"/>
        <v>0</v>
      </c>
      <c r="S800" s="135">
        <f t="shared" si="443"/>
        <v>0</v>
      </c>
      <c r="T800" s="145">
        <f t="shared" si="452"/>
        <v>7.8600000000000003E-2</v>
      </c>
      <c r="U800" s="143">
        <f t="shared" si="433"/>
        <v>20</v>
      </c>
      <c r="V800" s="143">
        <v>252</v>
      </c>
      <c r="W800" s="142">
        <f t="shared" si="444"/>
        <v>1.006023138</v>
      </c>
      <c r="X800" s="135">
        <f t="shared" si="445"/>
        <v>6.2365886000000001</v>
      </c>
      <c r="Y800" s="135">
        <f t="shared" si="446"/>
        <v>0</v>
      </c>
      <c r="Z800" s="148" t="str">
        <f t="shared" si="456"/>
        <v>A+J=</v>
      </c>
      <c r="AA800" s="140">
        <f t="shared" si="457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22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3"/>
      <c r="DN800" s="1"/>
      <c r="DO800" s="1"/>
      <c r="DP800" s="1"/>
      <c r="DQ800" s="1"/>
      <c r="DR800" s="1"/>
      <c r="DS800" s="1"/>
      <c r="DT800" s="1"/>
      <c r="DU800" s="1"/>
      <c r="DV800" s="1"/>
      <c r="DW800" s="4"/>
      <c r="DX800" s="1"/>
      <c r="DY800" s="1"/>
      <c r="DZ800" s="1"/>
      <c r="EA800" s="1"/>
      <c r="EB800" s="1"/>
      <c r="EC800" s="1"/>
    </row>
    <row r="801" spans="1:133" ht="12.75" x14ac:dyDescent="0.2">
      <c r="A801" s="134">
        <f t="shared" si="447"/>
        <v>44854</v>
      </c>
      <c r="B801" s="135">
        <f t="shared" si="439"/>
        <v>1041.9878418800001</v>
      </c>
      <c r="C801" s="135">
        <f t="shared" si="453"/>
        <v>856.77269105000005</v>
      </c>
      <c r="D801" s="136">
        <f t="shared" si="448"/>
        <v>6411.95</v>
      </c>
      <c r="E801" s="137">
        <f t="shared" si="435"/>
        <v>6388.87</v>
      </c>
      <c r="F801" s="138">
        <f t="shared" si="436"/>
        <v>44793</v>
      </c>
      <c r="G801" s="139">
        <f t="shared" si="440"/>
        <v>-3.599529004437052E-3</v>
      </c>
      <c r="H801" s="140">
        <f t="shared" si="454"/>
        <v>44886</v>
      </c>
      <c r="I801" s="140">
        <f t="shared" si="441"/>
        <v>44854</v>
      </c>
      <c r="J801" s="141">
        <f t="shared" si="449"/>
        <v>21</v>
      </c>
      <c r="K801" s="141">
        <f t="shared" si="438"/>
        <v>21</v>
      </c>
      <c r="L801" s="8">
        <f t="shared" si="450"/>
        <v>1</v>
      </c>
      <c r="M801" s="142">
        <f t="shared" si="437"/>
        <v>1</v>
      </c>
      <c r="N801" s="142">
        <f t="shared" si="458"/>
        <v>1.2085334319301226</v>
      </c>
      <c r="O801" s="135">
        <f t="shared" si="434"/>
        <v>1.2085334299999999</v>
      </c>
      <c r="P801" s="135">
        <f t="shared" si="442"/>
        <v>1035.43843904</v>
      </c>
      <c r="Q801" s="190">
        <f t="shared" si="455"/>
        <v>26</v>
      </c>
      <c r="R801" s="191">
        <f t="shared" si="451"/>
        <v>1.0377820568418059E-2</v>
      </c>
      <c r="S801" s="135">
        <f t="shared" si="443"/>
        <v>10.745594329999999</v>
      </c>
      <c r="T801" s="145">
        <f t="shared" si="452"/>
        <v>7.8600000000000003E-2</v>
      </c>
      <c r="U801" s="143">
        <f t="shared" si="433"/>
        <v>21</v>
      </c>
      <c r="V801" s="143">
        <v>252</v>
      </c>
      <c r="W801" s="142">
        <f t="shared" si="444"/>
        <v>1.0063252460000001</v>
      </c>
      <c r="X801" s="135">
        <f t="shared" si="445"/>
        <v>6.5494028399999999</v>
      </c>
      <c r="Y801" s="135">
        <f t="shared" si="446"/>
        <v>17.294997169999998</v>
      </c>
      <c r="Z801" s="148" t="str">
        <f t="shared" si="456"/>
        <v>A+J=</v>
      </c>
      <c r="AA801" s="140">
        <f t="shared" si="457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22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3"/>
      <c r="DN801" s="1"/>
      <c r="DO801" s="1"/>
      <c r="DP801" s="1"/>
      <c r="DQ801" s="1"/>
      <c r="DR801" s="1"/>
      <c r="DS801" s="1"/>
      <c r="DT801" s="1"/>
      <c r="DU801" s="1"/>
      <c r="DV801" s="1"/>
      <c r="DW801" s="4"/>
      <c r="DX801" s="1"/>
      <c r="DY801" s="1"/>
      <c r="DZ801" s="1"/>
      <c r="EA801" s="1"/>
      <c r="EB801" s="1"/>
      <c r="EC801" s="1"/>
    </row>
    <row r="802" spans="1:133" ht="12.75" x14ac:dyDescent="0.2">
      <c r="A802" s="134">
        <f t="shared" si="447"/>
        <v>44855</v>
      </c>
      <c r="B802" s="135">
        <f t="shared" si="439"/>
        <v>1025.0005589500001</v>
      </c>
      <c r="C802" s="135">
        <f t="shared" si="453"/>
        <v>847.88125779999996</v>
      </c>
      <c r="D802" s="136">
        <f t="shared" si="448"/>
        <v>6388.87</v>
      </c>
      <c r="E802" s="137">
        <f t="shared" si="435"/>
        <v>6370.34</v>
      </c>
      <c r="F802" s="138">
        <f t="shared" si="436"/>
        <v>44824</v>
      </c>
      <c r="G802" s="139">
        <f t="shared" si="440"/>
        <v>-2.9003564010536831E-3</v>
      </c>
      <c r="H802" s="140">
        <f t="shared" si="454"/>
        <v>44886</v>
      </c>
      <c r="I802" s="140">
        <f t="shared" si="441"/>
        <v>44886</v>
      </c>
      <c r="J802" s="141">
        <f t="shared" si="449"/>
        <v>20</v>
      </c>
      <c r="K802" s="141">
        <f t="shared" si="438"/>
        <v>1</v>
      </c>
      <c r="L802" s="8">
        <f t="shared" si="450"/>
        <v>1</v>
      </c>
      <c r="M802" s="142">
        <f t="shared" si="437"/>
        <v>1</v>
      </c>
      <c r="N802" s="142">
        <f t="shared" si="458"/>
        <v>1.2085334319301226</v>
      </c>
      <c r="O802" s="135">
        <f t="shared" si="434"/>
        <v>1.2085334299999999</v>
      </c>
      <c r="P802" s="135">
        <f t="shared" si="442"/>
        <v>1024.69284472</v>
      </c>
      <c r="Q802" s="190">
        <f t="shared" si="455"/>
        <v>0</v>
      </c>
      <c r="R802" s="191">
        <f t="shared" si="451"/>
        <v>0</v>
      </c>
      <c r="S802" s="135">
        <f t="shared" si="443"/>
        <v>0</v>
      </c>
      <c r="T802" s="145">
        <f t="shared" si="452"/>
        <v>7.8600000000000003E-2</v>
      </c>
      <c r="U802" s="143">
        <f t="shared" si="433"/>
        <v>1</v>
      </c>
      <c r="V802" s="143">
        <v>252</v>
      </c>
      <c r="W802" s="142">
        <f t="shared" si="444"/>
        <v>1.0003002990000001</v>
      </c>
      <c r="X802" s="135">
        <f t="shared" si="445"/>
        <v>0.30771422999999998</v>
      </c>
      <c r="Y802" s="135">
        <f t="shared" si="446"/>
        <v>0</v>
      </c>
      <c r="Z802" s="148" t="str">
        <f t="shared" si="456"/>
        <v>A+J=</v>
      </c>
      <c r="AA802" s="140">
        <f t="shared" si="457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22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3"/>
      <c r="DN802" s="1"/>
      <c r="DO802" s="1"/>
      <c r="DP802" s="1"/>
      <c r="DQ802" s="1"/>
      <c r="DR802" s="1"/>
      <c r="DS802" s="1"/>
      <c r="DT802" s="1"/>
      <c r="DU802" s="1"/>
      <c r="DV802" s="1"/>
      <c r="DW802" s="4"/>
      <c r="DX802" s="1"/>
      <c r="DY802" s="1"/>
      <c r="DZ802" s="1"/>
      <c r="EA802" s="1"/>
      <c r="EB802" s="1"/>
      <c r="EC802" s="1"/>
    </row>
    <row r="803" spans="1:133" ht="12.75" x14ac:dyDescent="0.2">
      <c r="A803" s="134">
        <f t="shared" si="447"/>
        <v>44856</v>
      </c>
      <c r="B803" s="135">
        <f t="shared" si="439"/>
        <v>1025.30836439</v>
      </c>
      <c r="C803" s="135">
        <f t="shared" si="453"/>
        <v>847.88125779999996</v>
      </c>
      <c r="D803" s="136">
        <f t="shared" si="448"/>
        <v>6388.87</v>
      </c>
      <c r="E803" s="137">
        <f t="shared" si="435"/>
        <v>6370.34</v>
      </c>
      <c r="F803" s="138">
        <f t="shared" si="436"/>
        <v>44824</v>
      </c>
      <c r="G803" s="139">
        <f t="shared" si="440"/>
        <v>-2.9003564010536831E-3</v>
      </c>
      <c r="H803" s="140">
        <f t="shared" si="454"/>
        <v>44886</v>
      </c>
      <c r="I803" s="140">
        <f t="shared" si="441"/>
        <v>44886</v>
      </c>
      <c r="J803" s="141">
        <f t="shared" si="449"/>
        <v>20</v>
      </c>
      <c r="K803" s="141">
        <f t="shared" si="438"/>
        <v>2</v>
      </c>
      <c r="L803" s="8">
        <f t="shared" si="450"/>
        <v>1</v>
      </c>
      <c r="M803" s="142">
        <f t="shared" si="437"/>
        <v>1</v>
      </c>
      <c r="N803" s="142">
        <f t="shared" si="458"/>
        <v>1.2085334319301226</v>
      </c>
      <c r="O803" s="135">
        <f t="shared" si="434"/>
        <v>1.2085334299999999</v>
      </c>
      <c r="P803" s="135">
        <f t="shared" si="442"/>
        <v>1024.69284472</v>
      </c>
      <c r="Q803" s="190">
        <f t="shared" si="455"/>
        <v>0</v>
      </c>
      <c r="R803" s="191">
        <f t="shared" si="451"/>
        <v>0</v>
      </c>
      <c r="S803" s="135">
        <f t="shared" si="443"/>
        <v>0</v>
      </c>
      <c r="T803" s="145">
        <f t="shared" si="452"/>
        <v>7.8600000000000003E-2</v>
      </c>
      <c r="U803" s="143">
        <f t="shared" si="433"/>
        <v>2</v>
      </c>
      <c r="V803" s="143">
        <v>252</v>
      </c>
      <c r="W803" s="142">
        <f t="shared" si="444"/>
        <v>1.0006006869999999</v>
      </c>
      <c r="X803" s="135">
        <f t="shared" si="445"/>
        <v>0.61551966999999996</v>
      </c>
      <c r="Y803" s="135">
        <f t="shared" si="446"/>
        <v>0</v>
      </c>
      <c r="Z803" s="148" t="str">
        <f t="shared" si="456"/>
        <v>A+J=</v>
      </c>
      <c r="AA803" s="140">
        <f t="shared" si="457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22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3"/>
      <c r="DN803" s="1"/>
      <c r="DO803" s="1"/>
      <c r="DP803" s="1"/>
      <c r="DQ803" s="1"/>
      <c r="DR803" s="1"/>
      <c r="DS803" s="1"/>
      <c r="DT803" s="1"/>
      <c r="DU803" s="1"/>
      <c r="DV803" s="1"/>
      <c r="DW803" s="4"/>
      <c r="DX803" s="1"/>
      <c r="DY803" s="1"/>
      <c r="DZ803" s="1"/>
      <c r="EA803" s="1"/>
      <c r="EB803" s="1"/>
      <c r="EC803" s="1"/>
    </row>
    <row r="804" spans="1:133" ht="12.75" x14ac:dyDescent="0.2">
      <c r="A804" s="134">
        <f t="shared" si="447"/>
        <v>44857</v>
      </c>
      <c r="B804" s="135">
        <f t="shared" si="439"/>
        <v>1025.30836439</v>
      </c>
      <c r="C804" s="135">
        <f t="shared" si="453"/>
        <v>847.88125779999996</v>
      </c>
      <c r="D804" s="136">
        <f t="shared" si="448"/>
        <v>6388.87</v>
      </c>
      <c r="E804" s="137">
        <f t="shared" si="435"/>
        <v>6370.34</v>
      </c>
      <c r="F804" s="138">
        <f t="shared" si="436"/>
        <v>44824</v>
      </c>
      <c r="G804" s="139">
        <f t="shared" si="440"/>
        <v>-2.9003564010536831E-3</v>
      </c>
      <c r="H804" s="140">
        <f t="shared" si="454"/>
        <v>44886</v>
      </c>
      <c r="I804" s="140">
        <f t="shared" si="441"/>
        <v>44886</v>
      </c>
      <c r="J804" s="141">
        <f t="shared" si="449"/>
        <v>20</v>
      </c>
      <c r="K804" s="141">
        <f t="shared" si="438"/>
        <v>2</v>
      </c>
      <c r="L804" s="8">
        <f t="shared" si="450"/>
        <v>1</v>
      </c>
      <c r="M804" s="142">
        <f t="shared" si="437"/>
        <v>1</v>
      </c>
      <c r="N804" s="142">
        <f t="shared" si="458"/>
        <v>1.2085334319301226</v>
      </c>
      <c r="O804" s="135">
        <f t="shared" si="434"/>
        <v>1.2085334299999999</v>
      </c>
      <c r="P804" s="135">
        <f t="shared" si="442"/>
        <v>1024.69284472</v>
      </c>
      <c r="Q804" s="190">
        <f t="shared" si="455"/>
        <v>0</v>
      </c>
      <c r="R804" s="191">
        <f t="shared" si="451"/>
        <v>0</v>
      </c>
      <c r="S804" s="135">
        <f t="shared" si="443"/>
        <v>0</v>
      </c>
      <c r="T804" s="145">
        <f t="shared" si="452"/>
        <v>7.8600000000000003E-2</v>
      </c>
      <c r="U804" s="143">
        <f t="shared" si="433"/>
        <v>2</v>
      </c>
      <c r="V804" s="143">
        <v>252</v>
      </c>
      <c r="W804" s="142">
        <f t="shared" si="444"/>
        <v>1.0006006869999999</v>
      </c>
      <c r="X804" s="135">
        <f t="shared" si="445"/>
        <v>0.61551966999999996</v>
      </c>
      <c r="Y804" s="135">
        <f t="shared" si="446"/>
        <v>0</v>
      </c>
      <c r="Z804" s="148" t="str">
        <f t="shared" si="456"/>
        <v>A+J=</v>
      </c>
      <c r="AA804" s="140">
        <f t="shared" si="457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22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3"/>
      <c r="DN804" s="1"/>
      <c r="DO804" s="1"/>
      <c r="DP804" s="1"/>
      <c r="DQ804" s="1"/>
      <c r="DR804" s="1"/>
      <c r="DS804" s="1"/>
      <c r="DT804" s="1"/>
      <c r="DU804" s="1"/>
      <c r="DV804" s="1"/>
      <c r="DW804" s="4"/>
      <c r="DX804" s="1"/>
      <c r="DY804" s="1"/>
      <c r="DZ804" s="1"/>
      <c r="EA804" s="1"/>
      <c r="EB804" s="1"/>
      <c r="EC804" s="1"/>
    </row>
    <row r="805" spans="1:133" ht="12.75" x14ac:dyDescent="0.2">
      <c r="A805" s="134">
        <f t="shared" si="447"/>
        <v>44858</v>
      </c>
      <c r="B805" s="135">
        <f t="shared" si="439"/>
        <v>1025.30836439</v>
      </c>
      <c r="C805" s="135">
        <f t="shared" si="453"/>
        <v>847.88125779999996</v>
      </c>
      <c r="D805" s="136">
        <f t="shared" si="448"/>
        <v>6388.87</v>
      </c>
      <c r="E805" s="137">
        <f t="shared" si="435"/>
        <v>6370.34</v>
      </c>
      <c r="F805" s="138">
        <f t="shared" si="436"/>
        <v>44824</v>
      </c>
      <c r="G805" s="139">
        <f t="shared" si="440"/>
        <v>-2.9003564010536831E-3</v>
      </c>
      <c r="H805" s="140">
        <f t="shared" si="454"/>
        <v>44886</v>
      </c>
      <c r="I805" s="140">
        <f t="shared" si="441"/>
        <v>44886</v>
      </c>
      <c r="J805" s="141">
        <f t="shared" si="449"/>
        <v>20</v>
      </c>
      <c r="K805" s="141">
        <f t="shared" si="438"/>
        <v>2</v>
      </c>
      <c r="L805" s="8">
        <f t="shared" si="450"/>
        <v>1</v>
      </c>
      <c r="M805" s="142">
        <f t="shared" si="437"/>
        <v>1</v>
      </c>
      <c r="N805" s="142">
        <f t="shared" si="458"/>
        <v>1.2085334319301226</v>
      </c>
      <c r="O805" s="135">
        <f t="shared" si="434"/>
        <v>1.2085334299999999</v>
      </c>
      <c r="P805" s="135">
        <f t="shared" si="442"/>
        <v>1024.69284472</v>
      </c>
      <c r="Q805" s="190">
        <f t="shared" si="455"/>
        <v>0</v>
      </c>
      <c r="R805" s="191">
        <f t="shared" si="451"/>
        <v>0</v>
      </c>
      <c r="S805" s="135">
        <f t="shared" si="443"/>
        <v>0</v>
      </c>
      <c r="T805" s="145">
        <f t="shared" si="452"/>
        <v>7.8600000000000003E-2</v>
      </c>
      <c r="U805" s="143">
        <f t="shared" ref="U805:U868" si="459">IF(Q804&gt;0,1,IF(K805=K804,U804,U804+1))</f>
        <v>2</v>
      </c>
      <c r="V805" s="143">
        <v>252</v>
      </c>
      <c r="W805" s="142">
        <f t="shared" si="444"/>
        <v>1.0006006869999999</v>
      </c>
      <c r="X805" s="135">
        <f t="shared" si="445"/>
        <v>0.61551966999999996</v>
      </c>
      <c r="Y805" s="135">
        <f t="shared" si="446"/>
        <v>0</v>
      </c>
      <c r="Z805" s="148" t="str">
        <f t="shared" si="456"/>
        <v>A+J=</v>
      </c>
      <c r="AA805" s="140">
        <f t="shared" si="457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22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3"/>
      <c r="DN805" s="1"/>
      <c r="DO805" s="1"/>
      <c r="DP805" s="1"/>
      <c r="DQ805" s="1"/>
      <c r="DR805" s="1"/>
      <c r="DS805" s="1"/>
      <c r="DT805" s="1"/>
      <c r="DU805" s="1"/>
      <c r="DV805" s="1"/>
      <c r="DW805" s="4"/>
      <c r="DX805" s="1"/>
      <c r="DY805" s="1"/>
      <c r="DZ805" s="1"/>
      <c r="EA805" s="1"/>
      <c r="EB805" s="1"/>
      <c r="EC805" s="1"/>
    </row>
    <row r="806" spans="1:133" ht="12.75" x14ac:dyDescent="0.2">
      <c r="A806" s="134">
        <f t="shared" si="447"/>
        <v>44859</v>
      </c>
      <c r="B806" s="135">
        <f t="shared" si="439"/>
        <v>1025.6162630700001</v>
      </c>
      <c r="C806" s="135">
        <f t="shared" si="453"/>
        <v>847.88125779999996</v>
      </c>
      <c r="D806" s="136">
        <f t="shared" si="448"/>
        <v>6388.87</v>
      </c>
      <c r="E806" s="137">
        <f t="shared" si="435"/>
        <v>6370.34</v>
      </c>
      <c r="F806" s="138">
        <f t="shared" si="436"/>
        <v>44824</v>
      </c>
      <c r="G806" s="139">
        <f t="shared" si="440"/>
        <v>-2.9003564010536831E-3</v>
      </c>
      <c r="H806" s="140">
        <f t="shared" si="454"/>
        <v>44886</v>
      </c>
      <c r="I806" s="140">
        <f t="shared" si="441"/>
        <v>44886</v>
      </c>
      <c r="J806" s="141">
        <f t="shared" si="449"/>
        <v>20</v>
      </c>
      <c r="K806" s="141">
        <f t="shared" si="438"/>
        <v>3</v>
      </c>
      <c r="L806" s="8">
        <f t="shared" si="450"/>
        <v>1</v>
      </c>
      <c r="M806" s="142">
        <f t="shared" si="437"/>
        <v>1</v>
      </c>
      <c r="N806" s="142">
        <f t="shared" si="458"/>
        <v>1.2085334319301226</v>
      </c>
      <c r="O806" s="135">
        <f t="shared" si="434"/>
        <v>1.2085334299999999</v>
      </c>
      <c r="P806" s="135">
        <f t="shared" si="442"/>
        <v>1024.69284472</v>
      </c>
      <c r="Q806" s="190">
        <f t="shared" si="455"/>
        <v>0</v>
      </c>
      <c r="R806" s="191">
        <f t="shared" si="451"/>
        <v>0</v>
      </c>
      <c r="S806" s="135">
        <f t="shared" si="443"/>
        <v>0</v>
      </c>
      <c r="T806" s="145">
        <f t="shared" si="452"/>
        <v>7.8600000000000003E-2</v>
      </c>
      <c r="U806" s="143">
        <f t="shared" si="459"/>
        <v>3</v>
      </c>
      <c r="V806" s="143">
        <v>252</v>
      </c>
      <c r="W806" s="142">
        <f t="shared" si="444"/>
        <v>1.000901166</v>
      </c>
      <c r="X806" s="135">
        <f t="shared" si="445"/>
        <v>0.92341835000000005</v>
      </c>
      <c r="Y806" s="135">
        <f t="shared" si="446"/>
        <v>0</v>
      </c>
      <c r="Z806" s="148" t="str">
        <f t="shared" si="456"/>
        <v>A+J=</v>
      </c>
      <c r="AA806" s="140">
        <f t="shared" si="457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22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3"/>
      <c r="DN806" s="1"/>
      <c r="DO806" s="1"/>
      <c r="DP806" s="1"/>
      <c r="DQ806" s="1"/>
      <c r="DR806" s="1"/>
      <c r="DS806" s="1"/>
      <c r="DT806" s="1"/>
      <c r="DU806" s="1"/>
      <c r="DV806" s="1"/>
      <c r="DW806" s="4"/>
      <c r="DX806" s="1"/>
      <c r="DY806" s="1"/>
      <c r="DZ806" s="1"/>
      <c r="EA806" s="1"/>
      <c r="EB806" s="1"/>
      <c r="EC806" s="1"/>
    </row>
    <row r="807" spans="1:133" ht="12.75" x14ac:dyDescent="0.2">
      <c r="A807" s="134">
        <f t="shared" si="447"/>
        <v>44860</v>
      </c>
      <c r="B807" s="135">
        <f t="shared" si="439"/>
        <v>1025.9242550000001</v>
      </c>
      <c r="C807" s="135">
        <f t="shared" si="453"/>
        <v>847.88125779999996</v>
      </c>
      <c r="D807" s="136">
        <f t="shared" si="448"/>
        <v>6388.87</v>
      </c>
      <c r="E807" s="137">
        <f t="shared" si="435"/>
        <v>6370.34</v>
      </c>
      <c r="F807" s="138">
        <f t="shared" si="436"/>
        <v>44824</v>
      </c>
      <c r="G807" s="139">
        <f t="shared" si="440"/>
        <v>-2.9003564010536831E-3</v>
      </c>
      <c r="H807" s="140">
        <f t="shared" si="454"/>
        <v>44886</v>
      </c>
      <c r="I807" s="140">
        <f t="shared" si="441"/>
        <v>44886</v>
      </c>
      <c r="J807" s="141">
        <f t="shared" si="449"/>
        <v>20</v>
      </c>
      <c r="K807" s="141">
        <f t="shared" si="438"/>
        <v>4</v>
      </c>
      <c r="L807" s="8">
        <f t="shared" si="450"/>
        <v>1</v>
      </c>
      <c r="M807" s="142">
        <f t="shared" si="437"/>
        <v>1</v>
      </c>
      <c r="N807" s="142">
        <f t="shared" si="458"/>
        <v>1.2085334319301226</v>
      </c>
      <c r="O807" s="135">
        <f t="shared" si="434"/>
        <v>1.2085334299999999</v>
      </c>
      <c r="P807" s="135">
        <f t="shared" si="442"/>
        <v>1024.69284472</v>
      </c>
      <c r="Q807" s="190">
        <f t="shared" si="455"/>
        <v>0</v>
      </c>
      <c r="R807" s="191">
        <f t="shared" si="451"/>
        <v>0</v>
      </c>
      <c r="S807" s="135">
        <f t="shared" si="443"/>
        <v>0</v>
      </c>
      <c r="T807" s="145">
        <f t="shared" si="452"/>
        <v>7.8600000000000003E-2</v>
      </c>
      <c r="U807" s="143">
        <f t="shared" si="459"/>
        <v>4</v>
      </c>
      <c r="V807" s="143">
        <v>252</v>
      </c>
      <c r="W807" s="142">
        <f t="shared" si="444"/>
        <v>1.0012017360000001</v>
      </c>
      <c r="X807" s="135">
        <f t="shared" si="445"/>
        <v>1.23141028</v>
      </c>
      <c r="Y807" s="135">
        <f t="shared" si="446"/>
        <v>0</v>
      </c>
      <c r="Z807" s="148" t="str">
        <f t="shared" si="456"/>
        <v>A+J=</v>
      </c>
      <c r="AA807" s="140">
        <f t="shared" si="457"/>
        <v>44886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22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3"/>
      <c r="DN807" s="1"/>
      <c r="DO807" s="1"/>
      <c r="DP807" s="1"/>
      <c r="DQ807" s="1"/>
      <c r="DR807" s="1"/>
      <c r="DS807" s="1"/>
      <c r="DT807" s="1"/>
      <c r="DU807" s="1"/>
      <c r="DV807" s="1"/>
      <c r="DW807" s="4"/>
      <c r="DX807" s="1"/>
      <c r="DY807" s="1"/>
      <c r="DZ807" s="1"/>
      <c r="EA807" s="1"/>
      <c r="EB807" s="1"/>
      <c r="EC807" s="1"/>
    </row>
    <row r="808" spans="1:133" ht="12.75" x14ac:dyDescent="0.2">
      <c r="A808" s="134">
        <f t="shared" si="447"/>
        <v>44861</v>
      </c>
      <c r="B808" s="135">
        <f t="shared" si="439"/>
        <v>1026.2323381200001</v>
      </c>
      <c r="C808" s="135">
        <f t="shared" si="453"/>
        <v>847.88125779999996</v>
      </c>
      <c r="D808" s="136">
        <f t="shared" si="448"/>
        <v>6388.87</v>
      </c>
      <c r="E808" s="137">
        <f t="shared" si="435"/>
        <v>6370.34</v>
      </c>
      <c r="F808" s="138">
        <f t="shared" si="436"/>
        <v>44824</v>
      </c>
      <c r="G808" s="139">
        <f t="shared" si="440"/>
        <v>-2.9003564010536831E-3</v>
      </c>
      <c r="H808" s="140">
        <f t="shared" si="454"/>
        <v>44886</v>
      </c>
      <c r="I808" s="140">
        <f t="shared" si="441"/>
        <v>44886</v>
      </c>
      <c r="J808" s="141">
        <f t="shared" si="449"/>
        <v>20</v>
      </c>
      <c r="K808" s="141">
        <f t="shared" si="438"/>
        <v>5</v>
      </c>
      <c r="L808" s="8">
        <f t="shared" si="450"/>
        <v>1</v>
      </c>
      <c r="M808" s="142">
        <f t="shared" si="437"/>
        <v>1</v>
      </c>
      <c r="N808" s="142">
        <f t="shared" si="458"/>
        <v>1.2085334319301226</v>
      </c>
      <c r="O808" s="135">
        <f t="shared" si="434"/>
        <v>1.2085334299999999</v>
      </c>
      <c r="P808" s="135">
        <f t="shared" si="442"/>
        <v>1024.69284472</v>
      </c>
      <c r="Q808" s="190">
        <f t="shared" si="455"/>
        <v>0</v>
      </c>
      <c r="R808" s="191">
        <f t="shared" si="451"/>
        <v>0</v>
      </c>
      <c r="S808" s="135">
        <f t="shared" si="443"/>
        <v>0</v>
      </c>
      <c r="T808" s="145">
        <f t="shared" si="452"/>
        <v>7.8600000000000003E-2</v>
      </c>
      <c r="U808" s="143">
        <f t="shared" si="459"/>
        <v>5</v>
      </c>
      <c r="V808" s="143">
        <v>252</v>
      </c>
      <c r="W808" s="142">
        <f t="shared" si="444"/>
        <v>1.0015023949999999</v>
      </c>
      <c r="X808" s="135">
        <f t="shared" si="445"/>
        <v>1.5394934</v>
      </c>
      <c r="Y808" s="135">
        <f t="shared" si="446"/>
        <v>0</v>
      </c>
      <c r="Z808" s="148" t="str">
        <f t="shared" si="456"/>
        <v>A+J=</v>
      </c>
      <c r="AA808" s="140">
        <f t="shared" si="457"/>
        <v>44886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22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3"/>
      <c r="DN808" s="1"/>
      <c r="DO808" s="1"/>
      <c r="DP808" s="1"/>
      <c r="DQ808" s="1"/>
      <c r="DR808" s="1"/>
      <c r="DS808" s="1"/>
      <c r="DT808" s="1"/>
      <c r="DU808" s="1"/>
      <c r="DV808" s="1"/>
      <c r="DW808" s="4"/>
      <c r="DX808" s="1"/>
      <c r="DY808" s="1"/>
      <c r="DZ808" s="1"/>
      <c r="EA808" s="1"/>
      <c r="EB808" s="1"/>
      <c r="EC808" s="1"/>
    </row>
    <row r="809" spans="1:133" ht="12.75" x14ac:dyDescent="0.2">
      <c r="A809" s="134">
        <f t="shared" si="447"/>
        <v>44862</v>
      </c>
      <c r="B809" s="135">
        <f t="shared" si="439"/>
        <v>1026.5405144900001</v>
      </c>
      <c r="C809" s="135">
        <f t="shared" si="453"/>
        <v>847.88125779999996</v>
      </c>
      <c r="D809" s="136">
        <f t="shared" si="448"/>
        <v>6388.87</v>
      </c>
      <c r="E809" s="137">
        <f t="shared" si="435"/>
        <v>6370.34</v>
      </c>
      <c r="F809" s="138">
        <f t="shared" si="436"/>
        <v>44824</v>
      </c>
      <c r="G809" s="139">
        <f t="shared" si="440"/>
        <v>-2.9003564010536831E-3</v>
      </c>
      <c r="H809" s="140">
        <f t="shared" si="454"/>
        <v>44886</v>
      </c>
      <c r="I809" s="140">
        <f t="shared" si="441"/>
        <v>44886</v>
      </c>
      <c r="J809" s="141">
        <f t="shared" si="449"/>
        <v>20</v>
      </c>
      <c r="K809" s="141">
        <f t="shared" si="438"/>
        <v>6</v>
      </c>
      <c r="L809" s="8">
        <f t="shared" si="450"/>
        <v>1</v>
      </c>
      <c r="M809" s="142">
        <f t="shared" si="437"/>
        <v>1</v>
      </c>
      <c r="N809" s="142">
        <f t="shared" si="458"/>
        <v>1.2085334319301226</v>
      </c>
      <c r="O809" s="135">
        <f t="shared" ref="O809:O872" si="460">TRUNC(TRUNC((L809*N809),15),8)</f>
        <v>1.2085334299999999</v>
      </c>
      <c r="P809" s="135">
        <f t="shared" si="442"/>
        <v>1024.69284472</v>
      </c>
      <c r="Q809" s="190">
        <f t="shared" si="455"/>
        <v>0</v>
      </c>
      <c r="R809" s="191">
        <f t="shared" si="451"/>
        <v>0</v>
      </c>
      <c r="S809" s="135">
        <f t="shared" si="443"/>
        <v>0</v>
      </c>
      <c r="T809" s="145">
        <f t="shared" si="452"/>
        <v>7.8600000000000003E-2</v>
      </c>
      <c r="U809" s="143">
        <f t="shared" si="459"/>
        <v>6</v>
      </c>
      <c r="V809" s="143">
        <v>252</v>
      </c>
      <c r="W809" s="142">
        <f t="shared" si="444"/>
        <v>1.001803145</v>
      </c>
      <c r="X809" s="135">
        <f t="shared" si="445"/>
        <v>1.84766977</v>
      </c>
      <c r="Y809" s="135">
        <f t="shared" si="446"/>
        <v>0</v>
      </c>
      <c r="Z809" s="148" t="str">
        <f t="shared" si="456"/>
        <v>A+J=</v>
      </c>
      <c r="AA809" s="140">
        <f t="shared" si="457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22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3"/>
      <c r="DN809" s="1"/>
      <c r="DO809" s="1"/>
      <c r="DP809" s="1"/>
      <c r="DQ809" s="1"/>
      <c r="DR809" s="1"/>
      <c r="DS809" s="1"/>
      <c r="DT809" s="1"/>
      <c r="DU809" s="1"/>
      <c r="DV809" s="1"/>
      <c r="DW809" s="4"/>
      <c r="DX809" s="1"/>
      <c r="DY809" s="1"/>
      <c r="DZ809" s="1"/>
      <c r="EA809" s="1"/>
      <c r="EB809" s="1"/>
      <c r="EC809" s="1"/>
    </row>
    <row r="810" spans="1:133" ht="12.75" x14ac:dyDescent="0.2">
      <c r="A810" s="134">
        <f t="shared" si="447"/>
        <v>44863</v>
      </c>
      <c r="B810" s="135">
        <f t="shared" si="439"/>
        <v>1026.8487830900001</v>
      </c>
      <c r="C810" s="135">
        <f t="shared" si="453"/>
        <v>847.88125779999996</v>
      </c>
      <c r="D810" s="136">
        <f t="shared" si="448"/>
        <v>6388.87</v>
      </c>
      <c r="E810" s="137">
        <f t="shared" ref="E810:E873" si="461">IF($K810=1,VLOOKUP($A809,$AO$10:$AS$131,4),E809)</f>
        <v>6370.34</v>
      </c>
      <c r="F810" s="138">
        <f t="shared" ref="F810:F873" si="462">IF($K810=1,VLOOKUP($A809,$AO$10:$AS$131,5),F809)</f>
        <v>44824</v>
      </c>
      <c r="G810" s="139">
        <f t="shared" si="440"/>
        <v>-2.9003564010536831E-3</v>
      </c>
      <c r="H810" s="140">
        <f t="shared" si="454"/>
        <v>44886</v>
      </c>
      <c r="I810" s="140">
        <f t="shared" si="441"/>
        <v>44886</v>
      </c>
      <c r="J810" s="141">
        <f t="shared" si="449"/>
        <v>20</v>
      </c>
      <c r="K810" s="141">
        <f t="shared" si="438"/>
        <v>7</v>
      </c>
      <c r="L810" s="8">
        <f t="shared" si="450"/>
        <v>1</v>
      </c>
      <c r="M810" s="142">
        <f t="shared" ref="M810:M873" si="463">IF(I810&gt;I809,L809,M809)</f>
        <v>1</v>
      </c>
      <c r="N810" s="142">
        <f t="shared" si="458"/>
        <v>1.2085334319301226</v>
      </c>
      <c r="O810" s="135">
        <f t="shared" si="460"/>
        <v>1.2085334299999999</v>
      </c>
      <c r="P810" s="135">
        <f t="shared" si="442"/>
        <v>1024.69284472</v>
      </c>
      <c r="Q810" s="190">
        <f t="shared" si="455"/>
        <v>0</v>
      </c>
      <c r="R810" s="191">
        <f t="shared" si="451"/>
        <v>0</v>
      </c>
      <c r="S810" s="135">
        <f t="shared" si="443"/>
        <v>0</v>
      </c>
      <c r="T810" s="145">
        <f t="shared" si="452"/>
        <v>7.8600000000000003E-2</v>
      </c>
      <c r="U810" s="143">
        <f t="shared" si="459"/>
        <v>7</v>
      </c>
      <c r="V810" s="143">
        <v>252</v>
      </c>
      <c r="W810" s="142">
        <f t="shared" si="444"/>
        <v>1.002103985</v>
      </c>
      <c r="X810" s="135">
        <f t="shared" si="445"/>
        <v>2.1559383699999999</v>
      </c>
      <c r="Y810" s="135">
        <f t="shared" si="446"/>
        <v>0</v>
      </c>
      <c r="Z810" s="148" t="str">
        <f t="shared" si="456"/>
        <v>A+J=</v>
      </c>
      <c r="AA810" s="140">
        <f t="shared" si="457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22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3"/>
      <c r="DN810" s="1"/>
      <c r="DO810" s="1"/>
      <c r="DP810" s="1"/>
      <c r="DQ810" s="1"/>
      <c r="DR810" s="1"/>
      <c r="DS810" s="1"/>
      <c r="DT810" s="1"/>
      <c r="DU810" s="1"/>
      <c r="DV810" s="1"/>
      <c r="DW810" s="4"/>
      <c r="DX810" s="1"/>
      <c r="DY810" s="1"/>
      <c r="DZ810" s="1"/>
      <c r="EA810" s="1"/>
      <c r="EB810" s="1"/>
      <c r="EC810" s="1"/>
    </row>
    <row r="811" spans="1:133" ht="12.75" x14ac:dyDescent="0.2">
      <c r="A811" s="134">
        <f t="shared" si="447"/>
        <v>44864</v>
      </c>
      <c r="B811" s="135">
        <f t="shared" si="439"/>
        <v>1026.8487830900001</v>
      </c>
      <c r="C811" s="135">
        <f t="shared" si="453"/>
        <v>847.88125779999996</v>
      </c>
      <c r="D811" s="136">
        <f t="shared" si="448"/>
        <v>6388.87</v>
      </c>
      <c r="E811" s="137">
        <f t="shared" si="461"/>
        <v>6370.34</v>
      </c>
      <c r="F811" s="138">
        <f t="shared" si="462"/>
        <v>44824</v>
      </c>
      <c r="G811" s="139">
        <f t="shared" si="440"/>
        <v>-2.9003564010536831E-3</v>
      </c>
      <c r="H811" s="140">
        <f t="shared" si="454"/>
        <v>44886</v>
      </c>
      <c r="I811" s="140">
        <f t="shared" si="441"/>
        <v>44886</v>
      </c>
      <c r="J811" s="141">
        <f t="shared" si="449"/>
        <v>20</v>
      </c>
      <c r="K811" s="141">
        <f t="shared" si="438"/>
        <v>7</v>
      </c>
      <c r="L811" s="8">
        <f t="shared" si="450"/>
        <v>1</v>
      </c>
      <c r="M811" s="142">
        <f t="shared" si="463"/>
        <v>1</v>
      </c>
      <c r="N811" s="142">
        <f t="shared" si="458"/>
        <v>1.2085334319301226</v>
      </c>
      <c r="O811" s="135">
        <f t="shared" si="460"/>
        <v>1.2085334299999999</v>
      </c>
      <c r="P811" s="135">
        <f t="shared" si="442"/>
        <v>1024.69284472</v>
      </c>
      <c r="Q811" s="190">
        <f t="shared" si="455"/>
        <v>0</v>
      </c>
      <c r="R811" s="191">
        <f t="shared" si="451"/>
        <v>0</v>
      </c>
      <c r="S811" s="135">
        <f t="shared" si="443"/>
        <v>0</v>
      </c>
      <c r="T811" s="145">
        <f t="shared" si="452"/>
        <v>7.8600000000000003E-2</v>
      </c>
      <c r="U811" s="143">
        <f t="shared" si="459"/>
        <v>7</v>
      </c>
      <c r="V811" s="143">
        <v>252</v>
      </c>
      <c r="W811" s="142">
        <f t="shared" si="444"/>
        <v>1.002103985</v>
      </c>
      <c r="X811" s="135">
        <f t="shared" si="445"/>
        <v>2.1559383699999999</v>
      </c>
      <c r="Y811" s="135">
        <f t="shared" si="446"/>
        <v>0</v>
      </c>
      <c r="Z811" s="148" t="str">
        <f t="shared" si="456"/>
        <v>A+J=</v>
      </c>
      <c r="AA811" s="140">
        <f t="shared" si="457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22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3"/>
      <c r="DN811" s="1"/>
      <c r="DO811" s="1"/>
      <c r="DP811" s="1"/>
      <c r="DQ811" s="1"/>
      <c r="DR811" s="1"/>
      <c r="DS811" s="1"/>
      <c r="DT811" s="1"/>
      <c r="DU811" s="1"/>
      <c r="DV811" s="1"/>
      <c r="DW811" s="4"/>
      <c r="DX811" s="1"/>
      <c r="DY811" s="1"/>
      <c r="DZ811" s="1"/>
      <c r="EA811" s="1"/>
      <c r="EB811" s="1"/>
      <c r="EC811" s="1"/>
    </row>
    <row r="812" spans="1:133" ht="12.75" x14ac:dyDescent="0.2">
      <c r="A812" s="134">
        <f t="shared" si="447"/>
        <v>44865</v>
      </c>
      <c r="B812" s="135">
        <f t="shared" si="439"/>
        <v>1026.8487830900001</v>
      </c>
      <c r="C812" s="135">
        <f t="shared" si="453"/>
        <v>847.88125779999996</v>
      </c>
      <c r="D812" s="136">
        <f t="shared" si="448"/>
        <v>6388.87</v>
      </c>
      <c r="E812" s="137">
        <f t="shared" si="461"/>
        <v>6370.34</v>
      </c>
      <c r="F812" s="138">
        <f t="shared" si="462"/>
        <v>44824</v>
      </c>
      <c r="G812" s="139">
        <f t="shared" si="440"/>
        <v>-2.9003564010536831E-3</v>
      </c>
      <c r="H812" s="140">
        <f t="shared" si="454"/>
        <v>44886</v>
      </c>
      <c r="I812" s="140">
        <f t="shared" si="441"/>
        <v>44886</v>
      </c>
      <c r="J812" s="141">
        <f t="shared" si="449"/>
        <v>20</v>
      </c>
      <c r="K812" s="141">
        <f t="shared" si="438"/>
        <v>7</v>
      </c>
      <c r="L812" s="8">
        <f t="shared" si="450"/>
        <v>1</v>
      </c>
      <c r="M812" s="142">
        <f t="shared" si="463"/>
        <v>1</v>
      </c>
      <c r="N812" s="142">
        <f t="shared" si="458"/>
        <v>1.2085334319301226</v>
      </c>
      <c r="O812" s="135">
        <f t="shared" si="460"/>
        <v>1.2085334299999999</v>
      </c>
      <c r="P812" s="135">
        <f t="shared" si="442"/>
        <v>1024.69284472</v>
      </c>
      <c r="Q812" s="190">
        <f t="shared" si="455"/>
        <v>0</v>
      </c>
      <c r="R812" s="191">
        <f t="shared" si="451"/>
        <v>0</v>
      </c>
      <c r="S812" s="135">
        <f t="shared" si="443"/>
        <v>0</v>
      </c>
      <c r="T812" s="145">
        <f t="shared" si="452"/>
        <v>7.8600000000000003E-2</v>
      </c>
      <c r="U812" s="143">
        <f t="shared" si="459"/>
        <v>7</v>
      </c>
      <c r="V812" s="143">
        <v>252</v>
      </c>
      <c r="W812" s="142">
        <f t="shared" si="444"/>
        <v>1.002103985</v>
      </c>
      <c r="X812" s="135">
        <f t="shared" si="445"/>
        <v>2.1559383699999999</v>
      </c>
      <c r="Y812" s="135">
        <f t="shared" si="446"/>
        <v>0</v>
      </c>
      <c r="Z812" s="148" t="str">
        <f t="shared" si="456"/>
        <v>A+J=</v>
      </c>
      <c r="AA812" s="140">
        <f t="shared" si="457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22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3"/>
      <c r="DN812" s="1"/>
      <c r="DO812" s="1"/>
      <c r="DP812" s="1"/>
      <c r="DQ812" s="1"/>
      <c r="DR812" s="1"/>
      <c r="DS812" s="1"/>
      <c r="DT812" s="1"/>
      <c r="DU812" s="1"/>
      <c r="DV812" s="1"/>
      <c r="DW812" s="4"/>
      <c r="DX812" s="1"/>
      <c r="DY812" s="1"/>
      <c r="DZ812" s="1"/>
      <c r="EA812" s="1"/>
      <c r="EB812" s="1"/>
      <c r="EC812" s="1"/>
    </row>
    <row r="813" spans="1:133" ht="12.75" x14ac:dyDescent="0.2">
      <c r="A813" s="134">
        <f t="shared" si="447"/>
        <v>44866</v>
      </c>
      <c r="B813" s="135">
        <f t="shared" si="439"/>
        <v>1027.15714493</v>
      </c>
      <c r="C813" s="135">
        <f t="shared" si="453"/>
        <v>847.88125779999996</v>
      </c>
      <c r="D813" s="136">
        <f t="shared" si="448"/>
        <v>6388.87</v>
      </c>
      <c r="E813" s="137">
        <f t="shared" si="461"/>
        <v>6370.34</v>
      </c>
      <c r="F813" s="138">
        <f t="shared" si="462"/>
        <v>44824</v>
      </c>
      <c r="G813" s="139">
        <f t="shared" si="440"/>
        <v>-2.9003564010536831E-3</v>
      </c>
      <c r="H813" s="140">
        <f t="shared" si="454"/>
        <v>44886</v>
      </c>
      <c r="I813" s="140">
        <f t="shared" si="441"/>
        <v>44886</v>
      </c>
      <c r="J813" s="141">
        <f t="shared" si="449"/>
        <v>20</v>
      </c>
      <c r="K813" s="141">
        <f t="shared" si="438"/>
        <v>8</v>
      </c>
      <c r="L813" s="8">
        <f t="shared" si="450"/>
        <v>1</v>
      </c>
      <c r="M813" s="142">
        <f t="shared" si="463"/>
        <v>1</v>
      </c>
      <c r="N813" s="142">
        <f t="shared" si="458"/>
        <v>1.2085334319301226</v>
      </c>
      <c r="O813" s="135">
        <f t="shared" si="460"/>
        <v>1.2085334299999999</v>
      </c>
      <c r="P813" s="135">
        <f t="shared" si="442"/>
        <v>1024.69284472</v>
      </c>
      <c r="Q813" s="190">
        <f t="shared" si="455"/>
        <v>0</v>
      </c>
      <c r="R813" s="191">
        <f t="shared" si="451"/>
        <v>0</v>
      </c>
      <c r="S813" s="135">
        <f t="shared" si="443"/>
        <v>0</v>
      </c>
      <c r="T813" s="145">
        <f t="shared" si="452"/>
        <v>7.8600000000000003E-2</v>
      </c>
      <c r="U813" s="143">
        <f t="shared" si="459"/>
        <v>8</v>
      </c>
      <c r="V813" s="143">
        <v>252</v>
      </c>
      <c r="W813" s="142">
        <f t="shared" si="444"/>
        <v>1.0024049159999999</v>
      </c>
      <c r="X813" s="135">
        <f t="shared" si="445"/>
        <v>2.4643002100000002</v>
      </c>
      <c r="Y813" s="135">
        <f t="shared" si="446"/>
        <v>0</v>
      </c>
      <c r="Z813" s="148" t="str">
        <f t="shared" si="456"/>
        <v>A+J=</v>
      </c>
      <c r="AA813" s="140">
        <f t="shared" si="457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22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3"/>
      <c r="DN813" s="1"/>
      <c r="DO813" s="1"/>
      <c r="DP813" s="1"/>
      <c r="DQ813" s="1"/>
      <c r="DR813" s="1"/>
      <c r="DS813" s="1"/>
      <c r="DT813" s="1"/>
      <c r="DU813" s="1"/>
      <c r="DV813" s="1"/>
      <c r="DW813" s="4"/>
      <c r="DX813" s="1"/>
      <c r="DY813" s="1"/>
      <c r="DZ813" s="1"/>
      <c r="EA813" s="1"/>
      <c r="EB813" s="1"/>
      <c r="EC813" s="1"/>
    </row>
    <row r="814" spans="1:133" ht="12.75" x14ac:dyDescent="0.2">
      <c r="A814" s="134">
        <f t="shared" si="447"/>
        <v>44867</v>
      </c>
      <c r="B814" s="135">
        <f t="shared" si="439"/>
        <v>1027.4655990000001</v>
      </c>
      <c r="C814" s="135">
        <f t="shared" si="453"/>
        <v>847.88125779999996</v>
      </c>
      <c r="D814" s="136">
        <f t="shared" si="448"/>
        <v>6388.87</v>
      </c>
      <c r="E814" s="137">
        <f t="shared" si="461"/>
        <v>6370.34</v>
      </c>
      <c r="F814" s="138">
        <f t="shared" si="462"/>
        <v>44824</v>
      </c>
      <c r="G814" s="139">
        <f t="shared" si="440"/>
        <v>-2.9003564010536831E-3</v>
      </c>
      <c r="H814" s="140">
        <f t="shared" si="454"/>
        <v>44886</v>
      </c>
      <c r="I814" s="140">
        <f t="shared" si="441"/>
        <v>44886</v>
      </c>
      <c r="J814" s="141">
        <f t="shared" si="449"/>
        <v>20</v>
      </c>
      <c r="K814" s="141">
        <f t="shared" ref="K814:K877" si="464">(J814-(NETWORKDAYS(A814,I814,AD$148:AD$502)-1))</f>
        <v>9</v>
      </c>
      <c r="L814" s="8">
        <f t="shared" si="450"/>
        <v>1</v>
      </c>
      <c r="M814" s="142">
        <f t="shared" si="463"/>
        <v>1</v>
      </c>
      <c r="N814" s="142">
        <f t="shared" si="458"/>
        <v>1.2085334319301226</v>
      </c>
      <c r="O814" s="135">
        <f t="shared" si="460"/>
        <v>1.2085334299999999</v>
      </c>
      <c r="P814" s="135">
        <f t="shared" si="442"/>
        <v>1024.69284472</v>
      </c>
      <c r="Q814" s="190">
        <f t="shared" si="455"/>
        <v>0</v>
      </c>
      <c r="R814" s="191">
        <f t="shared" si="451"/>
        <v>0</v>
      </c>
      <c r="S814" s="135">
        <f t="shared" si="443"/>
        <v>0</v>
      </c>
      <c r="T814" s="145">
        <f t="shared" si="452"/>
        <v>7.8600000000000003E-2</v>
      </c>
      <c r="U814" s="143">
        <f t="shared" si="459"/>
        <v>9</v>
      </c>
      <c r="V814" s="143">
        <v>252</v>
      </c>
      <c r="W814" s="142">
        <f t="shared" si="444"/>
        <v>1.002705937</v>
      </c>
      <c r="X814" s="135">
        <f t="shared" si="445"/>
        <v>2.77275428</v>
      </c>
      <c r="Y814" s="135">
        <f t="shared" si="446"/>
        <v>0</v>
      </c>
      <c r="Z814" s="148" t="str">
        <f t="shared" si="456"/>
        <v>A+J=</v>
      </c>
      <c r="AA814" s="140">
        <f t="shared" si="457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22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3"/>
      <c r="DN814" s="1"/>
      <c r="DO814" s="1"/>
      <c r="DP814" s="1"/>
      <c r="DQ814" s="1"/>
      <c r="DR814" s="1"/>
      <c r="DS814" s="1"/>
      <c r="DT814" s="1"/>
      <c r="DU814" s="1"/>
      <c r="DV814" s="1"/>
      <c r="DW814" s="4"/>
      <c r="DX814" s="1"/>
      <c r="DY814" s="1"/>
      <c r="DZ814" s="1"/>
      <c r="EA814" s="1"/>
      <c r="EB814" s="1"/>
      <c r="EC814" s="1"/>
    </row>
    <row r="815" spans="1:133" ht="12.75" x14ac:dyDescent="0.2">
      <c r="A815" s="134">
        <f t="shared" si="447"/>
        <v>44868</v>
      </c>
      <c r="B815" s="135">
        <f t="shared" si="439"/>
        <v>1027.4655990000001</v>
      </c>
      <c r="C815" s="135">
        <f t="shared" si="453"/>
        <v>847.88125779999996</v>
      </c>
      <c r="D815" s="136">
        <f t="shared" si="448"/>
        <v>6388.87</v>
      </c>
      <c r="E815" s="137">
        <f t="shared" si="461"/>
        <v>6370.34</v>
      </c>
      <c r="F815" s="138">
        <f t="shared" si="462"/>
        <v>44824</v>
      </c>
      <c r="G815" s="139">
        <f t="shared" si="440"/>
        <v>-2.9003564010536831E-3</v>
      </c>
      <c r="H815" s="140">
        <f t="shared" si="454"/>
        <v>44886</v>
      </c>
      <c r="I815" s="140">
        <f t="shared" si="441"/>
        <v>44886</v>
      </c>
      <c r="J815" s="141">
        <f t="shared" si="449"/>
        <v>20</v>
      </c>
      <c r="K815" s="141">
        <f t="shared" si="464"/>
        <v>9</v>
      </c>
      <c r="L815" s="8">
        <f t="shared" si="450"/>
        <v>1</v>
      </c>
      <c r="M815" s="142">
        <f t="shared" si="463"/>
        <v>1</v>
      </c>
      <c r="N815" s="142">
        <f t="shared" si="458"/>
        <v>1.2085334319301226</v>
      </c>
      <c r="O815" s="135">
        <f t="shared" si="460"/>
        <v>1.2085334299999999</v>
      </c>
      <c r="P815" s="135">
        <f t="shared" si="442"/>
        <v>1024.69284472</v>
      </c>
      <c r="Q815" s="190">
        <f t="shared" si="455"/>
        <v>0</v>
      </c>
      <c r="R815" s="191">
        <f t="shared" si="451"/>
        <v>0</v>
      </c>
      <c r="S815" s="135">
        <f t="shared" si="443"/>
        <v>0</v>
      </c>
      <c r="T815" s="145">
        <f t="shared" si="452"/>
        <v>7.8600000000000003E-2</v>
      </c>
      <c r="U815" s="143">
        <f t="shared" si="459"/>
        <v>9</v>
      </c>
      <c r="V815" s="143">
        <v>252</v>
      </c>
      <c r="W815" s="142">
        <f t="shared" si="444"/>
        <v>1.002705937</v>
      </c>
      <c r="X815" s="135">
        <f t="shared" si="445"/>
        <v>2.77275428</v>
      </c>
      <c r="Y815" s="135">
        <f t="shared" si="446"/>
        <v>0</v>
      </c>
      <c r="Z815" s="148" t="str">
        <f t="shared" si="456"/>
        <v>A+J=</v>
      </c>
      <c r="AA815" s="140">
        <f t="shared" si="457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22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3"/>
      <c r="DN815" s="1"/>
      <c r="DO815" s="1"/>
      <c r="DP815" s="1"/>
      <c r="DQ815" s="1"/>
      <c r="DR815" s="1"/>
      <c r="DS815" s="1"/>
      <c r="DT815" s="1"/>
      <c r="DU815" s="1"/>
      <c r="DV815" s="1"/>
      <c r="DW815" s="4"/>
      <c r="DX815" s="1"/>
      <c r="DY815" s="1"/>
      <c r="DZ815" s="1"/>
      <c r="EA815" s="1"/>
      <c r="EB815" s="1"/>
      <c r="EC815" s="1"/>
    </row>
    <row r="816" spans="1:133" ht="12.75" x14ac:dyDescent="0.2">
      <c r="A816" s="134">
        <f t="shared" si="447"/>
        <v>44869</v>
      </c>
      <c r="B816" s="135">
        <f t="shared" si="439"/>
        <v>1027.7741452800001</v>
      </c>
      <c r="C816" s="135">
        <f t="shared" si="453"/>
        <v>847.88125779999996</v>
      </c>
      <c r="D816" s="136">
        <f t="shared" si="448"/>
        <v>6388.87</v>
      </c>
      <c r="E816" s="137">
        <f t="shared" si="461"/>
        <v>6370.34</v>
      </c>
      <c r="F816" s="138">
        <f t="shared" si="462"/>
        <v>44824</v>
      </c>
      <c r="G816" s="139">
        <f t="shared" si="440"/>
        <v>-2.9003564010536831E-3</v>
      </c>
      <c r="H816" s="140">
        <f t="shared" si="454"/>
        <v>44886</v>
      </c>
      <c r="I816" s="140">
        <f t="shared" si="441"/>
        <v>44886</v>
      </c>
      <c r="J816" s="141">
        <f t="shared" si="449"/>
        <v>20</v>
      </c>
      <c r="K816" s="141">
        <f t="shared" si="464"/>
        <v>10</v>
      </c>
      <c r="L816" s="8">
        <f t="shared" si="450"/>
        <v>1</v>
      </c>
      <c r="M816" s="142">
        <f t="shared" si="463"/>
        <v>1</v>
      </c>
      <c r="N816" s="142">
        <f t="shared" si="458"/>
        <v>1.2085334319301226</v>
      </c>
      <c r="O816" s="135">
        <f t="shared" si="460"/>
        <v>1.2085334299999999</v>
      </c>
      <c r="P816" s="135">
        <f t="shared" si="442"/>
        <v>1024.69284472</v>
      </c>
      <c r="Q816" s="190">
        <f t="shared" si="455"/>
        <v>0</v>
      </c>
      <c r="R816" s="191">
        <f t="shared" si="451"/>
        <v>0</v>
      </c>
      <c r="S816" s="135">
        <f t="shared" si="443"/>
        <v>0</v>
      </c>
      <c r="T816" s="145">
        <f t="shared" si="452"/>
        <v>7.8600000000000003E-2</v>
      </c>
      <c r="U816" s="143">
        <f t="shared" si="459"/>
        <v>10</v>
      </c>
      <c r="V816" s="143">
        <v>252</v>
      </c>
      <c r="W816" s="142">
        <f t="shared" si="444"/>
        <v>1.003007048</v>
      </c>
      <c r="X816" s="135">
        <f t="shared" si="445"/>
        <v>3.0813005599999999</v>
      </c>
      <c r="Y816" s="135">
        <f t="shared" si="446"/>
        <v>0</v>
      </c>
      <c r="Z816" s="148" t="str">
        <f t="shared" si="456"/>
        <v>A+J=</v>
      </c>
      <c r="AA816" s="140">
        <f t="shared" si="457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22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3"/>
      <c r="DN816" s="1"/>
      <c r="DO816" s="1"/>
      <c r="DP816" s="1"/>
      <c r="DQ816" s="1"/>
      <c r="DR816" s="1"/>
      <c r="DS816" s="1"/>
      <c r="DT816" s="1"/>
      <c r="DU816" s="1"/>
      <c r="DV816" s="1"/>
      <c r="DW816" s="4"/>
      <c r="DX816" s="1"/>
      <c r="DY816" s="1"/>
      <c r="DZ816" s="1"/>
      <c r="EA816" s="1"/>
      <c r="EB816" s="1"/>
      <c r="EC816" s="1"/>
    </row>
    <row r="817" spans="1:133" ht="12.75" x14ac:dyDescent="0.2">
      <c r="A817" s="134">
        <f t="shared" si="447"/>
        <v>44870</v>
      </c>
      <c r="B817" s="135">
        <f t="shared" si="439"/>
        <v>1028.0827848200001</v>
      </c>
      <c r="C817" s="135">
        <f t="shared" si="453"/>
        <v>847.88125779999996</v>
      </c>
      <c r="D817" s="136">
        <f t="shared" si="448"/>
        <v>6388.87</v>
      </c>
      <c r="E817" s="137">
        <f t="shared" si="461"/>
        <v>6370.34</v>
      </c>
      <c r="F817" s="138">
        <f t="shared" si="462"/>
        <v>44824</v>
      </c>
      <c r="G817" s="139">
        <f t="shared" si="440"/>
        <v>-2.9003564010536831E-3</v>
      </c>
      <c r="H817" s="140">
        <f t="shared" si="454"/>
        <v>44886</v>
      </c>
      <c r="I817" s="140">
        <f t="shared" si="441"/>
        <v>44886</v>
      </c>
      <c r="J817" s="141">
        <f t="shared" si="449"/>
        <v>20</v>
      </c>
      <c r="K817" s="141">
        <f t="shared" si="464"/>
        <v>11</v>
      </c>
      <c r="L817" s="8">
        <f t="shared" si="450"/>
        <v>1</v>
      </c>
      <c r="M817" s="142">
        <f t="shared" si="463"/>
        <v>1</v>
      </c>
      <c r="N817" s="142">
        <f t="shared" si="458"/>
        <v>1.2085334319301226</v>
      </c>
      <c r="O817" s="135">
        <f t="shared" si="460"/>
        <v>1.2085334299999999</v>
      </c>
      <c r="P817" s="135">
        <f t="shared" si="442"/>
        <v>1024.69284472</v>
      </c>
      <c r="Q817" s="190">
        <f t="shared" si="455"/>
        <v>0</v>
      </c>
      <c r="R817" s="191">
        <f t="shared" si="451"/>
        <v>0</v>
      </c>
      <c r="S817" s="135">
        <f t="shared" si="443"/>
        <v>0</v>
      </c>
      <c r="T817" s="145">
        <f t="shared" si="452"/>
        <v>7.8600000000000003E-2</v>
      </c>
      <c r="U817" s="143">
        <f t="shared" si="459"/>
        <v>11</v>
      </c>
      <c r="V817" s="143">
        <v>252</v>
      </c>
      <c r="W817" s="142">
        <f t="shared" si="444"/>
        <v>1.0033082499999999</v>
      </c>
      <c r="X817" s="135">
        <f t="shared" si="445"/>
        <v>3.3899401</v>
      </c>
      <c r="Y817" s="135">
        <f t="shared" si="446"/>
        <v>0</v>
      </c>
      <c r="Z817" s="148" t="str">
        <f t="shared" si="456"/>
        <v>A+J=</v>
      </c>
      <c r="AA817" s="140">
        <f t="shared" si="457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22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3"/>
      <c r="DN817" s="1"/>
      <c r="DO817" s="1"/>
      <c r="DP817" s="1"/>
      <c r="DQ817" s="1"/>
      <c r="DR817" s="1"/>
      <c r="DS817" s="1"/>
      <c r="DT817" s="1"/>
      <c r="DU817" s="1"/>
      <c r="DV817" s="1"/>
      <c r="DW817" s="4"/>
      <c r="DX817" s="1"/>
      <c r="DY817" s="1"/>
      <c r="DZ817" s="1"/>
      <c r="EA817" s="1"/>
      <c r="EB817" s="1"/>
      <c r="EC817" s="1"/>
    </row>
    <row r="818" spans="1:133" ht="12.75" x14ac:dyDescent="0.2">
      <c r="A818" s="134">
        <f t="shared" si="447"/>
        <v>44871</v>
      </c>
      <c r="B818" s="135">
        <f t="shared" si="439"/>
        <v>1028.0827848200001</v>
      </c>
      <c r="C818" s="135">
        <f t="shared" si="453"/>
        <v>847.88125779999996</v>
      </c>
      <c r="D818" s="136">
        <f t="shared" si="448"/>
        <v>6388.87</v>
      </c>
      <c r="E818" s="137">
        <f t="shared" si="461"/>
        <v>6370.34</v>
      </c>
      <c r="F818" s="138">
        <f t="shared" si="462"/>
        <v>44824</v>
      </c>
      <c r="G818" s="139">
        <f t="shared" si="440"/>
        <v>-2.9003564010536831E-3</v>
      </c>
      <c r="H818" s="140">
        <f t="shared" si="454"/>
        <v>44886</v>
      </c>
      <c r="I818" s="140">
        <f t="shared" si="441"/>
        <v>44886</v>
      </c>
      <c r="J818" s="141">
        <f t="shared" si="449"/>
        <v>20</v>
      </c>
      <c r="K818" s="141">
        <f t="shared" si="464"/>
        <v>11</v>
      </c>
      <c r="L818" s="8">
        <f t="shared" si="450"/>
        <v>1</v>
      </c>
      <c r="M818" s="142">
        <f t="shared" si="463"/>
        <v>1</v>
      </c>
      <c r="N818" s="142">
        <f t="shared" si="458"/>
        <v>1.2085334319301226</v>
      </c>
      <c r="O818" s="135">
        <f t="shared" si="460"/>
        <v>1.2085334299999999</v>
      </c>
      <c r="P818" s="135">
        <f t="shared" si="442"/>
        <v>1024.69284472</v>
      </c>
      <c r="Q818" s="190">
        <f t="shared" si="455"/>
        <v>0</v>
      </c>
      <c r="R818" s="191">
        <f t="shared" si="451"/>
        <v>0</v>
      </c>
      <c r="S818" s="135">
        <f t="shared" si="443"/>
        <v>0</v>
      </c>
      <c r="T818" s="145">
        <f t="shared" si="452"/>
        <v>7.8600000000000003E-2</v>
      </c>
      <c r="U818" s="143">
        <f t="shared" si="459"/>
        <v>11</v>
      </c>
      <c r="V818" s="143">
        <v>252</v>
      </c>
      <c r="W818" s="142">
        <f t="shared" si="444"/>
        <v>1.0033082499999999</v>
      </c>
      <c r="X818" s="135">
        <f t="shared" si="445"/>
        <v>3.3899401</v>
      </c>
      <c r="Y818" s="135">
        <f t="shared" si="446"/>
        <v>0</v>
      </c>
      <c r="Z818" s="148" t="str">
        <f t="shared" si="456"/>
        <v>A+J=</v>
      </c>
      <c r="AA818" s="140">
        <f t="shared" si="457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22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3"/>
      <c r="DN818" s="1"/>
      <c r="DO818" s="1"/>
      <c r="DP818" s="1"/>
      <c r="DQ818" s="1"/>
      <c r="DR818" s="1"/>
      <c r="DS818" s="1"/>
      <c r="DT818" s="1"/>
      <c r="DU818" s="1"/>
      <c r="DV818" s="1"/>
      <c r="DW818" s="4"/>
      <c r="DX818" s="1"/>
      <c r="DY818" s="1"/>
      <c r="DZ818" s="1"/>
      <c r="EA818" s="1"/>
      <c r="EB818" s="1"/>
      <c r="EC818" s="1"/>
    </row>
    <row r="819" spans="1:133" ht="12.75" x14ac:dyDescent="0.2">
      <c r="A819" s="134">
        <f t="shared" si="447"/>
        <v>44872</v>
      </c>
      <c r="B819" s="135">
        <f t="shared" si="439"/>
        <v>1028.0827848200001</v>
      </c>
      <c r="C819" s="135">
        <f t="shared" si="453"/>
        <v>847.88125779999996</v>
      </c>
      <c r="D819" s="136">
        <f t="shared" si="448"/>
        <v>6388.87</v>
      </c>
      <c r="E819" s="137">
        <f t="shared" si="461"/>
        <v>6370.34</v>
      </c>
      <c r="F819" s="138">
        <f t="shared" si="462"/>
        <v>44824</v>
      </c>
      <c r="G819" s="139">
        <f t="shared" si="440"/>
        <v>-2.9003564010536831E-3</v>
      </c>
      <c r="H819" s="140">
        <f t="shared" si="454"/>
        <v>44886</v>
      </c>
      <c r="I819" s="140">
        <f t="shared" si="441"/>
        <v>44886</v>
      </c>
      <c r="J819" s="141">
        <f t="shared" si="449"/>
        <v>20</v>
      </c>
      <c r="K819" s="141">
        <f t="shared" si="464"/>
        <v>11</v>
      </c>
      <c r="L819" s="8">
        <f t="shared" si="450"/>
        <v>1</v>
      </c>
      <c r="M819" s="142">
        <f t="shared" si="463"/>
        <v>1</v>
      </c>
      <c r="N819" s="142">
        <f t="shared" si="458"/>
        <v>1.2085334319301226</v>
      </c>
      <c r="O819" s="135">
        <f t="shared" si="460"/>
        <v>1.2085334299999999</v>
      </c>
      <c r="P819" s="135">
        <f t="shared" si="442"/>
        <v>1024.69284472</v>
      </c>
      <c r="Q819" s="190">
        <f t="shared" si="455"/>
        <v>0</v>
      </c>
      <c r="R819" s="191">
        <f t="shared" si="451"/>
        <v>0</v>
      </c>
      <c r="S819" s="135">
        <f t="shared" si="443"/>
        <v>0</v>
      </c>
      <c r="T819" s="145">
        <f t="shared" si="452"/>
        <v>7.8600000000000003E-2</v>
      </c>
      <c r="U819" s="143">
        <f t="shared" si="459"/>
        <v>11</v>
      </c>
      <c r="V819" s="143">
        <v>252</v>
      </c>
      <c r="W819" s="142">
        <f t="shared" si="444"/>
        <v>1.0033082499999999</v>
      </c>
      <c r="X819" s="135">
        <f t="shared" si="445"/>
        <v>3.3899401</v>
      </c>
      <c r="Y819" s="135">
        <f t="shared" si="446"/>
        <v>0</v>
      </c>
      <c r="Z819" s="148" t="str">
        <f t="shared" si="456"/>
        <v>A+J=</v>
      </c>
      <c r="AA819" s="140">
        <f t="shared" si="457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22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3"/>
      <c r="DN819" s="1"/>
      <c r="DO819" s="1"/>
      <c r="DP819" s="1"/>
      <c r="DQ819" s="1"/>
      <c r="DR819" s="1"/>
      <c r="DS819" s="1"/>
      <c r="DT819" s="1"/>
      <c r="DU819" s="1"/>
      <c r="DV819" s="1"/>
      <c r="DW819" s="4"/>
      <c r="DX819" s="1"/>
      <c r="DY819" s="1"/>
      <c r="DZ819" s="1"/>
      <c r="EA819" s="1"/>
      <c r="EB819" s="1"/>
      <c r="EC819" s="1"/>
    </row>
    <row r="820" spans="1:133" ht="12.75" x14ac:dyDescent="0.2">
      <c r="A820" s="134">
        <f t="shared" si="447"/>
        <v>44873</v>
      </c>
      <c r="B820" s="135">
        <f t="shared" si="439"/>
        <v>1028.3915165800001</v>
      </c>
      <c r="C820" s="135">
        <f t="shared" si="453"/>
        <v>847.88125779999996</v>
      </c>
      <c r="D820" s="136">
        <f t="shared" si="448"/>
        <v>6388.87</v>
      </c>
      <c r="E820" s="137">
        <f t="shared" si="461"/>
        <v>6370.34</v>
      </c>
      <c r="F820" s="138">
        <f t="shared" si="462"/>
        <v>44824</v>
      </c>
      <c r="G820" s="139">
        <f t="shared" si="440"/>
        <v>-2.9003564010536831E-3</v>
      </c>
      <c r="H820" s="140">
        <f t="shared" si="454"/>
        <v>44886</v>
      </c>
      <c r="I820" s="140">
        <f t="shared" si="441"/>
        <v>44886</v>
      </c>
      <c r="J820" s="141">
        <f t="shared" si="449"/>
        <v>20</v>
      </c>
      <c r="K820" s="141">
        <f t="shared" si="464"/>
        <v>12</v>
      </c>
      <c r="L820" s="8">
        <f t="shared" si="450"/>
        <v>1</v>
      </c>
      <c r="M820" s="142">
        <f t="shared" si="463"/>
        <v>1</v>
      </c>
      <c r="N820" s="142">
        <f t="shared" si="458"/>
        <v>1.2085334319301226</v>
      </c>
      <c r="O820" s="135">
        <f t="shared" si="460"/>
        <v>1.2085334299999999</v>
      </c>
      <c r="P820" s="135">
        <f t="shared" si="442"/>
        <v>1024.69284472</v>
      </c>
      <c r="Q820" s="190">
        <f t="shared" si="455"/>
        <v>0</v>
      </c>
      <c r="R820" s="191">
        <f t="shared" si="451"/>
        <v>0</v>
      </c>
      <c r="S820" s="135">
        <f t="shared" si="443"/>
        <v>0</v>
      </c>
      <c r="T820" s="145">
        <f t="shared" si="452"/>
        <v>7.8600000000000003E-2</v>
      </c>
      <c r="U820" s="143">
        <f t="shared" si="459"/>
        <v>12</v>
      </c>
      <c r="V820" s="143">
        <v>252</v>
      </c>
      <c r="W820" s="142">
        <f t="shared" si="444"/>
        <v>1.003609542</v>
      </c>
      <c r="X820" s="135">
        <f t="shared" si="445"/>
        <v>3.6986718600000001</v>
      </c>
      <c r="Y820" s="135">
        <f t="shared" si="446"/>
        <v>0</v>
      </c>
      <c r="Z820" s="148" t="str">
        <f t="shared" si="456"/>
        <v>A+J=</v>
      </c>
      <c r="AA820" s="140">
        <f t="shared" si="457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22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3"/>
      <c r="DN820" s="1"/>
      <c r="DO820" s="1"/>
      <c r="DP820" s="1"/>
      <c r="DQ820" s="1"/>
      <c r="DR820" s="1"/>
      <c r="DS820" s="1"/>
      <c r="DT820" s="1"/>
      <c r="DU820" s="1"/>
      <c r="DV820" s="1"/>
      <c r="DW820" s="4"/>
      <c r="DX820" s="1"/>
      <c r="DY820" s="1"/>
      <c r="DZ820" s="1"/>
      <c r="EA820" s="1"/>
      <c r="EB820" s="1"/>
      <c r="EC820" s="1"/>
    </row>
    <row r="821" spans="1:133" ht="12.75" x14ac:dyDescent="0.2">
      <c r="A821" s="134">
        <f t="shared" si="447"/>
        <v>44874</v>
      </c>
      <c r="B821" s="135">
        <f t="shared" si="439"/>
        <v>1028.70034055</v>
      </c>
      <c r="C821" s="135">
        <f t="shared" si="453"/>
        <v>847.88125779999996</v>
      </c>
      <c r="D821" s="136">
        <f t="shared" si="448"/>
        <v>6388.87</v>
      </c>
      <c r="E821" s="137">
        <f t="shared" si="461"/>
        <v>6370.34</v>
      </c>
      <c r="F821" s="138">
        <f t="shared" si="462"/>
        <v>44824</v>
      </c>
      <c r="G821" s="139">
        <f t="shared" si="440"/>
        <v>-2.9003564010536831E-3</v>
      </c>
      <c r="H821" s="140">
        <f t="shared" si="454"/>
        <v>44886</v>
      </c>
      <c r="I821" s="140">
        <f t="shared" si="441"/>
        <v>44886</v>
      </c>
      <c r="J821" s="141">
        <f t="shared" si="449"/>
        <v>20</v>
      </c>
      <c r="K821" s="141">
        <f t="shared" si="464"/>
        <v>13</v>
      </c>
      <c r="L821" s="8">
        <f t="shared" si="450"/>
        <v>1</v>
      </c>
      <c r="M821" s="142">
        <f t="shared" si="463"/>
        <v>1</v>
      </c>
      <c r="N821" s="142">
        <f t="shared" si="458"/>
        <v>1.2085334319301226</v>
      </c>
      <c r="O821" s="135">
        <f t="shared" si="460"/>
        <v>1.2085334299999999</v>
      </c>
      <c r="P821" s="135">
        <f t="shared" si="442"/>
        <v>1024.69284472</v>
      </c>
      <c r="Q821" s="190">
        <f t="shared" si="455"/>
        <v>0</v>
      </c>
      <c r="R821" s="191">
        <f t="shared" si="451"/>
        <v>0</v>
      </c>
      <c r="S821" s="135">
        <f t="shared" si="443"/>
        <v>0</v>
      </c>
      <c r="T821" s="145">
        <f t="shared" si="452"/>
        <v>7.8600000000000003E-2</v>
      </c>
      <c r="U821" s="143">
        <f t="shared" si="459"/>
        <v>13</v>
      </c>
      <c r="V821" s="143">
        <v>252</v>
      </c>
      <c r="W821" s="142">
        <f t="shared" si="444"/>
        <v>1.0039109239999999</v>
      </c>
      <c r="X821" s="135">
        <f t="shared" si="445"/>
        <v>4.0074958299999999</v>
      </c>
      <c r="Y821" s="135">
        <f t="shared" si="446"/>
        <v>0</v>
      </c>
      <c r="Z821" s="148" t="str">
        <f t="shared" si="456"/>
        <v>A+J=</v>
      </c>
      <c r="AA821" s="140">
        <f t="shared" si="457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22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3"/>
      <c r="DN821" s="1"/>
      <c r="DO821" s="1"/>
      <c r="DP821" s="1"/>
      <c r="DQ821" s="1"/>
      <c r="DR821" s="1"/>
      <c r="DS821" s="1"/>
      <c r="DT821" s="1"/>
      <c r="DU821" s="1"/>
      <c r="DV821" s="1"/>
      <c r="DW821" s="4"/>
      <c r="DX821" s="1"/>
      <c r="DY821" s="1"/>
      <c r="DZ821" s="1"/>
      <c r="EA821" s="1"/>
      <c r="EB821" s="1"/>
      <c r="EC821" s="1"/>
    </row>
    <row r="822" spans="1:133" ht="12.75" x14ac:dyDescent="0.2">
      <c r="A822" s="134">
        <f t="shared" si="447"/>
        <v>44875</v>
      </c>
      <c r="B822" s="135">
        <f t="shared" si="439"/>
        <v>1029.0092577800001</v>
      </c>
      <c r="C822" s="135">
        <f t="shared" si="453"/>
        <v>847.88125779999996</v>
      </c>
      <c r="D822" s="136">
        <f t="shared" si="448"/>
        <v>6388.87</v>
      </c>
      <c r="E822" s="137">
        <f t="shared" si="461"/>
        <v>6370.34</v>
      </c>
      <c r="F822" s="138">
        <f t="shared" si="462"/>
        <v>44824</v>
      </c>
      <c r="G822" s="139">
        <f t="shared" si="440"/>
        <v>-2.9003564010536831E-3</v>
      </c>
      <c r="H822" s="140">
        <f t="shared" si="454"/>
        <v>44886</v>
      </c>
      <c r="I822" s="140">
        <f t="shared" si="441"/>
        <v>44886</v>
      </c>
      <c r="J822" s="141">
        <f t="shared" si="449"/>
        <v>20</v>
      </c>
      <c r="K822" s="141">
        <f t="shared" si="464"/>
        <v>14</v>
      </c>
      <c r="L822" s="8">
        <f t="shared" si="450"/>
        <v>1</v>
      </c>
      <c r="M822" s="142">
        <f t="shared" si="463"/>
        <v>1</v>
      </c>
      <c r="N822" s="142">
        <f t="shared" si="458"/>
        <v>1.2085334319301226</v>
      </c>
      <c r="O822" s="135">
        <f t="shared" si="460"/>
        <v>1.2085334299999999</v>
      </c>
      <c r="P822" s="135">
        <f t="shared" si="442"/>
        <v>1024.69284472</v>
      </c>
      <c r="Q822" s="190">
        <f t="shared" si="455"/>
        <v>0</v>
      </c>
      <c r="R822" s="191">
        <f t="shared" si="451"/>
        <v>0</v>
      </c>
      <c r="S822" s="135">
        <f t="shared" si="443"/>
        <v>0</v>
      </c>
      <c r="T822" s="145">
        <f t="shared" si="452"/>
        <v>7.8600000000000003E-2</v>
      </c>
      <c r="U822" s="143">
        <f t="shared" si="459"/>
        <v>14</v>
      </c>
      <c r="V822" s="143">
        <v>252</v>
      </c>
      <c r="W822" s="142">
        <f t="shared" si="444"/>
        <v>1.0042123970000001</v>
      </c>
      <c r="X822" s="135">
        <f t="shared" si="445"/>
        <v>4.3164130600000004</v>
      </c>
      <c r="Y822" s="135">
        <f t="shared" si="446"/>
        <v>0</v>
      </c>
      <c r="Z822" s="148" t="str">
        <f t="shared" si="456"/>
        <v>A+J=</v>
      </c>
      <c r="AA822" s="140">
        <f t="shared" si="457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22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3"/>
      <c r="DN822" s="1"/>
      <c r="DO822" s="1"/>
      <c r="DP822" s="1"/>
      <c r="DQ822" s="1"/>
      <c r="DR822" s="1"/>
      <c r="DS822" s="1"/>
      <c r="DT822" s="1"/>
      <c r="DU822" s="1"/>
      <c r="DV822" s="1"/>
      <c r="DW822" s="4"/>
      <c r="DX822" s="1"/>
      <c r="DY822" s="1"/>
      <c r="DZ822" s="1"/>
      <c r="EA822" s="1"/>
      <c r="EB822" s="1"/>
      <c r="EC822" s="1"/>
    </row>
    <row r="823" spans="1:133" ht="12.75" x14ac:dyDescent="0.2">
      <c r="A823" s="134">
        <f t="shared" si="447"/>
        <v>44876</v>
      </c>
      <c r="B823" s="135">
        <f t="shared" si="439"/>
        <v>1029.3182682500001</v>
      </c>
      <c r="C823" s="135">
        <f t="shared" si="453"/>
        <v>847.88125779999996</v>
      </c>
      <c r="D823" s="136">
        <f t="shared" si="448"/>
        <v>6388.87</v>
      </c>
      <c r="E823" s="137">
        <f t="shared" si="461"/>
        <v>6370.34</v>
      </c>
      <c r="F823" s="138">
        <f t="shared" si="462"/>
        <v>44824</v>
      </c>
      <c r="G823" s="139">
        <f t="shared" si="440"/>
        <v>-2.9003564010536831E-3</v>
      </c>
      <c r="H823" s="140">
        <f t="shared" si="454"/>
        <v>44886</v>
      </c>
      <c r="I823" s="140">
        <f t="shared" si="441"/>
        <v>44886</v>
      </c>
      <c r="J823" s="141">
        <f t="shared" si="449"/>
        <v>20</v>
      </c>
      <c r="K823" s="141">
        <f t="shared" si="464"/>
        <v>15</v>
      </c>
      <c r="L823" s="8">
        <f t="shared" si="450"/>
        <v>1</v>
      </c>
      <c r="M823" s="142">
        <f t="shared" si="463"/>
        <v>1</v>
      </c>
      <c r="N823" s="142">
        <f t="shared" si="458"/>
        <v>1.2085334319301226</v>
      </c>
      <c r="O823" s="135">
        <f t="shared" si="460"/>
        <v>1.2085334299999999</v>
      </c>
      <c r="P823" s="135">
        <f t="shared" si="442"/>
        <v>1024.69284472</v>
      </c>
      <c r="Q823" s="190">
        <f t="shared" si="455"/>
        <v>0</v>
      </c>
      <c r="R823" s="191">
        <f t="shared" si="451"/>
        <v>0</v>
      </c>
      <c r="S823" s="135">
        <f t="shared" si="443"/>
        <v>0</v>
      </c>
      <c r="T823" s="145">
        <f t="shared" si="452"/>
        <v>7.8600000000000003E-2</v>
      </c>
      <c r="U823" s="143">
        <f t="shared" si="459"/>
        <v>15</v>
      </c>
      <c r="V823" s="143">
        <v>252</v>
      </c>
      <c r="W823" s="142">
        <f t="shared" si="444"/>
        <v>1.004513961</v>
      </c>
      <c r="X823" s="135">
        <f t="shared" si="445"/>
        <v>4.6254235299999999</v>
      </c>
      <c r="Y823" s="135">
        <f t="shared" si="446"/>
        <v>0</v>
      </c>
      <c r="Z823" s="148" t="str">
        <f t="shared" si="456"/>
        <v>A+J=</v>
      </c>
      <c r="AA823" s="140">
        <f t="shared" si="457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22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3"/>
      <c r="DN823" s="1"/>
      <c r="DO823" s="1"/>
      <c r="DP823" s="1"/>
      <c r="DQ823" s="1"/>
      <c r="DR823" s="1"/>
      <c r="DS823" s="1"/>
      <c r="DT823" s="1"/>
      <c r="DU823" s="1"/>
      <c r="DV823" s="1"/>
      <c r="DW823" s="4"/>
      <c r="DX823" s="1"/>
      <c r="DY823" s="1"/>
      <c r="DZ823" s="1"/>
      <c r="EA823" s="1"/>
      <c r="EB823" s="1"/>
      <c r="EC823" s="1"/>
    </row>
    <row r="824" spans="1:133" ht="12.75" x14ac:dyDescent="0.2">
      <c r="A824" s="134">
        <f t="shared" si="447"/>
        <v>44877</v>
      </c>
      <c r="B824" s="135">
        <f t="shared" si="439"/>
        <v>1029.6273709500001</v>
      </c>
      <c r="C824" s="135">
        <f t="shared" si="453"/>
        <v>847.88125779999996</v>
      </c>
      <c r="D824" s="136">
        <f t="shared" si="448"/>
        <v>6388.87</v>
      </c>
      <c r="E824" s="137">
        <f t="shared" si="461"/>
        <v>6370.34</v>
      </c>
      <c r="F824" s="138">
        <f t="shared" si="462"/>
        <v>44824</v>
      </c>
      <c r="G824" s="139">
        <f t="shared" si="440"/>
        <v>-2.9003564010536831E-3</v>
      </c>
      <c r="H824" s="140">
        <f t="shared" si="454"/>
        <v>44886</v>
      </c>
      <c r="I824" s="140">
        <f t="shared" si="441"/>
        <v>44886</v>
      </c>
      <c r="J824" s="141">
        <f t="shared" si="449"/>
        <v>20</v>
      </c>
      <c r="K824" s="141">
        <f t="shared" si="464"/>
        <v>16</v>
      </c>
      <c r="L824" s="8">
        <f t="shared" si="450"/>
        <v>1</v>
      </c>
      <c r="M824" s="142">
        <f t="shared" si="463"/>
        <v>1</v>
      </c>
      <c r="N824" s="142">
        <f t="shared" si="458"/>
        <v>1.2085334319301226</v>
      </c>
      <c r="O824" s="135">
        <f t="shared" si="460"/>
        <v>1.2085334299999999</v>
      </c>
      <c r="P824" s="135">
        <f t="shared" si="442"/>
        <v>1024.69284472</v>
      </c>
      <c r="Q824" s="190">
        <f t="shared" si="455"/>
        <v>0</v>
      </c>
      <c r="R824" s="191">
        <f t="shared" si="451"/>
        <v>0</v>
      </c>
      <c r="S824" s="135">
        <f t="shared" si="443"/>
        <v>0</v>
      </c>
      <c r="T824" s="145">
        <f t="shared" si="452"/>
        <v>7.8600000000000003E-2</v>
      </c>
      <c r="U824" s="143">
        <f t="shared" si="459"/>
        <v>16</v>
      </c>
      <c r="V824" s="143">
        <v>252</v>
      </c>
      <c r="W824" s="142">
        <f t="shared" si="444"/>
        <v>1.0048156150000001</v>
      </c>
      <c r="X824" s="135">
        <f t="shared" si="445"/>
        <v>4.9345262300000003</v>
      </c>
      <c r="Y824" s="135">
        <f t="shared" si="446"/>
        <v>0</v>
      </c>
      <c r="Z824" s="148" t="str">
        <f t="shared" si="456"/>
        <v>A+J=</v>
      </c>
      <c r="AA824" s="140">
        <f t="shared" si="457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22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3"/>
      <c r="DN824" s="1"/>
      <c r="DO824" s="1"/>
      <c r="DP824" s="1"/>
      <c r="DQ824" s="1"/>
      <c r="DR824" s="1"/>
      <c r="DS824" s="1"/>
      <c r="DT824" s="1"/>
      <c r="DU824" s="1"/>
      <c r="DV824" s="1"/>
      <c r="DW824" s="4"/>
      <c r="DX824" s="1"/>
      <c r="DY824" s="1"/>
      <c r="DZ824" s="1"/>
      <c r="EA824" s="1"/>
      <c r="EB824" s="1"/>
      <c r="EC824" s="1"/>
    </row>
    <row r="825" spans="1:133" ht="12.75" x14ac:dyDescent="0.2">
      <c r="A825" s="134">
        <f t="shared" si="447"/>
        <v>44878</v>
      </c>
      <c r="B825" s="135">
        <f t="shared" si="439"/>
        <v>1029.6273709500001</v>
      </c>
      <c r="C825" s="135">
        <f t="shared" si="453"/>
        <v>847.88125779999996</v>
      </c>
      <c r="D825" s="136">
        <f t="shared" si="448"/>
        <v>6388.87</v>
      </c>
      <c r="E825" s="137">
        <f t="shared" si="461"/>
        <v>6370.34</v>
      </c>
      <c r="F825" s="138">
        <f t="shared" si="462"/>
        <v>44824</v>
      </c>
      <c r="G825" s="139">
        <f t="shared" si="440"/>
        <v>-2.9003564010536831E-3</v>
      </c>
      <c r="H825" s="140">
        <f t="shared" si="454"/>
        <v>44886</v>
      </c>
      <c r="I825" s="140">
        <f t="shared" si="441"/>
        <v>44886</v>
      </c>
      <c r="J825" s="141">
        <f t="shared" si="449"/>
        <v>20</v>
      </c>
      <c r="K825" s="141">
        <f t="shared" si="464"/>
        <v>16</v>
      </c>
      <c r="L825" s="8">
        <f t="shared" si="450"/>
        <v>1</v>
      </c>
      <c r="M825" s="142">
        <f t="shared" si="463"/>
        <v>1</v>
      </c>
      <c r="N825" s="142">
        <f t="shared" si="458"/>
        <v>1.2085334319301226</v>
      </c>
      <c r="O825" s="135">
        <f t="shared" si="460"/>
        <v>1.2085334299999999</v>
      </c>
      <c r="P825" s="135">
        <f t="shared" si="442"/>
        <v>1024.69284472</v>
      </c>
      <c r="Q825" s="190">
        <f t="shared" si="455"/>
        <v>0</v>
      </c>
      <c r="R825" s="191">
        <f t="shared" si="451"/>
        <v>0</v>
      </c>
      <c r="S825" s="135">
        <f t="shared" si="443"/>
        <v>0</v>
      </c>
      <c r="T825" s="145">
        <f t="shared" si="452"/>
        <v>7.8600000000000003E-2</v>
      </c>
      <c r="U825" s="143">
        <f t="shared" si="459"/>
        <v>16</v>
      </c>
      <c r="V825" s="143">
        <v>252</v>
      </c>
      <c r="W825" s="142">
        <f t="shared" si="444"/>
        <v>1.0048156150000001</v>
      </c>
      <c r="X825" s="135">
        <f t="shared" si="445"/>
        <v>4.9345262300000003</v>
      </c>
      <c r="Y825" s="135">
        <f t="shared" si="446"/>
        <v>0</v>
      </c>
      <c r="Z825" s="148" t="str">
        <f t="shared" si="456"/>
        <v>A+J=</v>
      </c>
      <c r="AA825" s="140">
        <f t="shared" si="457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22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3"/>
      <c r="DN825" s="1"/>
      <c r="DO825" s="1"/>
      <c r="DP825" s="1"/>
      <c r="DQ825" s="1"/>
      <c r="DR825" s="1"/>
      <c r="DS825" s="1"/>
      <c r="DT825" s="1"/>
      <c r="DU825" s="1"/>
      <c r="DV825" s="1"/>
      <c r="DW825" s="4"/>
      <c r="DX825" s="1"/>
      <c r="DY825" s="1"/>
      <c r="DZ825" s="1"/>
      <c r="EA825" s="1"/>
      <c r="EB825" s="1"/>
      <c r="EC825" s="1"/>
    </row>
    <row r="826" spans="1:133" ht="12.75" x14ac:dyDescent="0.2">
      <c r="A826" s="134">
        <f t="shared" si="447"/>
        <v>44879</v>
      </c>
      <c r="B826" s="135">
        <f t="shared" si="439"/>
        <v>1029.6273709500001</v>
      </c>
      <c r="C826" s="135">
        <f t="shared" si="453"/>
        <v>847.88125779999996</v>
      </c>
      <c r="D826" s="136">
        <f t="shared" si="448"/>
        <v>6388.87</v>
      </c>
      <c r="E826" s="137">
        <f t="shared" si="461"/>
        <v>6370.34</v>
      </c>
      <c r="F826" s="138">
        <f t="shared" si="462"/>
        <v>44824</v>
      </c>
      <c r="G826" s="139">
        <f t="shared" si="440"/>
        <v>-2.9003564010536831E-3</v>
      </c>
      <c r="H826" s="140">
        <f t="shared" si="454"/>
        <v>44886</v>
      </c>
      <c r="I826" s="140">
        <f t="shared" si="441"/>
        <v>44886</v>
      </c>
      <c r="J826" s="141">
        <f t="shared" si="449"/>
        <v>20</v>
      </c>
      <c r="K826" s="141">
        <f t="shared" si="464"/>
        <v>16</v>
      </c>
      <c r="L826" s="8">
        <f t="shared" si="450"/>
        <v>1</v>
      </c>
      <c r="M826" s="142">
        <f t="shared" si="463"/>
        <v>1</v>
      </c>
      <c r="N826" s="142">
        <f t="shared" si="458"/>
        <v>1.2085334319301226</v>
      </c>
      <c r="O826" s="135">
        <f t="shared" si="460"/>
        <v>1.2085334299999999</v>
      </c>
      <c r="P826" s="135">
        <f t="shared" si="442"/>
        <v>1024.69284472</v>
      </c>
      <c r="Q826" s="190">
        <f t="shared" si="455"/>
        <v>0</v>
      </c>
      <c r="R826" s="191">
        <f t="shared" si="451"/>
        <v>0</v>
      </c>
      <c r="S826" s="135">
        <f t="shared" si="443"/>
        <v>0</v>
      </c>
      <c r="T826" s="145">
        <f t="shared" si="452"/>
        <v>7.8600000000000003E-2</v>
      </c>
      <c r="U826" s="143">
        <f t="shared" si="459"/>
        <v>16</v>
      </c>
      <c r="V826" s="143">
        <v>252</v>
      </c>
      <c r="W826" s="142">
        <f t="shared" si="444"/>
        <v>1.0048156150000001</v>
      </c>
      <c r="X826" s="135">
        <f t="shared" si="445"/>
        <v>4.9345262300000003</v>
      </c>
      <c r="Y826" s="135">
        <f t="shared" si="446"/>
        <v>0</v>
      </c>
      <c r="Z826" s="148" t="str">
        <f t="shared" si="456"/>
        <v>A+J=</v>
      </c>
      <c r="AA826" s="140">
        <f t="shared" si="457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22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3"/>
      <c r="DN826" s="1"/>
      <c r="DO826" s="1"/>
      <c r="DP826" s="1"/>
      <c r="DQ826" s="1"/>
      <c r="DR826" s="1"/>
      <c r="DS826" s="1"/>
      <c r="DT826" s="1"/>
      <c r="DU826" s="1"/>
      <c r="DV826" s="1"/>
      <c r="DW826" s="4"/>
      <c r="DX826" s="1"/>
      <c r="DY826" s="1"/>
      <c r="DZ826" s="1"/>
      <c r="EA826" s="1"/>
      <c r="EB826" s="1"/>
      <c r="EC826" s="1"/>
    </row>
    <row r="827" spans="1:133" ht="12.75" x14ac:dyDescent="0.2">
      <c r="A827" s="134">
        <f t="shared" si="447"/>
        <v>44880</v>
      </c>
      <c r="B827" s="135">
        <f t="shared" si="439"/>
        <v>1029.93656689</v>
      </c>
      <c r="C827" s="135">
        <f t="shared" si="453"/>
        <v>847.88125779999996</v>
      </c>
      <c r="D827" s="136">
        <f t="shared" si="448"/>
        <v>6388.87</v>
      </c>
      <c r="E827" s="137">
        <f t="shared" si="461"/>
        <v>6370.34</v>
      </c>
      <c r="F827" s="138">
        <f t="shared" si="462"/>
        <v>44824</v>
      </c>
      <c r="G827" s="139">
        <f t="shared" si="440"/>
        <v>-2.9003564010536831E-3</v>
      </c>
      <c r="H827" s="140">
        <f t="shared" si="454"/>
        <v>44886</v>
      </c>
      <c r="I827" s="140">
        <f t="shared" si="441"/>
        <v>44886</v>
      </c>
      <c r="J827" s="141">
        <f t="shared" si="449"/>
        <v>20</v>
      </c>
      <c r="K827" s="141">
        <f t="shared" si="464"/>
        <v>17</v>
      </c>
      <c r="L827" s="8">
        <f t="shared" si="450"/>
        <v>1</v>
      </c>
      <c r="M827" s="142">
        <f t="shared" si="463"/>
        <v>1</v>
      </c>
      <c r="N827" s="142">
        <f t="shared" si="458"/>
        <v>1.2085334319301226</v>
      </c>
      <c r="O827" s="135">
        <f t="shared" si="460"/>
        <v>1.2085334299999999</v>
      </c>
      <c r="P827" s="135">
        <f t="shared" si="442"/>
        <v>1024.69284472</v>
      </c>
      <c r="Q827" s="190">
        <f t="shared" si="455"/>
        <v>0</v>
      </c>
      <c r="R827" s="191">
        <f t="shared" si="451"/>
        <v>0</v>
      </c>
      <c r="S827" s="135">
        <f t="shared" si="443"/>
        <v>0</v>
      </c>
      <c r="T827" s="145">
        <f t="shared" si="452"/>
        <v>7.8600000000000003E-2</v>
      </c>
      <c r="U827" s="143">
        <f t="shared" si="459"/>
        <v>17</v>
      </c>
      <c r="V827" s="143">
        <v>252</v>
      </c>
      <c r="W827" s="142">
        <f t="shared" si="444"/>
        <v>1.0051173600000001</v>
      </c>
      <c r="X827" s="135">
        <f t="shared" si="445"/>
        <v>5.2437221699999998</v>
      </c>
      <c r="Y827" s="135">
        <f t="shared" si="446"/>
        <v>0</v>
      </c>
      <c r="Z827" s="148" t="str">
        <f t="shared" si="456"/>
        <v>A+J=</v>
      </c>
      <c r="AA827" s="140">
        <f t="shared" si="457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22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3"/>
      <c r="DN827" s="1"/>
      <c r="DO827" s="1"/>
      <c r="DP827" s="1"/>
      <c r="DQ827" s="1"/>
      <c r="DR827" s="1"/>
      <c r="DS827" s="1"/>
      <c r="DT827" s="1"/>
      <c r="DU827" s="1"/>
      <c r="DV827" s="1"/>
      <c r="DW827" s="4"/>
      <c r="DX827" s="1"/>
      <c r="DY827" s="1"/>
      <c r="DZ827" s="1"/>
      <c r="EA827" s="1"/>
      <c r="EB827" s="1"/>
      <c r="EC827" s="1"/>
    </row>
    <row r="828" spans="1:133" ht="12.75" x14ac:dyDescent="0.2">
      <c r="A828" s="134">
        <f t="shared" si="447"/>
        <v>44881</v>
      </c>
      <c r="B828" s="135">
        <f t="shared" si="439"/>
        <v>1029.93656689</v>
      </c>
      <c r="C828" s="135">
        <f t="shared" si="453"/>
        <v>847.88125779999996</v>
      </c>
      <c r="D828" s="136">
        <f t="shared" si="448"/>
        <v>6388.87</v>
      </c>
      <c r="E828" s="137">
        <f t="shared" si="461"/>
        <v>6370.34</v>
      </c>
      <c r="F828" s="138">
        <f t="shared" si="462"/>
        <v>44824</v>
      </c>
      <c r="G828" s="139">
        <f t="shared" si="440"/>
        <v>-2.9003564010536831E-3</v>
      </c>
      <c r="H828" s="140">
        <f t="shared" si="454"/>
        <v>44886</v>
      </c>
      <c r="I828" s="140">
        <f t="shared" si="441"/>
        <v>44886</v>
      </c>
      <c r="J828" s="141">
        <f t="shared" si="449"/>
        <v>20</v>
      </c>
      <c r="K828" s="141">
        <f t="shared" si="464"/>
        <v>17</v>
      </c>
      <c r="L828" s="8">
        <f t="shared" si="450"/>
        <v>1</v>
      </c>
      <c r="M828" s="142">
        <f t="shared" si="463"/>
        <v>1</v>
      </c>
      <c r="N828" s="142">
        <f t="shared" si="458"/>
        <v>1.2085334319301226</v>
      </c>
      <c r="O828" s="135">
        <f t="shared" si="460"/>
        <v>1.2085334299999999</v>
      </c>
      <c r="P828" s="135">
        <f t="shared" si="442"/>
        <v>1024.69284472</v>
      </c>
      <c r="Q828" s="190">
        <f t="shared" si="455"/>
        <v>0</v>
      </c>
      <c r="R828" s="191">
        <f t="shared" si="451"/>
        <v>0</v>
      </c>
      <c r="S828" s="135">
        <f t="shared" si="443"/>
        <v>0</v>
      </c>
      <c r="T828" s="145">
        <f t="shared" si="452"/>
        <v>7.8600000000000003E-2</v>
      </c>
      <c r="U828" s="143">
        <f t="shared" si="459"/>
        <v>17</v>
      </c>
      <c r="V828" s="143">
        <v>252</v>
      </c>
      <c r="W828" s="142">
        <f t="shared" si="444"/>
        <v>1.0051173600000001</v>
      </c>
      <c r="X828" s="135">
        <f t="shared" si="445"/>
        <v>5.2437221699999998</v>
      </c>
      <c r="Y828" s="135">
        <f t="shared" si="446"/>
        <v>0</v>
      </c>
      <c r="Z828" s="148" t="str">
        <f t="shared" si="456"/>
        <v>A+J=</v>
      </c>
      <c r="AA828" s="140">
        <f t="shared" si="457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22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3"/>
      <c r="DN828" s="1"/>
      <c r="DO828" s="1"/>
      <c r="DP828" s="1"/>
      <c r="DQ828" s="1"/>
      <c r="DR828" s="1"/>
      <c r="DS828" s="1"/>
      <c r="DT828" s="1"/>
      <c r="DU828" s="1"/>
      <c r="DV828" s="1"/>
      <c r="DW828" s="4"/>
      <c r="DX828" s="1"/>
      <c r="DY828" s="1"/>
      <c r="DZ828" s="1"/>
      <c r="EA828" s="1"/>
      <c r="EB828" s="1"/>
      <c r="EC828" s="1"/>
    </row>
    <row r="829" spans="1:133" ht="12.75" x14ac:dyDescent="0.2">
      <c r="A829" s="134">
        <f t="shared" si="447"/>
        <v>44882</v>
      </c>
      <c r="B829" s="135">
        <f t="shared" si="439"/>
        <v>1030.2458560800001</v>
      </c>
      <c r="C829" s="135">
        <f t="shared" si="453"/>
        <v>847.88125779999996</v>
      </c>
      <c r="D829" s="136">
        <f t="shared" si="448"/>
        <v>6388.87</v>
      </c>
      <c r="E829" s="137">
        <f t="shared" si="461"/>
        <v>6370.34</v>
      </c>
      <c r="F829" s="138">
        <f t="shared" si="462"/>
        <v>44824</v>
      </c>
      <c r="G829" s="139">
        <f t="shared" si="440"/>
        <v>-2.9003564010536831E-3</v>
      </c>
      <c r="H829" s="140">
        <f t="shared" si="454"/>
        <v>44886</v>
      </c>
      <c r="I829" s="140">
        <f t="shared" si="441"/>
        <v>44886</v>
      </c>
      <c r="J829" s="141">
        <f t="shared" si="449"/>
        <v>20</v>
      </c>
      <c r="K829" s="141">
        <f t="shared" si="464"/>
        <v>18</v>
      </c>
      <c r="L829" s="8">
        <f t="shared" si="450"/>
        <v>1</v>
      </c>
      <c r="M829" s="142">
        <f t="shared" si="463"/>
        <v>1</v>
      </c>
      <c r="N829" s="142">
        <f t="shared" si="458"/>
        <v>1.2085334319301226</v>
      </c>
      <c r="O829" s="135">
        <f t="shared" si="460"/>
        <v>1.2085334299999999</v>
      </c>
      <c r="P829" s="135">
        <f t="shared" si="442"/>
        <v>1024.69284472</v>
      </c>
      <c r="Q829" s="190">
        <f t="shared" si="455"/>
        <v>0</v>
      </c>
      <c r="R829" s="191">
        <f t="shared" si="451"/>
        <v>0</v>
      </c>
      <c r="S829" s="135">
        <f t="shared" si="443"/>
        <v>0</v>
      </c>
      <c r="T829" s="145">
        <f t="shared" si="452"/>
        <v>7.8600000000000003E-2</v>
      </c>
      <c r="U829" s="143">
        <f t="shared" si="459"/>
        <v>18</v>
      </c>
      <c r="V829" s="143">
        <v>252</v>
      </c>
      <c r="W829" s="142">
        <f t="shared" si="444"/>
        <v>1.0054191960000001</v>
      </c>
      <c r="X829" s="135">
        <f t="shared" si="445"/>
        <v>5.5530113600000002</v>
      </c>
      <c r="Y829" s="135">
        <f t="shared" si="446"/>
        <v>0</v>
      </c>
      <c r="Z829" s="148" t="str">
        <f t="shared" si="456"/>
        <v>A+J=</v>
      </c>
      <c r="AA829" s="140">
        <f t="shared" si="457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22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3"/>
      <c r="DN829" s="1"/>
      <c r="DO829" s="1"/>
      <c r="DP829" s="1"/>
      <c r="DQ829" s="1"/>
      <c r="DR829" s="1"/>
      <c r="DS829" s="1"/>
      <c r="DT829" s="1"/>
      <c r="DU829" s="1"/>
      <c r="DV829" s="1"/>
      <c r="DW829" s="4"/>
      <c r="DX829" s="1"/>
      <c r="DY829" s="1"/>
      <c r="DZ829" s="1"/>
      <c r="EA829" s="1"/>
      <c r="EB829" s="1"/>
      <c r="EC829" s="1"/>
    </row>
    <row r="830" spans="1:133" ht="12.75" x14ac:dyDescent="0.2">
      <c r="A830" s="134">
        <f t="shared" si="447"/>
        <v>44883</v>
      </c>
      <c r="B830" s="135">
        <f t="shared" si="439"/>
        <v>1030.5552374900001</v>
      </c>
      <c r="C830" s="135">
        <f t="shared" si="453"/>
        <v>847.88125779999996</v>
      </c>
      <c r="D830" s="136">
        <f t="shared" si="448"/>
        <v>6388.87</v>
      </c>
      <c r="E830" s="137">
        <f t="shared" si="461"/>
        <v>6370.34</v>
      </c>
      <c r="F830" s="138">
        <f t="shared" si="462"/>
        <v>44824</v>
      </c>
      <c r="G830" s="139">
        <f t="shared" si="440"/>
        <v>-2.9003564010536831E-3</v>
      </c>
      <c r="H830" s="140">
        <f t="shared" si="454"/>
        <v>44886</v>
      </c>
      <c r="I830" s="140">
        <f t="shared" si="441"/>
        <v>44886</v>
      </c>
      <c r="J830" s="141">
        <f t="shared" si="449"/>
        <v>20</v>
      </c>
      <c r="K830" s="141">
        <f t="shared" si="464"/>
        <v>19</v>
      </c>
      <c r="L830" s="8">
        <f t="shared" si="450"/>
        <v>1</v>
      </c>
      <c r="M830" s="142">
        <f t="shared" si="463"/>
        <v>1</v>
      </c>
      <c r="N830" s="142">
        <f t="shared" si="458"/>
        <v>1.2085334319301226</v>
      </c>
      <c r="O830" s="135">
        <f t="shared" si="460"/>
        <v>1.2085334299999999</v>
      </c>
      <c r="P830" s="135">
        <f t="shared" si="442"/>
        <v>1024.69284472</v>
      </c>
      <c r="Q830" s="190">
        <f t="shared" si="455"/>
        <v>0</v>
      </c>
      <c r="R830" s="191">
        <f t="shared" si="451"/>
        <v>0</v>
      </c>
      <c r="S830" s="135">
        <f t="shared" si="443"/>
        <v>0</v>
      </c>
      <c r="T830" s="145">
        <f t="shared" si="452"/>
        <v>7.8600000000000003E-2</v>
      </c>
      <c r="U830" s="143">
        <f t="shared" si="459"/>
        <v>19</v>
      </c>
      <c r="V830" s="143">
        <v>252</v>
      </c>
      <c r="W830" s="142">
        <f t="shared" si="444"/>
        <v>1.005721122</v>
      </c>
      <c r="X830" s="135">
        <f t="shared" si="445"/>
        <v>5.8623927699999996</v>
      </c>
      <c r="Y830" s="135">
        <f t="shared" si="446"/>
        <v>0</v>
      </c>
      <c r="Z830" s="148" t="str">
        <f t="shared" si="456"/>
        <v>A+J=</v>
      </c>
      <c r="AA830" s="140">
        <f t="shared" si="457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22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3"/>
      <c r="DN830" s="1"/>
      <c r="DO830" s="1"/>
      <c r="DP830" s="1"/>
      <c r="DQ830" s="1"/>
      <c r="DR830" s="1"/>
      <c r="DS830" s="1"/>
      <c r="DT830" s="1"/>
      <c r="DU830" s="1"/>
      <c r="DV830" s="1"/>
      <c r="DW830" s="4"/>
      <c r="DX830" s="1"/>
      <c r="DY830" s="1"/>
      <c r="DZ830" s="1"/>
      <c r="EA830" s="1"/>
      <c r="EB830" s="1"/>
      <c r="EC830" s="1"/>
    </row>
    <row r="831" spans="1:133" ht="12.75" x14ac:dyDescent="0.2">
      <c r="A831" s="134">
        <f t="shared" si="447"/>
        <v>44884</v>
      </c>
      <c r="B831" s="135">
        <f t="shared" si="439"/>
        <v>1030.8647111299999</v>
      </c>
      <c r="C831" s="135">
        <f t="shared" si="453"/>
        <v>847.88125779999996</v>
      </c>
      <c r="D831" s="136">
        <f t="shared" si="448"/>
        <v>6388.87</v>
      </c>
      <c r="E831" s="137">
        <f t="shared" si="461"/>
        <v>6370.34</v>
      </c>
      <c r="F831" s="138">
        <f t="shared" si="462"/>
        <v>44824</v>
      </c>
      <c r="G831" s="139">
        <f t="shared" si="440"/>
        <v>-2.9003564010536831E-3</v>
      </c>
      <c r="H831" s="140">
        <f t="shared" si="454"/>
        <v>44886</v>
      </c>
      <c r="I831" s="140">
        <f t="shared" si="441"/>
        <v>44886</v>
      </c>
      <c r="J831" s="141">
        <f t="shared" si="449"/>
        <v>20</v>
      </c>
      <c r="K831" s="141">
        <f t="shared" si="464"/>
        <v>20</v>
      </c>
      <c r="L831" s="8">
        <f t="shared" si="450"/>
        <v>1</v>
      </c>
      <c r="M831" s="142">
        <f t="shared" si="463"/>
        <v>1</v>
      </c>
      <c r="N831" s="142">
        <f t="shared" si="458"/>
        <v>1.2085334319301226</v>
      </c>
      <c r="O831" s="135">
        <f t="shared" si="460"/>
        <v>1.2085334299999999</v>
      </c>
      <c r="P831" s="135">
        <f t="shared" si="442"/>
        <v>1024.69284472</v>
      </c>
      <c r="Q831" s="190">
        <f t="shared" si="455"/>
        <v>0</v>
      </c>
      <c r="R831" s="191">
        <f t="shared" si="451"/>
        <v>0</v>
      </c>
      <c r="S831" s="135">
        <f t="shared" si="443"/>
        <v>0</v>
      </c>
      <c r="T831" s="145">
        <f t="shared" si="452"/>
        <v>7.8600000000000003E-2</v>
      </c>
      <c r="U831" s="143">
        <f t="shared" si="459"/>
        <v>20</v>
      </c>
      <c r="V831" s="143">
        <v>252</v>
      </c>
      <c r="W831" s="142">
        <f t="shared" si="444"/>
        <v>1.006023138</v>
      </c>
      <c r="X831" s="135">
        <f t="shared" si="445"/>
        <v>6.1718664099999998</v>
      </c>
      <c r="Y831" s="135">
        <f t="shared" si="446"/>
        <v>0</v>
      </c>
      <c r="Z831" s="148" t="str">
        <f t="shared" si="456"/>
        <v>A+J=</v>
      </c>
      <c r="AA831" s="140">
        <f t="shared" si="457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22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3"/>
      <c r="DN831" s="1"/>
      <c r="DO831" s="1"/>
      <c r="DP831" s="1"/>
      <c r="DQ831" s="1"/>
      <c r="DR831" s="1"/>
      <c r="DS831" s="1"/>
      <c r="DT831" s="1"/>
      <c r="DU831" s="1"/>
      <c r="DV831" s="1"/>
      <c r="DW831" s="4"/>
      <c r="DX831" s="1"/>
      <c r="DY831" s="1"/>
      <c r="DZ831" s="1"/>
      <c r="EA831" s="1"/>
      <c r="EB831" s="1"/>
      <c r="EC831" s="1"/>
    </row>
    <row r="832" spans="1:133" ht="12.75" x14ac:dyDescent="0.2">
      <c r="A832" s="134">
        <f t="shared" si="447"/>
        <v>44885</v>
      </c>
      <c r="B832" s="135">
        <f t="shared" si="439"/>
        <v>1030.8647111299999</v>
      </c>
      <c r="C832" s="135">
        <f t="shared" si="453"/>
        <v>847.88125779999996</v>
      </c>
      <c r="D832" s="136">
        <f t="shared" si="448"/>
        <v>6388.87</v>
      </c>
      <c r="E832" s="137">
        <f t="shared" si="461"/>
        <v>6370.34</v>
      </c>
      <c r="F832" s="138">
        <f t="shared" si="462"/>
        <v>44824</v>
      </c>
      <c r="G832" s="139">
        <f t="shared" si="440"/>
        <v>-2.9003564010536831E-3</v>
      </c>
      <c r="H832" s="140">
        <f t="shared" si="454"/>
        <v>44915</v>
      </c>
      <c r="I832" s="140">
        <f t="shared" si="441"/>
        <v>44886</v>
      </c>
      <c r="J832" s="141">
        <f t="shared" si="449"/>
        <v>20</v>
      </c>
      <c r="K832" s="141">
        <f t="shared" si="464"/>
        <v>20</v>
      </c>
      <c r="L832" s="8">
        <f t="shared" si="450"/>
        <v>1</v>
      </c>
      <c r="M832" s="142">
        <f t="shared" si="463"/>
        <v>1</v>
      </c>
      <c r="N832" s="142">
        <f t="shared" si="458"/>
        <v>1.2085334319301226</v>
      </c>
      <c r="O832" s="135">
        <f t="shared" si="460"/>
        <v>1.2085334299999999</v>
      </c>
      <c r="P832" s="135">
        <f t="shared" si="442"/>
        <v>1024.69284472</v>
      </c>
      <c r="Q832" s="190">
        <f t="shared" si="455"/>
        <v>0</v>
      </c>
      <c r="R832" s="191">
        <f t="shared" si="451"/>
        <v>0</v>
      </c>
      <c r="S832" s="135">
        <f t="shared" si="443"/>
        <v>0</v>
      </c>
      <c r="T832" s="145">
        <f t="shared" si="452"/>
        <v>7.8600000000000003E-2</v>
      </c>
      <c r="U832" s="143">
        <f t="shared" si="459"/>
        <v>20</v>
      </c>
      <c r="V832" s="143">
        <v>252</v>
      </c>
      <c r="W832" s="142">
        <f t="shared" si="444"/>
        <v>1.006023138</v>
      </c>
      <c r="X832" s="135">
        <f t="shared" si="445"/>
        <v>6.1718664099999998</v>
      </c>
      <c r="Y832" s="135">
        <f t="shared" si="446"/>
        <v>0</v>
      </c>
      <c r="Z832" s="148" t="str">
        <f t="shared" si="456"/>
        <v>A+J=</v>
      </c>
      <c r="AA832" s="140">
        <f t="shared" si="457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22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3"/>
      <c r="DN832" s="1"/>
      <c r="DO832" s="1"/>
      <c r="DP832" s="1"/>
      <c r="DQ832" s="1"/>
      <c r="DR832" s="1"/>
      <c r="DS832" s="1"/>
      <c r="DT832" s="1"/>
      <c r="DU832" s="1"/>
      <c r="DV832" s="1"/>
      <c r="DW832" s="4"/>
      <c r="DX832" s="1"/>
      <c r="DY832" s="1"/>
      <c r="DZ832" s="1"/>
      <c r="EA832" s="1"/>
      <c r="EB832" s="1"/>
      <c r="EC832" s="1"/>
    </row>
    <row r="833" spans="1:133" ht="12.75" x14ac:dyDescent="0.2">
      <c r="A833" s="134">
        <f t="shared" si="447"/>
        <v>44886</v>
      </c>
      <c r="B833" s="135">
        <f t="shared" si="439"/>
        <v>1030.8647111299999</v>
      </c>
      <c r="C833" s="135">
        <f t="shared" si="453"/>
        <v>847.88125779999996</v>
      </c>
      <c r="D833" s="136">
        <f t="shared" si="448"/>
        <v>6388.87</v>
      </c>
      <c r="E833" s="137">
        <f t="shared" si="461"/>
        <v>6370.34</v>
      </c>
      <c r="F833" s="138">
        <f t="shared" si="462"/>
        <v>44824</v>
      </c>
      <c r="G833" s="139">
        <f t="shared" si="440"/>
        <v>-2.9003564010536831E-3</v>
      </c>
      <c r="H833" s="140">
        <f t="shared" si="454"/>
        <v>44915</v>
      </c>
      <c r="I833" s="140">
        <f t="shared" si="441"/>
        <v>44886</v>
      </c>
      <c r="J833" s="141">
        <f t="shared" si="449"/>
        <v>20</v>
      </c>
      <c r="K833" s="141">
        <f t="shared" si="464"/>
        <v>20</v>
      </c>
      <c r="L833" s="8">
        <f t="shared" si="450"/>
        <v>1</v>
      </c>
      <c r="M833" s="142">
        <f t="shared" si="463"/>
        <v>1</v>
      </c>
      <c r="N833" s="142">
        <f t="shared" si="458"/>
        <v>1.2085334319301226</v>
      </c>
      <c r="O833" s="135">
        <f t="shared" si="460"/>
        <v>1.2085334299999999</v>
      </c>
      <c r="P833" s="135">
        <f t="shared" si="442"/>
        <v>1024.69284472</v>
      </c>
      <c r="Q833" s="190">
        <f t="shared" si="455"/>
        <v>27</v>
      </c>
      <c r="R833" s="191">
        <f t="shared" si="451"/>
        <v>1.0764039201438877E-2</v>
      </c>
      <c r="S833" s="135">
        <f t="shared" si="443"/>
        <v>11.02983395</v>
      </c>
      <c r="T833" s="145">
        <f t="shared" si="452"/>
        <v>7.8600000000000003E-2</v>
      </c>
      <c r="U833" s="143">
        <f t="shared" si="459"/>
        <v>20</v>
      </c>
      <c r="V833" s="143">
        <v>252</v>
      </c>
      <c r="W833" s="142">
        <f t="shared" si="444"/>
        <v>1.006023138</v>
      </c>
      <c r="X833" s="135">
        <f t="shared" si="445"/>
        <v>6.1718664099999998</v>
      </c>
      <c r="Y833" s="135">
        <f t="shared" si="446"/>
        <v>17.20170036</v>
      </c>
      <c r="Z833" s="148" t="str">
        <f t="shared" si="456"/>
        <v>A+J=</v>
      </c>
      <c r="AA833" s="140">
        <f t="shared" si="457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22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3"/>
      <c r="DN833" s="1"/>
      <c r="DO833" s="1"/>
      <c r="DP833" s="1"/>
      <c r="DQ833" s="1"/>
      <c r="DR833" s="1"/>
      <c r="DS833" s="1"/>
      <c r="DT833" s="1"/>
      <c r="DU833" s="1"/>
      <c r="DV833" s="1"/>
      <c r="DW833" s="4"/>
      <c r="DX833" s="1"/>
      <c r="DY833" s="1"/>
      <c r="DZ833" s="1"/>
      <c r="EA833" s="1"/>
      <c r="EB833" s="1"/>
      <c r="EC833" s="1"/>
    </row>
    <row r="834" spans="1:133" ht="12.75" x14ac:dyDescent="0.2">
      <c r="A834" s="134">
        <f t="shared" si="447"/>
        <v>44887</v>
      </c>
      <c r="B834" s="135">
        <f t="shared" si="439"/>
        <v>1014.25152554</v>
      </c>
      <c r="C834" s="135">
        <f t="shared" si="453"/>
        <v>838.75463071000001</v>
      </c>
      <c r="D834" s="136">
        <f t="shared" si="448"/>
        <v>6370.34</v>
      </c>
      <c r="E834" s="137">
        <f t="shared" si="461"/>
        <v>6407.93</v>
      </c>
      <c r="F834" s="138">
        <f t="shared" si="462"/>
        <v>44855</v>
      </c>
      <c r="G834" s="139">
        <f t="shared" si="440"/>
        <v>5.9007839455980093E-3</v>
      </c>
      <c r="H834" s="140">
        <f t="shared" si="454"/>
        <v>44915</v>
      </c>
      <c r="I834" s="140">
        <f t="shared" si="441"/>
        <v>44915</v>
      </c>
      <c r="J834" s="141">
        <f t="shared" si="449"/>
        <v>21</v>
      </c>
      <c r="K834" s="141">
        <f t="shared" si="464"/>
        <v>1</v>
      </c>
      <c r="L834" s="8">
        <f t="shared" si="450"/>
        <v>1.0002802</v>
      </c>
      <c r="M834" s="142">
        <f t="shared" si="463"/>
        <v>1</v>
      </c>
      <c r="N834" s="142">
        <f t="shared" si="458"/>
        <v>1.2085334319301226</v>
      </c>
      <c r="O834" s="135">
        <f t="shared" si="460"/>
        <v>1.20887206</v>
      </c>
      <c r="P834" s="135">
        <f t="shared" si="442"/>
        <v>1013.94703826</v>
      </c>
      <c r="Q834" s="190">
        <f t="shared" si="455"/>
        <v>0</v>
      </c>
      <c r="R834" s="191">
        <f t="shared" si="451"/>
        <v>0</v>
      </c>
      <c r="S834" s="135">
        <f t="shared" si="443"/>
        <v>0</v>
      </c>
      <c r="T834" s="145">
        <f t="shared" si="452"/>
        <v>7.8600000000000003E-2</v>
      </c>
      <c r="U834" s="143">
        <f t="shared" si="459"/>
        <v>1</v>
      </c>
      <c r="V834" s="143">
        <v>252</v>
      </c>
      <c r="W834" s="142">
        <f t="shared" si="444"/>
        <v>1.0003002990000001</v>
      </c>
      <c r="X834" s="135">
        <f t="shared" si="445"/>
        <v>0.30448728000000003</v>
      </c>
      <c r="Y834" s="135">
        <f t="shared" si="446"/>
        <v>0</v>
      </c>
      <c r="Z834" s="148" t="str">
        <f t="shared" si="456"/>
        <v>A+J=</v>
      </c>
      <c r="AA834" s="140">
        <f t="shared" si="457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22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3"/>
      <c r="DN834" s="1"/>
      <c r="DO834" s="1"/>
      <c r="DP834" s="1"/>
      <c r="DQ834" s="1"/>
      <c r="DR834" s="1"/>
      <c r="DS834" s="1"/>
      <c r="DT834" s="1"/>
      <c r="DU834" s="1"/>
      <c r="DV834" s="1"/>
      <c r="DW834" s="4"/>
      <c r="DX834" s="1"/>
      <c r="DY834" s="1"/>
      <c r="DZ834" s="1"/>
      <c r="EA834" s="1"/>
      <c r="EB834" s="1"/>
      <c r="EC834" s="1"/>
    </row>
    <row r="835" spans="1:133" ht="12.75" x14ac:dyDescent="0.2">
      <c r="A835" s="134">
        <f t="shared" si="447"/>
        <v>44888</v>
      </c>
      <c r="B835" s="135">
        <f t="shared" si="439"/>
        <v>1014.84038507</v>
      </c>
      <c r="C835" s="135">
        <f t="shared" si="453"/>
        <v>838.75463071000001</v>
      </c>
      <c r="D835" s="136">
        <f t="shared" si="448"/>
        <v>6370.34</v>
      </c>
      <c r="E835" s="137">
        <f t="shared" si="461"/>
        <v>6407.93</v>
      </c>
      <c r="F835" s="138">
        <f t="shared" si="462"/>
        <v>44855</v>
      </c>
      <c r="G835" s="139">
        <f t="shared" si="440"/>
        <v>5.9007839455980093E-3</v>
      </c>
      <c r="H835" s="140">
        <f t="shared" si="454"/>
        <v>44915</v>
      </c>
      <c r="I835" s="140">
        <f t="shared" si="441"/>
        <v>44915</v>
      </c>
      <c r="J835" s="141">
        <f t="shared" si="449"/>
        <v>21</v>
      </c>
      <c r="K835" s="141">
        <f t="shared" si="464"/>
        <v>2</v>
      </c>
      <c r="L835" s="8">
        <f t="shared" si="450"/>
        <v>1.0005604800000001</v>
      </c>
      <c r="M835" s="142">
        <f t="shared" si="463"/>
        <v>1</v>
      </c>
      <c r="N835" s="142">
        <f t="shared" si="458"/>
        <v>1.2085334319301226</v>
      </c>
      <c r="O835" s="135">
        <f t="shared" si="460"/>
        <v>1.20921079</v>
      </c>
      <c r="P835" s="135">
        <f t="shared" si="442"/>
        <v>1014.23114961</v>
      </c>
      <c r="Q835" s="190">
        <f t="shared" si="455"/>
        <v>0</v>
      </c>
      <c r="R835" s="191">
        <f t="shared" si="451"/>
        <v>0</v>
      </c>
      <c r="S835" s="135">
        <f t="shared" si="443"/>
        <v>0</v>
      </c>
      <c r="T835" s="145">
        <f t="shared" si="452"/>
        <v>7.8600000000000003E-2</v>
      </c>
      <c r="U835" s="143">
        <f t="shared" si="459"/>
        <v>2</v>
      </c>
      <c r="V835" s="143">
        <v>252</v>
      </c>
      <c r="W835" s="142">
        <f t="shared" si="444"/>
        <v>1.0006006869999999</v>
      </c>
      <c r="X835" s="135">
        <f t="shared" si="445"/>
        <v>0.60923545999999995</v>
      </c>
      <c r="Y835" s="135">
        <f t="shared" si="446"/>
        <v>0</v>
      </c>
      <c r="Z835" s="148" t="str">
        <f t="shared" si="456"/>
        <v>A+J=</v>
      </c>
      <c r="AA835" s="140">
        <f t="shared" si="457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22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3"/>
      <c r="DN835" s="1"/>
      <c r="DO835" s="1"/>
      <c r="DP835" s="1"/>
      <c r="DQ835" s="1"/>
      <c r="DR835" s="1"/>
      <c r="DS835" s="1"/>
      <c r="DT835" s="1"/>
      <c r="DU835" s="1"/>
      <c r="DV835" s="1"/>
      <c r="DW835" s="4"/>
      <c r="DX835" s="1"/>
      <c r="DY835" s="1"/>
      <c r="DZ835" s="1"/>
      <c r="EA835" s="1"/>
      <c r="EB835" s="1"/>
      <c r="EC835" s="1"/>
    </row>
    <row r="836" spans="1:133" ht="12.75" x14ac:dyDescent="0.2">
      <c r="A836" s="134">
        <f t="shared" si="447"/>
        <v>44889</v>
      </c>
      <c r="B836" s="135">
        <f t="shared" si="439"/>
        <v>1015.42958318</v>
      </c>
      <c r="C836" s="135">
        <f t="shared" si="453"/>
        <v>838.75463071000001</v>
      </c>
      <c r="D836" s="136">
        <f t="shared" si="448"/>
        <v>6370.34</v>
      </c>
      <c r="E836" s="137">
        <f t="shared" si="461"/>
        <v>6407.93</v>
      </c>
      <c r="F836" s="138">
        <f t="shared" si="462"/>
        <v>44855</v>
      </c>
      <c r="G836" s="139">
        <f t="shared" si="440"/>
        <v>5.9007839455980093E-3</v>
      </c>
      <c r="H836" s="140">
        <f t="shared" si="454"/>
        <v>44915</v>
      </c>
      <c r="I836" s="140">
        <f t="shared" si="441"/>
        <v>44915</v>
      </c>
      <c r="J836" s="141">
        <f t="shared" si="449"/>
        <v>21</v>
      </c>
      <c r="K836" s="141">
        <f t="shared" si="464"/>
        <v>3</v>
      </c>
      <c r="L836" s="8">
        <f t="shared" si="450"/>
        <v>1.00084084</v>
      </c>
      <c r="M836" s="142">
        <f t="shared" si="463"/>
        <v>1</v>
      </c>
      <c r="N836" s="142">
        <f t="shared" si="458"/>
        <v>1.2085334319301226</v>
      </c>
      <c r="O836" s="135">
        <f t="shared" si="460"/>
        <v>1.2095496100000001</v>
      </c>
      <c r="P836" s="135">
        <f t="shared" si="442"/>
        <v>1014.51533646</v>
      </c>
      <c r="Q836" s="190">
        <f t="shared" si="455"/>
        <v>0</v>
      </c>
      <c r="R836" s="191">
        <f t="shared" si="451"/>
        <v>0</v>
      </c>
      <c r="S836" s="135">
        <f t="shared" si="443"/>
        <v>0</v>
      </c>
      <c r="T836" s="145">
        <f t="shared" si="452"/>
        <v>7.8600000000000003E-2</v>
      </c>
      <c r="U836" s="143">
        <f t="shared" si="459"/>
        <v>3</v>
      </c>
      <c r="V836" s="143">
        <v>252</v>
      </c>
      <c r="W836" s="142">
        <f t="shared" si="444"/>
        <v>1.000901166</v>
      </c>
      <c r="X836" s="135">
        <f t="shared" si="445"/>
        <v>0.91424671999999996</v>
      </c>
      <c r="Y836" s="135">
        <f t="shared" si="446"/>
        <v>0</v>
      </c>
      <c r="Z836" s="148" t="str">
        <f t="shared" si="456"/>
        <v>A+J=</v>
      </c>
      <c r="AA836" s="140">
        <f t="shared" si="457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22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3"/>
      <c r="DN836" s="1"/>
      <c r="DO836" s="1"/>
      <c r="DP836" s="1"/>
      <c r="DQ836" s="1"/>
      <c r="DR836" s="1"/>
      <c r="DS836" s="1"/>
      <c r="DT836" s="1"/>
      <c r="DU836" s="1"/>
      <c r="DV836" s="1"/>
      <c r="DW836" s="4"/>
      <c r="DX836" s="1"/>
      <c r="DY836" s="1"/>
      <c r="DZ836" s="1"/>
      <c r="EA836" s="1"/>
      <c r="EB836" s="1"/>
      <c r="EC836" s="1"/>
    </row>
    <row r="837" spans="1:133" ht="12.75" x14ac:dyDescent="0.2">
      <c r="A837" s="134">
        <f t="shared" si="447"/>
        <v>44890</v>
      </c>
      <c r="B837" s="135">
        <f t="shared" si="439"/>
        <v>1016.0191284</v>
      </c>
      <c r="C837" s="135">
        <f t="shared" si="453"/>
        <v>838.75463071000001</v>
      </c>
      <c r="D837" s="136">
        <f t="shared" si="448"/>
        <v>6370.34</v>
      </c>
      <c r="E837" s="137">
        <f t="shared" si="461"/>
        <v>6407.93</v>
      </c>
      <c r="F837" s="138">
        <f t="shared" si="462"/>
        <v>44855</v>
      </c>
      <c r="G837" s="139">
        <f t="shared" si="440"/>
        <v>5.9007839455980093E-3</v>
      </c>
      <c r="H837" s="140">
        <f t="shared" si="454"/>
        <v>44915</v>
      </c>
      <c r="I837" s="140">
        <f t="shared" si="441"/>
        <v>44915</v>
      </c>
      <c r="J837" s="141">
        <f t="shared" si="449"/>
        <v>21</v>
      </c>
      <c r="K837" s="141">
        <f t="shared" si="464"/>
        <v>4</v>
      </c>
      <c r="L837" s="8">
        <f t="shared" si="450"/>
        <v>1.00112128</v>
      </c>
      <c r="M837" s="142">
        <f t="shared" si="463"/>
        <v>1</v>
      </c>
      <c r="N837" s="142">
        <f t="shared" si="458"/>
        <v>1.2085334319301226</v>
      </c>
      <c r="O837" s="135">
        <f t="shared" si="460"/>
        <v>1.20988853</v>
      </c>
      <c r="P837" s="135">
        <f t="shared" si="442"/>
        <v>1014.79960718</v>
      </c>
      <c r="Q837" s="190">
        <f t="shared" si="455"/>
        <v>0</v>
      </c>
      <c r="R837" s="191">
        <f t="shared" si="451"/>
        <v>0</v>
      </c>
      <c r="S837" s="135">
        <f t="shared" si="443"/>
        <v>0</v>
      </c>
      <c r="T837" s="145">
        <f t="shared" si="452"/>
        <v>7.8600000000000003E-2</v>
      </c>
      <c r="U837" s="143">
        <f t="shared" si="459"/>
        <v>4</v>
      </c>
      <c r="V837" s="143">
        <v>252</v>
      </c>
      <c r="W837" s="142">
        <f t="shared" si="444"/>
        <v>1.0012017360000001</v>
      </c>
      <c r="X837" s="135">
        <f t="shared" si="445"/>
        <v>1.2195212200000001</v>
      </c>
      <c r="Y837" s="135">
        <f t="shared" si="446"/>
        <v>0</v>
      </c>
      <c r="Z837" s="148" t="str">
        <f t="shared" si="456"/>
        <v>A+J=</v>
      </c>
      <c r="AA837" s="140">
        <f t="shared" si="457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22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3"/>
      <c r="DN837" s="1"/>
      <c r="DO837" s="1"/>
      <c r="DP837" s="1"/>
      <c r="DQ837" s="1"/>
      <c r="DR837" s="1"/>
      <c r="DS837" s="1"/>
      <c r="DT837" s="1"/>
      <c r="DU837" s="1"/>
      <c r="DV837" s="1"/>
      <c r="DW837" s="4"/>
      <c r="DX837" s="1"/>
      <c r="DY837" s="1"/>
      <c r="DZ837" s="1"/>
      <c r="EA837" s="1"/>
      <c r="EB837" s="1"/>
      <c r="EC837" s="1"/>
    </row>
    <row r="838" spans="1:133" ht="12.75" x14ac:dyDescent="0.2">
      <c r="A838" s="134">
        <f t="shared" si="447"/>
        <v>44891</v>
      </c>
      <c r="B838" s="135">
        <f t="shared" si="439"/>
        <v>1016.60901883</v>
      </c>
      <c r="C838" s="135">
        <f t="shared" si="453"/>
        <v>838.75463071000001</v>
      </c>
      <c r="D838" s="136">
        <f t="shared" si="448"/>
        <v>6370.34</v>
      </c>
      <c r="E838" s="137">
        <f t="shared" si="461"/>
        <v>6407.93</v>
      </c>
      <c r="F838" s="138">
        <f t="shared" si="462"/>
        <v>44855</v>
      </c>
      <c r="G838" s="139">
        <f t="shared" si="440"/>
        <v>5.9007839455980093E-3</v>
      </c>
      <c r="H838" s="140">
        <f t="shared" si="454"/>
        <v>44915</v>
      </c>
      <c r="I838" s="140">
        <f t="shared" si="441"/>
        <v>44915</v>
      </c>
      <c r="J838" s="141">
        <f t="shared" si="449"/>
        <v>21</v>
      </c>
      <c r="K838" s="141">
        <f t="shared" si="464"/>
        <v>5</v>
      </c>
      <c r="L838" s="8">
        <f t="shared" si="450"/>
        <v>1.0014018</v>
      </c>
      <c r="M838" s="142">
        <f t="shared" si="463"/>
        <v>1</v>
      </c>
      <c r="N838" s="142">
        <f t="shared" si="458"/>
        <v>1.2085334319301226</v>
      </c>
      <c r="O838" s="135">
        <f t="shared" si="460"/>
        <v>1.2102275499999999</v>
      </c>
      <c r="P838" s="135">
        <f t="shared" si="442"/>
        <v>1015.08396177</v>
      </c>
      <c r="Q838" s="190">
        <f t="shared" si="455"/>
        <v>0</v>
      </c>
      <c r="R838" s="191">
        <f t="shared" si="451"/>
        <v>0</v>
      </c>
      <c r="S838" s="135">
        <f t="shared" si="443"/>
        <v>0</v>
      </c>
      <c r="T838" s="145">
        <f t="shared" si="452"/>
        <v>7.8600000000000003E-2</v>
      </c>
      <c r="U838" s="143">
        <f t="shared" si="459"/>
        <v>5</v>
      </c>
      <c r="V838" s="143">
        <v>252</v>
      </c>
      <c r="W838" s="142">
        <f t="shared" si="444"/>
        <v>1.0015023949999999</v>
      </c>
      <c r="X838" s="135">
        <f t="shared" si="445"/>
        <v>1.52505706</v>
      </c>
      <c r="Y838" s="135">
        <f t="shared" si="446"/>
        <v>0</v>
      </c>
      <c r="Z838" s="148" t="str">
        <f t="shared" si="456"/>
        <v>A+J=</v>
      </c>
      <c r="AA838" s="140">
        <f t="shared" si="457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22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3"/>
      <c r="DN838" s="1"/>
      <c r="DO838" s="1"/>
      <c r="DP838" s="1"/>
      <c r="DQ838" s="1"/>
      <c r="DR838" s="1"/>
      <c r="DS838" s="1"/>
      <c r="DT838" s="1"/>
      <c r="DU838" s="1"/>
      <c r="DV838" s="1"/>
      <c r="DW838" s="4"/>
      <c r="DX838" s="1"/>
      <c r="DY838" s="1"/>
      <c r="DZ838" s="1"/>
      <c r="EA838" s="1"/>
      <c r="EB838" s="1"/>
      <c r="EC838" s="1"/>
    </row>
    <row r="839" spans="1:133" ht="12.75" x14ac:dyDescent="0.2">
      <c r="A839" s="134">
        <f t="shared" si="447"/>
        <v>44892</v>
      </c>
      <c r="B839" s="135">
        <f t="shared" si="439"/>
        <v>1016.60901883</v>
      </c>
      <c r="C839" s="135">
        <f t="shared" si="453"/>
        <v>838.75463071000001</v>
      </c>
      <c r="D839" s="136">
        <f t="shared" si="448"/>
        <v>6370.34</v>
      </c>
      <c r="E839" s="137">
        <f t="shared" si="461"/>
        <v>6407.93</v>
      </c>
      <c r="F839" s="138">
        <f t="shared" si="462"/>
        <v>44855</v>
      </c>
      <c r="G839" s="139">
        <f t="shared" si="440"/>
        <v>5.9007839455980093E-3</v>
      </c>
      <c r="H839" s="140">
        <f t="shared" si="454"/>
        <v>44915</v>
      </c>
      <c r="I839" s="140">
        <f t="shared" si="441"/>
        <v>44915</v>
      </c>
      <c r="J839" s="141">
        <f t="shared" si="449"/>
        <v>21</v>
      </c>
      <c r="K839" s="141">
        <f t="shared" si="464"/>
        <v>5</v>
      </c>
      <c r="L839" s="8">
        <f t="shared" si="450"/>
        <v>1.0014018</v>
      </c>
      <c r="M839" s="142">
        <f t="shared" si="463"/>
        <v>1</v>
      </c>
      <c r="N839" s="142">
        <f t="shared" si="458"/>
        <v>1.2085334319301226</v>
      </c>
      <c r="O839" s="135">
        <f t="shared" si="460"/>
        <v>1.2102275499999999</v>
      </c>
      <c r="P839" s="135">
        <f t="shared" si="442"/>
        <v>1015.08396177</v>
      </c>
      <c r="Q839" s="190">
        <f t="shared" si="455"/>
        <v>0</v>
      </c>
      <c r="R839" s="191">
        <f t="shared" si="451"/>
        <v>0</v>
      </c>
      <c r="S839" s="135">
        <f t="shared" si="443"/>
        <v>0</v>
      </c>
      <c r="T839" s="145">
        <f t="shared" si="452"/>
        <v>7.8600000000000003E-2</v>
      </c>
      <c r="U839" s="143">
        <f t="shared" si="459"/>
        <v>5</v>
      </c>
      <c r="V839" s="143">
        <v>252</v>
      </c>
      <c r="W839" s="142">
        <f t="shared" si="444"/>
        <v>1.0015023949999999</v>
      </c>
      <c r="X839" s="135">
        <f t="shared" si="445"/>
        <v>1.52505706</v>
      </c>
      <c r="Y839" s="135">
        <f t="shared" si="446"/>
        <v>0</v>
      </c>
      <c r="Z839" s="148" t="str">
        <f t="shared" si="456"/>
        <v>A+J=</v>
      </c>
      <c r="AA839" s="140">
        <f t="shared" si="457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22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3"/>
      <c r="DN839" s="1"/>
      <c r="DO839" s="1"/>
      <c r="DP839" s="1"/>
      <c r="DQ839" s="1"/>
      <c r="DR839" s="1"/>
      <c r="DS839" s="1"/>
      <c r="DT839" s="1"/>
      <c r="DU839" s="1"/>
      <c r="DV839" s="1"/>
      <c r="DW839" s="4"/>
      <c r="DX839" s="1"/>
      <c r="DY839" s="1"/>
      <c r="DZ839" s="1"/>
      <c r="EA839" s="1"/>
      <c r="EB839" s="1"/>
      <c r="EC839" s="1"/>
    </row>
    <row r="840" spans="1:133" ht="12.75" x14ac:dyDescent="0.2">
      <c r="A840" s="134">
        <f t="shared" si="447"/>
        <v>44893</v>
      </c>
      <c r="B840" s="135">
        <f t="shared" si="439"/>
        <v>1016.60901883</v>
      </c>
      <c r="C840" s="135">
        <f t="shared" si="453"/>
        <v>838.75463071000001</v>
      </c>
      <c r="D840" s="136">
        <f t="shared" si="448"/>
        <v>6370.34</v>
      </c>
      <c r="E840" s="137">
        <f t="shared" si="461"/>
        <v>6407.93</v>
      </c>
      <c r="F840" s="138">
        <f t="shared" si="462"/>
        <v>44855</v>
      </c>
      <c r="G840" s="139">
        <f t="shared" si="440"/>
        <v>5.9007839455980093E-3</v>
      </c>
      <c r="H840" s="140">
        <f t="shared" si="454"/>
        <v>44915</v>
      </c>
      <c r="I840" s="140">
        <f t="shared" si="441"/>
        <v>44915</v>
      </c>
      <c r="J840" s="141">
        <f t="shared" si="449"/>
        <v>21</v>
      </c>
      <c r="K840" s="141">
        <f t="shared" si="464"/>
        <v>5</v>
      </c>
      <c r="L840" s="8">
        <f t="shared" si="450"/>
        <v>1.0014018</v>
      </c>
      <c r="M840" s="142">
        <f t="shared" si="463"/>
        <v>1</v>
      </c>
      <c r="N840" s="142">
        <f t="shared" si="458"/>
        <v>1.2085334319301226</v>
      </c>
      <c r="O840" s="135">
        <f t="shared" si="460"/>
        <v>1.2102275499999999</v>
      </c>
      <c r="P840" s="135">
        <f t="shared" si="442"/>
        <v>1015.08396177</v>
      </c>
      <c r="Q840" s="190">
        <f t="shared" si="455"/>
        <v>0</v>
      </c>
      <c r="R840" s="191">
        <f t="shared" si="451"/>
        <v>0</v>
      </c>
      <c r="S840" s="135">
        <f t="shared" si="443"/>
        <v>0</v>
      </c>
      <c r="T840" s="145">
        <f t="shared" si="452"/>
        <v>7.8600000000000003E-2</v>
      </c>
      <c r="U840" s="143">
        <f t="shared" si="459"/>
        <v>5</v>
      </c>
      <c r="V840" s="143">
        <v>252</v>
      </c>
      <c r="W840" s="142">
        <f t="shared" si="444"/>
        <v>1.0015023949999999</v>
      </c>
      <c r="X840" s="135">
        <f t="shared" si="445"/>
        <v>1.52505706</v>
      </c>
      <c r="Y840" s="135">
        <f t="shared" si="446"/>
        <v>0</v>
      </c>
      <c r="Z840" s="148" t="str">
        <f t="shared" si="456"/>
        <v>A+J=</v>
      </c>
      <c r="AA840" s="140">
        <f t="shared" si="457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22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3"/>
      <c r="DN840" s="1"/>
      <c r="DO840" s="1"/>
      <c r="DP840" s="1"/>
      <c r="DQ840" s="1"/>
      <c r="DR840" s="1"/>
      <c r="DS840" s="1"/>
      <c r="DT840" s="1"/>
      <c r="DU840" s="1"/>
      <c r="DV840" s="1"/>
      <c r="DW840" s="4"/>
      <c r="DX840" s="1"/>
      <c r="DY840" s="1"/>
      <c r="DZ840" s="1"/>
      <c r="EA840" s="1"/>
      <c r="EB840" s="1"/>
      <c r="EC840" s="1"/>
    </row>
    <row r="841" spans="1:133" ht="12.75" x14ac:dyDescent="0.2">
      <c r="A841" s="134">
        <f t="shared" si="447"/>
        <v>44894</v>
      </c>
      <c r="B841" s="135">
        <f t="shared" si="439"/>
        <v>1017.1992398900001</v>
      </c>
      <c r="C841" s="135">
        <f t="shared" si="453"/>
        <v>838.75463071000001</v>
      </c>
      <c r="D841" s="136">
        <f t="shared" si="448"/>
        <v>6370.34</v>
      </c>
      <c r="E841" s="137">
        <f t="shared" si="461"/>
        <v>6407.93</v>
      </c>
      <c r="F841" s="138">
        <f t="shared" si="462"/>
        <v>44855</v>
      </c>
      <c r="G841" s="139">
        <f t="shared" si="440"/>
        <v>5.9007839455980093E-3</v>
      </c>
      <c r="H841" s="140">
        <f t="shared" si="454"/>
        <v>44915</v>
      </c>
      <c r="I841" s="140">
        <f t="shared" si="441"/>
        <v>44915</v>
      </c>
      <c r="J841" s="141">
        <f t="shared" si="449"/>
        <v>21</v>
      </c>
      <c r="K841" s="141">
        <f t="shared" si="464"/>
        <v>6</v>
      </c>
      <c r="L841" s="8">
        <f t="shared" si="450"/>
        <v>1.00168239</v>
      </c>
      <c r="M841" s="142">
        <f t="shared" si="463"/>
        <v>1</v>
      </c>
      <c r="N841" s="142">
        <f t="shared" si="458"/>
        <v>1.2085334319301226</v>
      </c>
      <c r="O841" s="135">
        <f t="shared" si="460"/>
        <v>1.2105666500000001</v>
      </c>
      <c r="P841" s="135">
        <f t="shared" si="442"/>
        <v>1015.36838347</v>
      </c>
      <c r="Q841" s="190">
        <f t="shared" si="455"/>
        <v>0</v>
      </c>
      <c r="R841" s="191">
        <f t="shared" si="451"/>
        <v>0</v>
      </c>
      <c r="S841" s="135">
        <f t="shared" si="443"/>
        <v>0</v>
      </c>
      <c r="T841" s="145">
        <f t="shared" si="452"/>
        <v>7.8600000000000003E-2</v>
      </c>
      <c r="U841" s="143">
        <f t="shared" si="459"/>
        <v>6</v>
      </c>
      <c r="V841" s="143">
        <v>252</v>
      </c>
      <c r="W841" s="142">
        <f t="shared" si="444"/>
        <v>1.001803145</v>
      </c>
      <c r="X841" s="135">
        <f t="shared" si="445"/>
        <v>1.8308564199999999</v>
      </c>
      <c r="Y841" s="135">
        <f t="shared" si="446"/>
        <v>0</v>
      </c>
      <c r="Z841" s="148" t="str">
        <f t="shared" si="456"/>
        <v>A+J=</v>
      </c>
      <c r="AA841" s="140">
        <f t="shared" si="457"/>
        <v>44915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22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3"/>
      <c r="DN841" s="1"/>
      <c r="DO841" s="1"/>
      <c r="DP841" s="1"/>
      <c r="DQ841" s="1"/>
      <c r="DR841" s="1"/>
      <c r="DS841" s="1"/>
      <c r="DT841" s="1"/>
      <c r="DU841" s="1"/>
      <c r="DV841" s="1"/>
      <c r="DW841" s="4"/>
      <c r="DX841" s="1"/>
      <c r="DY841" s="1"/>
      <c r="DZ841" s="1"/>
      <c r="EA841" s="1"/>
      <c r="EB841" s="1"/>
      <c r="EC841" s="1"/>
    </row>
    <row r="842" spans="1:133" ht="12.75" x14ac:dyDescent="0.2">
      <c r="A842" s="134">
        <f t="shared" si="447"/>
        <v>44895</v>
      </c>
      <c r="B842" s="135">
        <f t="shared" ref="B842:B905" si="465">(P842+X842)</f>
        <v>1017.78981588</v>
      </c>
      <c r="C842" s="135">
        <f t="shared" si="453"/>
        <v>838.75463071000001</v>
      </c>
      <c r="D842" s="136">
        <f t="shared" si="448"/>
        <v>6370.34</v>
      </c>
      <c r="E842" s="137">
        <f t="shared" si="461"/>
        <v>6407.93</v>
      </c>
      <c r="F842" s="138">
        <f t="shared" si="462"/>
        <v>44855</v>
      </c>
      <c r="G842" s="139">
        <f t="shared" ref="G842:G905" si="466">(E842/D842)-1</f>
        <v>5.9007839455980093E-3</v>
      </c>
      <c r="H842" s="140">
        <f t="shared" si="454"/>
        <v>44915</v>
      </c>
      <c r="I842" s="140">
        <f t="shared" ref="I842:I905" si="467">IF(A842&gt;I841,H842,I841)</f>
        <v>44915</v>
      </c>
      <c r="J842" s="141">
        <f t="shared" si="449"/>
        <v>21</v>
      </c>
      <c r="K842" s="141">
        <f t="shared" si="464"/>
        <v>7</v>
      </c>
      <c r="L842" s="8">
        <f t="shared" si="450"/>
        <v>1.00196307</v>
      </c>
      <c r="M842" s="142">
        <f t="shared" si="463"/>
        <v>1</v>
      </c>
      <c r="N842" s="142">
        <f t="shared" si="458"/>
        <v>1.2085334319301226</v>
      </c>
      <c r="O842" s="135">
        <f t="shared" si="460"/>
        <v>1.21090586</v>
      </c>
      <c r="P842" s="135">
        <f t="shared" ref="P842:P905" si="468">TRUNC(C842*O842,8)</f>
        <v>1015.65289742</v>
      </c>
      <c r="Q842" s="190">
        <f t="shared" si="455"/>
        <v>0</v>
      </c>
      <c r="R842" s="191">
        <f t="shared" si="451"/>
        <v>0</v>
      </c>
      <c r="S842" s="135">
        <f t="shared" ref="S842:S905" si="469">IF(R842&gt;0,TRUNC(R842*P842,8),0)</f>
        <v>0</v>
      </c>
      <c r="T842" s="145">
        <f t="shared" si="452"/>
        <v>7.8600000000000003E-2</v>
      </c>
      <c r="U842" s="143">
        <f t="shared" si="459"/>
        <v>7</v>
      </c>
      <c r="V842" s="143">
        <v>252</v>
      </c>
      <c r="W842" s="142">
        <f t="shared" ref="W842:W905" si="470">ROUND((1+T842)^TRUNC((U842/V842),9),9)</f>
        <v>1.002103985</v>
      </c>
      <c r="X842" s="135">
        <f t="shared" ref="X842:X904" si="471">TRUNC((P842*(W842-1)),8)</f>
        <v>2.13691846</v>
      </c>
      <c r="Y842" s="135">
        <f t="shared" ref="Y842:Y905" si="472">IF(Q842&gt;0,S842+X842,0)</f>
        <v>0</v>
      </c>
      <c r="Z842" s="148" t="str">
        <f t="shared" si="456"/>
        <v>A+J=</v>
      </c>
      <c r="AA842" s="140">
        <f t="shared" si="457"/>
        <v>44915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22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3"/>
      <c r="DN842" s="1"/>
      <c r="DO842" s="1"/>
      <c r="DP842" s="1"/>
      <c r="DQ842" s="1"/>
      <c r="DR842" s="1"/>
      <c r="DS842" s="1"/>
      <c r="DT842" s="1"/>
      <c r="DU842" s="1"/>
      <c r="DV842" s="1"/>
      <c r="DW842" s="4"/>
      <c r="DX842" s="1"/>
      <c r="DY842" s="1"/>
      <c r="DZ842" s="1"/>
      <c r="EA842" s="1"/>
      <c r="EB842" s="1"/>
      <c r="EC842" s="1"/>
    </row>
    <row r="843" spans="1:133" ht="12.75" x14ac:dyDescent="0.2">
      <c r="A843" s="134">
        <f t="shared" ref="A843:A906" si="473">(A842+1)</f>
        <v>44896</v>
      </c>
      <c r="B843" s="135">
        <f t="shared" si="465"/>
        <v>1018.38073118</v>
      </c>
      <c r="C843" s="135">
        <f t="shared" si="453"/>
        <v>838.75463071000001</v>
      </c>
      <c r="D843" s="136">
        <f t="shared" ref="D843:D906" si="474">IF(E843=E842,D842,E842)</f>
        <v>6370.34</v>
      </c>
      <c r="E843" s="137">
        <f t="shared" si="461"/>
        <v>6407.93</v>
      </c>
      <c r="F843" s="138">
        <f t="shared" si="462"/>
        <v>44855</v>
      </c>
      <c r="G843" s="139">
        <f t="shared" si="466"/>
        <v>5.9007839455980093E-3</v>
      </c>
      <c r="H843" s="140">
        <f t="shared" si="454"/>
        <v>44915</v>
      </c>
      <c r="I843" s="140">
        <f t="shared" si="467"/>
        <v>44915</v>
      </c>
      <c r="J843" s="141">
        <f t="shared" ref="J843:J906" si="475">IF(I843=I842,J842,NETWORKDAYS(I842,I843,$AD$148:$AD$502)-1)</f>
        <v>21</v>
      </c>
      <c r="K843" s="141">
        <f t="shared" si="464"/>
        <v>8</v>
      </c>
      <c r="L843" s="8">
        <f t="shared" ref="L843:L906" si="476">IF(E843&lt;D843,1,TRUNC((E843/D843)^TRUNC((K843/J843),9),8))</f>
        <v>1.0022438199999999</v>
      </c>
      <c r="M843" s="142">
        <f t="shared" si="463"/>
        <v>1</v>
      </c>
      <c r="N843" s="142">
        <f t="shared" si="458"/>
        <v>1.2085334319301226</v>
      </c>
      <c r="O843" s="135">
        <f t="shared" si="460"/>
        <v>1.21124516</v>
      </c>
      <c r="P843" s="135">
        <f t="shared" si="468"/>
        <v>1015.93748687</v>
      </c>
      <c r="Q843" s="190">
        <f t="shared" si="455"/>
        <v>0</v>
      </c>
      <c r="R843" s="191">
        <f t="shared" ref="R843:R906" si="477">IF(Q843&gt;0,VLOOKUP($A843,$AD$10:$AI$140,6),0)</f>
        <v>0</v>
      </c>
      <c r="S843" s="135">
        <f t="shared" si="469"/>
        <v>0</v>
      </c>
      <c r="T843" s="145">
        <f t="shared" ref="T843:T906" si="478">(T842)</f>
        <v>7.8600000000000003E-2</v>
      </c>
      <c r="U843" s="143">
        <f t="shared" si="459"/>
        <v>8</v>
      </c>
      <c r="V843" s="143">
        <v>252</v>
      </c>
      <c r="W843" s="142">
        <f t="shared" si="470"/>
        <v>1.0024049159999999</v>
      </c>
      <c r="X843" s="135">
        <f t="shared" si="471"/>
        <v>2.4432443099999999</v>
      </c>
      <c r="Y843" s="135">
        <f t="shared" si="472"/>
        <v>0</v>
      </c>
      <c r="Z843" s="148" t="str">
        <f t="shared" si="456"/>
        <v>A+J=</v>
      </c>
      <c r="AA843" s="140">
        <f t="shared" si="457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22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3"/>
      <c r="DN843" s="1"/>
      <c r="DO843" s="1"/>
      <c r="DP843" s="1"/>
      <c r="DQ843" s="1"/>
      <c r="DR843" s="1"/>
      <c r="DS843" s="1"/>
      <c r="DT843" s="1"/>
      <c r="DU843" s="1"/>
      <c r="DV843" s="1"/>
      <c r="DW843" s="4"/>
      <c r="DX843" s="1"/>
      <c r="DY843" s="1"/>
      <c r="DZ843" s="1"/>
      <c r="EA843" s="1"/>
      <c r="EB843" s="1"/>
      <c r="EC843" s="1"/>
    </row>
    <row r="844" spans="1:133" ht="12.75" x14ac:dyDescent="0.2">
      <c r="A844" s="134">
        <f t="shared" si="473"/>
        <v>44897</v>
      </c>
      <c r="B844" s="135">
        <f t="shared" si="465"/>
        <v>1018.97198492</v>
      </c>
      <c r="C844" s="135">
        <f t="shared" ref="C844:C904" si="479">TRUNC(IF(Q843&gt;0,VLOOKUP(A843,$AD$12:$AE$140,2),C843),8)</f>
        <v>838.75463071000001</v>
      </c>
      <c r="D844" s="136">
        <f t="shared" si="474"/>
        <v>6370.34</v>
      </c>
      <c r="E844" s="137">
        <f t="shared" si="461"/>
        <v>6407.93</v>
      </c>
      <c r="F844" s="138">
        <f t="shared" si="462"/>
        <v>44855</v>
      </c>
      <c r="G844" s="139">
        <f t="shared" si="466"/>
        <v>5.9007839455980093E-3</v>
      </c>
      <c r="H844" s="140">
        <f t="shared" ref="H844:H907" si="480">IF(DAY(A844)=H$9,VLOOKUP(A844,AH$118:AN$450,4),H843)</f>
        <v>44915</v>
      </c>
      <c r="I844" s="140">
        <f t="shared" si="467"/>
        <v>44915</v>
      </c>
      <c r="J844" s="141">
        <f t="shared" si="475"/>
        <v>21</v>
      </c>
      <c r="K844" s="141">
        <f t="shared" si="464"/>
        <v>9</v>
      </c>
      <c r="L844" s="8">
        <f t="shared" si="476"/>
        <v>1.00252465</v>
      </c>
      <c r="M844" s="142">
        <f t="shared" si="463"/>
        <v>1</v>
      </c>
      <c r="N844" s="142">
        <f t="shared" si="458"/>
        <v>1.2085334319301226</v>
      </c>
      <c r="O844" s="135">
        <f t="shared" si="460"/>
        <v>1.21158455</v>
      </c>
      <c r="P844" s="135">
        <f t="shared" si="468"/>
        <v>1016.2221518</v>
      </c>
      <c r="Q844" s="190">
        <f t="shared" ref="Q844:Q907" si="481">IF(VLOOKUP(A844,AD$10:AK$140,8)=VLOOKUP(A843,AD$10:AK$140,8),0,VLOOKUP(A844,AD$10:AK$140,8))</f>
        <v>0</v>
      </c>
      <c r="R844" s="191">
        <f t="shared" si="477"/>
        <v>0</v>
      </c>
      <c r="S844" s="135">
        <f t="shared" si="469"/>
        <v>0</v>
      </c>
      <c r="T844" s="145">
        <f t="shared" si="478"/>
        <v>7.8600000000000003E-2</v>
      </c>
      <c r="U844" s="143">
        <f t="shared" si="459"/>
        <v>9</v>
      </c>
      <c r="V844" s="143">
        <v>252</v>
      </c>
      <c r="W844" s="142">
        <f t="shared" si="470"/>
        <v>1.002705937</v>
      </c>
      <c r="X844" s="135">
        <f t="shared" si="471"/>
        <v>2.7498331199999999</v>
      </c>
      <c r="Y844" s="135">
        <f t="shared" si="472"/>
        <v>0</v>
      </c>
      <c r="Z844" s="148" t="str">
        <f t="shared" ref="Z844:Z907" si="482">IF($Q843&gt;0,VLOOKUP($A843,$AD$10:$AM$140,9),Z843)</f>
        <v>A+J=</v>
      </c>
      <c r="AA844" s="140">
        <f t="shared" ref="AA844:AA907" si="483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22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3"/>
      <c r="DN844" s="1"/>
      <c r="DO844" s="1"/>
      <c r="DP844" s="1"/>
      <c r="DQ844" s="1"/>
      <c r="DR844" s="1"/>
      <c r="DS844" s="1"/>
      <c r="DT844" s="1"/>
      <c r="DU844" s="1"/>
      <c r="DV844" s="1"/>
      <c r="DW844" s="4"/>
      <c r="DX844" s="1"/>
      <c r="DY844" s="1"/>
      <c r="DZ844" s="1"/>
      <c r="EA844" s="1"/>
      <c r="EB844" s="1"/>
      <c r="EC844" s="1"/>
    </row>
    <row r="845" spans="1:133" ht="12.75" x14ac:dyDescent="0.2">
      <c r="A845" s="134">
        <f t="shared" si="473"/>
        <v>44898</v>
      </c>
      <c r="B845" s="135">
        <f t="shared" si="465"/>
        <v>1019.5635856500001</v>
      </c>
      <c r="C845" s="135">
        <f t="shared" si="479"/>
        <v>838.75463071000001</v>
      </c>
      <c r="D845" s="136">
        <f t="shared" si="474"/>
        <v>6370.34</v>
      </c>
      <c r="E845" s="137">
        <f t="shared" si="461"/>
        <v>6407.93</v>
      </c>
      <c r="F845" s="138">
        <f t="shared" si="462"/>
        <v>44855</v>
      </c>
      <c r="G845" s="139">
        <f t="shared" si="466"/>
        <v>5.9007839455980093E-3</v>
      </c>
      <c r="H845" s="140">
        <f t="shared" si="480"/>
        <v>44915</v>
      </c>
      <c r="I845" s="140">
        <f t="shared" si="467"/>
        <v>44915</v>
      </c>
      <c r="J845" s="141">
        <f t="shared" si="475"/>
        <v>21</v>
      </c>
      <c r="K845" s="141">
        <f t="shared" si="464"/>
        <v>10</v>
      </c>
      <c r="L845" s="8">
        <f t="shared" si="476"/>
        <v>1.0028055600000001</v>
      </c>
      <c r="M845" s="142">
        <f t="shared" si="463"/>
        <v>1</v>
      </c>
      <c r="N845" s="142">
        <f t="shared" si="458"/>
        <v>1.2085334319301226</v>
      </c>
      <c r="O845" s="135">
        <f t="shared" si="460"/>
        <v>1.21192404</v>
      </c>
      <c r="P845" s="135">
        <f t="shared" si="468"/>
        <v>1016.50690061</v>
      </c>
      <c r="Q845" s="190">
        <f t="shared" si="481"/>
        <v>0</v>
      </c>
      <c r="R845" s="191">
        <f t="shared" si="477"/>
        <v>0</v>
      </c>
      <c r="S845" s="135">
        <f t="shared" si="469"/>
        <v>0</v>
      </c>
      <c r="T845" s="145">
        <f t="shared" si="478"/>
        <v>7.8600000000000003E-2</v>
      </c>
      <c r="U845" s="143">
        <f t="shared" si="459"/>
        <v>10</v>
      </c>
      <c r="V845" s="143">
        <v>252</v>
      </c>
      <c r="W845" s="142">
        <f t="shared" si="470"/>
        <v>1.003007048</v>
      </c>
      <c r="X845" s="135">
        <f t="shared" si="471"/>
        <v>3.0566850400000001</v>
      </c>
      <c r="Y845" s="135">
        <f t="shared" si="472"/>
        <v>0</v>
      </c>
      <c r="Z845" s="148" t="str">
        <f t="shared" si="482"/>
        <v>A+J=</v>
      </c>
      <c r="AA845" s="140">
        <f t="shared" si="483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22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3"/>
      <c r="DN845" s="1"/>
      <c r="DO845" s="1"/>
      <c r="DP845" s="1"/>
      <c r="DQ845" s="1"/>
      <c r="DR845" s="1"/>
      <c r="DS845" s="1"/>
      <c r="DT845" s="1"/>
      <c r="DU845" s="1"/>
      <c r="DV845" s="1"/>
      <c r="DW845" s="4"/>
      <c r="DX845" s="1"/>
      <c r="DY845" s="1"/>
      <c r="DZ845" s="1"/>
      <c r="EA845" s="1"/>
      <c r="EB845" s="1"/>
      <c r="EC845" s="1"/>
    </row>
    <row r="846" spans="1:133" ht="12.75" x14ac:dyDescent="0.2">
      <c r="A846" s="134">
        <f t="shared" si="473"/>
        <v>44899</v>
      </c>
      <c r="B846" s="135">
        <f t="shared" si="465"/>
        <v>1019.5635856500001</v>
      </c>
      <c r="C846" s="135">
        <f t="shared" si="479"/>
        <v>838.75463071000001</v>
      </c>
      <c r="D846" s="136">
        <f t="shared" si="474"/>
        <v>6370.34</v>
      </c>
      <c r="E846" s="137">
        <f t="shared" si="461"/>
        <v>6407.93</v>
      </c>
      <c r="F846" s="138">
        <f t="shared" si="462"/>
        <v>44855</v>
      </c>
      <c r="G846" s="139">
        <f t="shared" si="466"/>
        <v>5.9007839455980093E-3</v>
      </c>
      <c r="H846" s="140">
        <f t="shared" si="480"/>
        <v>44915</v>
      </c>
      <c r="I846" s="140">
        <f t="shared" si="467"/>
        <v>44915</v>
      </c>
      <c r="J846" s="141">
        <f t="shared" si="475"/>
        <v>21</v>
      </c>
      <c r="K846" s="141">
        <f t="shared" si="464"/>
        <v>10</v>
      </c>
      <c r="L846" s="8">
        <f t="shared" si="476"/>
        <v>1.0028055600000001</v>
      </c>
      <c r="M846" s="142">
        <f t="shared" si="463"/>
        <v>1</v>
      </c>
      <c r="N846" s="142">
        <f t="shared" si="458"/>
        <v>1.2085334319301226</v>
      </c>
      <c r="O846" s="135">
        <f t="shared" si="460"/>
        <v>1.21192404</v>
      </c>
      <c r="P846" s="135">
        <f t="shared" si="468"/>
        <v>1016.50690061</v>
      </c>
      <c r="Q846" s="190">
        <f t="shared" si="481"/>
        <v>0</v>
      </c>
      <c r="R846" s="191">
        <f t="shared" si="477"/>
        <v>0</v>
      </c>
      <c r="S846" s="135">
        <f t="shared" si="469"/>
        <v>0</v>
      </c>
      <c r="T846" s="145">
        <f t="shared" si="478"/>
        <v>7.8600000000000003E-2</v>
      </c>
      <c r="U846" s="143">
        <f t="shared" si="459"/>
        <v>10</v>
      </c>
      <c r="V846" s="143">
        <v>252</v>
      </c>
      <c r="W846" s="142">
        <f t="shared" si="470"/>
        <v>1.003007048</v>
      </c>
      <c r="X846" s="135">
        <f t="shared" si="471"/>
        <v>3.0566850400000001</v>
      </c>
      <c r="Y846" s="135">
        <f t="shared" si="472"/>
        <v>0</v>
      </c>
      <c r="Z846" s="148" t="str">
        <f t="shared" si="482"/>
        <v>A+J=</v>
      </c>
      <c r="AA846" s="140">
        <f t="shared" si="483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22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3"/>
      <c r="DN846" s="1"/>
      <c r="DO846" s="1"/>
      <c r="DP846" s="1"/>
      <c r="DQ846" s="1"/>
      <c r="DR846" s="1"/>
      <c r="DS846" s="1"/>
      <c r="DT846" s="1"/>
      <c r="DU846" s="1"/>
      <c r="DV846" s="1"/>
      <c r="DW846" s="4"/>
      <c r="DX846" s="1"/>
      <c r="DY846" s="1"/>
      <c r="DZ846" s="1"/>
      <c r="EA846" s="1"/>
      <c r="EB846" s="1"/>
      <c r="EC846" s="1"/>
    </row>
    <row r="847" spans="1:133" ht="12.75" x14ac:dyDescent="0.2">
      <c r="A847" s="134">
        <f t="shared" si="473"/>
        <v>44900</v>
      </c>
      <c r="B847" s="135">
        <f t="shared" si="465"/>
        <v>1019.5635856500001</v>
      </c>
      <c r="C847" s="135">
        <f t="shared" si="479"/>
        <v>838.75463071000001</v>
      </c>
      <c r="D847" s="136">
        <f t="shared" si="474"/>
        <v>6370.34</v>
      </c>
      <c r="E847" s="137">
        <f t="shared" si="461"/>
        <v>6407.93</v>
      </c>
      <c r="F847" s="138">
        <f t="shared" si="462"/>
        <v>44855</v>
      </c>
      <c r="G847" s="139">
        <f t="shared" si="466"/>
        <v>5.9007839455980093E-3</v>
      </c>
      <c r="H847" s="140">
        <f t="shared" si="480"/>
        <v>44915</v>
      </c>
      <c r="I847" s="140">
        <f t="shared" si="467"/>
        <v>44915</v>
      </c>
      <c r="J847" s="141">
        <f t="shared" si="475"/>
        <v>21</v>
      </c>
      <c r="K847" s="141">
        <f t="shared" si="464"/>
        <v>10</v>
      </c>
      <c r="L847" s="8">
        <f t="shared" si="476"/>
        <v>1.0028055600000001</v>
      </c>
      <c r="M847" s="142">
        <f t="shared" si="463"/>
        <v>1</v>
      </c>
      <c r="N847" s="142">
        <f t="shared" si="458"/>
        <v>1.2085334319301226</v>
      </c>
      <c r="O847" s="135">
        <f t="shared" si="460"/>
        <v>1.21192404</v>
      </c>
      <c r="P847" s="135">
        <f t="shared" si="468"/>
        <v>1016.50690061</v>
      </c>
      <c r="Q847" s="190">
        <f t="shared" si="481"/>
        <v>0</v>
      </c>
      <c r="R847" s="191">
        <f t="shared" si="477"/>
        <v>0</v>
      </c>
      <c r="S847" s="135">
        <f t="shared" si="469"/>
        <v>0</v>
      </c>
      <c r="T847" s="145">
        <f t="shared" si="478"/>
        <v>7.8600000000000003E-2</v>
      </c>
      <c r="U847" s="143">
        <f t="shared" si="459"/>
        <v>10</v>
      </c>
      <c r="V847" s="143">
        <v>252</v>
      </c>
      <c r="W847" s="142">
        <f t="shared" si="470"/>
        <v>1.003007048</v>
      </c>
      <c r="X847" s="135">
        <f t="shared" si="471"/>
        <v>3.0566850400000001</v>
      </c>
      <c r="Y847" s="135">
        <f t="shared" si="472"/>
        <v>0</v>
      </c>
      <c r="Z847" s="148" t="str">
        <f t="shared" si="482"/>
        <v>A+J=</v>
      </c>
      <c r="AA847" s="140">
        <f t="shared" si="483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22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3"/>
      <c r="DN847" s="1"/>
      <c r="DO847" s="1"/>
      <c r="DP847" s="1"/>
      <c r="DQ847" s="1"/>
      <c r="DR847" s="1"/>
      <c r="DS847" s="1"/>
      <c r="DT847" s="1"/>
      <c r="DU847" s="1"/>
      <c r="DV847" s="1"/>
      <c r="DW847" s="4"/>
      <c r="DX847" s="1"/>
      <c r="DY847" s="1"/>
      <c r="DZ847" s="1"/>
      <c r="EA847" s="1"/>
      <c r="EB847" s="1"/>
      <c r="EC847" s="1"/>
    </row>
    <row r="848" spans="1:133" ht="12.75" x14ac:dyDescent="0.2">
      <c r="A848" s="134">
        <f t="shared" si="473"/>
        <v>44901</v>
      </c>
      <c r="B848" s="135">
        <f t="shared" si="465"/>
        <v>1020.1555345500001</v>
      </c>
      <c r="C848" s="135">
        <f t="shared" si="479"/>
        <v>838.75463071000001</v>
      </c>
      <c r="D848" s="136">
        <f t="shared" si="474"/>
        <v>6370.34</v>
      </c>
      <c r="E848" s="137">
        <f t="shared" si="461"/>
        <v>6407.93</v>
      </c>
      <c r="F848" s="138">
        <f t="shared" si="462"/>
        <v>44855</v>
      </c>
      <c r="G848" s="139">
        <f t="shared" si="466"/>
        <v>5.9007839455980093E-3</v>
      </c>
      <c r="H848" s="140">
        <f t="shared" si="480"/>
        <v>44915</v>
      </c>
      <c r="I848" s="140">
        <f t="shared" si="467"/>
        <v>44915</v>
      </c>
      <c r="J848" s="141">
        <f t="shared" si="475"/>
        <v>21</v>
      </c>
      <c r="K848" s="141">
        <f t="shared" si="464"/>
        <v>11</v>
      </c>
      <c r="L848" s="8">
        <f t="shared" si="476"/>
        <v>1.0030865499999999</v>
      </c>
      <c r="M848" s="142">
        <f t="shared" si="463"/>
        <v>1</v>
      </c>
      <c r="N848" s="142">
        <f t="shared" si="458"/>
        <v>1.2085334319301226</v>
      </c>
      <c r="O848" s="135">
        <f t="shared" si="460"/>
        <v>1.21226363</v>
      </c>
      <c r="P848" s="135">
        <f t="shared" si="468"/>
        <v>1016.7917333</v>
      </c>
      <c r="Q848" s="190">
        <f t="shared" si="481"/>
        <v>0</v>
      </c>
      <c r="R848" s="191">
        <f t="shared" si="477"/>
        <v>0</v>
      </c>
      <c r="S848" s="135">
        <f t="shared" si="469"/>
        <v>0</v>
      </c>
      <c r="T848" s="145">
        <f t="shared" si="478"/>
        <v>7.8600000000000003E-2</v>
      </c>
      <c r="U848" s="143">
        <f t="shared" si="459"/>
        <v>11</v>
      </c>
      <c r="V848" s="143">
        <v>252</v>
      </c>
      <c r="W848" s="142">
        <f t="shared" si="470"/>
        <v>1.0033082499999999</v>
      </c>
      <c r="X848" s="135">
        <f t="shared" si="471"/>
        <v>3.3638012499999999</v>
      </c>
      <c r="Y848" s="135">
        <f t="shared" si="472"/>
        <v>0</v>
      </c>
      <c r="Z848" s="148" t="str">
        <f t="shared" si="482"/>
        <v>A+J=</v>
      </c>
      <c r="AA848" s="140">
        <f t="shared" si="483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22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3"/>
      <c r="DN848" s="1"/>
      <c r="DO848" s="1"/>
      <c r="DP848" s="1"/>
      <c r="DQ848" s="1"/>
      <c r="DR848" s="1"/>
      <c r="DS848" s="1"/>
      <c r="DT848" s="1"/>
      <c r="DU848" s="1"/>
      <c r="DV848" s="1"/>
      <c r="DW848" s="4"/>
      <c r="DX848" s="1"/>
      <c r="DY848" s="1"/>
      <c r="DZ848" s="1"/>
      <c r="EA848" s="1"/>
      <c r="EB848" s="1"/>
      <c r="EC848" s="1"/>
    </row>
    <row r="849" spans="1:133" ht="12.75" x14ac:dyDescent="0.2">
      <c r="A849" s="134">
        <f t="shared" si="473"/>
        <v>44902</v>
      </c>
      <c r="B849" s="135">
        <f t="shared" si="465"/>
        <v>1020.7478223200001</v>
      </c>
      <c r="C849" s="135">
        <f t="shared" si="479"/>
        <v>838.75463071000001</v>
      </c>
      <c r="D849" s="136">
        <f t="shared" si="474"/>
        <v>6370.34</v>
      </c>
      <c r="E849" s="137">
        <f t="shared" si="461"/>
        <v>6407.93</v>
      </c>
      <c r="F849" s="138">
        <f t="shared" si="462"/>
        <v>44855</v>
      </c>
      <c r="G849" s="139">
        <f t="shared" si="466"/>
        <v>5.9007839455980093E-3</v>
      </c>
      <c r="H849" s="140">
        <f t="shared" si="480"/>
        <v>44915</v>
      </c>
      <c r="I849" s="140">
        <f t="shared" si="467"/>
        <v>44915</v>
      </c>
      <c r="J849" s="141">
        <f t="shared" si="475"/>
        <v>21</v>
      </c>
      <c r="K849" s="141">
        <f t="shared" si="464"/>
        <v>12</v>
      </c>
      <c r="L849" s="8">
        <f t="shared" si="476"/>
        <v>1.0033676199999999</v>
      </c>
      <c r="M849" s="142">
        <f t="shared" si="463"/>
        <v>1</v>
      </c>
      <c r="N849" s="142">
        <f t="shared" si="458"/>
        <v>1.2085334319301226</v>
      </c>
      <c r="O849" s="135">
        <f t="shared" si="460"/>
        <v>1.21260331</v>
      </c>
      <c r="P849" s="135">
        <f t="shared" si="468"/>
        <v>1017.07664147</v>
      </c>
      <c r="Q849" s="190">
        <f t="shared" si="481"/>
        <v>0</v>
      </c>
      <c r="R849" s="191">
        <f t="shared" si="477"/>
        <v>0</v>
      </c>
      <c r="S849" s="135">
        <f t="shared" si="469"/>
        <v>0</v>
      </c>
      <c r="T849" s="145">
        <f t="shared" si="478"/>
        <v>7.8600000000000003E-2</v>
      </c>
      <c r="U849" s="143">
        <f t="shared" si="459"/>
        <v>12</v>
      </c>
      <c r="V849" s="143">
        <v>252</v>
      </c>
      <c r="W849" s="142">
        <f t="shared" si="470"/>
        <v>1.003609542</v>
      </c>
      <c r="X849" s="135">
        <f t="shared" si="471"/>
        <v>3.6711808499999998</v>
      </c>
      <c r="Y849" s="135">
        <f t="shared" si="472"/>
        <v>0</v>
      </c>
      <c r="Z849" s="148" t="str">
        <f t="shared" si="482"/>
        <v>A+J=</v>
      </c>
      <c r="AA849" s="140">
        <f t="shared" si="483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22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3"/>
      <c r="DN849" s="1"/>
      <c r="DO849" s="1"/>
      <c r="DP849" s="1"/>
      <c r="DQ849" s="1"/>
      <c r="DR849" s="1"/>
      <c r="DS849" s="1"/>
      <c r="DT849" s="1"/>
      <c r="DU849" s="1"/>
      <c r="DV849" s="1"/>
      <c r="DW849" s="4"/>
      <c r="DX849" s="1"/>
      <c r="DY849" s="1"/>
      <c r="DZ849" s="1"/>
      <c r="EA849" s="1"/>
      <c r="EB849" s="1"/>
      <c r="EC849" s="1"/>
    </row>
    <row r="850" spans="1:133" ht="12.75" x14ac:dyDescent="0.2">
      <c r="A850" s="134">
        <f t="shared" si="473"/>
        <v>44903</v>
      </c>
      <c r="B850" s="135">
        <f t="shared" si="465"/>
        <v>1021.3404575400001</v>
      </c>
      <c r="C850" s="135">
        <f t="shared" si="479"/>
        <v>838.75463071000001</v>
      </c>
      <c r="D850" s="136">
        <f t="shared" si="474"/>
        <v>6370.34</v>
      </c>
      <c r="E850" s="137">
        <f t="shared" si="461"/>
        <v>6407.93</v>
      </c>
      <c r="F850" s="138">
        <f t="shared" si="462"/>
        <v>44855</v>
      </c>
      <c r="G850" s="139">
        <f t="shared" si="466"/>
        <v>5.9007839455980093E-3</v>
      </c>
      <c r="H850" s="140">
        <f t="shared" si="480"/>
        <v>44915</v>
      </c>
      <c r="I850" s="140">
        <f t="shared" si="467"/>
        <v>44915</v>
      </c>
      <c r="J850" s="141">
        <f t="shared" si="475"/>
        <v>21</v>
      </c>
      <c r="K850" s="141">
        <f t="shared" si="464"/>
        <v>13</v>
      </c>
      <c r="L850" s="8">
        <f t="shared" si="476"/>
        <v>1.0036487700000001</v>
      </c>
      <c r="M850" s="142">
        <f t="shared" si="463"/>
        <v>1</v>
      </c>
      <c r="N850" s="142">
        <f t="shared" si="458"/>
        <v>1.2085334319301226</v>
      </c>
      <c r="O850" s="135">
        <f t="shared" si="460"/>
        <v>1.21294309</v>
      </c>
      <c r="P850" s="135">
        <f t="shared" si="468"/>
        <v>1017.3616335200001</v>
      </c>
      <c r="Q850" s="190">
        <f t="shared" si="481"/>
        <v>0</v>
      </c>
      <c r="R850" s="191">
        <f t="shared" si="477"/>
        <v>0</v>
      </c>
      <c r="S850" s="135">
        <f t="shared" si="469"/>
        <v>0</v>
      </c>
      <c r="T850" s="145">
        <f t="shared" si="478"/>
        <v>7.8600000000000003E-2</v>
      </c>
      <c r="U850" s="143">
        <f t="shared" si="459"/>
        <v>13</v>
      </c>
      <c r="V850" s="143">
        <v>252</v>
      </c>
      <c r="W850" s="142">
        <f t="shared" si="470"/>
        <v>1.0039109239999999</v>
      </c>
      <c r="X850" s="135">
        <f t="shared" si="471"/>
        <v>3.9788240199999998</v>
      </c>
      <c r="Y850" s="135">
        <f t="shared" si="472"/>
        <v>0</v>
      </c>
      <c r="Z850" s="148" t="str">
        <f t="shared" si="482"/>
        <v>A+J=</v>
      </c>
      <c r="AA850" s="140">
        <f t="shared" si="483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22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3"/>
      <c r="DN850" s="1"/>
      <c r="DO850" s="1"/>
      <c r="DP850" s="1"/>
      <c r="DQ850" s="1"/>
      <c r="DR850" s="1"/>
      <c r="DS850" s="1"/>
      <c r="DT850" s="1"/>
      <c r="DU850" s="1"/>
      <c r="DV850" s="1"/>
      <c r="DW850" s="4"/>
      <c r="DX850" s="1"/>
      <c r="DY850" s="1"/>
      <c r="DZ850" s="1"/>
      <c r="EA850" s="1"/>
      <c r="EB850" s="1"/>
      <c r="EC850" s="1"/>
    </row>
    <row r="851" spans="1:133" ht="12.75" x14ac:dyDescent="0.2">
      <c r="A851" s="134">
        <f t="shared" si="473"/>
        <v>44904</v>
      </c>
      <c r="B851" s="135">
        <f t="shared" si="465"/>
        <v>1021.93342454</v>
      </c>
      <c r="C851" s="135">
        <f t="shared" si="479"/>
        <v>838.75463071000001</v>
      </c>
      <c r="D851" s="136">
        <f t="shared" si="474"/>
        <v>6370.34</v>
      </c>
      <c r="E851" s="137">
        <f t="shared" si="461"/>
        <v>6407.93</v>
      </c>
      <c r="F851" s="138">
        <f t="shared" si="462"/>
        <v>44855</v>
      </c>
      <c r="G851" s="139">
        <f t="shared" si="466"/>
        <v>5.9007839455980093E-3</v>
      </c>
      <c r="H851" s="140">
        <f t="shared" si="480"/>
        <v>44915</v>
      </c>
      <c r="I851" s="140">
        <f t="shared" si="467"/>
        <v>44915</v>
      </c>
      <c r="J851" s="141">
        <f t="shared" si="475"/>
        <v>21</v>
      </c>
      <c r="K851" s="141">
        <f t="shared" si="464"/>
        <v>14</v>
      </c>
      <c r="L851" s="8">
        <f t="shared" si="476"/>
        <v>1.00392999</v>
      </c>
      <c r="M851" s="142">
        <f t="shared" si="463"/>
        <v>1</v>
      </c>
      <c r="N851" s="142">
        <f t="shared" si="458"/>
        <v>1.2085334319301226</v>
      </c>
      <c r="O851" s="135">
        <f t="shared" si="460"/>
        <v>1.21328295</v>
      </c>
      <c r="P851" s="135">
        <f t="shared" si="468"/>
        <v>1017.64669267</v>
      </c>
      <c r="Q851" s="190">
        <f t="shared" si="481"/>
        <v>0</v>
      </c>
      <c r="R851" s="191">
        <f t="shared" si="477"/>
        <v>0</v>
      </c>
      <c r="S851" s="135">
        <f t="shared" si="469"/>
        <v>0</v>
      </c>
      <c r="T851" s="145">
        <f t="shared" si="478"/>
        <v>7.8600000000000003E-2</v>
      </c>
      <c r="U851" s="143">
        <f t="shared" si="459"/>
        <v>14</v>
      </c>
      <c r="V851" s="143">
        <v>252</v>
      </c>
      <c r="W851" s="142">
        <f t="shared" si="470"/>
        <v>1.0042123970000001</v>
      </c>
      <c r="X851" s="135">
        <f t="shared" si="471"/>
        <v>4.2867318699999997</v>
      </c>
      <c r="Y851" s="135">
        <f t="shared" si="472"/>
        <v>0</v>
      </c>
      <c r="Z851" s="148" t="str">
        <f t="shared" si="482"/>
        <v>A+J=</v>
      </c>
      <c r="AA851" s="140">
        <f t="shared" si="483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22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3"/>
      <c r="DN851" s="1"/>
      <c r="DO851" s="1"/>
      <c r="DP851" s="1"/>
      <c r="DQ851" s="1"/>
      <c r="DR851" s="1"/>
      <c r="DS851" s="1"/>
      <c r="DT851" s="1"/>
      <c r="DU851" s="1"/>
      <c r="DV851" s="1"/>
      <c r="DW851" s="4"/>
      <c r="DX851" s="1"/>
      <c r="DY851" s="1"/>
      <c r="DZ851" s="1"/>
      <c r="EA851" s="1"/>
      <c r="EB851" s="1"/>
      <c r="EC851" s="1"/>
    </row>
    <row r="852" spans="1:133" ht="12.75" x14ac:dyDescent="0.2">
      <c r="A852" s="134">
        <f t="shared" si="473"/>
        <v>44905</v>
      </c>
      <c r="B852" s="135">
        <f t="shared" si="465"/>
        <v>1022.52674872</v>
      </c>
      <c r="C852" s="135">
        <f t="shared" si="479"/>
        <v>838.75463071000001</v>
      </c>
      <c r="D852" s="136">
        <f t="shared" si="474"/>
        <v>6370.34</v>
      </c>
      <c r="E852" s="137">
        <f t="shared" si="461"/>
        <v>6407.93</v>
      </c>
      <c r="F852" s="138">
        <f t="shared" si="462"/>
        <v>44855</v>
      </c>
      <c r="G852" s="139">
        <f t="shared" si="466"/>
        <v>5.9007839455980093E-3</v>
      </c>
      <c r="H852" s="140">
        <f t="shared" si="480"/>
        <v>44915</v>
      </c>
      <c r="I852" s="140">
        <f t="shared" si="467"/>
        <v>44915</v>
      </c>
      <c r="J852" s="141">
        <f t="shared" si="475"/>
        <v>21</v>
      </c>
      <c r="K852" s="141">
        <f t="shared" si="464"/>
        <v>15</v>
      </c>
      <c r="L852" s="8">
        <f t="shared" si="476"/>
        <v>1.0042112999999999</v>
      </c>
      <c r="M852" s="142">
        <f t="shared" si="463"/>
        <v>1</v>
      </c>
      <c r="N852" s="142">
        <f t="shared" si="458"/>
        <v>1.2085334319301226</v>
      </c>
      <c r="O852" s="135">
        <f t="shared" si="460"/>
        <v>1.2136229199999999</v>
      </c>
      <c r="P852" s="135">
        <f t="shared" si="468"/>
        <v>1017.93184408</v>
      </c>
      <c r="Q852" s="190">
        <f t="shared" si="481"/>
        <v>0</v>
      </c>
      <c r="R852" s="191">
        <f t="shared" si="477"/>
        <v>0</v>
      </c>
      <c r="S852" s="135">
        <f t="shared" si="469"/>
        <v>0</v>
      </c>
      <c r="T852" s="145">
        <f t="shared" si="478"/>
        <v>7.8600000000000003E-2</v>
      </c>
      <c r="U852" s="143">
        <f t="shared" si="459"/>
        <v>15</v>
      </c>
      <c r="V852" s="143">
        <v>252</v>
      </c>
      <c r="W852" s="142">
        <f t="shared" si="470"/>
        <v>1.004513961</v>
      </c>
      <c r="X852" s="135">
        <f t="shared" si="471"/>
        <v>4.5949046400000002</v>
      </c>
      <c r="Y852" s="135">
        <f t="shared" si="472"/>
        <v>0</v>
      </c>
      <c r="Z852" s="148" t="str">
        <f t="shared" si="482"/>
        <v>A+J=</v>
      </c>
      <c r="AA852" s="140">
        <f t="shared" si="483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22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3"/>
      <c r="DN852" s="1"/>
      <c r="DO852" s="1"/>
      <c r="DP852" s="1"/>
      <c r="DQ852" s="1"/>
      <c r="DR852" s="1"/>
      <c r="DS852" s="1"/>
      <c r="DT852" s="1"/>
      <c r="DU852" s="1"/>
      <c r="DV852" s="1"/>
      <c r="DW852" s="4"/>
      <c r="DX852" s="1"/>
      <c r="DY852" s="1"/>
      <c r="DZ852" s="1"/>
      <c r="EA852" s="1"/>
      <c r="EB852" s="1"/>
      <c r="EC852" s="1"/>
    </row>
    <row r="853" spans="1:133" ht="12.75" x14ac:dyDescent="0.2">
      <c r="A853" s="134">
        <f t="shared" si="473"/>
        <v>44906</v>
      </c>
      <c r="B853" s="135">
        <f t="shared" si="465"/>
        <v>1022.52674872</v>
      </c>
      <c r="C853" s="135">
        <f t="shared" si="479"/>
        <v>838.75463071000001</v>
      </c>
      <c r="D853" s="136">
        <f t="shared" si="474"/>
        <v>6370.34</v>
      </c>
      <c r="E853" s="137">
        <f t="shared" si="461"/>
        <v>6407.93</v>
      </c>
      <c r="F853" s="138">
        <f t="shared" si="462"/>
        <v>44855</v>
      </c>
      <c r="G853" s="139">
        <f t="shared" si="466"/>
        <v>5.9007839455980093E-3</v>
      </c>
      <c r="H853" s="140">
        <f t="shared" si="480"/>
        <v>44915</v>
      </c>
      <c r="I853" s="140">
        <f t="shared" si="467"/>
        <v>44915</v>
      </c>
      <c r="J853" s="141">
        <f t="shared" si="475"/>
        <v>21</v>
      </c>
      <c r="K853" s="141">
        <f t="shared" si="464"/>
        <v>15</v>
      </c>
      <c r="L853" s="8">
        <f t="shared" si="476"/>
        <v>1.0042112999999999</v>
      </c>
      <c r="M853" s="142">
        <f t="shared" si="463"/>
        <v>1</v>
      </c>
      <c r="N853" s="142">
        <f t="shared" si="458"/>
        <v>1.2085334319301226</v>
      </c>
      <c r="O853" s="135">
        <f t="shared" si="460"/>
        <v>1.2136229199999999</v>
      </c>
      <c r="P853" s="135">
        <f t="shared" si="468"/>
        <v>1017.93184408</v>
      </c>
      <c r="Q853" s="190">
        <f t="shared" si="481"/>
        <v>0</v>
      </c>
      <c r="R853" s="191">
        <f t="shared" si="477"/>
        <v>0</v>
      </c>
      <c r="S853" s="135">
        <f t="shared" si="469"/>
        <v>0</v>
      </c>
      <c r="T853" s="145">
        <f t="shared" si="478"/>
        <v>7.8600000000000003E-2</v>
      </c>
      <c r="U853" s="143">
        <f t="shared" si="459"/>
        <v>15</v>
      </c>
      <c r="V853" s="143">
        <v>252</v>
      </c>
      <c r="W853" s="142">
        <f t="shared" si="470"/>
        <v>1.004513961</v>
      </c>
      <c r="X853" s="135">
        <f t="shared" si="471"/>
        <v>4.5949046400000002</v>
      </c>
      <c r="Y853" s="135">
        <f t="shared" si="472"/>
        <v>0</v>
      </c>
      <c r="Z853" s="148" t="str">
        <f t="shared" si="482"/>
        <v>A+J=</v>
      </c>
      <c r="AA853" s="140">
        <f t="shared" si="483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22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3"/>
      <c r="DN853" s="1"/>
      <c r="DO853" s="1"/>
      <c r="DP853" s="1"/>
      <c r="DQ853" s="1"/>
      <c r="DR853" s="1"/>
      <c r="DS853" s="1"/>
      <c r="DT853" s="1"/>
      <c r="DU853" s="1"/>
      <c r="DV853" s="1"/>
      <c r="DW853" s="4"/>
      <c r="DX853" s="1"/>
      <c r="DY853" s="1"/>
      <c r="DZ853" s="1"/>
      <c r="EA853" s="1"/>
      <c r="EB853" s="1"/>
      <c r="EC853" s="1"/>
    </row>
    <row r="854" spans="1:133" ht="12.75" x14ac:dyDescent="0.2">
      <c r="A854" s="134">
        <f t="shared" si="473"/>
        <v>44907</v>
      </c>
      <c r="B854" s="135">
        <f t="shared" si="465"/>
        <v>1022.52674872</v>
      </c>
      <c r="C854" s="135">
        <f t="shared" si="479"/>
        <v>838.75463071000001</v>
      </c>
      <c r="D854" s="136">
        <f t="shared" si="474"/>
        <v>6370.34</v>
      </c>
      <c r="E854" s="137">
        <f t="shared" si="461"/>
        <v>6407.93</v>
      </c>
      <c r="F854" s="138">
        <f t="shared" si="462"/>
        <v>44855</v>
      </c>
      <c r="G854" s="139">
        <f t="shared" si="466"/>
        <v>5.9007839455980093E-3</v>
      </c>
      <c r="H854" s="140">
        <f t="shared" si="480"/>
        <v>44915</v>
      </c>
      <c r="I854" s="140">
        <f t="shared" si="467"/>
        <v>44915</v>
      </c>
      <c r="J854" s="141">
        <f t="shared" si="475"/>
        <v>21</v>
      </c>
      <c r="K854" s="141">
        <f t="shared" si="464"/>
        <v>15</v>
      </c>
      <c r="L854" s="8">
        <f t="shared" si="476"/>
        <v>1.0042112999999999</v>
      </c>
      <c r="M854" s="142">
        <f t="shared" si="463"/>
        <v>1</v>
      </c>
      <c r="N854" s="142">
        <f t="shared" si="458"/>
        <v>1.2085334319301226</v>
      </c>
      <c r="O854" s="135">
        <f t="shared" si="460"/>
        <v>1.2136229199999999</v>
      </c>
      <c r="P854" s="135">
        <f t="shared" si="468"/>
        <v>1017.93184408</v>
      </c>
      <c r="Q854" s="190">
        <f t="shared" si="481"/>
        <v>0</v>
      </c>
      <c r="R854" s="191">
        <f t="shared" si="477"/>
        <v>0</v>
      </c>
      <c r="S854" s="135">
        <f t="shared" si="469"/>
        <v>0</v>
      </c>
      <c r="T854" s="145">
        <f t="shared" si="478"/>
        <v>7.8600000000000003E-2</v>
      </c>
      <c r="U854" s="143">
        <f t="shared" si="459"/>
        <v>15</v>
      </c>
      <c r="V854" s="143">
        <v>252</v>
      </c>
      <c r="W854" s="142">
        <f t="shared" si="470"/>
        <v>1.004513961</v>
      </c>
      <c r="X854" s="135">
        <f t="shared" si="471"/>
        <v>4.5949046400000002</v>
      </c>
      <c r="Y854" s="135">
        <f t="shared" si="472"/>
        <v>0</v>
      </c>
      <c r="Z854" s="148" t="str">
        <f t="shared" si="482"/>
        <v>A+J=</v>
      </c>
      <c r="AA854" s="140">
        <f t="shared" si="483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22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3"/>
      <c r="DN854" s="1"/>
      <c r="DO854" s="1"/>
      <c r="DP854" s="1"/>
      <c r="DQ854" s="1"/>
      <c r="DR854" s="1"/>
      <c r="DS854" s="1"/>
      <c r="DT854" s="1"/>
      <c r="DU854" s="1"/>
      <c r="DV854" s="1"/>
      <c r="DW854" s="4"/>
      <c r="DX854" s="1"/>
      <c r="DY854" s="1"/>
      <c r="DZ854" s="1"/>
      <c r="EA854" s="1"/>
      <c r="EB854" s="1"/>
      <c r="EC854" s="1"/>
    </row>
    <row r="855" spans="1:133" ht="12.75" x14ac:dyDescent="0.2">
      <c r="A855" s="134">
        <f t="shared" si="473"/>
        <v>44908</v>
      </c>
      <c r="B855" s="135">
        <f t="shared" si="465"/>
        <v>1023.1204123800001</v>
      </c>
      <c r="C855" s="135">
        <f t="shared" si="479"/>
        <v>838.75463071000001</v>
      </c>
      <c r="D855" s="136">
        <f t="shared" si="474"/>
        <v>6370.34</v>
      </c>
      <c r="E855" s="137">
        <f t="shared" si="461"/>
        <v>6407.93</v>
      </c>
      <c r="F855" s="138">
        <f t="shared" si="462"/>
        <v>44855</v>
      </c>
      <c r="G855" s="139">
        <f t="shared" si="466"/>
        <v>5.9007839455980093E-3</v>
      </c>
      <c r="H855" s="140">
        <f t="shared" si="480"/>
        <v>44915</v>
      </c>
      <c r="I855" s="140">
        <f t="shared" si="467"/>
        <v>44915</v>
      </c>
      <c r="J855" s="141">
        <f t="shared" si="475"/>
        <v>21</v>
      </c>
      <c r="K855" s="141">
        <f t="shared" si="464"/>
        <v>16</v>
      </c>
      <c r="L855" s="8">
        <f t="shared" si="476"/>
        <v>1.00449268</v>
      </c>
      <c r="M855" s="142">
        <f t="shared" si="463"/>
        <v>1</v>
      </c>
      <c r="N855" s="142">
        <f t="shared" si="458"/>
        <v>1.2085334319301226</v>
      </c>
      <c r="O855" s="135">
        <f t="shared" si="460"/>
        <v>1.21396298</v>
      </c>
      <c r="P855" s="135">
        <f t="shared" si="468"/>
        <v>1018.21707098</v>
      </c>
      <c r="Q855" s="190">
        <f t="shared" si="481"/>
        <v>0</v>
      </c>
      <c r="R855" s="191">
        <f t="shared" si="477"/>
        <v>0</v>
      </c>
      <c r="S855" s="135">
        <f t="shared" si="469"/>
        <v>0</v>
      </c>
      <c r="T855" s="145">
        <f t="shared" si="478"/>
        <v>7.8600000000000003E-2</v>
      </c>
      <c r="U855" s="143">
        <f t="shared" si="459"/>
        <v>16</v>
      </c>
      <c r="V855" s="143">
        <v>252</v>
      </c>
      <c r="W855" s="142">
        <f t="shared" si="470"/>
        <v>1.0048156150000001</v>
      </c>
      <c r="X855" s="135">
        <f t="shared" si="471"/>
        <v>4.9033414000000004</v>
      </c>
      <c r="Y855" s="135">
        <f t="shared" si="472"/>
        <v>0</v>
      </c>
      <c r="Z855" s="148" t="str">
        <f t="shared" si="482"/>
        <v>A+J=</v>
      </c>
      <c r="AA855" s="140">
        <f t="shared" si="483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22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3"/>
      <c r="DN855" s="1"/>
      <c r="DO855" s="1"/>
      <c r="DP855" s="1"/>
      <c r="DQ855" s="1"/>
      <c r="DR855" s="1"/>
      <c r="DS855" s="1"/>
      <c r="DT855" s="1"/>
      <c r="DU855" s="1"/>
      <c r="DV855" s="1"/>
      <c r="DW855" s="4"/>
      <c r="DX855" s="1"/>
      <c r="DY855" s="1"/>
      <c r="DZ855" s="1"/>
      <c r="EA855" s="1"/>
      <c r="EB855" s="1"/>
      <c r="EC855" s="1"/>
    </row>
    <row r="856" spans="1:133" ht="12.75" x14ac:dyDescent="0.2">
      <c r="A856" s="134">
        <f t="shared" si="473"/>
        <v>44909</v>
      </c>
      <c r="B856" s="135">
        <f t="shared" si="465"/>
        <v>1023.71441667</v>
      </c>
      <c r="C856" s="135">
        <f t="shared" si="479"/>
        <v>838.75463071000001</v>
      </c>
      <c r="D856" s="136">
        <f t="shared" si="474"/>
        <v>6370.34</v>
      </c>
      <c r="E856" s="137">
        <f t="shared" si="461"/>
        <v>6407.93</v>
      </c>
      <c r="F856" s="138">
        <f t="shared" si="462"/>
        <v>44855</v>
      </c>
      <c r="G856" s="139">
        <f t="shared" si="466"/>
        <v>5.9007839455980093E-3</v>
      </c>
      <c r="H856" s="140">
        <f t="shared" si="480"/>
        <v>44915</v>
      </c>
      <c r="I856" s="140">
        <f t="shared" si="467"/>
        <v>44915</v>
      </c>
      <c r="J856" s="141">
        <f t="shared" si="475"/>
        <v>21</v>
      </c>
      <c r="K856" s="141">
        <f t="shared" si="464"/>
        <v>17</v>
      </c>
      <c r="L856" s="8">
        <f t="shared" si="476"/>
        <v>1.0047741400000001</v>
      </c>
      <c r="M856" s="142">
        <f t="shared" si="463"/>
        <v>1</v>
      </c>
      <c r="N856" s="142">
        <f t="shared" si="458"/>
        <v>1.2085334319301226</v>
      </c>
      <c r="O856" s="135">
        <f t="shared" si="460"/>
        <v>1.21430313</v>
      </c>
      <c r="P856" s="135">
        <f t="shared" si="468"/>
        <v>1018.50237337</v>
      </c>
      <c r="Q856" s="190">
        <f t="shared" si="481"/>
        <v>0</v>
      </c>
      <c r="R856" s="191">
        <f t="shared" si="477"/>
        <v>0</v>
      </c>
      <c r="S856" s="135">
        <f t="shared" si="469"/>
        <v>0</v>
      </c>
      <c r="T856" s="145">
        <f t="shared" si="478"/>
        <v>7.8600000000000003E-2</v>
      </c>
      <c r="U856" s="143">
        <f t="shared" si="459"/>
        <v>17</v>
      </c>
      <c r="V856" s="143">
        <v>252</v>
      </c>
      <c r="W856" s="142">
        <f t="shared" si="470"/>
        <v>1.0051173600000001</v>
      </c>
      <c r="X856" s="135">
        <f t="shared" si="471"/>
        <v>5.2120433000000004</v>
      </c>
      <c r="Y856" s="135">
        <f t="shared" si="472"/>
        <v>0</v>
      </c>
      <c r="Z856" s="148" t="str">
        <f t="shared" si="482"/>
        <v>A+J=</v>
      </c>
      <c r="AA856" s="140">
        <f t="shared" si="483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22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3"/>
      <c r="DN856" s="1"/>
      <c r="DO856" s="1"/>
      <c r="DP856" s="1"/>
      <c r="DQ856" s="1"/>
      <c r="DR856" s="1"/>
      <c r="DS856" s="1"/>
      <c r="DT856" s="1"/>
      <c r="DU856" s="1"/>
      <c r="DV856" s="1"/>
      <c r="DW856" s="4"/>
      <c r="DX856" s="1"/>
      <c r="DY856" s="1"/>
      <c r="DZ856" s="1"/>
      <c r="EA856" s="1"/>
      <c r="EB856" s="1"/>
      <c r="EC856" s="1"/>
    </row>
    <row r="857" spans="1:133" ht="12.75" x14ac:dyDescent="0.2">
      <c r="A857" s="134">
        <f t="shared" si="473"/>
        <v>44910</v>
      </c>
      <c r="B857" s="135">
        <f t="shared" si="465"/>
        <v>1024.30877861</v>
      </c>
      <c r="C857" s="135">
        <f t="shared" si="479"/>
        <v>838.75463071000001</v>
      </c>
      <c r="D857" s="136">
        <f t="shared" si="474"/>
        <v>6370.34</v>
      </c>
      <c r="E857" s="137">
        <f t="shared" si="461"/>
        <v>6407.93</v>
      </c>
      <c r="F857" s="138">
        <f t="shared" si="462"/>
        <v>44855</v>
      </c>
      <c r="G857" s="139">
        <f t="shared" si="466"/>
        <v>5.9007839455980093E-3</v>
      </c>
      <c r="H857" s="140">
        <f t="shared" si="480"/>
        <v>44915</v>
      </c>
      <c r="I857" s="140">
        <f t="shared" si="467"/>
        <v>44915</v>
      </c>
      <c r="J857" s="141">
        <f t="shared" si="475"/>
        <v>21</v>
      </c>
      <c r="K857" s="141">
        <f t="shared" si="464"/>
        <v>18</v>
      </c>
      <c r="L857" s="8">
        <f t="shared" si="476"/>
        <v>1.0050556799999999</v>
      </c>
      <c r="M857" s="142">
        <f t="shared" si="463"/>
        <v>1</v>
      </c>
      <c r="N857" s="142">
        <f t="shared" si="458"/>
        <v>1.2085334319301226</v>
      </c>
      <c r="O857" s="135">
        <f t="shared" si="460"/>
        <v>1.21464339</v>
      </c>
      <c r="P857" s="135">
        <f t="shared" si="468"/>
        <v>1018.78776802</v>
      </c>
      <c r="Q857" s="190">
        <f t="shared" si="481"/>
        <v>0</v>
      </c>
      <c r="R857" s="191">
        <f t="shared" si="477"/>
        <v>0</v>
      </c>
      <c r="S857" s="135">
        <f t="shared" si="469"/>
        <v>0</v>
      </c>
      <c r="T857" s="145">
        <f t="shared" si="478"/>
        <v>7.8600000000000003E-2</v>
      </c>
      <c r="U857" s="143">
        <f t="shared" si="459"/>
        <v>18</v>
      </c>
      <c r="V857" s="143">
        <v>252</v>
      </c>
      <c r="W857" s="142">
        <f t="shared" si="470"/>
        <v>1.0054191960000001</v>
      </c>
      <c r="X857" s="135">
        <f t="shared" si="471"/>
        <v>5.5210105900000004</v>
      </c>
      <c r="Y857" s="135">
        <f t="shared" si="472"/>
        <v>0</v>
      </c>
      <c r="Z857" s="148" t="str">
        <f t="shared" si="482"/>
        <v>A+J=</v>
      </c>
      <c r="AA857" s="140">
        <f t="shared" si="483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22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3"/>
      <c r="DN857" s="1"/>
      <c r="DO857" s="1"/>
      <c r="DP857" s="1"/>
      <c r="DQ857" s="1"/>
      <c r="DR857" s="1"/>
      <c r="DS857" s="1"/>
      <c r="DT857" s="1"/>
      <c r="DU857" s="1"/>
      <c r="DV857" s="1"/>
      <c r="DW857" s="4"/>
      <c r="DX857" s="1"/>
      <c r="DY857" s="1"/>
      <c r="DZ857" s="1"/>
      <c r="EA857" s="1"/>
      <c r="EB857" s="1"/>
      <c r="EC857" s="1"/>
    </row>
    <row r="858" spans="1:133" ht="12.75" x14ac:dyDescent="0.2">
      <c r="A858" s="134">
        <f t="shared" si="473"/>
        <v>44911</v>
      </c>
      <c r="B858" s="135">
        <f t="shared" si="465"/>
        <v>1024.90347204</v>
      </c>
      <c r="C858" s="135">
        <f t="shared" si="479"/>
        <v>838.75463071000001</v>
      </c>
      <c r="D858" s="136">
        <f t="shared" si="474"/>
        <v>6370.34</v>
      </c>
      <c r="E858" s="137">
        <f t="shared" si="461"/>
        <v>6407.93</v>
      </c>
      <c r="F858" s="138">
        <f t="shared" si="462"/>
        <v>44855</v>
      </c>
      <c r="G858" s="139">
        <f t="shared" si="466"/>
        <v>5.9007839455980093E-3</v>
      </c>
      <c r="H858" s="140">
        <f t="shared" si="480"/>
        <v>44915</v>
      </c>
      <c r="I858" s="140">
        <f t="shared" si="467"/>
        <v>44915</v>
      </c>
      <c r="J858" s="141">
        <f t="shared" si="475"/>
        <v>21</v>
      </c>
      <c r="K858" s="141">
        <f t="shared" si="464"/>
        <v>19</v>
      </c>
      <c r="L858" s="8">
        <f t="shared" si="476"/>
        <v>1.0053373000000001</v>
      </c>
      <c r="M858" s="142">
        <f t="shared" si="463"/>
        <v>1</v>
      </c>
      <c r="N858" s="142">
        <f t="shared" si="458"/>
        <v>1.2085334319301226</v>
      </c>
      <c r="O858" s="135">
        <f t="shared" si="460"/>
        <v>1.2149837299999999</v>
      </c>
      <c r="P858" s="135">
        <f t="shared" si="468"/>
        <v>1019.07322977</v>
      </c>
      <c r="Q858" s="190">
        <f t="shared" si="481"/>
        <v>0</v>
      </c>
      <c r="R858" s="191">
        <f t="shared" si="477"/>
        <v>0</v>
      </c>
      <c r="S858" s="135">
        <f t="shared" si="469"/>
        <v>0</v>
      </c>
      <c r="T858" s="145">
        <f t="shared" si="478"/>
        <v>7.8600000000000003E-2</v>
      </c>
      <c r="U858" s="143">
        <f t="shared" si="459"/>
        <v>19</v>
      </c>
      <c r="V858" s="143">
        <v>252</v>
      </c>
      <c r="W858" s="142">
        <f t="shared" si="470"/>
        <v>1.005721122</v>
      </c>
      <c r="X858" s="135">
        <f t="shared" si="471"/>
        <v>5.8302422700000003</v>
      </c>
      <c r="Y858" s="135">
        <f t="shared" si="472"/>
        <v>0</v>
      </c>
      <c r="Z858" s="148" t="str">
        <f t="shared" si="482"/>
        <v>A+J=</v>
      </c>
      <c r="AA858" s="140">
        <f t="shared" si="483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22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3"/>
      <c r="DN858" s="1"/>
      <c r="DO858" s="1"/>
      <c r="DP858" s="1"/>
      <c r="DQ858" s="1"/>
      <c r="DR858" s="1"/>
      <c r="DS858" s="1"/>
      <c r="DT858" s="1"/>
      <c r="DU858" s="1"/>
      <c r="DV858" s="1"/>
      <c r="DW858" s="4"/>
      <c r="DX858" s="1"/>
      <c r="DY858" s="1"/>
      <c r="DZ858" s="1"/>
      <c r="EA858" s="1"/>
      <c r="EB858" s="1"/>
      <c r="EC858" s="1"/>
    </row>
    <row r="859" spans="1:133" ht="12.75" x14ac:dyDescent="0.2">
      <c r="A859" s="134">
        <f t="shared" si="473"/>
        <v>44912</v>
      </c>
      <c r="B859" s="135">
        <f t="shared" si="465"/>
        <v>1025.4985224</v>
      </c>
      <c r="C859" s="135">
        <f t="shared" si="479"/>
        <v>838.75463071000001</v>
      </c>
      <c r="D859" s="136">
        <f t="shared" si="474"/>
        <v>6370.34</v>
      </c>
      <c r="E859" s="137">
        <f t="shared" si="461"/>
        <v>6407.93</v>
      </c>
      <c r="F859" s="138">
        <f t="shared" si="462"/>
        <v>44855</v>
      </c>
      <c r="G859" s="139">
        <f t="shared" si="466"/>
        <v>5.9007839455980093E-3</v>
      </c>
      <c r="H859" s="140">
        <f t="shared" si="480"/>
        <v>44915</v>
      </c>
      <c r="I859" s="140">
        <f t="shared" si="467"/>
        <v>44915</v>
      </c>
      <c r="J859" s="141">
        <f t="shared" si="475"/>
        <v>21</v>
      </c>
      <c r="K859" s="141">
        <f t="shared" si="464"/>
        <v>20</v>
      </c>
      <c r="L859" s="8">
        <f t="shared" si="476"/>
        <v>1.005619</v>
      </c>
      <c r="M859" s="142">
        <f t="shared" si="463"/>
        <v>1</v>
      </c>
      <c r="N859" s="142">
        <f t="shared" si="458"/>
        <v>1.2085334319301226</v>
      </c>
      <c r="O859" s="135">
        <f t="shared" si="460"/>
        <v>1.2153241800000001</v>
      </c>
      <c r="P859" s="135">
        <f t="shared" si="468"/>
        <v>1019.35878378</v>
      </c>
      <c r="Q859" s="190">
        <f t="shared" si="481"/>
        <v>0</v>
      </c>
      <c r="R859" s="191">
        <f t="shared" si="477"/>
        <v>0</v>
      </c>
      <c r="S859" s="135">
        <f t="shared" si="469"/>
        <v>0</v>
      </c>
      <c r="T859" s="145">
        <f t="shared" si="478"/>
        <v>7.8600000000000003E-2</v>
      </c>
      <c r="U859" s="143">
        <f t="shared" si="459"/>
        <v>20</v>
      </c>
      <c r="V859" s="143">
        <v>252</v>
      </c>
      <c r="W859" s="142">
        <f t="shared" si="470"/>
        <v>1.006023138</v>
      </c>
      <c r="X859" s="135">
        <f t="shared" si="471"/>
        <v>6.1397386200000001</v>
      </c>
      <c r="Y859" s="135">
        <f t="shared" si="472"/>
        <v>0</v>
      </c>
      <c r="Z859" s="148" t="str">
        <f t="shared" si="482"/>
        <v>A+J=</v>
      </c>
      <c r="AA859" s="140">
        <f t="shared" si="483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22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3"/>
      <c r="DN859" s="1"/>
      <c r="DO859" s="1"/>
      <c r="DP859" s="1"/>
      <c r="DQ859" s="1"/>
      <c r="DR859" s="1"/>
      <c r="DS859" s="1"/>
      <c r="DT859" s="1"/>
      <c r="DU859" s="1"/>
      <c r="DV859" s="1"/>
      <c r="DW859" s="4"/>
      <c r="DX859" s="1"/>
      <c r="DY859" s="1"/>
      <c r="DZ859" s="1"/>
      <c r="EA859" s="1"/>
      <c r="EB859" s="1"/>
      <c r="EC859" s="1"/>
    </row>
    <row r="860" spans="1:133" ht="12.75" x14ac:dyDescent="0.2">
      <c r="A860" s="134">
        <f t="shared" si="473"/>
        <v>44913</v>
      </c>
      <c r="B860" s="135">
        <f t="shared" si="465"/>
        <v>1025.4985224</v>
      </c>
      <c r="C860" s="135">
        <f t="shared" si="479"/>
        <v>838.75463071000001</v>
      </c>
      <c r="D860" s="136">
        <f t="shared" si="474"/>
        <v>6370.34</v>
      </c>
      <c r="E860" s="137">
        <f t="shared" si="461"/>
        <v>6407.93</v>
      </c>
      <c r="F860" s="138">
        <f t="shared" si="462"/>
        <v>44855</v>
      </c>
      <c r="G860" s="139">
        <f t="shared" si="466"/>
        <v>5.9007839455980093E-3</v>
      </c>
      <c r="H860" s="140">
        <f t="shared" si="480"/>
        <v>44915</v>
      </c>
      <c r="I860" s="140">
        <f t="shared" si="467"/>
        <v>44915</v>
      </c>
      <c r="J860" s="141">
        <f t="shared" si="475"/>
        <v>21</v>
      </c>
      <c r="K860" s="141">
        <f t="shared" si="464"/>
        <v>20</v>
      </c>
      <c r="L860" s="8">
        <f t="shared" si="476"/>
        <v>1.005619</v>
      </c>
      <c r="M860" s="142">
        <f t="shared" si="463"/>
        <v>1</v>
      </c>
      <c r="N860" s="142">
        <f t="shared" si="458"/>
        <v>1.2085334319301226</v>
      </c>
      <c r="O860" s="135">
        <f t="shared" si="460"/>
        <v>1.2153241800000001</v>
      </c>
      <c r="P860" s="135">
        <f t="shared" si="468"/>
        <v>1019.35878378</v>
      </c>
      <c r="Q860" s="190">
        <f t="shared" si="481"/>
        <v>0</v>
      </c>
      <c r="R860" s="191">
        <f t="shared" si="477"/>
        <v>0</v>
      </c>
      <c r="S860" s="135">
        <f t="shared" si="469"/>
        <v>0</v>
      </c>
      <c r="T860" s="145">
        <f t="shared" si="478"/>
        <v>7.8600000000000003E-2</v>
      </c>
      <c r="U860" s="143">
        <f t="shared" si="459"/>
        <v>20</v>
      </c>
      <c r="V860" s="143">
        <v>252</v>
      </c>
      <c r="W860" s="142">
        <f t="shared" si="470"/>
        <v>1.006023138</v>
      </c>
      <c r="X860" s="135">
        <f t="shared" si="471"/>
        <v>6.1397386200000001</v>
      </c>
      <c r="Y860" s="135">
        <f t="shared" si="472"/>
        <v>0</v>
      </c>
      <c r="Z860" s="148" t="str">
        <f t="shared" si="482"/>
        <v>A+J=</v>
      </c>
      <c r="AA860" s="140">
        <f t="shared" si="483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22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3"/>
      <c r="DN860" s="1"/>
      <c r="DO860" s="1"/>
      <c r="DP860" s="1"/>
      <c r="DQ860" s="1"/>
      <c r="DR860" s="1"/>
      <c r="DS860" s="1"/>
      <c r="DT860" s="1"/>
      <c r="DU860" s="1"/>
      <c r="DV860" s="1"/>
      <c r="DW860" s="4"/>
      <c r="DX860" s="1"/>
      <c r="DY860" s="1"/>
      <c r="DZ860" s="1"/>
      <c r="EA860" s="1"/>
      <c r="EB860" s="1"/>
      <c r="EC860" s="1"/>
    </row>
    <row r="861" spans="1:133" ht="12.75" x14ac:dyDescent="0.2">
      <c r="A861" s="134">
        <f t="shared" si="473"/>
        <v>44914</v>
      </c>
      <c r="B861" s="135">
        <f t="shared" si="465"/>
        <v>1025.4985224</v>
      </c>
      <c r="C861" s="135">
        <f t="shared" si="479"/>
        <v>838.75463071000001</v>
      </c>
      <c r="D861" s="136">
        <f t="shared" si="474"/>
        <v>6370.34</v>
      </c>
      <c r="E861" s="137">
        <f t="shared" si="461"/>
        <v>6407.93</v>
      </c>
      <c r="F861" s="138">
        <f t="shared" si="462"/>
        <v>44855</v>
      </c>
      <c r="G861" s="139">
        <f t="shared" si="466"/>
        <v>5.9007839455980093E-3</v>
      </c>
      <c r="H861" s="140">
        <f t="shared" si="480"/>
        <v>44915</v>
      </c>
      <c r="I861" s="140">
        <f t="shared" si="467"/>
        <v>44915</v>
      </c>
      <c r="J861" s="141">
        <f t="shared" si="475"/>
        <v>21</v>
      </c>
      <c r="K861" s="141">
        <f t="shared" si="464"/>
        <v>20</v>
      </c>
      <c r="L861" s="8">
        <f t="shared" si="476"/>
        <v>1.005619</v>
      </c>
      <c r="M861" s="142">
        <f t="shared" si="463"/>
        <v>1</v>
      </c>
      <c r="N861" s="142">
        <f t="shared" si="458"/>
        <v>1.2085334319301226</v>
      </c>
      <c r="O861" s="135">
        <f t="shared" si="460"/>
        <v>1.2153241800000001</v>
      </c>
      <c r="P861" s="135">
        <f t="shared" si="468"/>
        <v>1019.35878378</v>
      </c>
      <c r="Q861" s="190">
        <f t="shared" si="481"/>
        <v>0</v>
      </c>
      <c r="R861" s="191">
        <f t="shared" si="477"/>
        <v>0</v>
      </c>
      <c r="S861" s="135">
        <f t="shared" si="469"/>
        <v>0</v>
      </c>
      <c r="T861" s="145">
        <f t="shared" si="478"/>
        <v>7.8600000000000003E-2</v>
      </c>
      <c r="U861" s="143">
        <f t="shared" si="459"/>
        <v>20</v>
      </c>
      <c r="V861" s="143">
        <v>252</v>
      </c>
      <c r="W861" s="142">
        <f t="shared" si="470"/>
        <v>1.006023138</v>
      </c>
      <c r="X861" s="135">
        <f t="shared" si="471"/>
        <v>6.1397386200000001</v>
      </c>
      <c r="Y861" s="135">
        <f t="shared" si="472"/>
        <v>0</v>
      </c>
      <c r="Z861" s="148" t="str">
        <f t="shared" si="482"/>
        <v>A+J=</v>
      </c>
      <c r="AA861" s="140">
        <f t="shared" si="483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22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3"/>
      <c r="DN861" s="1"/>
      <c r="DO861" s="1"/>
      <c r="DP861" s="1"/>
      <c r="DQ861" s="1"/>
      <c r="DR861" s="1"/>
      <c r="DS861" s="1"/>
      <c r="DT861" s="1"/>
      <c r="DU861" s="1"/>
      <c r="DV861" s="1"/>
      <c r="DW861" s="4"/>
      <c r="DX861" s="1"/>
      <c r="DY861" s="1"/>
      <c r="DZ861" s="1"/>
      <c r="EA861" s="1"/>
      <c r="EB861" s="1"/>
      <c r="EC861" s="1"/>
    </row>
    <row r="862" spans="1:133" ht="12.75" x14ac:dyDescent="0.2">
      <c r="A862" s="134">
        <f t="shared" si="473"/>
        <v>44915</v>
      </c>
      <c r="B862" s="135">
        <f t="shared" si="465"/>
        <v>1026.0939150300001</v>
      </c>
      <c r="C862" s="135">
        <f t="shared" si="479"/>
        <v>838.75463071000001</v>
      </c>
      <c r="D862" s="136">
        <f t="shared" si="474"/>
        <v>6370.34</v>
      </c>
      <c r="E862" s="137">
        <f t="shared" si="461"/>
        <v>6407.93</v>
      </c>
      <c r="F862" s="138">
        <f t="shared" si="462"/>
        <v>44855</v>
      </c>
      <c r="G862" s="139">
        <f t="shared" si="466"/>
        <v>5.9007839455980093E-3</v>
      </c>
      <c r="H862" s="140">
        <f t="shared" si="480"/>
        <v>44946</v>
      </c>
      <c r="I862" s="140">
        <f t="shared" si="467"/>
        <v>44915</v>
      </c>
      <c r="J862" s="141">
        <f t="shared" si="475"/>
        <v>21</v>
      </c>
      <c r="K862" s="141">
        <f t="shared" si="464"/>
        <v>21</v>
      </c>
      <c r="L862" s="8">
        <f t="shared" si="476"/>
        <v>1.0059007799999999</v>
      </c>
      <c r="M862" s="142">
        <f t="shared" si="463"/>
        <v>1</v>
      </c>
      <c r="N862" s="142">
        <f t="shared" si="458"/>
        <v>1.2085334319301226</v>
      </c>
      <c r="O862" s="135">
        <f t="shared" si="460"/>
        <v>1.2156647199999999</v>
      </c>
      <c r="P862" s="135">
        <f t="shared" si="468"/>
        <v>1019.64441329</v>
      </c>
      <c r="Q862" s="190">
        <f t="shared" si="481"/>
        <v>28</v>
      </c>
      <c r="R862" s="191">
        <f t="shared" si="477"/>
        <v>1.0928657750445291E-2</v>
      </c>
      <c r="S862" s="135">
        <f t="shared" si="469"/>
        <v>11.143344819999999</v>
      </c>
      <c r="T862" s="145">
        <f t="shared" si="478"/>
        <v>7.8600000000000003E-2</v>
      </c>
      <c r="U862" s="143">
        <f t="shared" si="459"/>
        <v>21</v>
      </c>
      <c r="V862" s="143">
        <v>252</v>
      </c>
      <c r="W862" s="142">
        <f t="shared" si="470"/>
        <v>1.0063252460000001</v>
      </c>
      <c r="X862" s="135">
        <f t="shared" si="471"/>
        <v>6.4495017399999996</v>
      </c>
      <c r="Y862" s="135">
        <f t="shared" si="472"/>
        <v>17.592846559999998</v>
      </c>
      <c r="Z862" s="148" t="str">
        <f t="shared" si="482"/>
        <v>A+J=</v>
      </c>
      <c r="AA862" s="140">
        <f t="shared" si="483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22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3"/>
      <c r="DN862" s="1"/>
      <c r="DO862" s="1"/>
      <c r="DP862" s="1"/>
      <c r="DQ862" s="1"/>
      <c r="DR862" s="1"/>
      <c r="DS862" s="1"/>
      <c r="DT862" s="1"/>
      <c r="DU862" s="1"/>
      <c r="DV862" s="1"/>
      <c r="DW862" s="4"/>
      <c r="DX862" s="1"/>
      <c r="DY862" s="1"/>
      <c r="DZ862" s="1"/>
      <c r="EA862" s="1"/>
      <c r="EB862" s="1"/>
      <c r="EC862" s="1"/>
    </row>
    <row r="863" spans="1:133" ht="12.75" x14ac:dyDescent="0.2">
      <c r="A863" s="134">
        <f t="shared" si="473"/>
        <v>44916</v>
      </c>
      <c r="B863" s="135">
        <f t="shared" si="465"/>
        <v>1008.98337264</v>
      </c>
      <c r="C863" s="135">
        <f t="shared" si="479"/>
        <v>829.58816841999999</v>
      </c>
      <c r="D863" s="136">
        <f t="shared" si="474"/>
        <v>6407.93</v>
      </c>
      <c r="E863" s="137">
        <f t="shared" si="461"/>
        <v>6434.2</v>
      </c>
      <c r="F863" s="138">
        <f t="shared" si="462"/>
        <v>44885</v>
      </c>
      <c r="G863" s="139">
        <f t="shared" si="466"/>
        <v>4.0996078296735572E-3</v>
      </c>
      <c r="H863" s="140">
        <f t="shared" si="480"/>
        <v>44946</v>
      </c>
      <c r="I863" s="140">
        <f t="shared" si="467"/>
        <v>44946</v>
      </c>
      <c r="J863" s="141">
        <f t="shared" si="475"/>
        <v>23</v>
      </c>
      <c r="K863" s="141">
        <f t="shared" si="464"/>
        <v>1</v>
      </c>
      <c r="L863" s="8">
        <f t="shared" si="476"/>
        <v>1.00017789</v>
      </c>
      <c r="M863" s="142">
        <f t="shared" si="463"/>
        <v>1.0059007799999999</v>
      </c>
      <c r="N863" s="142">
        <f t="shared" ref="N863:N926" si="484">IF(I863&gt;I862,N862*M863,N862)</f>
        <v>1.2156647218345873</v>
      </c>
      <c r="O863" s="135">
        <f t="shared" si="460"/>
        <v>1.2158809699999999</v>
      </c>
      <c r="P863" s="135">
        <f t="shared" si="468"/>
        <v>1008.68046691</v>
      </c>
      <c r="Q863" s="190">
        <f t="shared" si="481"/>
        <v>0</v>
      </c>
      <c r="R863" s="191">
        <f t="shared" si="477"/>
        <v>0</v>
      </c>
      <c r="S863" s="135">
        <f t="shared" si="469"/>
        <v>0</v>
      </c>
      <c r="T863" s="145">
        <f t="shared" si="478"/>
        <v>7.8600000000000003E-2</v>
      </c>
      <c r="U863" s="143">
        <f t="shared" si="459"/>
        <v>1</v>
      </c>
      <c r="V863" s="143">
        <v>252</v>
      </c>
      <c r="W863" s="142">
        <f t="shared" si="470"/>
        <v>1.0003002990000001</v>
      </c>
      <c r="X863" s="135">
        <f t="shared" si="471"/>
        <v>0.30290572999999998</v>
      </c>
      <c r="Y863" s="135">
        <f t="shared" si="472"/>
        <v>0</v>
      </c>
      <c r="Z863" s="148" t="str">
        <f t="shared" si="482"/>
        <v>A+J=</v>
      </c>
      <c r="AA863" s="140">
        <f t="shared" si="483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22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3"/>
      <c r="DN863" s="1"/>
      <c r="DO863" s="1"/>
      <c r="DP863" s="1"/>
      <c r="DQ863" s="1"/>
      <c r="DR863" s="1"/>
      <c r="DS863" s="1"/>
      <c r="DT863" s="1"/>
      <c r="DU863" s="1"/>
      <c r="DV863" s="1"/>
      <c r="DW863" s="4"/>
      <c r="DX863" s="1"/>
      <c r="DY863" s="1"/>
      <c r="DZ863" s="1"/>
      <c r="EA863" s="1"/>
      <c r="EB863" s="1"/>
      <c r="EC863" s="1"/>
    </row>
    <row r="864" spans="1:133" ht="12.75" x14ac:dyDescent="0.2">
      <c r="A864" s="134">
        <f t="shared" si="473"/>
        <v>44917</v>
      </c>
      <c r="B864" s="135">
        <f t="shared" si="465"/>
        <v>1009.46591586</v>
      </c>
      <c r="C864" s="135">
        <f t="shared" si="479"/>
        <v>829.58816841999999</v>
      </c>
      <c r="D864" s="136">
        <f t="shared" si="474"/>
        <v>6407.93</v>
      </c>
      <c r="E864" s="137">
        <f t="shared" si="461"/>
        <v>6434.2</v>
      </c>
      <c r="F864" s="138">
        <f t="shared" si="462"/>
        <v>44885</v>
      </c>
      <c r="G864" s="139">
        <f t="shared" si="466"/>
        <v>4.0996078296735572E-3</v>
      </c>
      <c r="H864" s="140">
        <f t="shared" si="480"/>
        <v>44946</v>
      </c>
      <c r="I864" s="140">
        <f t="shared" si="467"/>
        <v>44946</v>
      </c>
      <c r="J864" s="141">
        <f t="shared" si="475"/>
        <v>23</v>
      </c>
      <c r="K864" s="141">
        <f t="shared" si="464"/>
        <v>2</v>
      </c>
      <c r="L864" s="8">
        <f t="shared" si="476"/>
        <v>1.00035582</v>
      </c>
      <c r="M864" s="142">
        <f t="shared" si="463"/>
        <v>1.0059007799999999</v>
      </c>
      <c r="N864" s="142">
        <f t="shared" si="484"/>
        <v>1.2156647218345873</v>
      </c>
      <c r="O864" s="135">
        <f t="shared" si="460"/>
        <v>1.2160972699999999</v>
      </c>
      <c r="P864" s="135">
        <f t="shared" si="468"/>
        <v>1008.85990683</v>
      </c>
      <c r="Q864" s="190">
        <f t="shared" si="481"/>
        <v>0</v>
      </c>
      <c r="R864" s="191">
        <f t="shared" si="477"/>
        <v>0</v>
      </c>
      <c r="S864" s="135">
        <f t="shared" si="469"/>
        <v>0</v>
      </c>
      <c r="T864" s="145">
        <f t="shared" si="478"/>
        <v>7.8600000000000003E-2</v>
      </c>
      <c r="U864" s="143">
        <f t="shared" si="459"/>
        <v>2</v>
      </c>
      <c r="V864" s="143">
        <v>252</v>
      </c>
      <c r="W864" s="142">
        <f t="shared" si="470"/>
        <v>1.0006006869999999</v>
      </c>
      <c r="X864" s="135">
        <f t="shared" si="471"/>
        <v>0.60600902999999995</v>
      </c>
      <c r="Y864" s="135">
        <f t="shared" si="472"/>
        <v>0</v>
      </c>
      <c r="Z864" s="148" t="str">
        <f t="shared" si="482"/>
        <v>A+J=</v>
      </c>
      <c r="AA864" s="140">
        <f t="shared" si="483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22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3"/>
      <c r="DN864" s="1"/>
      <c r="DO864" s="1"/>
      <c r="DP864" s="1"/>
      <c r="DQ864" s="1"/>
      <c r="DR864" s="1"/>
      <c r="DS864" s="1"/>
      <c r="DT864" s="1"/>
      <c r="DU864" s="1"/>
      <c r="DV864" s="1"/>
      <c r="DW864" s="4"/>
      <c r="DX864" s="1"/>
      <c r="DY864" s="1"/>
      <c r="DZ864" s="1"/>
      <c r="EA864" s="1"/>
      <c r="EB864" s="1"/>
      <c r="EC864" s="1"/>
    </row>
    <row r="865" spans="1:133" ht="12.75" x14ac:dyDescent="0.2">
      <c r="A865" s="134">
        <f t="shared" si="473"/>
        <v>44918</v>
      </c>
      <c r="B865" s="135">
        <f t="shared" si="465"/>
        <v>1009.94869192</v>
      </c>
      <c r="C865" s="135">
        <f t="shared" si="479"/>
        <v>829.58816841999999</v>
      </c>
      <c r="D865" s="136">
        <f t="shared" si="474"/>
        <v>6407.93</v>
      </c>
      <c r="E865" s="137">
        <f t="shared" si="461"/>
        <v>6434.2</v>
      </c>
      <c r="F865" s="138">
        <f t="shared" si="462"/>
        <v>44885</v>
      </c>
      <c r="G865" s="139">
        <f t="shared" si="466"/>
        <v>4.0996078296735572E-3</v>
      </c>
      <c r="H865" s="140">
        <f t="shared" si="480"/>
        <v>44946</v>
      </c>
      <c r="I865" s="140">
        <f t="shared" si="467"/>
        <v>44946</v>
      </c>
      <c r="J865" s="141">
        <f t="shared" si="475"/>
        <v>23</v>
      </c>
      <c r="K865" s="141">
        <f t="shared" si="464"/>
        <v>3</v>
      </c>
      <c r="L865" s="8">
        <f t="shared" si="476"/>
        <v>1.00053378</v>
      </c>
      <c r="M865" s="142">
        <f t="shared" si="463"/>
        <v>1.0059007799999999</v>
      </c>
      <c r="N865" s="142">
        <f t="shared" si="484"/>
        <v>1.2156647218345873</v>
      </c>
      <c r="O865" s="135">
        <f t="shared" si="460"/>
        <v>1.21631361</v>
      </c>
      <c r="P865" s="135">
        <f t="shared" si="468"/>
        <v>1009.03937994</v>
      </c>
      <c r="Q865" s="190">
        <f t="shared" si="481"/>
        <v>0</v>
      </c>
      <c r="R865" s="191">
        <f t="shared" si="477"/>
        <v>0</v>
      </c>
      <c r="S865" s="135">
        <f t="shared" si="469"/>
        <v>0</v>
      </c>
      <c r="T865" s="145">
        <f t="shared" si="478"/>
        <v>7.8600000000000003E-2</v>
      </c>
      <c r="U865" s="143">
        <f t="shared" si="459"/>
        <v>3</v>
      </c>
      <c r="V865" s="143">
        <v>252</v>
      </c>
      <c r="W865" s="142">
        <f t="shared" si="470"/>
        <v>1.000901166</v>
      </c>
      <c r="X865" s="135">
        <f t="shared" si="471"/>
        <v>0.90931198000000002</v>
      </c>
      <c r="Y865" s="135">
        <f t="shared" si="472"/>
        <v>0</v>
      </c>
      <c r="Z865" s="148" t="str">
        <f t="shared" si="482"/>
        <v>A+J=</v>
      </c>
      <c r="AA865" s="140">
        <f t="shared" si="483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22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3"/>
      <c r="DN865" s="1"/>
      <c r="DO865" s="1"/>
      <c r="DP865" s="1"/>
      <c r="DQ865" s="1"/>
      <c r="DR865" s="1"/>
      <c r="DS865" s="1"/>
      <c r="DT865" s="1"/>
      <c r="DU865" s="1"/>
      <c r="DV865" s="1"/>
      <c r="DW865" s="4"/>
      <c r="DX865" s="1"/>
      <c r="DY865" s="1"/>
      <c r="DZ865" s="1"/>
      <c r="EA865" s="1"/>
      <c r="EB865" s="1"/>
      <c r="EC865" s="1"/>
    </row>
    <row r="866" spans="1:133" ht="12.75" x14ac:dyDescent="0.2">
      <c r="A866" s="134">
        <f t="shared" si="473"/>
        <v>44919</v>
      </c>
      <c r="B866" s="135">
        <f t="shared" si="465"/>
        <v>1010.43170089</v>
      </c>
      <c r="C866" s="135">
        <f t="shared" si="479"/>
        <v>829.58816841999999</v>
      </c>
      <c r="D866" s="136">
        <f t="shared" si="474"/>
        <v>6407.93</v>
      </c>
      <c r="E866" s="137">
        <f t="shared" si="461"/>
        <v>6434.2</v>
      </c>
      <c r="F866" s="138">
        <f t="shared" si="462"/>
        <v>44885</v>
      </c>
      <c r="G866" s="139">
        <f t="shared" si="466"/>
        <v>4.0996078296735572E-3</v>
      </c>
      <c r="H866" s="140">
        <f t="shared" si="480"/>
        <v>44946</v>
      </c>
      <c r="I866" s="140">
        <f t="shared" si="467"/>
        <v>44946</v>
      </c>
      <c r="J866" s="141">
        <f t="shared" si="475"/>
        <v>23</v>
      </c>
      <c r="K866" s="141">
        <f t="shared" si="464"/>
        <v>4</v>
      </c>
      <c r="L866" s="8">
        <f t="shared" si="476"/>
        <v>1.0007117699999999</v>
      </c>
      <c r="M866" s="142">
        <f t="shared" si="463"/>
        <v>1.0059007799999999</v>
      </c>
      <c r="N866" s="142">
        <f t="shared" si="484"/>
        <v>1.2156647218345873</v>
      </c>
      <c r="O866" s="135">
        <f t="shared" si="460"/>
        <v>1.21652999</v>
      </c>
      <c r="P866" s="135">
        <f t="shared" si="468"/>
        <v>1009.21888623</v>
      </c>
      <c r="Q866" s="190">
        <f t="shared" si="481"/>
        <v>0</v>
      </c>
      <c r="R866" s="191">
        <f t="shared" si="477"/>
        <v>0</v>
      </c>
      <c r="S866" s="135">
        <f t="shared" si="469"/>
        <v>0</v>
      </c>
      <c r="T866" s="145">
        <f t="shared" si="478"/>
        <v>7.8600000000000003E-2</v>
      </c>
      <c r="U866" s="143">
        <f t="shared" si="459"/>
        <v>4</v>
      </c>
      <c r="V866" s="143">
        <v>252</v>
      </c>
      <c r="W866" s="142">
        <f t="shared" si="470"/>
        <v>1.0012017360000001</v>
      </c>
      <c r="X866" s="135">
        <f t="shared" si="471"/>
        <v>1.21281466</v>
      </c>
      <c r="Y866" s="135">
        <f t="shared" si="472"/>
        <v>0</v>
      </c>
      <c r="Z866" s="148" t="str">
        <f t="shared" si="482"/>
        <v>A+J=</v>
      </c>
      <c r="AA866" s="140">
        <f t="shared" si="483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22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3"/>
      <c r="DN866" s="1"/>
      <c r="DO866" s="1"/>
      <c r="DP866" s="1"/>
      <c r="DQ866" s="1"/>
      <c r="DR866" s="1"/>
      <c r="DS866" s="1"/>
      <c r="DT866" s="1"/>
      <c r="DU866" s="1"/>
      <c r="DV866" s="1"/>
      <c r="DW866" s="4"/>
      <c r="DX866" s="1"/>
      <c r="DY866" s="1"/>
      <c r="DZ866" s="1"/>
      <c r="EA866" s="1"/>
      <c r="EB866" s="1"/>
      <c r="EC866" s="1"/>
    </row>
    <row r="867" spans="1:133" ht="12.75" x14ac:dyDescent="0.2">
      <c r="A867" s="134">
        <f t="shared" si="473"/>
        <v>44920</v>
      </c>
      <c r="B867" s="135">
        <f t="shared" si="465"/>
        <v>1010.43170089</v>
      </c>
      <c r="C867" s="135">
        <f t="shared" si="479"/>
        <v>829.58816841999999</v>
      </c>
      <c r="D867" s="136">
        <f t="shared" si="474"/>
        <v>6407.93</v>
      </c>
      <c r="E867" s="137">
        <f t="shared" si="461"/>
        <v>6434.2</v>
      </c>
      <c r="F867" s="138">
        <f t="shared" si="462"/>
        <v>44885</v>
      </c>
      <c r="G867" s="139">
        <f t="shared" si="466"/>
        <v>4.0996078296735572E-3</v>
      </c>
      <c r="H867" s="140">
        <f t="shared" si="480"/>
        <v>44946</v>
      </c>
      <c r="I867" s="140">
        <f t="shared" si="467"/>
        <v>44946</v>
      </c>
      <c r="J867" s="141">
        <f t="shared" si="475"/>
        <v>23</v>
      </c>
      <c r="K867" s="141">
        <f t="shared" si="464"/>
        <v>4</v>
      </c>
      <c r="L867" s="8">
        <f t="shared" si="476"/>
        <v>1.0007117699999999</v>
      </c>
      <c r="M867" s="142">
        <f t="shared" si="463"/>
        <v>1.0059007799999999</v>
      </c>
      <c r="N867" s="142">
        <f t="shared" si="484"/>
        <v>1.2156647218345873</v>
      </c>
      <c r="O867" s="135">
        <f t="shared" si="460"/>
        <v>1.21652999</v>
      </c>
      <c r="P867" s="135">
        <f t="shared" si="468"/>
        <v>1009.21888623</v>
      </c>
      <c r="Q867" s="190">
        <f t="shared" si="481"/>
        <v>0</v>
      </c>
      <c r="R867" s="191">
        <f t="shared" si="477"/>
        <v>0</v>
      </c>
      <c r="S867" s="135">
        <f t="shared" si="469"/>
        <v>0</v>
      </c>
      <c r="T867" s="145">
        <f t="shared" si="478"/>
        <v>7.8600000000000003E-2</v>
      </c>
      <c r="U867" s="143">
        <f t="shared" si="459"/>
        <v>4</v>
      </c>
      <c r="V867" s="143">
        <v>252</v>
      </c>
      <c r="W867" s="142">
        <f t="shared" si="470"/>
        <v>1.0012017360000001</v>
      </c>
      <c r="X867" s="135">
        <f t="shared" si="471"/>
        <v>1.21281466</v>
      </c>
      <c r="Y867" s="135">
        <f t="shared" si="472"/>
        <v>0</v>
      </c>
      <c r="Z867" s="148" t="str">
        <f t="shared" si="482"/>
        <v>A+J=</v>
      </c>
      <c r="AA867" s="140">
        <f t="shared" si="483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22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3"/>
      <c r="DN867" s="1"/>
      <c r="DO867" s="1"/>
      <c r="DP867" s="1"/>
      <c r="DQ867" s="1"/>
      <c r="DR867" s="1"/>
      <c r="DS867" s="1"/>
      <c r="DT867" s="1"/>
      <c r="DU867" s="1"/>
      <c r="DV867" s="1"/>
      <c r="DW867" s="4"/>
      <c r="DX867" s="1"/>
      <c r="DY867" s="1"/>
      <c r="DZ867" s="1"/>
      <c r="EA867" s="1"/>
      <c r="EB867" s="1"/>
      <c r="EC867" s="1"/>
    </row>
    <row r="868" spans="1:133" ht="12.75" x14ac:dyDescent="0.2">
      <c r="A868" s="134">
        <f t="shared" si="473"/>
        <v>44921</v>
      </c>
      <c r="B868" s="135">
        <f t="shared" si="465"/>
        <v>1010.43170089</v>
      </c>
      <c r="C868" s="135">
        <f t="shared" si="479"/>
        <v>829.58816841999999</v>
      </c>
      <c r="D868" s="136">
        <f t="shared" si="474"/>
        <v>6407.93</v>
      </c>
      <c r="E868" s="137">
        <f t="shared" si="461"/>
        <v>6434.2</v>
      </c>
      <c r="F868" s="138">
        <f t="shared" si="462"/>
        <v>44885</v>
      </c>
      <c r="G868" s="139">
        <f t="shared" si="466"/>
        <v>4.0996078296735572E-3</v>
      </c>
      <c r="H868" s="140">
        <f t="shared" si="480"/>
        <v>44946</v>
      </c>
      <c r="I868" s="140">
        <f t="shared" si="467"/>
        <v>44946</v>
      </c>
      <c r="J868" s="141">
        <f t="shared" si="475"/>
        <v>23</v>
      </c>
      <c r="K868" s="141">
        <f t="shared" si="464"/>
        <v>4</v>
      </c>
      <c r="L868" s="8">
        <f t="shared" si="476"/>
        <v>1.0007117699999999</v>
      </c>
      <c r="M868" s="142">
        <f t="shared" si="463"/>
        <v>1.0059007799999999</v>
      </c>
      <c r="N868" s="142">
        <f t="shared" si="484"/>
        <v>1.2156647218345873</v>
      </c>
      <c r="O868" s="135">
        <f t="shared" si="460"/>
        <v>1.21652999</v>
      </c>
      <c r="P868" s="135">
        <f t="shared" si="468"/>
        <v>1009.21888623</v>
      </c>
      <c r="Q868" s="190">
        <f t="shared" si="481"/>
        <v>0</v>
      </c>
      <c r="R868" s="191">
        <f t="shared" si="477"/>
        <v>0</v>
      </c>
      <c r="S868" s="135">
        <f t="shared" si="469"/>
        <v>0</v>
      </c>
      <c r="T868" s="145">
        <f t="shared" si="478"/>
        <v>7.8600000000000003E-2</v>
      </c>
      <c r="U868" s="143">
        <f t="shared" si="459"/>
        <v>4</v>
      </c>
      <c r="V868" s="143">
        <v>252</v>
      </c>
      <c r="W868" s="142">
        <f t="shared" si="470"/>
        <v>1.0012017360000001</v>
      </c>
      <c r="X868" s="135">
        <f t="shared" si="471"/>
        <v>1.21281466</v>
      </c>
      <c r="Y868" s="135">
        <f t="shared" si="472"/>
        <v>0</v>
      </c>
      <c r="Z868" s="148" t="str">
        <f t="shared" si="482"/>
        <v>A+J=</v>
      </c>
      <c r="AA868" s="140">
        <f t="shared" si="483"/>
        <v>44946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22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3"/>
      <c r="DN868" s="1"/>
      <c r="DO868" s="1"/>
      <c r="DP868" s="1"/>
      <c r="DQ868" s="1"/>
      <c r="DR868" s="1"/>
      <c r="DS868" s="1"/>
      <c r="DT868" s="1"/>
      <c r="DU868" s="1"/>
      <c r="DV868" s="1"/>
      <c r="DW868" s="4"/>
      <c r="DX868" s="1"/>
      <c r="DY868" s="1"/>
      <c r="DZ868" s="1"/>
      <c r="EA868" s="1"/>
      <c r="EB868" s="1"/>
      <c r="EC868" s="1"/>
    </row>
    <row r="869" spans="1:133" ht="12.75" x14ac:dyDescent="0.2">
      <c r="A869" s="134">
        <f t="shared" si="473"/>
        <v>44922</v>
      </c>
      <c r="B869" s="135">
        <f t="shared" si="465"/>
        <v>1010.91493253</v>
      </c>
      <c r="C869" s="135">
        <f t="shared" si="479"/>
        <v>829.58816841999999</v>
      </c>
      <c r="D869" s="136">
        <f t="shared" si="474"/>
        <v>6407.93</v>
      </c>
      <c r="E869" s="137">
        <f t="shared" si="461"/>
        <v>6434.2</v>
      </c>
      <c r="F869" s="138">
        <f t="shared" si="462"/>
        <v>44885</v>
      </c>
      <c r="G869" s="139">
        <f t="shared" si="466"/>
        <v>4.0996078296735572E-3</v>
      </c>
      <c r="H869" s="140">
        <f t="shared" si="480"/>
        <v>44946</v>
      </c>
      <c r="I869" s="140">
        <f t="shared" si="467"/>
        <v>44946</v>
      </c>
      <c r="J869" s="141">
        <f t="shared" si="475"/>
        <v>23</v>
      </c>
      <c r="K869" s="141">
        <f t="shared" si="464"/>
        <v>5</v>
      </c>
      <c r="L869" s="8">
        <f t="shared" si="476"/>
        <v>1.00088979</v>
      </c>
      <c r="M869" s="142">
        <f t="shared" si="463"/>
        <v>1.0059007799999999</v>
      </c>
      <c r="N869" s="142">
        <f t="shared" si="484"/>
        <v>1.2156647218345873</v>
      </c>
      <c r="O869" s="135">
        <f t="shared" si="460"/>
        <v>1.2167463999999999</v>
      </c>
      <c r="P869" s="135">
        <f t="shared" si="468"/>
        <v>1009.3984174</v>
      </c>
      <c r="Q869" s="190">
        <f t="shared" si="481"/>
        <v>0</v>
      </c>
      <c r="R869" s="191">
        <f t="shared" si="477"/>
        <v>0</v>
      </c>
      <c r="S869" s="135">
        <f t="shared" si="469"/>
        <v>0</v>
      </c>
      <c r="T869" s="145">
        <f t="shared" si="478"/>
        <v>7.8600000000000003E-2</v>
      </c>
      <c r="U869" s="143">
        <f t="shared" ref="U869:U932" si="485">IF(Q868&gt;0,1,IF(K869=K868,U868,U868+1))</f>
        <v>5</v>
      </c>
      <c r="V869" s="143">
        <v>252</v>
      </c>
      <c r="W869" s="142">
        <f t="shared" si="470"/>
        <v>1.0015023949999999</v>
      </c>
      <c r="X869" s="135">
        <f t="shared" si="471"/>
        <v>1.5165151299999999</v>
      </c>
      <c r="Y869" s="135">
        <f t="shared" si="472"/>
        <v>0</v>
      </c>
      <c r="Z869" s="148" t="str">
        <f t="shared" si="482"/>
        <v>A+J=</v>
      </c>
      <c r="AA869" s="140">
        <f t="shared" si="483"/>
        <v>44946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22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3"/>
      <c r="DN869" s="1"/>
      <c r="DO869" s="1"/>
      <c r="DP869" s="1"/>
      <c r="DQ869" s="1"/>
      <c r="DR869" s="1"/>
      <c r="DS869" s="1"/>
      <c r="DT869" s="1"/>
      <c r="DU869" s="1"/>
      <c r="DV869" s="1"/>
      <c r="DW869" s="4"/>
      <c r="DX869" s="1"/>
      <c r="DY869" s="1"/>
      <c r="DZ869" s="1"/>
      <c r="EA869" s="1"/>
      <c r="EB869" s="1"/>
      <c r="EC869" s="1"/>
    </row>
    <row r="870" spans="1:133" ht="12.75" x14ac:dyDescent="0.2">
      <c r="A870" s="134">
        <f t="shared" si="473"/>
        <v>44923</v>
      </c>
      <c r="B870" s="135">
        <f t="shared" si="465"/>
        <v>1011.3983972399999</v>
      </c>
      <c r="C870" s="135">
        <f t="shared" si="479"/>
        <v>829.58816841999999</v>
      </c>
      <c r="D870" s="136">
        <f t="shared" si="474"/>
        <v>6407.93</v>
      </c>
      <c r="E870" s="137">
        <f t="shared" si="461"/>
        <v>6434.2</v>
      </c>
      <c r="F870" s="138">
        <f t="shared" si="462"/>
        <v>44885</v>
      </c>
      <c r="G870" s="139">
        <f t="shared" si="466"/>
        <v>4.0996078296735572E-3</v>
      </c>
      <c r="H870" s="140">
        <f t="shared" si="480"/>
        <v>44946</v>
      </c>
      <c r="I870" s="140">
        <f t="shared" si="467"/>
        <v>44946</v>
      </c>
      <c r="J870" s="141">
        <f t="shared" si="475"/>
        <v>23</v>
      </c>
      <c r="K870" s="141">
        <f t="shared" si="464"/>
        <v>6</v>
      </c>
      <c r="L870" s="8">
        <f t="shared" si="476"/>
        <v>1.0010678399999999</v>
      </c>
      <c r="M870" s="142">
        <f t="shared" si="463"/>
        <v>1.0059007799999999</v>
      </c>
      <c r="N870" s="142">
        <f t="shared" si="484"/>
        <v>1.2156647218345873</v>
      </c>
      <c r="O870" s="135">
        <f t="shared" si="460"/>
        <v>1.21696285</v>
      </c>
      <c r="P870" s="135">
        <f t="shared" si="468"/>
        <v>1009.5779817599999</v>
      </c>
      <c r="Q870" s="190">
        <f t="shared" si="481"/>
        <v>0</v>
      </c>
      <c r="R870" s="191">
        <f t="shared" si="477"/>
        <v>0</v>
      </c>
      <c r="S870" s="135">
        <f t="shared" si="469"/>
        <v>0</v>
      </c>
      <c r="T870" s="145">
        <f t="shared" si="478"/>
        <v>7.8600000000000003E-2</v>
      </c>
      <c r="U870" s="143">
        <f t="shared" si="485"/>
        <v>6</v>
      </c>
      <c r="V870" s="143">
        <v>252</v>
      </c>
      <c r="W870" s="142">
        <f t="shared" si="470"/>
        <v>1.001803145</v>
      </c>
      <c r="X870" s="135">
        <f t="shared" si="471"/>
        <v>1.8204154800000001</v>
      </c>
      <c r="Y870" s="135">
        <f t="shared" si="472"/>
        <v>0</v>
      </c>
      <c r="Z870" s="148" t="str">
        <f t="shared" si="482"/>
        <v>A+J=</v>
      </c>
      <c r="AA870" s="140">
        <f t="shared" si="483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22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3"/>
      <c r="DN870" s="1"/>
      <c r="DO870" s="1"/>
      <c r="DP870" s="1"/>
      <c r="DQ870" s="1"/>
      <c r="DR870" s="1"/>
      <c r="DS870" s="1"/>
      <c r="DT870" s="1"/>
      <c r="DU870" s="1"/>
      <c r="DV870" s="1"/>
      <c r="DW870" s="4"/>
      <c r="DX870" s="1"/>
      <c r="DY870" s="1"/>
      <c r="DZ870" s="1"/>
      <c r="EA870" s="1"/>
      <c r="EB870" s="1"/>
      <c r="EC870" s="1"/>
    </row>
    <row r="871" spans="1:133" ht="12.75" x14ac:dyDescent="0.2">
      <c r="A871" s="134">
        <f t="shared" si="473"/>
        <v>44924</v>
      </c>
      <c r="B871" s="135">
        <f t="shared" si="465"/>
        <v>1011.88210241</v>
      </c>
      <c r="C871" s="135">
        <f t="shared" si="479"/>
        <v>829.58816841999999</v>
      </c>
      <c r="D871" s="136">
        <f t="shared" si="474"/>
        <v>6407.93</v>
      </c>
      <c r="E871" s="137">
        <f t="shared" si="461"/>
        <v>6434.2</v>
      </c>
      <c r="F871" s="138">
        <f t="shared" si="462"/>
        <v>44885</v>
      </c>
      <c r="G871" s="139">
        <f t="shared" si="466"/>
        <v>4.0996078296735572E-3</v>
      </c>
      <c r="H871" s="140">
        <f t="shared" si="480"/>
        <v>44946</v>
      </c>
      <c r="I871" s="140">
        <f t="shared" si="467"/>
        <v>44946</v>
      </c>
      <c r="J871" s="141">
        <f t="shared" si="475"/>
        <v>23</v>
      </c>
      <c r="K871" s="141">
        <f t="shared" si="464"/>
        <v>7</v>
      </c>
      <c r="L871" s="8">
        <f t="shared" si="476"/>
        <v>1.0012459300000001</v>
      </c>
      <c r="M871" s="142">
        <f t="shared" si="463"/>
        <v>1.0059007799999999</v>
      </c>
      <c r="N871" s="142">
        <f t="shared" si="484"/>
        <v>1.2156647218345873</v>
      </c>
      <c r="O871" s="135">
        <f t="shared" si="460"/>
        <v>1.2171793500000001</v>
      </c>
      <c r="P871" s="135">
        <f t="shared" si="468"/>
        <v>1009.7575876</v>
      </c>
      <c r="Q871" s="190">
        <f t="shared" si="481"/>
        <v>0</v>
      </c>
      <c r="R871" s="191">
        <f t="shared" si="477"/>
        <v>0</v>
      </c>
      <c r="S871" s="135">
        <f t="shared" si="469"/>
        <v>0</v>
      </c>
      <c r="T871" s="145">
        <f t="shared" si="478"/>
        <v>7.8600000000000003E-2</v>
      </c>
      <c r="U871" s="143">
        <f t="shared" si="485"/>
        <v>7</v>
      </c>
      <c r="V871" s="143">
        <v>252</v>
      </c>
      <c r="W871" s="142">
        <f t="shared" si="470"/>
        <v>1.002103985</v>
      </c>
      <c r="X871" s="135">
        <f t="shared" si="471"/>
        <v>2.12451481</v>
      </c>
      <c r="Y871" s="135">
        <f t="shared" si="472"/>
        <v>0</v>
      </c>
      <c r="Z871" s="148" t="str">
        <f t="shared" si="482"/>
        <v>A+J=</v>
      </c>
      <c r="AA871" s="140">
        <f t="shared" si="483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22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3"/>
      <c r="DN871" s="1"/>
      <c r="DO871" s="1"/>
      <c r="DP871" s="1"/>
      <c r="DQ871" s="1"/>
      <c r="DR871" s="1"/>
      <c r="DS871" s="1"/>
      <c r="DT871" s="1"/>
      <c r="DU871" s="1"/>
      <c r="DV871" s="1"/>
      <c r="DW871" s="4"/>
      <c r="DX871" s="1"/>
      <c r="DY871" s="1"/>
      <c r="DZ871" s="1"/>
      <c r="EA871" s="1"/>
      <c r="EB871" s="1"/>
      <c r="EC871" s="1"/>
    </row>
    <row r="872" spans="1:133" ht="12.75" x14ac:dyDescent="0.2">
      <c r="A872" s="134">
        <f t="shared" si="473"/>
        <v>44925</v>
      </c>
      <c r="B872" s="135">
        <f t="shared" si="465"/>
        <v>1012.36602418</v>
      </c>
      <c r="C872" s="135">
        <f t="shared" si="479"/>
        <v>829.58816841999999</v>
      </c>
      <c r="D872" s="136">
        <f t="shared" si="474"/>
        <v>6407.93</v>
      </c>
      <c r="E872" s="137">
        <f t="shared" si="461"/>
        <v>6434.2</v>
      </c>
      <c r="F872" s="138">
        <f t="shared" si="462"/>
        <v>44885</v>
      </c>
      <c r="G872" s="139">
        <f t="shared" si="466"/>
        <v>4.0996078296735572E-3</v>
      </c>
      <c r="H872" s="140">
        <f t="shared" si="480"/>
        <v>44946</v>
      </c>
      <c r="I872" s="140">
        <f t="shared" si="467"/>
        <v>44946</v>
      </c>
      <c r="J872" s="141">
        <f t="shared" si="475"/>
        <v>23</v>
      </c>
      <c r="K872" s="141">
        <f t="shared" si="464"/>
        <v>8</v>
      </c>
      <c r="L872" s="8">
        <f t="shared" si="476"/>
        <v>1.0014240400000001</v>
      </c>
      <c r="M872" s="142">
        <f t="shared" si="463"/>
        <v>1.0059007799999999</v>
      </c>
      <c r="N872" s="142">
        <f t="shared" si="484"/>
        <v>1.2156647218345873</v>
      </c>
      <c r="O872" s="135">
        <f t="shared" si="460"/>
        <v>1.21739587</v>
      </c>
      <c r="P872" s="135">
        <f t="shared" si="468"/>
        <v>1009.93721003</v>
      </c>
      <c r="Q872" s="190">
        <f t="shared" si="481"/>
        <v>0</v>
      </c>
      <c r="R872" s="191">
        <f t="shared" si="477"/>
        <v>0</v>
      </c>
      <c r="S872" s="135">
        <f t="shared" si="469"/>
        <v>0</v>
      </c>
      <c r="T872" s="145">
        <f t="shared" si="478"/>
        <v>7.8600000000000003E-2</v>
      </c>
      <c r="U872" s="143">
        <f t="shared" si="485"/>
        <v>8</v>
      </c>
      <c r="V872" s="143">
        <v>252</v>
      </c>
      <c r="W872" s="142">
        <f t="shared" si="470"/>
        <v>1.0024049159999999</v>
      </c>
      <c r="X872" s="135">
        <f t="shared" si="471"/>
        <v>2.42881415</v>
      </c>
      <c r="Y872" s="135">
        <f t="shared" si="472"/>
        <v>0</v>
      </c>
      <c r="Z872" s="148" t="str">
        <f t="shared" si="482"/>
        <v>A+J=</v>
      </c>
      <c r="AA872" s="140">
        <f t="shared" si="483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22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3"/>
      <c r="DN872" s="1"/>
      <c r="DO872" s="1"/>
      <c r="DP872" s="1"/>
      <c r="DQ872" s="1"/>
      <c r="DR872" s="1"/>
      <c r="DS872" s="1"/>
      <c r="DT872" s="1"/>
      <c r="DU872" s="1"/>
      <c r="DV872" s="1"/>
      <c r="DW872" s="4"/>
      <c r="DX872" s="1"/>
      <c r="DY872" s="1"/>
      <c r="DZ872" s="1"/>
      <c r="EA872" s="1"/>
      <c r="EB872" s="1"/>
      <c r="EC872" s="1"/>
    </row>
    <row r="873" spans="1:133" ht="12.75" x14ac:dyDescent="0.2">
      <c r="A873" s="134">
        <f t="shared" si="473"/>
        <v>44926</v>
      </c>
      <c r="B873" s="135">
        <f t="shared" si="465"/>
        <v>1012.85018656</v>
      </c>
      <c r="C873" s="135">
        <f t="shared" si="479"/>
        <v>829.58816841999999</v>
      </c>
      <c r="D873" s="136">
        <f t="shared" si="474"/>
        <v>6407.93</v>
      </c>
      <c r="E873" s="137">
        <f t="shared" si="461"/>
        <v>6434.2</v>
      </c>
      <c r="F873" s="138">
        <f t="shared" si="462"/>
        <v>44885</v>
      </c>
      <c r="G873" s="139">
        <f t="shared" si="466"/>
        <v>4.0996078296735572E-3</v>
      </c>
      <c r="H873" s="140">
        <f t="shared" si="480"/>
        <v>44946</v>
      </c>
      <c r="I873" s="140">
        <f t="shared" si="467"/>
        <v>44946</v>
      </c>
      <c r="J873" s="141">
        <f t="shared" si="475"/>
        <v>23</v>
      </c>
      <c r="K873" s="141">
        <f t="shared" si="464"/>
        <v>9</v>
      </c>
      <c r="L873" s="8">
        <f t="shared" si="476"/>
        <v>1.0016021900000001</v>
      </c>
      <c r="M873" s="142">
        <f t="shared" si="463"/>
        <v>1.0059007799999999</v>
      </c>
      <c r="N873" s="142">
        <f t="shared" si="484"/>
        <v>1.2156647218345873</v>
      </c>
      <c r="O873" s="135">
        <f t="shared" ref="O873:O936" si="486">TRUNC(TRUNC((L873*N873),15),8)</f>
        <v>1.2176124399999999</v>
      </c>
      <c r="P873" s="135">
        <f t="shared" si="468"/>
        <v>1010.11687394</v>
      </c>
      <c r="Q873" s="190">
        <f t="shared" si="481"/>
        <v>0</v>
      </c>
      <c r="R873" s="191">
        <f t="shared" si="477"/>
        <v>0</v>
      </c>
      <c r="S873" s="135">
        <f t="shared" si="469"/>
        <v>0</v>
      </c>
      <c r="T873" s="145">
        <f t="shared" si="478"/>
        <v>7.8600000000000003E-2</v>
      </c>
      <c r="U873" s="143">
        <f t="shared" si="485"/>
        <v>9</v>
      </c>
      <c r="V873" s="143">
        <v>252</v>
      </c>
      <c r="W873" s="142">
        <f t="shared" si="470"/>
        <v>1.002705937</v>
      </c>
      <c r="X873" s="135">
        <f t="shared" si="471"/>
        <v>2.73331262</v>
      </c>
      <c r="Y873" s="135">
        <f t="shared" si="472"/>
        <v>0</v>
      </c>
      <c r="Z873" s="148" t="str">
        <f t="shared" si="482"/>
        <v>A+J=</v>
      </c>
      <c r="AA873" s="140">
        <f t="shared" si="483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22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3"/>
      <c r="DN873" s="1"/>
      <c r="DO873" s="1"/>
      <c r="DP873" s="1"/>
      <c r="DQ873" s="1"/>
      <c r="DR873" s="1"/>
      <c r="DS873" s="1"/>
      <c r="DT873" s="1"/>
      <c r="DU873" s="1"/>
      <c r="DV873" s="1"/>
      <c r="DW873" s="4"/>
      <c r="DX873" s="1"/>
      <c r="DY873" s="1"/>
      <c r="DZ873" s="1"/>
      <c r="EA873" s="1"/>
      <c r="EB873" s="1"/>
      <c r="EC873" s="1"/>
    </row>
    <row r="874" spans="1:133" ht="12.75" x14ac:dyDescent="0.2">
      <c r="A874" s="134">
        <f t="shared" si="473"/>
        <v>44927</v>
      </c>
      <c r="B874" s="135">
        <f t="shared" si="465"/>
        <v>1012.85018656</v>
      </c>
      <c r="C874" s="135">
        <f t="shared" si="479"/>
        <v>829.58816841999999</v>
      </c>
      <c r="D874" s="136">
        <f t="shared" si="474"/>
        <v>6407.93</v>
      </c>
      <c r="E874" s="137">
        <f t="shared" ref="E874:E937" si="487">IF($K874=1,VLOOKUP($A873,$AO$10:$AS$131,4),E873)</f>
        <v>6434.2</v>
      </c>
      <c r="F874" s="138">
        <f t="shared" ref="F874:F937" si="488">IF($K874=1,VLOOKUP($A873,$AO$10:$AS$131,5),F873)</f>
        <v>44885</v>
      </c>
      <c r="G874" s="139">
        <f t="shared" si="466"/>
        <v>4.0996078296735572E-3</v>
      </c>
      <c r="H874" s="140">
        <f t="shared" si="480"/>
        <v>44946</v>
      </c>
      <c r="I874" s="140">
        <f t="shared" si="467"/>
        <v>44946</v>
      </c>
      <c r="J874" s="141">
        <f t="shared" si="475"/>
        <v>23</v>
      </c>
      <c r="K874" s="141">
        <f t="shared" si="464"/>
        <v>9</v>
      </c>
      <c r="L874" s="8">
        <f t="shared" si="476"/>
        <v>1.0016021900000001</v>
      </c>
      <c r="M874" s="142">
        <f t="shared" ref="M874:M937" si="489">IF(I874&gt;I873,L873,M873)</f>
        <v>1.0059007799999999</v>
      </c>
      <c r="N874" s="142">
        <f t="shared" si="484"/>
        <v>1.2156647218345873</v>
      </c>
      <c r="O874" s="135">
        <f t="shared" si="486"/>
        <v>1.2176124399999999</v>
      </c>
      <c r="P874" s="135">
        <f t="shared" si="468"/>
        <v>1010.11687394</v>
      </c>
      <c r="Q874" s="190">
        <f t="shared" si="481"/>
        <v>0</v>
      </c>
      <c r="R874" s="191">
        <f t="shared" si="477"/>
        <v>0</v>
      </c>
      <c r="S874" s="135">
        <f t="shared" si="469"/>
        <v>0</v>
      </c>
      <c r="T874" s="145">
        <f t="shared" si="478"/>
        <v>7.8600000000000003E-2</v>
      </c>
      <c r="U874" s="143">
        <f t="shared" si="485"/>
        <v>9</v>
      </c>
      <c r="V874" s="143">
        <v>252</v>
      </c>
      <c r="W874" s="142">
        <f t="shared" si="470"/>
        <v>1.002705937</v>
      </c>
      <c r="X874" s="135">
        <f t="shared" si="471"/>
        <v>2.73331262</v>
      </c>
      <c r="Y874" s="135">
        <f t="shared" si="472"/>
        <v>0</v>
      </c>
      <c r="Z874" s="148" t="str">
        <f t="shared" si="482"/>
        <v>A+J=</v>
      </c>
      <c r="AA874" s="140">
        <f t="shared" si="483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22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3"/>
      <c r="DN874" s="1"/>
      <c r="DO874" s="1"/>
      <c r="DP874" s="1"/>
      <c r="DQ874" s="1"/>
      <c r="DR874" s="1"/>
      <c r="DS874" s="1"/>
      <c r="DT874" s="1"/>
      <c r="DU874" s="1"/>
      <c r="DV874" s="1"/>
      <c r="DW874" s="4"/>
      <c r="DX874" s="1"/>
      <c r="DY874" s="1"/>
      <c r="DZ874" s="1"/>
      <c r="EA874" s="1"/>
      <c r="EB874" s="1"/>
      <c r="EC874" s="1"/>
    </row>
    <row r="875" spans="1:133" ht="12.75" x14ac:dyDescent="0.2">
      <c r="A875" s="134">
        <f t="shared" si="473"/>
        <v>44928</v>
      </c>
      <c r="B875" s="135">
        <f t="shared" si="465"/>
        <v>1012.85018656</v>
      </c>
      <c r="C875" s="135">
        <f t="shared" si="479"/>
        <v>829.58816841999999</v>
      </c>
      <c r="D875" s="136">
        <f t="shared" si="474"/>
        <v>6407.93</v>
      </c>
      <c r="E875" s="137">
        <f t="shared" si="487"/>
        <v>6434.2</v>
      </c>
      <c r="F875" s="138">
        <f t="shared" si="488"/>
        <v>44885</v>
      </c>
      <c r="G875" s="139">
        <f t="shared" si="466"/>
        <v>4.0996078296735572E-3</v>
      </c>
      <c r="H875" s="140">
        <f t="shared" si="480"/>
        <v>44946</v>
      </c>
      <c r="I875" s="140">
        <f t="shared" si="467"/>
        <v>44946</v>
      </c>
      <c r="J875" s="141">
        <f t="shared" si="475"/>
        <v>23</v>
      </c>
      <c r="K875" s="141">
        <f t="shared" si="464"/>
        <v>9</v>
      </c>
      <c r="L875" s="8">
        <f t="shared" si="476"/>
        <v>1.0016021900000001</v>
      </c>
      <c r="M875" s="142">
        <f t="shared" si="489"/>
        <v>1.0059007799999999</v>
      </c>
      <c r="N875" s="142">
        <f t="shared" si="484"/>
        <v>1.2156647218345873</v>
      </c>
      <c r="O875" s="135">
        <f t="shared" si="486"/>
        <v>1.2176124399999999</v>
      </c>
      <c r="P875" s="135">
        <f t="shared" si="468"/>
        <v>1010.11687394</v>
      </c>
      <c r="Q875" s="190">
        <f t="shared" si="481"/>
        <v>0</v>
      </c>
      <c r="R875" s="191">
        <f t="shared" si="477"/>
        <v>0</v>
      </c>
      <c r="S875" s="135">
        <f t="shared" si="469"/>
        <v>0</v>
      </c>
      <c r="T875" s="145">
        <f t="shared" si="478"/>
        <v>7.8600000000000003E-2</v>
      </c>
      <c r="U875" s="143">
        <f t="shared" si="485"/>
        <v>9</v>
      </c>
      <c r="V875" s="143">
        <v>252</v>
      </c>
      <c r="W875" s="142">
        <f t="shared" si="470"/>
        <v>1.002705937</v>
      </c>
      <c r="X875" s="135">
        <f t="shared" si="471"/>
        <v>2.73331262</v>
      </c>
      <c r="Y875" s="135">
        <f t="shared" si="472"/>
        <v>0</v>
      </c>
      <c r="Z875" s="148" t="str">
        <f t="shared" si="482"/>
        <v>A+J=</v>
      </c>
      <c r="AA875" s="140">
        <f t="shared" si="483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22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3"/>
      <c r="DN875" s="1"/>
      <c r="DO875" s="1"/>
      <c r="DP875" s="1"/>
      <c r="DQ875" s="1"/>
      <c r="DR875" s="1"/>
      <c r="DS875" s="1"/>
      <c r="DT875" s="1"/>
      <c r="DU875" s="1"/>
      <c r="DV875" s="1"/>
      <c r="DW875" s="4"/>
      <c r="DX875" s="1"/>
      <c r="DY875" s="1"/>
      <c r="DZ875" s="1"/>
      <c r="EA875" s="1"/>
      <c r="EB875" s="1"/>
      <c r="EC875" s="1"/>
    </row>
    <row r="876" spans="1:133" ht="12.75" x14ac:dyDescent="0.2">
      <c r="A876" s="134">
        <f t="shared" si="473"/>
        <v>44929</v>
      </c>
      <c r="B876" s="135">
        <f t="shared" si="465"/>
        <v>1013.33458131</v>
      </c>
      <c r="C876" s="135">
        <f t="shared" si="479"/>
        <v>829.58816841999999</v>
      </c>
      <c r="D876" s="136">
        <f t="shared" si="474"/>
        <v>6407.93</v>
      </c>
      <c r="E876" s="137">
        <f t="shared" si="487"/>
        <v>6434.2</v>
      </c>
      <c r="F876" s="138">
        <f t="shared" si="488"/>
        <v>44885</v>
      </c>
      <c r="G876" s="139">
        <f t="shared" si="466"/>
        <v>4.0996078296735572E-3</v>
      </c>
      <c r="H876" s="140">
        <f t="shared" si="480"/>
        <v>44946</v>
      </c>
      <c r="I876" s="140">
        <f t="shared" si="467"/>
        <v>44946</v>
      </c>
      <c r="J876" s="141">
        <f t="shared" si="475"/>
        <v>23</v>
      </c>
      <c r="K876" s="141">
        <f t="shared" si="464"/>
        <v>10</v>
      </c>
      <c r="L876" s="8">
        <f t="shared" si="476"/>
        <v>1.0017803700000001</v>
      </c>
      <c r="M876" s="142">
        <f t="shared" si="489"/>
        <v>1.0059007799999999</v>
      </c>
      <c r="N876" s="142">
        <f t="shared" si="484"/>
        <v>1.2156647218345873</v>
      </c>
      <c r="O876" s="135">
        <f t="shared" si="486"/>
        <v>1.21782905</v>
      </c>
      <c r="P876" s="135">
        <f t="shared" si="468"/>
        <v>1010.29657103</v>
      </c>
      <c r="Q876" s="190">
        <f t="shared" si="481"/>
        <v>0</v>
      </c>
      <c r="R876" s="191">
        <f t="shared" si="477"/>
        <v>0</v>
      </c>
      <c r="S876" s="135">
        <f t="shared" si="469"/>
        <v>0</v>
      </c>
      <c r="T876" s="145">
        <f t="shared" si="478"/>
        <v>7.8600000000000003E-2</v>
      </c>
      <c r="U876" s="143">
        <f t="shared" si="485"/>
        <v>10</v>
      </c>
      <c r="V876" s="143">
        <v>252</v>
      </c>
      <c r="W876" s="142">
        <f t="shared" si="470"/>
        <v>1.003007048</v>
      </c>
      <c r="X876" s="135">
        <f t="shared" si="471"/>
        <v>3.03801028</v>
      </c>
      <c r="Y876" s="135">
        <f t="shared" si="472"/>
        <v>0</v>
      </c>
      <c r="Z876" s="148" t="str">
        <f t="shared" si="482"/>
        <v>A+J=</v>
      </c>
      <c r="AA876" s="140">
        <f t="shared" si="483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22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3"/>
      <c r="DN876" s="1"/>
      <c r="DO876" s="1"/>
      <c r="DP876" s="1"/>
      <c r="DQ876" s="1"/>
      <c r="DR876" s="1"/>
      <c r="DS876" s="1"/>
      <c r="DT876" s="1"/>
      <c r="DU876" s="1"/>
      <c r="DV876" s="1"/>
      <c r="DW876" s="4"/>
      <c r="DX876" s="1"/>
      <c r="DY876" s="1"/>
      <c r="DZ876" s="1"/>
      <c r="EA876" s="1"/>
      <c r="EB876" s="1"/>
      <c r="EC876" s="1"/>
    </row>
    <row r="877" spans="1:133" ht="12.75" x14ac:dyDescent="0.2">
      <c r="A877" s="134">
        <f t="shared" si="473"/>
        <v>44930</v>
      </c>
      <c r="B877" s="135">
        <f t="shared" si="465"/>
        <v>1013.8192012</v>
      </c>
      <c r="C877" s="135">
        <f t="shared" si="479"/>
        <v>829.58816841999999</v>
      </c>
      <c r="D877" s="136">
        <f t="shared" si="474"/>
        <v>6407.93</v>
      </c>
      <c r="E877" s="137">
        <f t="shared" si="487"/>
        <v>6434.2</v>
      </c>
      <c r="F877" s="138">
        <f t="shared" si="488"/>
        <v>44885</v>
      </c>
      <c r="G877" s="139">
        <f t="shared" si="466"/>
        <v>4.0996078296735572E-3</v>
      </c>
      <c r="H877" s="140">
        <f t="shared" si="480"/>
        <v>44946</v>
      </c>
      <c r="I877" s="140">
        <f t="shared" si="467"/>
        <v>44946</v>
      </c>
      <c r="J877" s="141">
        <f t="shared" si="475"/>
        <v>23</v>
      </c>
      <c r="K877" s="141">
        <f t="shared" si="464"/>
        <v>11</v>
      </c>
      <c r="L877" s="8">
        <f t="shared" si="476"/>
        <v>1.0019585799999999</v>
      </c>
      <c r="M877" s="142">
        <f t="shared" si="489"/>
        <v>1.0059007799999999</v>
      </c>
      <c r="N877" s="142">
        <f t="shared" si="484"/>
        <v>1.2156647218345873</v>
      </c>
      <c r="O877" s="135">
        <f t="shared" si="486"/>
        <v>1.2180456900000001</v>
      </c>
      <c r="P877" s="135">
        <f t="shared" si="468"/>
        <v>1010.4762930099999</v>
      </c>
      <c r="Q877" s="190">
        <f t="shared" si="481"/>
        <v>0</v>
      </c>
      <c r="R877" s="191">
        <f t="shared" si="477"/>
        <v>0</v>
      </c>
      <c r="S877" s="135">
        <f t="shared" si="469"/>
        <v>0</v>
      </c>
      <c r="T877" s="145">
        <f t="shared" si="478"/>
        <v>7.8600000000000003E-2</v>
      </c>
      <c r="U877" s="143">
        <f t="shared" si="485"/>
        <v>11</v>
      </c>
      <c r="V877" s="143">
        <v>252</v>
      </c>
      <c r="W877" s="142">
        <f t="shared" si="470"/>
        <v>1.0033082499999999</v>
      </c>
      <c r="X877" s="135">
        <f t="shared" si="471"/>
        <v>3.3429081900000002</v>
      </c>
      <c r="Y877" s="135">
        <f t="shared" si="472"/>
        <v>0</v>
      </c>
      <c r="Z877" s="148" t="str">
        <f t="shared" si="482"/>
        <v>A+J=</v>
      </c>
      <c r="AA877" s="140">
        <f t="shared" si="483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22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3"/>
      <c r="DN877" s="1"/>
      <c r="DO877" s="1"/>
      <c r="DP877" s="1"/>
      <c r="DQ877" s="1"/>
      <c r="DR877" s="1"/>
      <c r="DS877" s="1"/>
      <c r="DT877" s="1"/>
      <c r="DU877" s="1"/>
      <c r="DV877" s="1"/>
      <c r="DW877" s="4"/>
      <c r="DX877" s="1"/>
      <c r="DY877" s="1"/>
      <c r="DZ877" s="1"/>
      <c r="EA877" s="1"/>
      <c r="EB877" s="1"/>
      <c r="EC877" s="1"/>
    </row>
    <row r="878" spans="1:133" ht="12.75" x14ac:dyDescent="0.2">
      <c r="A878" s="134">
        <f t="shared" si="473"/>
        <v>44931</v>
      </c>
      <c r="B878" s="135">
        <f t="shared" si="465"/>
        <v>1014.3040702799999</v>
      </c>
      <c r="C878" s="135">
        <f t="shared" si="479"/>
        <v>829.58816841999999</v>
      </c>
      <c r="D878" s="136">
        <f t="shared" si="474"/>
        <v>6407.93</v>
      </c>
      <c r="E878" s="137">
        <f t="shared" si="487"/>
        <v>6434.2</v>
      </c>
      <c r="F878" s="138">
        <f t="shared" si="488"/>
        <v>44885</v>
      </c>
      <c r="G878" s="139">
        <f t="shared" si="466"/>
        <v>4.0996078296735572E-3</v>
      </c>
      <c r="H878" s="140">
        <f t="shared" si="480"/>
        <v>44946</v>
      </c>
      <c r="I878" s="140">
        <f t="shared" si="467"/>
        <v>44946</v>
      </c>
      <c r="J878" s="141">
        <f t="shared" si="475"/>
        <v>23</v>
      </c>
      <c r="K878" s="141">
        <f t="shared" ref="K878:K941" si="490">(J878-(NETWORKDAYS(A878,I878,AD$148:AD$502)-1))</f>
        <v>12</v>
      </c>
      <c r="L878" s="8">
        <f t="shared" si="476"/>
        <v>1.00213683</v>
      </c>
      <c r="M878" s="142">
        <f t="shared" si="489"/>
        <v>1.0059007799999999</v>
      </c>
      <c r="N878" s="142">
        <f t="shared" si="484"/>
        <v>1.2156647218345873</v>
      </c>
      <c r="O878" s="135">
        <f t="shared" si="486"/>
        <v>1.21826239</v>
      </c>
      <c r="P878" s="135">
        <f t="shared" si="468"/>
        <v>1010.6560647699999</v>
      </c>
      <c r="Q878" s="190">
        <f t="shared" si="481"/>
        <v>0</v>
      </c>
      <c r="R878" s="191">
        <f t="shared" si="477"/>
        <v>0</v>
      </c>
      <c r="S878" s="135">
        <f t="shared" si="469"/>
        <v>0</v>
      </c>
      <c r="T878" s="145">
        <f t="shared" si="478"/>
        <v>7.8600000000000003E-2</v>
      </c>
      <c r="U878" s="143">
        <f t="shared" si="485"/>
        <v>12</v>
      </c>
      <c r="V878" s="143">
        <v>252</v>
      </c>
      <c r="W878" s="142">
        <f t="shared" si="470"/>
        <v>1.003609542</v>
      </c>
      <c r="X878" s="135">
        <f t="shared" si="471"/>
        <v>3.64800551</v>
      </c>
      <c r="Y878" s="135">
        <f t="shared" si="472"/>
        <v>0</v>
      </c>
      <c r="Z878" s="148" t="str">
        <f t="shared" si="482"/>
        <v>A+J=</v>
      </c>
      <c r="AA878" s="140">
        <f t="shared" si="483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22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3"/>
      <c r="DN878" s="1"/>
      <c r="DO878" s="1"/>
      <c r="DP878" s="1"/>
      <c r="DQ878" s="1"/>
      <c r="DR878" s="1"/>
      <c r="DS878" s="1"/>
      <c r="DT878" s="1"/>
      <c r="DU878" s="1"/>
      <c r="DV878" s="1"/>
      <c r="DW878" s="4"/>
      <c r="DX878" s="1"/>
      <c r="DY878" s="1"/>
      <c r="DZ878" s="1"/>
      <c r="EA878" s="1"/>
      <c r="EB878" s="1"/>
      <c r="EC878" s="1"/>
    </row>
    <row r="879" spans="1:133" ht="12.75" x14ac:dyDescent="0.2">
      <c r="A879" s="134">
        <f t="shared" si="473"/>
        <v>44932</v>
      </c>
      <c r="B879" s="135">
        <f t="shared" si="465"/>
        <v>1014.7891469800001</v>
      </c>
      <c r="C879" s="135">
        <f t="shared" si="479"/>
        <v>829.58816841999999</v>
      </c>
      <c r="D879" s="136">
        <f t="shared" si="474"/>
        <v>6407.93</v>
      </c>
      <c r="E879" s="137">
        <f t="shared" si="487"/>
        <v>6434.2</v>
      </c>
      <c r="F879" s="138">
        <f t="shared" si="488"/>
        <v>44885</v>
      </c>
      <c r="G879" s="139">
        <f t="shared" si="466"/>
        <v>4.0996078296735572E-3</v>
      </c>
      <c r="H879" s="140">
        <f t="shared" si="480"/>
        <v>44946</v>
      </c>
      <c r="I879" s="140">
        <f t="shared" si="467"/>
        <v>44946</v>
      </c>
      <c r="J879" s="141">
        <f t="shared" si="475"/>
        <v>23</v>
      </c>
      <c r="K879" s="141">
        <f t="shared" si="490"/>
        <v>13</v>
      </c>
      <c r="L879" s="8">
        <f t="shared" si="476"/>
        <v>1.0023150999999999</v>
      </c>
      <c r="M879" s="142">
        <f t="shared" si="489"/>
        <v>1.0059007799999999</v>
      </c>
      <c r="N879" s="142">
        <f t="shared" si="484"/>
        <v>1.2156647218345873</v>
      </c>
      <c r="O879" s="135">
        <f t="shared" si="486"/>
        <v>1.2184790999999999</v>
      </c>
      <c r="P879" s="135">
        <f t="shared" si="468"/>
        <v>1010.83584482</v>
      </c>
      <c r="Q879" s="190">
        <f t="shared" si="481"/>
        <v>0</v>
      </c>
      <c r="R879" s="191">
        <f t="shared" si="477"/>
        <v>0</v>
      </c>
      <c r="S879" s="135">
        <f t="shared" si="469"/>
        <v>0</v>
      </c>
      <c r="T879" s="145">
        <f t="shared" si="478"/>
        <v>7.8600000000000003E-2</v>
      </c>
      <c r="U879" s="143">
        <f t="shared" si="485"/>
        <v>13</v>
      </c>
      <c r="V879" s="143">
        <v>252</v>
      </c>
      <c r="W879" s="142">
        <f t="shared" si="470"/>
        <v>1.0039109239999999</v>
      </c>
      <c r="X879" s="135">
        <f t="shared" si="471"/>
        <v>3.9533021599999998</v>
      </c>
      <c r="Y879" s="135">
        <f t="shared" si="472"/>
        <v>0</v>
      </c>
      <c r="Z879" s="148" t="str">
        <f t="shared" si="482"/>
        <v>A+J=</v>
      </c>
      <c r="AA879" s="140">
        <f t="shared" si="483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22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3"/>
      <c r="DN879" s="1"/>
      <c r="DO879" s="1"/>
      <c r="DP879" s="1"/>
      <c r="DQ879" s="1"/>
      <c r="DR879" s="1"/>
      <c r="DS879" s="1"/>
      <c r="DT879" s="1"/>
      <c r="DU879" s="1"/>
      <c r="DV879" s="1"/>
      <c r="DW879" s="4"/>
      <c r="DX879" s="1"/>
      <c r="DY879" s="1"/>
      <c r="DZ879" s="1"/>
      <c r="EA879" s="1"/>
      <c r="EB879" s="1"/>
      <c r="EC879" s="1"/>
    </row>
    <row r="880" spans="1:133" ht="12.75" x14ac:dyDescent="0.2">
      <c r="A880" s="134">
        <f t="shared" si="473"/>
        <v>44933</v>
      </c>
      <c r="B880" s="135">
        <f t="shared" si="465"/>
        <v>1015.2744740400001</v>
      </c>
      <c r="C880" s="135">
        <f t="shared" si="479"/>
        <v>829.58816841999999</v>
      </c>
      <c r="D880" s="136">
        <f t="shared" si="474"/>
        <v>6407.93</v>
      </c>
      <c r="E880" s="137">
        <f t="shared" si="487"/>
        <v>6434.2</v>
      </c>
      <c r="F880" s="138">
        <f t="shared" si="488"/>
        <v>44885</v>
      </c>
      <c r="G880" s="139">
        <f t="shared" si="466"/>
        <v>4.0996078296735572E-3</v>
      </c>
      <c r="H880" s="140">
        <f t="shared" si="480"/>
        <v>44946</v>
      </c>
      <c r="I880" s="140">
        <f t="shared" si="467"/>
        <v>44946</v>
      </c>
      <c r="J880" s="141">
        <f t="shared" si="475"/>
        <v>23</v>
      </c>
      <c r="K880" s="141">
        <f t="shared" si="490"/>
        <v>14</v>
      </c>
      <c r="L880" s="8">
        <f t="shared" si="476"/>
        <v>1.00249341</v>
      </c>
      <c r="M880" s="142">
        <f t="shared" si="489"/>
        <v>1.0059007799999999</v>
      </c>
      <c r="N880" s="142">
        <f t="shared" si="484"/>
        <v>1.2156647218345873</v>
      </c>
      <c r="O880" s="135">
        <f t="shared" si="486"/>
        <v>1.2186958699999999</v>
      </c>
      <c r="P880" s="135">
        <f t="shared" si="468"/>
        <v>1011.0156746500001</v>
      </c>
      <c r="Q880" s="190">
        <f t="shared" si="481"/>
        <v>0</v>
      </c>
      <c r="R880" s="191">
        <f t="shared" si="477"/>
        <v>0</v>
      </c>
      <c r="S880" s="135">
        <f t="shared" si="469"/>
        <v>0</v>
      </c>
      <c r="T880" s="145">
        <f t="shared" si="478"/>
        <v>7.8600000000000003E-2</v>
      </c>
      <c r="U880" s="143">
        <f t="shared" si="485"/>
        <v>14</v>
      </c>
      <c r="V880" s="143">
        <v>252</v>
      </c>
      <c r="W880" s="142">
        <f t="shared" si="470"/>
        <v>1.0042123970000001</v>
      </c>
      <c r="X880" s="135">
        <f t="shared" si="471"/>
        <v>4.2587993900000001</v>
      </c>
      <c r="Y880" s="135">
        <f t="shared" si="472"/>
        <v>0</v>
      </c>
      <c r="Z880" s="148" t="str">
        <f t="shared" si="482"/>
        <v>A+J=</v>
      </c>
      <c r="AA880" s="140">
        <f t="shared" si="483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22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3"/>
      <c r="DN880" s="1"/>
      <c r="DO880" s="1"/>
      <c r="DP880" s="1"/>
      <c r="DQ880" s="1"/>
      <c r="DR880" s="1"/>
      <c r="DS880" s="1"/>
      <c r="DT880" s="1"/>
      <c r="DU880" s="1"/>
      <c r="DV880" s="1"/>
      <c r="DW880" s="4"/>
      <c r="DX880" s="1"/>
      <c r="DY880" s="1"/>
      <c r="DZ880" s="1"/>
      <c r="EA880" s="1"/>
      <c r="EB880" s="1"/>
      <c r="EC880" s="1"/>
    </row>
    <row r="881" spans="1:133" ht="12.75" x14ac:dyDescent="0.2">
      <c r="A881" s="134">
        <f t="shared" si="473"/>
        <v>44934</v>
      </c>
      <c r="B881" s="135">
        <f t="shared" si="465"/>
        <v>1015.2744740400001</v>
      </c>
      <c r="C881" s="135">
        <f t="shared" si="479"/>
        <v>829.58816841999999</v>
      </c>
      <c r="D881" s="136">
        <f t="shared" si="474"/>
        <v>6407.93</v>
      </c>
      <c r="E881" s="137">
        <f t="shared" si="487"/>
        <v>6434.2</v>
      </c>
      <c r="F881" s="138">
        <f t="shared" si="488"/>
        <v>44885</v>
      </c>
      <c r="G881" s="139">
        <f t="shared" si="466"/>
        <v>4.0996078296735572E-3</v>
      </c>
      <c r="H881" s="140">
        <f t="shared" si="480"/>
        <v>44946</v>
      </c>
      <c r="I881" s="140">
        <f t="shared" si="467"/>
        <v>44946</v>
      </c>
      <c r="J881" s="141">
        <f t="shared" si="475"/>
        <v>23</v>
      </c>
      <c r="K881" s="141">
        <f t="shared" si="490"/>
        <v>14</v>
      </c>
      <c r="L881" s="8">
        <f t="shared" si="476"/>
        <v>1.00249341</v>
      </c>
      <c r="M881" s="142">
        <f t="shared" si="489"/>
        <v>1.0059007799999999</v>
      </c>
      <c r="N881" s="142">
        <f t="shared" si="484"/>
        <v>1.2156647218345873</v>
      </c>
      <c r="O881" s="135">
        <f t="shared" si="486"/>
        <v>1.2186958699999999</v>
      </c>
      <c r="P881" s="135">
        <f t="shared" si="468"/>
        <v>1011.0156746500001</v>
      </c>
      <c r="Q881" s="190">
        <f t="shared" si="481"/>
        <v>0</v>
      </c>
      <c r="R881" s="191">
        <f t="shared" si="477"/>
        <v>0</v>
      </c>
      <c r="S881" s="135">
        <f t="shared" si="469"/>
        <v>0</v>
      </c>
      <c r="T881" s="145">
        <f t="shared" si="478"/>
        <v>7.8600000000000003E-2</v>
      </c>
      <c r="U881" s="143">
        <f t="shared" si="485"/>
        <v>14</v>
      </c>
      <c r="V881" s="143">
        <v>252</v>
      </c>
      <c r="W881" s="142">
        <f t="shared" si="470"/>
        <v>1.0042123970000001</v>
      </c>
      <c r="X881" s="135">
        <f t="shared" si="471"/>
        <v>4.2587993900000001</v>
      </c>
      <c r="Y881" s="135">
        <f t="shared" si="472"/>
        <v>0</v>
      </c>
      <c r="Z881" s="148" t="str">
        <f t="shared" si="482"/>
        <v>A+J=</v>
      </c>
      <c r="AA881" s="140">
        <f t="shared" si="483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22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3"/>
      <c r="DN881" s="1"/>
      <c r="DO881" s="1"/>
      <c r="DP881" s="1"/>
      <c r="DQ881" s="1"/>
      <c r="DR881" s="1"/>
      <c r="DS881" s="1"/>
      <c r="DT881" s="1"/>
      <c r="DU881" s="1"/>
      <c r="DV881" s="1"/>
      <c r="DW881" s="4"/>
      <c r="DX881" s="1"/>
      <c r="DY881" s="1"/>
      <c r="DZ881" s="1"/>
      <c r="EA881" s="1"/>
      <c r="EB881" s="1"/>
      <c r="EC881" s="1"/>
    </row>
    <row r="882" spans="1:133" ht="12.75" x14ac:dyDescent="0.2">
      <c r="A882" s="134">
        <f t="shared" si="473"/>
        <v>44935</v>
      </c>
      <c r="B882" s="135">
        <f t="shared" si="465"/>
        <v>1015.2744740400001</v>
      </c>
      <c r="C882" s="135">
        <f t="shared" si="479"/>
        <v>829.58816841999999</v>
      </c>
      <c r="D882" s="136">
        <f t="shared" si="474"/>
        <v>6407.93</v>
      </c>
      <c r="E882" s="137">
        <f t="shared" si="487"/>
        <v>6434.2</v>
      </c>
      <c r="F882" s="138">
        <f t="shared" si="488"/>
        <v>44885</v>
      </c>
      <c r="G882" s="139">
        <f t="shared" si="466"/>
        <v>4.0996078296735572E-3</v>
      </c>
      <c r="H882" s="140">
        <f t="shared" si="480"/>
        <v>44946</v>
      </c>
      <c r="I882" s="140">
        <f t="shared" si="467"/>
        <v>44946</v>
      </c>
      <c r="J882" s="141">
        <f t="shared" si="475"/>
        <v>23</v>
      </c>
      <c r="K882" s="141">
        <f t="shared" si="490"/>
        <v>14</v>
      </c>
      <c r="L882" s="8">
        <f t="shared" si="476"/>
        <v>1.00249341</v>
      </c>
      <c r="M882" s="142">
        <f t="shared" si="489"/>
        <v>1.0059007799999999</v>
      </c>
      <c r="N882" s="142">
        <f t="shared" si="484"/>
        <v>1.2156647218345873</v>
      </c>
      <c r="O882" s="135">
        <f t="shared" si="486"/>
        <v>1.2186958699999999</v>
      </c>
      <c r="P882" s="135">
        <f t="shared" si="468"/>
        <v>1011.0156746500001</v>
      </c>
      <c r="Q882" s="190">
        <f t="shared" si="481"/>
        <v>0</v>
      </c>
      <c r="R882" s="191">
        <f t="shared" si="477"/>
        <v>0</v>
      </c>
      <c r="S882" s="135">
        <f t="shared" si="469"/>
        <v>0</v>
      </c>
      <c r="T882" s="145">
        <f t="shared" si="478"/>
        <v>7.8600000000000003E-2</v>
      </c>
      <c r="U882" s="143">
        <f t="shared" si="485"/>
        <v>14</v>
      </c>
      <c r="V882" s="143">
        <v>252</v>
      </c>
      <c r="W882" s="142">
        <f t="shared" si="470"/>
        <v>1.0042123970000001</v>
      </c>
      <c r="X882" s="135">
        <f t="shared" si="471"/>
        <v>4.2587993900000001</v>
      </c>
      <c r="Y882" s="135">
        <f t="shared" si="472"/>
        <v>0</v>
      </c>
      <c r="Z882" s="148" t="str">
        <f t="shared" si="482"/>
        <v>A+J=</v>
      </c>
      <c r="AA882" s="140">
        <f t="shared" si="483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22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3"/>
      <c r="DN882" s="1"/>
      <c r="DO882" s="1"/>
      <c r="DP882" s="1"/>
      <c r="DQ882" s="1"/>
      <c r="DR882" s="1"/>
      <c r="DS882" s="1"/>
      <c r="DT882" s="1"/>
      <c r="DU882" s="1"/>
      <c r="DV882" s="1"/>
      <c r="DW882" s="4"/>
      <c r="DX882" s="1"/>
      <c r="DY882" s="1"/>
      <c r="DZ882" s="1"/>
      <c r="EA882" s="1"/>
      <c r="EB882" s="1"/>
      <c r="EC882" s="1"/>
    </row>
    <row r="883" spans="1:133" ht="12.75" x14ac:dyDescent="0.2">
      <c r="A883" s="134">
        <f t="shared" si="473"/>
        <v>44936</v>
      </c>
      <c r="B883" s="135">
        <f t="shared" si="465"/>
        <v>1015.76002654</v>
      </c>
      <c r="C883" s="135">
        <f t="shared" si="479"/>
        <v>829.58816841999999</v>
      </c>
      <c r="D883" s="136">
        <f t="shared" si="474"/>
        <v>6407.93</v>
      </c>
      <c r="E883" s="137">
        <f t="shared" si="487"/>
        <v>6434.2</v>
      </c>
      <c r="F883" s="138">
        <f t="shared" si="488"/>
        <v>44885</v>
      </c>
      <c r="G883" s="139">
        <f t="shared" si="466"/>
        <v>4.0996078296735572E-3</v>
      </c>
      <c r="H883" s="140">
        <f t="shared" si="480"/>
        <v>44946</v>
      </c>
      <c r="I883" s="140">
        <f t="shared" si="467"/>
        <v>44946</v>
      </c>
      <c r="J883" s="141">
        <f t="shared" si="475"/>
        <v>23</v>
      </c>
      <c r="K883" s="141">
        <f t="shared" si="490"/>
        <v>15</v>
      </c>
      <c r="L883" s="8">
        <f t="shared" si="476"/>
        <v>1.00267175</v>
      </c>
      <c r="M883" s="142">
        <f t="shared" si="489"/>
        <v>1.0059007799999999</v>
      </c>
      <c r="N883" s="142">
        <f t="shared" si="484"/>
        <v>1.2156647218345873</v>
      </c>
      <c r="O883" s="135">
        <f t="shared" si="486"/>
        <v>1.2189126699999999</v>
      </c>
      <c r="P883" s="135">
        <f t="shared" si="468"/>
        <v>1011.19552936</v>
      </c>
      <c r="Q883" s="190">
        <f t="shared" si="481"/>
        <v>0</v>
      </c>
      <c r="R883" s="191">
        <f t="shared" si="477"/>
        <v>0</v>
      </c>
      <c r="S883" s="135">
        <f t="shared" si="469"/>
        <v>0</v>
      </c>
      <c r="T883" s="145">
        <f t="shared" si="478"/>
        <v>7.8600000000000003E-2</v>
      </c>
      <c r="U883" s="143">
        <f t="shared" si="485"/>
        <v>15</v>
      </c>
      <c r="V883" s="143">
        <v>252</v>
      </c>
      <c r="W883" s="142">
        <f t="shared" si="470"/>
        <v>1.004513961</v>
      </c>
      <c r="X883" s="135">
        <f t="shared" si="471"/>
        <v>4.56449718</v>
      </c>
      <c r="Y883" s="135">
        <f t="shared" si="472"/>
        <v>0</v>
      </c>
      <c r="Z883" s="148" t="str">
        <f t="shared" si="482"/>
        <v>A+J=</v>
      </c>
      <c r="AA883" s="140">
        <f t="shared" si="483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22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3"/>
      <c r="DN883" s="1"/>
      <c r="DO883" s="1"/>
      <c r="DP883" s="1"/>
      <c r="DQ883" s="1"/>
      <c r="DR883" s="1"/>
      <c r="DS883" s="1"/>
      <c r="DT883" s="1"/>
      <c r="DU883" s="1"/>
      <c r="DV883" s="1"/>
      <c r="DW883" s="4"/>
      <c r="DX883" s="1"/>
      <c r="DY883" s="1"/>
      <c r="DZ883" s="1"/>
      <c r="EA883" s="1"/>
      <c r="EB883" s="1"/>
      <c r="EC883" s="1"/>
    </row>
    <row r="884" spans="1:133" ht="12.75" x14ac:dyDescent="0.2">
      <c r="A884" s="134">
        <f t="shared" si="473"/>
        <v>44937</v>
      </c>
      <c r="B884" s="135">
        <f t="shared" si="465"/>
        <v>1016.2458118799999</v>
      </c>
      <c r="C884" s="135">
        <f t="shared" si="479"/>
        <v>829.58816841999999</v>
      </c>
      <c r="D884" s="136">
        <f t="shared" si="474"/>
        <v>6407.93</v>
      </c>
      <c r="E884" s="137">
        <f t="shared" si="487"/>
        <v>6434.2</v>
      </c>
      <c r="F884" s="138">
        <f t="shared" si="488"/>
        <v>44885</v>
      </c>
      <c r="G884" s="139">
        <f t="shared" si="466"/>
        <v>4.0996078296735572E-3</v>
      </c>
      <c r="H884" s="140">
        <f t="shared" si="480"/>
        <v>44946</v>
      </c>
      <c r="I884" s="140">
        <f t="shared" si="467"/>
        <v>44946</v>
      </c>
      <c r="J884" s="141">
        <f t="shared" si="475"/>
        <v>23</v>
      </c>
      <c r="K884" s="141">
        <f t="shared" si="490"/>
        <v>16</v>
      </c>
      <c r="L884" s="8">
        <f t="shared" si="476"/>
        <v>1.00285012</v>
      </c>
      <c r="M884" s="142">
        <f t="shared" si="489"/>
        <v>1.0059007799999999</v>
      </c>
      <c r="N884" s="142">
        <f t="shared" si="484"/>
        <v>1.2156647218345873</v>
      </c>
      <c r="O884" s="135">
        <f t="shared" si="486"/>
        <v>1.2191295099999999</v>
      </c>
      <c r="P884" s="135">
        <f t="shared" si="468"/>
        <v>1011.3754172599999</v>
      </c>
      <c r="Q884" s="190">
        <f t="shared" si="481"/>
        <v>0</v>
      </c>
      <c r="R884" s="191">
        <f t="shared" si="477"/>
        <v>0</v>
      </c>
      <c r="S884" s="135">
        <f t="shared" si="469"/>
        <v>0</v>
      </c>
      <c r="T884" s="145">
        <f t="shared" si="478"/>
        <v>7.8600000000000003E-2</v>
      </c>
      <c r="U884" s="143">
        <f t="shared" si="485"/>
        <v>16</v>
      </c>
      <c r="V884" s="143">
        <v>252</v>
      </c>
      <c r="W884" s="142">
        <f t="shared" si="470"/>
        <v>1.0048156150000001</v>
      </c>
      <c r="X884" s="135">
        <f t="shared" si="471"/>
        <v>4.8703946199999999</v>
      </c>
      <c r="Y884" s="135">
        <f t="shared" si="472"/>
        <v>0</v>
      </c>
      <c r="Z884" s="148" t="str">
        <f t="shared" si="482"/>
        <v>A+J=</v>
      </c>
      <c r="AA884" s="140">
        <f t="shared" si="483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22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3"/>
      <c r="DN884" s="1"/>
      <c r="DO884" s="1"/>
      <c r="DP884" s="1"/>
      <c r="DQ884" s="1"/>
      <c r="DR884" s="1"/>
      <c r="DS884" s="1"/>
      <c r="DT884" s="1"/>
      <c r="DU884" s="1"/>
      <c r="DV884" s="1"/>
      <c r="DW884" s="4"/>
      <c r="DX884" s="1"/>
      <c r="DY884" s="1"/>
      <c r="DZ884" s="1"/>
      <c r="EA884" s="1"/>
      <c r="EB884" s="1"/>
      <c r="EC884" s="1"/>
    </row>
    <row r="885" spans="1:133" ht="12.75" x14ac:dyDescent="0.2">
      <c r="A885" s="134">
        <f t="shared" si="473"/>
        <v>44938</v>
      </c>
      <c r="B885" s="135">
        <f t="shared" si="465"/>
        <v>1016.7318228299999</v>
      </c>
      <c r="C885" s="135">
        <f t="shared" si="479"/>
        <v>829.58816841999999</v>
      </c>
      <c r="D885" s="136">
        <f t="shared" si="474"/>
        <v>6407.93</v>
      </c>
      <c r="E885" s="137">
        <f t="shared" si="487"/>
        <v>6434.2</v>
      </c>
      <c r="F885" s="138">
        <f t="shared" si="488"/>
        <v>44885</v>
      </c>
      <c r="G885" s="139">
        <f t="shared" si="466"/>
        <v>4.0996078296735572E-3</v>
      </c>
      <c r="H885" s="140">
        <f t="shared" si="480"/>
        <v>44946</v>
      </c>
      <c r="I885" s="140">
        <f t="shared" si="467"/>
        <v>44946</v>
      </c>
      <c r="J885" s="141">
        <f t="shared" si="475"/>
        <v>23</v>
      </c>
      <c r="K885" s="141">
        <f t="shared" si="490"/>
        <v>17</v>
      </c>
      <c r="L885" s="8">
        <f t="shared" si="476"/>
        <v>1.00302852</v>
      </c>
      <c r="M885" s="142">
        <f t="shared" si="489"/>
        <v>1.0059007799999999</v>
      </c>
      <c r="N885" s="142">
        <f t="shared" si="484"/>
        <v>1.2156647218345873</v>
      </c>
      <c r="O885" s="135">
        <f t="shared" si="486"/>
        <v>1.21934638</v>
      </c>
      <c r="P885" s="135">
        <f t="shared" si="468"/>
        <v>1011.55533005</v>
      </c>
      <c r="Q885" s="190">
        <f t="shared" si="481"/>
        <v>0</v>
      </c>
      <c r="R885" s="191">
        <f t="shared" si="477"/>
        <v>0</v>
      </c>
      <c r="S885" s="135">
        <f t="shared" si="469"/>
        <v>0</v>
      </c>
      <c r="T885" s="145">
        <f t="shared" si="478"/>
        <v>7.8600000000000003E-2</v>
      </c>
      <c r="U885" s="143">
        <f t="shared" si="485"/>
        <v>17</v>
      </c>
      <c r="V885" s="143">
        <v>252</v>
      </c>
      <c r="W885" s="142">
        <f t="shared" si="470"/>
        <v>1.0051173600000001</v>
      </c>
      <c r="X885" s="135">
        <f t="shared" si="471"/>
        <v>5.1764927800000002</v>
      </c>
      <c r="Y885" s="135">
        <f t="shared" si="472"/>
        <v>0</v>
      </c>
      <c r="Z885" s="148" t="str">
        <f t="shared" si="482"/>
        <v>A+J=</v>
      </c>
      <c r="AA885" s="140">
        <f t="shared" si="483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22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3"/>
      <c r="DN885" s="1"/>
      <c r="DO885" s="1"/>
      <c r="DP885" s="1"/>
      <c r="DQ885" s="1"/>
      <c r="DR885" s="1"/>
      <c r="DS885" s="1"/>
      <c r="DT885" s="1"/>
      <c r="DU885" s="1"/>
      <c r="DV885" s="1"/>
      <c r="DW885" s="4"/>
      <c r="DX885" s="1"/>
      <c r="DY885" s="1"/>
      <c r="DZ885" s="1"/>
      <c r="EA885" s="1"/>
      <c r="EB885" s="1"/>
      <c r="EC885" s="1"/>
    </row>
    <row r="886" spans="1:133" ht="12.75" x14ac:dyDescent="0.2">
      <c r="A886" s="134">
        <f t="shared" si="473"/>
        <v>44939</v>
      </c>
      <c r="B886" s="135">
        <f t="shared" si="465"/>
        <v>1017.21807611</v>
      </c>
      <c r="C886" s="135">
        <f t="shared" si="479"/>
        <v>829.58816841999999</v>
      </c>
      <c r="D886" s="136">
        <f t="shared" si="474"/>
        <v>6407.93</v>
      </c>
      <c r="E886" s="137">
        <f t="shared" si="487"/>
        <v>6434.2</v>
      </c>
      <c r="F886" s="138">
        <f t="shared" si="488"/>
        <v>44885</v>
      </c>
      <c r="G886" s="139">
        <f t="shared" si="466"/>
        <v>4.0996078296735572E-3</v>
      </c>
      <c r="H886" s="140">
        <f t="shared" si="480"/>
        <v>44946</v>
      </c>
      <c r="I886" s="140">
        <f t="shared" si="467"/>
        <v>44946</v>
      </c>
      <c r="J886" s="141">
        <f t="shared" si="475"/>
        <v>23</v>
      </c>
      <c r="K886" s="141">
        <f t="shared" si="490"/>
        <v>18</v>
      </c>
      <c r="L886" s="8">
        <f t="shared" si="476"/>
        <v>1.00320696</v>
      </c>
      <c r="M886" s="142">
        <f t="shared" si="489"/>
        <v>1.0059007799999999</v>
      </c>
      <c r="N886" s="142">
        <f t="shared" si="484"/>
        <v>1.2156647218345873</v>
      </c>
      <c r="O886" s="135">
        <f t="shared" si="486"/>
        <v>1.2195632999999999</v>
      </c>
      <c r="P886" s="135">
        <f t="shared" si="468"/>
        <v>1011.73528431</v>
      </c>
      <c r="Q886" s="190">
        <f t="shared" si="481"/>
        <v>0</v>
      </c>
      <c r="R886" s="191">
        <f t="shared" si="477"/>
        <v>0</v>
      </c>
      <c r="S886" s="135">
        <f t="shared" si="469"/>
        <v>0</v>
      </c>
      <c r="T886" s="145">
        <f t="shared" si="478"/>
        <v>7.8600000000000003E-2</v>
      </c>
      <c r="U886" s="143">
        <f t="shared" si="485"/>
        <v>18</v>
      </c>
      <c r="V886" s="143">
        <v>252</v>
      </c>
      <c r="W886" s="142">
        <f t="shared" si="470"/>
        <v>1.0054191960000001</v>
      </c>
      <c r="X886" s="135">
        <f t="shared" si="471"/>
        <v>5.4827918000000002</v>
      </c>
      <c r="Y886" s="135">
        <f t="shared" si="472"/>
        <v>0</v>
      </c>
      <c r="Z886" s="148" t="str">
        <f t="shared" si="482"/>
        <v>A+J=</v>
      </c>
      <c r="AA886" s="140">
        <f t="shared" si="483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22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3"/>
      <c r="DN886" s="1"/>
      <c r="DO886" s="1"/>
      <c r="DP886" s="1"/>
      <c r="DQ886" s="1"/>
      <c r="DR886" s="1"/>
      <c r="DS886" s="1"/>
      <c r="DT886" s="1"/>
      <c r="DU886" s="1"/>
      <c r="DV886" s="1"/>
      <c r="DW886" s="4"/>
      <c r="DX886" s="1"/>
      <c r="DY886" s="1"/>
      <c r="DZ886" s="1"/>
      <c r="EA886" s="1"/>
      <c r="EB886" s="1"/>
      <c r="EC886" s="1"/>
    </row>
    <row r="887" spans="1:133" ht="12.75" x14ac:dyDescent="0.2">
      <c r="A887" s="134">
        <f t="shared" si="473"/>
        <v>44940</v>
      </c>
      <c r="B887" s="135">
        <f t="shared" si="465"/>
        <v>1017.70455414</v>
      </c>
      <c r="C887" s="135">
        <f t="shared" si="479"/>
        <v>829.58816841999999</v>
      </c>
      <c r="D887" s="136">
        <f t="shared" si="474"/>
        <v>6407.93</v>
      </c>
      <c r="E887" s="137">
        <f t="shared" si="487"/>
        <v>6434.2</v>
      </c>
      <c r="F887" s="138">
        <f t="shared" si="488"/>
        <v>44885</v>
      </c>
      <c r="G887" s="139">
        <f t="shared" si="466"/>
        <v>4.0996078296735572E-3</v>
      </c>
      <c r="H887" s="140">
        <f t="shared" si="480"/>
        <v>44946</v>
      </c>
      <c r="I887" s="140">
        <f t="shared" si="467"/>
        <v>44946</v>
      </c>
      <c r="J887" s="141">
        <f t="shared" si="475"/>
        <v>23</v>
      </c>
      <c r="K887" s="141">
        <f t="shared" si="490"/>
        <v>19</v>
      </c>
      <c r="L887" s="8">
        <f t="shared" si="476"/>
        <v>1.0033854200000001</v>
      </c>
      <c r="M887" s="142">
        <f t="shared" si="489"/>
        <v>1.0059007799999999</v>
      </c>
      <c r="N887" s="142">
        <f t="shared" si="484"/>
        <v>1.2156647218345873</v>
      </c>
      <c r="O887" s="135">
        <f t="shared" si="486"/>
        <v>1.2197802499999999</v>
      </c>
      <c r="P887" s="135">
        <f t="shared" si="468"/>
        <v>1011.91526347</v>
      </c>
      <c r="Q887" s="190">
        <f t="shared" si="481"/>
        <v>0</v>
      </c>
      <c r="R887" s="191">
        <f t="shared" si="477"/>
        <v>0</v>
      </c>
      <c r="S887" s="135">
        <f t="shared" si="469"/>
        <v>0</v>
      </c>
      <c r="T887" s="145">
        <f t="shared" si="478"/>
        <v>7.8600000000000003E-2</v>
      </c>
      <c r="U887" s="143">
        <f t="shared" si="485"/>
        <v>19</v>
      </c>
      <c r="V887" s="143">
        <v>252</v>
      </c>
      <c r="W887" s="142">
        <f t="shared" si="470"/>
        <v>1.005721122</v>
      </c>
      <c r="X887" s="135">
        <f t="shared" si="471"/>
        <v>5.7892906699999997</v>
      </c>
      <c r="Y887" s="135">
        <f t="shared" si="472"/>
        <v>0</v>
      </c>
      <c r="Z887" s="148" t="str">
        <f t="shared" si="482"/>
        <v>A+J=</v>
      </c>
      <c r="AA887" s="140">
        <f t="shared" si="483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22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3"/>
      <c r="DN887" s="1"/>
      <c r="DO887" s="1"/>
      <c r="DP887" s="1"/>
      <c r="DQ887" s="1"/>
      <c r="DR887" s="1"/>
      <c r="DS887" s="1"/>
      <c r="DT887" s="1"/>
      <c r="DU887" s="1"/>
      <c r="DV887" s="1"/>
      <c r="DW887" s="4"/>
      <c r="DX887" s="1"/>
      <c r="DY887" s="1"/>
      <c r="DZ887" s="1"/>
      <c r="EA887" s="1"/>
      <c r="EB887" s="1"/>
      <c r="EC887" s="1"/>
    </row>
    <row r="888" spans="1:133" ht="12.75" x14ac:dyDescent="0.2">
      <c r="A888" s="134">
        <f t="shared" si="473"/>
        <v>44941</v>
      </c>
      <c r="B888" s="135">
        <f t="shared" si="465"/>
        <v>1017.70455414</v>
      </c>
      <c r="C888" s="135">
        <f t="shared" si="479"/>
        <v>829.58816841999999</v>
      </c>
      <c r="D888" s="136">
        <f t="shared" si="474"/>
        <v>6407.93</v>
      </c>
      <c r="E888" s="137">
        <f t="shared" si="487"/>
        <v>6434.2</v>
      </c>
      <c r="F888" s="138">
        <f t="shared" si="488"/>
        <v>44885</v>
      </c>
      <c r="G888" s="139">
        <f t="shared" si="466"/>
        <v>4.0996078296735572E-3</v>
      </c>
      <c r="H888" s="140">
        <f t="shared" si="480"/>
        <v>44946</v>
      </c>
      <c r="I888" s="140">
        <f t="shared" si="467"/>
        <v>44946</v>
      </c>
      <c r="J888" s="141">
        <f t="shared" si="475"/>
        <v>23</v>
      </c>
      <c r="K888" s="141">
        <f t="shared" si="490"/>
        <v>19</v>
      </c>
      <c r="L888" s="8">
        <f t="shared" si="476"/>
        <v>1.0033854200000001</v>
      </c>
      <c r="M888" s="142">
        <f t="shared" si="489"/>
        <v>1.0059007799999999</v>
      </c>
      <c r="N888" s="142">
        <f t="shared" si="484"/>
        <v>1.2156647218345873</v>
      </c>
      <c r="O888" s="135">
        <f t="shared" si="486"/>
        <v>1.2197802499999999</v>
      </c>
      <c r="P888" s="135">
        <f t="shared" si="468"/>
        <v>1011.91526347</v>
      </c>
      <c r="Q888" s="190">
        <f t="shared" si="481"/>
        <v>0</v>
      </c>
      <c r="R888" s="191">
        <f t="shared" si="477"/>
        <v>0</v>
      </c>
      <c r="S888" s="135">
        <f t="shared" si="469"/>
        <v>0</v>
      </c>
      <c r="T888" s="145">
        <f t="shared" si="478"/>
        <v>7.8600000000000003E-2</v>
      </c>
      <c r="U888" s="143">
        <f t="shared" si="485"/>
        <v>19</v>
      </c>
      <c r="V888" s="143">
        <v>252</v>
      </c>
      <c r="W888" s="142">
        <f t="shared" si="470"/>
        <v>1.005721122</v>
      </c>
      <c r="X888" s="135">
        <f t="shared" si="471"/>
        <v>5.7892906699999997</v>
      </c>
      <c r="Y888" s="135">
        <f t="shared" si="472"/>
        <v>0</v>
      </c>
      <c r="Z888" s="148" t="str">
        <f t="shared" si="482"/>
        <v>A+J=</v>
      </c>
      <c r="AA888" s="140">
        <f t="shared" si="483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22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3"/>
      <c r="DN888" s="1"/>
      <c r="DO888" s="1"/>
      <c r="DP888" s="1"/>
      <c r="DQ888" s="1"/>
      <c r="DR888" s="1"/>
      <c r="DS888" s="1"/>
      <c r="DT888" s="1"/>
      <c r="DU888" s="1"/>
      <c r="DV888" s="1"/>
      <c r="DW888" s="4"/>
      <c r="DX888" s="1"/>
      <c r="DY888" s="1"/>
      <c r="DZ888" s="1"/>
      <c r="EA888" s="1"/>
      <c r="EB888" s="1"/>
      <c r="EC888" s="1"/>
    </row>
    <row r="889" spans="1:133" ht="12.75" x14ac:dyDescent="0.2">
      <c r="A889" s="134">
        <f t="shared" si="473"/>
        <v>44942</v>
      </c>
      <c r="B889" s="135">
        <f t="shared" si="465"/>
        <v>1017.70455414</v>
      </c>
      <c r="C889" s="135">
        <f t="shared" si="479"/>
        <v>829.58816841999999</v>
      </c>
      <c r="D889" s="136">
        <f t="shared" si="474"/>
        <v>6407.93</v>
      </c>
      <c r="E889" s="137">
        <f t="shared" si="487"/>
        <v>6434.2</v>
      </c>
      <c r="F889" s="138">
        <f t="shared" si="488"/>
        <v>44885</v>
      </c>
      <c r="G889" s="139">
        <f t="shared" si="466"/>
        <v>4.0996078296735572E-3</v>
      </c>
      <c r="H889" s="140">
        <f t="shared" si="480"/>
        <v>44946</v>
      </c>
      <c r="I889" s="140">
        <f t="shared" si="467"/>
        <v>44946</v>
      </c>
      <c r="J889" s="141">
        <f t="shared" si="475"/>
        <v>23</v>
      </c>
      <c r="K889" s="141">
        <f t="shared" si="490"/>
        <v>19</v>
      </c>
      <c r="L889" s="8">
        <f t="shared" si="476"/>
        <v>1.0033854200000001</v>
      </c>
      <c r="M889" s="142">
        <f t="shared" si="489"/>
        <v>1.0059007799999999</v>
      </c>
      <c r="N889" s="142">
        <f t="shared" si="484"/>
        <v>1.2156647218345873</v>
      </c>
      <c r="O889" s="135">
        <f t="shared" si="486"/>
        <v>1.2197802499999999</v>
      </c>
      <c r="P889" s="135">
        <f t="shared" si="468"/>
        <v>1011.91526347</v>
      </c>
      <c r="Q889" s="190">
        <f t="shared" si="481"/>
        <v>0</v>
      </c>
      <c r="R889" s="191">
        <f t="shared" si="477"/>
        <v>0</v>
      </c>
      <c r="S889" s="135">
        <f t="shared" si="469"/>
        <v>0</v>
      </c>
      <c r="T889" s="145">
        <f t="shared" si="478"/>
        <v>7.8600000000000003E-2</v>
      </c>
      <c r="U889" s="143">
        <f t="shared" si="485"/>
        <v>19</v>
      </c>
      <c r="V889" s="143">
        <v>252</v>
      </c>
      <c r="W889" s="142">
        <f t="shared" si="470"/>
        <v>1.005721122</v>
      </c>
      <c r="X889" s="135">
        <f t="shared" si="471"/>
        <v>5.7892906699999997</v>
      </c>
      <c r="Y889" s="135">
        <f t="shared" si="472"/>
        <v>0</v>
      </c>
      <c r="Z889" s="148" t="str">
        <f t="shared" si="482"/>
        <v>A+J=</v>
      </c>
      <c r="AA889" s="140">
        <f t="shared" si="483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22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3"/>
      <c r="DN889" s="1"/>
      <c r="DO889" s="1"/>
      <c r="DP889" s="1"/>
      <c r="DQ889" s="1"/>
      <c r="DR889" s="1"/>
      <c r="DS889" s="1"/>
      <c r="DT889" s="1"/>
      <c r="DU889" s="1"/>
      <c r="DV889" s="1"/>
      <c r="DW889" s="4"/>
      <c r="DX889" s="1"/>
      <c r="DY889" s="1"/>
      <c r="DZ889" s="1"/>
      <c r="EA889" s="1"/>
      <c r="EB889" s="1"/>
      <c r="EC889" s="1"/>
    </row>
    <row r="890" spans="1:133" ht="12.75" x14ac:dyDescent="0.2">
      <c r="A890" s="134">
        <f t="shared" si="473"/>
        <v>44943</v>
      </c>
      <c r="B890" s="135">
        <f t="shared" si="465"/>
        <v>1018.19127366</v>
      </c>
      <c r="C890" s="135">
        <f t="shared" si="479"/>
        <v>829.58816841999999</v>
      </c>
      <c r="D890" s="136">
        <f t="shared" si="474"/>
        <v>6407.93</v>
      </c>
      <c r="E890" s="137">
        <f t="shared" si="487"/>
        <v>6434.2</v>
      </c>
      <c r="F890" s="138">
        <f t="shared" si="488"/>
        <v>44885</v>
      </c>
      <c r="G890" s="139">
        <f t="shared" si="466"/>
        <v>4.0996078296735572E-3</v>
      </c>
      <c r="H890" s="140">
        <f t="shared" si="480"/>
        <v>44946</v>
      </c>
      <c r="I890" s="140">
        <f t="shared" si="467"/>
        <v>44946</v>
      </c>
      <c r="J890" s="141">
        <f t="shared" si="475"/>
        <v>23</v>
      </c>
      <c r="K890" s="141">
        <f t="shared" si="490"/>
        <v>20</v>
      </c>
      <c r="L890" s="8">
        <f t="shared" si="476"/>
        <v>1.0035639199999999</v>
      </c>
      <c r="M890" s="142">
        <f t="shared" si="489"/>
        <v>1.0059007799999999</v>
      </c>
      <c r="N890" s="142">
        <f t="shared" si="484"/>
        <v>1.2156647218345873</v>
      </c>
      <c r="O890" s="135">
        <f t="shared" si="486"/>
        <v>1.21999725</v>
      </c>
      <c r="P890" s="135">
        <f t="shared" si="468"/>
        <v>1012.0952841</v>
      </c>
      <c r="Q890" s="190">
        <f t="shared" si="481"/>
        <v>0</v>
      </c>
      <c r="R890" s="191">
        <f t="shared" si="477"/>
        <v>0</v>
      </c>
      <c r="S890" s="135">
        <f t="shared" si="469"/>
        <v>0</v>
      </c>
      <c r="T890" s="145">
        <f t="shared" si="478"/>
        <v>7.8600000000000003E-2</v>
      </c>
      <c r="U890" s="143">
        <f t="shared" si="485"/>
        <v>20</v>
      </c>
      <c r="V890" s="143">
        <v>252</v>
      </c>
      <c r="W890" s="142">
        <f t="shared" si="470"/>
        <v>1.006023138</v>
      </c>
      <c r="X890" s="135">
        <f t="shared" si="471"/>
        <v>6.0959895599999996</v>
      </c>
      <c r="Y890" s="135">
        <f t="shared" si="472"/>
        <v>0</v>
      </c>
      <c r="Z890" s="148" t="str">
        <f t="shared" si="482"/>
        <v>A+J=</v>
      </c>
      <c r="AA890" s="140">
        <f t="shared" si="483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22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3"/>
      <c r="DN890" s="1"/>
      <c r="DO890" s="1"/>
      <c r="DP890" s="1"/>
      <c r="DQ890" s="1"/>
      <c r="DR890" s="1"/>
      <c r="DS890" s="1"/>
      <c r="DT890" s="1"/>
      <c r="DU890" s="1"/>
      <c r="DV890" s="1"/>
      <c r="DW890" s="4"/>
      <c r="DX890" s="1"/>
      <c r="DY890" s="1"/>
      <c r="DZ890" s="1"/>
      <c r="EA890" s="1"/>
      <c r="EB890" s="1"/>
      <c r="EC890" s="1"/>
    </row>
    <row r="891" spans="1:133" ht="12.75" x14ac:dyDescent="0.2">
      <c r="A891" s="134">
        <f t="shared" si="473"/>
        <v>44944</v>
      </c>
      <c r="B891" s="135">
        <f t="shared" si="465"/>
        <v>1018.67822009</v>
      </c>
      <c r="C891" s="135">
        <f t="shared" si="479"/>
        <v>829.58816841999999</v>
      </c>
      <c r="D891" s="136">
        <f t="shared" si="474"/>
        <v>6407.93</v>
      </c>
      <c r="E891" s="137">
        <f t="shared" si="487"/>
        <v>6434.2</v>
      </c>
      <c r="F891" s="138">
        <f t="shared" si="488"/>
        <v>44885</v>
      </c>
      <c r="G891" s="139">
        <f t="shared" si="466"/>
        <v>4.0996078296735572E-3</v>
      </c>
      <c r="H891" s="140">
        <f t="shared" si="480"/>
        <v>44946</v>
      </c>
      <c r="I891" s="140">
        <f t="shared" si="467"/>
        <v>44946</v>
      </c>
      <c r="J891" s="141">
        <f t="shared" si="475"/>
        <v>23</v>
      </c>
      <c r="K891" s="141">
        <f t="shared" si="490"/>
        <v>21</v>
      </c>
      <c r="L891" s="8">
        <f t="shared" si="476"/>
        <v>1.0037424500000001</v>
      </c>
      <c r="M891" s="142">
        <f t="shared" si="489"/>
        <v>1.0059007799999999</v>
      </c>
      <c r="N891" s="142">
        <f t="shared" si="484"/>
        <v>1.2156647218345873</v>
      </c>
      <c r="O891" s="135">
        <f t="shared" si="486"/>
        <v>1.22021428</v>
      </c>
      <c r="P891" s="135">
        <f t="shared" si="468"/>
        <v>1012.27532962</v>
      </c>
      <c r="Q891" s="190">
        <f t="shared" si="481"/>
        <v>0</v>
      </c>
      <c r="R891" s="191">
        <f t="shared" si="477"/>
        <v>0</v>
      </c>
      <c r="S891" s="135">
        <f t="shared" si="469"/>
        <v>0</v>
      </c>
      <c r="T891" s="145">
        <f t="shared" si="478"/>
        <v>7.8600000000000003E-2</v>
      </c>
      <c r="U891" s="143">
        <f t="shared" si="485"/>
        <v>21</v>
      </c>
      <c r="V891" s="143">
        <v>252</v>
      </c>
      <c r="W891" s="142">
        <f t="shared" si="470"/>
        <v>1.0063252460000001</v>
      </c>
      <c r="X891" s="135">
        <f t="shared" si="471"/>
        <v>6.40289047</v>
      </c>
      <c r="Y891" s="135">
        <f t="shared" si="472"/>
        <v>0</v>
      </c>
      <c r="Z891" s="148" t="str">
        <f t="shared" si="482"/>
        <v>A+J=</v>
      </c>
      <c r="AA891" s="140">
        <f t="shared" si="483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22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3"/>
      <c r="DN891" s="1"/>
      <c r="DO891" s="1"/>
      <c r="DP891" s="1"/>
      <c r="DQ891" s="1"/>
      <c r="DR891" s="1"/>
      <c r="DS891" s="1"/>
      <c r="DT891" s="1"/>
      <c r="DU891" s="1"/>
      <c r="DV891" s="1"/>
      <c r="DW891" s="4"/>
      <c r="DX891" s="1"/>
      <c r="DY891" s="1"/>
      <c r="DZ891" s="1"/>
      <c r="EA891" s="1"/>
      <c r="EB891" s="1"/>
      <c r="EC891" s="1"/>
    </row>
    <row r="892" spans="1:133" ht="12.75" x14ac:dyDescent="0.2">
      <c r="A892" s="134">
        <f t="shared" si="473"/>
        <v>44945</v>
      </c>
      <c r="B892" s="135">
        <f t="shared" si="465"/>
        <v>1019.16539984</v>
      </c>
      <c r="C892" s="135">
        <f t="shared" si="479"/>
        <v>829.58816841999999</v>
      </c>
      <c r="D892" s="136">
        <f t="shared" si="474"/>
        <v>6407.93</v>
      </c>
      <c r="E892" s="137">
        <f t="shared" si="487"/>
        <v>6434.2</v>
      </c>
      <c r="F892" s="138">
        <f t="shared" si="488"/>
        <v>44885</v>
      </c>
      <c r="G892" s="139">
        <f t="shared" si="466"/>
        <v>4.0996078296735572E-3</v>
      </c>
      <c r="H892" s="140">
        <f t="shared" si="480"/>
        <v>44946</v>
      </c>
      <c r="I892" s="140">
        <f t="shared" si="467"/>
        <v>44946</v>
      </c>
      <c r="J892" s="141">
        <f t="shared" si="475"/>
        <v>23</v>
      </c>
      <c r="K892" s="141">
        <f t="shared" si="490"/>
        <v>22</v>
      </c>
      <c r="L892" s="8">
        <f t="shared" si="476"/>
        <v>1.00392101</v>
      </c>
      <c r="M892" s="142">
        <f t="shared" si="489"/>
        <v>1.0059007799999999</v>
      </c>
      <c r="N892" s="142">
        <f t="shared" si="484"/>
        <v>1.2156647218345873</v>
      </c>
      <c r="O892" s="135">
        <f t="shared" si="486"/>
        <v>1.2204313499999999</v>
      </c>
      <c r="P892" s="135">
        <f t="shared" si="468"/>
        <v>1012.4554083199999</v>
      </c>
      <c r="Q892" s="190">
        <f t="shared" si="481"/>
        <v>0</v>
      </c>
      <c r="R892" s="191">
        <f t="shared" si="477"/>
        <v>0</v>
      </c>
      <c r="S892" s="135">
        <f t="shared" si="469"/>
        <v>0</v>
      </c>
      <c r="T892" s="145">
        <f t="shared" si="478"/>
        <v>7.8600000000000003E-2</v>
      </c>
      <c r="U892" s="143">
        <f t="shared" si="485"/>
        <v>22</v>
      </c>
      <c r="V892" s="143">
        <v>252</v>
      </c>
      <c r="W892" s="142">
        <f t="shared" si="470"/>
        <v>1.006627444</v>
      </c>
      <c r="X892" s="135">
        <f t="shared" si="471"/>
        <v>6.70999152</v>
      </c>
      <c r="Y892" s="135">
        <f t="shared" si="472"/>
        <v>0</v>
      </c>
      <c r="Z892" s="148" t="str">
        <f t="shared" si="482"/>
        <v>A+J=</v>
      </c>
      <c r="AA892" s="140">
        <f t="shared" si="483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22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3"/>
      <c r="DN892" s="1"/>
      <c r="DO892" s="1"/>
      <c r="DP892" s="1"/>
      <c r="DQ892" s="1"/>
      <c r="DR892" s="1"/>
      <c r="DS892" s="1"/>
      <c r="DT892" s="1"/>
      <c r="DU892" s="1"/>
      <c r="DV892" s="1"/>
      <c r="DW892" s="4"/>
      <c r="DX892" s="1"/>
      <c r="DY892" s="1"/>
      <c r="DZ892" s="1"/>
      <c r="EA892" s="1"/>
      <c r="EB892" s="1"/>
      <c r="EC892" s="1"/>
    </row>
    <row r="893" spans="1:133" ht="12.75" x14ac:dyDescent="0.2">
      <c r="A893" s="134">
        <f t="shared" si="473"/>
        <v>44946</v>
      </c>
      <c r="B893" s="135">
        <f t="shared" si="465"/>
        <v>1019.65281399</v>
      </c>
      <c r="C893" s="135">
        <f t="shared" si="479"/>
        <v>829.58816841999999</v>
      </c>
      <c r="D893" s="136">
        <f t="shared" si="474"/>
        <v>6407.93</v>
      </c>
      <c r="E893" s="137">
        <f t="shared" si="487"/>
        <v>6434.2</v>
      </c>
      <c r="F893" s="138">
        <f t="shared" si="488"/>
        <v>44885</v>
      </c>
      <c r="G893" s="139">
        <f t="shared" si="466"/>
        <v>4.0996078296735572E-3</v>
      </c>
      <c r="H893" s="140">
        <f t="shared" si="480"/>
        <v>44979</v>
      </c>
      <c r="I893" s="140">
        <f t="shared" si="467"/>
        <v>44946</v>
      </c>
      <c r="J893" s="141">
        <f t="shared" si="475"/>
        <v>23</v>
      </c>
      <c r="K893" s="141">
        <f t="shared" si="490"/>
        <v>23</v>
      </c>
      <c r="L893" s="8">
        <f t="shared" si="476"/>
        <v>1.0040996</v>
      </c>
      <c r="M893" s="142">
        <f t="shared" si="489"/>
        <v>1.0059007799999999</v>
      </c>
      <c r="N893" s="142">
        <f t="shared" si="484"/>
        <v>1.2156647218345873</v>
      </c>
      <c r="O893" s="135">
        <f t="shared" si="486"/>
        <v>1.22064846</v>
      </c>
      <c r="P893" s="135">
        <f t="shared" si="468"/>
        <v>1012.63552021</v>
      </c>
      <c r="Q893" s="190">
        <f t="shared" si="481"/>
        <v>29</v>
      </c>
      <c r="R893" s="191">
        <f t="shared" si="477"/>
        <v>9.3520000049337401E-3</v>
      </c>
      <c r="S893" s="135">
        <f t="shared" si="469"/>
        <v>9.4701673900000003</v>
      </c>
      <c r="T893" s="145">
        <f t="shared" si="478"/>
        <v>7.8600000000000003E-2</v>
      </c>
      <c r="U893" s="143">
        <f t="shared" si="485"/>
        <v>23</v>
      </c>
      <c r="V893" s="143">
        <v>252</v>
      </c>
      <c r="W893" s="142">
        <f t="shared" si="470"/>
        <v>1.006929733</v>
      </c>
      <c r="X893" s="135">
        <f t="shared" si="471"/>
        <v>7.0172937800000001</v>
      </c>
      <c r="Y893" s="135">
        <f t="shared" si="472"/>
        <v>16.48746117</v>
      </c>
      <c r="Z893" s="148" t="str">
        <f t="shared" si="482"/>
        <v>A+J=</v>
      </c>
      <c r="AA893" s="140">
        <f t="shared" si="483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22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3"/>
      <c r="DN893" s="1"/>
      <c r="DO893" s="1"/>
      <c r="DP893" s="1"/>
      <c r="DQ893" s="1"/>
      <c r="DR893" s="1"/>
      <c r="DS893" s="1"/>
      <c r="DT893" s="1"/>
      <c r="DU893" s="1"/>
      <c r="DV893" s="1"/>
      <c r="DW893" s="4"/>
      <c r="DX893" s="1"/>
      <c r="DY893" s="1"/>
      <c r="DZ893" s="1"/>
      <c r="EA893" s="1"/>
      <c r="EB893" s="1"/>
      <c r="EC893" s="1"/>
    </row>
    <row r="894" spans="1:133" ht="12.75" x14ac:dyDescent="0.2">
      <c r="A894" s="134">
        <f t="shared" si="473"/>
        <v>44947</v>
      </c>
      <c r="B894" s="135">
        <f t="shared" si="465"/>
        <v>1003.7619663</v>
      </c>
      <c r="C894" s="135">
        <f t="shared" si="479"/>
        <v>821.82985986999995</v>
      </c>
      <c r="D894" s="136">
        <f t="shared" si="474"/>
        <v>6434.2</v>
      </c>
      <c r="E894" s="137">
        <f t="shared" si="487"/>
        <v>6474.09</v>
      </c>
      <c r="F894" s="138">
        <f t="shared" si="488"/>
        <v>44915</v>
      </c>
      <c r="G894" s="139">
        <f t="shared" si="466"/>
        <v>6.199682944266538E-3</v>
      </c>
      <c r="H894" s="140">
        <f t="shared" si="480"/>
        <v>44979</v>
      </c>
      <c r="I894" s="140">
        <f t="shared" si="467"/>
        <v>44979</v>
      </c>
      <c r="J894" s="141">
        <f t="shared" si="475"/>
        <v>21</v>
      </c>
      <c r="K894" s="141">
        <f t="shared" si="490"/>
        <v>1</v>
      </c>
      <c r="L894" s="8">
        <f t="shared" si="476"/>
        <v>1.0002943500000001</v>
      </c>
      <c r="M894" s="142">
        <f t="shared" si="489"/>
        <v>1.0040996</v>
      </c>
      <c r="N894" s="142">
        <f t="shared" si="484"/>
        <v>1.2206484609282204</v>
      </c>
      <c r="O894" s="135">
        <f t="shared" si="486"/>
        <v>1.2210077500000001</v>
      </c>
      <c r="P894" s="135">
        <f t="shared" si="468"/>
        <v>1003.46062808</v>
      </c>
      <c r="Q894" s="190">
        <f t="shared" si="481"/>
        <v>0</v>
      </c>
      <c r="R894" s="191">
        <f t="shared" si="477"/>
        <v>0</v>
      </c>
      <c r="S894" s="135">
        <f t="shared" si="469"/>
        <v>0</v>
      </c>
      <c r="T894" s="145">
        <f t="shared" si="478"/>
        <v>7.8600000000000003E-2</v>
      </c>
      <c r="U894" s="143">
        <f t="shared" si="485"/>
        <v>1</v>
      </c>
      <c r="V894" s="143">
        <v>252</v>
      </c>
      <c r="W894" s="142">
        <f t="shared" si="470"/>
        <v>1.0003002990000001</v>
      </c>
      <c r="X894" s="135">
        <f t="shared" si="471"/>
        <v>0.30133821999999999</v>
      </c>
      <c r="Y894" s="135">
        <f t="shared" si="472"/>
        <v>0</v>
      </c>
      <c r="Z894" s="148" t="str">
        <f t="shared" si="482"/>
        <v>A+J=</v>
      </c>
      <c r="AA894" s="140">
        <f t="shared" si="483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22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3"/>
      <c r="DN894" s="1"/>
      <c r="DO894" s="1"/>
      <c r="DP894" s="1"/>
      <c r="DQ894" s="1"/>
      <c r="DR894" s="1"/>
      <c r="DS894" s="1"/>
      <c r="DT894" s="1"/>
      <c r="DU894" s="1"/>
      <c r="DV894" s="1"/>
      <c r="DW894" s="4"/>
      <c r="DX894" s="1"/>
      <c r="DY894" s="1"/>
      <c r="DZ894" s="1"/>
      <c r="EA894" s="1"/>
      <c r="EB894" s="1"/>
      <c r="EC894" s="1"/>
    </row>
    <row r="895" spans="1:133" ht="12.75" x14ac:dyDescent="0.2">
      <c r="A895" s="134">
        <f t="shared" si="473"/>
        <v>44948</v>
      </c>
      <c r="B895" s="135">
        <f t="shared" si="465"/>
        <v>1003.7619663</v>
      </c>
      <c r="C895" s="135">
        <f t="shared" si="479"/>
        <v>821.82985986999995</v>
      </c>
      <c r="D895" s="136">
        <f t="shared" si="474"/>
        <v>6434.2</v>
      </c>
      <c r="E895" s="137">
        <f t="shared" si="487"/>
        <v>6474.09</v>
      </c>
      <c r="F895" s="138">
        <f t="shared" si="488"/>
        <v>44915</v>
      </c>
      <c r="G895" s="139">
        <f t="shared" si="466"/>
        <v>6.199682944266538E-3</v>
      </c>
      <c r="H895" s="140">
        <f t="shared" si="480"/>
        <v>44979</v>
      </c>
      <c r="I895" s="140">
        <f t="shared" si="467"/>
        <v>44979</v>
      </c>
      <c r="J895" s="141">
        <f t="shared" si="475"/>
        <v>21</v>
      </c>
      <c r="K895" s="141">
        <f t="shared" si="490"/>
        <v>1</v>
      </c>
      <c r="L895" s="8">
        <f t="shared" si="476"/>
        <v>1.0002943500000001</v>
      </c>
      <c r="M895" s="142">
        <f t="shared" si="489"/>
        <v>1.0040996</v>
      </c>
      <c r="N895" s="142">
        <f t="shared" si="484"/>
        <v>1.2206484609282204</v>
      </c>
      <c r="O895" s="135">
        <f t="shared" si="486"/>
        <v>1.2210077500000001</v>
      </c>
      <c r="P895" s="135">
        <f t="shared" si="468"/>
        <v>1003.46062808</v>
      </c>
      <c r="Q895" s="190">
        <f t="shared" si="481"/>
        <v>0</v>
      </c>
      <c r="R895" s="191">
        <f t="shared" si="477"/>
        <v>0</v>
      </c>
      <c r="S895" s="135">
        <f t="shared" si="469"/>
        <v>0</v>
      </c>
      <c r="T895" s="145">
        <f t="shared" si="478"/>
        <v>7.8600000000000003E-2</v>
      </c>
      <c r="U895" s="143">
        <f t="shared" si="485"/>
        <v>1</v>
      </c>
      <c r="V895" s="143">
        <v>252</v>
      </c>
      <c r="W895" s="142">
        <f t="shared" si="470"/>
        <v>1.0003002990000001</v>
      </c>
      <c r="X895" s="135">
        <f t="shared" si="471"/>
        <v>0.30133821999999999</v>
      </c>
      <c r="Y895" s="135">
        <f t="shared" si="472"/>
        <v>0</v>
      </c>
      <c r="Z895" s="148" t="str">
        <f t="shared" si="482"/>
        <v>A+J=</v>
      </c>
      <c r="AA895" s="140">
        <f t="shared" si="483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22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3"/>
      <c r="DN895" s="1"/>
      <c r="DO895" s="1"/>
      <c r="DP895" s="1"/>
      <c r="DQ895" s="1"/>
      <c r="DR895" s="1"/>
      <c r="DS895" s="1"/>
      <c r="DT895" s="1"/>
      <c r="DU895" s="1"/>
      <c r="DV895" s="1"/>
      <c r="DW895" s="4"/>
      <c r="DX895" s="1"/>
      <c r="DY895" s="1"/>
      <c r="DZ895" s="1"/>
      <c r="EA895" s="1"/>
      <c r="EB895" s="1"/>
      <c r="EC895" s="1"/>
    </row>
    <row r="896" spans="1:133" ht="12.75" x14ac:dyDescent="0.2">
      <c r="A896" s="134">
        <f t="shared" si="473"/>
        <v>44949</v>
      </c>
      <c r="B896" s="135">
        <f t="shared" si="465"/>
        <v>1003.7619663</v>
      </c>
      <c r="C896" s="135">
        <f t="shared" si="479"/>
        <v>821.82985986999995</v>
      </c>
      <c r="D896" s="136">
        <f t="shared" si="474"/>
        <v>6434.2</v>
      </c>
      <c r="E896" s="137">
        <f t="shared" si="487"/>
        <v>6474.09</v>
      </c>
      <c r="F896" s="138">
        <f t="shared" si="488"/>
        <v>44915</v>
      </c>
      <c r="G896" s="139">
        <f t="shared" si="466"/>
        <v>6.199682944266538E-3</v>
      </c>
      <c r="H896" s="140">
        <f t="shared" si="480"/>
        <v>44979</v>
      </c>
      <c r="I896" s="140">
        <f t="shared" si="467"/>
        <v>44979</v>
      </c>
      <c r="J896" s="141">
        <f t="shared" si="475"/>
        <v>21</v>
      </c>
      <c r="K896" s="141">
        <f t="shared" si="490"/>
        <v>1</v>
      </c>
      <c r="L896" s="8">
        <f t="shared" si="476"/>
        <v>1.0002943500000001</v>
      </c>
      <c r="M896" s="142">
        <f t="shared" si="489"/>
        <v>1.0040996</v>
      </c>
      <c r="N896" s="142">
        <f t="shared" si="484"/>
        <v>1.2206484609282204</v>
      </c>
      <c r="O896" s="135">
        <f t="shared" si="486"/>
        <v>1.2210077500000001</v>
      </c>
      <c r="P896" s="135">
        <f t="shared" si="468"/>
        <v>1003.46062808</v>
      </c>
      <c r="Q896" s="190">
        <f t="shared" si="481"/>
        <v>0</v>
      </c>
      <c r="R896" s="191">
        <f t="shared" si="477"/>
        <v>0</v>
      </c>
      <c r="S896" s="135">
        <f t="shared" si="469"/>
        <v>0</v>
      </c>
      <c r="T896" s="145">
        <f t="shared" si="478"/>
        <v>7.8600000000000003E-2</v>
      </c>
      <c r="U896" s="143">
        <f t="shared" si="485"/>
        <v>1</v>
      </c>
      <c r="V896" s="143">
        <v>252</v>
      </c>
      <c r="W896" s="142">
        <f t="shared" si="470"/>
        <v>1.0003002990000001</v>
      </c>
      <c r="X896" s="135">
        <f t="shared" si="471"/>
        <v>0.30133821999999999</v>
      </c>
      <c r="Y896" s="135">
        <f t="shared" si="472"/>
        <v>0</v>
      </c>
      <c r="Z896" s="148" t="str">
        <f t="shared" si="482"/>
        <v>A+J=</v>
      </c>
      <c r="AA896" s="140">
        <f t="shared" si="483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22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3"/>
      <c r="DN896" s="1"/>
      <c r="DO896" s="1"/>
      <c r="DP896" s="1"/>
      <c r="DQ896" s="1"/>
      <c r="DR896" s="1"/>
      <c r="DS896" s="1"/>
      <c r="DT896" s="1"/>
      <c r="DU896" s="1"/>
      <c r="DV896" s="1"/>
      <c r="DW896" s="4"/>
      <c r="DX896" s="1"/>
      <c r="DY896" s="1"/>
      <c r="DZ896" s="1"/>
      <c r="EA896" s="1"/>
      <c r="EB896" s="1"/>
      <c r="EC896" s="1"/>
    </row>
    <row r="897" spans="1:133" ht="12.75" x14ac:dyDescent="0.2">
      <c r="A897" s="134">
        <f t="shared" si="473"/>
        <v>44950</v>
      </c>
      <c r="B897" s="135">
        <f t="shared" si="465"/>
        <v>1004.3589451300001</v>
      </c>
      <c r="C897" s="135">
        <f t="shared" si="479"/>
        <v>821.82985986999995</v>
      </c>
      <c r="D897" s="136">
        <f t="shared" si="474"/>
        <v>6434.2</v>
      </c>
      <c r="E897" s="137">
        <f t="shared" si="487"/>
        <v>6474.09</v>
      </c>
      <c r="F897" s="138">
        <f t="shared" si="488"/>
        <v>44915</v>
      </c>
      <c r="G897" s="139">
        <f t="shared" si="466"/>
        <v>6.199682944266538E-3</v>
      </c>
      <c r="H897" s="140">
        <f t="shared" si="480"/>
        <v>44979</v>
      </c>
      <c r="I897" s="140">
        <f t="shared" si="467"/>
        <v>44979</v>
      </c>
      <c r="J897" s="141">
        <f t="shared" si="475"/>
        <v>21</v>
      </c>
      <c r="K897" s="141">
        <f t="shared" si="490"/>
        <v>2</v>
      </c>
      <c r="L897" s="8">
        <f t="shared" si="476"/>
        <v>1.0005887899999999</v>
      </c>
      <c r="M897" s="142">
        <f t="shared" si="489"/>
        <v>1.0040996</v>
      </c>
      <c r="N897" s="142">
        <f t="shared" si="484"/>
        <v>1.2206484609282204</v>
      </c>
      <c r="O897" s="135">
        <f t="shared" si="486"/>
        <v>1.22136716</v>
      </c>
      <c r="P897" s="135">
        <f t="shared" si="468"/>
        <v>1003.75600195</v>
      </c>
      <c r="Q897" s="190">
        <f t="shared" si="481"/>
        <v>0</v>
      </c>
      <c r="R897" s="191">
        <f t="shared" si="477"/>
        <v>0</v>
      </c>
      <c r="S897" s="135">
        <f t="shared" si="469"/>
        <v>0</v>
      </c>
      <c r="T897" s="145">
        <f t="shared" si="478"/>
        <v>7.8600000000000003E-2</v>
      </c>
      <c r="U897" s="143">
        <f t="shared" si="485"/>
        <v>2</v>
      </c>
      <c r="V897" s="143">
        <v>252</v>
      </c>
      <c r="W897" s="142">
        <f t="shared" si="470"/>
        <v>1.0006006869999999</v>
      </c>
      <c r="X897" s="135">
        <f t="shared" si="471"/>
        <v>0.60294318000000002</v>
      </c>
      <c r="Y897" s="135">
        <f t="shared" si="472"/>
        <v>0</v>
      </c>
      <c r="Z897" s="148" t="str">
        <f t="shared" si="482"/>
        <v>A+J=</v>
      </c>
      <c r="AA897" s="140">
        <f t="shared" si="483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22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3"/>
      <c r="DN897" s="1"/>
      <c r="DO897" s="1"/>
      <c r="DP897" s="1"/>
      <c r="DQ897" s="1"/>
      <c r="DR897" s="1"/>
      <c r="DS897" s="1"/>
      <c r="DT897" s="1"/>
      <c r="DU897" s="1"/>
      <c r="DV897" s="1"/>
      <c r="DW897" s="4"/>
      <c r="DX897" s="1"/>
      <c r="DY897" s="1"/>
      <c r="DZ897" s="1"/>
      <c r="EA897" s="1"/>
      <c r="EB897" s="1"/>
      <c r="EC897" s="1"/>
    </row>
    <row r="898" spans="1:133" ht="12.75" x14ac:dyDescent="0.2">
      <c r="A898" s="134">
        <f t="shared" si="473"/>
        <v>44951</v>
      </c>
      <c r="B898" s="135">
        <f t="shared" si="465"/>
        <v>1004.95628326</v>
      </c>
      <c r="C898" s="135">
        <f t="shared" si="479"/>
        <v>821.82985986999995</v>
      </c>
      <c r="D898" s="136">
        <f t="shared" si="474"/>
        <v>6434.2</v>
      </c>
      <c r="E898" s="137">
        <f t="shared" si="487"/>
        <v>6474.09</v>
      </c>
      <c r="F898" s="138">
        <f t="shared" si="488"/>
        <v>44915</v>
      </c>
      <c r="G898" s="139">
        <f t="shared" si="466"/>
        <v>6.199682944266538E-3</v>
      </c>
      <c r="H898" s="140">
        <f t="shared" si="480"/>
        <v>44979</v>
      </c>
      <c r="I898" s="140">
        <f t="shared" si="467"/>
        <v>44979</v>
      </c>
      <c r="J898" s="141">
        <f t="shared" si="475"/>
        <v>21</v>
      </c>
      <c r="K898" s="141">
        <f t="shared" si="490"/>
        <v>3</v>
      </c>
      <c r="L898" s="8">
        <f t="shared" si="476"/>
        <v>1.00088332</v>
      </c>
      <c r="M898" s="142">
        <f t="shared" si="489"/>
        <v>1.0040996</v>
      </c>
      <c r="N898" s="142">
        <f t="shared" si="484"/>
        <v>1.2206484609282204</v>
      </c>
      <c r="O898" s="135">
        <f t="shared" si="486"/>
        <v>1.22172668</v>
      </c>
      <c r="P898" s="135">
        <f t="shared" si="468"/>
        <v>1004.05146622</v>
      </c>
      <c r="Q898" s="190">
        <f t="shared" si="481"/>
        <v>0</v>
      </c>
      <c r="R898" s="191">
        <f t="shared" si="477"/>
        <v>0</v>
      </c>
      <c r="S898" s="135">
        <f t="shared" si="469"/>
        <v>0</v>
      </c>
      <c r="T898" s="145">
        <f t="shared" si="478"/>
        <v>7.8600000000000003E-2</v>
      </c>
      <c r="U898" s="143">
        <f t="shared" si="485"/>
        <v>3</v>
      </c>
      <c r="V898" s="143">
        <v>252</v>
      </c>
      <c r="W898" s="142">
        <f t="shared" si="470"/>
        <v>1.000901166</v>
      </c>
      <c r="X898" s="135">
        <f t="shared" si="471"/>
        <v>0.90481703999999996</v>
      </c>
      <c r="Y898" s="135">
        <f t="shared" si="472"/>
        <v>0</v>
      </c>
      <c r="Z898" s="148" t="str">
        <f t="shared" si="482"/>
        <v>A+J=</v>
      </c>
      <c r="AA898" s="140">
        <f t="shared" si="483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22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3"/>
      <c r="DN898" s="1"/>
      <c r="DO898" s="1"/>
      <c r="DP898" s="1"/>
      <c r="DQ898" s="1"/>
      <c r="DR898" s="1"/>
      <c r="DS898" s="1"/>
      <c r="DT898" s="1"/>
      <c r="DU898" s="1"/>
      <c r="DV898" s="1"/>
      <c r="DW898" s="4"/>
      <c r="DX898" s="1"/>
      <c r="DY898" s="1"/>
      <c r="DZ898" s="1"/>
      <c r="EA898" s="1"/>
      <c r="EB898" s="1"/>
      <c r="EC898" s="1"/>
    </row>
    <row r="899" spans="1:133" ht="12.75" x14ac:dyDescent="0.2">
      <c r="A899" s="134">
        <f t="shared" si="473"/>
        <v>44952</v>
      </c>
      <c r="B899" s="135">
        <f t="shared" si="465"/>
        <v>1005.5539644</v>
      </c>
      <c r="C899" s="135">
        <f t="shared" si="479"/>
        <v>821.82985986999995</v>
      </c>
      <c r="D899" s="136">
        <f t="shared" si="474"/>
        <v>6434.2</v>
      </c>
      <c r="E899" s="137">
        <f t="shared" si="487"/>
        <v>6474.09</v>
      </c>
      <c r="F899" s="138">
        <f t="shared" si="488"/>
        <v>44915</v>
      </c>
      <c r="G899" s="139">
        <f t="shared" si="466"/>
        <v>6.199682944266538E-3</v>
      </c>
      <c r="H899" s="140">
        <f t="shared" si="480"/>
        <v>44979</v>
      </c>
      <c r="I899" s="140">
        <f t="shared" si="467"/>
        <v>44979</v>
      </c>
      <c r="J899" s="141">
        <f t="shared" si="475"/>
        <v>21</v>
      </c>
      <c r="K899" s="141">
        <f t="shared" si="490"/>
        <v>4</v>
      </c>
      <c r="L899" s="8">
        <f t="shared" si="476"/>
        <v>1.0011779300000001</v>
      </c>
      <c r="M899" s="142">
        <f t="shared" si="489"/>
        <v>1.0040996</v>
      </c>
      <c r="N899" s="142">
        <f t="shared" si="484"/>
        <v>1.2206484609282204</v>
      </c>
      <c r="O899" s="135">
        <f t="shared" si="486"/>
        <v>1.22208629</v>
      </c>
      <c r="P899" s="135">
        <f t="shared" si="468"/>
        <v>1004.34700445</v>
      </c>
      <c r="Q899" s="190">
        <f t="shared" si="481"/>
        <v>0</v>
      </c>
      <c r="R899" s="191">
        <f t="shared" si="477"/>
        <v>0</v>
      </c>
      <c r="S899" s="135">
        <f t="shared" si="469"/>
        <v>0</v>
      </c>
      <c r="T899" s="145">
        <f t="shared" si="478"/>
        <v>7.8600000000000003E-2</v>
      </c>
      <c r="U899" s="143">
        <f t="shared" si="485"/>
        <v>4</v>
      </c>
      <c r="V899" s="143">
        <v>252</v>
      </c>
      <c r="W899" s="142">
        <f t="shared" si="470"/>
        <v>1.0012017360000001</v>
      </c>
      <c r="X899" s="135">
        <f t="shared" si="471"/>
        <v>1.2069599499999999</v>
      </c>
      <c r="Y899" s="135">
        <f t="shared" si="472"/>
        <v>0</v>
      </c>
      <c r="Z899" s="148" t="str">
        <f t="shared" si="482"/>
        <v>A+J=</v>
      </c>
      <c r="AA899" s="140">
        <f t="shared" si="483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22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3"/>
      <c r="DN899" s="1"/>
      <c r="DO899" s="1"/>
      <c r="DP899" s="1"/>
      <c r="DQ899" s="1"/>
      <c r="DR899" s="1"/>
      <c r="DS899" s="1"/>
      <c r="DT899" s="1"/>
      <c r="DU899" s="1"/>
      <c r="DV899" s="1"/>
      <c r="DW899" s="4"/>
      <c r="DX899" s="1"/>
      <c r="DY899" s="1"/>
      <c r="DZ899" s="1"/>
      <c r="EA899" s="1"/>
      <c r="EB899" s="1"/>
      <c r="EC899" s="1"/>
    </row>
    <row r="900" spans="1:133" ht="12.75" x14ac:dyDescent="0.2">
      <c r="A900" s="134">
        <f t="shared" si="473"/>
        <v>44953</v>
      </c>
      <c r="B900" s="135">
        <f t="shared" si="465"/>
        <v>1006.1520196199999</v>
      </c>
      <c r="C900" s="135">
        <f t="shared" si="479"/>
        <v>821.82985986999995</v>
      </c>
      <c r="D900" s="136">
        <f t="shared" si="474"/>
        <v>6434.2</v>
      </c>
      <c r="E900" s="137">
        <f t="shared" si="487"/>
        <v>6474.09</v>
      </c>
      <c r="F900" s="138">
        <f t="shared" si="488"/>
        <v>44915</v>
      </c>
      <c r="G900" s="139">
        <f t="shared" si="466"/>
        <v>6.199682944266538E-3</v>
      </c>
      <c r="H900" s="140">
        <f t="shared" si="480"/>
        <v>44979</v>
      </c>
      <c r="I900" s="140">
        <f t="shared" si="467"/>
        <v>44979</v>
      </c>
      <c r="J900" s="141">
        <f t="shared" si="475"/>
        <v>21</v>
      </c>
      <c r="K900" s="141">
        <f t="shared" si="490"/>
        <v>5</v>
      </c>
      <c r="L900" s="8">
        <f t="shared" si="476"/>
        <v>1.00147264</v>
      </c>
      <c r="M900" s="142">
        <f t="shared" si="489"/>
        <v>1.0040996</v>
      </c>
      <c r="N900" s="142">
        <f t="shared" si="484"/>
        <v>1.2206484609282204</v>
      </c>
      <c r="O900" s="135">
        <f t="shared" si="486"/>
        <v>1.22244603</v>
      </c>
      <c r="P900" s="135">
        <f t="shared" si="468"/>
        <v>1004.64264953</v>
      </c>
      <c r="Q900" s="190">
        <f t="shared" si="481"/>
        <v>0</v>
      </c>
      <c r="R900" s="191">
        <f t="shared" si="477"/>
        <v>0</v>
      </c>
      <c r="S900" s="135">
        <f t="shared" si="469"/>
        <v>0</v>
      </c>
      <c r="T900" s="145">
        <f t="shared" si="478"/>
        <v>7.8600000000000003E-2</v>
      </c>
      <c r="U900" s="143">
        <f t="shared" si="485"/>
        <v>5</v>
      </c>
      <c r="V900" s="143">
        <v>252</v>
      </c>
      <c r="W900" s="142">
        <f t="shared" si="470"/>
        <v>1.0015023949999999</v>
      </c>
      <c r="X900" s="135">
        <f t="shared" si="471"/>
        <v>1.50937009</v>
      </c>
      <c r="Y900" s="135">
        <f t="shared" si="472"/>
        <v>0</v>
      </c>
      <c r="Z900" s="148" t="str">
        <f t="shared" si="482"/>
        <v>A+J=</v>
      </c>
      <c r="AA900" s="140">
        <f t="shared" si="483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22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3"/>
      <c r="DN900" s="1"/>
      <c r="DO900" s="1"/>
      <c r="DP900" s="1"/>
      <c r="DQ900" s="1"/>
      <c r="DR900" s="1"/>
      <c r="DS900" s="1"/>
      <c r="DT900" s="1"/>
      <c r="DU900" s="1"/>
      <c r="DV900" s="1"/>
      <c r="DW900" s="4"/>
      <c r="DX900" s="1"/>
      <c r="DY900" s="1"/>
      <c r="DZ900" s="1"/>
      <c r="EA900" s="1"/>
      <c r="EB900" s="1"/>
      <c r="EC900" s="1"/>
    </row>
    <row r="901" spans="1:133" ht="12.75" x14ac:dyDescent="0.2">
      <c r="A901" s="134">
        <f t="shared" si="473"/>
        <v>44954</v>
      </c>
      <c r="B901" s="135">
        <f t="shared" si="465"/>
        <v>1006.75040992</v>
      </c>
      <c r="C901" s="135">
        <f t="shared" si="479"/>
        <v>821.82985986999995</v>
      </c>
      <c r="D901" s="136">
        <f t="shared" si="474"/>
        <v>6434.2</v>
      </c>
      <c r="E901" s="137">
        <f t="shared" si="487"/>
        <v>6474.09</v>
      </c>
      <c r="F901" s="138">
        <f t="shared" si="488"/>
        <v>44915</v>
      </c>
      <c r="G901" s="139">
        <f t="shared" si="466"/>
        <v>6.199682944266538E-3</v>
      </c>
      <c r="H901" s="140">
        <f t="shared" si="480"/>
        <v>44979</v>
      </c>
      <c r="I901" s="140">
        <f t="shared" si="467"/>
        <v>44979</v>
      </c>
      <c r="J901" s="141">
        <f t="shared" si="475"/>
        <v>21</v>
      </c>
      <c r="K901" s="141">
        <f t="shared" si="490"/>
        <v>6</v>
      </c>
      <c r="L901" s="8">
        <f t="shared" si="476"/>
        <v>1.00176742</v>
      </c>
      <c r="M901" s="142">
        <f t="shared" si="489"/>
        <v>1.0040996</v>
      </c>
      <c r="N901" s="142">
        <f t="shared" si="484"/>
        <v>1.2206484609282204</v>
      </c>
      <c r="O901" s="135">
        <f t="shared" si="486"/>
        <v>1.2228058500000001</v>
      </c>
      <c r="P901" s="135">
        <f t="shared" si="468"/>
        <v>1004.93836035</v>
      </c>
      <c r="Q901" s="190">
        <f t="shared" si="481"/>
        <v>0</v>
      </c>
      <c r="R901" s="191">
        <f t="shared" si="477"/>
        <v>0</v>
      </c>
      <c r="S901" s="135">
        <f t="shared" si="469"/>
        <v>0</v>
      </c>
      <c r="T901" s="145">
        <f t="shared" si="478"/>
        <v>7.8600000000000003E-2</v>
      </c>
      <c r="U901" s="143">
        <f t="shared" si="485"/>
        <v>6</v>
      </c>
      <c r="V901" s="143">
        <v>252</v>
      </c>
      <c r="W901" s="142">
        <f t="shared" si="470"/>
        <v>1.001803145</v>
      </c>
      <c r="X901" s="135">
        <f t="shared" si="471"/>
        <v>1.8120495700000001</v>
      </c>
      <c r="Y901" s="135">
        <f t="shared" si="472"/>
        <v>0</v>
      </c>
      <c r="Z901" s="148" t="str">
        <f t="shared" si="482"/>
        <v>A+J=</v>
      </c>
      <c r="AA901" s="140">
        <f t="shared" si="483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22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3"/>
      <c r="DN901" s="1"/>
      <c r="DO901" s="1"/>
      <c r="DP901" s="1"/>
      <c r="DQ901" s="1"/>
      <c r="DR901" s="1"/>
      <c r="DS901" s="1"/>
      <c r="DT901" s="1"/>
      <c r="DU901" s="1"/>
      <c r="DV901" s="1"/>
      <c r="DW901" s="4"/>
      <c r="DX901" s="1"/>
      <c r="DY901" s="1"/>
      <c r="DZ901" s="1"/>
      <c r="EA901" s="1"/>
      <c r="EB901" s="1"/>
      <c r="EC901" s="1"/>
    </row>
    <row r="902" spans="1:133" ht="12.75" x14ac:dyDescent="0.2">
      <c r="A902" s="134">
        <f t="shared" si="473"/>
        <v>44955</v>
      </c>
      <c r="B902" s="135">
        <f t="shared" si="465"/>
        <v>1006.75040992</v>
      </c>
      <c r="C902" s="135">
        <f t="shared" si="479"/>
        <v>821.82985986999995</v>
      </c>
      <c r="D902" s="136">
        <f t="shared" si="474"/>
        <v>6434.2</v>
      </c>
      <c r="E902" s="137">
        <f t="shared" si="487"/>
        <v>6474.09</v>
      </c>
      <c r="F902" s="138">
        <f t="shared" si="488"/>
        <v>44915</v>
      </c>
      <c r="G902" s="139">
        <f t="shared" si="466"/>
        <v>6.199682944266538E-3</v>
      </c>
      <c r="H902" s="140">
        <f t="shared" si="480"/>
        <v>44979</v>
      </c>
      <c r="I902" s="140">
        <f t="shared" si="467"/>
        <v>44979</v>
      </c>
      <c r="J902" s="141">
        <f t="shared" si="475"/>
        <v>21</v>
      </c>
      <c r="K902" s="141">
        <f t="shared" si="490"/>
        <v>6</v>
      </c>
      <c r="L902" s="8">
        <f t="shared" si="476"/>
        <v>1.00176742</v>
      </c>
      <c r="M902" s="142">
        <f t="shared" si="489"/>
        <v>1.0040996</v>
      </c>
      <c r="N902" s="142">
        <f t="shared" si="484"/>
        <v>1.2206484609282204</v>
      </c>
      <c r="O902" s="135">
        <f t="shared" si="486"/>
        <v>1.2228058500000001</v>
      </c>
      <c r="P902" s="135">
        <f t="shared" si="468"/>
        <v>1004.93836035</v>
      </c>
      <c r="Q902" s="190">
        <f t="shared" si="481"/>
        <v>0</v>
      </c>
      <c r="R902" s="191">
        <f t="shared" si="477"/>
        <v>0</v>
      </c>
      <c r="S902" s="135">
        <f t="shared" si="469"/>
        <v>0</v>
      </c>
      <c r="T902" s="145">
        <f t="shared" si="478"/>
        <v>7.8600000000000003E-2</v>
      </c>
      <c r="U902" s="143">
        <f t="shared" si="485"/>
        <v>6</v>
      </c>
      <c r="V902" s="143">
        <v>252</v>
      </c>
      <c r="W902" s="142">
        <f t="shared" si="470"/>
        <v>1.001803145</v>
      </c>
      <c r="X902" s="135">
        <f t="shared" si="471"/>
        <v>1.8120495700000001</v>
      </c>
      <c r="Y902" s="135">
        <f t="shared" si="472"/>
        <v>0</v>
      </c>
      <c r="Z902" s="148" t="str">
        <f t="shared" si="482"/>
        <v>A+J=</v>
      </c>
      <c r="AA902" s="140">
        <f t="shared" si="483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22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3"/>
      <c r="DN902" s="1"/>
      <c r="DO902" s="1"/>
      <c r="DP902" s="1"/>
      <c r="DQ902" s="1"/>
      <c r="DR902" s="1"/>
      <c r="DS902" s="1"/>
      <c r="DT902" s="1"/>
      <c r="DU902" s="1"/>
      <c r="DV902" s="1"/>
      <c r="DW902" s="4"/>
      <c r="DX902" s="1"/>
      <c r="DY902" s="1"/>
      <c r="DZ902" s="1"/>
      <c r="EA902" s="1"/>
      <c r="EB902" s="1"/>
      <c r="EC902" s="1"/>
    </row>
    <row r="903" spans="1:133" ht="15" x14ac:dyDescent="0.2">
      <c r="A903" s="134">
        <f t="shared" si="473"/>
        <v>44956</v>
      </c>
      <c r="B903" s="135">
        <f t="shared" si="465"/>
        <v>1006.75040992</v>
      </c>
      <c r="C903" s="135">
        <f t="shared" si="479"/>
        <v>821.82985986999995</v>
      </c>
      <c r="D903" s="136">
        <f t="shared" si="474"/>
        <v>6434.2</v>
      </c>
      <c r="E903" s="137">
        <f t="shared" si="487"/>
        <v>6474.09</v>
      </c>
      <c r="F903" s="138">
        <f t="shared" si="488"/>
        <v>44915</v>
      </c>
      <c r="G903" s="139">
        <f t="shared" si="466"/>
        <v>6.199682944266538E-3</v>
      </c>
      <c r="H903" s="140">
        <f t="shared" si="480"/>
        <v>44979</v>
      </c>
      <c r="I903" s="140">
        <f t="shared" si="467"/>
        <v>44979</v>
      </c>
      <c r="J903" s="141">
        <f t="shared" si="475"/>
        <v>21</v>
      </c>
      <c r="K903" s="141">
        <f t="shared" si="490"/>
        <v>6</v>
      </c>
      <c r="L903" s="8">
        <f t="shared" si="476"/>
        <v>1.00176742</v>
      </c>
      <c r="M903" s="142">
        <f t="shared" si="489"/>
        <v>1.0040996</v>
      </c>
      <c r="N903" s="142">
        <f t="shared" si="484"/>
        <v>1.2206484609282204</v>
      </c>
      <c r="O903" s="135">
        <f t="shared" si="486"/>
        <v>1.2228058500000001</v>
      </c>
      <c r="P903" s="135">
        <f t="shared" si="468"/>
        <v>1004.93836035</v>
      </c>
      <c r="Q903" s="190">
        <f t="shared" si="481"/>
        <v>0</v>
      </c>
      <c r="R903" s="191">
        <f t="shared" si="477"/>
        <v>0</v>
      </c>
      <c r="S903" s="135">
        <f t="shared" si="469"/>
        <v>0</v>
      </c>
      <c r="T903" s="145">
        <f t="shared" si="478"/>
        <v>7.8600000000000003E-2</v>
      </c>
      <c r="U903" s="143">
        <f t="shared" si="485"/>
        <v>6</v>
      </c>
      <c r="V903" s="143">
        <v>252</v>
      </c>
      <c r="W903" s="142">
        <f t="shared" si="470"/>
        <v>1.001803145</v>
      </c>
      <c r="X903" s="135">
        <f t="shared" si="471"/>
        <v>1.8120495700000001</v>
      </c>
      <c r="Y903" s="135">
        <f t="shared" si="472"/>
        <v>0</v>
      </c>
      <c r="Z903" s="148" t="str">
        <f t="shared" si="482"/>
        <v>A+J=</v>
      </c>
      <c r="AA903" s="140">
        <f t="shared" si="483"/>
        <v>44979</v>
      </c>
      <c r="AB903" s="227" t="s">
        <v>153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22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3"/>
      <c r="DN903" s="1"/>
      <c r="DO903" s="1"/>
      <c r="DP903" s="1"/>
      <c r="DQ903" s="1"/>
      <c r="DR903" s="1"/>
      <c r="DS903" s="1"/>
      <c r="DT903" s="1"/>
      <c r="DU903" s="1"/>
      <c r="DV903" s="1"/>
      <c r="DW903" s="4"/>
      <c r="DX903" s="1"/>
      <c r="DY903" s="1"/>
      <c r="DZ903" s="1"/>
      <c r="EA903" s="1"/>
      <c r="EB903" s="1"/>
      <c r="EC903" s="1"/>
    </row>
    <row r="904" spans="1:133" ht="15" x14ac:dyDescent="0.25">
      <c r="A904" s="222">
        <f t="shared" si="473"/>
        <v>44957</v>
      </c>
      <c r="B904" s="220">
        <f t="shared" si="465"/>
        <v>1007.34917564</v>
      </c>
      <c r="C904" s="220">
        <f t="shared" si="479"/>
        <v>821.82985986999995</v>
      </c>
      <c r="D904" s="223">
        <f t="shared" si="474"/>
        <v>6434.2</v>
      </c>
      <c r="E904" s="224">
        <f t="shared" si="487"/>
        <v>6474.09</v>
      </c>
      <c r="F904" s="225">
        <f t="shared" si="488"/>
        <v>44915</v>
      </c>
      <c r="G904" s="226">
        <f t="shared" si="466"/>
        <v>6.199682944266538E-3</v>
      </c>
      <c r="H904" s="222">
        <f t="shared" si="480"/>
        <v>44979</v>
      </c>
      <c r="I904" s="222">
        <f t="shared" si="467"/>
        <v>44979</v>
      </c>
      <c r="J904" s="227">
        <f t="shared" si="475"/>
        <v>21</v>
      </c>
      <c r="K904" s="227">
        <f t="shared" si="490"/>
        <v>7</v>
      </c>
      <c r="L904" s="220">
        <f t="shared" si="476"/>
        <v>1.0020623</v>
      </c>
      <c r="M904" s="228">
        <f t="shared" si="489"/>
        <v>1.0040996</v>
      </c>
      <c r="N904" s="228">
        <f t="shared" si="484"/>
        <v>1.2206484609282204</v>
      </c>
      <c r="O904" s="220">
        <f t="shared" si="486"/>
        <v>1.2231658000000001</v>
      </c>
      <c r="P904" s="220">
        <f t="shared" si="468"/>
        <v>1005.2341780100001</v>
      </c>
      <c r="Q904" s="229">
        <v>29.5</v>
      </c>
      <c r="R904" s="219">
        <v>0</v>
      </c>
      <c r="S904" s="220">
        <v>0</v>
      </c>
      <c r="T904" s="230">
        <f t="shared" si="478"/>
        <v>7.8600000000000003E-2</v>
      </c>
      <c r="U904" s="229">
        <f t="shared" si="485"/>
        <v>7</v>
      </c>
      <c r="V904" s="229">
        <v>252</v>
      </c>
      <c r="W904" s="228">
        <f t="shared" si="470"/>
        <v>1.002103985</v>
      </c>
      <c r="X904" s="220">
        <f t="shared" si="471"/>
        <v>2.11499763</v>
      </c>
      <c r="Y904" s="220">
        <f t="shared" si="472"/>
        <v>2.11499763</v>
      </c>
      <c r="Z904" s="231" t="str">
        <f t="shared" si="482"/>
        <v>A+J=</v>
      </c>
      <c r="AA904" s="222">
        <f t="shared" si="483"/>
        <v>44979</v>
      </c>
      <c r="AB904" s="232">
        <v>0.49812348000000001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22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3"/>
      <c r="DN904" s="1"/>
      <c r="DO904" s="1"/>
      <c r="DP904" s="1"/>
      <c r="DQ904" s="1"/>
      <c r="DR904" s="1"/>
      <c r="DS904" s="1"/>
      <c r="DT904" s="1"/>
      <c r="DU904" s="1"/>
      <c r="DV904" s="1"/>
      <c r="DW904" s="4"/>
      <c r="DX904" s="1"/>
      <c r="DY904" s="1"/>
      <c r="DZ904" s="1"/>
      <c r="EA904" s="1"/>
      <c r="EB904" s="1"/>
      <c r="EC904" s="1"/>
    </row>
    <row r="905" spans="1:133" ht="15" x14ac:dyDescent="0.2">
      <c r="A905" s="134">
        <f t="shared" si="473"/>
        <v>44958</v>
      </c>
      <c r="B905" s="135">
        <f t="shared" si="465"/>
        <v>1007.4498650670331</v>
      </c>
      <c r="C905" s="220">
        <f t="shared" ref="C905:C968" si="491">C904-(S904/O904)</f>
        <v>821.82985986999995</v>
      </c>
      <c r="D905" s="136">
        <f t="shared" si="474"/>
        <v>6434.2</v>
      </c>
      <c r="E905" s="137">
        <f t="shared" si="487"/>
        <v>6474.09</v>
      </c>
      <c r="F905" s="138">
        <f t="shared" si="488"/>
        <v>44915</v>
      </c>
      <c r="G905" s="139">
        <f t="shared" si="466"/>
        <v>6.199682944266538E-3</v>
      </c>
      <c r="H905" s="140">
        <f t="shared" si="480"/>
        <v>44979</v>
      </c>
      <c r="I905" s="140">
        <f t="shared" si="467"/>
        <v>44979</v>
      </c>
      <c r="J905" s="141">
        <f t="shared" si="475"/>
        <v>21</v>
      </c>
      <c r="K905" s="141">
        <f t="shared" si="490"/>
        <v>8</v>
      </c>
      <c r="L905" s="8">
        <f t="shared" si="476"/>
        <v>1.0023572599999999</v>
      </c>
      <c r="M905" s="142">
        <f t="shared" si="489"/>
        <v>1.0040996</v>
      </c>
      <c r="N905" s="142">
        <f t="shared" si="484"/>
        <v>1.2206484609282204</v>
      </c>
      <c r="O905" s="135">
        <f t="shared" si="486"/>
        <v>1.22352584</v>
      </c>
      <c r="P905" s="135">
        <f t="shared" si="468"/>
        <v>1005.53006963</v>
      </c>
      <c r="Q905" s="190">
        <f t="shared" si="481"/>
        <v>0</v>
      </c>
      <c r="R905" s="191">
        <f t="shared" si="477"/>
        <v>0</v>
      </c>
      <c r="S905" s="135">
        <f t="shared" si="469"/>
        <v>0</v>
      </c>
      <c r="T905" s="145">
        <f t="shared" si="478"/>
        <v>7.8600000000000003E-2</v>
      </c>
      <c r="U905" s="143">
        <f t="shared" si="485"/>
        <v>1</v>
      </c>
      <c r="V905" s="143">
        <v>252</v>
      </c>
      <c r="W905" s="142">
        <f t="shared" si="470"/>
        <v>1.0003002990000001</v>
      </c>
      <c r="X905" s="220">
        <f>TRUNC((P905*(W905-1)),8)+((X$904-AB$904)*(O905/O$904)*W905)</f>
        <v>1.9197954370331405</v>
      </c>
      <c r="Y905" s="135">
        <f t="shared" si="472"/>
        <v>0</v>
      </c>
      <c r="Z905" s="148" t="str">
        <f t="shared" si="482"/>
        <v>A+J=</v>
      </c>
      <c r="AA905" s="140">
        <f t="shared" si="483"/>
        <v>44979</v>
      </c>
      <c r="AB905" s="227" t="s">
        <v>154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22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3"/>
      <c r="DN905" s="1"/>
      <c r="DO905" s="1"/>
      <c r="DP905" s="1"/>
      <c r="DQ905" s="1"/>
      <c r="DR905" s="1"/>
      <c r="DS905" s="1"/>
      <c r="DT905" s="1"/>
      <c r="DU905" s="1"/>
      <c r="DV905" s="1"/>
      <c r="DW905" s="4"/>
      <c r="DX905" s="1"/>
      <c r="DY905" s="1"/>
      <c r="DZ905" s="1"/>
      <c r="EA905" s="1"/>
      <c r="EB905" s="1"/>
      <c r="EC905" s="1"/>
    </row>
    <row r="906" spans="1:133" ht="15" x14ac:dyDescent="0.2">
      <c r="A906" s="134">
        <f t="shared" si="473"/>
        <v>44959</v>
      </c>
      <c r="B906" s="135">
        <f t="shared" ref="B906:B969" si="492">(P906+X906)</f>
        <v>1008.0490362393882</v>
      </c>
      <c r="C906" s="220">
        <f t="shared" si="491"/>
        <v>821.82985986999995</v>
      </c>
      <c r="D906" s="136">
        <f t="shared" si="474"/>
        <v>6434.2</v>
      </c>
      <c r="E906" s="137">
        <f t="shared" si="487"/>
        <v>6474.09</v>
      </c>
      <c r="F906" s="138">
        <f t="shared" si="488"/>
        <v>44915</v>
      </c>
      <c r="G906" s="139">
        <f t="shared" ref="G906:G969" si="493">(E906/D906)-1</f>
        <v>6.199682944266538E-3</v>
      </c>
      <c r="H906" s="140">
        <f t="shared" si="480"/>
        <v>44979</v>
      </c>
      <c r="I906" s="140">
        <f t="shared" ref="I906:I969" si="494">IF(A906&gt;I905,H906,I905)</f>
        <v>44979</v>
      </c>
      <c r="J906" s="141">
        <f t="shared" si="475"/>
        <v>21</v>
      </c>
      <c r="K906" s="141">
        <f t="shared" si="490"/>
        <v>9</v>
      </c>
      <c r="L906" s="8">
        <f t="shared" si="476"/>
        <v>1.00265231</v>
      </c>
      <c r="M906" s="142">
        <f t="shared" si="489"/>
        <v>1.0040996</v>
      </c>
      <c r="N906" s="142">
        <f t="shared" si="484"/>
        <v>1.2206484609282204</v>
      </c>
      <c r="O906" s="135">
        <f t="shared" si="486"/>
        <v>1.2238859900000001</v>
      </c>
      <c r="P906" s="135">
        <f t="shared" ref="P906:P969" si="495">TRUNC(C906*O906,8)</f>
        <v>1005.82605165</v>
      </c>
      <c r="Q906" s="190">
        <f t="shared" si="481"/>
        <v>0</v>
      </c>
      <c r="R906" s="191">
        <f t="shared" si="477"/>
        <v>0</v>
      </c>
      <c r="S906" s="135">
        <f t="shared" ref="S906:S969" si="496">IF(R906&gt;0,TRUNC(R906*P906,8),0)</f>
        <v>0</v>
      </c>
      <c r="T906" s="145">
        <f t="shared" si="478"/>
        <v>7.8600000000000003E-2</v>
      </c>
      <c r="U906" s="143">
        <f t="shared" si="485"/>
        <v>2</v>
      </c>
      <c r="V906" s="143">
        <v>252</v>
      </c>
      <c r="W906" s="142">
        <f t="shared" ref="W906:W969" si="497">ROUND((1+T906)^TRUNC((U906/V906),9),9)</f>
        <v>1.0006006869999999</v>
      </c>
      <c r="X906" s="220">
        <f t="shared" ref="X906:X926" si="498">TRUNC((P906*(W906-1)),8)+((X$904-AB$904)*(O906/O$904)*W906)</f>
        <v>2.222984589388215</v>
      </c>
      <c r="Y906" s="135">
        <f t="shared" ref="Y906:Y969" si="499">IF(Q906&gt;0,S906+X906,0)</f>
        <v>0</v>
      </c>
      <c r="Z906" s="148" t="str">
        <f t="shared" si="482"/>
        <v>A+J=</v>
      </c>
      <c r="AA906" s="140">
        <f t="shared" si="483"/>
        <v>44979</v>
      </c>
      <c r="AB906" s="220">
        <f>P904-S904+(X904-AB904)</f>
        <v>1006.85105216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22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3"/>
      <c r="DN906" s="1"/>
      <c r="DO906" s="1"/>
      <c r="DP906" s="1"/>
      <c r="DQ906" s="1"/>
      <c r="DR906" s="1"/>
      <c r="DS906" s="1"/>
      <c r="DT906" s="1"/>
      <c r="DU906" s="1"/>
      <c r="DV906" s="1"/>
      <c r="DW906" s="4"/>
      <c r="DX906" s="1"/>
      <c r="DY906" s="1"/>
      <c r="DZ906" s="1"/>
      <c r="EA906" s="1"/>
      <c r="EB906" s="1"/>
      <c r="EC906" s="1"/>
    </row>
    <row r="907" spans="1:133" ht="15" x14ac:dyDescent="0.2">
      <c r="A907" s="134">
        <f t="shared" ref="A907:A970" si="500">(A906+1)</f>
        <v>44960</v>
      </c>
      <c r="B907" s="135">
        <f t="shared" si="492"/>
        <v>1008.6485760937907</v>
      </c>
      <c r="C907" s="220">
        <f t="shared" si="491"/>
        <v>821.82985986999995</v>
      </c>
      <c r="D907" s="136">
        <f t="shared" ref="D907:D970" si="501">IF(E907=E906,D906,E906)</f>
        <v>6434.2</v>
      </c>
      <c r="E907" s="137">
        <f t="shared" si="487"/>
        <v>6474.09</v>
      </c>
      <c r="F907" s="138">
        <f t="shared" si="488"/>
        <v>44915</v>
      </c>
      <c r="G907" s="139">
        <f t="shared" si="493"/>
        <v>6.199682944266538E-3</v>
      </c>
      <c r="H907" s="140">
        <f t="shared" si="480"/>
        <v>44979</v>
      </c>
      <c r="I907" s="140">
        <f t="shared" si="494"/>
        <v>44979</v>
      </c>
      <c r="J907" s="141">
        <f t="shared" ref="J907:J970" si="502">IF(I907=I906,J906,NETWORKDAYS(I906,I907,$AD$148:$AD$502)-1)</f>
        <v>21</v>
      </c>
      <c r="K907" s="141">
        <f t="shared" si="490"/>
        <v>10</v>
      </c>
      <c r="L907" s="8">
        <f t="shared" ref="L907:L970" si="503">IF(E907&lt;D907,1,TRUNC((E907/D907)^TRUNC((K907/J907),9),8))</f>
        <v>1.00294745</v>
      </c>
      <c r="M907" s="142">
        <f t="shared" si="489"/>
        <v>1.0040996</v>
      </c>
      <c r="N907" s="142">
        <f t="shared" si="484"/>
        <v>1.2206484609282204</v>
      </c>
      <c r="O907" s="135">
        <f t="shared" si="486"/>
        <v>1.2242462599999999</v>
      </c>
      <c r="P907" s="135">
        <f t="shared" si="495"/>
        <v>1006.1221323</v>
      </c>
      <c r="Q907" s="190">
        <f t="shared" si="481"/>
        <v>0</v>
      </c>
      <c r="R907" s="191">
        <f t="shared" ref="R907:R970" si="504">IF(Q907&gt;0,VLOOKUP($A907,$AD$10:$AI$140,6),0)</f>
        <v>0</v>
      </c>
      <c r="S907" s="135">
        <f t="shared" si="496"/>
        <v>0</v>
      </c>
      <c r="T907" s="145">
        <f t="shared" ref="T907:T970" si="505">(T906)</f>
        <v>7.8600000000000003E-2</v>
      </c>
      <c r="U907" s="143">
        <f t="shared" si="485"/>
        <v>3</v>
      </c>
      <c r="V907" s="143">
        <v>252</v>
      </c>
      <c r="W907" s="142">
        <f t="shared" si="497"/>
        <v>1.000901166</v>
      </c>
      <c r="X907" s="220">
        <f t="shared" si="498"/>
        <v>2.5264437937906523</v>
      </c>
      <c r="Y907" s="135">
        <f t="shared" si="499"/>
        <v>0</v>
      </c>
      <c r="Z907" s="148" t="str">
        <f t="shared" si="482"/>
        <v>A+J=</v>
      </c>
      <c r="AA907" s="140">
        <f t="shared" si="483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22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3"/>
      <c r="DN907" s="1"/>
      <c r="DO907" s="1"/>
      <c r="DP907" s="1"/>
      <c r="DQ907" s="1"/>
      <c r="DR907" s="1"/>
      <c r="DS907" s="1"/>
      <c r="DT907" s="1"/>
      <c r="DU907" s="1"/>
      <c r="DV907" s="1"/>
      <c r="DW907" s="4"/>
      <c r="DX907" s="1"/>
      <c r="DY907" s="1"/>
      <c r="DZ907" s="1"/>
      <c r="EA907" s="1"/>
      <c r="EB907" s="1"/>
      <c r="EC907" s="1"/>
    </row>
    <row r="908" spans="1:133" ht="15" x14ac:dyDescent="0.2">
      <c r="A908" s="134">
        <f t="shared" si="500"/>
        <v>44961</v>
      </c>
      <c r="B908" s="135">
        <f t="shared" si="492"/>
        <v>1009.2484600708095</v>
      </c>
      <c r="C908" s="220">
        <f t="shared" si="491"/>
        <v>821.82985986999995</v>
      </c>
      <c r="D908" s="136">
        <f t="shared" si="501"/>
        <v>6434.2</v>
      </c>
      <c r="E908" s="137">
        <f t="shared" si="487"/>
        <v>6474.09</v>
      </c>
      <c r="F908" s="138">
        <f t="shared" si="488"/>
        <v>44915</v>
      </c>
      <c r="G908" s="139">
        <f t="shared" si="493"/>
        <v>6.199682944266538E-3</v>
      </c>
      <c r="H908" s="140">
        <f t="shared" ref="H908:H971" si="506">IF(DAY(A908)=H$9,VLOOKUP(A908,AH$118:AN$450,4),H907)</f>
        <v>44979</v>
      </c>
      <c r="I908" s="140">
        <f t="shared" si="494"/>
        <v>44979</v>
      </c>
      <c r="J908" s="141">
        <f t="shared" si="502"/>
        <v>21</v>
      </c>
      <c r="K908" s="141">
        <f t="shared" si="490"/>
        <v>11</v>
      </c>
      <c r="L908" s="8">
        <f t="shared" si="503"/>
        <v>1.0032426699999999</v>
      </c>
      <c r="M908" s="142">
        <f t="shared" si="489"/>
        <v>1.0040996</v>
      </c>
      <c r="N908" s="142">
        <f t="shared" si="484"/>
        <v>1.2206484609282204</v>
      </c>
      <c r="O908" s="135">
        <f t="shared" si="486"/>
        <v>1.2246066200000001</v>
      </c>
      <c r="P908" s="135">
        <f t="shared" si="495"/>
        <v>1006.41828691</v>
      </c>
      <c r="Q908" s="190">
        <f t="shared" ref="Q908:Q971" si="507">IF(VLOOKUP(A908,AD$10:AK$140,8)=VLOOKUP(A907,AD$10:AK$140,8),0,VLOOKUP(A908,AD$10:AK$140,8))</f>
        <v>0</v>
      </c>
      <c r="R908" s="191">
        <f t="shared" si="504"/>
        <v>0</v>
      </c>
      <c r="S908" s="135">
        <f t="shared" si="496"/>
        <v>0</v>
      </c>
      <c r="T908" s="145">
        <f t="shared" si="505"/>
        <v>7.8600000000000003E-2</v>
      </c>
      <c r="U908" s="143">
        <f t="shared" si="485"/>
        <v>4</v>
      </c>
      <c r="V908" s="143">
        <v>252</v>
      </c>
      <c r="W908" s="142">
        <f t="shared" si="497"/>
        <v>1.0012017360000001</v>
      </c>
      <c r="X908" s="220">
        <f t="shared" si="498"/>
        <v>2.8301731608095038</v>
      </c>
      <c r="Y908" s="135">
        <f t="shared" si="499"/>
        <v>0</v>
      </c>
      <c r="Z908" s="148" t="str">
        <f t="shared" ref="Z908:Z971" si="508">IF($Q907&gt;0,VLOOKUP($A907,$AD$10:$AM$140,9),Z907)</f>
        <v>A+J=</v>
      </c>
      <c r="AA908" s="140">
        <f t="shared" ref="AA908:AA971" si="509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22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3"/>
      <c r="DN908" s="1"/>
      <c r="DO908" s="1"/>
      <c r="DP908" s="1"/>
      <c r="DQ908" s="1"/>
      <c r="DR908" s="1"/>
      <c r="DS908" s="1"/>
      <c r="DT908" s="1"/>
      <c r="DU908" s="1"/>
      <c r="DV908" s="1"/>
      <c r="DW908" s="4"/>
      <c r="DX908" s="1"/>
      <c r="DY908" s="1"/>
      <c r="DZ908" s="1"/>
      <c r="EA908" s="1"/>
      <c r="EB908" s="1"/>
      <c r="EC908" s="1"/>
    </row>
    <row r="909" spans="1:133" ht="15" x14ac:dyDescent="0.2">
      <c r="A909" s="134">
        <f t="shared" si="500"/>
        <v>44962</v>
      </c>
      <c r="B909" s="135">
        <f t="shared" si="492"/>
        <v>1009.2484600708095</v>
      </c>
      <c r="C909" s="220">
        <f t="shared" si="491"/>
        <v>821.82985986999995</v>
      </c>
      <c r="D909" s="136">
        <f t="shared" si="501"/>
        <v>6434.2</v>
      </c>
      <c r="E909" s="137">
        <f t="shared" si="487"/>
        <v>6474.09</v>
      </c>
      <c r="F909" s="138">
        <f t="shared" si="488"/>
        <v>44915</v>
      </c>
      <c r="G909" s="139">
        <f t="shared" si="493"/>
        <v>6.199682944266538E-3</v>
      </c>
      <c r="H909" s="140">
        <f t="shared" si="506"/>
        <v>44979</v>
      </c>
      <c r="I909" s="140">
        <f t="shared" si="494"/>
        <v>44979</v>
      </c>
      <c r="J909" s="141">
        <f t="shared" si="502"/>
        <v>21</v>
      </c>
      <c r="K909" s="141">
        <f t="shared" si="490"/>
        <v>11</v>
      </c>
      <c r="L909" s="8">
        <f t="shared" si="503"/>
        <v>1.0032426699999999</v>
      </c>
      <c r="M909" s="142">
        <f t="shared" si="489"/>
        <v>1.0040996</v>
      </c>
      <c r="N909" s="142">
        <f t="shared" si="484"/>
        <v>1.2206484609282204</v>
      </c>
      <c r="O909" s="135">
        <f t="shared" si="486"/>
        <v>1.2246066200000001</v>
      </c>
      <c r="P909" s="135">
        <f t="shared" si="495"/>
        <v>1006.41828691</v>
      </c>
      <c r="Q909" s="190">
        <f t="shared" si="507"/>
        <v>0</v>
      </c>
      <c r="R909" s="191">
        <f t="shared" si="504"/>
        <v>0</v>
      </c>
      <c r="S909" s="135">
        <f t="shared" si="496"/>
        <v>0</v>
      </c>
      <c r="T909" s="145">
        <f t="shared" si="505"/>
        <v>7.8600000000000003E-2</v>
      </c>
      <c r="U909" s="143">
        <f t="shared" si="485"/>
        <v>4</v>
      </c>
      <c r="V909" s="143">
        <v>252</v>
      </c>
      <c r="W909" s="142">
        <f t="shared" si="497"/>
        <v>1.0012017360000001</v>
      </c>
      <c r="X909" s="220">
        <f t="shared" si="498"/>
        <v>2.8301731608095038</v>
      </c>
      <c r="Y909" s="135">
        <f t="shared" si="499"/>
        <v>0</v>
      </c>
      <c r="Z909" s="148" t="str">
        <f t="shared" si="508"/>
        <v>A+J=</v>
      </c>
      <c r="AA909" s="140">
        <f t="shared" si="509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22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3"/>
      <c r="DN909" s="1"/>
      <c r="DO909" s="1"/>
      <c r="DP909" s="1"/>
      <c r="DQ909" s="1"/>
      <c r="DR909" s="1"/>
      <c r="DS909" s="1"/>
      <c r="DT909" s="1"/>
      <c r="DU909" s="1"/>
      <c r="DV909" s="1"/>
      <c r="DW909" s="4"/>
      <c r="DX909" s="1"/>
      <c r="DY909" s="1"/>
      <c r="DZ909" s="1"/>
      <c r="EA909" s="1"/>
      <c r="EB909" s="1"/>
      <c r="EC909" s="1"/>
    </row>
    <row r="910" spans="1:133" ht="15" x14ac:dyDescent="0.2">
      <c r="A910" s="134">
        <f t="shared" si="500"/>
        <v>44963</v>
      </c>
      <c r="B910" s="135">
        <f t="shared" si="492"/>
        <v>1009.2484600708095</v>
      </c>
      <c r="C910" s="220">
        <f t="shared" si="491"/>
        <v>821.82985986999995</v>
      </c>
      <c r="D910" s="136">
        <f t="shared" si="501"/>
        <v>6434.2</v>
      </c>
      <c r="E910" s="137">
        <f t="shared" si="487"/>
        <v>6474.09</v>
      </c>
      <c r="F910" s="138">
        <f t="shared" si="488"/>
        <v>44915</v>
      </c>
      <c r="G910" s="139">
        <f t="shared" si="493"/>
        <v>6.199682944266538E-3</v>
      </c>
      <c r="H910" s="140">
        <f t="shared" si="506"/>
        <v>44979</v>
      </c>
      <c r="I910" s="140">
        <f t="shared" si="494"/>
        <v>44979</v>
      </c>
      <c r="J910" s="141">
        <f t="shared" si="502"/>
        <v>21</v>
      </c>
      <c r="K910" s="141">
        <f t="shared" si="490"/>
        <v>11</v>
      </c>
      <c r="L910" s="8">
        <f t="shared" si="503"/>
        <v>1.0032426699999999</v>
      </c>
      <c r="M910" s="142">
        <f t="shared" si="489"/>
        <v>1.0040996</v>
      </c>
      <c r="N910" s="142">
        <f t="shared" si="484"/>
        <v>1.2206484609282204</v>
      </c>
      <c r="O910" s="135">
        <f t="shared" si="486"/>
        <v>1.2246066200000001</v>
      </c>
      <c r="P910" s="135">
        <f t="shared" si="495"/>
        <v>1006.41828691</v>
      </c>
      <c r="Q910" s="190">
        <f t="shared" si="507"/>
        <v>0</v>
      </c>
      <c r="R910" s="191">
        <f t="shared" si="504"/>
        <v>0</v>
      </c>
      <c r="S910" s="135">
        <f t="shared" si="496"/>
        <v>0</v>
      </c>
      <c r="T910" s="145">
        <f t="shared" si="505"/>
        <v>7.8600000000000003E-2</v>
      </c>
      <c r="U910" s="143">
        <f t="shared" si="485"/>
        <v>4</v>
      </c>
      <c r="V910" s="143">
        <v>252</v>
      </c>
      <c r="W910" s="142">
        <f t="shared" si="497"/>
        <v>1.0012017360000001</v>
      </c>
      <c r="X910" s="220">
        <f t="shared" si="498"/>
        <v>2.8301731608095038</v>
      </c>
      <c r="Y910" s="135">
        <f t="shared" si="499"/>
        <v>0</v>
      </c>
      <c r="Z910" s="148" t="str">
        <f t="shared" si="508"/>
        <v>A+J=</v>
      </c>
      <c r="AA910" s="140">
        <f t="shared" si="509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22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3"/>
      <c r="DN910" s="1"/>
      <c r="DO910" s="1"/>
      <c r="DP910" s="1"/>
      <c r="DQ910" s="1"/>
      <c r="DR910" s="1"/>
      <c r="DS910" s="1"/>
      <c r="DT910" s="1"/>
      <c r="DU910" s="1"/>
      <c r="DV910" s="1"/>
      <c r="DW910" s="4"/>
      <c r="DX910" s="1"/>
      <c r="DY910" s="1"/>
      <c r="DZ910" s="1"/>
      <c r="EA910" s="1"/>
      <c r="EB910" s="1"/>
      <c r="EC910" s="1"/>
    </row>
    <row r="911" spans="1:133" ht="15" x14ac:dyDescent="0.2">
      <c r="A911" s="134">
        <f t="shared" si="500"/>
        <v>44964</v>
      </c>
      <c r="B911" s="135">
        <f t="shared" si="492"/>
        <v>1009.8487027839209</v>
      </c>
      <c r="C911" s="220">
        <f t="shared" si="491"/>
        <v>821.82985986999995</v>
      </c>
      <c r="D911" s="136">
        <f t="shared" si="501"/>
        <v>6434.2</v>
      </c>
      <c r="E911" s="137">
        <f t="shared" si="487"/>
        <v>6474.09</v>
      </c>
      <c r="F911" s="138">
        <f t="shared" si="488"/>
        <v>44915</v>
      </c>
      <c r="G911" s="139">
        <f t="shared" si="493"/>
        <v>6.199682944266538E-3</v>
      </c>
      <c r="H911" s="140">
        <f t="shared" si="506"/>
        <v>44979</v>
      </c>
      <c r="I911" s="140">
        <f t="shared" si="494"/>
        <v>44979</v>
      </c>
      <c r="J911" s="141">
        <f t="shared" si="502"/>
        <v>21</v>
      </c>
      <c r="K911" s="141">
        <f t="shared" si="490"/>
        <v>12</v>
      </c>
      <c r="L911" s="8">
        <f t="shared" si="503"/>
        <v>1.0035379799999999</v>
      </c>
      <c r="M911" s="142">
        <f t="shared" si="489"/>
        <v>1.0040996</v>
      </c>
      <c r="N911" s="142">
        <f t="shared" si="484"/>
        <v>1.2206484609282204</v>
      </c>
      <c r="O911" s="135">
        <f t="shared" si="486"/>
        <v>1.22496709</v>
      </c>
      <c r="P911" s="135">
        <f t="shared" si="495"/>
        <v>1006.71453192</v>
      </c>
      <c r="Q911" s="190">
        <f t="shared" si="507"/>
        <v>0</v>
      </c>
      <c r="R911" s="191">
        <f t="shared" si="504"/>
        <v>0</v>
      </c>
      <c r="S911" s="135">
        <f t="shared" si="496"/>
        <v>0</v>
      </c>
      <c r="T911" s="145">
        <f t="shared" si="505"/>
        <v>7.8600000000000003E-2</v>
      </c>
      <c r="U911" s="143">
        <f t="shared" si="485"/>
        <v>5</v>
      </c>
      <c r="V911" s="143">
        <v>252</v>
      </c>
      <c r="W911" s="142">
        <f t="shared" si="497"/>
        <v>1.0015023949999999</v>
      </c>
      <c r="X911" s="220">
        <f t="shared" si="498"/>
        <v>3.1341708639208257</v>
      </c>
      <c r="Y911" s="135">
        <f t="shared" si="499"/>
        <v>0</v>
      </c>
      <c r="Z911" s="148" t="str">
        <f t="shared" si="508"/>
        <v>A+J=</v>
      </c>
      <c r="AA911" s="140">
        <f t="shared" si="509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22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3"/>
      <c r="DN911" s="1"/>
      <c r="DO911" s="1"/>
      <c r="DP911" s="1"/>
      <c r="DQ911" s="1"/>
      <c r="DR911" s="1"/>
      <c r="DS911" s="1"/>
      <c r="DT911" s="1"/>
      <c r="DU911" s="1"/>
      <c r="DV911" s="1"/>
      <c r="DW911" s="4"/>
      <c r="DX911" s="1"/>
      <c r="DY911" s="1"/>
      <c r="DZ911" s="1"/>
      <c r="EA911" s="1"/>
      <c r="EB911" s="1"/>
      <c r="EC911" s="1"/>
    </row>
    <row r="912" spans="1:133" ht="15" x14ac:dyDescent="0.2">
      <c r="A912" s="134">
        <f t="shared" si="500"/>
        <v>44965</v>
      </c>
      <c r="B912" s="135">
        <f t="shared" si="492"/>
        <v>1010.4492899301373</v>
      </c>
      <c r="C912" s="220">
        <f t="shared" si="491"/>
        <v>821.82985986999995</v>
      </c>
      <c r="D912" s="136">
        <f t="shared" si="501"/>
        <v>6434.2</v>
      </c>
      <c r="E912" s="137">
        <f t="shared" si="487"/>
        <v>6474.09</v>
      </c>
      <c r="F912" s="138">
        <f t="shared" si="488"/>
        <v>44915</v>
      </c>
      <c r="G912" s="139">
        <f t="shared" si="493"/>
        <v>6.199682944266538E-3</v>
      </c>
      <c r="H912" s="140">
        <f t="shared" si="506"/>
        <v>44979</v>
      </c>
      <c r="I912" s="140">
        <f t="shared" si="494"/>
        <v>44979</v>
      </c>
      <c r="J912" s="141">
        <f t="shared" si="502"/>
        <v>21</v>
      </c>
      <c r="K912" s="141">
        <f t="shared" si="490"/>
        <v>13</v>
      </c>
      <c r="L912" s="8">
        <f t="shared" si="503"/>
        <v>1.0038333699999999</v>
      </c>
      <c r="M912" s="142">
        <f t="shared" si="489"/>
        <v>1.0040996</v>
      </c>
      <c r="N912" s="142">
        <f t="shared" si="484"/>
        <v>1.2206484609282204</v>
      </c>
      <c r="O912" s="135">
        <f t="shared" si="486"/>
        <v>1.2253276500000001</v>
      </c>
      <c r="P912" s="135">
        <f t="shared" si="495"/>
        <v>1007.01085089</v>
      </c>
      <c r="Q912" s="190">
        <f t="shared" si="507"/>
        <v>0</v>
      </c>
      <c r="R912" s="191">
        <f t="shared" si="504"/>
        <v>0</v>
      </c>
      <c r="S912" s="135">
        <f t="shared" si="496"/>
        <v>0</v>
      </c>
      <c r="T912" s="145">
        <f t="shared" si="505"/>
        <v>7.8600000000000003E-2</v>
      </c>
      <c r="U912" s="143">
        <f t="shared" si="485"/>
        <v>6</v>
      </c>
      <c r="V912" s="143">
        <v>252</v>
      </c>
      <c r="W912" s="142">
        <f t="shared" si="497"/>
        <v>1.001803145</v>
      </c>
      <c r="X912" s="220">
        <f t="shared" si="498"/>
        <v>3.43843904013726</v>
      </c>
      <c r="Y912" s="135">
        <f t="shared" si="499"/>
        <v>0</v>
      </c>
      <c r="Z912" s="148" t="str">
        <f t="shared" si="508"/>
        <v>A+J=</v>
      </c>
      <c r="AA912" s="140">
        <f t="shared" si="509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22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3"/>
      <c r="DN912" s="1"/>
      <c r="DO912" s="1"/>
      <c r="DP912" s="1"/>
      <c r="DQ912" s="1"/>
      <c r="DR912" s="1"/>
      <c r="DS912" s="1"/>
      <c r="DT912" s="1"/>
      <c r="DU912" s="1"/>
      <c r="DV912" s="1"/>
      <c r="DW912" s="4"/>
      <c r="DX912" s="1"/>
      <c r="DY912" s="1"/>
      <c r="DZ912" s="1"/>
      <c r="EA912" s="1"/>
      <c r="EB912" s="1"/>
      <c r="EC912" s="1"/>
    </row>
    <row r="913" spans="1:133" ht="15" x14ac:dyDescent="0.2">
      <c r="A913" s="134">
        <f t="shared" si="500"/>
        <v>44966</v>
      </c>
      <c r="B913" s="135">
        <f t="shared" si="492"/>
        <v>1011.0502536310623</v>
      </c>
      <c r="C913" s="220">
        <f t="shared" si="491"/>
        <v>821.82985986999995</v>
      </c>
      <c r="D913" s="136">
        <f t="shared" si="501"/>
        <v>6434.2</v>
      </c>
      <c r="E913" s="137">
        <f t="shared" si="487"/>
        <v>6474.09</v>
      </c>
      <c r="F913" s="138">
        <f t="shared" si="488"/>
        <v>44915</v>
      </c>
      <c r="G913" s="139">
        <f t="shared" si="493"/>
        <v>6.199682944266538E-3</v>
      </c>
      <c r="H913" s="140">
        <f t="shared" si="506"/>
        <v>44979</v>
      </c>
      <c r="I913" s="140">
        <f t="shared" si="494"/>
        <v>44979</v>
      </c>
      <c r="J913" s="141">
        <f t="shared" si="502"/>
        <v>21</v>
      </c>
      <c r="K913" s="141">
        <f t="shared" si="490"/>
        <v>14</v>
      </c>
      <c r="L913" s="8">
        <f t="shared" si="503"/>
        <v>1.00412886</v>
      </c>
      <c r="M913" s="142">
        <f t="shared" si="489"/>
        <v>1.0040996</v>
      </c>
      <c r="N913" s="142">
        <f t="shared" si="484"/>
        <v>1.2206484609282204</v>
      </c>
      <c r="O913" s="135">
        <f t="shared" si="486"/>
        <v>1.22568834</v>
      </c>
      <c r="P913" s="135">
        <f t="shared" si="495"/>
        <v>1007.3072767</v>
      </c>
      <c r="Q913" s="190">
        <f t="shared" si="507"/>
        <v>0</v>
      </c>
      <c r="R913" s="191">
        <f t="shared" si="504"/>
        <v>0</v>
      </c>
      <c r="S913" s="135">
        <f t="shared" si="496"/>
        <v>0</v>
      </c>
      <c r="T913" s="145">
        <f t="shared" si="505"/>
        <v>7.8600000000000003E-2</v>
      </c>
      <c r="U913" s="143">
        <f t="shared" si="485"/>
        <v>7</v>
      </c>
      <c r="V913" s="143">
        <v>252</v>
      </c>
      <c r="W913" s="142">
        <f t="shared" si="497"/>
        <v>1.002103985</v>
      </c>
      <c r="X913" s="220">
        <f t="shared" si="498"/>
        <v>3.7429769310623637</v>
      </c>
      <c r="Y913" s="135">
        <f t="shared" si="499"/>
        <v>0</v>
      </c>
      <c r="Z913" s="148" t="str">
        <f t="shared" si="508"/>
        <v>A+J=</v>
      </c>
      <c r="AA913" s="140">
        <f t="shared" si="509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22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3"/>
      <c r="DN913" s="1"/>
      <c r="DO913" s="1"/>
      <c r="DP913" s="1"/>
      <c r="DQ913" s="1"/>
      <c r="DR913" s="1"/>
      <c r="DS913" s="1"/>
      <c r="DT913" s="1"/>
      <c r="DU913" s="1"/>
      <c r="DV913" s="1"/>
      <c r="DW913" s="4"/>
      <c r="DX913" s="1"/>
      <c r="DY913" s="1"/>
      <c r="DZ913" s="1"/>
      <c r="EA913" s="1"/>
      <c r="EB913" s="1"/>
      <c r="EC913" s="1"/>
    </row>
    <row r="914" spans="1:133" ht="15" x14ac:dyDescent="0.2">
      <c r="A914" s="134">
        <f t="shared" si="500"/>
        <v>44967</v>
      </c>
      <c r="B914" s="135">
        <f t="shared" si="492"/>
        <v>1011.6515703288489</v>
      </c>
      <c r="C914" s="220">
        <f t="shared" si="491"/>
        <v>821.82985986999995</v>
      </c>
      <c r="D914" s="136">
        <f t="shared" si="501"/>
        <v>6434.2</v>
      </c>
      <c r="E914" s="137">
        <f t="shared" si="487"/>
        <v>6474.09</v>
      </c>
      <c r="F914" s="138">
        <f t="shared" si="488"/>
        <v>44915</v>
      </c>
      <c r="G914" s="139">
        <f t="shared" si="493"/>
        <v>6.199682944266538E-3</v>
      </c>
      <c r="H914" s="140">
        <f t="shared" si="506"/>
        <v>44979</v>
      </c>
      <c r="I914" s="140">
        <f t="shared" si="494"/>
        <v>44979</v>
      </c>
      <c r="J914" s="141">
        <f t="shared" si="502"/>
        <v>21</v>
      </c>
      <c r="K914" s="141">
        <f t="shared" si="490"/>
        <v>15</v>
      </c>
      <c r="L914" s="8">
        <f t="shared" si="503"/>
        <v>1.00442443</v>
      </c>
      <c r="M914" s="142">
        <f t="shared" si="489"/>
        <v>1.0040996</v>
      </c>
      <c r="N914" s="142">
        <f t="shared" si="484"/>
        <v>1.2206484609282204</v>
      </c>
      <c r="O914" s="135">
        <f t="shared" si="486"/>
        <v>1.22604913</v>
      </c>
      <c r="P914" s="135">
        <f t="shared" si="495"/>
        <v>1007.6037847</v>
      </c>
      <c r="Q914" s="190">
        <f t="shared" si="507"/>
        <v>0</v>
      </c>
      <c r="R914" s="191">
        <f t="shared" si="504"/>
        <v>0</v>
      </c>
      <c r="S914" s="135">
        <f t="shared" si="496"/>
        <v>0</v>
      </c>
      <c r="T914" s="145">
        <f t="shared" si="505"/>
        <v>7.8600000000000003E-2</v>
      </c>
      <c r="U914" s="143">
        <f t="shared" si="485"/>
        <v>8</v>
      </c>
      <c r="V914" s="143">
        <v>252</v>
      </c>
      <c r="W914" s="142">
        <f t="shared" si="497"/>
        <v>1.0024049159999999</v>
      </c>
      <c r="X914" s="220">
        <f t="shared" si="498"/>
        <v>4.0477856288489811</v>
      </c>
      <c r="Y914" s="135">
        <f t="shared" si="499"/>
        <v>0</v>
      </c>
      <c r="Z914" s="148" t="str">
        <f t="shared" si="508"/>
        <v>A+J=</v>
      </c>
      <c r="AA914" s="140">
        <f t="shared" si="509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22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3"/>
      <c r="DN914" s="1"/>
      <c r="DO914" s="1"/>
      <c r="DP914" s="1"/>
      <c r="DQ914" s="1"/>
      <c r="DR914" s="1"/>
      <c r="DS914" s="1"/>
      <c r="DT914" s="1"/>
      <c r="DU914" s="1"/>
      <c r="DV914" s="1"/>
      <c r="DW914" s="4"/>
      <c r="DX914" s="1"/>
      <c r="DY914" s="1"/>
      <c r="DZ914" s="1"/>
      <c r="EA914" s="1"/>
      <c r="EB914" s="1"/>
      <c r="EC914" s="1"/>
    </row>
    <row r="915" spans="1:133" ht="15" x14ac:dyDescent="0.2">
      <c r="A915" s="134">
        <f t="shared" si="500"/>
        <v>44968</v>
      </c>
      <c r="B915" s="135">
        <f t="shared" si="492"/>
        <v>1012.25324740538</v>
      </c>
      <c r="C915" s="220">
        <f t="shared" si="491"/>
        <v>821.82985986999995</v>
      </c>
      <c r="D915" s="136">
        <f t="shared" si="501"/>
        <v>6434.2</v>
      </c>
      <c r="E915" s="137">
        <f t="shared" si="487"/>
        <v>6474.09</v>
      </c>
      <c r="F915" s="138">
        <f t="shared" si="488"/>
        <v>44915</v>
      </c>
      <c r="G915" s="139">
        <f t="shared" si="493"/>
        <v>6.199682944266538E-3</v>
      </c>
      <c r="H915" s="140">
        <f t="shared" si="506"/>
        <v>44979</v>
      </c>
      <c r="I915" s="140">
        <f t="shared" si="494"/>
        <v>44979</v>
      </c>
      <c r="J915" s="141">
        <f t="shared" si="502"/>
        <v>21</v>
      </c>
      <c r="K915" s="141">
        <f t="shared" si="490"/>
        <v>16</v>
      </c>
      <c r="L915" s="8">
        <f t="shared" si="503"/>
        <v>1.00472009</v>
      </c>
      <c r="M915" s="142">
        <f t="shared" si="489"/>
        <v>1.0040996</v>
      </c>
      <c r="N915" s="142">
        <f t="shared" si="484"/>
        <v>1.2206484609282204</v>
      </c>
      <c r="O915" s="135">
        <f t="shared" si="486"/>
        <v>1.22641003</v>
      </c>
      <c r="P915" s="135">
        <f t="shared" si="495"/>
        <v>1007.90038309</v>
      </c>
      <c r="Q915" s="190">
        <f t="shared" si="507"/>
        <v>0</v>
      </c>
      <c r="R915" s="191">
        <f t="shared" si="504"/>
        <v>0</v>
      </c>
      <c r="S915" s="135">
        <f t="shared" si="496"/>
        <v>0</v>
      </c>
      <c r="T915" s="145">
        <f t="shared" si="505"/>
        <v>7.8600000000000003E-2</v>
      </c>
      <c r="U915" s="143">
        <f t="shared" si="485"/>
        <v>9</v>
      </c>
      <c r="V915" s="143">
        <v>252</v>
      </c>
      <c r="W915" s="142">
        <f t="shared" si="497"/>
        <v>1.002705937</v>
      </c>
      <c r="X915" s="220">
        <f t="shared" si="498"/>
        <v>4.3528643153800211</v>
      </c>
      <c r="Y915" s="135">
        <f t="shared" si="499"/>
        <v>0</v>
      </c>
      <c r="Z915" s="148" t="str">
        <f t="shared" si="508"/>
        <v>A+J=</v>
      </c>
      <c r="AA915" s="140">
        <f t="shared" si="509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22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3"/>
      <c r="DN915" s="1"/>
      <c r="DO915" s="1"/>
      <c r="DP915" s="1"/>
      <c r="DQ915" s="1"/>
      <c r="DR915" s="1"/>
      <c r="DS915" s="1"/>
      <c r="DT915" s="1"/>
      <c r="DU915" s="1"/>
      <c r="DV915" s="1"/>
      <c r="DW915" s="4"/>
      <c r="DX915" s="1"/>
      <c r="DY915" s="1"/>
      <c r="DZ915" s="1"/>
      <c r="EA915" s="1"/>
      <c r="EB915" s="1"/>
      <c r="EC915" s="1"/>
    </row>
    <row r="916" spans="1:133" ht="15" x14ac:dyDescent="0.2">
      <c r="A916" s="134">
        <f t="shared" si="500"/>
        <v>44969</v>
      </c>
      <c r="B916" s="135">
        <f t="shared" si="492"/>
        <v>1012.25324740538</v>
      </c>
      <c r="C916" s="220">
        <f t="shared" si="491"/>
        <v>821.82985986999995</v>
      </c>
      <c r="D916" s="136">
        <f t="shared" si="501"/>
        <v>6434.2</v>
      </c>
      <c r="E916" s="137">
        <f t="shared" si="487"/>
        <v>6474.09</v>
      </c>
      <c r="F916" s="138">
        <f t="shared" si="488"/>
        <v>44915</v>
      </c>
      <c r="G916" s="139">
        <f t="shared" si="493"/>
        <v>6.199682944266538E-3</v>
      </c>
      <c r="H916" s="140">
        <f t="shared" si="506"/>
        <v>44979</v>
      </c>
      <c r="I916" s="140">
        <f t="shared" si="494"/>
        <v>44979</v>
      </c>
      <c r="J916" s="141">
        <f t="shared" si="502"/>
        <v>21</v>
      </c>
      <c r="K916" s="141">
        <f t="shared" si="490"/>
        <v>16</v>
      </c>
      <c r="L916" s="8">
        <f t="shared" si="503"/>
        <v>1.00472009</v>
      </c>
      <c r="M916" s="142">
        <f t="shared" si="489"/>
        <v>1.0040996</v>
      </c>
      <c r="N916" s="142">
        <f t="shared" si="484"/>
        <v>1.2206484609282204</v>
      </c>
      <c r="O916" s="135">
        <f t="shared" si="486"/>
        <v>1.22641003</v>
      </c>
      <c r="P916" s="135">
        <f t="shared" si="495"/>
        <v>1007.90038309</v>
      </c>
      <c r="Q916" s="190">
        <f t="shared" si="507"/>
        <v>0</v>
      </c>
      <c r="R916" s="191">
        <f t="shared" si="504"/>
        <v>0</v>
      </c>
      <c r="S916" s="135">
        <f t="shared" si="496"/>
        <v>0</v>
      </c>
      <c r="T916" s="145">
        <f t="shared" si="505"/>
        <v>7.8600000000000003E-2</v>
      </c>
      <c r="U916" s="143">
        <f t="shared" si="485"/>
        <v>9</v>
      </c>
      <c r="V916" s="143">
        <v>252</v>
      </c>
      <c r="W916" s="142">
        <f t="shared" si="497"/>
        <v>1.002705937</v>
      </c>
      <c r="X916" s="220">
        <f t="shared" si="498"/>
        <v>4.3528643153800211</v>
      </c>
      <c r="Y916" s="135">
        <f t="shared" si="499"/>
        <v>0</v>
      </c>
      <c r="Z916" s="148" t="str">
        <f t="shared" si="508"/>
        <v>A+J=</v>
      </c>
      <c r="AA916" s="140">
        <f t="shared" si="509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22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3"/>
      <c r="DN916" s="1"/>
      <c r="DO916" s="1"/>
      <c r="DP916" s="1"/>
      <c r="DQ916" s="1"/>
      <c r="DR916" s="1"/>
      <c r="DS916" s="1"/>
      <c r="DT916" s="1"/>
      <c r="DU916" s="1"/>
      <c r="DV916" s="1"/>
      <c r="DW916" s="4"/>
      <c r="DX916" s="1"/>
      <c r="DY916" s="1"/>
      <c r="DZ916" s="1"/>
      <c r="EA916" s="1"/>
      <c r="EB916" s="1"/>
      <c r="EC916" s="1"/>
    </row>
    <row r="917" spans="1:133" ht="15" x14ac:dyDescent="0.2">
      <c r="A917" s="134">
        <f t="shared" si="500"/>
        <v>44970</v>
      </c>
      <c r="B917" s="135">
        <f t="shared" si="492"/>
        <v>1012.25324740538</v>
      </c>
      <c r="C917" s="220">
        <f t="shared" si="491"/>
        <v>821.82985986999995</v>
      </c>
      <c r="D917" s="136">
        <f t="shared" si="501"/>
        <v>6434.2</v>
      </c>
      <c r="E917" s="137">
        <f t="shared" si="487"/>
        <v>6474.09</v>
      </c>
      <c r="F917" s="138">
        <f t="shared" si="488"/>
        <v>44915</v>
      </c>
      <c r="G917" s="139">
        <f t="shared" si="493"/>
        <v>6.199682944266538E-3</v>
      </c>
      <c r="H917" s="140">
        <f t="shared" si="506"/>
        <v>44979</v>
      </c>
      <c r="I917" s="140">
        <f t="shared" si="494"/>
        <v>44979</v>
      </c>
      <c r="J917" s="141">
        <f t="shared" si="502"/>
        <v>21</v>
      </c>
      <c r="K917" s="141">
        <f t="shared" si="490"/>
        <v>16</v>
      </c>
      <c r="L917" s="8">
        <f t="shared" si="503"/>
        <v>1.00472009</v>
      </c>
      <c r="M917" s="142">
        <f t="shared" si="489"/>
        <v>1.0040996</v>
      </c>
      <c r="N917" s="142">
        <f t="shared" si="484"/>
        <v>1.2206484609282204</v>
      </c>
      <c r="O917" s="135">
        <f t="shared" si="486"/>
        <v>1.22641003</v>
      </c>
      <c r="P917" s="135">
        <f t="shared" si="495"/>
        <v>1007.90038309</v>
      </c>
      <c r="Q917" s="190">
        <f t="shared" si="507"/>
        <v>0</v>
      </c>
      <c r="R917" s="191">
        <f t="shared" si="504"/>
        <v>0</v>
      </c>
      <c r="S917" s="135">
        <f t="shared" si="496"/>
        <v>0</v>
      </c>
      <c r="T917" s="145">
        <f t="shared" si="505"/>
        <v>7.8600000000000003E-2</v>
      </c>
      <c r="U917" s="143">
        <f t="shared" si="485"/>
        <v>9</v>
      </c>
      <c r="V917" s="143">
        <v>252</v>
      </c>
      <c r="W917" s="142">
        <f t="shared" si="497"/>
        <v>1.002705937</v>
      </c>
      <c r="X917" s="220">
        <f t="shared" si="498"/>
        <v>4.3528643153800211</v>
      </c>
      <c r="Y917" s="135">
        <f t="shared" si="499"/>
        <v>0</v>
      </c>
      <c r="Z917" s="148" t="str">
        <f t="shared" si="508"/>
        <v>A+J=</v>
      </c>
      <c r="AA917" s="140">
        <f t="shared" si="509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22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3"/>
      <c r="DN917" s="1"/>
      <c r="DO917" s="1"/>
      <c r="DP917" s="1"/>
      <c r="DQ917" s="1"/>
      <c r="DR917" s="1"/>
      <c r="DS917" s="1"/>
      <c r="DT917" s="1"/>
      <c r="DU917" s="1"/>
      <c r="DV917" s="1"/>
      <c r="DW917" s="4"/>
      <c r="DX917" s="1"/>
      <c r="DY917" s="1"/>
      <c r="DZ917" s="1"/>
      <c r="EA917" s="1"/>
      <c r="EB917" s="1"/>
      <c r="EC917" s="1"/>
    </row>
    <row r="918" spans="1:133" ht="15" x14ac:dyDescent="0.2">
      <c r="A918" s="134">
        <f t="shared" si="500"/>
        <v>44971</v>
      </c>
      <c r="B918" s="135">
        <f t="shared" si="492"/>
        <v>1012.8552685343985</v>
      </c>
      <c r="C918" s="220">
        <f t="shared" si="491"/>
        <v>821.82985986999995</v>
      </c>
      <c r="D918" s="136">
        <f t="shared" si="501"/>
        <v>6434.2</v>
      </c>
      <c r="E918" s="137">
        <f t="shared" si="487"/>
        <v>6474.09</v>
      </c>
      <c r="F918" s="138">
        <f t="shared" si="488"/>
        <v>44915</v>
      </c>
      <c r="G918" s="139">
        <f t="shared" si="493"/>
        <v>6.199682944266538E-3</v>
      </c>
      <c r="H918" s="140">
        <f t="shared" si="506"/>
        <v>44979</v>
      </c>
      <c r="I918" s="140">
        <f t="shared" si="494"/>
        <v>44979</v>
      </c>
      <c r="J918" s="141">
        <f t="shared" si="502"/>
        <v>21</v>
      </c>
      <c r="K918" s="141">
        <f t="shared" si="490"/>
        <v>17</v>
      </c>
      <c r="L918" s="8">
        <f t="shared" si="503"/>
        <v>1.0050158300000001</v>
      </c>
      <c r="M918" s="142">
        <f t="shared" si="489"/>
        <v>1.0040996</v>
      </c>
      <c r="N918" s="142">
        <f t="shared" si="484"/>
        <v>1.2206484609282204</v>
      </c>
      <c r="O918" s="135">
        <f t="shared" si="486"/>
        <v>1.2267710199999999</v>
      </c>
      <c r="P918" s="135">
        <f t="shared" si="495"/>
        <v>1008.19705545</v>
      </c>
      <c r="Q918" s="190">
        <f t="shared" si="507"/>
        <v>0</v>
      </c>
      <c r="R918" s="191">
        <f t="shared" si="504"/>
        <v>0</v>
      </c>
      <c r="S918" s="135">
        <f t="shared" si="496"/>
        <v>0</v>
      </c>
      <c r="T918" s="145">
        <f t="shared" si="505"/>
        <v>7.8600000000000003E-2</v>
      </c>
      <c r="U918" s="143">
        <f t="shared" si="485"/>
        <v>10</v>
      </c>
      <c r="V918" s="143">
        <v>252</v>
      </c>
      <c r="W918" s="142">
        <f t="shared" si="497"/>
        <v>1.003007048</v>
      </c>
      <c r="X918" s="220">
        <f t="shared" si="498"/>
        <v>4.6582130843985725</v>
      </c>
      <c r="Y918" s="135">
        <f t="shared" si="499"/>
        <v>0</v>
      </c>
      <c r="Z918" s="148" t="str">
        <f t="shared" si="508"/>
        <v>A+J=</v>
      </c>
      <c r="AA918" s="140">
        <f t="shared" si="509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22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3"/>
      <c r="DN918" s="1"/>
      <c r="DO918" s="1"/>
      <c r="DP918" s="1"/>
      <c r="DQ918" s="1"/>
      <c r="DR918" s="1"/>
      <c r="DS918" s="1"/>
      <c r="DT918" s="1"/>
      <c r="DU918" s="1"/>
      <c r="DV918" s="1"/>
      <c r="DW918" s="4"/>
      <c r="DX918" s="1"/>
      <c r="DY918" s="1"/>
      <c r="DZ918" s="1"/>
      <c r="EA918" s="1"/>
      <c r="EB918" s="1"/>
      <c r="EC918" s="1"/>
    </row>
    <row r="919" spans="1:133" ht="15" x14ac:dyDescent="0.2">
      <c r="A919" s="134">
        <f t="shared" si="500"/>
        <v>44972</v>
      </c>
      <c r="B919" s="135">
        <f t="shared" si="492"/>
        <v>1013.4576596475506</v>
      </c>
      <c r="C919" s="220">
        <f t="shared" si="491"/>
        <v>821.82985986999995</v>
      </c>
      <c r="D919" s="136">
        <f t="shared" si="501"/>
        <v>6434.2</v>
      </c>
      <c r="E919" s="137">
        <f t="shared" si="487"/>
        <v>6474.09</v>
      </c>
      <c r="F919" s="138">
        <f t="shared" si="488"/>
        <v>44915</v>
      </c>
      <c r="G919" s="139">
        <f t="shared" si="493"/>
        <v>6.199682944266538E-3</v>
      </c>
      <c r="H919" s="140">
        <f t="shared" si="506"/>
        <v>44979</v>
      </c>
      <c r="I919" s="140">
        <f t="shared" si="494"/>
        <v>44979</v>
      </c>
      <c r="J919" s="141">
        <f t="shared" si="502"/>
        <v>21</v>
      </c>
      <c r="K919" s="141">
        <f t="shared" si="490"/>
        <v>18</v>
      </c>
      <c r="L919" s="8">
        <f t="shared" si="503"/>
        <v>1.0053116600000001</v>
      </c>
      <c r="M919" s="142">
        <f t="shared" si="489"/>
        <v>1.0040996</v>
      </c>
      <c r="N919" s="142">
        <f t="shared" si="484"/>
        <v>1.2206484609282204</v>
      </c>
      <c r="O919" s="135">
        <f t="shared" si="486"/>
        <v>1.22713213</v>
      </c>
      <c r="P919" s="135">
        <f t="shared" si="495"/>
        <v>1008.49382643</v>
      </c>
      <c r="Q919" s="190">
        <f t="shared" si="507"/>
        <v>0</v>
      </c>
      <c r="R919" s="191">
        <f t="shared" si="504"/>
        <v>0</v>
      </c>
      <c r="S919" s="135">
        <f t="shared" si="496"/>
        <v>0</v>
      </c>
      <c r="T919" s="145">
        <f t="shared" si="505"/>
        <v>7.8600000000000003E-2</v>
      </c>
      <c r="U919" s="143">
        <f t="shared" si="485"/>
        <v>11</v>
      </c>
      <c r="V919" s="143">
        <v>252</v>
      </c>
      <c r="W919" s="142">
        <f t="shared" si="497"/>
        <v>1.0033082499999999</v>
      </c>
      <c r="X919" s="220">
        <f t="shared" si="498"/>
        <v>4.963833217550552</v>
      </c>
      <c r="Y919" s="135">
        <f t="shared" si="499"/>
        <v>0</v>
      </c>
      <c r="Z919" s="148" t="str">
        <f t="shared" si="508"/>
        <v>A+J=</v>
      </c>
      <c r="AA919" s="140">
        <f t="shared" si="509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22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3"/>
      <c r="DN919" s="1"/>
      <c r="DO919" s="1"/>
      <c r="DP919" s="1"/>
      <c r="DQ919" s="1"/>
      <c r="DR919" s="1"/>
      <c r="DS919" s="1"/>
      <c r="DT919" s="1"/>
      <c r="DU919" s="1"/>
      <c r="DV919" s="1"/>
      <c r="DW919" s="4"/>
      <c r="DX919" s="1"/>
      <c r="DY919" s="1"/>
      <c r="DZ919" s="1"/>
      <c r="EA919" s="1"/>
      <c r="EB919" s="1"/>
      <c r="EC919" s="1"/>
    </row>
    <row r="920" spans="1:133" ht="15" x14ac:dyDescent="0.2">
      <c r="A920" s="134">
        <f t="shared" si="500"/>
        <v>44973</v>
      </c>
      <c r="B920" s="135">
        <f t="shared" si="492"/>
        <v>1014.060403366954</v>
      </c>
      <c r="C920" s="220">
        <f t="shared" si="491"/>
        <v>821.82985986999995</v>
      </c>
      <c r="D920" s="136">
        <f t="shared" si="501"/>
        <v>6434.2</v>
      </c>
      <c r="E920" s="137">
        <f t="shared" si="487"/>
        <v>6474.09</v>
      </c>
      <c r="F920" s="138">
        <f t="shared" si="488"/>
        <v>44915</v>
      </c>
      <c r="G920" s="139">
        <f t="shared" si="493"/>
        <v>6.199682944266538E-3</v>
      </c>
      <c r="H920" s="140">
        <f t="shared" si="506"/>
        <v>44979</v>
      </c>
      <c r="I920" s="140">
        <f t="shared" si="494"/>
        <v>44979</v>
      </c>
      <c r="J920" s="141">
        <f t="shared" si="502"/>
        <v>21</v>
      </c>
      <c r="K920" s="141">
        <f t="shared" si="490"/>
        <v>19</v>
      </c>
      <c r="L920" s="8">
        <f t="shared" si="503"/>
        <v>1.0056075799999999</v>
      </c>
      <c r="M920" s="142">
        <f t="shared" si="489"/>
        <v>1.0040996</v>
      </c>
      <c r="N920" s="142">
        <f t="shared" si="484"/>
        <v>1.2206484609282204</v>
      </c>
      <c r="O920" s="135">
        <f t="shared" si="486"/>
        <v>1.2274933400000001</v>
      </c>
      <c r="P920" s="135">
        <f t="shared" si="495"/>
        <v>1008.7906796</v>
      </c>
      <c r="Q920" s="190">
        <f t="shared" si="507"/>
        <v>0</v>
      </c>
      <c r="R920" s="191">
        <f t="shared" si="504"/>
        <v>0</v>
      </c>
      <c r="S920" s="135">
        <f t="shared" si="496"/>
        <v>0</v>
      </c>
      <c r="T920" s="145">
        <f t="shared" si="505"/>
        <v>7.8600000000000003E-2</v>
      </c>
      <c r="U920" s="143">
        <f t="shared" si="485"/>
        <v>12</v>
      </c>
      <c r="V920" s="143">
        <v>252</v>
      </c>
      <c r="W920" s="142">
        <f t="shared" si="497"/>
        <v>1.003609542</v>
      </c>
      <c r="X920" s="220">
        <f t="shared" si="498"/>
        <v>5.269723766954054</v>
      </c>
      <c r="Y920" s="135">
        <f t="shared" si="499"/>
        <v>0</v>
      </c>
      <c r="Z920" s="148" t="str">
        <f t="shared" si="508"/>
        <v>A+J=</v>
      </c>
      <c r="AA920" s="140">
        <f t="shared" si="509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22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3"/>
      <c r="DN920" s="1"/>
      <c r="DO920" s="1"/>
      <c r="DP920" s="1"/>
      <c r="DQ920" s="1"/>
      <c r="DR920" s="1"/>
      <c r="DS920" s="1"/>
      <c r="DT920" s="1"/>
      <c r="DU920" s="1"/>
      <c r="DV920" s="1"/>
      <c r="DW920" s="4"/>
      <c r="DX920" s="1"/>
      <c r="DY920" s="1"/>
      <c r="DZ920" s="1"/>
      <c r="EA920" s="1"/>
      <c r="EB920" s="1"/>
      <c r="EC920" s="1"/>
    </row>
    <row r="921" spans="1:133" ht="15" x14ac:dyDescent="0.2">
      <c r="A921" s="134">
        <f t="shared" si="500"/>
        <v>44974</v>
      </c>
      <c r="B921" s="135">
        <f t="shared" si="492"/>
        <v>1014.663508116128</v>
      </c>
      <c r="C921" s="220">
        <f t="shared" si="491"/>
        <v>821.82985986999995</v>
      </c>
      <c r="D921" s="136">
        <f t="shared" si="501"/>
        <v>6434.2</v>
      </c>
      <c r="E921" s="137">
        <f t="shared" si="487"/>
        <v>6474.09</v>
      </c>
      <c r="F921" s="138">
        <f t="shared" si="488"/>
        <v>44915</v>
      </c>
      <c r="G921" s="139">
        <f t="shared" si="493"/>
        <v>6.199682944266538E-3</v>
      </c>
      <c r="H921" s="140">
        <f t="shared" si="506"/>
        <v>44979</v>
      </c>
      <c r="I921" s="140">
        <f t="shared" si="494"/>
        <v>44979</v>
      </c>
      <c r="J921" s="141">
        <f t="shared" si="502"/>
        <v>21</v>
      </c>
      <c r="K921" s="141">
        <f t="shared" si="490"/>
        <v>20</v>
      </c>
      <c r="L921" s="8">
        <f t="shared" si="503"/>
        <v>1.00590359</v>
      </c>
      <c r="M921" s="142">
        <f t="shared" si="489"/>
        <v>1.0040996</v>
      </c>
      <c r="N921" s="142">
        <f t="shared" si="484"/>
        <v>1.2206484609282204</v>
      </c>
      <c r="O921" s="135">
        <f t="shared" si="486"/>
        <v>1.22785466</v>
      </c>
      <c r="P921" s="135">
        <f t="shared" si="495"/>
        <v>1009.08762316</v>
      </c>
      <c r="Q921" s="190">
        <f t="shared" si="507"/>
        <v>0</v>
      </c>
      <c r="R921" s="191">
        <f t="shared" si="504"/>
        <v>0</v>
      </c>
      <c r="S921" s="135">
        <f t="shared" si="496"/>
        <v>0</v>
      </c>
      <c r="T921" s="145">
        <f t="shared" si="505"/>
        <v>7.8600000000000003E-2</v>
      </c>
      <c r="U921" s="143">
        <f t="shared" si="485"/>
        <v>13</v>
      </c>
      <c r="V921" s="143">
        <v>252</v>
      </c>
      <c r="W921" s="142">
        <f t="shared" si="497"/>
        <v>1.0039109239999999</v>
      </c>
      <c r="X921" s="220">
        <f t="shared" si="498"/>
        <v>5.5758849561279407</v>
      </c>
      <c r="Y921" s="135">
        <f t="shared" si="499"/>
        <v>0</v>
      </c>
      <c r="Z921" s="148" t="str">
        <f t="shared" si="508"/>
        <v>A+J=</v>
      </c>
      <c r="AA921" s="140">
        <f t="shared" si="509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22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3"/>
      <c r="DN921" s="1"/>
      <c r="DO921" s="1"/>
      <c r="DP921" s="1"/>
      <c r="DQ921" s="1"/>
      <c r="DR921" s="1"/>
      <c r="DS921" s="1"/>
      <c r="DT921" s="1"/>
      <c r="DU921" s="1"/>
      <c r="DV921" s="1"/>
      <c r="DW921" s="4"/>
      <c r="DX921" s="1"/>
      <c r="DY921" s="1"/>
      <c r="DZ921" s="1"/>
      <c r="EA921" s="1"/>
      <c r="EB921" s="1"/>
      <c r="EC921" s="1"/>
    </row>
    <row r="922" spans="1:133" ht="15" x14ac:dyDescent="0.2">
      <c r="A922" s="134">
        <f t="shared" si="500"/>
        <v>44975</v>
      </c>
      <c r="B922" s="135">
        <f t="shared" si="492"/>
        <v>1015.2669750769562</v>
      </c>
      <c r="C922" s="220">
        <f t="shared" si="491"/>
        <v>821.82985986999995</v>
      </c>
      <c r="D922" s="136">
        <f t="shared" si="501"/>
        <v>6434.2</v>
      </c>
      <c r="E922" s="137">
        <f t="shared" si="487"/>
        <v>6474.09</v>
      </c>
      <c r="F922" s="138">
        <f t="shared" si="488"/>
        <v>44915</v>
      </c>
      <c r="G922" s="139">
        <f t="shared" si="493"/>
        <v>6.199682944266538E-3</v>
      </c>
      <c r="H922" s="140">
        <f t="shared" si="506"/>
        <v>44979</v>
      </c>
      <c r="I922" s="140">
        <f t="shared" si="494"/>
        <v>44979</v>
      </c>
      <c r="J922" s="141">
        <f t="shared" si="502"/>
        <v>21</v>
      </c>
      <c r="K922" s="141">
        <f t="shared" si="490"/>
        <v>21</v>
      </c>
      <c r="L922" s="8">
        <f t="shared" si="503"/>
        <v>1.0061996799999999</v>
      </c>
      <c r="M922" s="142">
        <f t="shared" si="489"/>
        <v>1.0040996</v>
      </c>
      <c r="N922" s="142">
        <f t="shared" si="484"/>
        <v>1.2206484609282204</v>
      </c>
      <c r="O922" s="135">
        <f t="shared" si="486"/>
        <v>1.2282160900000001</v>
      </c>
      <c r="P922" s="135">
        <f t="shared" si="495"/>
        <v>1009.3846571300001</v>
      </c>
      <c r="Q922" s="190">
        <f t="shared" si="507"/>
        <v>0</v>
      </c>
      <c r="R922" s="191">
        <f t="shared" si="504"/>
        <v>0</v>
      </c>
      <c r="S922" s="135">
        <f t="shared" si="496"/>
        <v>0</v>
      </c>
      <c r="T922" s="145">
        <f t="shared" si="505"/>
        <v>7.8600000000000003E-2</v>
      </c>
      <c r="U922" s="143">
        <f t="shared" si="485"/>
        <v>14</v>
      </c>
      <c r="V922" s="143">
        <v>252</v>
      </c>
      <c r="W922" s="142">
        <f t="shared" si="497"/>
        <v>1.0042123970000001</v>
      </c>
      <c r="X922" s="220">
        <f t="shared" si="498"/>
        <v>5.8823179469561904</v>
      </c>
      <c r="Y922" s="135">
        <f t="shared" si="499"/>
        <v>0</v>
      </c>
      <c r="Z922" s="148" t="str">
        <f t="shared" si="508"/>
        <v>A+J=</v>
      </c>
      <c r="AA922" s="140">
        <f t="shared" si="509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22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3"/>
      <c r="DN922" s="1"/>
      <c r="DO922" s="1"/>
      <c r="DP922" s="1"/>
      <c r="DQ922" s="1"/>
      <c r="DR922" s="1"/>
      <c r="DS922" s="1"/>
      <c r="DT922" s="1"/>
      <c r="DU922" s="1"/>
      <c r="DV922" s="1"/>
      <c r="DW922" s="4"/>
      <c r="DX922" s="1"/>
      <c r="DY922" s="1"/>
      <c r="DZ922" s="1"/>
      <c r="EA922" s="1"/>
      <c r="EB922" s="1"/>
      <c r="EC922" s="1"/>
    </row>
    <row r="923" spans="1:133" ht="15" x14ac:dyDescent="0.2">
      <c r="A923" s="134">
        <f t="shared" si="500"/>
        <v>44976</v>
      </c>
      <c r="B923" s="135">
        <f t="shared" si="492"/>
        <v>1015.2669750769562</v>
      </c>
      <c r="C923" s="220">
        <f t="shared" si="491"/>
        <v>821.82985986999995</v>
      </c>
      <c r="D923" s="136">
        <f t="shared" si="501"/>
        <v>6434.2</v>
      </c>
      <c r="E923" s="137">
        <f t="shared" si="487"/>
        <v>6474.09</v>
      </c>
      <c r="F923" s="138">
        <f t="shared" si="488"/>
        <v>44915</v>
      </c>
      <c r="G923" s="139">
        <f t="shared" si="493"/>
        <v>6.199682944266538E-3</v>
      </c>
      <c r="H923" s="140">
        <f t="shared" si="506"/>
        <v>44979</v>
      </c>
      <c r="I923" s="140">
        <f t="shared" si="494"/>
        <v>44979</v>
      </c>
      <c r="J923" s="141">
        <f t="shared" si="502"/>
        <v>21</v>
      </c>
      <c r="K923" s="141">
        <f t="shared" si="490"/>
        <v>21</v>
      </c>
      <c r="L923" s="8">
        <f t="shared" si="503"/>
        <v>1.0061996799999999</v>
      </c>
      <c r="M923" s="142">
        <f t="shared" si="489"/>
        <v>1.0040996</v>
      </c>
      <c r="N923" s="142">
        <f t="shared" si="484"/>
        <v>1.2206484609282204</v>
      </c>
      <c r="O923" s="135">
        <f t="shared" si="486"/>
        <v>1.2282160900000001</v>
      </c>
      <c r="P923" s="135">
        <f t="shared" si="495"/>
        <v>1009.3846571300001</v>
      </c>
      <c r="Q923" s="190">
        <f t="shared" si="507"/>
        <v>0</v>
      </c>
      <c r="R923" s="191">
        <f t="shared" si="504"/>
        <v>0</v>
      </c>
      <c r="S923" s="135">
        <f t="shared" si="496"/>
        <v>0</v>
      </c>
      <c r="T923" s="145">
        <f t="shared" si="505"/>
        <v>7.8600000000000003E-2</v>
      </c>
      <c r="U923" s="143">
        <f t="shared" si="485"/>
        <v>14</v>
      </c>
      <c r="V923" s="143">
        <v>252</v>
      </c>
      <c r="W923" s="142">
        <f t="shared" si="497"/>
        <v>1.0042123970000001</v>
      </c>
      <c r="X923" s="220">
        <f t="shared" si="498"/>
        <v>5.8823179469561904</v>
      </c>
      <c r="Y923" s="135">
        <f t="shared" si="499"/>
        <v>0</v>
      </c>
      <c r="Z923" s="148" t="str">
        <f t="shared" si="508"/>
        <v>A+J=</v>
      </c>
      <c r="AA923" s="140">
        <f t="shared" si="509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22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3"/>
      <c r="DN923" s="1"/>
      <c r="DO923" s="1"/>
      <c r="DP923" s="1"/>
      <c r="DQ923" s="1"/>
      <c r="DR923" s="1"/>
      <c r="DS923" s="1"/>
      <c r="DT923" s="1"/>
      <c r="DU923" s="1"/>
      <c r="DV923" s="1"/>
      <c r="DW923" s="4"/>
      <c r="DX923" s="1"/>
      <c r="DY923" s="1"/>
      <c r="DZ923" s="1"/>
      <c r="EA923" s="1"/>
      <c r="EB923" s="1"/>
      <c r="EC923" s="1"/>
    </row>
    <row r="924" spans="1:133" ht="15" x14ac:dyDescent="0.2">
      <c r="A924" s="134">
        <f t="shared" si="500"/>
        <v>44977</v>
      </c>
      <c r="B924" s="135">
        <f t="shared" si="492"/>
        <v>1015.2669750769562</v>
      </c>
      <c r="C924" s="220">
        <f t="shared" si="491"/>
        <v>821.82985986999995</v>
      </c>
      <c r="D924" s="136">
        <f t="shared" si="501"/>
        <v>6434.2</v>
      </c>
      <c r="E924" s="137">
        <f t="shared" si="487"/>
        <v>6474.09</v>
      </c>
      <c r="F924" s="138">
        <f t="shared" si="488"/>
        <v>44915</v>
      </c>
      <c r="G924" s="139">
        <f t="shared" si="493"/>
        <v>6.199682944266538E-3</v>
      </c>
      <c r="H924" s="140">
        <f t="shared" si="506"/>
        <v>45005</v>
      </c>
      <c r="I924" s="140">
        <f t="shared" si="494"/>
        <v>44979</v>
      </c>
      <c r="J924" s="141">
        <f t="shared" si="502"/>
        <v>21</v>
      </c>
      <c r="K924" s="141">
        <f t="shared" si="490"/>
        <v>21</v>
      </c>
      <c r="L924" s="8">
        <f t="shared" si="503"/>
        <v>1.0061996799999999</v>
      </c>
      <c r="M924" s="142">
        <f t="shared" si="489"/>
        <v>1.0040996</v>
      </c>
      <c r="N924" s="142">
        <f t="shared" si="484"/>
        <v>1.2206484609282204</v>
      </c>
      <c r="O924" s="135">
        <f t="shared" si="486"/>
        <v>1.2282160900000001</v>
      </c>
      <c r="P924" s="135">
        <f t="shared" si="495"/>
        <v>1009.3846571300001</v>
      </c>
      <c r="Q924" s="190">
        <f t="shared" si="507"/>
        <v>0</v>
      </c>
      <c r="R924" s="191">
        <f t="shared" si="504"/>
        <v>0</v>
      </c>
      <c r="S924" s="135">
        <f t="shared" si="496"/>
        <v>0</v>
      </c>
      <c r="T924" s="145">
        <f t="shared" si="505"/>
        <v>7.8600000000000003E-2</v>
      </c>
      <c r="U924" s="143">
        <f t="shared" si="485"/>
        <v>14</v>
      </c>
      <c r="V924" s="143">
        <v>252</v>
      </c>
      <c r="W924" s="142">
        <f t="shared" si="497"/>
        <v>1.0042123970000001</v>
      </c>
      <c r="X924" s="220">
        <f t="shared" si="498"/>
        <v>5.8823179469561904</v>
      </c>
      <c r="Y924" s="135">
        <f t="shared" si="499"/>
        <v>0</v>
      </c>
      <c r="Z924" s="148" t="str">
        <f t="shared" si="508"/>
        <v>A+J=</v>
      </c>
      <c r="AA924" s="140">
        <f t="shared" si="509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22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3"/>
      <c r="DN924" s="1"/>
      <c r="DO924" s="1"/>
      <c r="DP924" s="1"/>
      <c r="DQ924" s="1"/>
      <c r="DR924" s="1"/>
      <c r="DS924" s="1"/>
      <c r="DT924" s="1"/>
      <c r="DU924" s="1"/>
      <c r="DV924" s="1"/>
      <c r="DW924" s="4"/>
      <c r="DX924" s="1"/>
      <c r="DY924" s="1"/>
      <c r="DZ924" s="1"/>
      <c r="EA924" s="1"/>
      <c r="EB924" s="1"/>
      <c r="EC924" s="1"/>
    </row>
    <row r="925" spans="1:133" ht="15" x14ac:dyDescent="0.2">
      <c r="A925" s="134">
        <f t="shared" si="500"/>
        <v>44978</v>
      </c>
      <c r="B925" s="135">
        <f t="shared" si="492"/>
        <v>1015.2669750769562</v>
      </c>
      <c r="C925" s="220">
        <f t="shared" si="491"/>
        <v>821.82985986999995</v>
      </c>
      <c r="D925" s="136">
        <f t="shared" si="501"/>
        <v>6434.2</v>
      </c>
      <c r="E925" s="137">
        <f t="shared" si="487"/>
        <v>6474.09</v>
      </c>
      <c r="F925" s="138">
        <f t="shared" si="488"/>
        <v>44915</v>
      </c>
      <c r="G925" s="139">
        <f t="shared" si="493"/>
        <v>6.199682944266538E-3</v>
      </c>
      <c r="H925" s="140">
        <f t="shared" si="506"/>
        <v>45005</v>
      </c>
      <c r="I925" s="140">
        <f t="shared" si="494"/>
        <v>44979</v>
      </c>
      <c r="J925" s="141">
        <f t="shared" si="502"/>
        <v>21</v>
      </c>
      <c r="K925" s="141">
        <f t="shared" si="490"/>
        <v>21</v>
      </c>
      <c r="L925" s="8">
        <f t="shared" si="503"/>
        <v>1.0061996799999999</v>
      </c>
      <c r="M925" s="142">
        <f t="shared" si="489"/>
        <v>1.0040996</v>
      </c>
      <c r="N925" s="142">
        <f t="shared" si="484"/>
        <v>1.2206484609282204</v>
      </c>
      <c r="O925" s="135">
        <f t="shared" si="486"/>
        <v>1.2282160900000001</v>
      </c>
      <c r="P925" s="135">
        <f t="shared" si="495"/>
        <v>1009.3846571300001</v>
      </c>
      <c r="Q925" s="190">
        <f t="shared" si="507"/>
        <v>0</v>
      </c>
      <c r="R925" s="191">
        <f t="shared" si="504"/>
        <v>0</v>
      </c>
      <c r="S925" s="135">
        <f t="shared" si="496"/>
        <v>0</v>
      </c>
      <c r="T925" s="145">
        <f t="shared" si="505"/>
        <v>7.8600000000000003E-2</v>
      </c>
      <c r="U925" s="143">
        <f t="shared" si="485"/>
        <v>14</v>
      </c>
      <c r="V925" s="143">
        <v>252</v>
      </c>
      <c r="W925" s="142">
        <f t="shared" si="497"/>
        <v>1.0042123970000001</v>
      </c>
      <c r="X925" s="220">
        <f t="shared" si="498"/>
        <v>5.8823179469561904</v>
      </c>
      <c r="Y925" s="135">
        <f t="shared" si="499"/>
        <v>0</v>
      </c>
      <c r="Z925" s="148" t="str">
        <f t="shared" si="508"/>
        <v>A+J=</v>
      </c>
      <c r="AA925" s="140">
        <f t="shared" si="509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22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3"/>
      <c r="DN925" s="1"/>
      <c r="DO925" s="1"/>
      <c r="DP925" s="1"/>
      <c r="DQ925" s="1"/>
      <c r="DR925" s="1"/>
      <c r="DS925" s="1"/>
      <c r="DT925" s="1"/>
      <c r="DU925" s="1"/>
      <c r="DV925" s="1"/>
      <c r="DW925" s="4"/>
      <c r="DX925" s="1"/>
      <c r="DY925" s="1"/>
      <c r="DZ925" s="1"/>
      <c r="EA925" s="1"/>
      <c r="EB925" s="1"/>
      <c r="EC925" s="1"/>
    </row>
    <row r="926" spans="1:133" ht="15" x14ac:dyDescent="0.2">
      <c r="A926" s="134">
        <f t="shared" si="500"/>
        <v>44979</v>
      </c>
      <c r="B926" s="135">
        <f t="shared" si="492"/>
        <v>1015.2669750769562</v>
      </c>
      <c r="C926" s="220">
        <f t="shared" si="491"/>
        <v>821.82985986999995</v>
      </c>
      <c r="D926" s="136">
        <f t="shared" si="501"/>
        <v>6434.2</v>
      </c>
      <c r="E926" s="137">
        <f t="shared" si="487"/>
        <v>6474.09</v>
      </c>
      <c r="F926" s="138">
        <f t="shared" si="488"/>
        <v>44915</v>
      </c>
      <c r="G926" s="139">
        <f t="shared" si="493"/>
        <v>6.199682944266538E-3</v>
      </c>
      <c r="H926" s="140">
        <f t="shared" si="506"/>
        <v>45005</v>
      </c>
      <c r="I926" s="140">
        <f t="shared" si="494"/>
        <v>44979</v>
      </c>
      <c r="J926" s="141">
        <f t="shared" si="502"/>
        <v>21</v>
      </c>
      <c r="K926" s="141">
        <f t="shared" si="490"/>
        <v>21</v>
      </c>
      <c r="L926" s="8">
        <f t="shared" si="503"/>
        <v>1.0061996799999999</v>
      </c>
      <c r="M926" s="142">
        <f t="shared" si="489"/>
        <v>1.0040996</v>
      </c>
      <c r="N926" s="142">
        <f t="shared" si="484"/>
        <v>1.2206484609282204</v>
      </c>
      <c r="O926" s="135">
        <f t="shared" si="486"/>
        <v>1.2282160900000001</v>
      </c>
      <c r="P926" s="135">
        <f t="shared" si="495"/>
        <v>1009.3846571300001</v>
      </c>
      <c r="Q926" s="190">
        <f t="shared" si="507"/>
        <v>30</v>
      </c>
      <c r="R926" s="191">
        <f t="shared" si="504"/>
        <v>1.0607617467105021E-2</v>
      </c>
      <c r="S926" s="135">
        <f t="shared" si="496"/>
        <v>10.707166320000001</v>
      </c>
      <c r="T926" s="145">
        <f t="shared" si="505"/>
        <v>7.8600000000000003E-2</v>
      </c>
      <c r="U926" s="143">
        <f t="shared" si="485"/>
        <v>14</v>
      </c>
      <c r="V926" s="143">
        <v>252</v>
      </c>
      <c r="W926" s="142">
        <f t="shared" si="497"/>
        <v>1.0042123970000001</v>
      </c>
      <c r="X926" s="220">
        <f t="shared" si="498"/>
        <v>5.8823179469561904</v>
      </c>
      <c r="Y926" s="135">
        <f t="shared" si="499"/>
        <v>16.589484266956191</v>
      </c>
      <c r="Z926" s="148" t="str">
        <f t="shared" si="508"/>
        <v>A+J=</v>
      </c>
      <c r="AA926" s="140">
        <f t="shared" si="509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4"/>
      <c r="DX926" s="1"/>
      <c r="DY926" s="1"/>
      <c r="DZ926" s="1"/>
      <c r="EA926" s="1"/>
      <c r="EB926" s="1"/>
      <c r="EC926" s="1"/>
    </row>
    <row r="927" spans="1:133" ht="15" x14ac:dyDescent="0.2">
      <c r="A927" s="134">
        <f t="shared" si="500"/>
        <v>44980</v>
      </c>
      <c r="B927" s="135">
        <f t="shared" si="492"/>
        <v>999.27077029999998</v>
      </c>
      <c r="C927" s="220">
        <f t="shared" si="491"/>
        <v>813.11220309349574</v>
      </c>
      <c r="D927" s="136">
        <f t="shared" si="501"/>
        <v>6474.09</v>
      </c>
      <c r="E927" s="137">
        <f t="shared" si="487"/>
        <v>6508.4</v>
      </c>
      <c r="F927" s="138">
        <f t="shared" si="488"/>
        <v>44948</v>
      </c>
      <c r="G927" s="139">
        <f t="shared" si="493"/>
        <v>5.2995865055938118E-3</v>
      </c>
      <c r="H927" s="140">
        <f t="shared" si="506"/>
        <v>45005</v>
      </c>
      <c r="I927" s="140">
        <f t="shared" si="494"/>
        <v>45005</v>
      </c>
      <c r="J927" s="141">
        <f t="shared" si="502"/>
        <v>18</v>
      </c>
      <c r="K927" s="141">
        <f t="shared" si="490"/>
        <v>1</v>
      </c>
      <c r="L927" s="8">
        <f t="shared" si="503"/>
        <v>1.00029368</v>
      </c>
      <c r="M927" s="142">
        <f t="shared" si="489"/>
        <v>1.0061996799999999</v>
      </c>
      <c r="N927" s="142">
        <f t="shared" ref="N927:N990" si="510">IF(I927&gt;I926,N926*M927,N926)</f>
        <v>1.2282160907784678</v>
      </c>
      <c r="O927" s="135">
        <f t="shared" si="486"/>
        <v>1.22857679</v>
      </c>
      <c r="P927" s="135">
        <f t="shared" si="495"/>
        <v>998.97078037999995</v>
      </c>
      <c r="Q927" s="190">
        <f t="shared" si="507"/>
        <v>0</v>
      </c>
      <c r="R927" s="191">
        <f t="shared" si="504"/>
        <v>0</v>
      </c>
      <c r="S927" s="135">
        <f t="shared" si="496"/>
        <v>0</v>
      </c>
      <c r="T927" s="145">
        <f t="shared" si="505"/>
        <v>7.8600000000000003E-2</v>
      </c>
      <c r="U927" s="143">
        <f t="shared" si="485"/>
        <v>1</v>
      </c>
      <c r="V927" s="143">
        <v>252</v>
      </c>
      <c r="W927" s="142">
        <f t="shared" si="497"/>
        <v>1.0003002990000001</v>
      </c>
      <c r="X927" s="135">
        <f t="shared" ref="X927:X969" si="511">TRUNC((P927*(W927-1)),8)</f>
        <v>0.29998992000000002</v>
      </c>
      <c r="Y927" s="135">
        <f t="shared" si="499"/>
        <v>0</v>
      </c>
      <c r="Z927" s="148" t="str">
        <f t="shared" si="508"/>
        <v>A+J=</v>
      </c>
      <c r="AA927" s="140">
        <f t="shared" si="509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4"/>
      <c r="DX927" s="1"/>
      <c r="DY927" s="1"/>
      <c r="DZ927" s="1"/>
      <c r="EA927" s="1"/>
      <c r="EB927" s="1"/>
      <c r="EC927" s="1"/>
    </row>
    <row r="928" spans="1:133" ht="15" x14ac:dyDescent="0.2">
      <c r="A928" s="134">
        <f t="shared" si="500"/>
        <v>44981</v>
      </c>
      <c r="B928" s="135">
        <f t="shared" si="492"/>
        <v>999.86441251999997</v>
      </c>
      <c r="C928" s="220">
        <f t="shared" si="491"/>
        <v>813.11220309349574</v>
      </c>
      <c r="D928" s="136">
        <f t="shared" si="501"/>
        <v>6474.09</v>
      </c>
      <c r="E928" s="137">
        <f t="shared" si="487"/>
        <v>6508.4</v>
      </c>
      <c r="F928" s="138">
        <f t="shared" si="488"/>
        <v>44948</v>
      </c>
      <c r="G928" s="139">
        <f t="shared" si="493"/>
        <v>5.2995865055938118E-3</v>
      </c>
      <c r="H928" s="140">
        <f t="shared" si="506"/>
        <v>45005</v>
      </c>
      <c r="I928" s="140">
        <f t="shared" si="494"/>
        <v>45005</v>
      </c>
      <c r="J928" s="141">
        <f t="shared" si="502"/>
        <v>18</v>
      </c>
      <c r="K928" s="141">
        <f t="shared" si="490"/>
        <v>2</v>
      </c>
      <c r="L928" s="8">
        <f t="shared" si="503"/>
        <v>1.00058746</v>
      </c>
      <c r="M928" s="142">
        <f t="shared" si="489"/>
        <v>1.0061996799999999</v>
      </c>
      <c r="N928" s="142">
        <f t="shared" si="510"/>
        <v>1.2282160907784678</v>
      </c>
      <c r="O928" s="135">
        <f t="shared" si="486"/>
        <v>1.22893761</v>
      </c>
      <c r="P928" s="135">
        <f t="shared" si="495"/>
        <v>999.26416753000001</v>
      </c>
      <c r="Q928" s="190">
        <f t="shared" si="507"/>
        <v>0</v>
      </c>
      <c r="R928" s="191">
        <f t="shared" si="504"/>
        <v>0</v>
      </c>
      <c r="S928" s="135">
        <f t="shared" si="496"/>
        <v>0</v>
      </c>
      <c r="T928" s="145">
        <f t="shared" si="505"/>
        <v>7.8600000000000003E-2</v>
      </c>
      <c r="U928" s="143">
        <f t="shared" si="485"/>
        <v>2</v>
      </c>
      <c r="V928" s="143">
        <v>252</v>
      </c>
      <c r="W928" s="142">
        <f t="shared" si="497"/>
        <v>1.0006006869999999</v>
      </c>
      <c r="X928" s="135">
        <f t="shared" si="511"/>
        <v>0.60024498999999998</v>
      </c>
      <c r="Y928" s="135">
        <f t="shared" si="499"/>
        <v>0</v>
      </c>
      <c r="Z928" s="148" t="str">
        <f t="shared" si="508"/>
        <v>A+J=</v>
      </c>
      <c r="AA928" s="140">
        <f t="shared" si="509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4"/>
      <c r="DX928" s="1"/>
      <c r="DY928" s="1"/>
      <c r="DZ928" s="1"/>
      <c r="EA928" s="1"/>
      <c r="EB928" s="1"/>
      <c r="EC928" s="1"/>
    </row>
    <row r="929" spans="1:133" ht="15" x14ac:dyDescent="0.2">
      <c r="A929" s="134">
        <f t="shared" si="500"/>
        <v>44982</v>
      </c>
      <c r="B929" s="135">
        <f t="shared" si="492"/>
        <v>1000.45841147</v>
      </c>
      <c r="C929" s="220">
        <f t="shared" si="491"/>
        <v>813.11220309349574</v>
      </c>
      <c r="D929" s="136">
        <f t="shared" si="501"/>
        <v>6474.09</v>
      </c>
      <c r="E929" s="137">
        <f t="shared" si="487"/>
        <v>6508.4</v>
      </c>
      <c r="F929" s="138">
        <f t="shared" si="488"/>
        <v>44948</v>
      </c>
      <c r="G929" s="139">
        <f t="shared" si="493"/>
        <v>5.2995865055938118E-3</v>
      </c>
      <c r="H929" s="140">
        <f t="shared" si="506"/>
        <v>45005</v>
      </c>
      <c r="I929" s="140">
        <f t="shared" si="494"/>
        <v>45005</v>
      </c>
      <c r="J929" s="141">
        <f t="shared" si="502"/>
        <v>18</v>
      </c>
      <c r="K929" s="141">
        <f t="shared" si="490"/>
        <v>3</v>
      </c>
      <c r="L929" s="8">
        <f t="shared" si="503"/>
        <v>1.00088132</v>
      </c>
      <c r="M929" s="142">
        <f t="shared" si="489"/>
        <v>1.0061996799999999</v>
      </c>
      <c r="N929" s="142">
        <f t="shared" si="510"/>
        <v>1.2282160907784678</v>
      </c>
      <c r="O929" s="135">
        <f t="shared" si="486"/>
        <v>1.2292985400000001</v>
      </c>
      <c r="P929" s="135">
        <f t="shared" si="495"/>
        <v>999.55764410999996</v>
      </c>
      <c r="Q929" s="190">
        <f t="shared" si="507"/>
        <v>0</v>
      </c>
      <c r="R929" s="191">
        <f t="shared" si="504"/>
        <v>0</v>
      </c>
      <c r="S929" s="135">
        <f t="shared" si="496"/>
        <v>0</v>
      </c>
      <c r="T929" s="145">
        <f t="shared" si="505"/>
        <v>7.8600000000000003E-2</v>
      </c>
      <c r="U929" s="143">
        <f t="shared" si="485"/>
        <v>3</v>
      </c>
      <c r="V929" s="143">
        <v>252</v>
      </c>
      <c r="W929" s="142">
        <f t="shared" si="497"/>
        <v>1.000901166</v>
      </c>
      <c r="X929" s="135">
        <f t="shared" si="511"/>
        <v>0.90076736000000002</v>
      </c>
      <c r="Y929" s="135">
        <f t="shared" si="499"/>
        <v>0</v>
      </c>
      <c r="Z929" s="148" t="str">
        <f t="shared" si="508"/>
        <v>A+J=</v>
      </c>
      <c r="AA929" s="140">
        <f t="shared" si="509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4"/>
      <c r="DX929" s="1"/>
      <c r="DY929" s="1"/>
      <c r="DZ929" s="1"/>
      <c r="EA929" s="1"/>
      <c r="EB929" s="1"/>
      <c r="EC929" s="1"/>
    </row>
    <row r="930" spans="1:133" ht="15" x14ac:dyDescent="0.2">
      <c r="A930" s="134">
        <f t="shared" si="500"/>
        <v>44983</v>
      </c>
      <c r="B930" s="135">
        <f t="shared" si="492"/>
        <v>1000.45841147</v>
      </c>
      <c r="C930" s="220">
        <f t="shared" si="491"/>
        <v>813.11220309349574</v>
      </c>
      <c r="D930" s="136">
        <f t="shared" si="501"/>
        <v>6474.09</v>
      </c>
      <c r="E930" s="137">
        <f t="shared" si="487"/>
        <v>6508.4</v>
      </c>
      <c r="F930" s="138">
        <f t="shared" si="488"/>
        <v>44948</v>
      </c>
      <c r="G930" s="139">
        <f t="shared" si="493"/>
        <v>5.2995865055938118E-3</v>
      </c>
      <c r="H930" s="140">
        <f t="shared" si="506"/>
        <v>45005</v>
      </c>
      <c r="I930" s="140">
        <f t="shared" si="494"/>
        <v>45005</v>
      </c>
      <c r="J930" s="141">
        <f t="shared" si="502"/>
        <v>18</v>
      </c>
      <c r="K930" s="141">
        <f t="shared" si="490"/>
        <v>3</v>
      </c>
      <c r="L930" s="8">
        <f t="shared" si="503"/>
        <v>1.00088132</v>
      </c>
      <c r="M930" s="142">
        <f t="shared" si="489"/>
        <v>1.0061996799999999</v>
      </c>
      <c r="N930" s="142">
        <f t="shared" si="510"/>
        <v>1.2282160907784678</v>
      </c>
      <c r="O930" s="135">
        <f t="shared" si="486"/>
        <v>1.2292985400000001</v>
      </c>
      <c r="P930" s="135">
        <f t="shared" si="495"/>
        <v>999.55764410999996</v>
      </c>
      <c r="Q930" s="190">
        <f t="shared" si="507"/>
        <v>0</v>
      </c>
      <c r="R930" s="191">
        <f t="shared" si="504"/>
        <v>0</v>
      </c>
      <c r="S930" s="135">
        <f t="shared" si="496"/>
        <v>0</v>
      </c>
      <c r="T930" s="145">
        <f t="shared" si="505"/>
        <v>7.8600000000000003E-2</v>
      </c>
      <c r="U930" s="143">
        <f t="shared" si="485"/>
        <v>3</v>
      </c>
      <c r="V930" s="143">
        <v>252</v>
      </c>
      <c r="W930" s="142">
        <f t="shared" si="497"/>
        <v>1.000901166</v>
      </c>
      <c r="X930" s="135">
        <f t="shared" si="511"/>
        <v>0.90076736000000002</v>
      </c>
      <c r="Y930" s="135">
        <f t="shared" si="499"/>
        <v>0</v>
      </c>
      <c r="Z930" s="148" t="str">
        <f t="shared" si="508"/>
        <v>A+J=</v>
      </c>
      <c r="AA930" s="140">
        <f t="shared" si="509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4"/>
      <c r="DX930" s="1"/>
      <c r="DY930" s="1"/>
      <c r="DZ930" s="1"/>
      <c r="EA930" s="1"/>
      <c r="EB930" s="1"/>
      <c r="EC930" s="1"/>
    </row>
    <row r="931" spans="1:133" ht="15" x14ac:dyDescent="0.2">
      <c r="A931" s="134">
        <f t="shared" si="500"/>
        <v>44984</v>
      </c>
      <c r="B931" s="135">
        <f t="shared" si="492"/>
        <v>1000.45841147</v>
      </c>
      <c r="C931" s="220">
        <f t="shared" si="491"/>
        <v>813.11220309349574</v>
      </c>
      <c r="D931" s="136">
        <f t="shared" si="501"/>
        <v>6474.09</v>
      </c>
      <c r="E931" s="137">
        <f t="shared" si="487"/>
        <v>6508.4</v>
      </c>
      <c r="F931" s="138">
        <f t="shared" si="488"/>
        <v>44948</v>
      </c>
      <c r="G931" s="139">
        <f t="shared" si="493"/>
        <v>5.2995865055938118E-3</v>
      </c>
      <c r="H931" s="140">
        <f t="shared" si="506"/>
        <v>45005</v>
      </c>
      <c r="I931" s="140">
        <f t="shared" si="494"/>
        <v>45005</v>
      </c>
      <c r="J931" s="141">
        <f t="shared" si="502"/>
        <v>18</v>
      </c>
      <c r="K931" s="141">
        <f t="shared" si="490"/>
        <v>3</v>
      </c>
      <c r="L931" s="8">
        <f t="shared" si="503"/>
        <v>1.00088132</v>
      </c>
      <c r="M931" s="142">
        <f t="shared" si="489"/>
        <v>1.0061996799999999</v>
      </c>
      <c r="N931" s="142">
        <f t="shared" si="510"/>
        <v>1.2282160907784678</v>
      </c>
      <c r="O931" s="135">
        <f t="shared" si="486"/>
        <v>1.2292985400000001</v>
      </c>
      <c r="P931" s="135">
        <f t="shared" si="495"/>
        <v>999.55764410999996</v>
      </c>
      <c r="Q931" s="190">
        <f t="shared" si="507"/>
        <v>0</v>
      </c>
      <c r="R931" s="191">
        <f t="shared" si="504"/>
        <v>0</v>
      </c>
      <c r="S931" s="135">
        <f t="shared" si="496"/>
        <v>0</v>
      </c>
      <c r="T931" s="145">
        <f t="shared" si="505"/>
        <v>7.8600000000000003E-2</v>
      </c>
      <c r="U931" s="143">
        <f t="shared" si="485"/>
        <v>3</v>
      </c>
      <c r="V931" s="143">
        <v>252</v>
      </c>
      <c r="W931" s="142">
        <f t="shared" si="497"/>
        <v>1.000901166</v>
      </c>
      <c r="X931" s="135">
        <f t="shared" si="511"/>
        <v>0.90076736000000002</v>
      </c>
      <c r="Y931" s="135">
        <f t="shared" si="499"/>
        <v>0</v>
      </c>
      <c r="Z931" s="148" t="str">
        <f t="shared" si="508"/>
        <v>A+J=</v>
      </c>
      <c r="AA931" s="140">
        <f t="shared" si="509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4"/>
      <c r="DX931" s="1"/>
      <c r="DY931" s="1"/>
      <c r="DZ931" s="1"/>
      <c r="EA931" s="1"/>
      <c r="EB931" s="1"/>
      <c r="EC931" s="1"/>
    </row>
    <row r="932" spans="1:133" ht="15" x14ac:dyDescent="0.2">
      <c r="A932" s="134">
        <f t="shared" si="500"/>
        <v>44985</v>
      </c>
      <c r="B932" s="135">
        <f t="shared" si="492"/>
        <v>1001.05275105</v>
      </c>
      <c r="C932" s="220">
        <f t="shared" si="491"/>
        <v>813.11220309349574</v>
      </c>
      <c r="D932" s="136">
        <f t="shared" si="501"/>
        <v>6474.09</v>
      </c>
      <c r="E932" s="137">
        <f t="shared" si="487"/>
        <v>6508.4</v>
      </c>
      <c r="F932" s="138">
        <f t="shared" si="488"/>
        <v>44948</v>
      </c>
      <c r="G932" s="139">
        <f t="shared" si="493"/>
        <v>5.2995865055938118E-3</v>
      </c>
      <c r="H932" s="140">
        <f t="shared" si="506"/>
        <v>45005</v>
      </c>
      <c r="I932" s="140">
        <f t="shared" si="494"/>
        <v>45005</v>
      </c>
      <c r="J932" s="141">
        <f t="shared" si="502"/>
        <v>18</v>
      </c>
      <c r="K932" s="141">
        <f t="shared" si="490"/>
        <v>4</v>
      </c>
      <c r="L932" s="8">
        <f t="shared" si="503"/>
        <v>1.0011752599999999</v>
      </c>
      <c r="M932" s="142">
        <f t="shared" si="489"/>
        <v>1.0061996799999999</v>
      </c>
      <c r="N932" s="142">
        <f t="shared" si="510"/>
        <v>1.2282160907784678</v>
      </c>
      <c r="O932" s="135">
        <f t="shared" si="486"/>
        <v>1.22965956</v>
      </c>
      <c r="P932" s="135">
        <f t="shared" si="495"/>
        <v>999.85119387999998</v>
      </c>
      <c r="Q932" s="190">
        <f t="shared" si="507"/>
        <v>0</v>
      </c>
      <c r="R932" s="191">
        <f t="shared" si="504"/>
        <v>0</v>
      </c>
      <c r="S932" s="135">
        <f t="shared" si="496"/>
        <v>0</v>
      </c>
      <c r="T932" s="145">
        <f t="shared" si="505"/>
        <v>7.8600000000000003E-2</v>
      </c>
      <c r="U932" s="143">
        <f t="shared" si="485"/>
        <v>4</v>
      </c>
      <c r="V932" s="143">
        <v>252</v>
      </c>
      <c r="W932" s="142">
        <f t="shared" si="497"/>
        <v>1.0012017360000001</v>
      </c>
      <c r="X932" s="135">
        <f t="shared" si="511"/>
        <v>1.2015571700000001</v>
      </c>
      <c r="Y932" s="135">
        <f t="shared" si="499"/>
        <v>0</v>
      </c>
      <c r="Z932" s="148" t="str">
        <f t="shared" si="508"/>
        <v>A+J=</v>
      </c>
      <c r="AA932" s="140">
        <f t="shared" si="509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4"/>
      <c r="DX932" s="1"/>
      <c r="DY932" s="1"/>
      <c r="DZ932" s="1"/>
      <c r="EA932" s="1"/>
      <c r="EB932" s="1"/>
      <c r="EC932" s="1"/>
    </row>
    <row r="933" spans="1:133" ht="15" x14ac:dyDescent="0.2">
      <c r="A933" s="134">
        <f t="shared" si="500"/>
        <v>44986</v>
      </c>
      <c r="B933" s="135">
        <f t="shared" si="492"/>
        <v>1001.64744568</v>
      </c>
      <c r="C933" s="220">
        <f t="shared" si="491"/>
        <v>813.11220309349574</v>
      </c>
      <c r="D933" s="136">
        <f t="shared" si="501"/>
        <v>6474.09</v>
      </c>
      <c r="E933" s="137">
        <f t="shared" si="487"/>
        <v>6508.4</v>
      </c>
      <c r="F933" s="138">
        <f t="shared" si="488"/>
        <v>44948</v>
      </c>
      <c r="G933" s="139">
        <f t="shared" si="493"/>
        <v>5.2995865055938118E-3</v>
      </c>
      <c r="H933" s="140">
        <f t="shared" si="506"/>
        <v>45005</v>
      </c>
      <c r="I933" s="140">
        <f t="shared" si="494"/>
        <v>45005</v>
      </c>
      <c r="J933" s="141">
        <f t="shared" si="502"/>
        <v>18</v>
      </c>
      <c r="K933" s="141">
        <f t="shared" si="490"/>
        <v>5</v>
      </c>
      <c r="L933" s="8">
        <f t="shared" si="503"/>
        <v>1.00146929</v>
      </c>
      <c r="M933" s="142">
        <f t="shared" si="489"/>
        <v>1.0061996799999999</v>
      </c>
      <c r="N933" s="142">
        <f t="shared" si="510"/>
        <v>1.2282160907784678</v>
      </c>
      <c r="O933" s="135">
        <f t="shared" si="486"/>
        <v>1.2300206899999999</v>
      </c>
      <c r="P933" s="135">
        <f t="shared" si="495"/>
        <v>1000.14483309</v>
      </c>
      <c r="Q933" s="190">
        <f t="shared" si="507"/>
        <v>0</v>
      </c>
      <c r="R933" s="191">
        <f t="shared" si="504"/>
        <v>0</v>
      </c>
      <c r="S933" s="135">
        <f t="shared" si="496"/>
        <v>0</v>
      </c>
      <c r="T933" s="145">
        <f t="shared" si="505"/>
        <v>7.8600000000000003E-2</v>
      </c>
      <c r="U933" s="143">
        <f t="shared" ref="U933:U996" si="512">IF(Q932&gt;0,1,IF(K933=K932,U932,U932+1))</f>
        <v>5</v>
      </c>
      <c r="V933" s="143">
        <v>252</v>
      </c>
      <c r="W933" s="142">
        <f t="shared" si="497"/>
        <v>1.0015023949999999</v>
      </c>
      <c r="X933" s="135">
        <f t="shared" si="511"/>
        <v>1.50261259</v>
      </c>
      <c r="Y933" s="135">
        <f t="shared" si="499"/>
        <v>0</v>
      </c>
      <c r="Z933" s="148" t="str">
        <f t="shared" si="508"/>
        <v>A+J=</v>
      </c>
      <c r="AA933" s="140">
        <f t="shared" si="509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4"/>
      <c r="DX933" s="1"/>
      <c r="DY933" s="1"/>
      <c r="DZ933" s="1"/>
      <c r="EA933" s="1"/>
      <c r="EB933" s="1"/>
      <c r="EC933" s="1"/>
    </row>
    <row r="934" spans="1:133" ht="15" x14ac:dyDescent="0.2">
      <c r="A934" s="134">
        <f t="shared" si="500"/>
        <v>44987</v>
      </c>
      <c r="B934" s="135">
        <f t="shared" si="492"/>
        <v>1002.2424975299999</v>
      </c>
      <c r="C934" s="220">
        <f t="shared" si="491"/>
        <v>813.11220309349574</v>
      </c>
      <c r="D934" s="136">
        <f t="shared" si="501"/>
        <v>6474.09</v>
      </c>
      <c r="E934" s="137">
        <f t="shared" si="487"/>
        <v>6508.4</v>
      </c>
      <c r="F934" s="138">
        <f t="shared" si="488"/>
        <v>44948</v>
      </c>
      <c r="G934" s="139">
        <f t="shared" si="493"/>
        <v>5.2995865055938118E-3</v>
      </c>
      <c r="H934" s="140">
        <f t="shared" si="506"/>
        <v>45005</v>
      </c>
      <c r="I934" s="140">
        <f t="shared" si="494"/>
        <v>45005</v>
      </c>
      <c r="J934" s="141">
        <f t="shared" si="502"/>
        <v>18</v>
      </c>
      <c r="K934" s="141">
        <f t="shared" si="490"/>
        <v>6</v>
      </c>
      <c r="L934" s="8">
        <f t="shared" si="503"/>
        <v>1.0017634099999999</v>
      </c>
      <c r="M934" s="142">
        <f t="shared" si="489"/>
        <v>1.0061996799999999</v>
      </c>
      <c r="N934" s="142">
        <f t="shared" si="510"/>
        <v>1.2282160907784678</v>
      </c>
      <c r="O934" s="135">
        <f t="shared" si="486"/>
        <v>1.2303819300000001</v>
      </c>
      <c r="P934" s="135">
        <f t="shared" si="495"/>
        <v>1000.43856174</v>
      </c>
      <c r="Q934" s="190">
        <f t="shared" si="507"/>
        <v>0</v>
      </c>
      <c r="R934" s="191">
        <f t="shared" si="504"/>
        <v>0</v>
      </c>
      <c r="S934" s="135">
        <f t="shared" si="496"/>
        <v>0</v>
      </c>
      <c r="T934" s="145">
        <f t="shared" si="505"/>
        <v>7.8600000000000003E-2</v>
      </c>
      <c r="U934" s="143">
        <f t="shared" si="512"/>
        <v>6</v>
      </c>
      <c r="V934" s="143">
        <v>252</v>
      </c>
      <c r="W934" s="142">
        <f t="shared" si="497"/>
        <v>1.001803145</v>
      </c>
      <c r="X934" s="135">
        <f t="shared" si="511"/>
        <v>1.8039357899999999</v>
      </c>
      <c r="Y934" s="135">
        <f t="shared" si="499"/>
        <v>0</v>
      </c>
      <c r="Z934" s="148" t="str">
        <f t="shared" si="508"/>
        <v>A+J=</v>
      </c>
      <c r="AA934" s="140">
        <f t="shared" si="509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4"/>
      <c r="DX934" s="1"/>
      <c r="DY934" s="1"/>
      <c r="DZ934" s="1"/>
      <c r="EA934" s="1"/>
      <c r="EB934" s="1"/>
      <c r="EC934" s="1"/>
    </row>
    <row r="935" spans="1:133" ht="15" x14ac:dyDescent="0.2">
      <c r="A935" s="134">
        <f t="shared" si="500"/>
        <v>44988</v>
      </c>
      <c r="B935" s="135">
        <f t="shared" si="492"/>
        <v>1002.8379139</v>
      </c>
      <c r="C935" s="220">
        <f t="shared" si="491"/>
        <v>813.11220309349574</v>
      </c>
      <c r="D935" s="136">
        <f t="shared" si="501"/>
        <v>6474.09</v>
      </c>
      <c r="E935" s="137">
        <f t="shared" si="487"/>
        <v>6508.4</v>
      </c>
      <c r="F935" s="138">
        <f t="shared" si="488"/>
        <v>44948</v>
      </c>
      <c r="G935" s="139">
        <f t="shared" si="493"/>
        <v>5.2995865055938118E-3</v>
      </c>
      <c r="H935" s="140">
        <f t="shared" si="506"/>
        <v>45005</v>
      </c>
      <c r="I935" s="140">
        <f t="shared" si="494"/>
        <v>45005</v>
      </c>
      <c r="J935" s="141">
        <f t="shared" si="502"/>
        <v>18</v>
      </c>
      <c r="K935" s="141">
        <f t="shared" si="490"/>
        <v>7</v>
      </c>
      <c r="L935" s="8">
        <f t="shared" si="503"/>
        <v>1.00205762</v>
      </c>
      <c r="M935" s="142">
        <f t="shared" si="489"/>
        <v>1.0061996799999999</v>
      </c>
      <c r="N935" s="142">
        <f t="shared" si="510"/>
        <v>1.2282160907784678</v>
      </c>
      <c r="O935" s="135">
        <f t="shared" si="486"/>
        <v>1.2307432899999999</v>
      </c>
      <c r="P935" s="135">
        <f t="shared" si="495"/>
        <v>1000.73238797</v>
      </c>
      <c r="Q935" s="190">
        <f t="shared" si="507"/>
        <v>0</v>
      </c>
      <c r="R935" s="191">
        <f t="shared" si="504"/>
        <v>0</v>
      </c>
      <c r="S935" s="135">
        <f t="shared" si="496"/>
        <v>0</v>
      </c>
      <c r="T935" s="145">
        <f t="shared" si="505"/>
        <v>7.8600000000000003E-2</v>
      </c>
      <c r="U935" s="143">
        <f t="shared" si="512"/>
        <v>7</v>
      </c>
      <c r="V935" s="143">
        <v>252</v>
      </c>
      <c r="W935" s="142">
        <f t="shared" si="497"/>
        <v>1.002103985</v>
      </c>
      <c r="X935" s="135">
        <f t="shared" si="511"/>
        <v>2.1055259300000002</v>
      </c>
      <c r="Y935" s="135">
        <f t="shared" si="499"/>
        <v>0</v>
      </c>
      <c r="Z935" s="148" t="str">
        <f t="shared" si="508"/>
        <v>A+J=</v>
      </c>
      <c r="AA935" s="140">
        <f t="shared" si="509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4"/>
      <c r="DX935" s="1"/>
      <c r="DY935" s="1"/>
      <c r="DZ935" s="1"/>
      <c r="EA935" s="1"/>
      <c r="EB935" s="1"/>
      <c r="EC935" s="1"/>
    </row>
    <row r="936" spans="1:133" ht="15" x14ac:dyDescent="0.2">
      <c r="A936" s="134">
        <f t="shared" si="500"/>
        <v>44989</v>
      </c>
      <c r="B936" s="135">
        <f t="shared" si="492"/>
        <v>1003.43367151</v>
      </c>
      <c r="C936" s="220">
        <f t="shared" si="491"/>
        <v>813.11220309349574</v>
      </c>
      <c r="D936" s="136">
        <f t="shared" si="501"/>
        <v>6474.09</v>
      </c>
      <c r="E936" s="137">
        <f t="shared" si="487"/>
        <v>6508.4</v>
      </c>
      <c r="F936" s="138">
        <f t="shared" si="488"/>
        <v>44948</v>
      </c>
      <c r="G936" s="139">
        <f t="shared" si="493"/>
        <v>5.2995865055938118E-3</v>
      </c>
      <c r="H936" s="140">
        <f t="shared" si="506"/>
        <v>45005</v>
      </c>
      <c r="I936" s="140">
        <f t="shared" si="494"/>
        <v>45005</v>
      </c>
      <c r="J936" s="141">
        <f t="shared" si="502"/>
        <v>18</v>
      </c>
      <c r="K936" s="141">
        <f t="shared" si="490"/>
        <v>8</v>
      </c>
      <c r="L936" s="8">
        <f t="shared" si="503"/>
        <v>1.00235191</v>
      </c>
      <c r="M936" s="142">
        <f t="shared" si="489"/>
        <v>1.0061996799999999</v>
      </c>
      <c r="N936" s="142">
        <f t="shared" si="510"/>
        <v>1.2282160907784678</v>
      </c>
      <c r="O936" s="135">
        <f t="shared" si="486"/>
        <v>1.2311047399999999</v>
      </c>
      <c r="P936" s="135">
        <f t="shared" si="495"/>
        <v>1001.02628738</v>
      </c>
      <c r="Q936" s="190">
        <f t="shared" si="507"/>
        <v>0</v>
      </c>
      <c r="R936" s="191">
        <f t="shared" si="504"/>
        <v>0</v>
      </c>
      <c r="S936" s="135">
        <f t="shared" si="496"/>
        <v>0</v>
      </c>
      <c r="T936" s="145">
        <f t="shared" si="505"/>
        <v>7.8600000000000003E-2</v>
      </c>
      <c r="U936" s="143">
        <f t="shared" si="512"/>
        <v>8</v>
      </c>
      <c r="V936" s="143">
        <v>252</v>
      </c>
      <c r="W936" s="142">
        <f t="shared" si="497"/>
        <v>1.0024049159999999</v>
      </c>
      <c r="X936" s="135">
        <f t="shared" si="511"/>
        <v>2.4073841300000001</v>
      </c>
      <c r="Y936" s="135">
        <f t="shared" si="499"/>
        <v>0</v>
      </c>
      <c r="Z936" s="148" t="str">
        <f t="shared" si="508"/>
        <v>A+J=</v>
      </c>
      <c r="AA936" s="140">
        <f t="shared" si="509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4"/>
      <c r="DX936" s="1"/>
      <c r="DY936" s="1"/>
      <c r="DZ936" s="1"/>
      <c r="EA936" s="1"/>
      <c r="EB936" s="1"/>
      <c r="EC936" s="1"/>
    </row>
    <row r="937" spans="1:133" ht="15" x14ac:dyDescent="0.2">
      <c r="A937" s="134">
        <f t="shared" si="500"/>
        <v>44990</v>
      </c>
      <c r="B937" s="135">
        <f t="shared" si="492"/>
        <v>1003.43367151</v>
      </c>
      <c r="C937" s="220">
        <f t="shared" si="491"/>
        <v>813.11220309349574</v>
      </c>
      <c r="D937" s="136">
        <f t="shared" si="501"/>
        <v>6474.09</v>
      </c>
      <c r="E937" s="137">
        <f t="shared" si="487"/>
        <v>6508.4</v>
      </c>
      <c r="F937" s="138">
        <f t="shared" si="488"/>
        <v>44948</v>
      </c>
      <c r="G937" s="139">
        <f t="shared" si="493"/>
        <v>5.2995865055938118E-3</v>
      </c>
      <c r="H937" s="140">
        <f t="shared" si="506"/>
        <v>45005</v>
      </c>
      <c r="I937" s="140">
        <f t="shared" si="494"/>
        <v>45005</v>
      </c>
      <c r="J937" s="141">
        <f t="shared" si="502"/>
        <v>18</v>
      </c>
      <c r="K937" s="141">
        <f t="shared" si="490"/>
        <v>8</v>
      </c>
      <c r="L937" s="8">
        <f t="shared" si="503"/>
        <v>1.00235191</v>
      </c>
      <c r="M937" s="142">
        <f t="shared" si="489"/>
        <v>1.0061996799999999</v>
      </c>
      <c r="N937" s="142">
        <f t="shared" si="510"/>
        <v>1.2282160907784678</v>
      </c>
      <c r="O937" s="135">
        <f t="shared" ref="O937:O1000" si="513">TRUNC(TRUNC((L937*N937),15),8)</f>
        <v>1.2311047399999999</v>
      </c>
      <c r="P937" s="135">
        <f t="shared" si="495"/>
        <v>1001.02628738</v>
      </c>
      <c r="Q937" s="190">
        <f t="shared" si="507"/>
        <v>0</v>
      </c>
      <c r="R937" s="191">
        <f t="shared" si="504"/>
        <v>0</v>
      </c>
      <c r="S937" s="135">
        <f t="shared" si="496"/>
        <v>0</v>
      </c>
      <c r="T937" s="145">
        <f t="shared" si="505"/>
        <v>7.8600000000000003E-2</v>
      </c>
      <c r="U937" s="143">
        <f t="shared" si="512"/>
        <v>8</v>
      </c>
      <c r="V937" s="143">
        <v>252</v>
      </c>
      <c r="W937" s="142">
        <f t="shared" si="497"/>
        <v>1.0024049159999999</v>
      </c>
      <c r="X937" s="135">
        <f t="shared" si="511"/>
        <v>2.4073841300000001</v>
      </c>
      <c r="Y937" s="135">
        <f t="shared" si="499"/>
        <v>0</v>
      </c>
      <c r="Z937" s="148" t="str">
        <f t="shared" si="508"/>
        <v>A+J=</v>
      </c>
      <c r="AA937" s="140">
        <f t="shared" si="509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4"/>
      <c r="DX937" s="1"/>
      <c r="DY937" s="1"/>
      <c r="DZ937" s="1"/>
      <c r="EA937" s="1"/>
      <c r="EB937" s="1"/>
      <c r="EC937" s="1"/>
    </row>
    <row r="938" spans="1:133" ht="15" x14ac:dyDescent="0.2">
      <c r="A938" s="134">
        <f t="shared" si="500"/>
        <v>44991</v>
      </c>
      <c r="B938" s="135">
        <f t="shared" si="492"/>
        <v>1003.43367151</v>
      </c>
      <c r="C938" s="220">
        <f t="shared" si="491"/>
        <v>813.11220309349574</v>
      </c>
      <c r="D938" s="136">
        <f t="shared" si="501"/>
        <v>6474.09</v>
      </c>
      <c r="E938" s="137">
        <f t="shared" ref="E938:E1001" si="514">IF($K938=1,VLOOKUP($A937,$AO$10:$AS$131,4),E937)</f>
        <v>6508.4</v>
      </c>
      <c r="F938" s="138">
        <f t="shared" ref="F938:F1001" si="515">IF($K938=1,VLOOKUP($A937,$AO$10:$AS$131,5),F937)</f>
        <v>44948</v>
      </c>
      <c r="G938" s="139">
        <f t="shared" si="493"/>
        <v>5.2995865055938118E-3</v>
      </c>
      <c r="H938" s="140">
        <f t="shared" si="506"/>
        <v>45005</v>
      </c>
      <c r="I938" s="140">
        <f t="shared" si="494"/>
        <v>45005</v>
      </c>
      <c r="J938" s="141">
        <f t="shared" si="502"/>
        <v>18</v>
      </c>
      <c r="K938" s="141">
        <f t="shared" si="490"/>
        <v>8</v>
      </c>
      <c r="L938" s="8">
        <f t="shared" si="503"/>
        <v>1.00235191</v>
      </c>
      <c r="M938" s="142">
        <f t="shared" ref="M938:M1001" si="516">IF(I938&gt;I937,L937,M937)</f>
        <v>1.0061996799999999</v>
      </c>
      <c r="N938" s="142">
        <f t="shared" si="510"/>
        <v>1.2282160907784678</v>
      </c>
      <c r="O938" s="135">
        <f t="shared" si="513"/>
        <v>1.2311047399999999</v>
      </c>
      <c r="P938" s="135">
        <f t="shared" si="495"/>
        <v>1001.02628738</v>
      </c>
      <c r="Q938" s="190">
        <f t="shared" si="507"/>
        <v>0</v>
      </c>
      <c r="R938" s="191">
        <f t="shared" si="504"/>
        <v>0</v>
      </c>
      <c r="S938" s="135">
        <f t="shared" si="496"/>
        <v>0</v>
      </c>
      <c r="T938" s="145">
        <f t="shared" si="505"/>
        <v>7.8600000000000003E-2</v>
      </c>
      <c r="U938" s="143">
        <f t="shared" si="512"/>
        <v>8</v>
      </c>
      <c r="V938" s="143">
        <v>252</v>
      </c>
      <c r="W938" s="142">
        <f t="shared" si="497"/>
        <v>1.0024049159999999</v>
      </c>
      <c r="X938" s="135">
        <f t="shared" si="511"/>
        <v>2.4073841300000001</v>
      </c>
      <c r="Y938" s="135">
        <f t="shared" si="499"/>
        <v>0</v>
      </c>
      <c r="Z938" s="148" t="str">
        <f t="shared" si="508"/>
        <v>A+J=</v>
      </c>
      <c r="AA938" s="140">
        <f t="shared" si="509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4"/>
      <c r="DX938" s="1"/>
      <c r="DY938" s="1"/>
      <c r="DZ938" s="1"/>
      <c r="EA938" s="1"/>
      <c r="EB938" s="1"/>
      <c r="EC938" s="1"/>
    </row>
    <row r="939" spans="1:133" ht="15" x14ac:dyDescent="0.2">
      <c r="A939" s="134">
        <f t="shared" si="500"/>
        <v>44992</v>
      </c>
      <c r="B939" s="135">
        <f t="shared" si="492"/>
        <v>1004.0297858</v>
      </c>
      <c r="C939" s="220">
        <f t="shared" si="491"/>
        <v>813.11220309349574</v>
      </c>
      <c r="D939" s="136">
        <f t="shared" si="501"/>
        <v>6474.09</v>
      </c>
      <c r="E939" s="137">
        <f t="shared" si="514"/>
        <v>6508.4</v>
      </c>
      <c r="F939" s="138">
        <f t="shared" si="515"/>
        <v>44948</v>
      </c>
      <c r="G939" s="139">
        <f t="shared" si="493"/>
        <v>5.2995865055938118E-3</v>
      </c>
      <c r="H939" s="140">
        <f t="shared" si="506"/>
        <v>45005</v>
      </c>
      <c r="I939" s="140">
        <f t="shared" si="494"/>
        <v>45005</v>
      </c>
      <c r="J939" s="141">
        <f t="shared" si="502"/>
        <v>18</v>
      </c>
      <c r="K939" s="141">
        <f t="shared" si="490"/>
        <v>9</v>
      </c>
      <c r="L939" s="8">
        <f t="shared" si="503"/>
        <v>1.0026462899999999</v>
      </c>
      <c r="M939" s="142">
        <f t="shared" si="516"/>
        <v>1.0061996799999999</v>
      </c>
      <c r="N939" s="142">
        <f t="shared" si="510"/>
        <v>1.2282160907784678</v>
      </c>
      <c r="O939" s="135">
        <f t="shared" si="513"/>
        <v>1.2314662999999999</v>
      </c>
      <c r="P939" s="135">
        <f t="shared" si="495"/>
        <v>1001.32027622</v>
      </c>
      <c r="Q939" s="190">
        <f t="shared" si="507"/>
        <v>0</v>
      </c>
      <c r="R939" s="191">
        <f t="shared" si="504"/>
        <v>0</v>
      </c>
      <c r="S939" s="135">
        <f t="shared" si="496"/>
        <v>0</v>
      </c>
      <c r="T939" s="145">
        <f t="shared" si="505"/>
        <v>7.8600000000000003E-2</v>
      </c>
      <c r="U939" s="143">
        <f t="shared" si="512"/>
        <v>9</v>
      </c>
      <c r="V939" s="143">
        <v>252</v>
      </c>
      <c r="W939" s="142">
        <f t="shared" si="497"/>
        <v>1.002705937</v>
      </c>
      <c r="X939" s="135">
        <f t="shared" si="511"/>
        <v>2.7095095800000002</v>
      </c>
      <c r="Y939" s="135">
        <f t="shared" si="499"/>
        <v>0</v>
      </c>
      <c r="Z939" s="148" t="str">
        <f t="shared" si="508"/>
        <v>A+J=</v>
      </c>
      <c r="AA939" s="140">
        <f t="shared" si="509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4"/>
      <c r="DX939" s="1"/>
      <c r="DY939" s="1"/>
      <c r="DZ939" s="1"/>
      <c r="EA939" s="1"/>
      <c r="EB939" s="1"/>
      <c r="EC939" s="1"/>
    </row>
    <row r="940" spans="1:133" ht="15" x14ac:dyDescent="0.2">
      <c r="A940" s="134">
        <f t="shared" si="500"/>
        <v>44993</v>
      </c>
      <c r="B940" s="135">
        <f t="shared" si="492"/>
        <v>1004.62624879</v>
      </c>
      <c r="C940" s="220">
        <f t="shared" si="491"/>
        <v>813.11220309349574</v>
      </c>
      <c r="D940" s="136">
        <f t="shared" si="501"/>
        <v>6474.09</v>
      </c>
      <c r="E940" s="137">
        <f t="shared" si="514"/>
        <v>6508.4</v>
      </c>
      <c r="F940" s="138">
        <f t="shared" si="515"/>
        <v>44948</v>
      </c>
      <c r="G940" s="139">
        <f t="shared" si="493"/>
        <v>5.2995865055938118E-3</v>
      </c>
      <c r="H940" s="140">
        <f t="shared" si="506"/>
        <v>45005</v>
      </c>
      <c r="I940" s="140">
        <f t="shared" si="494"/>
        <v>45005</v>
      </c>
      <c r="J940" s="141">
        <f t="shared" si="502"/>
        <v>18</v>
      </c>
      <c r="K940" s="141">
        <f t="shared" si="490"/>
        <v>10</v>
      </c>
      <c r="L940" s="8">
        <f t="shared" si="503"/>
        <v>1.00294075</v>
      </c>
      <c r="M940" s="142">
        <f t="shared" si="516"/>
        <v>1.0061996799999999</v>
      </c>
      <c r="N940" s="142">
        <f t="shared" si="510"/>
        <v>1.2282160907784678</v>
      </c>
      <c r="O940" s="135">
        <f t="shared" si="513"/>
        <v>1.2318279599999999</v>
      </c>
      <c r="P940" s="135">
        <f t="shared" si="495"/>
        <v>1001.61434638</v>
      </c>
      <c r="Q940" s="190">
        <f t="shared" si="507"/>
        <v>0</v>
      </c>
      <c r="R940" s="191">
        <f t="shared" si="504"/>
        <v>0</v>
      </c>
      <c r="S940" s="135">
        <f t="shared" si="496"/>
        <v>0</v>
      </c>
      <c r="T940" s="145">
        <f t="shared" si="505"/>
        <v>7.8600000000000003E-2</v>
      </c>
      <c r="U940" s="143">
        <f t="shared" si="512"/>
        <v>10</v>
      </c>
      <c r="V940" s="143">
        <v>252</v>
      </c>
      <c r="W940" s="142">
        <f t="shared" si="497"/>
        <v>1.003007048</v>
      </c>
      <c r="X940" s="135">
        <f t="shared" si="511"/>
        <v>3.0119024099999998</v>
      </c>
      <c r="Y940" s="135">
        <f t="shared" si="499"/>
        <v>0</v>
      </c>
      <c r="Z940" s="148" t="str">
        <f t="shared" si="508"/>
        <v>A+J=</v>
      </c>
      <c r="AA940" s="140">
        <f t="shared" si="509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4"/>
      <c r="DX940" s="1"/>
      <c r="DY940" s="1"/>
      <c r="DZ940" s="1"/>
      <c r="EA940" s="1"/>
      <c r="EB940" s="1"/>
      <c r="EC940" s="1"/>
    </row>
    <row r="941" spans="1:133" ht="15" x14ac:dyDescent="0.2">
      <c r="A941" s="134">
        <f t="shared" si="500"/>
        <v>44994</v>
      </c>
      <c r="B941" s="135">
        <f t="shared" si="492"/>
        <v>1005.22306979</v>
      </c>
      <c r="C941" s="220">
        <f t="shared" si="491"/>
        <v>813.11220309349574</v>
      </c>
      <c r="D941" s="136">
        <f t="shared" si="501"/>
        <v>6474.09</v>
      </c>
      <c r="E941" s="137">
        <f t="shared" si="514"/>
        <v>6508.4</v>
      </c>
      <c r="F941" s="138">
        <f t="shared" si="515"/>
        <v>44948</v>
      </c>
      <c r="G941" s="139">
        <f t="shared" si="493"/>
        <v>5.2995865055938118E-3</v>
      </c>
      <c r="H941" s="140">
        <f t="shared" si="506"/>
        <v>45005</v>
      </c>
      <c r="I941" s="140">
        <f t="shared" si="494"/>
        <v>45005</v>
      </c>
      <c r="J941" s="141">
        <f t="shared" si="502"/>
        <v>18</v>
      </c>
      <c r="K941" s="141">
        <f t="shared" si="490"/>
        <v>11</v>
      </c>
      <c r="L941" s="8">
        <f t="shared" si="503"/>
        <v>1.0032353000000001</v>
      </c>
      <c r="M941" s="142">
        <f t="shared" si="516"/>
        <v>1.0061996799999999</v>
      </c>
      <c r="N941" s="142">
        <f t="shared" si="510"/>
        <v>1.2282160907784678</v>
      </c>
      <c r="O941" s="135">
        <f t="shared" si="513"/>
        <v>1.23218973</v>
      </c>
      <c r="P941" s="135">
        <f t="shared" si="495"/>
        <v>1001.90850598</v>
      </c>
      <c r="Q941" s="190">
        <f t="shared" si="507"/>
        <v>0</v>
      </c>
      <c r="R941" s="191">
        <f t="shared" si="504"/>
        <v>0</v>
      </c>
      <c r="S941" s="135">
        <f t="shared" si="496"/>
        <v>0</v>
      </c>
      <c r="T941" s="145">
        <f t="shared" si="505"/>
        <v>7.8600000000000003E-2</v>
      </c>
      <c r="U941" s="143">
        <f t="shared" si="512"/>
        <v>11</v>
      </c>
      <c r="V941" s="143">
        <v>252</v>
      </c>
      <c r="W941" s="142">
        <f t="shared" si="497"/>
        <v>1.0033082499999999</v>
      </c>
      <c r="X941" s="135">
        <f t="shared" si="511"/>
        <v>3.3145638100000001</v>
      </c>
      <c r="Y941" s="135">
        <f t="shared" si="499"/>
        <v>0</v>
      </c>
      <c r="Z941" s="148" t="str">
        <f t="shared" si="508"/>
        <v>A+J=</v>
      </c>
      <c r="AA941" s="140">
        <f t="shared" si="509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4"/>
      <c r="DX941" s="1"/>
      <c r="DY941" s="1"/>
      <c r="DZ941" s="1"/>
      <c r="EA941" s="1"/>
      <c r="EB941" s="1"/>
      <c r="EC941" s="1"/>
    </row>
    <row r="942" spans="1:133" ht="15" x14ac:dyDescent="0.2">
      <c r="A942" s="134">
        <f t="shared" si="500"/>
        <v>44995</v>
      </c>
      <c r="B942" s="135">
        <f t="shared" si="492"/>
        <v>1005.8202479600001</v>
      </c>
      <c r="C942" s="220">
        <f t="shared" si="491"/>
        <v>813.11220309349574</v>
      </c>
      <c r="D942" s="136">
        <f t="shared" si="501"/>
        <v>6474.09</v>
      </c>
      <c r="E942" s="137">
        <f t="shared" si="514"/>
        <v>6508.4</v>
      </c>
      <c r="F942" s="138">
        <f t="shared" si="515"/>
        <v>44948</v>
      </c>
      <c r="G942" s="139">
        <f t="shared" si="493"/>
        <v>5.2995865055938118E-3</v>
      </c>
      <c r="H942" s="140">
        <f t="shared" si="506"/>
        <v>45005</v>
      </c>
      <c r="I942" s="140">
        <f t="shared" si="494"/>
        <v>45005</v>
      </c>
      <c r="J942" s="141">
        <f t="shared" si="502"/>
        <v>18</v>
      </c>
      <c r="K942" s="141">
        <f t="shared" ref="K942:K1005" si="517">(J942-(NETWORKDAYS(A942,I942,AD$148:AD$502)-1))</f>
        <v>12</v>
      </c>
      <c r="L942" s="8">
        <f t="shared" si="503"/>
        <v>1.00352994</v>
      </c>
      <c r="M942" s="142">
        <f t="shared" si="516"/>
        <v>1.0061996799999999</v>
      </c>
      <c r="N942" s="142">
        <f t="shared" si="510"/>
        <v>1.2282160907784678</v>
      </c>
      <c r="O942" s="135">
        <f t="shared" si="513"/>
        <v>1.23255161</v>
      </c>
      <c r="P942" s="135">
        <f t="shared" si="495"/>
        <v>1002.20275503</v>
      </c>
      <c r="Q942" s="190">
        <f t="shared" si="507"/>
        <v>0</v>
      </c>
      <c r="R942" s="191">
        <f t="shared" si="504"/>
        <v>0</v>
      </c>
      <c r="S942" s="135">
        <f t="shared" si="496"/>
        <v>0</v>
      </c>
      <c r="T942" s="145">
        <f t="shared" si="505"/>
        <v>7.8600000000000003E-2</v>
      </c>
      <c r="U942" s="143">
        <f t="shared" si="512"/>
        <v>12</v>
      </c>
      <c r="V942" s="143">
        <v>252</v>
      </c>
      <c r="W942" s="142">
        <f t="shared" si="497"/>
        <v>1.003609542</v>
      </c>
      <c r="X942" s="135">
        <f t="shared" si="511"/>
        <v>3.6174929300000001</v>
      </c>
      <c r="Y942" s="135">
        <f t="shared" si="499"/>
        <v>0</v>
      </c>
      <c r="Z942" s="148" t="str">
        <f t="shared" si="508"/>
        <v>A+J=</v>
      </c>
      <c r="AA942" s="140">
        <f t="shared" si="509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4"/>
      <c r="DX942" s="1"/>
      <c r="DY942" s="1"/>
      <c r="DZ942" s="1"/>
      <c r="EA942" s="1"/>
      <c r="EB942" s="1"/>
      <c r="EC942" s="1"/>
    </row>
    <row r="943" spans="1:133" ht="15" x14ac:dyDescent="0.2">
      <c r="A943" s="134">
        <f t="shared" si="500"/>
        <v>44996</v>
      </c>
      <c r="B943" s="135">
        <f t="shared" si="492"/>
        <v>1006.41777529</v>
      </c>
      <c r="C943" s="220">
        <f t="shared" si="491"/>
        <v>813.11220309349574</v>
      </c>
      <c r="D943" s="136">
        <f t="shared" si="501"/>
        <v>6474.09</v>
      </c>
      <c r="E943" s="137">
        <f t="shared" si="514"/>
        <v>6508.4</v>
      </c>
      <c r="F943" s="138">
        <f t="shared" si="515"/>
        <v>44948</v>
      </c>
      <c r="G943" s="139">
        <f t="shared" si="493"/>
        <v>5.2995865055938118E-3</v>
      </c>
      <c r="H943" s="140">
        <f t="shared" si="506"/>
        <v>45005</v>
      </c>
      <c r="I943" s="140">
        <f t="shared" si="494"/>
        <v>45005</v>
      </c>
      <c r="J943" s="141">
        <f t="shared" si="502"/>
        <v>18</v>
      </c>
      <c r="K943" s="141">
        <f t="shared" si="517"/>
        <v>13</v>
      </c>
      <c r="L943" s="8">
        <f t="shared" si="503"/>
        <v>1.00382466</v>
      </c>
      <c r="M943" s="142">
        <f t="shared" si="516"/>
        <v>1.0061996799999999</v>
      </c>
      <c r="N943" s="142">
        <f t="shared" si="510"/>
        <v>1.2282160907784678</v>
      </c>
      <c r="O943" s="135">
        <f t="shared" si="513"/>
        <v>1.2329135899999999</v>
      </c>
      <c r="P943" s="135">
        <f t="shared" si="495"/>
        <v>1002.49708538</v>
      </c>
      <c r="Q943" s="190">
        <f t="shared" si="507"/>
        <v>0</v>
      </c>
      <c r="R943" s="191">
        <f t="shared" si="504"/>
        <v>0</v>
      </c>
      <c r="S943" s="135">
        <f t="shared" si="496"/>
        <v>0</v>
      </c>
      <c r="T943" s="145">
        <f t="shared" si="505"/>
        <v>7.8600000000000003E-2</v>
      </c>
      <c r="U943" s="143">
        <f t="shared" si="512"/>
        <v>13</v>
      </c>
      <c r="V943" s="143">
        <v>252</v>
      </c>
      <c r="W943" s="142">
        <f t="shared" si="497"/>
        <v>1.0039109239999999</v>
      </c>
      <c r="X943" s="135">
        <f t="shared" si="511"/>
        <v>3.9206899100000001</v>
      </c>
      <c r="Y943" s="135">
        <f t="shared" si="499"/>
        <v>0</v>
      </c>
      <c r="Z943" s="148" t="str">
        <f t="shared" si="508"/>
        <v>A+J=</v>
      </c>
      <c r="AA943" s="140">
        <f t="shared" si="509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4"/>
      <c r="DX943" s="1"/>
      <c r="DY943" s="1"/>
      <c r="DZ943" s="1"/>
      <c r="EA943" s="1"/>
      <c r="EB943" s="1"/>
      <c r="EC943" s="1"/>
    </row>
    <row r="944" spans="1:133" ht="15" x14ac:dyDescent="0.2">
      <c r="A944" s="134">
        <f t="shared" si="500"/>
        <v>44997</v>
      </c>
      <c r="B944" s="135">
        <f t="shared" si="492"/>
        <v>1006.41777529</v>
      </c>
      <c r="C944" s="220">
        <f t="shared" si="491"/>
        <v>813.11220309349574</v>
      </c>
      <c r="D944" s="136">
        <f t="shared" si="501"/>
        <v>6474.09</v>
      </c>
      <c r="E944" s="137">
        <f t="shared" si="514"/>
        <v>6508.4</v>
      </c>
      <c r="F944" s="138">
        <f t="shared" si="515"/>
        <v>44948</v>
      </c>
      <c r="G944" s="139">
        <f t="shared" si="493"/>
        <v>5.2995865055938118E-3</v>
      </c>
      <c r="H944" s="140">
        <f t="shared" si="506"/>
        <v>45005</v>
      </c>
      <c r="I944" s="140">
        <f t="shared" si="494"/>
        <v>45005</v>
      </c>
      <c r="J944" s="141">
        <f t="shared" si="502"/>
        <v>18</v>
      </c>
      <c r="K944" s="141">
        <f t="shared" si="517"/>
        <v>13</v>
      </c>
      <c r="L944" s="8">
        <f t="shared" si="503"/>
        <v>1.00382466</v>
      </c>
      <c r="M944" s="142">
        <f t="shared" si="516"/>
        <v>1.0061996799999999</v>
      </c>
      <c r="N944" s="142">
        <f t="shared" si="510"/>
        <v>1.2282160907784678</v>
      </c>
      <c r="O944" s="135">
        <f t="shared" si="513"/>
        <v>1.2329135899999999</v>
      </c>
      <c r="P944" s="135">
        <f t="shared" si="495"/>
        <v>1002.49708538</v>
      </c>
      <c r="Q944" s="190">
        <f t="shared" si="507"/>
        <v>0</v>
      </c>
      <c r="R944" s="191">
        <f t="shared" si="504"/>
        <v>0</v>
      </c>
      <c r="S944" s="135">
        <f t="shared" si="496"/>
        <v>0</v>
      </c>
      <c r="T944" s="145">
        <f t="shared" si="505"/>
        <v>7.8600000000000003E-2</v>
      </c>
      <c r="U944" s="143">
        <f t="shared" si="512"/>
        <v>13</v>
      </c>
      <c r="V944" s="143">
        <v>252</v>
      </c>
      <c r="W944" s="142">
        <f t="shared" si="497"/>
        <v>1.0039109239999999</v>
      </c>
      <c r="X944" s="135">
        <f t="shared" si="511"/>
        <v>3.9206899100000001</v>
      </c>
      <c r="Y944" s="135">
        <f t="shared" si="499"/>
        <v>0</v>
      </c>
      <c r="Z944" s="148" t="str">
        <f t="shared" si="508"/>
        <v>A+J=</v>
      </c>
      <c r="AA944" s="140">
        <f t="shared" si="509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4"/>
      <c r="DX944" s="1"/>
      <c r="DY944" s="1"/>
      <c r="DZ944" s="1"/>
      <c r="EA944" s="1"/>
      <c r="EB944" s="1"/>
      <c r="EC944" s="1"/>
    </row>
    <row r="945" spans="1:133" ht="15" x14ac:dyDescent="0.2">
      <c r="A945" s="134">
        <f t="shared" si="500"/>
        <v>44998</v>
      </c>
      <c r="B945" s="135">
        <f t="shared" si="492"/>
        <v>1006.41777529</v>
      </c>
      <c r="C945" s="220">
        <f t="shared" si="491"/>
        <v>813.11220309349574</v>
      </c>
      <c r="D945" s="136">
        <f t="shared" si="501"/>
        <v>6474.09</v>
      </c>
      <c r="E945" s="137">
        <f t="shared" si="514"/>
        <v>6508.4</v>
      </c>
      <c r="F945" s="138">
        <f t="shared" si="515"/>
        <v>44948</v>
      </c>
      <c r="G945" s="139">
        <f t="shared" si="493"/>
        <v>5.2995865055938118E-3</v>
      </c>
      <c r="H945" s="140">
        <f t="shared" si="506"/>
        <v>45005</v>
      </c>
      <c r="I945" s="140">
        <f t="shared" si="494"/>
        <v>45005</v>
      </c>
      <c r="J945" s="141">
        <f t="shared" si="502"/>
        <v>18</v>
      </c>
      <c r="K945" s="141">
        <f t="shared" si="517"/>
        <v>13</v>
      </c>
      <c r="L945" s="8">
        <f t="shared" si="503"/>
        <v>1.00382466</v>
      </c>
      <c r="M945" s="142">
        <f t="shared" si="516"/>
        <v>1.0061996799999999</v>
      </c>
      <c r="N945" s="142">
        <f t="shared" si="510"/>
        <v>1.2282160907784678</v>
      </c>
      <c r="O945" s="135">
        <f t="shared" si="513"/>
        <v>1.2329135899999999</v>
      </c>
      <c r="P945" s="135">
        <f t="shared" si="495"/>
        <v>1002.49708538</v>
      </c>
      <c r="Q945" s="190">
        <f t="shared" si="507"/>
        <v>0</v>
      </c>
      <c r="R945" s="191">
        <f t="shared" si="504"/>
        <v>0</v>
      </c>
      <c r="S945" s="135">
        <f t="shared" si="496"/>
        <v>0</v>
      </c>
      <c r="T945" s="145">
        <f t="shared" si="505"/>
        <v>7.8600000000000003E-2</v>
      </c>
      <c r="U945" s="143">
        <f t="shared" si="512"/>
        <v>13</v>
      </c>
      <c r="V945" s="143">
        <v>252</v>
      </c>
      <c r="W945" s="142">
        <f t="shared" si="497"/>
        <v>1.0039109239999999</v>
      </c>
      <c r="X945" s="135">
        <f t="shared" si="511"/>
        <v>3.9206899100000001</v>
      </c>
      <c r="Y945" s="135">
        <f t="shared" si="499"/>
        <v>0</v>
      </c>
      <c r="Z945" s="148" t="str">
        <f t="shared" si="508"/>
        <v>A+J=</v>
      </c>
      <c r="AA945" s="140">
        <f t="shared" si="509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4"/>
      <c r="DX945" s="1"/>
      <c r="DY945" s="1"/>
      <c r="DZ945" s="1"/>
      <c r="EA945" s="1"/>
      <c r="EB945" s="1"/>
      <c r="EC945" s="1"/>
    </row>
    <row r="946" spans="1:133" ht="15" x14ac:dyDescent="0.2">
      <c r="A946" s="134">
        <f t="shared" si="500"/>
        <v>44999</v>
      </c>
      <c r="B946" s="135">
        <f t="shared" si="492"/>
        <v>1007.01566927</v>
      </c>
      <c r="C946" s="220">
        <f t="shared" si="491"/>
        <v>813.11220309349574</v>
      </c>
      <c r="D946" s="136">
        <f t="shared" si="501"/>
        <v>6474.09</v>
      </c>
      <c r="E946" s="137">
        <f t="shared" si="514"/>
        <v>6508.4</v>
      </c>
      <c r="F946" s="138">
        <f t="shared" si="515"/>
        <v>44948</v>
      </c>
      <c r="G946" s="139">
        <f t="shared" si="493"/>
        <v>5.2995865055938118E-3</v>
      </c>
      <c r="H946" s="140">
        <f t="shared" si="506"/>
        <v>45005</v>
      </c>
      <c r="I946" s="140">
        <f t="shared" si="494"/>
        <v>45005</v>
      </c>
      <c r="J946" s="141">
        <f t="shared" si="502"/>
        <v>18</v>
      </c>
      <c r="K946" s="141">
        <f t="shared" si="517"/>
        <v>14</v>
      </c>
      <c r="L946" s="8">
        <f t="shared" si="503"/>
        <v>1.00411947</v>
      </c>
      <c r="M946" s="142">
        <f t="shared" si="516"/>
        <v>1.0061996799999999</v>
      </c>
      <c r="N946" s="142">
        <f t="shared" si="510"/>
        <v>1.2282160907784678</v>
      </c>
      <c r="O946" s="135">
        <f t="shared" si="513"/>
        <v>1.2332756899999999</v>
      </c>
      <c r="P946" s="135">
        <f t="shared" si="495"/>
        <v>1002.79151331</v>
      </c>
      <c r="Q946" s="190">
        <f t="shared" si="507"/>
        <v>0</v>
      </c>
      <c r="R946" s="191">
        <f t="shared" si="504"/>
        <v>0</v>
      </c>
      <c r="S946" s="135">
        <f t="shared" si="496"/>
        <v>0</v>
      </c>
      <c r="T946" s="145">
        <f t="shared" si="505"/>
        <v>7.8600000000000003E-2</v>
      </c>
      <c r="U946" s="143">
        <f t="shared" si="512"/>
        <v>14</v>
      </c>
      <c r="V946" s="143">
        <v>252</v>
      </c>
      <c r="W946" s="142">
        <f t="shared" si="497"/>
        <v>1.0042123970000001</v>
      </c>
      <c r="X946" s="135">
        <f t="shared" si="511"/>
        <v>4.22415596</v>
      </c>
      <c r="Y946" s="135">
        <f t="shared" si="499"/>
        <v>0</v>
      </c>
      <c r="Z946" s="148" t="str">
        <f t="shared" si="508"/>
        <v>A+J=</v>
      </c>
      <c r="AA946" s="140">
        <f t="shared" si="509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4"/>
      <c r="DX946" s="1"/>
      <c r="DY946" s="1"/>
      <c r="DZ946" s="1"/>
      <c r="EA946" s="1"/>
      <c r="EB946" s="1"/>
      <c r="EC946" s="1"/>
    </row>
    <row r="947" spans="1:133" ht="15" x14ac:dyDescent="0.2">
      <c r="A947" s="134">
        <f t="shared" si="500"/>
        <v>45000</v>
      </c>
      <c r="B947" s="135">
        <f t="shared" si="492"/>
        <v>1007.61391373</v>
      </c>
      <c r="C947" s="220">
        <f t="shared" si="491"/>
        <v>813.11220309349574</v>
      </c>
      <c r="D947" s="136">
        <f t="shared" si="501"/>
        <v>6474.09</v>
      </c>
      <c r="E947" s="137">
        <f t="shared" si="514"/>
        <v>6508.4</v>
      </c>
      <c r="F947" s="138">
        <f t="shared" si="515"/>
        <v>44948</v>
      </c>
      <c r="G947" s="139">
        <f t="shared" si="493"/>
        <v>5.2995865055938118E-3</v>
      </c>
      <c r="H947" s="140">
        <f t="shared" si="506"/>
        <v>45005</v>
      </c>
      <c r="I947" s="140">
        <f t="shared" si="494"/>
        <v>45005</v>
      </c>
      <c r="J947" s="141">
        <f t="shared" si="502"/>
        <v>18</v>
      </c>
      <c r="K947" s="141">
        <f t="shared" si="517"/>
        <v>15</v>
      </c>
      <c r="L947" s="8">
        <f t="shared" si="503"/>
        <v>1.0044143699999999</v>
      </c>
      <c r="M947" s="142">
        <f t="shared" si="516"/>
        <v>1.0061996799999999</v>
      </c>
      <c r="N947" s="142">
        <f t="shared" si="510"/>
        <v>1.2282160907784678</v>
      </c>
      <c r="O947" s="135">
        <f t="shared" si="513"/>
        <v>1.23363789</v>
      </c>
      <c r="P947" s="135">
        <f t="shared" si="495"/>
        <v>1003.0860225500001</v>
      </c>
      <c r="Q947" s="190">
        <f t="shared" si="507"/>
        <v>0</v>
      </c>
      <c r="R947" s="191">
        <f t="shared" si="504"/>
        <v>0</v>
      </c>
      <c r="S947" s="135">
        <f t="shared" si="496"/>
        <v>0</v>
      </c>
      <c r="T947" s="145">
        <f t="shared" si="505"/>
        <v>7.8600000000000003E-2</v>
      </c>
      <c r="U947" s="143">
        <f t="shared" si="512"/>
        <v>15</v>
      </c>
      <c r="V947" s="143">
        <v>252</v>
      </c>
      <c r="W947" s="142">
        <f t="shared" si="497"/>
        <v>1.004513961</v>
      </c>
      <c r="X947" s="135">
        <f t="shared" si="511"/>
        <v>4.5278911800000001</v>
      </c>
      <c r="Y947" s="135">
        <f t="shared" si="499"/>
        <v>0</v>
      </c>
      <c r="Z947" s="148" t="str">
        <f t="shared" si="508"/>
        <v>A+J=</v>
      </c>
      <c r="AA947" s="140">
        <f t="shared" si="509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4"/>
      <c r="DX947" s="1"/>
      <c r="DY947" s="1"/>
      <c r="DZ947" s="1"/>
      <c r="EA947" s="1"/>
      <c r="EB947" s="1"/>
      <c r="EC947" s="1"/>
    </row>
    <row r="948" spans="1:133" ht="15" x14ac:dyDescent="0.2">
      <c r="A948" s="134">
        <f t="shared" si="500"/>
        <v>45001</v>
      </c>
      <c r="B948" s="135">
        <f t="shared" si="492"/>
        <v>1008.21250783</v>
      </c>
      <c r="C948" s="220">
        <f t="shared" si="491"/>
        <v>813.11220309349574</v>
      </c>
      <c r="D948" s="136">
        <f t="shared" si="501"/>
        <v>6474.09</v>
      </c>
      <c r="E948" s="137">
        <f t="shared" si="514"/>
        <v>6508.4</v>
      </c>
      <c r="F948" s="138">
        <f t="shared" si="515"/>
        <v>44948</v>
      </c>
      <c r="G948" s="139">
        <f t="shared" si="493"/>
        <v>5.2995865055938118E-3</v>
      </c>
      <c r="H948" s="140">
        <f t="shared" si="506"/>
        <v>45005</v>
      </c>
      <c r="I948" s="140">
        <f t="shared" si="494"/>
        <v>45005</v>
      </c>
      <c r="J948" s="141">
        <f t="shared" si="502"/>
        <v>18</v>
      </c>
      <c r="K948" s="141">
        <f t="shared" si="517"/>
        <v>16</v>
      </c>
      <c r="L948" s="8">
        <f t="shared" si="503"/>
        <v>1.0047093499999999</v>
      </c>
      <c r="M948" s="142">
        <f t="shared" si="516"/>
        <v>1.0061996799999999</v>
      </c>
      <c r="N948" s="142">
        <f t="shared" si="510"/>
        <v>1.2282160907784678</v>
      </c>
      <c r="O948" s="135">
        <f t="shared" si="513"/>
        <v>1.2340001899999999</v>
      </c>
      <c r="P948" s="135">
        <f t="shared" si="495"/>
        <v>1003.3806131</v>
      </c>
      <c r="Q948" s="190">
        <f t="shared" si="507"/>
        <v>0</v>
      </c>
      <c r="R948" s="191">
        <f t="shared" si="504"/>
        <v>0</v>
      </c>
      <c r="S948" s="135">
        <f t="shared" si="496"/>
        <v>0</v>
      </c>
      <c r="T948" s="145">
        <f t="shared" si="505"/>
        <v>7.8600000000000003E-2</v>
      </c>
      <c r="U948" s="143">
        <f t="shared" si="512"/>
        <v>16</v>
      </c>
      <c r="V948" s="143">
        <v>252</v>
      </c>
      <c r="W948" s="142">
        <f t="shared" si="497"/>
        <v>1.0048156150000001</v>
      </c>
      <c r="X948" s="135">
        <f t="shared" si="511"/>
        <v>4.8318947300000001</v>
      </c>
      <c r="Y948" s="135">
        <f t="shared" si="499"/>
        <v>0</v>
      </c>
      <c r="Z948" s="148" t="str">
        <f t="shared" si="508"/>
        <v>A+J=</v>
      </c>
      <c r="AA948" s="140">
        <f t="shared" si="509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4"/>
      <c r="DX948" s="1"/>
      <c r="DY948" s="1"/>
      <c r="DZ948" s="1"/>
      <c r="EA948" s="1"/>
      <c r="EB948" s="1"/>
      <c r="EC948" s="1"/>
    </row>
    <row r="949" spans="1:133" ht="15" x14ac:dyDescent="0.2">
      <c r="A949" s="134">
        <f t="shared" si="500"/>
        <v>45002</v>
      </c>
      <c r="B949" s="135">
        <f t="shared" si="492"/>
        <v>1008.81145272</v>
      </c>
      <c r="C949" s="220">
        <f t="shared" si="491"/>
        <v>813.11220309349574</v>
      </c>
      <c r="D949" s="136">
        <f t="shared" si="501"/>
        <v>6474.09</v>
      </c>
      <c r="E949" s="137">
        <f t="shared" si="514"/>
        <v>6508.4</v>
      </c>
      <c r="F949" s="138">
        <f t="shared" si="515"/>
        <v>44948</v>
      </c>
      <c r="G949" s="139">
        <f t="shared" si="493"/>
        <v>5.2995865055938118E-3</v>
      </c>
      <c r="H949" s="140">
        <f t="shared" si="506"/>
        <v>45005</v>
      </c>
      <c r="I949" s="140">
        <f t="shared" si="494"/>
        <v>45005</v>
      </c>
      <c r="J949" s="141">
        <f t="shared" si="502"/>
        <v>18</v>
      </c>
      <c r="K949" s="141">
        <f t="shared" si="517"/>
        <v>17</v>
      </c>
      <c r="L949" s="8">
        <f t="shared" si="503"/>
        <v>1.0050044199999999</v>
      </c>
      <c r="M949" s="142">
        <f t="shared" si="516"/>
        <v>1.0061996799999999</v>
      </c>
      <c r="N949" s="142">
        <f t="shared" si="510"/>
        <v>1.2282160907784678</v>
      </c>
      <c r="O949" s="135">
        <f t="shared" si="513"/>
        <v>1.2343625899999999</v>
      </c>
      <c r="P949" s="135">
        <f t="shared" si="495"/>
        <v>1003.67528497</v>
      </c>
      <c r="Q949" s="190">
        <f t="shared" si="507"/>
        <v>0</v>
      </c>
      <c r="R949" s="191">
        <f t="shared" si="504"/>
        <v>0</v>
      </c>
      <c r="S949" s="135">
        <f t="shared" si="496"/>
        <v>0</v>
      </c>
      <c r="T949" s="145">
        <f t="shared" si="505"/>
        <v>7.8600000000000003E-2</v>
      </c>
      <c r="U949" s="143">
        <f t="shared" si="512"/>
        <v>17</v>
      </c>
      <c r="V949" s="143">
        <v>252</v>
      </c>
      <c r="W949" s="142">
        <f t="shared" si="497"/>
        <v>1.0051173600000001</v>
      </c>
      <c r="X949" s="135">
        <f t="shared" si="511"/>
        <v>5.1361677500000003</v>
      </c>
      <c r="Y949" s="135">
        <f t="shared" si="499"/>
        <v>0</v>
      </c>
      <c r="Z949" s="148" t="str">
        <f t="shared" si="508"/>
        <v>A+J=</v>
      </c>
      <c r="AA949" s="140">
        <f t="shared" si="509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4"/>
      <c r="DX949" s="1"/>
      <c r="DY949" s="1"/>
      <c r="DZ949" s="1"/>
      <c r="EA949" s="1"/>
      <c r="EB949" s="1"/>
      <c r="EC949" s="1"/>
    </row>
    <row r="950" spans="1:133" ht="15" x14ac:dyDescent="0.2">
      <c r="A950" s="134">
        <f t="shared" si="500"/>
        <v>45003</v>
      </c>
      <c r="B950" s="135">
        <f t="shared" si="492"/>
        <v>1009.41077307</v>
      </c>
      <c r="C950" s="220">
        <f t="shared" si="491"/>
        <v>813.11220309349574</v>
      </c>
      <c r="D950" s="136">
        <f t="shared" si="501"/>
        <v>6474.09</v>
      </c>
      <c r="E950" s="137">
        <f t="shared" si="514"/>
        <v>6508.4</v>
      </c>
      <c r="F950" s="138">
        <f t="shared" si="515"/>
        <v>44948</v>
      </c>
      <c r="G950" s="139">
        <f t="shared" si="493"/>
        <v>5.2995865055938118E-3</v>
      </c>
      <c r="H950" s="140">
        <f t="shared" si="506"/>
        <v>45005</v>
      </c>
      <c r="I950" s="140">
        <f t="shared" si="494"/>
        <v>45005</v>
      </c>
      <c r="J950" s="141">
        <f t="shared" si="502"/>
        <v>18</v>
      </c>
      <c r="K950" s="141">
        <f t="shared" si="517"/>
        <v>18</v>
      </c>
      <c r="L950" s="8">
        <f t="shared" si="503"/>
        <v>1.00529958</v>
      </c>
      <c r="M950" s="142">
        <f t="shared" si="516"/>
        <v>1.0061996799999999</v>
      </c>
      <c r="N950" s="142">
        <f t="shared" si="510"/>
        <v>1.2282160907784678</v>
      </c>
      <c r="O950" s="135">
        <f t="shared" si="513"/>
        <v>1.23472512</v>
      </c>
      <c r="P950" s="135">
        <f t="shared" si="495"/>
        <v>1003.97006253</v>
      </c>
      <c r="Q950" s="190">
        <f t="shared" si="507"/>
        <v>0</v>
      </c>
      <c r="R950" s="191">
        <f t="shared" si="504"/>
        <v>0</v>
      </c>
      <c r="S950" s="135">
        <f t="shared" si="496"/>
        <v>0</v>
      </c>
      <c r="T950" s="145">
        <f t="shared" si="505"/>
        <v>7.8600000000000003E-2</v>
      </c>
      <c r="U950" s="143">
        <f t="shared" si="512"/>
        <v>18</v>
      </c>
      <c r="V950" s="143">
        <v>252</v>
      </c>
      <c r="W950" s="142">
        <f t="shared" si="497"/>
        <v>1.0054191960000001</v>
      </c>
      <c r="X950" s="135">
        <f t="shared" si="511"/>
        <v>5.4407105400000004</v>
      </c>
      <c r="Y950" s="135">
        <f t="shared" si="499"/>
        <v>0</v>
      </c>
      <c r="Z950" s="148" t="str">
        <f t="shared" si="508"/>
        <v>A+J=</v>
      </c>
      <c r="AA950" s="140">
        <f t="shared" si="509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4"/>
      <c r="DX950" s="1"/>
      <c r="DY950" s="1"/>
      <c r="DZ950" s="1"/>
      <c r="EA950" s="1"/>
      <c r="EB950" s="1"/>
      <c r="EC950" s="1"/>
    </row>
    <row r="951" spans="1:133" ht="15" x14ac:dyDescent="0.2">
      <c r="A951" s="134">
        <f t="shared" si="500"/>
        <v>45004</v>
      </c>
      <c r="B951" s="135">
        <f t="shared" si="492"/>
        <v>1009.41077307</v>
      </c>
      <c r="C951" s="220">
        <f t="shared" si="491"/>
        <v>813.11220309349574</v>
      </c>
      <c r="D951" s="136">
        <f t="shared" si="501"/>
        <v>6474.09</v>
      </c>
      <c r="E951" s="137">
        <f t="shared" si="514"/>
        <v>6508.4</v>
      </c>
      <c r="F951" s="138">
        <f t="shared" si="515"/>
        <v>44948</v>
      </c>
      <c r="G951" s="139">
        <f t="shared" si="493"/>
        <v>5.2995865055938118E-3</v>
      </c>
      <c r="H951" s="140">
        <f t="shared" si="506"/>
        <v>45005</v>
      </c>
      <c r="I951" s="140">
        <f t="shared" si="494"/>
        <v>45005</v>
      </c>
      <c r="J951" s="141">
        <f t="shared" si="502"/>
        <v>18</v>
      </c>
      <c r="K951" s="141">
        <f t="shared" si="517"/>
        <v>18</v>
      </c>
      <c r="L951" s="8">
        <f t="shared" si="503"/>
        <v>1.00529958</v>
      </c>
      <c r="M951" s="142">
        <f t="shared" si="516"/>
        <v>1.0061996799999999</v>
      </c>
      <c r="N951" s="142">
        <f t="shared" si="510"/>
        <v>1.2282160907784678</v>
      </c>
      <c r="O951" s="135">
        <f t="shared" si="513"/>
        <v>1.23472512</v>
      </c>
      <c r="P951" s="135">
        <f t="shared" si="495"/>
        <v>1003.97006253</v>
      </c>
      <c r="Q951" s="190">
        <f t="shared" si="507"/>
        <v>0</v>
      </c>
      <c r="R951" s="191">
        <f t="shared" si="504"/>
        <v>0</v>
      </c>
      <c r="S951" s="135">
        <f t="shared" si="496"/>
        <v>0</v>
      </c>
      <c r="T951" s="145">
        <f t="shared" si="505"/>
        <v>7.8600000000000003E-2</v>
      </c>
      <c r="U951" s="143">
        <f t="shared" si="512"/>
        <v>18</v>
      </c>
      <c r="V951" s="143">
        <v>252</v>
      </c>
      <c r="W951" s="142">
        <f t="shared" si="497"/>
        <v>1.0054191960000001</v>
      </c>
      <c r="X951" s="135">
        <f t="shared" si="511"/>
        <v>5.4407105400000004</v>
      </c>
      <c r="Y951" s="135">
        <f t="shared" si="499"/>
        <v>0</v>
      </c>
      <c r="Z951" s="148" t="str">
        <f t="shared" si="508"/>
        <v>A+J=</v>
      </c>
      <c r="AA951" s="140">
        <f t="shared" si="509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4"/>
      <c r="DX951" s="1"/>
      <c r="DY951" s="1"/>
      <c r="DZ951" s="1"/>
      <c r="EA951" s="1"/>
      <c r="EB951" s="1"/>
      <c r="EC951" s="1"/>
    </row>
    <row r="952" spans="1:133" ht="15" x14ac:dyDescent="0.2">
      <c r="A952" s="134">
        <f t="shared" si="500"/>
        <v>45005</v>
      </c>
      <c r="B952" s="135">
        <f t="shared" si="492"/>
        <v>1009.41077307</v>
      </c>
      <c r="C952" s="220">
        <f t="shared" si="491"/>
        <v>813.11220309349574</v>
      </c>
      <c r="D952" s="136">
        <f t="shared" si="501"/>
        <v>6474.09</v>
      </c>
      <c r="E952" s="137">
        <f t="shared" si="514"/>
        <v>6508.4</v>
      </c>
      <c r="F952" s="138">
        <f t="shared" si="515"/>
        <v>44948</v>
      </c>
      <c r="G952" s="139">
        <f t="shared" si="493"/>
        <v>5.2995865055938118E-3</v>
      </c>
      <c r="H952" s="140">
        <f t="shared" si="506"/>
        <v>45036</v>
      </c>
      <c r="I952" s="140">
        <f t="shared" si="494"/>
        <v>45005</v>
      </c>
      <c r="J952" s="141">
        <f t="shared" si="502"/>
        <v>18</v>
      </c>
      <c r="K952" s="141">
        <f t="shared" si="517"/>
        <v>18</v>
      </c>
      <c r="L952" s="8">
        <f t="shared" si="503"/>
        <v>1.00529958</v>
      </c>
      <c r="M952" s="142">
        <f t="shared" si="516"/>
        <v>1.0061996799999999</v>
      </c>
      <c r="N952" s="142">
        <f t="shared" si="510"/>
        <v>1.2282160907784678</v>
      </c>
      <c r="O952" s="135">
        <f t="shared" si="513"/>
        <v>1.23472512</v>
      </c>
      <c r="P952" s="135">
        <f t="shared" si="495"/>
        <v>1003.97006253</v>
      </c>
      <c r="Q952" s="190">
        <f t="shared" si="507"/>
        <v>31</v>
      </c>
      <c r="R952" s="191">
        <f t="shared" si="504"/>
        <v>1.1183999950859572E-2</v>
      </c>
      <c r="S952" s="135">
        <f t="shared" si="496"/>
        <v>11.22840113</v>
      </c>
      <c r="T952" s="145">
        <f t="shared" si="505"/>
        <v>7.8600000000000003E-2</v>
      </c>
      <c r="U952" s="143">
        <f t="shared" si="512"/>
        <v>18</v>
      </c>
      <c r="V952" s="143">
        <v>252</v>
      </c>
      <c r="W952" s="142">
        <f t="shared" si="497"/>
        <v>1.0054191960000001</v>
      </c>
      <c r="X952" s="135">
        <f t="shared" si="511"/>
        <v>5.4407105400000004</v>
      </c>
      <c r="Y952" s="135">
        <f t="shared" si="499"/>
        <v>16.669111669999999</v>
      </c>
      <c r="Z952" s="148" t="str">
        <f t="shared" si="508"/>
        <v>A+J=</v>
      </c>
      <c r="AA952" s="140">
        <f t="shared" si="509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4"/>
      <c r="DX952" s="1"/>
      <c r="DY952" s="1"/>
      <c r="DZ952" s="1"/>
      <c r="EA952" s="1"/>
      <c r="EB952" s="1"/>
      <c r="EC952" s="1"/>
    </row>
    <row r="953" spans="1:133" ht="15" x14ac:dyDescent="0.2">
      <c r="A953" s="134">
        <f t="shared" si="500"/>
        <v>45006</v>
      </c>
      <c r="B953" s="135">
        <f t="shared" si="492"/>
        <v>993.41742090999992</v>
      </c>
      <c r="C953" s="220">
        <f t="shared" si="491"/>
        <v>804.01835625412798</v>
      </c>
      <c r="D953" s="136">
        <f t="shared" si="501"/>
        <v>6508.4</v>
      </c>
      <c r="E953" s="137">
        <f t="shared" si="514"/>
        <v>6563.07</v>
      </c>
      <c r="F953" s="138">
        <f t="shared" si="515"/>
        <v>44977</v>
      </c>
      <c r="G953" s="139">
        <f t="shared" si="493"/>
        <v>8.3999139573474046E-3</v>
      </c>
      <c r="H953" s="140">
        <f t="shared" si="506"/>
        <v>45036</v>
      </c>
      <c r="I953" s="140">
        <f t="shared" si="494"/>
        <v>45036</v>
      </c>
      <c r="J953" s="141">
        <f t="shared" si="502"/>
        <v>22</v>
      </c>
      <c r="K953" s="141">
        <f t="shared" si="517"/>
        <v>1</v>
      </c>
      <c r="L953" s="8">
        <f t="shared" si="503"/>
        <v>1.0003802900000001</v>
      </c>
      <c r="M953" s="142">
        <f t="shared" si="516"/>
        <v>1.00529958</v>
      </c>
      <c r="N953" s="142">
        <f t="shared" si="510"/>
        <v>1.2347251202088356</v>
      </c>
      <c r="O953" s="135">
        <f t="shared" si="513"/>
        <v>1.2351946700000001</v>
      </c>
      <c r="P953" s="135">
        <f t="shared" si="495"/>
        <v>993.11918821999996</v>
      </c>
      <c r="Q953" s="190">
        <f t="shared" si="507"/>
        <v>0</v>
      </c>
      <c r="R953" s="191">
        <f t="shared" si="504"/>
        <v>0</v>
      </c>
      <c r="S953" s="135">
        <f t="shared" si="496"/>
        <v>0</v>
      </c>
      <c r="T953" s="145">
        <f t="shared" si="505"/>
        <v>7.8600000000000003E-2</v>
      </c>
      <c r="U953" s="143">
        <f t="shared" si="512"/>
        <v>1</v>
      </c>
      <c r="V953" s="143">
        <v>252</v>
      </c>
      <c r="W953" s="142">
        <f t="shared" si="497"/>
        <v>1.0003002990000001</v>
      </c>
      <c r="X953" s="135">
        <f t="shared" si="511"/>
        <v>0.29823269000000002</v>
      </c>
      <c r="Y953" s="135">
        <f t="shared" si="499"/>
        <v>0</v>
      </c>
      <c r="Z953" s="148" t="str">
        <f t="shared" si="508"/>
        <v>A+J=</v>
      </c>
      <c r="AA953" s="140">
        <f t="shared" si="509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4"/>
      <c r="DX953" s="1"/>
      <c r="DY953" s="1"/>
      <c r="DZ953" s="1"/>
      <c r="EA953" s="1"/>
      <c r="EB953" s="1"/>
      <c r="EC953" s="1"/>
    </row>
    <row r="954" spans="1:133" ht="15" x14ac:dyDescent="0.2">
      <c r="A954" s="134">
        <f t="shared" si="500"/>
        <v>45007</v>
      </c>
      <c r="B954" s="135">
        <f t="shared" si="492"/>
        <v>994.09364040000003</v>
      </c>
      <c r="C954" s="220">
        <f t="shared" si="491"/>
        <v>804.01835625412798</v>
      </c>
      <c r="D954" s="136">
        <f t="shared" si="501"/>
        <v>6508.4</v>
      </c>
      <c r="E954" s="137">
        <f t="shared" si="514"/>
        <v>6563.07</v>
      </c>
      <c r="F954" s="138">
        <f t="shared" si="515"/>
        <v>44977</v>
      </c>
      <c r="G954" s="139">
        <f t="shared" si="493"/>
        <v>8.3999139573474046E-3</v>
      </c>
      <c r="H954" s="140">
        <f t="shared" si="506"/>
        <v>45036</v>
      </c>
      <c r="I954" s="140">
        <f t="shared" si="494"/>
        <v>45036</v>
      </c>
      <c r="J954" s="141">
        <f t="shared" si="502"/>
        <v>22</v>
      </c>
      <c r="K954" s="141">
        <f t="shared" si="517"/>
        <v>2</v>
      </c>
      <c r="L954" s="8">
        <f t="shared" si="503"/>
        <v>1.0007607199999999</v>
      </c>
      <c r="M954" s="142">
        <f t="shared" si="516"/>
        <v>1.00529958</v>
      </c>
      <c r="N954" s="142">
        <f t="shared" si="510"/>
        <v>1.2347251202088356</v>
      </c>
      <c r="O954" s="135">
        <f t="shared" si="513"/>
        <v>1.2356644000000001</v>
      </c>
      <c r="P954" s="135">
        <f t="shared" si="495"/>
        <v>993.49685976000001</v>
      </c>
      <c r="Q954" s="190">
        <f t="shared" si="507"/>
        <v>0</v>
      </c>
      <c r="R954" s="191">
        <f t="shared" si="504"/>
        <v>0</v>
      </c>
      <c r="S954" s="135">
        <f t="shared" si="496"/>
        <v>0</v>
      </c>
      <c r="T954" s="145">
        <f t="shared" si="505"/>
        <v>7.8600000000000003E-2</v>
      </c>
      <c r="U954" s="143">
        <f t="shared" si="512"/>
        <v>2</v>
      </c>
      <c r="V954" s="143">
        <v>252</v>
      </c>
      <c r="W954" s="142">
        <f t="shared" si="497"/>
        <v>1.0006006869999999</v>
      </c>
      <c r="X954" s="135">
        <f t="shared" si="511"/>
        <v>0.59678063999999997</v>
      </c>
      <c r="Y954" s="135">
        <f t="shared" si="499"/>
        <v>0</v>
      </c>
      <c r="Z954" s="148" t="str">
        <f t="shared" si="508"/>
        <v>A+J=</v>
      </c>
      <c r="AA954" s="140">
        <f t="shared" si="509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4"/>
      <c r="DX954" s="1"/>
      <c r="DY954" s="1"/>
      <c r="DZ954" s="1"/>
      <c r="EA954" s="1"/>
      <c r="EB954" s="1"/>
      <c r="EC954" s="1"/>
    </row>
    <row r="955" spans="1:133" ht="15" x14ac:dyDescent="0.2">
      <c r="A955" s="134">
        <f t="shared" si="500"/>
        <v>45008</v>
      </c>
      <c r="B955" s="135">
        <f t="shared" si="492"/>
        <v>994.77032209000004</v>
      </c>
      <c r="C955" s="220">
        <f t="shared" si="491"/>
        <v>804.01835625412798</v>
      </c>
      <c r="D955" s="136">
        <f t="shared" si="501"/>
        <v>6508.4</v>
      </c>
      <c r="E955" s="137">
        <f t="shared" si="514"/>
        <v>6563.07</v>
      </c>
      <c r="F955" s="138">
        <f t="shared" si="515"/>
        <v>44977</v>
      </c>
      <c r="G955" s="139">
        <f t="shared" si="493"/>
        <v>8.3999139573474046E-3</v>
      </c>
      <c r="H955" s="140">
        <f t="shared" si="506"/>
        <v>45036</v>
      </c>
      <c r="I955" s="140">
        <f t="shared" si="494"/>
        <v>45036</v>
      </c>
      <c r="J955" s="141">
        <f t="shared" si="502"/>
        <v>22</v>
      </c>
      <c r="K955" s="141">
        <f t="shared" si="517"/>
        <v>3</v>
      </c>
      <c r="L955" s="8">
        <f t="shared" si="503"/>
        <v>1.0011413</v>
      </c>
      <c r="M955" s="142">
        <f t="shared" si="516"/>
        <v>1.00529958</v>
      </c>
      <c r="N955" s="142">
        <f t="shared" si="510"/>
        <v>1.2347251202088356</v>
      </c>
      <c r="O955" s="135">
        <f t="shared" si="513"/>
        <v>1.23613431</v>
      </c>
      <c r="P955" s="135">
        <f t="shared" si="495"/>
        <v>993.87467603000005</v>
      </c>
      <c r="Q955" s="190">
        <f t="shared" si="507"/>
        <v>0</v>
      </c>
      <c r="R955" s="191">
        <f t="shared" si="504"/>
        <v>0</v>
      </c>
      <c r="S955" s="135">
        <f t="shared" si="496"/>
        <v>0</v>
      </c>
      <c r="T955" s="145">
        <f t="shared" si="505"/>
        <v>7.8600000000000003E-2</v>
      </c>
      <c r="U955" s="143">
        <f t="shared" si="512"/>
        <v>3</v>
      </c>
      <c r="V955" s="143">
        <v>252</v>
      </c>
      <c r="W955" s="142">
        <f t="shared" si="497"/>
        <v>1.000901166</v>
      </c>
      <c r="X955" s="135">
        <f t="shared" si="511"/>
        <v>0.89564606000000002</v>
      </c>
      <c r="Y955" s="135">
        <f t="shared" si="499"/>
        <v>0</v>
      </c>
      <c r="Z955" s="148" t="str">
        <f t="shared" si="508"/>
        <v>A+J=</v>
      </c>
      <c r="AA955" s="140">
        <f t="shared" si="509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4"/>
      <c r="DX955" s="1"/>
      <c r="DY955" s="1"/>
      <c r="DZ955" s="1"/>
      <c r="EA955" s="1"/>
      <c r="EB955" s="1"/>
      <c r="EC955" s="1"/>
    </row>
    <row r="956" spans="1:133" ht="15" x14ac:dyDescent="0.2">
      <c r="A956" s="134">
        <f t="shared" si="500"/>
        <v>45009</v>
      </c>
      <c r="B956" s="135">
        <f t="shared" si="492"/>
        <v>995.44746620000001</v>
      </c>
      <c r="C956" s="220">
        <f t="shared" si="491"/>
        <v>804.01835625412798</v>
      </c>
      <c r="D956" s="136">
        <f t="shared" si="501"/>
        <v>6508.4</v>
      </c>
      <c r="E956" s="137">
        <f t="shared" si="514"/>
        <v>6563.07</v>
      </c>
      <c r="F956" s="138">
        <f t="shared" si="515"/>
        <v>44977</v>
      </c>
      <c r="G956" s="139">
        <f t="shared" si="493"/>
        <v>8.3999139573474046E-3</v>
      </c>
      <c r="H956" s="140">
        <f t="shared" si="506"/>
        <v>45036</v>
      </c>
      <c r="I956" s="140">
        <f t="shared" si="494"/>
        <v>45036</v>
      </c>
      <c r="J956" s="141">
        <f t="shared" si="502"/>
        <v>22</v>
      </c>
      <c r="K956" s="141">
        <f t="shared" si="517"/>
        <v>4</v>
      </c>
      <c r="L956" s="8">
        <f t="shared" si="503"/>
        <v>1.0015220300000001</v>
      </c>
      <c r="M956" s="142">
        <f t="shared" si="516"/>
        <v>1.00529958</v>
      </c>
      <c r="N956" s="142">
        <f t="shared" si="510"/>
        <v>1.2347251202088356</v>
      </c>
      <c r="O956" s="135">
        <f t="shared" si="513"/>
        <v>1.2366044</v>
      </c>
      <c r="P956" s="135">
        <f t="shared" si="495"/>
        <v>994.25263701999995</v>
      </c>
      <c r="Q956" s="190">
        <f t="shared" si="507"/>
        <v>0</v>
      </c>
      <c r="R956" s="191">
        <f t="shared" si="504"/>
        <v>0</v>
      </c>
      <c r="S956" s="135">
        <f t="shared" si="496"/>
        <v>0</v>
      </c>
      <c r="T956" s="145">
        <f t="shared" si="505"/>
        <v>7.8600000000000003E-2</v>
      </c>
      <c r="U956" s="143">
        <f t="shared" si="512"/>
        <v>4</v>
      </c>
      <c r="V956" s="143">
        <v>252</v>
      </c>
      <c r="W956" s="142">
        <f t="shared" si="497"/>
        <v>1.0012017360000001</v>
      </c>
      <c r="X956" s="135">
        <f t="shared" si="511"/>
        <v>1.1948291799999999</v>
      </c>
      <c r="Y956" s="135">
        <f t="shared" si="499"/>
        <v>0</v>
      </c>
      <c r="Z956" s="148" t="str">
        <f t="shared" si="508"/>
        <v>A+J=</v>
      </c>
      <c r="AA956" s="140">
        <f t="shared" si="509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4"/>
      <c r="DX956" s="1"/>
      <c r="DY956" s="1"/>
      <c r="DZ956" s="1"/>
      <c r="EA956" s="1"/>
      <c r="EB956" s="1"/>
      <c r="EC956" s="1"/>
    </row>
    <row r="957" spans="1:133" ht="15" x14ac:dyDescent="0.2">
      <c r="A957" s="134">
        <f t="shared" si="500"/>
        <v>45010</v>
      </c>
      <c r="B957" s="135">
        <f t="shared" si="492"/>
        <v>996.12507097999992</v>
      </c>
      <c r="C957" s="220">
        <f t="shared" si="491"/>
        <v>804.01835625412798</v>
      </c>
      <c r="D957" s="136">
        <f t="shared" si="501"/>
        <v>6508.4</v>
      </c>
      <c r="E957" s="137">
        <f t="shared" si="514"/>
        <v>6563.07</v>
      </c>
      <c r="F957" s="138">
        <f t="shared" si="515"/>
        <v>44977</v>
      </c>
      <c r="G957" s="139">
        <f t="shared" si="493"/>
        <v>8.3999139573474046E-3</v>
      </c>
      <c r="H957" s="140">
        <f t="shared" si="506"/>
        <v>45036</v>
      </c>
      <c r="I957" s="140">
        <f t="shared" si="494"/>
        <v>45036</v>
      </c>
      <c r="J957" s="141">
        <f t="shared" si="502"/>
        <v>22</v>
      </c>
      <c r="K957" s="141">
        <f t="shared" si="517"/>
        <v>5</v>
      </c>
      <c r="L957" s="8">
        <f t="shared" si="503"/>
        <v>1.0019028999999999</v>
      </c>
      <c r="M957" s="142">
        <f t="shared" si="516"/>
        <v>1.00529958</v>
      </c>
      <c r="N957" s="142">
        <f t="shared" si="510"/>
        <v>1.2347251202088356</v>
      </c>
      <c r="O957" s="135">
        <f t="shared" si="513"/>
        <v>1.2370746699999999</v>
      </c>
      <c r="P957" s="135">
        <f t="shared" si="495"/>
        <v>994.63074272999995</v>
      </c>
      <c r="Q957" s="190">
        <f t="shared" si="507"/>
        <v>0</v>
      </c>
      <c r="R957" s="191">
        <f t="shared" si="504"/>
        <v>0</v>
      </c>
      <c r="S957" s="135">
        <f t="shared" si="496"/>
        <v>0</v>
      </c>
      <c r="T957" s="145">
        <f t="shared" si="505"/>
        <v>7.8600000000000003E-2</v>
      </c>
      <c r="U957" s="143">
        <f t="shared" si="512"/>
        <v>5</v>
      </c>
      <c r="V957" s="143">
        <v>252</v>
      </c>
      <c r="W957" s="142">
        <f t="shared" si="497"/>
        <v>1.0015023949999999</v>
      </c>
      <c r="X957" s="135">
        <f t="shared" si="511"/>
        <v>1.4943282499999999</v>
      </c>
      <c r="Y957" s="135">
        <f t="shared" si="499"/>
        <v>0</v>
      </c>
      <c r="Z957" s="148" t="str">
        <f t="shared" si="508"/>
        <v>A+J=</v>
      </c>
      <c r="AA957" s="140">
        <f t="shared" si="509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4"/>
      <c r="DX957" s="1"/>
      <c r="DY957" s="1"/>
      <c r="DZ957" s="1"/>
      <c r="EA957" s="1"/>
      <c r="EB957" s="1"/>
      <c r="EC957" s="1"/>
    </row>
    <row r="958" spans="1:133" ht="15" x14ac:dyDescent="0.2">
      <c r="A958" s="134">
        <f t="shared" si="500"/>
        <v>45011</v>
      </c>
      <c r="B958" s="135">
        <f t="shared" si="492"/>
        <v>996.12507097999992</v>
      </c>
      <c r="C958" s="220">
        <f t="shared" si="491"/>
        <v>804.01835625412798</v>
      </c>
      <c r="D958" s="136">
        <f t="shared" si="501"/>
        <v>6508.4</v>
      </c>
      <c r="E958" s="137">
        <f t="shared" si="514"/>
        <v>6563.07</v>
      </c>
      <c r="F958" s="138">
        <f t="shared" si="515"/>
        <v>44977</v>
      </c>
      <c r="G958" s="139">
        <f t="shared" si="493"/>
        <v>8.3999139573474046E-3</v>
      </c>
      <c r="H958" s="140">
        <f t="shared" si="506"/>
        <v>45036</v>
      </c>
      <c r="I958" s="140">
        <f t="shared" si="494"/>
        <v>45036</v>
      </c>
      <c r="J958" s="141">
        <f t="shared" si="502"/>
        <v>22</v>
      </c>
      <c r="K958" s="141">
        <f t="shared" si="517"/>
        <v>5</v>
      </c>
      <c r="L958" s="8">
        <f t="shared" si="503"/>
        <v>1.0019028999999999</v>
      </c>
      <c r="M958" s="142">
        <f t="shared" si="516"/>
        <v>1.00529958</v>
      </c>
      <c r="N958" s="142">
        <f t="shared" si="510"/>
        <v>1.2347251202088356</v>
      </c>
      <c r="O958" s="135">
        <f t="shared" si="513"/>
        <v>1.2370746699999999</v>
      </c>
      <c r="P958" s="135">
        <f t="shared" si="495"/>
        <v>994.63074272999995</v>
      </c>
      <c r="Q958" s="190">
        <f t="shared" si="507"/>
        <v>0</v>
      </c>
      <c r="R958" s="191">
        <f t="shared" si="504"/>
        <v>0</v>
      </c>
      <c r="S958" s="135">
        <f t="shared" si="496"/>
        <v>0</v>
      </c>
      <c r="T958" s="145">
        <f t="shared" si="505"/>
        <v>7.8600000000000003E-2</v>
      </c>
      <c r="U958" s="143">
        <f t="shared" si="512"/>
        <v>5</v>
      </c>
      <c r="V958" s="143">
        <v>252</v>
      </c>
      <c r="W958" s="142">
        <f t="shared" si="497"/>
        <v>1.0015023949999999</v>
      </c>
      <c r="X958" s="135">
        <f t="shared" si="511"/>
        <v>1.4943282499999999</v>
      </c>
      <c r="Y958" s="135">
        <f t="shared" si="499"/>
        <v>0</v>
      </c>
      <c r="Z958" s="148" t="str">
        <f t="shared" si="508"/>
        <v>A+J=</v>
      </c>
      <c r="AA958" s="140">
        <f t="shared" si="509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4"/>
      <c r="DX958" s="1"/>
      <c r="DY958" s="1"/>
      <c r="DZ958" s="1"/>
      <c r="EA958" s="1"/>
      <c r="EB958" s="1"/>
      <c r="EC958" s="1"/>
    </row>
    <row r="959" spans="1:133" ht="15" x14ac:dyDescent="0.2">
      <c r="A959" s="134">
        <f t="shared" si="500"/>
        <v>45012</v>
      </c>
      <c r="B959" s="135">
        <f t="shared" si="492"/>
        <v>996.12507097999992</v>
      </c>
      <c r="C959" s="220">
        <f t="shared" si="491"/>
        <v>804.01835625412798</v>
      </c>
      <c r="D959" s="136">
        <f t="shared" si="501"/>
        <v>6508.4</v>
      </c>
      <c r="E959" s="137">
        <f t="shared" si="514"/>
        <v>6563.07</v>
      </c>
      <c r="F959" s="138">
        <f t="shared" si="515"/>
        <v>44977</v>
      </c>
      <c r="G959" s="139">
        <f t="shared" si="493"/>
        <v>8.3999139573474046E-3</v>
      </c>
      <c r="H959" s="140">
        <f t="shared" si="506"/>
        <v>45036</v>
      </c>
      <c r="I959" s="140">
        <f t="shared" si="494"/>
        <v>45036</v>
      </c>
      <c r="J959" s="141">
        <f t="shared" si="502"/>
        <v>22</v>
      </c>
      <c r="K959" s="141">
        <f t="shared" si="517"/>
        <v>5</v>
      </c>
      <c r="L959" s="8">
        <f t="shared" si="503"/>
        <v>1.0019028999999999</v>
      </c>
      <c r="M959" s="142">
        <f t="shared" si="516"/>
        <v>1.00529958</v>
      </c>
      <c r="N959" s="142">
        <f t="shared" si="510"/>
        <v>1.2347251202088356</v>
      </c>
      <c r="O959" s="135">
        <f t="shared" si="513"/>
        <v>1.2370746699999999</v>
      </c>
      <c r="P959" s="135">
        <f t="shared" si="495"/>
        <v>994.63074272999995</v>
      </c>
      <c r="Q959" s="190">
        <f t="shared" si="507"/>
        <v>0</v>
      </c>
      <c r="R959" s="191">
        <f t="shared" si="504"/>
        <v>0</v>
      </c>
      <c r="S959" s="135">
        <f t="shared" si="496"/>
        <v>0</v>
      </c>
      <c r="T959" s="145">
        <f t="shared" si="505"/>
        <v>7.8600000000000003E-2</v>
      </c>
      <c r="U959" s="143">
        <f t="shared" si="512"/>
        <v>5</v>
      </c>
      <c r="V959" s="143">
        <v>252</v>
      </c>
      <c r="W959" s="142">
        <f t="shared" si="497"/>
        <v>1.0015023949999999</v>
      </c>
      <c r="X959" s="135">
        <f t="shared" si="511"/>
        <v>1.4943282499999999</v>
      </c>
      <c r="Y959" s="135">
        <f t="shared" si="499"/>
        <v>0</v>
      </c>
      <c r="Z959" s="148" t="str">
        <f t="shared" si="508"/>
        <v>A+J=</v>
      </c>
      <c r="AA959" s="140">
        <f t="shared" si="509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4"/>
      <c r="DX959" s="1"/>
      <c r="DY959" s="1"/>
      <c r="DZ959" s="1"/>
      <c r="EA959" s="1"/>
      <c r="EB959" s="1"/>
      <c r="EC959" s="1"/>
    </row>
    <row r="960" spans="1:133" ht="15" x14ac:dyDescent="0.2">
      <c r="A960" s="134">
        <f t="shared" si="500"/>
        <v>45013</v>
      </c>
      <c r="B960" s="135">
        <f t="shared" si="492"/>
        <v>996.80314670999996</v>
      </c>
      <c r="C960" s="220">
        <f t="shared" si="491"/>
        <v>804.01835625412798</v>
      </c>
      <c r="D960" s="136">
        <f t="shared" si="501"/>
        <v>6508.4</v>
      </c>
      <c r="E960" s="137">
        <f t="shared" si="514"/>
        <v>6563.07</v>
      </c>
      <c r="F960" s="138">
        <f t="shared" si="515"/>
        <v>44977</v>
      </c>
      <c r="G960" s="139">
        <f t="shared" si="493"/>
        <v>8.3999139573474046E-3</v>
      </c>
      <c r="H960" s="140">
        <f t="shared" si="506"/>
        <v>45036</v>
      </c>
      <c r="I960" s="140">
        <f t="shared" si="494"/>
        <v>45036</v>
      </c>
      <c r="J960" s="141">
        <f t="shared" si="502"/>
        <v>22</v>
      </c>
      <c r="K960" s="141">
        <f t="shared" si="517"/>
        <v>6</v>
      </c>
      <c r="L960" s="8">
        <f t="shared" si="503"/>
        <v>1.00228392</v>
      </c>
      <c r="M960" s="142">
        <f t="shared" si="516"/>
        <v>1.00529958</v>
      </c>
      <c r="N960" s="142">
        <f t="shared" si="510"/>
        <v>1.2347251202088356</v>
      </c>
      <c r="O960" s="135">
        <f t="shared" si="513"/>
        <v>1.23754513</v>
      </c>
      <c r="P960" s="135">
        <f t="shared" si="495"/>
        <v>995.00900120999995</v>
      </c>
      <c r="Q960" s="190">
        <f t="shared" si="507"/>
        <v>0</v>
      </c>
      <c r="R960" s="191">
        <f t="shared" si="504"/>
        <v>0</v>
      </c>
      <c r="S960" s="135">
        <f t="shared" si="496"/>
        <v>0</v>
      </c>
      <c r="T960" s="145">
        <f t="shared" si="505"/>
        <v>7.8600000000000003E-2</v>
      </c>
      <c r="U960" s="143">
        <f t="shared" si="512"/>
        <v>6</v>
      </c>
      <c r="V960" s="143">
        <v>252</v>
      </c>
      <c r="W960" s="142">
        <f t="shared" si="497"/>
        <v>1.001803145</v>
      </c>
      <c r="X960" s="135">
        <f t="shared" si="511"/>
        <v>1.7941454999999999</v>
      </c>
      <c r="Y960" s="135">
        <f t="shared" si="499"/>
        <v>0</v>
      </c>
      <c r="Z960" s="148" t="str">
        <f t="shared" si="508"/>
        <v>A+J=</v>
      </c>
      <c r="AA960" s="140">
        <f t="shared" si="509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4"/>
      <c r="DX960" s="1"/>
      <c r="DY960" s="1"/>
      <c r="DZ960" s="1"/>
      <c r="EA960" s="1"/>
      <c r="EB960" s="1"/>
      <c r="EC960" s="1"/>
    </row>
    <row r="961" spans="1:133" ht="15" x14ac:dyDescent="0.2">
      <c r="A961" s="134">
        <f t="shared" si="500"/>
        <v>45014</v>
      </c>
      <c r="B961" s="135">
        <f t="shared" si="492"/>
        <v>997.48167652000006</v>
      </c>
      <c r="C961" s="220">
        <f t="shared" si="491"/>
        <v>804.01835625412798</v>
      </c>
      <c r="D961" s="136">
        <f t="shared" si="501"/>
        <v>6508.4</v>
      </c>
      <c r="E961" s="137">
        <f t="shared" si="514"/>
        <v>6563.07</v>
      </c>
      <c r="F961" s="138">
        <f t="shared" si="515"/>
        <v>44977</v>
      </c>
      <c r="G961" s="139">
        <f t="shared" si="493"/>
        <v>8.3999139573474046E-3</v>
      </c>
      <c r="H961" s="140">
        <f t="shared" si="506"/>
        <v>45036</v>
      </c>
      <c r="I961" s="140">
        <f t="shared" si="494"/>
        <v>45036</v>
      </c>
      <c r="J961" s="141">
        <f t="shared" si="502"/>
        <v>22</v>
      </c>
      <c r="K961" s="141">
        <f t="shared" si="517"/>
        <v>7</v>
      </c>
      <c r="L961" s="8">
        <f t="shared" si="503"/>
        <v>1.0026650800000001</v>
      </c>
      <c r="M961" s="142">
        <f t="shared" si="516"/>
        <v>1.00529958</v>
      </c>
      <c r="N961" s="142">
        <f t="shared" si="510"/>
        <v>1.2347251202088356</v>
      </c>
      <c r="O961" s="135">
        <f t="shared" si="513"/>
        <v>1.2380157599999999</v>
      </c>
      <c r="P961" s="135">
        <f t="shared" si="495"/>
        <v>995.38739637000003</v>
      </c>
      <c r="Q961" s="190">
        <f t="shared" si="507"/>
        <v>0</v>
      </c>
      <c r="R961" s="191">
        <f t="shared" si="504"/>
        <v>0</v>
      </c>
      <c r="S961" s="135">
        <f t="shared" si="496"/>
        <v>0</v>
      </c>
      <c r="T961" s="145">
        <f t="shared" si="505"/>
        <v>7.8600000000000003E-2</v>
      </c>
      <c r="U961" s="143">
        <f t="shared" si="512"/>
        <v>7</v>
      </c>
      <c r="V961" s="143">
        <v>252</v>
      </c>
      <c r="W961" s="142">
        <f t="shared" si="497"/>
        <v>1.002103985</v>
      </c>
      <c r="X961" s="135">
        <f t="shared" si="511"/>
        <v>2.0942801499999999</v>
      </c>
      <c r="Y961" s="135">
        <f t="shared" si="499"/>
        <v>0</v>
      </c>
      <c r="Z961" s="148" t="str">
        <f t="shared" si="508"/>
        <v>A+J=</v>
      </c>
      <c r="AA961" s="140">
        <f t="shared" si="509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4"/>
      <c r="DX961" s="1"/>
      <c r="DY961" s="1"/>
      <c r="DZ961" s="1"/>
      <c r="EA961" s="1"/>
      <c r="EB961" s="1"/>
      <c r="EC961" s="1"/>
    </row>
    <row r="962" spans="1:133" ht="15" x14ac:dyDescent="0.2">
      <c r="A962" s="134">
        <f t="shared" si="500"/>
        <v>45015</v>
      </c>
      <c r="B962" s="135">
        <f t="shared" si="492"/>
        <v>998.16066161999993</v>
      </c>
      <c r="C962" s="220">
        <f t="shared" si="491"/>
        <v>804.01835625412798</v>
      </c>
      <c r="D962" s="136">
        <f t="shared" si="501"/>
        <v>6508.4</v>
      </c>
      <c r="E962" s="137">
        <f t="shared" si="514"/>
        <v>6563.07</v>
      </c>
      <c r="F962" s="138">
        <f t="shared" si="515"/>
        <v>44977</v>
      </c>
      <c r="G962" s="139">
        <f t="shared" si="493"/>
        <v>8.3999139573474046E-3</v>
      </c>
      <c r="H962" s="140">
        <f t="shared" si="506"/>
        <v>45036</v>
      </c>
      <c r="I962" s="140">
        <f t="shared" si="494"/>
        <v>45036</v>
      </c>
      <c r="J962" s="141">
        <f t="shared" si="502"/>
        <v>22</v>
      </c>
      <c r="K962" s="141">
        <f t="shared" si="517"/>
        <v>8</v>
      </c>
      <c r="L962" s="8">
        <f t="shared" si="503"/>
        <v>1.00304638</v>
      </c>
      <c r="M962" s="142">
        <f t="shared" si="516"/>
        <v>1.00529958</v>
      </c>
      <c r="N962" s="142">
        <f t="shared" si="510"/>
        <v>1.2347251202088356</v>
      </c>
      <c r="O962" s="135">
        <f t="shared" si="513"/>
        <v>1.2384865599999999</v>
      </c>
      <c r="P962" s="135">
        <f t="shared" si="495"/>
        <v>995.76592820999997</v>
      </c>
      <c r="Q962" s="190">
        <f t="shared" si="507"/>
        <v>0</v>
      </c>
      <c r="R962" s="191">
        <f t="shared" si="504"/>
        <v>0</v>
      </c>
      <c r="S962" s="135">
        <f t="shared" si="496"/>
        <v>0</v>
      </c>
      <c r="T962" s="145">
        <f t="shared" si="505"/>
        <v>7.8600000000000003E-2</v>
      </c>
      <c r="U962" s="143">
        <f t="shared" si="512"/>
        <v>8</v>
      </c>
      <c r="V962" s="143">
        <v>252</v>
      </c>
      <c r="W962" s="142">
        <f t="shared" si="497"/>
        <v>1.0024049159999999</v>
      </c>
      <c r="X962" s="135">
        <f t="shared" si="511"/>
        <v>2.3947334100000002</v>
      </c>
      <c r="Y962" s="135">
        <f t="shared" si="499"/>
        <v>0</v>
      </c>
      <c r="Z962" s="148" t="str">
        <f t="shared" si="508"/>
        <v>A+J=</v>
      </c>
      <c r="AA962" s="140">
        <f t="shared" si="509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4"/>
      <c r="DX962" s="1"/>
      <c r="DY962" s="1"/>
      <c r="DZ962" s="1"/>
      <c r="EA962" s="1"/>
      <c r="EB962" s="1"/>
      <c r="EC962" s="1"/>
    </row>
    <row r="963" spans="1:133" ht="15" x14ac:dyDescent="0.2">
      <c r="A963" s="134">
        <f t="shared" si="500"/>
        <v>45016</v>
      </c>
      <c r="B963" s="135">
        <f t="shared" si="492"/>
        <v>998.84010931</v>
      </c>
      <c r="C963" s="220">
        <f t="shared" si="491"/>
        <v>804.01835625412798</v>
      </c>
      <c r="D963" s="136">
        <f t="shared" si="501"/>
        <v>6508.4</v>
      </c>
      <c r="E963" s="137">
        <f t="shared" si="514"/>
        <v>6563.07</v>
      </c>
      <c r="F963" s="138">
        <f t="shared" si="515"/>
        <v>44977</v>
      </c>
      <c r="G963" s="139">
        <f t="shared" si="493"/>
        <v>8.3999139573474046E-3</v>
      </c>
      <c r="H963" s="140">
        <f t="shared" si="506"/>
        <v>45036</v>
      </c>
      <c r="I963" s="140">
        <f t="shared" si="494"/>
        <v>45036</v>
      </c>
      <c r="J963" s="141">
        <f t="shared" si="502"/>
        <v>22</v>
      </c>
      <c r="K963" s="141">
        <f t="shared" si="517"/>
        <v>9</v>
      </c>
      <c r="L963" s="8">
        <f t="shared" si="503"/>
        <v>1.0034278299999999</v>
      </c>
      <c r="M963" s="142">
        <f t="shared" si="516"/>
        <v>1.00529958</v>
      </c>
      <c r="N963" s="142">
        <f t="shared" si="510"/>
        <v>1.2347251202088356</v>
      </c>
      <c r="O963" s="135">
        <f t="shared" si="513"/>
        <v>1.2389575399999999</v>
      </c>
      <c r="P963" s="135">
        <f t="shared" si="495"/>
        <v>996.14460477</v>
      </c>
      <c r="Q963" s="190">
        <f t="shared" si="507"/>
        <v>0</v>
      </c>
      <c r="R963" s="191">
        <f t="shared" si="504"/>
        <v>0</v>
      </c>
      <c r="S963" s="135">
        <f t="shared" si="496"/>
        <v>0</v>
      </c>
      <c r="T963" s="145">
        <f t="shared" si="505"/>
        <v>7.8600000000000003E-2</v>
      </c>
      <c r="U963" s="143">
        <f t="shared" si="512"/>
        <v>9</v>
      </c>
      <c r="V963" s="143">
        <v>252</v>
      </c>
      <c r="W963" s="142">
        <f t="shared" si="497"/>
        <v>1.002705937</v>
      </c>
      <c r="X963" s="135">
        <f t="shared" si="511"/>
        <v>2.6955045399999999</v>
      </c>
      <c r="Y963" s="135">
        <f t="shared" si="499"/>
        <v>0</v>
      </c>
      <c r="Z963" s="148" t="str">
        <f t="shared" si="508"/>
        <v>A+J=</v>
      </c>
      <c r="AA963" s="140">
        <f t="shared" si="509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4"/>
      <c r="DX963" s="1"/>
      <c r="DY963" s="1"/>
      <c r="DZ963" s="1"/>
      <c r="EA963" s="1"/>
      <c r="EB963" s="1"/>
      <c r="EC963" s="1"/>
    </row>
    <row r="964" spans="1:133" ht="15" x14ac:dyDescent="0.2">
      <c r="A964" s="134">
        <f t="shared" si="500"/>
        <v>45017</v>
      </c>
      <c r="B964" s="135">
        <f t="shared" si="492"/>
        <v>999.52002789000005</v>
      </c>
      <c r="C964" s="220">
        <f t="shared" si="491"/>
        <v>804.01835625412798</v>
      </c>
      <c r="D964" s="136">
        <f t="shared" si="501"/>
        <v>6508.4</v>
      </c>
      <c r="E964" s="137">
        <f t="shared" si="514"/>
        <v>6563.07</v>
      </c>
      <c r="F964" s="138">
        <f t="shared" si="515"/>
        <v>44977</v>
      </c>
      <c r="G964" s="139">
        <f t="shared" si="493"/>
        <v>8.3999139573474046E-3</v>
      </c>
      <c r="H964" s="140">
        <f t="shared" si="506"/>
        <v>45036</v>
      </c>
      <c r="I964" s="140">
        <f t="shared" si="494"/>
        <v>45036</v>
      </c>
      <c r="J964" s="141">
        <f t="shared" si="502"/>
        <v>22</v>
      </c>
      <c r="K964" s="141">
        <f t="shared" si="517"/>
        <v>10</v>
      </c>
      <c r="L964" s="8">
        <f t="shared" si="503"/>
        <v>1.00380943</v>
      </c>
      <c r="M964" s="142">
        <f t="shared" si="516"/>
        <v>1.00529958</v>
      </c>
      <c r="N964" s="142">
        <f t="shared" si="510"/>
        <v>1.2347251202088356</v>
      </c>
      <c r="O964" s="135">
        <f t="shared" si="513"/>
        <v>1.2394287100000001</v>
      </c>
      <c r="P964" s="135">
        <f t="shared" si="495"/>
        <v>996.52343410000003</v>
      </c>
      <c r="Q964" s="190">
        <f t="shared" si="507"/>
        <v>0</v>
      </c>
      <c r="R964" s="191">
        <f t="shared" si="504"/>
        <v>0</v>
      </c>
      <c r="S964" s="135">
        <f t="shared" si="496"/>
        <v>0</v>
      </c>
      <c r="T964" s="145">
        <f t="shared" si="505"/>
        <v>7.8600000000000003E-2</v>
      </c>
      <c r="U964" s="143">
        <f t="shared" si="512"/>
        <v>10</v>
      </c>
      <c r="V964" s="143">
        <v>252</v>
      </c>
      <c r="W964" s="142">
        <f t="shared" si="497"/>
        <v>1.003007048</v>
      </c>
      <c r="X964" s="135">
        <f t="shared" si="511"/>
        <v>2.9965937899999999</v>
      </c>
      <c r="Y964" s="135">
        <f t="shared" si="499"/>
        <v>0</v>
      </c>
      <c r="Z964" s="148" t="str">
        <f t="shared" si="508"/>
        <v>A+J=</v>
      </c>
      <c r="AA964" s="140">
        <f t="shared" si="509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4"/>
      <c r="DX964" s="1"/>
      <c r="DY964" s="1"/>
      <c r="DZ964" s="1"/>
      <c r="EA964" s="1"/>
      <c r="EB964" s="1"/>
      <c r="EC964" s="1"/>
    </row>
    <row r="965" spans="1:133" ht="15" x14ac:dyDescent="0.2">
      <c r="A965" s="134">
        <f t="shared" si="500"/>
        <v>45018</v>
      </c>
      <c r="B965" s="135">
        <f t="shared" si="492"/>
        <v>999.52002789000005</v>
      </c>
      <c r="C965" s="220">
        <f t="shared" si="491"/>
        <v>804.01835625412798</v>
      </c>
      <c r="D965" s="136">
        <f t="shared" si="501"/>
        <v>6508.4</v>
      </c>
      <c r="E965" s="137">
        <f t="shared" si="514"/>
        <v>6563.07</v>
      </c>
      <c r="F965" s="138">
        <f t="shared" si="515"/>
        <v>44977</v>
      </c>
      <c r="G965" s="139">
        <f t="shared" si="493"/>
        <v>8.3999139573474046E-3</v>
      </c>
      <c r="H965" s="140">
        <f t="shared" si="506"/>
        <v>45036</v>
      </c>
      <c r="I965" s="140">
        <f t="shared" si="494"/>
        <v>45036</v>
      </c>
      <c r="J965" s="141">
        <f t="shared" si="502"/>
        <v>22</v>
      </c>
      <c r="K965" s="141">
        <f t="shared" si="517"/>
        <v>10</v>
      </c>
      <c r="L965" s="8">
        <f t="shared" si="503"/>
        <v>1.00380943</v>
      </c>
      <c r="M965" s="142">
        <f t="shared" si="516"/>
        <v>1.00529958</v>
      </c>
      <c r="N965" s="142">
        <f t="shared" si="510"/>
        <v>1.2347251202088356</v>
      </c>
      <c r="O965" s="135">
        <f t="shared" si="513"/>
        <v>1.2394287100000001</v>
      </c>
      <c r="P965" s="135">
        <f t="shared" si="495"/>
        <v>996.52343410000003</v>
      </c>
      <c r="Q965" s="190">
        <f t="shared" si="507"/>
        <v>0</v>
      </c>
      <c r="R965" s="191">
        <f t="shared" si="504"/>
        <v>0</v>
      </c>
      <c r="S965" s="135">
        <f t="shared" si="496"/>
        <v>0</v>
      </c>
      <c r="T965" s="145">
        <f t="shared" si="505"/>
        <v>7.8600000000000003E-2</v>
      </c>
      <c r="U965" s="143">
        <f t="shared" si="512"/>
        <v>10</v>
      </c>
      <c r="V965" s="143">
        <v>252</v>
      </c>
      <c r="W965" s="142">
        <f t="shared" si="497"/>
        <v>1.003007048</v>
      </c>
      <c r="X965" s="135">
        <f t="shared" si="511"/>
        <v>2.9965937899999999</v>
      </c>
      <c r="Y965" s="135">
        <f t="shared" si="499"/>
        <v>0</v>
      </c>
      <c r="Z965" s="148" t="str">
        <f t="shared" si="508"/>
        <v>A+J=</v>
      </c>
      <c r="AA965" s="140">
        <f t="shared" si="509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4"/>
      <c r="DX965" s="1"/>
      <c r="DY965" s="1"/>
      <c r="DZ965" s="1"/>
      <c r="EA965" s="1"/>
      <c r="EB965" s="1"/>
      <c r="EC965" s="1"/>
    </row>
    <row r="966" spans="1:133" ht="15" x14ac:dyDescent="0.2">
      <c r="A966" s="134">
        <f t="shared" si="500"/>
        <v>45019</v>
      </c>
      <c r="B966" s="135">
        <f t="shared" si="492"/>
        <v>999.52002789000005</v>
      </c>
      <c r="C966" s="220">
        <f t="shared" si="491"/>
        <v>804.01835625412798</v>
      </c>
      <c r="D966" s="136">
        <f t="shared" si="501"/>
        <v>6508.4</v>
      </c>
      <c r="E966" s="137">
        <f t="shared" si="514"/>
        <v>6563.07</v>
      </c>
      <c r="F966" s="138">
        <f t="shared" si="515"/>
        <v>44977</v>
      </c>
      <c r="G966" s="139">
        <f t="shared" si="493"/>
        <v>8.3999139573474046E-3</v>
      </c>
      <c r="H966" s="140">
        <f t="shared" si="506"/>
        <v>45036</v>
      </c>
      <c r="I966" s="140">
        <f t="shared" si="494"/>
        <v>45036</v>
      </c>
      <c r="J966" s="141">
        <f t="shared" si="502"/>
        <v>22</v>
      </c>
      <c r="K966" s="141">
        <f t="shared" si="517"/>
        <v>10</v>
      </c>
      <c r="L966" s="8">
        <f t="shared" si="503"/>
        <v>1.00380943</v>
      </c>
      <c r="M966" s="142">
        <f t="shared" si="516"/>
        <v>1.00529958</v>
      </c>
      <c r="N966" s="142">
        <f t="shared" si="510"/>
        <v>1.2347251202088356</v>
      </c>
      <c r="O966" s="135">
        <f t="shared" si="513"/>
        <v>1.2394287100000001</v>
      </c>
      <c r="P966" s="135">
        <f t="shared" si="495"/>
        <v>996.52343410000003</v>
      </c>
      <c r="Q966" s="190">
        <f t="shared" si="507"/>
        <v>0</v>
      </c>
      <c r="R966" s="191">
        <f t="shared" si="504"/>
        <v>0</v>
      </c>
      <c r="S966" s="135">
        <f t="shared" si="496"/>
        <v>0</v>
      </c>
      <c r="T966" s="145">
        <f t="shared" si="505"/>
        <v>7.8600000000000003E-2</v>
      </c>
      <c r="U966" s="143">
        <f t="shared" si="512"/>
        <v>10</v>
      </c>
      <c r="V966" s="143">
        <v>252</v>
      </c>
      <c r="W966" s="142">
        <f t="shared" si="497"/>
        <v>1.003007048</v>
      </c>
      <c r="X966" s="135">
        <f t="shared" si="511"/>
        <v>2.9965937899999999</v>
      </c>
      <c r="Y966" s="135">
        <f t="shared" si="499"/>
        <v>0</v>
      </c>
      <c r="Z966" s="148" t="str">
        <f t="shared" si="508"/>
        <v>A+J=</v>
      </c>
      <c r="AA966" s="140">
        <f t="shared" si="509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4"/>
      <c r="DX966" s="1"/>
      <c r="DY966" s="1"/>
      <c r="DZ966" s="1"/>
      <c r="EA966" s="1"/>
      <c r="EB966" s="1"/>
      <c r="EC966" s="1"/>
    </row>
    <row r="967" spans="1:133" ht="15" x14ac:dyDescent="0.2">
      <c r="A967" s="134">
        <f t="shared" si="500"/>
        <v>45020</v>
      </c>
      <c r="B967" s="135">
        <f t="shared" si="492"/>
        <v>1000.20041055</v>
      </c>
      <c r="C967" s="220">
        <f t="shared" si="491"/>
        <v>804.01835625412798</v>
      </c>
      <c r="D967" s="136">
        <f t="shared" si="501"/>
        <v>6508.4</v>
      </c>
      <c r="E967" s="137">
        <f t="shared" si="514"/>
        <v>6563.07</v>
      </c>
      <c r="F967" s="138">
        <f t="shared" si="515"/>
        <v>44977</v>
      </c>
      <c r="G967" s="139">
        <f t="shared" si="493"/>
        <v>8.3999139573474046E-3</v>
      </c>
      <c r="H967" s="140">
        <f t="shared" si="506"/>
        <v>45036</v>
      </c>
      <c r="I967" s="140">
        <f t="shared" si="494"/>
        <v>45036</v>
      </c>
      <c r="J967" s="141">
        <f t="shared" si="502"/>
        <v>22</v>
      </c>
      <c r="K967" s="141">
        <f t="shared" si="517"/>
        <v>11</v>
      </c>
      <c r="L967" s="8">
        <f t="shared" si="503"/>
        <v>1.0041911699999999</v>
      </c>
      <c r="M967" s="142">
        <f t="shared" si="516"/>
        <v>1.00529958</v>
      </c>
      <c r="N967" s="142">
        <f t="shared" si="510"/>
        <v>1.2347251202088356</v>
      </c>
      <c r="O967" s="135">
        <f t="shared" si="513"/>
        <v>1.2399000600000001</v>
      </c>
      <c r="P967" s="135">
        <f t="shared" si="495"/>
        <v>996.90240816000005</v>
      </c>
      <c r="Q967" s="190">
        <f t="shared" si="507"/>
        <v>0</v>
      </c>
      <c r="R967" s="191">
        <f t="shared" si="504"/>
        <v>0</v>
      </c>
      <c r="S967" s="135">
        <f t="shared" si="496"/>
        <v>0</v>
      </c>
      <c r="T967" s="145">
        <f t="shared" si="505"/>
        <v>7.8600000000000003E-2</v>
      </c>
      <c r="U967" s="143">
        <f t="shared" si="512"/>
        <v>11</v>
      </c>
      <c r="V967" s="143">
        <v>252</v>
      </c>
      <c r="W967" s="142">
        <f t="shared" si="497"/>
        <v>1.0033082499999999</v>
      </c>
      <c r="X967" s="135">
        <f t="shared" si="511"/>
        <v>3.2980023900000002</v>
      </c>
      <c r="Y967" s="135">
        <f t="shared" si="499"/>
        <v>0</v>
      </c>
      <c r="Z967" s="148" t="str">
        <f t="shared" si="508"/>
        <v>A+J=</v>
      </c>
      <c r="AA967" s="140">
        <f t="shared" si="509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4"/>
      <c r="DX967" s="1"/>
      <c r="DY967" s="1"/>
      <c r="DZ967" s="1"/>
      <c r="EA967" s="1"/>
      <c r="EB967" s="1"/>
      <c r="EC967" s="1"/>
    </row>
    <row r="968" spans="1:133" ht="15" x14ac:dyDescent="0.2">
      <c r="A968" s="134">
        <f t="shared" si="500"/>
        <v>45021</v>
      </c>
      <c r="B968" s="135">
        <f t="shared" si="492"/>
        <v>1000.88124034</v>
      </c>
      <c r="C968" s="220">
        <f t="shared" si="491"/>
        <v>804.01835625412798</v>
      </c>
      <c r="D968" s="136">
        <f t="shared" si="501"/>
        <v>6508.4</v>
      </c>
      <c r="E968" s="137">
        <f t="shared" si="514"/>
        <v>6563.07</v>
      </c>
      <c r="F968" s="138">
        <f t="shared" si="515"/>
        <v>44977</v>
      </c>
      <c r="G968" s="139">
        <f t="shared" si="493"/>
        <v>8.3999139573474046E-3</v>
      </c>
      <c r="H968" s="140">
        <f t="shared" si="506"/>
        <v>45036</v>
      </c>
      <c r="I968" s="140">
        <f t="shared" si="494"/>
        <v>45036</v>
      </c>
      <c r="J968" s="141">
        <f t="shared" si="502"/>
        <v>22</v>
      </c>
      <c r="K968" s="141">
        <f t="shared" si="517"/>
        <v>12</v>
      </c>
      <c r="L968" s="8">
        <f t="shared" si="503"/>
        <v>1.0045730500000001</v>
      </c>
      <c r="M968" s="142">
        <f t="shared" si="516"/>
        <v>1.00529958</v>
      </c>
      <c r="N968" s="142">
        <f t="shared" si="510"/>
        <v>1.2347251202088356</v>
      </c>
      <c r="O968" s="135">
        <f t="shared" si="513"/>
        <v>1.24037157</v>
      </c>
      <c r="P968" s="135">
        <f t="shared" si="495"/>
        <v>997.28151085000002</v>
      </c>
      <c r="Q968" s="190">
        <f t="shared" si="507"/>
        <v>0</v>
      </c>
      <c r="R968" s="191">
        <f t="shared" si="504"/>
        <v>0</v>
      </c>
      <c r="S968" s="135">
        <f t="shared" si="496"/>
        <v>0</v>
      </c>
      <c r="T968" s="145">
        <f t="shared" si="505"/>
        <v>7.8600000000000003E-2</v>
      </c>
      <c r="U968" s="143">
        <f t="shared" si="512"/>
        <v>12</v>
      </c>
      <c r="V968" s="143">
        <v>252</v>
      </c>
      <c r="W968" s="142">
        <f t="shared" si="497"/>
        <v>1.003609542</v>
      </c>
      <c r="X968" s="135">
        <f t="shared" si="511"/>
        <v>3.5997294900000001</v>
      </c>
      <c r="Y968" s="135">
        <f t="shared" si="499"/>
        <v>0</v>
      </c>
      <c r="Z968" s="148" t="str">
        <f t="shared" si="508"/>
        <v>A+J=</v>
      </c>
      <c r="AA968" s="140">
        <f t="shared" si="509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4"/>
      <c r="DX968" s="1"/>
      <c r="DY968" s="1"/>
      <c r="DZ968" s="1"/>
      <c r="EA968" s="1"/>
      <c r="EB968" s="1"/>
      <c r="EC968" s="1"/>
    </row>
    <row r="969" spans="1:133" ht="15" x14ac:dyDescent="0.2">
      <c r="A969" s="134">
        <f t="shared" si="500"/>
        <v>45022</v>
      </c>
      <c r="B969" s="135">
        <f t="shared" si="492"/>
        <v>1001.56255788</v>
      </c>
      <c r="C969" s="220">
        <f t="shared" ref="C969:C1032" si="518">C968-(S968/O968)</f>
        <v>804.01835625412798</v>
      </c>
      <c r="D969" s="136">
        <f t="shared" si="501"/>
        <v>6508.4</v>
      </c>
      <c r="E969" s="137">
        <f t="shared" si="514"/>
        <v>6563.07</v>
      </c>
      <c r="F969" s="138">
        <f t="shared" si="515"/>
        <v>44977</v>
      </c>
      <c r="G969" s="139">
        <f t="shared" si="493"/>
        <v>8.3999139573474046E-3</v>
      </c>
      <c r="H969" s="140">
        <f t="shared" si="506"/>
        <v>45036</v>
      </c>
      <c r="I969" s="140">
        <f t="shared" si="494"/>
        <v>45036</v>
      </c>
      <c r="J969" s="141">
        <f t="shared" si="502"/>
        <v>22</v>
      </c>
      <c r="K969" s="141">
        <f t="shared" si="517"/>
        <v>13</v>
      </c>
      <c r="L969" s="8">
        <f t="shared" si="503"/>
        <v>1.0049550899999999</v>
      </c>
      <c r="M969" s="142">
        <f t="shared" si="516"/>
        <v>1.00529958</v>
      </c>
      <c r="N969" s="142">
        <f t="shared" si="510"/>
        <v>1.2347251202088356</v>
      </c>
      <c r="O969" s="135">
        <f t="shared" si="513"/>
        <v>1.2408432899999999</v>
      </c>
      <c r="P969" s="135">
        <f t="shared" si="495"/>
        <v>997.66078239000001</v>
      </c>
      <c r="Q969" s="190">
        <f t="shared" si="507"/>
        <v>0</v>
      </c>
      <c r="R969" s="191">
        <f t="shared" si="504"/>
        <v>0</v>
      </c>
      <c r="S969" s="135">
        <f t="shared" si="496"/>
        <v>0</v>
      </c>
      <c r="T969" s="145">
        <f t="shared" si="505"/>
        <v>7.8600000000000003E-2</v>
      </c>
      <c r="U969" s="143">
        <f t="shared" si="512"/>
        <v>13</v>
      </c>
      <c r="V969" s="143">
        <v>252</v>
      </c>
      <c r="W969" s="142">
        <f t="shared" si="497"/>
        <v>1.0039109239999999</v>
      </c>
      <c r="X969" s="135">
        <f t="shared" si="511"/>
        <v>3.9017754899999999</v>
      </c>
      <c r="Y969" s="135">
        <f t="shared" si="499"/>
        <v>0</v>
      </c>
      <c r="Z969" s="148" t="str">
        <f t="shared" si="508"/>
        <v>A+J=</v>
      </c>
      <c r="AA969" s="140">
        <f t="shared" si="509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4"/>
      <c r="DX969" s="1"/>
      <c r="DY969" s="1"/>
      <c r="DZ969" s="1"/>
      <c r="EA969" s="1"/>
      <c r="EB969" s="1"/>
      <c r="EC969" s="1"/>
    </row>
    <row r="970" spans="1:133" ht="15" x14ac:dyDescent="0.2">
      <c r="A970" s="134">
        <f t="shared" si="500"/>
        <v>45023</v>
      </c>
      <c r="B970" s="135">
        <f t="shared" ref="B970:B1033" si="519">(P970+X970)</f>
        <v>1002.24431596</v>
      </c>
      <c r="C970" s="220">
        <f t="shared" si="518"/>
        <v>804.01835625412798</v>
      </c>
      <c r="D970" s="136">
        <f t="shared" si="501"/>
        <v>6508.4</v>
      </c>
      <c r="E970" s="137">
        <f t="shared" si="514"/>
        <v>6563.07</v>
      </c>
      <c r="F970" s="138">
        <f t="shared" si="515"/>
        <v>44977</v>
      </c>
      <c r="G970" s="139">
        <f t="shared" ref="G970:G1033" si="520">(E970/D970)-1</f>
        <v>8.3999139573474046E-3</v>
      </c>
      <c r="H970" s="140">
        <f t="shared" si="506"/>
        <v>45036</v>
      </c>
      <c r="I970" s="140">
        <f t="shared" ref="I970:I1033" si="521">IF(A970&gt;I969,H970,I969)</f>
        <v>45036</v>
      </c>
      <c r="J970" s="141">
        <f t="shared" si="502"/>
        <v>22</v>
      </c>
      <c r="K970" s="141">
        <f t="shared" si="517"/>
        <v>14</v>
      </c>
      <c r="L970" s="8">
        <f t="shared" si="503"/>
        <v>1.0053372599999999</v>
      </c>
      <c r="M970" s="142">
        <f t="shared" si="516"/>
        <v>1.00529958</v>
      </c>
      <c r="N970" s="142">
        <f t="shared" si="510"/>
        <v>1.2347251202088356</v>
      </c>
      <c r="O970" s="135">
        <f t="shared" si="513"/>
        <v>1.2413151600000001</v>
      </c>
      <c r="P970" s="135">
        <f t="shared" ref="P970:P1033" si="522">TRUNC(C970*O970,8)</f>
        <v>998.04017452999994</v>
      </c>
      <c r="Q970" s="190">
        <f t="shared" si="507"/>
        <v>0</v>
      </c>
      <c r="R970" s="191">
        <f t="shared" si="504"/>
        <v>0</v>
      </c>
      <c r="S970" s="135">
        <f t="shared" ref="S970:S1033" si="523">IF(R970&gt;0,TRUNC(R970*P970,8),0)</f>
        <v>0</v>
      </c>
      <c r="T970" s="145">
        <f t="shared" si="505"/>
        <v>7.8600000000000003E-2</v>
      </c>
      <c r="U970" s="143">
        <f t="shared" si="512"/>
        <v>14</v>
      </c>
      <c r="V970" s="143">
        <v>252</v>
      </c>
      <c r="W970" s="142">
        <f t="shared" ref="W970:W1033" si="524">ROUND((1+T970)^TRUNC((U970/V970),9),9)</f>
        <v>1.0042123970000001</v>
      </c>
      <c r="X970" s="135">
        <f t="shared" ref="X970:X1033" si="525">TRUNC((P970*(W970-1)),8)</f>
        <v>4.20414143</v>
      </c>
      <c r="Y970" s="135">
        <f t="shared" ref="Y970:Y1033" si="526">IF(Q970&gt;0,S970+X970,0)</f>
        <v>0</v>
      </c>
      <c r="Z970" s="148" t="str">
        <f t="shared" si="508"/>
        <v>A+J=</v>
      </c>
      <c r="AA970" s="140">
        <f t="shared" si="509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4"/>
      <c r="DX970" s="1"/>
      <c r="DY970" s="1"/>
      <c r="DZ970" s="1"/>
      <c r="EA970" s="1"/>
      <c r="EB970" s="1"/>
      <c r="EC970" s="1"/>
    </row>
    <row r="971" spans="1:133" ht="15" x14ac:dyDescent="0.2">
      <c r="A971" s="134">
        <f t="shared" ref="A971:A1034" si="527">(A970+1)</f>
        <v>45024</v>
      </c>
      <c r="B971" s="135">
        <f t="shared" si="519"/>
        <v>1002.24431596</v>
      </c>
      <c r="C971" s="220">
        <f t="shared" si="518"/>
        <v>804.01835625412798</v>
      </c>
      <c r="D971" s="136">
        <f t="shared" ref="D971:D1034" si="528">IF(E971=E970,D970,E970)</f>
        <v>6508.4</v>
      </c>
      <c r="E971" s="137">
        <f t="shared" si="514"/>
        <v>6563.07</v>
      </c>
      <c r="F971" s="138">
        <f t="shared" si="515"/>
        <v>44977</v>
      </c>
      <c r="G971" s="139">
        <f t="shared" si="520"/>
        <v>8.3999139573474046E-3</v>
      </c>
      <c r="H971" s="140">
        <f t="shared" si="506"/>
        <v>45036</v>
      </c>
      <c r="I971" s="140">
        <f t="shared" si="521"/>
        <v>45036</v>
      </c>
      <c r="J971" s="141">
        <f t="shared" ref="J971:J1034" si="529">IF(I971=I970,J970,NETWORKDAYS(I970,I971,$AD$148:$AD$502)-1)</f>
        <v>22</v>
      </c>
      <c r="K971" s="141">
        <f t="shared" si="517"/>
        <v>14</v>
      </c>
      <c r="L971" s="8">
        <f t="shared" ref="L971:L1034" si="530">IF(E971&lt;D971,1,TRUNC((E971/D971)^TRUNC((K971/J971),9),8))</f>
        <v>1.0053372599999999</v>
      </c>
      <c r="M971" s="142">
        <f t="shared" si="516"/>
        <v>1.00529958</v>
      </c>
      <c r="N971" s="142">
        <f t="shared" si="510"/>
        <v>1.2347251202088356</v>
      </c>
      <c r="O971" s="135">
        <f t="shared" si="513"/>
        <v>1.2413151600000001</v>
      </c>
      <c r="P971" s="135">
        <f t="shared" si="522"/>
        <v>998.04017452999994</v>
      </c>
      <c r="Q971" s="190">
        <f t="shared" si="507"/>
        <v>0</v>
      </c>
      <c r="R971" s="191">
        <f t="shared" ref="R971:R1034" si="531">IF(Q971&gt;0,VLOOKUP($A971,$AD$10:$AI$140,6),0)</f>
        <v>0</v>
      </c>
      <c r="S971" s="135">
        <f t="shared" si="523"/>
        <v>0</v>
      </c>
      <c r="T971" s="145">
        <f t="shared" ref="T971:T1034" si="532">(T970)</f>
        <v>7.8600000000000003E-2</v>
      </c>
      <c r="U971" s="143">
        <f t="shared" si="512"/>
        <v>14</v>
      </c>
      <c r="V971" s="143">
        <v>252</v>
      </c>
      <c r="W971" s="142">
        <f t="shared" si="524"/>
        <v>1.0042123970000001</v>
      </c>
      <c r="X971" s="135">
        <f t="shared" si="525"/>
        <v>4.20414143</v>
      </c>
      <c r="Y971" s="135">
        <f t="shared" si="526"/>
        <v>0</v>
      </c>
      <c r="Z971" s="148" t="str">
        <f t="shared" si="508"/>
        <v>A+J=</v>
      </c>
      <c r="AA971" s="140">
        <f t="shared" si="509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4"/>
      <c r="DX971" s="1"/>
      <c r="DY971" s="1"/>
      <c r="DZ971" s="1"/>
      <c r="EA971" s="1"/>
      <c r="EB971" s="1"/>
      <c r="EC971" s="1"/>
    </row>
    <row r="972" spans="1:133" ht="15" x14ac:dyDescent="0.2">
      <c r="A972" s="134">
        <f t="shared" si="527"/>
        <v>45025</v>
      </c>
      <c r="B972" s="135">
        <f t="shared" si="519"/>
        <v>1002.24431596</v>
      </c>
      <c r="C972" s="220">
        <f t="shared" si="518"/>
        <v>804.01835625412798</v>
      </c>
      <c r="D972" s="136">
        <f t="shared" si="528"/>
        <v>6508.4</v>
      </c>
      <c r="E972" s="137">
        <f t="shared" si="514"/>
        <v>6563.07</v>
      </c>
      <c r="F972" s="138">
        <f t="shared" si="515"/>
        <v>44977</v>
      </c>
      <c r="G972" s="139">
        <f t="shared" si="520"/>
        <v>8.3999139573474046E-3</v>
      </c>
      <c r="H972" s="140">
        <f t="shared" ref="H972:H1035" si="533">IF(DAY(A972)=H$9,VLOOKUP(A972,AH$118:AN$450,4),H971)</f>
        <v>45036</v>
      </c>
      <c r="I972" s="140">
        <f t="shared" si="521"/>
        <v>45036</v>
      </c>
      <c r="J972" s="141">
        <f t="shared" si="529"/>
        <v>22</v>
      </c>
      <c r="K972" s="141">
        <f t="shared" si="517"/>
        <v>14</v>
      </c>
      <c r="L972" s="8">
        <f t="shared" si="530"/>
        <v>1.0053372599999999</v>
      </c>
      <c r="M972" s="142">
        <f t="shared" si="516"/>
        <v>1.00529958</v>
      </c>
      <c r="N972" s="142">
        <f t="shared" si="510"/>
        <v>1.2347251202088356</v>
      </c>
      <c r="O972" s="135">
        <f t="shared" si="513"/>
        <v>1.2413151600000001</v>
      </c>
      <c r="P972" s="135">
        <f t="shared" si="522"/>
        <v>998.04017452999994</v>
      </c>
      <c r="Q972" s="190">
        <f t="shared" ref="Q972:Q1035" si="534">IF(VLOOKUP(A972,AD$10:AK$140,8)=VLOOKUP(A971,AD$10:AK$140,8),0,VLOOKUP(A972,AD$10:AK$140,8))</f>
        <v>0</v>
      </c>
      <c r="R972" s="191">
        <f t="shared" si="531"/>
        <v>0</v>
      </c>
      <c r="S972" s="135">
        <f t="shared" si="523"/>
        <v>0</v>
      </c>
      <c r="T972" s="145">
        <f t="shared" si="532"/>
        <v>7.8600000000000003E-2</v>
      </c>
      <c r="U972" s="143">
        <f t="shared" si="512"/>
        <v>14</v>
      </c>
      <c r="V972" s="143">
        <v>252</v>
      </c>
      <c r="W972" s="142">
        <f t="shared" si="524"/>
        <v>1.0042123970000001</v>
      </c>
      <c r="X972" s="135">
        <f t="shared" si="525"/>
        <v>4.20414143</v>
      </c>
      <c r="Y972" s="135">
        <f t="shared" si="526"/>
        <v>0</v>
      </c>
      <c r="Z972" s="148" t="str">
        <f t="shared" ref="Z972:Z1035" si="535">IF($Q971&gt;0,VLOOKUP($A971,$AD$10:$AM$140,9),Z971)</f>
        <v>A+J=</v>
      </c>
      <c r="AA972" s="140">
        <f t="shared" ref="AA972:AA1035" si="536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4"/>
      <c r="DX972" s="1"/>
      <c r="DY972" s="1"/>
      <c r="DZ972" s="1"/>
      <c r="EA972" s="1"/>
      <c r="EB972" s="1"/>
      <c r="EC972" s="1"/>
    </row>
    <row r="973" spans="1:133" ht="15" x14ac:dyDescent="0.2">
      <c r="A973" s="134">
        <f t="shared" si="527"/>
        <v>45026</v>
      </c>
      <c r="B973" s="135">
        <f t="shared" si="519"/>
        <v>1002.24431596</v>
      </c>
      <c r="C973" s="220">
        <f t="shared" si="518"/>
        <v>804.01835625412798</v>
      </c>
      <c r="D973" s="136">
        <f t="shared" si="528"/>
        <v>6508.4</v>
      </c>
      <c r="E973" s="137">
        <f t="shared" si="514"/>
        <v>6563.07</v>
      </c>
      <c r="F973" s="138">
        <f t="shared" si="515"/>
        <v>44977</v>
      </c>
      <c r="G973" s="139">
        <f t="shared" si="520"/>
        <v>8.3999139573474046E-3</v>
      </c>
      <c r="H973" s="140">
        <f t="shared" si="533"/>
        <v>45036</v>
      </c>
      <c r="I973" s="140">
        <f t="shared" si="521"/>
        <v>45036</v>
      </c>
      <c r="J973" s="141">
        <f t="shared" si="529"/>
        <v>22</v>
      </c>
      <c r="K973" s="141">
        <f t="shared" si="517"/>
        <v>14</v>
      </c>
      <c r="L973" s="8">
        <f t="shared" si="530"/>
        <v>1.0053372599999999</v>
      </c>
      <c r="M973" s="142">
        <f t="shared" si="516"/>
        <v>1.00529958</v>
      </c>
      <c r="N973" s="142">
        <f t="shared" si="510"/>
        <v>1.2347251202088356</v>
      </c>
      <c r="O973" s="135">
        <f t="shared" si="513"/>
        <v>1.2413151600000001</v>
      </c>
      <c r="P973" s="135">
        <f t="shared" si="522"/>
        <v>998.04017452999994</v>
      </c>
      <c r="Q973" s="190">
        <f t="shared" si="534"/>
        <v>0</v>
      </c>
      <c r="R973" s="191">
        <f t="shared" si="531"/>
        <v>0</v>
      </c>
      <c r="S973" s="135">
        <f t="shared" si="523"/>
        <v>0</v>
      </c>
      <c r="T973" s="145">
        <f t="shared" si="532"/>
        <v>7.8600000000000003E-2</v>
      </c>
      <c r="U973" s="143">
        <f t="shared" si="512"/>
        <v>14</v>
      </c>
      <c r="V973" s="143">
        <v>252</v>
      </c>
      <c r="W973" s="142">
        <f t="shared" si="524"/>
        <v>1.0042123970000001</v>
      </c>
      <c r="X973" s="135">
        <f t="shared" si="525"/>
        <v>4.20414143</v>
      </c>
      <c r="Y973" s="135">
        <f t="shared" si="526"/>
        <v>0</v>
      </c>
      <c r="Z973" s="148" t="str">
        <f t="shared" si="535"/>
        <v>A+J=</v>
      </c>
      <c r="AA973" s="140">
        <f t="shared" si="536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4"/>
      <c r="DX973" s="1"/>
      <c r="DY973" s="1"/>
      <c r="DZ973" s="1"/>
      <c r="EA973" s="1"/>
      <c r="EB973" s="1"/>
      <c r="EC973" s="1"/>
    </row>
    <row r="974" spans="1:133" ht="15" x14ac:dyDescent="0.2">
      <c r="A974" s="134">
        <f t="shared" si="527"/>
        <v>45027</v>
      </c>
      <c r="B974" s="135">
        <f t="shared" si="519"/>
        <v>1002.92654711</v>
      </c>
      <c r="C974" s="220">
        <f t="shared" si="518"/>
        <v>804.01835625412798</v>
      </c>
      <c r="D974" s="136">
        <f t="shared" si="528"/>
        <v>6508.4</v>
      </c>
      <c r="E974" s="137">
        <f t="shared" si="514"/>
        <v>6563.07</v>
      </c>
      <c r="F974" s="138">
        <f t="shared" si="515"/>
        <v>44977</v>
      </c>
      <c r="G974" s="139">
        <f t="shared" si="520"/>
        <v>8.3999139573474046E-3</v>
      </c>
      <c r="H974" s="140">
        <f t="shared" si="533"/>
        <v>45036</v>
      </c>
      <c r="I974" s="140">
        <f t="shared" si="521"/>
        <v>45036</v>
      </c>
      <c r="J974" s="141">
        <f t="shared" si="529"/>
        <v>22</v>
      </c>
      <c r="K974" s="141">
        <f t="shared" si="517"/>
        <v>15</v>
      </c>
      <c r="L974" s="8">
        <f t="shared" si="530"/>
        <v>1.0057195800000001</v>
      </c>
      <c r="M974" s="142">
        <f t="shared" si="516"/>
        <v>1.00529958</v>
      </c>
      <c r="N974" s="142">
        <f t="shared" si="510"/>
        <v>1.2347251202088356</v>
      </c>
      <c r="O974" s="135">
        <f t="shared" si="513"/>
        <v>1.24178722</v>
      </c>
      <c r="P974" s="135">
        <f t="shared" si="522"/>
        <v>998.41971943999999</v>
      </c>
      <c r="Q974" s="190">
        <f t="shared" si="534"/>
        <v>0</v>
      </c>
      <c r="R974" s="191">
        <f t="shared" si="531"/>
        <v>0</v>
      </c>
      <c r="S974" s="135">
        <f t="shared" si="523"/>
        <v>0</v>
      </c>
      <c r="T974" s="145">
        <f t="shared" si="532"/>
        <v>7.8600000000000003E-2</v>
      </c>
      <c r="U974" s="143">
        <f t="shared" si="512"/>
        <v>15</v>
      </c>
      <c r="V974" s="143">
        <v>252</v>
      </c>
      <c r="W974" s="142">
        <f t="shared" si="524"/>
        <v>1.004513961</v>
      </c>
      <c r="X974" s="135">
        <f t="shared" si="525"/>
        <v>4.5068276699999998</v>
      </c>
      <c r="Y974" s="135">
        <f t="shared" si="526"/>
        <v>0</v>
      </c>
      <c r="Z974" s="148" t="str">
        <f t="shared" si="535"/>
        <v>A+J=</v>
      </c>
      <c r="AA974" s="140">
        <f t="shared" si="536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4"/>
      <c r="DX974" s="1"/>
      <c r="DY974" s="1"/>
      <c r="DZ974" s="1"/>
      <c r="EA974" s="1"/>
      <c r="EB974" s="1"/>
      <c r="EC974" s="1"/>
    </row>
    <row r="975" spans="1:133" ht="15" x14ac:dyDescent="0.2">
      <c r="A975" s="134">
        <f t="shared" si="527"/>
        <v>45028</v>
      </c>
      <c r="B975" s="135">
        <f t="shared" si="519"/>
        <v>1003.6092505600001</v>
      </c>
      <c r="C975" s="220">
        <f t="shared" si="518"/>
        <v>804.01835625412798</v>
      </c>
      <c r="D975" s="136">
        <f t="shared" si="528"/>
        <v>6508.4</v>
      </c>
      <c r="E975" s="137">
        <f t="shared" si="514"/>
        <v>6563.07</v>
      </c>
      <c r="F975" s="138">
        <f t="shared" si="515"/>
        <v>44977</v>
      </c>
      <c r="G975" s="139">
        <f t="shared" si="520"/>
        <v>8.3999139573474046E-3</v>
      </c>
      <c r="H975" s="140">
        <f t="shared" si="533"/>
        <v>45036</v>
      </c>
      <c r="I975" s="140">
        <f t="shared" si="521"/>
        <v>45036</v>
      </c>
      <c r="J975" s="141">
        <f t="shared" si="529"/>
        <v>22</v>
      </c>
      <c r="K975" s="141">
        <f t="shared" si="517"/>
        <v>16</v>
      </c>
      <c r="L975" s="8">
        <f t="shared" si="530"/>
        <v>1.00610205</v>
      </c>
      <c r="M975" s="142">
        <f t="shared" si="516"/>
        <v>1.00529958</v>
      </c>
      <c r="N975" s="142">
        <f t="shared" si="510"/>
        <v>1.2347251202088356</v>
      </c>
      <c r="O975" s="135">
        <f t="shared" si="513"/>
        <v>1.24225947</v>
      </c>
      <c r="P975" s="135">
        <f t="shared" si="522"/>
        <v>998.79941711000004</v>
      </c>
      <c r="Q975" s="190">
        <f t="shared" si="534"/>
        <v>0</v>
      </c>
      <c r="R975" s="191">
        <f t="shared" si="531"/>
        <v>0</v>
      </c>
      <c r="S975" s="135">
        <f t="shared" si="523"/>
        <v>0</v>
      </c>
      <c r="T975" s="145">
        <f t="shared" si="532"/>
        <v>7.8600000000000003E-2</v>
      </c>
      <c r="U975" s="143">
        <f t="shared" si="512"/>
        <v>16</v>
      </c>
      <c r="V975" s="143">
        <v>252</v>
      </c>
      <c r="W975" s="142">
        <f t="shared" si="524"/>
        <v>1.0048156150000001</v>
      </c>
      <c r="X975" s="135">
        <f t="shared" si="525"/>
        <v>4.8098334500000002</v>
      </c>
      <c r="Y975" s="135">
        <f t="shared" si="526"/>
        <v>0</v>
      </c>
      <c r="Z975" s="148" t="str">
        <f t="shared" si="535"/>
        <v>A+J=</v>
      </c>
      <c r="AA975" s="140">
        <f t="shared" si="536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4"/>
      <c r="DX975" s="1"/>
      <c r="DY975" s="1"/>
      <c r="DZ975" s="1"/>
      <c r="EA975" s="1"/>
      <c r="EB975" s="1"/>
      <c r="EC975" s="1"/>
    </row>
    <row r="976" spans="1:133" ht="15" x14ac:dyDescent="0.2">
      <c r="A976" s="134">
        <f t="shared" si="527"/>
        <v>45029</v>
      </c>
      <c r="B976" s="135">
        <f t="shared" si="519"/>
        <v>1004.2924113900001</v>
      </c>
      <c r="C976" s="220">
        <f t="shared" si="518"/>
        <v>804.01835625412798</v>
      </c>
      <c r="D976" s="136">
        <f t="shared" si="528"/>
        <v>6508.4</v>
      </c>
      <c r="E976" s="137">
        <f t="shared" si="514"/>
        <v>6563.07</v>
      </c>
      <c r="F976" s="138">
        <f t="shared" si="515"/>
        <v>44977</v>
      </c>
      <c r="G976" s="139">
        <f t="shared" si="520"/>
        <v>8.3999139573474046E-3</v>
      </c>
      <c r="H976" s="140">
        <f t="shared" si="533"/>
        <v>45036</v>
      </c>
      <c r="I976" s="140">
        <f t="shared" si="521"/>
        <v>45036</v>
      </c>
      <c r="J976" s="141">
        <f t="shared" si="529"/>
        <v>22</v>
      </c>
      <c r="K976" s="141">
        <f t="shared" si="517"/>
        <v>17</v>
      </c>
      <c r="L976" s="8">
        <f t="shared" si="530"/>
        <v>1.0064846599999999</v>
      </c>
      <c r="M976" s="142">
        <f t="shared" si="516"/>
        <v>1.00529958</v>
      </c>
      <c r="N976" s="142">
        <f t="shared" si="510"/>
        <v>1.2347251202088356</v>
      </c>
      <c r="O976" s="135">
        <f t="shared" si="513"/>
        <v>1.24273189</v>
      </c>
      <c r="P976" s="135">
        <f t="shared" si="522"/>
        <v>999.17925146000005</v>
      </c>
      <c r="Q976" s="190">
        <f t="shared" si="534"/>
        <v>0</v>
      </c>
      <c r="R976" s="191">
        <f t="shared" si="531"/>
        <v>0</v>
      </c>
      <c r="S976" s="135">
        <f t="shared" si="523"/>
        <v>0</v>
      </c>
      <c r="T976" s="145">
        <f t="shared" si="532"/>
        <v>7.8600000000000003E-2</v>
      </c>
      <c r="U976" s="143">
        <f t="shared" si="512"/>
        <v>17</v>
      </c>
      <c r="V976" s="143">
        <v>252</v>
      </c>
      <c r="W976" s="142">
        <f t="shared" si="524"/>
        <v>1.0051173600000001</v>
      </c>
      <c r="X976" s="135">
        <f t="shared" si="525"/>
        <v>5.1131599300000001</v>
      </c>
      <c r="Y976" s="135">
        <f t="shared" si="526"/>
        <v>0</v>
      </c>
      <c r="Z976" s="148" t="str">
        <f t="shared" si="535"/>
        <v>A+J=</v>
      </c>
      <c r="AA976" s="140">
        <f t="shared" si="536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4"/>
      <c r="DX976" s="1"/>
      <c r="DY976" s="1"/>
      <c r="DZ976" s="1"/>
      <c r="EA976" s="1"/>
      <c r="EB976" s="1"/>
      <c r="EC976" s="1"/>
    </row>
    <row r="977" spans="1:133" ht="15" x14ac:dyDescent="0.2">
      <c r="A977" s="134">
        <f t="shared" si="527"/>
        <v>45030</v>
      </c>
      <c r="B977" s="135">
        <f t="shared" si="519"/>
        <v>1004.9760379100001</v>
      </c>
      <c r="C977" s="220">
        <f t="shared" si="518"/>
        <v>804.01835625412798</v>
      </c>
      <c r="D977" s="136">
        <f t="shared" si="528"/>
        <v>6508.4</v>
      </c>
      <c r="E977" s="137">
        <f t="shared" si="514"/>
        <v>6563.07</v>
      </c>
      <c r="F977" s="138">
        <f t="shared" si="515"/>
        <v>44977</v>
      </c>
      <c r="G977" s="139">
        <f t="shared" si="520"/>
        <v>8.3999139573474046E-3</v>
      </c>
      <c r="H977" s="140">
        <f t="shared" si="533"/>
        <v>45036</v>
      </c>
      <c r="I977" s="140">
        <f t="shared" si="521"/>
        <v>45036</v>
      </c>
      <c r="J977" s="141">
        <f t="shared" si="529"/>
        <v>22</v>
      </c>
      <c r="K977" s="141">
        <f t="shared" si="517"/>
        <v>18</v>
      </c>
      <c r="L977" s="8">
        <f t="shared" si="530"/>
        <v>1.0068674200000001</v>
      </c>
      <c r="M977" s="142">
        <f t="shared" si="516"/>
        <v>1.00529958</v>
      </c>
      <c r="N977" s="142">
        <f t="shared" si="510"/>
        <v>1.2347251202088356</v>
      </c>
      <c r="O977" s="135">
        <f t="shared" si="513"/>
        <v>1.2432044900000001</v>
      </c>
      <c r="P977" s="135">
        <f t="shared" si="522"/>
        <v>999.55923053000004</v>
      </c>
      <c r="Q977" s="190">
        <f t="shared" si="534"/>
        <v>0</v>
      </c>
      <c r="R977" s="191">
        <f t="shared" si="531"/>
        <v>0</v>
      </c>
      <c r="S977" s="135">
        <f t="shared" si="523"/>
        <v>0</v>
      </c>
      <c r="T977" s="145">
        <f t="shared" si="532"/>
        <v>7.8600000000000003E-2</v>
      </c>
      <c r="U977" s="143">
        <f t="shared" si="512"/>
        <v>18</v>
      </c>
      <c r="V977" s="143">
        <v>252</v>
      </c>
      <c r="W977" s="142">
        <f t="shared" si="524"/>
        <v>1.0054191960000001</v>
      </c>
      <c r="X977" s="135">
        <f t="shared" si="525"/>
        <v>5.4168073799999998</v>
      </c>
      <c r="Y977" s="135">
        <f t="shared" si="526"/>
        <v>0</v>
      </c>
      <c r="Z977" s="148" t="str">
        <f t="shared" si="535"/>
        <v>A+J=</v>
      </c>
      <c r="AA977" s="140">
        <f t="shared" si="536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4"/>
      <c r="DX977" s="1"/>
      <c r="DY977" s="1"/>
      <c r="DZ977" s="1"/>
      <c r="EA977" s="1"/>
      <c r="EB977" s="1"/>
      <c r="EC977" s="1"/>
    </row>
    <row r="978" spans="1:133" ht="15" x14ac:dyDescent="0.2">
      <c r="A978" s="134">
        <f t="shared" si="527"/>
        <v>45031</v>
      </c>
      <c r="B978" s="135">
        <f t="shared" si="519"/>
        <v>1005.66012936</v>
      </c>
      <c r="C978" s="220">
        <f t="shared" si="518"/>
        <v>804.01835625412798</v>
      </c>
      <c r="D978" s="136">
        <f t="shared" si="528"/>
        <v>6508.4</v>
      </c>
      <c r="E978" s="137">
        <f t="shared" si="514"/>
        <v>6563.07</v>
      </c>
      <c r="F978" s="138">
        <f t="shared" si="515"/>
        <v>44977</v>
      </c>
      <c r="G978" s="139">
        <f t="shared" si="520"/>
        <v>8.3999139573474046E-3</v>
      </c>
      <c r="H978" s="140">
        <f t="shared" si="533"/>
        <v>45036</v>
      </c>
      <c r="I978" s="140">
        <f t="shared" si="521"/>
        <v>45036</v>
      </c>
      <c r="J978" s="141">
        <f t="shared" si="529"/>
        <v>22</v>
      </c>
      <c r="K978" s="141">
        <f t="shared" si="517"/>
        <v>19</v>
      </c>
      <c r="L978" s="8">
        <f t="shared" si="530"/>
        <v>1.00725032</v>
      </c>
      <c r="M978" s="142">
        <f t="shared" si="516"/>
        <v>1.00529958</v>
      </c>
      <c r="N978" s="142">
        <f t="shared" si="510"/>
        <v>1.2347251202088356</v>
      </c>
      <c r="O978" s="135">
        <f t="shared" si="513"/>
        <v>1.2436772700000001</v>
      </c>
      <c r="P978" s="135">
        <f t="shared" si="522"/>
        <v>999.93935433000001</v>
      </c>
      <c r="Q978" s="190">
        <f t="shared" si="534"/>
        <v>0</v>
      </c>
      <c r="R978" s="191">
        <f t="shared" si="531"/>
        <v>0</v>
      </c>
      <c r="S978" s="135">
        <f t="shared" si="523"/>
        <v>0</v>
      </c>
      <c r="T978" s="145">
        <f t="shared" si="532"/>
        <v>7.8600000000000003E-2</v>
      </c>
      <c r="U978" s="143">
        <f t="shared" si="512"/>
        <v>19</v>
      </c>
      <c r="V978" s="143">
        <v>252</v>
      </c>
      <c r="W978" s="142">
        <f t="shared" si="524"/>
        <v>1.005721122</v>
      </c>
      <c r="X978" s="135">
        <f t="shared" si="525"/>
        <v>5.7207750300000004</v>
      </c>
      <c r="Y978" s="135">
        <f t="shared" si="526"/>
        <v>0</v>
      </c>
      <c r="Z978" s="148" t="str">
        <f t="shared" si="535"/>
        <v>A+J=</v>
      </c>
      <c r="AA978" s="140">
        <f t="shared" si="536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4"/>
      <c r="DX978" s="1"/>
      <c r="DY978" s="1"/>
      <c r="DZ978" s="1"/>
      <c r="EA978" s="1"/>
      <c r="EB978" s="1"/>
      <c r="EC978" s="1"/>
    </row>
    <row r="979" spans="1:133" ht="15" x14ac:dyDescent="0.2">
      <c r="A979" s="134">
        <f t="shared" si="527"/>
        <v>45032</v>
      </c>
      <c r="B979" s="135">
        <f t="shared" si="519"/>
        <v>1005.66012936</v>
      </c>
      <c r="C979" s="220">
        <f t="shared" si="518"/>
        <v>804.01835625412798</v>
      </c>
      <c r="D979" s="136">
        <f t="shared" si="528"/>
        <v>6508.4</v>
      </c>
      <c r="E979" s="137">
        <f t="shared" si="514"/>
        <v>6563.07</v>
      </c>
      <c r="F979" s="138">
        <f t="shared" si="515"/>
        <v>44977</v>
      </c>
      <c r="G979" s="139">
        <f t="shared" si="520"/>
        <v>8.3999139573474046E-3</v>
      </c>
      <c r="H979" s="140">
        <f t="shared" si="533"/>
        <v>45036</v>
      </c>
      <c r="I979" s="140">
        <f t="shared" si="521"/>
        <v>45036</v>
      </c>
      <c r="J979" s="141">
        <f t="shared" si="529"/>
        <v>22</v>
      </c>
      <c r="K979" s="141">
        <f t="shared" si="517"/>
        <v>19</v>
      </c>
      <c r="L979" s="8">
        <f t="shared" si="530"/>
        <v>1.00725032</v>
      </c>
      <c r="M979" s="142">
        <f t="shared" si="516"/>
        <v>1.00529958</v>
      </c>
      <c r="N979" s="142">
        <f t="shared" si="510"/>
        <v>1.2347251202088356</v>
      </c>
      <c r="O979" s="135">
        <f t="shared" si="513"/>
        <v>1.2436772700000001</v>
      </c>
      <c r="P979" s="135">
        <f t="shared" si="522"/>
        <v>999.93935433000001</v>
      </c>
      <c r="Q979" s="190">
        <f t="shared" si="534"/>
        <v>0</v>
      </c>
      <c r="R979" s="191">
        <f t="shared" si="531"/>
        <v>0</v>
      </c>
      <c r="S979" s="135">
        <f t="shared" si="523"/>
        <v>0</v>
      </c>
      <c r="T979" s="145">
        <f t="shared" si="532"/>
        <v>7.8600000000000003E-2</v>
      </c>
      <c r="U979" s="143">
        <f t="shared" si="512"/>
        <v>19</v>
      </c>
      <c r="V979" s="143">
        <v>252</v>
      </c>
      <c r="W979" s="142">
        <f t="shared" si="524"/>
        <v>1.005721122</v>
      </c>
      <c r="X979" s="135">
        <f t="shared" si="525"/>
        <v>5.7207750300000004</v>
      </c>
      <c r="Y979" s="135">
        <f t="shared" si="526"/>
        <v>0</v>
      </c>
      <c r="Z979" s="148" t="str">
        <f t="shared" si="535"/>
        <v>A+J=</v>
      </c>
      <c r="AA979" s="140">
        <f t="shared" si="536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4"/>
      <c r="DX979" s="1"/>
      <c r="DY979" s="1"/>
      <c r="DZ979" s="1"/>
      <c r="EA979" s="1"/>
      <c r="EB979" s="1"/>
      <c r="EC979" s="1"/>
    </row>
    <row r="980" spans="1:133" ht="15" x14ac:dyDescent="0.2">
      <c r="A980" s="134">
        <f t="shared" si="527"/>
        <v>45033</v>
      </c>
      <c r="B980" s="135">
        <f t="shared" si="519"/>
        <v>1005.66012936</v>
      </c>
      <c r="C980" s="220">
        <f t="shared" si="518"/>
        <v>804.01835625412798</v>
      </c>
      <c r="D980" s="136">
        <f t="shared" si="528"/>
        <v>6508.4</v>
      </c>
      <c r="E980" s="137">
        <f t="shared" si="514"/>
        <v>6563.07</v>
      </c>
      <c r="F980" s="138">
        <f t="shared" si="515"/>
        <v>44977</v>
      </c>
      <c r="G980" s="139">
        <f t="shared" si="520"/>
        <v>8.3999139573474046E-3</v>
      </c>
      <c r="H980" s="140">
        <f t="shared" si="533"/>
        <v>45036</v>
      </c>
      <c r="I980" s="140">
        <f t="shared" si="521"/>
        <v>45036</v>
      </c>
      <c r="J980" s="141">
        <f t="shared" si="529"/>
        <v>22</v>
      </c>
      <c r="K980" s="141">
        <f t="shared" si="517"/>
        <v>19</v>
      </c>
      <c r="L980" s="8">
        <f t="shared" si="530"/>
        <v>1.00725032</v>
      </c>
      <c r="M980" s="142">
        <f t="shared" si="516"/>
        <v>1.00529958</v>
      </c>
      <c r="N980" s="142">
        <f t="shared" si="510"/>
        <v>1.2347251202088356</v>
      </c>
      <c r="O980" s="135">
        <f t="shared" si="513"/>
        <v>1.2436772700000001</v>
      </c>
      <c r="P980" s="135">
        <f t="shared" si="522"/>
        <v>999.93935433000001</v>
      </c>
      <c r="Q980" s="190">
        <f t="shared" si="534"/>
        <v>0</v>
      </c>
      <c r="R980" s="191">
        <f t="shared" si="531"/>
        <v>0</v>
      </c>
      <c r="S980" s="135">
        <f t="shared" si="523"/>
        <v>0</v>
      </c>
      <c r="T980" s="145">
        <f t="shared" si="532"/>
        <v>7.8600000000000003E-2</v>
      </c>
      <c r="U980" s="143">
        <f t="shared" si="512"/>
        <v>19</v>
      </c>
      <c r="V980" s="143">
        <v>252</v>
      </c>
      <c r="W980" s="142">
        <f t="shared" si="524"/>
        <v>1.005721122</v>
      </c>
      <c r="X980" s="135">
        <f t="shared" si="525"/>
        <v>5.7207750300000004</v>
      </c>
      <c r="Y980" s="135">
        <f t="shared" si="526"/>
        <v>0</v>
      </c>
      <c r="Z980" s="148" t="str">
        <f t="shared" si="535"/>
        <v>A+J=</v>
      </c>
      <c r="AA980" s="140">
        <f t="shared" si="536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4"/>
      <c r="DX980" s="1"/>
      <c r="DY980" s="1"/>
      <c r="DZ980" s="1"/>
      <c r="EA980" s="1"/>
      <c r="EB980" s="1"/>
      <c r="EC980" s="1"/>
    </row>
    <row r="981" spans="1:133" ht="15" x14ac:dyDescent="0.2">
      <c r="A981" s="134">
        <f t="shared" si="527"/>
        <v>45034</v>
      </c>
      <c r="B981" s="135">
        <f t="shared" si="519"/>
        <v>1006.34468598</v>
      </c>
      <c r="C981" s="220">
        <f t="shared" si="518"/>
        <v>804.01835625412798</v>
      </c>
      <c r="D981" s="136">
        <f t="shared" si="528"/>
        <v>6508.4</v>
      </c>
      <c r="E981" s="137">
        <f t="shared" si="514"/>
        <v>6563.07</v>
      </c>
      <c r="F981" s="138">
        <f t="shared" si="515"/>
        <v>44977</v>
      </c>
      <c r="G981" s="139">
        <f t="shared" si="520"/>
        <v>8.3999139573474046E-3</v>
      </c>
      <c r="H981" s="140">
        <f t="shared" si="533"/>
        <v>45036</v>
      </c>
      <c r="I981" s="140">
        <f t="shared" si="521"/>
        <v>45036</v>
      </c>
      <c r="J981" s="141">
        <f t="shared" si="529"/>
        <v>22</v>
      </c>
      <c r="K981" s="141">
        <f t="shared" si="517"/>
        <v>20</v>
      </c>
      <c r="L981" s="8">
        <f t="shared" si="530"/>
        <v>1.00763337</v>
      </c>
      <c r="M981" s="142">
        <f t="shared" si="516"/>
        <v>1.00529958</v>
      </c>
      <c r="N981" s="142">
        <f t="shared" si="510"/>
        <v>1.2347251202088356</v>
      </c>
      <c r="O981" s="135">
        <f t="shared" si="513"/>
        <v>1.24415023</v>
      </c>
      <c r="P981" s="135">
        <f t="shared" si="522"/>
        <v>1000.31962285</v>
      </c>
      <c r="Q981" s="190">
        <f t="shared" si="534"/>
        <v>0</v>
      </c>
      <c r="R981" s="191">
        <f t="shared" si="531"/>
        <v>0</v>
      </c>
      <c r="S981" s="135">
        <f t="shared" si="523"/>
        <v>0</v>
      </c>
      <c r="T981" s="145">
        <f t="shared" si="532"/>
        <v>7.8600000000000003E-2</v>
      </c>
      <c r="U981" s="143">
        <f t="shared" si="512"/>
        <v>20</v>
      </c>
      <c r="V981" s="143">
        <v>252</v>
      </c>
      <c r="W981" s="142">
        <f t="shared" si="524"/>
        <v>1.006023138</v>
      </c>
      <c r="X981" s="135">
        <f t="shared" si="525"/>
        <v>6.0250631300000004</v>
      </c>
      <c r="Y981" s="135">
        <f t="shared" si="526"/>
        <v>0</v>
      </c>
      <c r="Z981" s="148" t="str">
        <f t="shared" si="535"/>
        <v>A+J=</v>
      </c>
      <c r="AA981" s="140">
        <f t="shared" si="536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4"/>
      <c r="DX981" s="1"/>
      <c r="DY981" s="1"/>
      <c r="DZ981" s="1"/>
      <c r="EA981" s="1"/>
      <c r="EB981" s="1"/>
      <c r="EC981" s="1"/>
    </row>
    <row r="982" spans="1:133" ht="15" x14ac:dyDescent="0.2">
      <c r="A982" s="134">
        <f t="shared" si="527"/>
        <v>45035</v>
      </c>
      <c r="B982" s="135">
        <f t="shared" si="519"/>
        <v>1007.0297180900001</v>
      </c>
      <c r="C982" s="220">
        <f t="shared" si="518"/>
        <v>804.01835625412798</v>
      </c>
      <c r="D982" s="136">
        <f t="shared" si="528"/>
        <v>6508.4</v>
      </c>
      <c r="E982" s="137">
        <f t="shared" si="514"/>
        <v>6563.07</v>
      </c>
      <c r="F982" s="138">
        <f t="shared" si="515"/>
        <v>44977</v>
      </c>
      <c r="G982" s="139">
        <f t="shared" si="520"/>
        <v>8.3999139573474046E-3</v>
      </c>
      <c r="H982" s="140">
        <f t="shared" si="533"/>
        <v>45036</v>
      </c>
      <c r="I982" s="140">
        <f t="shared" si="521"/>
        <v>45036</v>
      </c>
      <c r="J982" s="141">
        <f t="shared" si="529"/>
        <v>22</v>
      </c>
      <c r="K982" s="141">
        <f t="shared" si="517"/>
        <v>21</v>
      </c>
      <c r="L982" s="8">
        <f t="shared" si="530"/>
        <v>1.0080165699999999</v>
      </c>
      <c r="M982" s="142">
        <f t="shared" si="516"/>
        <v>1.00529958</v>
      </c>
      <c r="N982" s="142">
        <f t="shared" si="510"/>
        <v>1.2347251202088356</v>
      </c>
      <c r="O982" s="135">
        <f t="shared" si="513"/>
        <v>1.2446233799999999</v>
      </c>
      <c r="P982" s="135">
        <f t="shared" si="522"/>
        <v>1000.70004414</v>
      </c>
      <c r="Q982" s="190">
        <f t="shared" si="534"/>
        <v>0</v>
      </c>
      <c r="R982" s="191">
        <f t="shared" si="531"/>
        <v>0</v>
      </c>
      <c r="S982" s="135">
        <f t="shared" si="523"/>
        <v>0</v>
      </c>
      <c r="T982" s="145">
        <f t="shared" si="532"/>
        <v>7.8600000000000003E-2</v>
      </c>
      <c r="U982" s="143">
        <f t="shared" si="512"/>
        <v>21</v>
      </c>
      <c r="V982" s="143">
        <v>252</v>
      </c>
      <c r="W982" s="142">
        <f t="shared" si="524"/>
        <v>1.0063252460000001</v>
      </c>
      <c r="X982" s="135">
        <f t="shared" si="525"/>
        <v>6.3296739500000001</v>
      </c>
      <c r="Y982" s="135">
        <f t="shared" si="526"/>
        <v>0</v>
      </c>
      <c r="Z982" s="148" t="str">
        <f t="shared" si="535"/>
        <v>A+J=</v>
      </c>
      <c r="AA982" s="140">
        <f t="shared" si="536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4"/>
      <c r="DX982" s="1"/>
      <c r="DY982" s="1"/>
      <c r="DZ982" s="1"/>
      <c r="EA982" s="1"/>
      <c r="EB982" s="1"/>
      <c r="EC982" s="1"/>
    </row>
    <row r="983" spans="1:133" ht="15" x14ac:dyDescent="0.2">
      <c r="A983" s="134">
        <f t="shared" si="527"/>
        <v>45036</v>
      </c>
      <c r="B983" s="135">
        <f t="shared" si="519"/>
        <v>1007.71520773</v>
      </c>
      <c r="C983" s="220">
        <f t="shared" si="518"/>
        <v>804.01835625412798</v>
      </c>
      <c r="D983" s="136">
        <f t="shared" si="528"/>
        <v>6508.4</v>
      </c>
      <c r="E983" s="137">
        <f t="shared" si="514"/>
        <v>6563.07</v>
      </c>
      <c r="F983" s="138">
        <f t="shared" si="515"/>
        <v>44977</v>
      </c>
      <c r="G983" s="139">
        <f t="shared" si="520"/>
        <v>8.3999139573474046E-3</v>
      </c>
      <c r="H983" s="140">
        <f t="shared" si="533"/>
        <v>45068</v>
      </c>
      <c r="I983" s="140">
        <f t="shared" si="521"/>
        <v>45036</v>
      </c>
      <c r="J983" s="141">
        <f t="shared" si="529"/>
        <v>22</v>
      </c>
      <c r="K983" s="141">
        <f t="shared" si="517"/>
        <v>22</v>
      </c>
      <c r="L983" s="8">
        <f t="shared" si="530"/>
        <v>1.0083999100000001</v>
      </c>
      <c r="M983" s="142">
        <f t="shared" si="516"/>
        <v>1.00529958</v>
      </c>
      <c r="N983" s="142">
        <f t="shared" si="510"/>
        <v>1.2347251202088356</v>
      </c>
      <c r="O983" s="135">
        <f t="shared" si="513"/>
        <v>1.2450966999999999</v>
      </c>
      <c r="P983" s="135">
        <f t="shared" si="522"/>
        <v>1001.08060211</v>
      </c>
      <c r="Q983" s="190">
        <f t="shared" si="534"/>
        <v>32</v>
      </c>
      <c r="R983" s="191">
        <f t="shared" si="531"/>
        <v>1.0163999950207767E-2</v>
      </c>
      <c r="S983" s="135">
        <f t="shared" si="523"/>
        <v>10.174983190000001</v>
      </c>
      <c r="T983" s="145">
        <f t="shared" si="532"/>
        <v>7.8600000000000003E-2</v>
      </c>
      <c r="U983" s="143">
        <f t="shared" si="512"/>
        <v>22</v>
      </c>
      <c r="V983" s="143">
        <v>252</v>
      </c>
      <c r="W983" s="142">
        <f t="shared" si="524"/>
        <v>1.006627444</v>
      </c>
      <c r="X983" s="135">
        <f t="shared" si="525"/>
        <v>6.6346056200000003</v>
      </c>
      <c r="Y983" s="135">
        <f t="shared" si="526"/>
        <v>16.809588810000001</v>
      </c>
      <c r="Z983" s="148" t="str">
        <f t="shared" si="535"/>
        <v>A+J=</v>
      </c>
      <c r="AA983" s="140">
        <f t="shared" si="536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4"/>
      <c r="DX983" s="1"/>
      <c r="DY983" s="1"/>
      <c r="DZ983" s="1"/>
      <c r="EA983" s="1"/>
      <c r="EB983" s="1"/>
      <c r="EC983" s="1"/>
    </row>
    <row r="984" spans="1:133" ht="15" x14ac:dyDescent="0.2">
      <c r="A984" s="134">
        <f t="shared" si="527"/>
        <v>45037</v>
      </c>
      <c r="B984" s="135">
        <f t="shared" si="519"/>
        <v>991.55389430000002</v>
      </c>
      <c r="C984" s="220">
        <f t="shared" si="518"/>
        <v>795.84631372120668</v>
      </c>
      <c r="D984" s="136">
        <f t="shared" si="528"/>
        <v>6563.07</v>
      </c>
      <c r="E984" s="137">
        <f t="shared" si="514"/>
        <v>6609.67</v>
      </c>
      <c r="F984" s="138">
        <f t="shared" si="515"/>
        <v>45005</v>
      </c>
      <c r="G984" s="139">
        <f t="shared" si="520"/>
        <v>7.1003356660832573E-3</v>
      </c>
      <c r="H984" s="140">
        <f t="shared" si="533"/>
        <v>45068</v>
      </c>
      <c r="I984" s="140">
        <f t="shared" si="521"/>
        <v>45068</v>
      </c>
      <c r="J984" s="141">
        <f t="shared" si="529"/>
        <v>20</v>
      </c>
      <c r="K984" s="141">
        <f t="shared" si="517"/>
        <v>1</v>
      </c>
      <c r="L984" s="8">
        <f t="shared" si="530"/>
        <v>1.0003538199999999</v>
      </c>
      <c r="M984" s="142">
        <f t="shared" si="516"/>
        <v>1.0083999100000001</v>
      </c>
      <c r="N984" s="142">
        <f t="shared" si="510"/>
        <v>1.2450967000933291</v>
      </c>
      <c r="O984" s="135">
        <f t="shared" si="513"/>
        <v>1.24553724</v>
      </c>
      <c r="P984" s="135">
        <f t="shared" si="522"/>
        <v>991.25622105000002</v>
      </c>
      <c r="Q984" s="190">
        <f t="shared" si="534"/>
        <v>0</v>
      </c>
      <c r="R984" s="191">
        <f t="shared" si="531"/>
        <v>0</v>
      </c>
      <c r="S984" s="135">
        <f t="shared" si="523"/>
        <v>0</v>
      </c>
      <c r="T984" s="145">
        <f t="shared" si="532"/>
        <v>7.8600000000000003E-2</v>
      </c>
      <c r="U984" s="143">
        <f t="shared" si="512"/>
        <v>1</v>
      </c>
      <c r="V984" s="143">
        <v>252</v>
      </c>
      <c r="W984" s="142">
        <f t="shared" si="524"/>
        <v>1.0003002990000001</v>
      </c>
      <c r="X984" s="135">
        <f t="shared" si="525"/>
        <v>0.29767325</v>
      </c>
      <c r="Y984" s="135">
        <f t="shared" si="526"/>
        <v>0</v>
      </c>
      <c r="Z984" s="148" t="str">
        <f t="shared" si="535"/>
        <v>A+J=</v>
      </c>
      <c r="AA984" s="140">
        <f t="shared" si="536"/>
        <v>45068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4"/>
      <c r="DX984" s="1"/>
      <c r="DY984" s="1"/>
      <c r="DZ984" s="1"/>
      <c r="EA984" s="1"/>
      <c r="EB984" s="1"/>
      <c r="EC984" s="1"/>
    </row>
    <row r="985" spans="1:133" ht="15" x14ac:dyDescent="0.2">
      <c r="A985" s="134">
        <f t="shared" si="527"/>
        <v>45038</v>
      </c>
      <c r="B985" s="135">
        <f t="shared" si="519"/>
        <v>991.55389430000002</v>
      </c>
      <c r="C985" s="220">
        <f t="shared" si="518"/>
        <v>795.84631372120668</v>
      </c>
      <c r="D985" s="136">
        <f t="shared" si="528"/>
        <v>6563.07</v>
      </c>
      <c r="E985" s="137">
        <f t="shared" si="514"/>
        <v>6609.67</v>
      </c>
      <c r="F985" s="138">
        <f t="shared" si="515"/>
        <v>45005</v>
      </c>
      <c r="G985" s="139">
        <f t="shared" si="520"/>
        <v>7.1003356660832573E-3</v>
      </c>
      <c r="H985" s="140">
        <f t="shared" si="533"/>
        <v>45068</v>
      </c>
      <c r="I985" s="140">
        <f t="shared" si="521"/>
        <v>45068</v>
      </c>
      <c r="J985" s="141">
        <f t="shared" si="529"/>
        <v>20</v>
      </c>
      <c r="K985" s="141">
        <f t="shared" si="517"/>
        <v>1</v>
      </c>
      <c r="L985" s="8">
        <f t="shared" si="530"/>
        <v>1.0003538199999999</v>
      </c>
      <c r="M985" s="142">
        <f t="shared" si="516"/>
        <v>1.0083999100000001</v>
      </c>
      <c r="N985" s="142">
        <f t="shared" si="510"/>
        <v>1.2450967000933291</v>
      </c>
      <c r="O985" s="135">
        <f t="shared" si="513"/>
        <v>1.24553724</v>
      </c>
      <c r="P985" s="135">
        <f t="shared" si="522"/>
        <v>991.25622105000002</v>
      </c>
      <c r="Q985" s="190">
        <f t="shared" si="534"/>
        <v>0</v>
      </c>
      <c r="R985" s="191">
        <f t="shared" si="531"/>
        <v>0</v>
      </c>
      <c r="S985" s="135">
        <f t="shared" si="523"/>
        <v>0</v>
      </c>
      <c r="T985" s="145">
        <f t="shared" si="532"/>
        <v>7.8600000000000003E-2</v>
      </c>
      <c r="U985" s="143">
        <f t="shared" si="512"/>
        <v>1</v>
      </c>
      <c r="V985" s="143">
        <v>252</v>
      </c>
      <c r="W985" s="142">
        <f t="shared" si="524"/>
        <v>1.0003002990000001</v>
      </c>
      <c r="X985" s="135">
        <f t="shared" si="525"/>
        <v>0.29767325</v>
      </c>
      <c r="Y985" s="135">
        <f t="shared" si="526"/>
        <v>0</v>
      </c>
      <c r="Z985" s="148" t="str">
        <f t="shared" si="535"/>
        <v>A+J=</v>
      </c>
      <c r="AA985" s="140">
        <f t="shared" si="536"/>
        <v>45068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4"/>
      <c r="DX985" s="1"/>
      <c r="DY985" s="1"/>
      <c r="DZ985" s="1"/>
      <c r="EA985" s="1"/>
      <c r="EB985" s="1"/>
      <c r="EC985" s="1"/>
    </row>
    <row r="986" spans="1:133" ht="15" x14ac:dyDescent="0.2">
      <c r="A986" s="134">
        <f t="shared" si="527"/>
        <v>45039</v>
      </c>
      <c r="B986" s="135">
        <f t="shared" si="519"/>
        <v>991.55389430000002</v>
      </c>
      <c r="C986" s="220">
        <f t="shared" si="518"/>
        <v>795.84631372120668</v>
      </c>
      <c r="D986" s="136">
        <f t="shared" si="528"/>
        <v>6563.07</v>
      </c>
      <c r="E986" s="137">
        <f t="shared" si="514"/>
        <v>6609.67</v>
      </c>
      <c r="F986" s="138">
        <f t="shared" si="515"/>
        <v>45005</v>
      </c>
      <c r="G986" s="139">
        <f t="shared" si="520"/>
        <v>7.1003356660832573E-3</v>
      </c>
      <c r="H986" s="140">
        <f t="shared" si="533"/>
        <v>45068</v>
      </c>
      <c r="I986" s="140">
        <f t="shared" si="521"/>
        <v>45068</v>
      </c>
      <c r="J986" s="141">
        <f t="shared" si="529"/>
        <v>20</v>
      </c>
      <c r="K986" s="141">
        <f t="shared" si="517"/>
        <v>1</v>
      </c>
      <c r="L986" s="8">
        <f t="shared" si="530"/>
        <v>1.0003538199999999</v>
      </c>
      <c r="M986" s="142">
        <f t="shared" si="516"/>
        <v>1.0083999100000001</v>
      </c>
      <c r="N986" s="142">
        <f t="shared" si="510"/>
        <v>1.2450967000933291</v>
      </c>
      <c r="O986" s="135">
        <f t="shared" si="513"/>
        <v>1.24553724</v>
      </c>
      <c r="P986" s="135">
        <f t="shared" si="522"/>
        <v>991.25622105000002</v>
      </c>
      <c r="Q986" s="190">
        <f t="shared" si="534"/>
        <v>0</v>
      </c>
      <c r="R986" s="191">
        <f t="shared" si="531"/>
        <v>0</v>
      </c>
      <c r="S986" s="135">
        <f t="shared" si="523"/>
        <v>0</v>
      </c>
      <c r="T986" s="145">
        <f t="shared" si="532"/>
        <v>7.8600000000000003E-2</v>
      </c>
      <c r="U986" s="143">
        <f t="shared" si="512"/>
        <v>1</v>
      </c>
      <c r="V986" s="143">
        <v>252</v>
      </c>
      <c r="W986" s="142">
        <f t="shared" si="524"/>
        <v>1.0003002990000001</v>
      </c>
      <c r="X986" s="135">
        <f t="shared" si="525"/>
        <v>0.29767325</v>
      </c>
      <c r="Y986" s="135">
        <f t="shared" si="526"/>
        <v>0</v>
      </c>
      <c r="Z986" s="148" t="str">
        <f t="shared" si="535"/>
        <v>A+J=</v>
      </c>
      <c r="AA986" s="140">
        <f t="shared" si="536"/>
        <v>45068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4"/>
      <c r="DX986" s="1"/>
      <c r="DY986" s="1"/>
      <c r="DZ986" s="1"/>
      <c r="EA986" s="1"/>
      <c r="EB986" s="1"/>
      <c r="EC986" s="1"/>
    </row>
    <row r="987" spans="1:133" ht="15" x14ac:dyDescent="0.2">
      <c r="A987" s="134">
        <f t="shared" si="527"/>
        <v>45040</v>
      </c>
      <c r="B987" s="135">
        <f t="shared" si="519"/>
        <v>991.55389430000002</v>
      </c>
      <c r="C987" s="220">
        <f t="shared" si="518"/>
        <v>795.84631372120668</v>
      </c>
      <c r="D987" s="136">
        <f t="shared" si="528"/>
        <v>6563.07</v>
      </c>
      <c r="E987" s="137">
        <f t="shared" si="514"/>
        <v>6609.67</v>
      </c>
      <c r="F987" s="138">
        <f t="shared" si="515"/>
        <v>45005</v>
      </c>
      <c r="G987" s="139">
        <f t="shared" si="520"/>
        <v>7.1003356660832573E-3</v>
      </c>
      <c r="H987" s="140">
        <f t="shared" si="533"/>
        <v>45068</v>
      </c>
      <c r="I987" s="140">
        <f t="shared" si="521"/>
        <v>45068</v>
      </c>
      <c r="J987" s="141">
        <f t="shared" si="529"/>
        <v>20</v>
      </c>
      <c r="K987" s="141">
        <f t="shared" si="517"/>
        <v>1</v>
      </c>
      <c r="L987" s="8">
        <f t="shared" si="530"/>
        <v>1.0003538199999999</v>
      </c>
      <c r="M987" s="142">
        <f t="shared" si="516"/>
        <v>1.0083999100000001</v>
      </c>
      <c r="N987" s="142">
        <f t="shared" si="510"/>
        <v>1.2450967000933291</v>
      </c>
      <c r="O987" s="135">
        <f t="shared" si="513"/>
        <v>1.24553724</v>
      </c>
      <c r="P987" s="135">
        <f t="shared" si="522"/>
        <v>991.25622105000002</v>
      </c>
      <c r="Q987" s="190">
        <f t="shared" si="534"/>
        <v>0</v>
      </c>
      <c r="R987" s="191">
        <f t="shared" si="531"/>
        <v>0</v>
      </c>
      <c r="S987" s="135">
        <f t="shared" si="523"/>
        <v>0</v>
      </c>
      <c r="T987" s="145">
        <f t="shared" si="532"/>
        <v>7.8600000000000003E-2</v>
      </c>
      <c r="U987" s="143">
        <f t="shared" si="512"/>
        <v>1</v>
      </c>
      <c r="V987" s="143">
        <v>252</v>
      </c>
      <c r="W987" s="142">
        <f t="shared" si="524"/>
        <v>1.0003002990000001</v>
      </c>
      <c r="X987" s="135">
        <f t="shared" si="525"/>
        <v>0.29767325</v>
      </c>
      <c r="Y987" s="135">
        <f t="shared" si="526"/>
        <v>0</v>
      </c>
      <c r="Z987" s="148" t="str">
        <f t="shared" si="535"/>
        <v>A+J=</v>
      </c>
      <c r="AA987" s="140">
        <f t="shared" si="536"/>
        <v>45068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4"/>
      <c r="DX987" s="1"/>
      <c r="DY987" s="1"/>
      <c r="DZ987" s="1"/>
      <c r="EA987" s="1"/>
      <c r="EB987" s="1"/>
      <c r="EC987" s="1"/>
    </row>
    <row r="988" spans="1:133" ht="15" x14ac:dyDescent="0.2">
      <c r="A988" s="134">
        <f t="shared" si="527"/>
        <v>45041</v>
      </c>
      <c r="B988" s="135">
        <f t="shared" si="519"/>
        <v>992.20259592000002</v>
      </c>
      <c r="C988" s="220">
        <f t="shared" si="518"/>
        <v>795.84631372120668</v>
      </c>
      <c r="D988" s="136">
        <f t="shared" si="528"/>
        <v>6563.07</v>
      </c>
      <c r="E988" s="137">
        <f t="shared" si="514"/>
        <v>6609.67</v>
      </c>
      <c r="F988" s="138">
        <f t="shared" si="515"/>
        <v>45005</v>
      </c>
      <c r="G988" s="139">
        <f t="shared" si="520"/>
        <v>7.1003356660832573E-3</v>
      </c>
      <c r="H988" s="140">
        <f t="shared" si="533"/>
        <v>45068</v>
      </c>
      <c r="I988" s="140">
        <f t="shared" si="521"/>
        <v>45068</v>
      </c>
      <c r="J988" s="141">
        <f t="shared" si="529"/>
        <v>20</v>
      </c>
      <c r="K988" s="141">
        <f t="shared" si="517"/>
        <v>2</v>
      </c>
      <c r="L988" s="8">
        <f t="shared" si="530"/>
        <v>1.00070777</v>
      </c>
      <c r="M988" s="142">
        <f t="shared" si="516"/>
        <v>1.0083999100000001</v>
      </c>
      <c r="N988" s="142">
        <f t="shared" si="510"/>
        <v>1.2450967000933291</v>
      </c>
      <c r="O988" s="135">
        <f t="shared" si="513"/>
        <v>1.24597794</v>
      </c>
      <c r="P988" s="135">
        <f t="shared" si="522"/>
        <v>991.60695052000005</v>
      </c>
      <c r="Q988" s="190">
        <f t="shared" si="534"/>
        <v>0</v>
      </c>
      <c r="R988" s="191">
        <f t="shared" si="531"/>
        <v>0</v>
      </c>
      <c r="S988" s="135">
        <f t="shared" si="523"/>
        <v>0</v>
      </c>
      <c r="T988" s="145">
        <f t="shared" si="532"/>
        <v>7.8600000000000003E-2</v>
      </c>
      <c r="U988" s="143">
        <f t="shared" si="512"/>
        <v>2</v>
      </c>
      <c r="V988" s="143">
        <v>252</v>
      </c>
      <c r="W988" s="142">
        <f t="shared" si="524"/>
        <v>1.0006006869999999</v>
      </c>
      <c r="X988" s="135">
        <f t="shared" si="525"/>
        <v>0.59564539999999999</v>
      </c>
      <c r="Y988" s="135">
        <f t="shared" si="526"/>
        <v>0</v>
      </c>
      <c r="Z988" s="148" t="str">
        <f t="shared" si="535"/>
        <v>A+J=</v>
      </c>
      <c r="AA988" s="140">
        <f t="shared" si="536"/>
        <v>45068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4"/>
      <c r="DX988" s="1"/>
      <c r="DY988" s="1"/>
      <c r="DZ988" s="1"/>
      <c r="EA988" s="1"/>
      <c r="EB988" s="1"/>
      <c r="EC988" s="1"/>
    </row>
    <row r="989" spans="1:133" ht="15" x14ac:dyDescent="0.2">
      <c r="A989" s="134">
        <f t="shared" si="527"/>
        <v>45042</v>
      </c>
      <c r="B989" s="135">
        <f t="shared" si="519"/>
        <v>992.85172597000007</v>
      </c>
      <c r="C989" s="220">
        <f t="shared" si="518"/>
        <v>795.84631372120668</v>
      </c>
      <c r="D989" s="136">
        <f t="shared" si="528"/>
        <v>6563.07</v>
      </c>
      <c r="E989" s="137">
        <f t="shared" si="514"/>
        <v>6609.67</v>
      </c>
      <c r="F989" s="138">
        <f t="shared" si="515"/>
        <v>45005</v>
      </c>
      <c r="G989" s="139">
        <f t="shared" si="520"/>
        <v>7.1003356660832573E-3</v>
      </c>
      <c r="H989" s="140">
        <f t="shared" si="533"/>
        <v>45068</v>
      </c>
      <c r="I989" s="140">
        <f t="shared" si="521"/>
        <v>45068</v>
      </c>
      <c r="J989" s="141">
        <f t="shared" si="529"/>
        <v>20</v>
      </c>
      <c r="K989" s="141">
        <f t="shared" si="517"/>
        <v>3</v>
      </c>
      <c r="L989" s="8">
        <f t="shared" si="530"/>
        <v>1.0010618499999999</v>
      </c>
      <c r="M989" s="142">
        <f t="shared" si="516"/>
        <v>1.0083999100000001</v>
      </c>
      <c r="N989" s="142">
        <f t="shared" si="510"/>
        <v>1.2450967000933291</v>
      </c>
      <c r="O989" s="135">
        <f t="shared" si="513"/>
        <v>1.2464188</v>
      </c>
      <c r="P989" s="135">
        <f t="shared" si="522"/>
        <v>991.95780733000004</v>
      </c>
      <c r="Q989" s="190">
        <f t="shared" si="534"/>
        <v>0</v>
      </c>
      <c r="R989" s="191">
        <f t="shared" si="531"/>
        <v>0</v>
      </c>
      <c r="S989" s="135">
        <f t="shared" si="523"/>
        <v>0</v>
      </c>
      <c r="T989" s="145">
        <f t="shared" si="532"/>
        <v>7.8600000000000003E-2</v>
      </c>
      <c r="U989" s="143">
        <f t="shared" si="512"/>
        <v>3</v>
      </c>
      <c r="V989" s="143">
        <v>252</v>
      </c>
      <c r="W989" s="142">
        <f t="shared" si="524"/>
        <v>1.000901166</v>
      </c>
      <c r="X989" s="135">
        <f t="shared" si="525"/>
        <v>0.89391863999999999</v>
      </c>
      <c r="Y989" s="135">
        <f t="shared" si="526"/>
        <v>0</v>
      </c>
      <c r="Z989" s="148" t="str">
        <f t="shared" si="535"/>
        <v>A+J=</v>
      </c>
      <c r="AA989" s="140">
        <f t="shared" si="536"/>
        <v>45068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4"/>
      <c r="DX989" s="1"/>
      <c r="DY989" s="1"/>
      <c r="DZ989" s="1"/>
      <c r="EA989" s="1"/>
      <c r="EB989" s="1"/>
      <c r="EC989" s="1"/>
    </row>
    <row r="990" spans="1:133" ht="15" x14ac:dyDescent="0.2">
      <c r="A990" s="134">
        <f t="shared" si="527"/>
        <v>45043</v>
      </c>
      <c r="B990" s="135">
        <f t="shared" si="519"/>
        <v>993.50127669000005</v>
      </c>
      <c r="C990" s="220">
        <f t="shared" si="518"/>
        <v>795.84631372120668</v>
      </c>
      <c r="D990" s="136">
        <f t="shared" si="528"/>
        <v>6563.07</v>
      </c>
      <c r="E990" s="137">
        <f t="shared" si="514"/>
        <v>6609.67</v>
      </c>
      <c r="F990" s="138">
        <f t="shared" si="515"/>
        <v>45005</v>
      </c>
      <c r="G990" s="139">
        <f t="shared" si="520"/>
        <v>7.1003356660832573E-3</v>
      </c>
      <c r="H990" s="140">
        <f t="shared" si="533"/>
        <v>45068</v>
      </c>
      <c r="I990" s="140">
        <f t="shared" si="521"/>
        <v>45068</v>
      </c>
      <c r="J990" s="141">
        <f t="shared" si="529"/>
        <v>20</v>
      </c>
      <c r="K990" s="141">
        <f t="shared" si="517"/>
        <v>4</v>
      </c>
      <c r="L990" s="8">
        <f t="shared" si="530"/>
        <v>1.00141605</v>
      </c>
      <c r="M990" s="142">
        <f t="shared" si="516"/>
        <v>1.0083999100000001</v>
      </c>
      <c r="N990" s="142">
        <f t="shared" si="510"/>
        <v>1.2450967000933291</v>
      </c>
      <c r="O990" s="135">
        <f t="shared" si="513"/>
        <v>1.2468598099999999</v>
      </c>
      <c r="P990" s="135">
        <f t="shared" si="522"/>
        <v>992.30878351000001</v>
      </c>
      <c r="Q990" s="190">
        <f t="shared" si="534"/>
        <v>0</v>
      </c>
      <c r="R990" s="191">
        <f t="shared" si="531"/>
        <v>0</v>
      </c>
      <c r="S990" s="135">
        <f t="shared" si="523"/>
        <v>0</v>
      </c>
      <c r="T990" s="145">
        <f t="shared" si="532"/>
        <v>7.8600000000000003E-2</v>
      </c>
      <c r="U990" s="143">
        <f t="shared" si="512"/>
        <v>4</v>
      </c>
      <c r="V990" s="143">
        <v>252</v>
      </c>
      <c r="W990" s="142">
        <f t="shared" si="524"/>
        <v>1.0012017360000001</v>
      </c>
      <c r="X990" s="135">
        <f t="shared" si="525"/>
        <v>1.19249318</v>
      </c>
      <c r="Y990" s="135">
        <f t="shared" si="526"/>
        <v>0</v>
      </c>
      <c r="Z990" s="148" t="str">
        <f t="shared" si="535"/>
        <v>A+J=</v>
      </c>
      <c r="AA990" s="140">
        <f t="shared" si="536"/>
        <v>45068</v>
      </c>
      <c r="AB990" s="227" t="s">
        <v>153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4"/>
      <c r="DX990" s="1"/>
      <c r="DY990" s="1"/>
      <c r="DZ990" s="1"/>
      <c r="EA990" s="1"/>
      <c r="EB990" s="1"/>
      <c r="EC990" s="1"/>
    </row>
    <row r="991" spans="1:133" ht="15" x14ac:dyDescent="0.25">
      <c r="A991" s="222">
        <f t="shared" si="527"/>
        <v>45044</v>
      </c>
      <c r="B991" s="220">
        <f t="shared" si="519"/>
        <v>994.1512542800001</v>
      </c>
      <c r="C991" s="220">
        <f t="shared" si="518"/>
        <v>795.84631372120668</v>
      </c>
      <c r="D991" s="223">
        <f t="shared" si="528"/>
        <v>6563.07</v>
      </c>
      <c r="E991" s="224">
        <f t="shared" si="514"/>
        <v>6609.67</v>
      </c>
      <c r="F991" s="225">
        <f t="shared" si="515"/>
        <v>45005</v>
      </c>
      <c r="G991" s="226">
        <f t="shared" si="520"/>
        <v>7.1003356660832573E-3</v>
      </c>
      <c r="H991" s="222">
        <f t="shared" si="533"/>
        <v>45068</v>
      </c>
      <c r="I991" s="222">
        <f t="shared" si="521"/>
        <v>45068</v>
      </c>
      <c r="J991" s="227">
        <f t="shared" si="529"/>
        <v>20</v>
      </c>
      <c r="K991" s="227">
        <f t="shared" si="517"/>
        <v>5</v>
      </c>
      <c r="L991" s="220">
        <f t="shared" si="530"/>
        <v>1.00177037</v>
      </c>
      <c r="M991" s="228">
        <f t="shared" si="516"/>
        <v>1.0083999100000001</v>
      </c>
      <c r="N991" s="228">
        <f t="shared" ref="N991:N1054" si="537">IF(I991&gt;I990,N990*M991,N990)</f>
        <v>1.2450967000933291</v>
      </c>
      <c r="O991" s="220">
        <f t="shared" si="513"/>
        <v>1.2473009799999999</v>
      </c>
      <c r="P991" s="220">
        <f t="shared" si="522"/>
        <v>992.65988703000005</v>
      </c>
      <c r="Q991" s="229">
        <v>32.5</v>
      </c>
      <c r="R991" s="219">
        <v>0</v>
      </c>
      <c r="S991" s="220">
        <f t="shared" si="523"/>
        <v>0</v>
      </c>
      <c r="T991" s="230">
        <f t="shared" si="532"/>
        <v>7.8600000000000003E-2</v>
      </c>
      <c r="U991" s="229">
        <f t="shared" si="512"/>
        <v>5</v>
      </c>
      <c r="V991" s="229">
        <v>252</v>
      </c>
      <c r="W991" s="228">
        <f t="shared" si="524"/>
        <v>1.0015023949999999</v>
      </c>
      <c r="X991" s="220">
        <f t="shared" si="525"/>
        <v>1.4913672499999999</v>
      </c>
      <c r="Y991" s="220">
        <f t="shared" si="526"/>
        <v>1.4913672499999999</v>
      </c>
      <c r="Z991" s="231" t="str">
        <f t="shared" si="535"/>
        <v>A+J=</v>
      </c>
      <c r="AA991" s="222">
        <f t="shared" si="536"/>
        <v>45068</v>
      </c>
      <c r="AB991" s="232">
        <v>1.37678809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4"/>
      <c r="DX991" s="1"/>
      <c r="DY991" s="1"/>
      <c r="DZ991" s="1"/>
      <c r="EA991" s="1"/>
      <c r="EB991" s="1"/>
      <c r="EC991" s="1"/>
    </row>
    <row r="992" spans="1:133" ht="15" x14ac:dyDescent="0.2">
      <c r="A992" s="134">
        <f t="shared" si="527"/>
        <v>45045</v>
      </c>
      <c r="B992" s="135">
        <f t="shared" si="519"/>
        <v>993.4239642805768</v>
      </c>
      <c r="C992" s="220">
        <f t="shared" si="518"/>
        <v>795.84631372120668</v>
      </c>
      <c r="D992" s="136">
        <f t="shared" si="528"/>
        <v>6563.07</v>
      </c>
      <c r="E992" s="137">
        <f t="shared" si="514"/>
        <v>6609.67</v>
      </c>
      <c r="F992" s="138">
        <f t="shared" si="515"/>
        <v>45005</v>
      </c>
      <c r="G992" s="139">
        <f t="shared" si="520"/>
        <v>7.1003356660832573E-3</v>
      </c>
      <c r="H992" s="140">
        <f t="shared" si="533"/>
        <v>45068</v>
      </c>
      <c r="I992" s="140">
        <f t="shared" si="521"/>
        <v>45068</v>
      </c>
      <c r="J992" s="141">
        <f t="shared" si="529"/>
        <v>20</v>
      </c>
      <c r="K992" s="141">
        <f t="shared" si="517"/>
        <v>6</v>
      </c>
      <c r="L992" s="8">
        <f t="shared" si="530"/>
        <v>1.0021248199999999</v>
      </c>
      <c r="M992" s="142">
        <f t="shared" si="516"/>
        <v>1.0083999100000001</v>
      </c>
      <c r="N992" s="142">
        <f t="shared" si="537"/>
        <v>1.2450967000933291</v>
      </c>
      <c r="O992" s="135">
        <f t="shared" si="513"/>
        <v>1.2477423000000001</v>
      </c>
      <c r="P992" s="135">
        <f t="shared" si="522"/>
        <v>993.01110991999997</v>
      </c>
      <c r="Q992" s="190">
        <f t="shared" si="534"/>
        <v>0</v>
      </c>
      <c r="R992" s="191">
        <f t="shared" si="531"/>
        <v>0</v>
      </c>
      <c r="S992" s="135">
        <f t="shared" si="523"/>
        <v>0</v>
      </c>
      <c r="T992" s="145">
        <f t="shared" si="532"/>
        <v>7.8600000000000003E-2</v>
      </c>
      <c r="U992" s="143">
        <f t="shared" si="512"/>
        <v>1</v>
      </c>
      <c r="V992" s="143">
        <v>252</v>
      </c>
      <c r="W992" s="142">
        <f t="shared" si="524"/>
        <v>1.0003002990000001</v>
      </c>
      <c r="X992" s="220">
        <f>TRUNC((P992*(W992-1)),8)+((X$991-AB$991)*(O992/O$991)*W992)</f>
        <v>0.41285436057679226</v>
      </c>
      <c r="Y992" s="135">
        <f t="shared" si="526"/>
        <v>0</v>
      </c>
      <c r="Z992" s="148" t="str">
        <f t="shared" si="535"/>
        <v>A+J=</v>
      </c>
      <c r="AA992" s="140">
        <f t="shared" si="536"/>
        <v>45068</v>
      </c>
      <c r="AB992" s="227" t="s">
        <v>154</v>
      </c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4"/>
      <c r="DX992" s="1"/>
      <c r="DY992" s="1"/>
      <c r="DZ992" s="1"/>
      <c r="EA992" s="1"/>
      <c r="EB992" s="1"/>
      <c r="EC992" s="1"/>
    </row>
    <row r="993" spans="1:133" ht="15" x14ac:dyDescent="0.2">
      <c r="A993" s="134">
        <f t="shared" si="527"/>
        <v>45046</v>
      </c>
      <c r="B993" s="135">
        <f t="shared" si="519"/>
        <v>993.4239642805768</v>
      </c>
      <c r="C993" s="220">
        <f t="shared" si="518"/>
        <v>795.84631372120668</v>
      </c>
      <c r="D993" s="136">
        <f t="shared" si="528"/>
        <v>6563.07</v>
      </c>
      <c r="E993" s="137">
        <f t="shared" si="514"/>
        <v>6609.67</v>
      </c>
      <c r="F993" s="138">
        <f t="shared" si="515"/>
        <v>45005</v>
      </c>
      <c r="G993" s="139">
        <f t="shared" si="520"/>
        <v>7.1003356660832573E-3</v>
      </c>
      <c r="H993" s="140">
        <f t="shared" si="533"/>
        <v>45068</v>
      </c>
      <c r="I993" s="140">
        <f t="shared" si="521"/>
        <v>45068</v>
      </c>
      <c r="J993" s="141">
        <f t="shared" si="529"/>
        <v>20</v>
      </c>
      <c r="K993" s="141">
        <f t="shared" si="517"/>
        <v>6</v>
      </c>
      <c r="L993" s="8">
        <f t="shared" si="530"/>
        <v>1.0021248199999999</v>
      </c>
      <c r="M993" s="142">
        <f t="shared" si="516"/>
        <v>1.0083999100000001</v>
      </c>
      <c r="N993" s="142">
        <f t="shared" si="537"/>
        <v>1.2450967000933291</v>
      </c>
      <c r="O993" s="135">
        <f t="shared" si="513"/>
        <v>1.2477423000000001</v>
      </c>
      <c r="P993" s="135">
        <f t="shared" si="522"/>
        <v>993.01110991999997</v>
      </c>
      <c r="Q993" s="190">
        <f t="shared" si="534"/>
        <v>0</v>
      </c>
      <c r="R993" s="191">
        <f t="shared" si="531"/>
        <v>0</v>
      </c>
      <c r="S993" s="135">
        <f t="shared" si="523"/>
        <v>0</v>
      </c>
      <c r="T993" s="145">
        <f t="shared" si="532"/>
        <v>7.8600000000000003E-2</v>
      </c>
      <c r="U993" s="143">
        <f t="shared" si="512"/>
        <v>1</v>
      </c>
      <c r="V993" s="143">
        <v>252</v>
      </c>
      <c r="W993" s="142">
        <f t="shared" si="524"/>
        <v>1.0003002990000001</v>
      </c>
      <c r="X993" s="220">
        <f t="shared" ref="X993:X1015" si="538">TRUNC((P993*(W993-1)),8)+((X$991-AB$991)*(O993/O$991)*W993)</f>
        <v>0.41285436057679226</v>
      </c>
      <c r="Y993" s="135">
        <f t="shared" si="526"/>
        <v>0</v>
      </c>
      <c r="Z993" s="148" t="str">
        <f t="shared" si="535"/>
        <v>A+J=</v>
      </c>
      <c r="AA993" s="140">
        <f t="shared" si="536"/>
        <v>45068</v>
      </c>
      <c r="AB993" s="220">
        <f>P991-S991+(X991-AB991)</f>
        <v>992.77446619</v>
      </c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4"/>
      <c r="DX993" s="1"/>
      <c r="DY993" s="1"/>
      <c r="DZ993" s="1"/>
      <c r="EA993" s="1"/>
      <c r="EB993" s="1"/>
      <c r="EC993" s="1"/>
    </row>
    <row r="994" spans="1:133" ht="15" x14ac:dyDescent="0.2">
      <c r="A994" s="134">
        <f t="shared" si="527"/>
        <v>45047</v>
      </c>
      <c r="B994" s="135">
        <f t="shared" si="519"/>
        <v>993.4239642805768</v>
      </c>
      <c r="C994" s="220">
        <f t="shared" si="518"/>
        <v>795.84631372120668</v>
      </c>
      <c r="D994" s="136">
        <f t="shared" si="528"/>
        <v>6563.07</v>
      </c>
      <c r="E994" s="137">
        <f t="shared" si="514"/>
        <v>6609.67</v>
      </c>
      <c r="F994" s="138">
        <f t="shared" si="515"/>
        <v>45005</v>
      </c>
      <c r="G994" s="139">
        <f t="shared" si="520"/>
        <v>7.1003356660832573E-3</v>
      </c>
      <c r="H994" s="140">
        <f t="shared" si="533"/>
        <v>45068</v>
      </c>
      <c r="I994" s="140">
        <f t="shared" si="521"/>
        <v>45068</v>
      </c>
      <c r="J994" s="141">
        <f t="shared" si="529"/>
        <v>20</v>
      </c>
      <c r="K994" s="141">
        <f t="shared" si="517"/>
        <v>6</v>
      </c>
      <c r="L994" s="8">
        <f t="shared" si="530"/>
        <v>1.0021248199999999</v>
      </c>
      <c r="M994" s="142">
        <f t="shared" si="516"/>
        <v>1.0083999100000001</v>
      </c>
      <c r="N994" s="142">
        <f t="shared" si="537"/>
        <v>1.2450967000933291</v>
      </c>
      <c r="O994" s="135">
        <f t="shared" si="513"/>
        <v>1.2477423000000001</v>
      </c>
      <c r="P994" s="135">
        <f t="shared" si="522"/>
        <v>993.01110991999997</v>
      </c>
      <c r="Q994" s="190">
        <f t="shared" si="534"/>
        <v>0</v>
      </c>
      <c r="R994" s="191">
        <f t="shared" si="531"/>
        <v>0</v>
      </c>
      <c r="S994" s="135">
        <f t="shared" si="523"/>
        <v>0</v>
      </c>
      <c r="T994" s="145">
        <f t="shared" si="532"/>
        <v>7.8600000000000003E-2</v>
      </c>
      <c r="U994" s="143">
        <f t="shared" si="512"/>
        <v>1</v>
      </c>
      <c r="V994" s="143">
        <v>252</v>
      </c>
      <c r="W994" s="142">
        <f t="shared" si="524"/>
        <v>1.0003002990000001</v>
      </c>
      <c r="X994" s="220">
        <f t="shared" si="538"/>
        <v>0.41285436057679226</v>
      </c>
      <c r="Y994" s="135">
        <f t="shared" si="526"/>
        <v>0</v>
      </c>
      <c r="Z994" s="148" t="str">
        <f t="shared" si="535"/>
        <v>A+J=</v>
      </c>
      <c r="AA994" s="140">
        <f t="shared" si="536"/>
        <v>45068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4"/>
      <c r="DX994" s="1"/>
      <c r="DY994" s="1"/>
      <c r="DZ994" s="1"/>
      <c r="EA994" s="1"/>
      <c r="EB994" s="1"/>
      <c r="EC994" s="1"/>
    </row>
    <row r="995" spans="1:133" ht="15" x14ac:dyDescent="0.2">
      <c r="A995" s="134">
        <f t="shared" si="527"/>
        <v>45048</v>
      </c>
      <c r="B995" s="135">
        <f t="shared" si="519"/>
        <v>993.4239642805768</v>
      </c>
      <c r="C995" s="220">
        <f t="shared" si="518"/>
        <v>795.84631372120668</v>
      </c>
      <c r="D995" s="136">
        <f t="shared" si="528"/>
        <v>6563.07</v>
      </c>
      <c r="E995" s="137">
        <f t="shared" si="514"/>
        <v>6609.67</v>
      </c>
      <c r="F995" s="138">
        <f t="shared" si="515"/>
        <v>45005</v>
      </c>
      <c r="G995" s="139">
        <f t="shared" si="520"/>
        <v>7.1003356660832573E-3</v>
      </c>
      <c r="H995" s="140">
        <f t="shared" si="533"/>
        <v>45068</v>
      </c>
      <c r="I995" s="140">
        <f t="shared" si="521"/>
        <v>45068</v>
      </c>
      <c r="J995" s="141">
        <f t="shared" si="529"/>
        <v>20</v>
      </c>
      <c r="K995" s="141">
        <f t="shared" si="517"/>
        <v>6</v>
      </c>
      <c r="L995" s="8">
        <f t="shared" si="530"/>
        <v>1.0021248199999999</v>
      </c>
      <c r="M995" s="142">
        <f t="shared" si="516"/>
        <v>1.0083999100000001</v>
      </c>
      <c r="N995" s="142">
        <f t="shared" si="537"/>
        <v>1.2450967000933291</v>
      </c>
      <c r="O995" s="135">
        <f t="shared" si="513"/>
        <v>1.2477423000000001</v>
      </c>
      <c r="P995" s="135">
        <f t="shared" si="522"/>
        <v>993.01110991999997</v>
      </c>
      <c r="Q995" s="190">
        <f t="shared" si="534"/>
        <v>0</v>
      </c>
      <c r="R995" s="191">
        <f t="shared" si="531"/>
        <v>0</v>
      </c>
      <c r="S995" s="135">
        <f t="shared" si="523"/>
        <v>0</v>
      </c>
      <c r="T995" s="145">
        <f t="shared" si="532"/>
        <v>7.8600000000000003E-2</v>
      </c>
      <c r="U995" s="143">
        <f t="shared" si="512"/>
        <v>1</v>
      </c>
      <c r="V995" s="143">
        <v>252</v>
      </c>
      <c r="W995" s="142">
        <f t="shared" si="524"/>
        <v>1.0003002990000001</v>
      </c>
      <c r="X995" s="220">
        <f t="shared" si="538"/>
        <v>0.41285436057679226</v>
      </c>
      <c r="Y995" s="135">
        <f t="shared" si="526"/>
        <v>0</v>
      </c>
      <c r="Z995" s="148" t="str">
        <f t="shared" si="535"/>
        <v>A+J=</v>
      </c>
      <c r="AA995" s="140">
        <f t="shared" si="536"/>
        <v>45068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4"/>
      <c r="DX995" s="1"/>
      <c r="DY995" s="1"/>
      <c r="DZ995" s="1"/>
      <c r="EA995" s="1"/>
      <c r="EB995" s="1"/>
      <c r="EC995" s="1"/>
    </row>
    <row r="996" spans="1:133" ht="15" x14ac:dyDescent="0.2">
      <c r="A996" s="134">
        <f t="shared" si="527"/>
        <v>45049</v>
      </c>
      <c r="B996" s="135">
        <f t="shared" si="519"/>
        <v>994.07389716133275</v>
      </c>
      <c r="C996" s="220">
        <f t="shared" si="518"/>
        <v>795.84631372120668</v>
      </c>
      <c r="D996" s="136">
        <f t="shared" si="528"/>
        <v>6563.07</v>
      </c>
      <c r="E996" s="137">
        <f t="shared" si="514"/>
        <v>6609.67</v>
      </c>
      <c r="F996" s="138">
        <f t="shared" si="515"/>
        <v>45005</v>
      </c>
      <c r="G996" s="139">
        <f t="shared" si="520"/>
        <v>7.1003356660832573E-3</v>
      </c>
      <c r="H996" s="140">
        <f t="shared" si="533"/>
        <v>45068</v>
      </c>
      <c r="I996" s="140">
        <f t="shared" si="521"/>
        <v>45068</v>
      </c>
      <c r="J996" s="141">
        <f t="shared" si="529"/>
        <v>20</v>
      </c>
      <c r="K996" s="141">
        <f t="shared" si="517"/>
        <v>7</v>
      </c>
      <c r="L996" s="8">
        <f t="shared" si="530"/>
        <v>1.0024793999999999</v>
      </c>
      <c r="M996" s="142">
        <f t="shared" si="516"/>
        <v>1.0083999100000001</v>
      </c>
      <c r="N996" s="142">
        <f t="shared" si="537"/>
        <v>1.2450967000933291</v>
      </c>
      <c r="O996" s="135">
        <f t="shared" si="513"/>
        <v>1.2481837899999999</v>
      </c>
      <c r="P996" s="135">
        <f t="shared" si="522"/>
        <v>993.36246811000001</v>
      </c>
      <c r="Q996" s="190">
        <f t="shared" si="534"/>
        <v>0</v>
      </c>
      <c r="R996" s="191">
        <f t="shared" si="531"/>
        <v>0</v>
      </c>
      <c r="S996" s="135">
        <f t="shared" si="523"/>
        <v>0</v>
      </c>
      <c r="T996" s="145">
        <f t="shared" si="532"/>
        <v>7.8600000000000003E-2</v>
      </c>
      <c r="U996" s="143">
        <f t="shared" si="512"/>
        <v>2</v>
      </c>
      <c r="V996" s="143">
        <v>252</v>
      </c>
      <c r="W996" s="142">
        <f t="shared" si="524"/>
        <v>1.0006006869999999</v>
      </c>
      <c r="X996" s="220">
        <f t="shared" si="538"/>
        <v>0.71142905133269219</v>
      </c>
      <c r="Y996" s="135">
        <f t="shared" si="526"/>
        <v>0</v>
      </c>
      <c r="Z996" s="148" t="str">
        <f t="shared" si="535"/>
        <v>A+J=</v>
      </c>
      <c r="AA996" s="140">
        <f t="shared" si="536"/>
        <v>45068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4"/>
      <c r="DX996" s="1"/>
      <c r="DY996" s="1"/>
      <c r="DZ996" s="1"/>
      <c r="EA996" s="1"/>
      <c r="EB996" s="1"/>
      <c r="EC996" s="1"/>
    </row>
    <row r="997" spans="1:133" ht="15" x14ac:dyDescent="0.2">
      <c r="A997" s="134">
        <f t="shared" si="527"/>
        <v>45050</v>
      </c>
      <c r="B997" s="135">
        <f t="shared" si="519"/>
        <v>994.72424311976363</v>
      </c>
      <c r="C997" s="220">
        <f t="shared" si="518"/>
        <v>795.84631372120668</v>
      </c>
      <c r="D997" s="136">
        <f t="shared" si="528"/>
        <v>6563.07</v>
      </c>
      <c r="E997" s="137">
        <f t="shared" si="514"/>
        <v>6609.67</v>
      </c>
      <c r="F997" s="138">
        <f t="shared" si="515"/>
        <v>45005</v>
      </c>
      <c r="G997" s="139">
        <f t="shared" si="520"/>
        <v>7.1003356660832573E-3</v>
      </c>
      <c r="H997" s="140">
        <f t="shared" si="533"/>
        <v>45068</v>
      </c>
      <c r="I997" s="140">
        <f t="shared" si="521"/>
        <v>45068</v>
      </c>
      <c r="J997" s="141">
        <f t="shared" si="529"/>
        <v>20</v>
      </c>
      <c r="K997" s="141">
        <f t="shared" si="517"/>
        <v>8</v>
      </c>
      <c r="L997" s="8">
        <f t="shared" si="530"/>
        <v>1.0028341000000001</v>
      </c>
      <c r="M997" s="142">
        <f t="shared" si="516"/>
        <v>1.0083999100000001</v>
      </c>
      <c r="N997" s="142">
        <f t="shared" si="537"/>
        <v>1.2450967000933291</v>
      </c>
      <c r="O997" s="135">
        <f t="shared" si="513"/>
        <v>1.24862542</v>
      </c>
      <c r="P997" s="135">
        <f t="shared" si="522"/>
        <v>993.71393771999999</v>
      </c>
      <c r="Q997" s="190">
        <f t="shared" si="534"/>
        <v>0</v>
      </c>
      <c r="R997" s="191">
        <f t="shared" si="531"/>
        <v>0</v>
      </c>
      <c r="S997" s="135">
        <f t="shared" si="523"/>
        <v>0</v>
      </c>
      <c r="T997" s="145">
        <f t="shared" si="532"/>
        <v>7.8600000000000003E-2</v>
      </c>
      <c r="U997" s="143">
        <f t="shared" ref="U997:U1060" si="539">IF(Q996&gt;0,1,IF(K997=K996,U996,U996+1))</f>
        <v>3</v>
      </c>
      <c r="V997" s="143">
        <v>252</v>
      </c>
      <c r="W997" s="142">
        <f t="shared" si="524"/>
        <v>1.000901166</v>
      </c>
      <c r="X997" s="220">
        <f t="shared" si="538"/>
        <v>1.0103053997636691</v>
      </c>
      <c r="Y997" s="135">
        <f t="shared" si="526"/>
        <v>0</v>
      </c>
      <c r="Z997" s="148" t="str">
        <f t="shared" si="535"/>
        <v>A+J=</v>
      </c>
      <c r="AA997" s="140">
        <f t="shared" si="536"/>
        <v>45068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4"/>
      <c r="DX997" s="1"/>
      <c r="DY997" s="1"/>
      <c r="DZ997" s="1"/>
      <c r="EA997" s="1"/>
      <c r="EB997" s="1"/>
      <c r="EC997" s="1"/>
    </row>
    <row r="998" spans="1:133" ht="15" x14ac:dyDescent="0.2">
      <c r="A998" s="134">
        <f t="shared" si="527"/>
        <v>45051</v>
      </c>
      <c r="B998" s="135">
        <f t="shared" si="519"/>
        <v>995.37502625865147</v>
      </c>
      <c r="C998" s="220">
        <f t="shared" si="518"/>
        <v>795.84631372120668</v>
      </c>
      <c r="D998" s="136">
        <f t="shared" si="528"/>
        <v>6563.07</v>
      </c>
      <c r="E998" s="137">
        <f t="shared" si="514"/>
        <v>6609.67</v>
      </c>
      <c r="F998" s="138">
        <f t="shared" si="515"/>
        <v>45005</v>
      </c>
      <c r="G998" s="139">
        <f t="shared" si="520"/>
        <v>7.1003356660832573E-3</v>
      </c>
      <c r="H998" s="140">
        <f t="shared" si="533"/>
        <v>45068</v>
      </c>
      <c r="I998" s="140">
        <f t="shared" si="521"/>
        <v>45068</v>
      </c>
      <c r="J998" s="141">
        <f t="shared" si="529"/>
        <v>20</v>
      </c>
      <c r="K998" s="141">
        <f t="shared" si="517"/>
        <v>9</v>
      </c>
      <c r="L998" s="8">
        <f t="shared" si="530"/>
        <v>1.0031889300000001</v>
      </c>
      <c r="M998" s="142">
        <f t="shared" si="516"/>
        <v>1.0083999100000001</v>
      </c>
      <c r="N998" s="142">
        <f t="shared" si="537"/>
        <v>1.2450967000933291</v>
      </c>
      <c r="O998" s="135">
        <f t="shared" si="513"/>
        <v>1.2490672199999999</v>
      </c>
      <c r="P998" s="135">
        <f t="shared" si="522"/>
        <v>994.06554261999997</v>
      </c>
      <c r="Q998" s="190">
        <f t="shared" si="534"/>
        <v>0</v>
      </c>
      <c r="R998" s="191">
        <f t="shared" si="531"/>
        <v>0</v>
      </c>
      <c r="S998" s="135">
        <f t="shared" si="523"/>
        <v>0</v>
      </c>
      <c r="T998" s="145">
        <f t="shared" si="532"/>
        <v>7.8600000000000003E-2</v>
      </c>
      <c r="U998" s="143">
        <f t="shared" si="539"/>
        <v>4</v>
      </c>
      <c r="V998" s="143">
        <v>252</v>
      </c>
      <c r="W998" s="142">
        <f t="shared" si="524"/>
        <v>1.0012017360000001</v>
      </c>
      <c r="X998" s="220">
        <f t="shared" si="538"/>
        <v>1.3094836386515532</v>
      </c>
      <c r="Y998" s="135">
        <f t="shared" si="526"/>
        <v>0</v>
      </c>
      <c r="Z998" s="148" t="str">
        <f t="shared" si="535"/>
        <v>A+J=</v>
      </c>
      <c r="AA998" s="140">
        <f t="shared" si="536"/>
        <v>45068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4"/>
      <c r="DX998" s="1"/>
      <c r="DY998" s="1"/>
      <c r="DZ998" s="1"/>
      <c r="EA998" s="1"/>
      <c r="EB998" s="1"/>
      <c r="EC998" s="1"/>
    </row>
    <row r="999" spans="1:133" ht="15" x14ac:dyDescent="0.2">
      <c r="A999" s="134">
        <f t="shared" si="527"/>
        <v>45052</v>
      </c>
      <c r="B999" s="135">
        <f t="shared" si="519"/>
        <v>996.02622887595192</v>
      </c>
      <c r="C999" s="220">
        <f t="shared" si="518"/>
        <v>795.84631372120668</v>
      </c>
      <c r="D999" s="136">
        <f t="shared" si="528"/>
        <v>6563.07</v>
      </c>
      <c r="E999" s="137">
        <f t="shared" si="514"/>
        <v>6609.67</v>
      </c>
      <c r="F999" s="138">
        <f t="shared" si="515"/>
        <v>45005</v>
      </c>
      <c r="G999" s="139">
        <f t="shared" si="520"/>
        <v>7.1003356660832573E-3</v>
      </c>
      <c r="H999" s="140">
        <f t="shared" si="533"/>
        <v>45068</v>
      </c>
      <c r="I999" s="140">
        <f t="shared" si="521"/>
        <v>45068</v>
      </c>
      <c r="J999" s="141">
        <f t="shared" si="529"/>
        <v>20</v>
      </c>
      <c r="K999" s="141">
        <f t="shared" si="517"/>
        <v>10</v>
      </c>
      <c r="L999" s="8">
        <f t="shared" si="530"/>
        <v>1.0035438800000001</v>
      </c>
      <c r="M999" s="142">
        <f t="shared" si="516"/>
        <v>1.0083999100000001</v>
      </c>
      <c r="N999" s="142">
        <f t="shared" si="537"/>
        <v>1.2450967000933291</v>
      </c>
      <c r="O999" s="135">
        <f t="shared" si="513"/>
        <v>1.2495091700000001</v>
      </c>
      <c r="P999" s="135">
        <f t="shared" si="522"/>
        <v>994.41726689999996</v>
      </c>
      <c r="Q999" s="190">
        <f t="shared" si="534"/>
        <v>0</v>
      </c>
      <c r="R999" s="191">
        <f t="shared" si="531"/>
        <v>0</v>
      </c>
      <c r="S999" s="135">
        <f t="shared" si="523"/>
        <v>0</v>
      </c>
      <c r="T999" s="145">
        <f t="shared" si="532"/>
        <v>7.8600000000000003E-2</v>
      </c>
      <c r="U999" s="143">
        <f t="shared" si="539"/>
        <v>5</v>
      </c>
      <c r="V999" s="143">
        <v>252</v>
      </c>
      <c r="W999" s="142">
        <f t="shared" si="524"/>
        <v>1.0015023949999999</v>
      </c>
      <c r="X999" s="220">
        <f t="shared" si="538"/>
        <v>1.608961975951948</v>
      </c>
      <c r="Y999" s="135">
        <f t="shared" si="526"/>
        <v>0</v>
      </c>
      <c r="Z999" s="148" t="str">
        <f t="shared" si="535"/>
        <v>A+J=</v>
      </c>
      <c r="AA999" s="140">
        <f t="shared" si="536"/>
        <v>45068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4"/>
      <c r="DX999" s="1"/>
      <c r="DY999" s="1"/>
      <c r="DZ999" s="1"/>
      <c r="EA999" s="1"/>
      <c r="EB999" s="1"/>
      <c r="EC999" s="1"/>
    </row>
    <row r="1000" spans="1:133" ht="15" x14ac:dyDescent="0.2">
      <c r="A1000" s="134">
        <f t="shared" si="527"/>
        <v>45053</v>
      </c>
      <c r="B1000" s="135">
        <f t="shared" si="519"/>
        <v>996.02622887595192</v>
      </c>
      <c r="C1000" s="220">
        <f t="shared" si="518"/>
        <v>795.84631372120668</v>
      </c>
      <c r="D1000" s="136">
        <f t="shared" si="528"/>
        <v>6563.07</v>
      </c>
      <c r="E1000" s="137">
        <f t="shared" si="514"/>
        <v>6609.67</v>
      </c>
      <c r="F1000" s="138">
        <f t="shared" si="515"/>
        <v>45005</v>
      </c>
      <c r="G1000" s="139">
        <f t="shared" si="520"/>
        <v>7.1003356660832573E-3</v>
      </c>
      <c r="H1000" s="140">
        <f t="shared" si="533"/>
        <v>45068</v>
      </c>
      <c r="I1000" s="140">
        <f t="shared" si="521"/>
        <v>45068</v>
      </c>
      <c r="J1000" s="141">
        <f t="shared" si="529"/>
        <v>20</v>
      </c>
      <c r="K1000" s="141">
        <f t="shared" si="517"/>
        <v>10</v>
      </c>
      <c r="L1000" s="8">
        <f t="shared" si="530"/>
        <v>1.0035438800000001</v>
      </c>
      <c r="M1000" s="142">
        <f t="shared" si="516"/>
        <v>1.0083999100000001</v>
      </c>
      <c r="N1000" s="142">
        <f t="shared" si="537"/>
        <v>1.2450967000933291</v>
      </c>
      <c r="O1000" s="135">
        <f t="shared" si="513"/>
        <v>1.2495091700000001</v>
      </c>
      <c r="P1000" s="135">
        <f t="shared" si="522"/>
        <v>994.41726689999996</v>
      </c>
      <c r="Q1000" s="190">
        <f t="shared" si="534"/>
        <v>0</v>
      </c>
      <c r="R1000" s="191">
        <f t="shared" si="531"/>
        <v>0</v>
      </c>
      <c r="S1000" s="135">
        <f t="shared" si="523"/>
        <v>0</v>
      </c>
      <c r="T1000" s="145">
        <f t="shared" si="532"/>
        <v>7.8600000000000003E-2</v>
      </c>
      <c r="U1000" s="143">
        <f t="shared" si="539"/>
        <v>5</v>
      </c>
      <c r="V1000" s="143">
        <v>252</v>
      </c>
      <c r="W1000" s="142">
        <f t="shared" si="524"/>
        <v>1.0015023949999999</v>
      </c>
      <c r="X1000" s="220">
        <f t="shared" si="538"/>
        <v>1.608961975951948</v>
      </c>
      <c r="Y1000" s="135">
        <f t="shared" si="526"/>
        <v>0</v>
      </c>
      <c r="Z1000" s="148" t="str">
        <f t="shared" si="535"/>
        <v>A+J=</v>
      </c>
      <c r="AA1000" s="140">
        <f t="shared" si="536"/>
        <v>45068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4"/>
      <c r="DX1000" s="1"/>
      <c r="DY1000" s="1"/>
      <c r="DZ1000" s="1"/>
      <c r="EA1000" s="1"/>
      <c r="EB1000" s="1"/>
      <c r="EC1000" s="1"/>
    </row>
    <row r="1001" spans="1:133" ht="15" x14ac:dyDescent="0.2">
      <c r="A1001" s="134">
        <f t="shared" si="527"/>
        <v>45054</v>
      </c>
      <c r="B1001" s="135">
        <f t="shared" si="519"/>
        <v>996.02622887595192</v>
      </c>
      <c r="C1001" s="220">
        <f t="shared" si="518"/>
        <v>795.84631372120668</v>
      </c>
      <c r="D1001" s="136">
        <f t="shared" si="528"/>
        <v>6563.07</v>
      </c>
      <c r="E1001" s="137">
        <f t="shared" si="514"/>
        <v>6609.67</v>
      </c>
      <c r="F1001" s="138">
        <f t="shared" si="515"/>
        <v>45005</v>
      </c>
      <c r="G1001" s="139">
        <f t="shared" si="520"/>
        <v>7.1003356660832573E-3</v>
      </c>
      <c r="H1001" s="140">
        <f t="shared" si="533"/>
        <v>45068</v>
      </c>
      <c r="I1001" s="140">
        <f t="shared" si="521"/>
        <v>45068</v>
      </c>
      <c r="J1001" s="141">
        <f t="shared" si="529"/>
        <v>20</v>
      </c>
      <c r="K1001" s="141">
        <f t="shared" si="517"/>
        <v>10</v>
      </c>
      <c r="L1001" s="8">
        <f t="shared" si="530"/>
        <v>1.0035438800000001</v>
      </c>
      <c r="M1001" s="142">
        <f t="shared" si="516"/>
        <v>1.0083999100000001</v>
      </c>
      <c r="N1001" s="142">
        <f t="shared" si="537"/>
        <v>1.2450967000933291</v>
      </c>
      <c r="O1001" s="135">
        <f t="shared" ref="O1001:O1064" si="540">TRUNC(TRUNC((L1001*N1001),15),8)</f>
        <v>1.2495091700000001</v>
      </c>
      <c r="P1001" s="135">
        <f t="shared" si="522"/>
        <v>994.41726689999996</v>
      </c>
      <c r="Q1001" s="190">
        <f t="shared" si="534"/>
        <v>0</v>
      </c>
      <c r="R1001" s="191">
        <f t="shared" si="531"/>
        <v>0</v>
      </c>
      <c r="S1001" s="135">
        <f t="shared" si="523"/>
        <v>0</v>
      </c>
      <c r="T1001" s="145">
        <f t="shared" si="532"/>
        <v>7.8600000000000003E-2</v>
      </c>
      <c r="U1001" s="143">
        <f t="shared" si="539"/>
        <v>5</v>
      </c>
      <c r="V1001" s="143">
        <v>252</v>
      </c>
      <c r="W1001" s="142">
        <f t="shared" si="524"/>
        <v>1.0015023949999999</v>
      </c>
      <c r="X1001" s="220">
        <f t="shared" si="538"/>
        <v>1.608961975951948</v>
      </c>
      <c r="Y1001" s="135">
        <f t="shared" si="526"/>
        <v>0</v>
      </c>
      <c r="Z1001" s="148" t="str">
        <f t="shared" si="535"/>
        <v>A+J=</v>
      </c>
      <c r="AA1001" s="140">
        <f t="shared" si="536"/>
        <v>45068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4"/>
      <c r="DX1001" s="1"/>
      <c r="DY1001" s="1"/>
      <c r="DZ1001" s="1"/>
      <c r="EA1001" s="1"/>
      <c r="EB1001" s="1"/>
      <c r="EC1001" s="1"/>
    </row>
    <row r="1002" spans="1:133" ht="15" x14ac:dyDescent="0.2">
      <c r="A1002" s="134">
        <f t="shared" si="527"/>
        <v>45055</v>
      </c>
      <c r="B1002" s="135">
        <f t="shared" si="519"/>
        <v>996.67786113283807</v>
      </c>
      <c r="C1002" s="220">
        <f t="shared" si="518"/>
        <v>795.84631372120668</v>
      </c>
      <c r="D1002" s="136">
        <f t="shared" si="528"/>
        <v>6563.07</v>
      </c>
      <c r="E1002" s="137">
        <f t="shared" ref="E1002:E1065" si="541">IF($K1002=1,VLOOKUP($A1001,$AO$10:$AS$131,4),E1001)</f>
        <v>6609.67</v>
      </c>
      <c r="F1002" s="138">
        <f t="shared" ref="F1002:F1065" si="542">IF($K1002=1,VLOOKUP($A1001,$AO$10:$AS$131,5),F1001)</f>
        <v>45005</v>
      </c>
      <c r="G1002" s="139">
        <f t="shared" si="520"/>
        <v>7.1003356660832573E-3</v>
      </c>
      <c r="H1002" s="140">
        <f t="shared" si="533"/>
        <v>45068</v>
      </c>
      <c r="I1002" s="140">
        <f t="shared" si="521"/>
        <v>45068</v>
      </c>
      <c r="J1002" s="141">
        <f t="shared" si="529"/>
        <v>20</v>
      </c>
      <c r="K1002" s="141">
        <f t="shared" si="517"/>
        <v>11</v>
      </c>
      <c r="L1002" s="8">
        <f t="shared" si="530"/>
        <v>1.0038989599999999</v>
      </c>
      <c r="M1002" s="142">
        <f t="shared" ref="M1002:M1065" si="543">IF(I1002&gt;I1001,L1001,M1001)</f>
        <v>1.0083999100000001</v>
      </c>
      <c r="N1002" s="142">
        <f t="shared" si="537"/>
        <v>1.2450967000933291</v>
      </c>
      <c r="O1002" s="135">
        <f t="shared" si="540"/>
        <v>1.2499512800000001</v>
      </c>
      <c r="P1002" s="135">
        <f t="shared" si="522"/>
        <v>994.76911851</v>
      </c>
      <c r="Q1002" s="190">
        <f t="shared" si="534"/>
        <v>0</v>
      </c>
      <c r="R1002" s="191">
        <f t="shared" si="531"/>
        <v>0</v>
      </c>
      <c r="S1002" s="135">
        <f t="shared" si="523"/>
        <v>0</v>
      </c>
      <c r="T1002" s="145">
        <f t="shared" si="532"/>
        <v>7.8600000000000003E-2</v>
      </c>
      <c r="U1002" s="143">
        <f t="shared" si="539"/>
        <v>6</v>
      </c>
      <c r="V1002" s="143">
        <v>252</v>
      </c>
      <c r="W1002" s="142">
        <f t="shared" si="524"/>
        <v>1.001803145</v>
      </c>
      <c r="X1002" s="220">
        <f t="shared" si="538"/>
        <v>1.9087426228380402</v>
      </c>
      <c r="Y1002" s="135">
        <f t="shared" si="526"/>
        <v>0</v>
      </c>
      <c r="Z1002" s="148" t="str">
        <f t="shared" si="535"/>
        <v>A+J=</v>
      </c>
      <c r="AA1002" s="140">
        <f t="shared" si="536"/>
        <v>45068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4"/>
      <c r="DX1002" s="1"/>
      <c r="DY1002" s="1"/>
      <c r="DZ1002" s="1"/>
      <c r="EA1002" s="1"/>
      <c r="EB1002" s="1"/>
      <c r="EC1002" s="1"/>
    </row>
    <row r="1003" spans="1:133" ht="15" x14ac:dyDescent="0.2">
      <c r="A1003" s="134">
        <f t="shared" si="527"/>
        <v>45056</v>
      </c>
      <c r="B1003" s="135">
        <f t="shared" si="519"/>
        <v>997.32992223921929</v>
      </c>
      <c r="C1003" s="220">
        <f t="shared" si="518"/>
        <v>795.84631372120668</v>
      </c>
      <c r="D1003" s="136">
        <f t="shared" si="528"/>
        <v>6563.07</v>
      </c>
      <c r="E1003" s="137">
        <f t="shared" si="541"/>
        <v>6609.67</v>
      </c>
      <c r="F1003" s="138">
        <f t="shared" si="542"/>
        <v>45005</v>
      </c>
      <c r="G1003" s="139">
        <f t="shared" si="520"/>
        <v>7.1003356660832573E-3</v>
      </c>
      <c r="H1003" s="140">
        <f t="shared" si="533"/>
        <v>45068</v>
      </c>
      <c r="I1003" s="140">
        <f t="shared" si="521"/>
        <v>45068</v>
      </c>
      <c r="J1003" s="141">
        <f t="shared" si="529"/>
        <v>20</v>
      </c>
      <c r="K1003" s="141">
        <f t="shared" si="517"/>
        <v>12</v>
      </c>
      <c r="L1003" s="8">
        <f t="shared" si="530"/>
        <v>1.0042541700000001</v>
      </c>
      <c r="M1003" s="142">
        <f t="shared" si="543"/>
        <v>1.0083999100000001</v>
      </c>
      <c r="N1003" s="142">
        <f t="shared" si="537"/>
        <v>1.2450967000933291</v>
      </c>
      <c r="O1003" s="135">
        <f t="shared" si="540"/>
        <v>1.2503935500000001</v>
      </c>
      <c r="P1003" s="135">
        <f t="shared" si="522"/>
        <v>995.12109745999999</v>
      </c>
      <c r="Q1003" s="190">
        <f t="shared" si="534"/>
        <v>0</v>
      </c>
      <c r="R1003" s="191">
        <f t="shared" si="531"/>
        <v>0</v>
      </c>
      <c r="S1003" s="135">
        <f t="shared" si="523"/>
        <v>0</v>
      </c>
      <c r="T1003" s="145">
        <f t="shared" si="532"/>
        <v>7.8600000000000003E-2</v>
      </c>
      <c r="U1003" s="143">
        <f t="shared" si="539"/>
        <v>7</v>
      </c>
      <c r="V1003" s="143">
        <v>252</v>
      </c>
      <c r="W1003" s="142">
        <f t="shared" si="524"/>
        <v>1.002103985</v>
      </c>
      <c r="X1003" s="220">
        <f t="shared" si="538"/>
        <v>2.2088247792193152</v>
      </c>
      <c r="Y1003" s="135">
        <f t="shared" si="526"/>
        <v>0</v>
      </c>
      <c r="Z1003" s="148" t="str">
        <f t="shared" si="535"/>
        <v>A+J=</v>
      </c>
      <c r="AA1003" s="140">
        <f t="shared" si="536"/>
        <v>45068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4"/>
      <c r="DX1003" s="1"/>
      <c r="DY1003" s="1"/>
      <c r="DZ1003" s="1"/>
      <c r="EA1003" s="1"/>
      <c r="EB1003" s="1"/>
      <c r="EC1003" s="1"/>
    </row>
    <row r="1004" spans="1:133" ht="15" x14ac:dyDescent="0.2">
      <c r="A1004" s="134">
        <f t="shared" si="527"/>
        <v>45057</v>
      </c>
      <c r="B1004" s="135">
        <f t="shared" si="519"/>
        <v>997.98240542431404</v>
      </c>
      <c r="C1004" s="220">
        <f t="shared" si="518"/>
        <v>795.84631372120668</v>
      </c>
      <c r="D1004" s="136">
        <f t="shared" si="528"/>
        <v>6563.07</v>
      </c>
      <c r="E1004" s="137">
        <f t="shared" si="541"/>
        <v>6609.67</v>
      </c>
      <c r="F1004" s="138">
        <f t="shared" si="542"/>
        <v>45005</v>
      </c>
      <c r="G1004" s="139">
        <f t="shared" si="520"/>
        <v>7.1003356660832573E-3</v>
      </c>
      <c r="H1004" s="140">
        <f t="shared" si="533"/>
        <v>45068</v>
      </c>
      <c r="I1004" s="140">
        <f t="shared" si="521"/>
        <v>45068</v>
      </c>
      <c r="J1004" s="141">
        <f t="shared" si="529"/>
        <v>20</v>
      </c>
      <c r="K1004" s="141">
        <f t="shared" si="517"/>
        <v>13</v>
      </c>
      <c r="L1004" s="8">
        <f t="shared" si="530"/>
        <v>1.0046094999999999</v>
      </c>
      <c r="M1004" s="142">
        <f t="shared" si="543"/>
        <v>1.0083999100000001</v>
      </c>
      <c r="N1004" s="142">
        <f t="shared" si="537"/>
        <v>1.2450967000933291</v>
      </c>
      <c r="O1004" s="135">
        <f t="shared" si="540"/>
        <v>1.25083597</v>
      </c>
      <c r="P1004" s="135">
        <f t="shared" si="522"/>
        <v>995.47319578999998</v>
      </c>
      <c r="Q1004" s="190">
        <f t="shared" si="534"/>
        <v>0</v>
      </c>
      <c r="R1004" s="191">
        <f t="shared" si="531"/>
        <v>0</v>
      </c>
      <c r="S1004" s="135">
        <f t="shared" si="523"/>
        <v>0</v>
      </c>
      <c r="T1004" s="145">
        <f t="shared" si="532"/>
        <v>7.8600000000000003E-2</v>
      </c>
      <c r="U1004" s="143">
        <f t="shared" si="539"/>
        <v>8</v>
      </c>
      <c r="V1004" s="143">
        <v>252</v>
      </c>
      <c r="W1004" s="142">
        <f t="shared" si="524"/>
        <v>1.0024049159999999</v>
      </c>
      <c r="X1004" s="220">
        <f t="shared" si="538"/>
        <v>2.5092096343140851</v>
      </c>
      <c r="Y1004" s="135">
        <f t="shared" si="526"/>
        <v>0</v>
      </c>
      <c r="Z1004" s="148" t="str">
        <f t="shared" si="535"/>
        <v>A+J=</v>
      </c>
      <c r="AA1004" s="140">
        <f t="shared" si="536"/>
        <v>45068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4"/>
      <c r="DX1004" s="1"/>
      <c r="DY1004" s="1"/>
      <c r="DZ1004" s="1"/>
      <c r="EA1004" s="1"/>
      <c r="EB1004" s="1"/>
      <c r="EC1004" s="1"/>
    </row>
    <row r="1005" spans="1:133" ht="15" x14ac:dyDescent="0.2">
      <c r="A1005" s="134">
        <f t="shared" si="527"/>
        <v>45058</v>
      </c>
      <c r="B1005" s="135">
        <f t="shared" si="519"/>
        <v>998.63530989803087</v>
      </c>
      <c r="C1005" s="220">
        <f t="shared" si="518"/>
        <v>795.84631372120668</v>
      </c>
      <c r="D1005" s="136">
        <f t="shared" si="528"/>
        <v>6563.07</v>
      </c>
      <c r="E1005" s="137">
        <f t="shared" si="541"/>
        <v>6609.67</v>
      </c>
      <c r="F1005" s="138">
        <f t="shared" si="542"/>
        <v>45005</v>
      </c>
      <c r="G1005" s="139">
        <f t="shared" si="520"/>
        <v>7.1003356660832573E-3</v>
      </c>
      <c r="H1005" s="140">
        <f t="shared" si="533"/>
        <v>45068</v>
      </c>
      <c r="I1005" s="140">
        <f t="shared" si="521"/>
        <v>45068</v>
      </c>
      <c r="J1005" s="141">
        <f t="shared" si="529"/>
        <v>20</v>
      </c>
      <c r="K1005" s="141">
        <f t="shared" si="517"/>
        <v>14</v>
      </c>
      <c r="L1005" s="8">
        <f t="shared" si="530"/>
        <v>1.00496495</v>
      </c>
      <c r="M1005" s="142">
        <f t="shared" si="543"/>
        <v>1.0083999100000001</v>
      </c>
      <c r="N1005" s="142">
        <f t="shared" si="537"/>
        <v>1.2450967000933291</v>
      </c>
      <c r="O1005" s="135">
        <f t="shared" si="540"/>
        <v>1.2512785399999999</v>
      </c>
      <c r="P1005" s="135">
        <f t="shared" si="522"/>
        <v>995.82541348999996</v>
      </c>
      <c r="Q1005" s="190">
        <f t="shared" si="534"/>
        <v>0</v>
      </c>
      <c r="R1005" s="191">
        <f t="shared" si="531"/>
        <v>0</v>
      </c>
      <c r="S1005" s="135">
        <f t="shared" si="523"/>
        <v>0</v>
      </c>
      <c r="T1005" s="145">
        <f t="shared" si="532"/>
        <v>7.8600000000000003E-2</v>
      </c>
      <c r="U1005" s="143">
        <f t="shared" si="539"/>
        <v>9</v>
      </c>
      <c r="V1005" s="143">
        <v>252</v>
      </c>
      <c r="W1005" s="142">
        <f t="shared" si="524"/>
        <v>1.002705937</v>
      </c>
      <c r="X1005" s="220">
        <f t="shared" si="538"/>
        <v>2.8098964080309403</v>
      </c>
      <c r="Y1005" s="135">
        <f t="shared" si="526"/>
        <v>0</v>
      </c>
      <c r="Z1005" s="148" t="str">
        <f t="shared" si="535"/>
        <v>A+J=</v>
      </c>
      <c r="AA1005" s="140">
        <f t="shared" si="536"/>
        <v>45068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4"/>
      <c r="DX1005" s="1"/>
      <c r="DY1005" s="1"/>
      <c r="DZ1005" s="1"/>
      <c r="EA1005" s="1"/>
      <c r="EB1005" s="1"/>
      <c r="EC1005" s="1"/>
    </row>
    <row r="1006" spans="1:133" ht="15" x14ac:dyDescent="0.2">
      <c r="A1006" s="134">
        <f t="shared" si="527"/>
        <v>45059</v>
      </c>
      <c r="B1006" s="135">
        <f t="shared" si="519"/>
        <v>999.28864384131464</v>
      </c>
      <c r="C1006" s="220">
        <f t="shared" si="518"/>
        <v>795.84631372120668</v>
      </c>
      <c r="D1006" s="136">
        <f t="shared" si="528"/>
        <v>6563.07</v>
      </c>
      <c r="E1006" s="137">
        <f t="shared" si="541"/>
        <v>6609.67</v>
      </c>
      <c r="F1006" s="138">
        <f t="shared" si="542"/>
        <v>45005</v>
      </c>
      <c r="G1006" s="139">
        <f t="shared" si="520"/>
        <v>7.1003356660832573E-3</v>
      </c>
      <c r="H1006" s="140">
        <f t="shared" si="533"/>
        <v>45068</v>
      </c>
      <c r="I1006" s="140">
        <f t="shared" si="521"/>
        <v>45068</v>
      </c>
      <c r="J1006" s="141">
        <f t="shared" si="529"/>
        <v>20</v>
      </c>
      <c r="K1006" s="141">
        <f t="shared" ref="K1006:K1069" si="544">(J1006-(NETWORKDAYS(A1006,I1006,AD$148:AD$502)-1))</f>
        <v>15</v>
      </c>
      <c r="L1006" s="8">
        <f t="shared" si="530"/>
        <v>1.0053205300000001</v>
      </c>
      <c r="M1006" s="142">
        <f t="shared" si="543"/>
        <v>1.0083999100000001</v>
      </c>
      <c r="N1006" s="142">
        <f t="shared" si="537"/>
        <v>1.2450967000933291</v>
      </c>
      <c r="O1006" s="135">
        <f t="shared" si="540"/>
        <v>1.25172127</v>
      </c>
      <c r="P1006" s="135">
        <f t="shared" si="522"/>
        <v>996.17775853000001</v>
      </c>
      <c r="Q1006" s="190">
        <f t="shared" si="534"/>
        <v>0</v>
      </c>
      <c r="R1006" s="191">
        <f t="shared" si="531"/>
        <v>0</v>
      </c>
      <c r="S1006" s="135">
        <f t="shared" si="523"/>
        <v>0</v>
      </c>
      <c r="T1006" s="145">
        <f t="shared" si="532"/>
        <v>7.8600000000000003E-2</v>
      </c>
      <c r="U1006" s="143">
        <f t="shared" si="539"/>
        <v>10</v>
      </c>
      <c r="V1006" s="143">
        <v>252</v>
      </c>
      <c r="W1006" s="142">
        <f t="shared" si="524"/>
        <v>1.003007048</v>
      </c>
      <c r="X1006" s="220">
        <f t="shared" si="538"/>
        <v>3.1108853113146808</v>
      </c>
      <c r="Y1006" s="135">
        <f t="shared" si="526"/>
        <v>0</v>
      </c>
      <c r="Z1006" s="148" t="str">
        <f t="shared" si="535"/>
        <v>A+J=</v>
      </c>
      <c r="AA1006" s="140">
        <f t="shared" si="536"/>
        <v>45068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4"/>
      <c r="DX1006" s="1"/>
      <c r="DY1006" s="1"/>
      <c r="DZ1006" s="1"/>
      <c r="EA1006" s="1"/>
      <c r="EB1006" s="1"/>
      <c r="EC1006" s="1"/>
    </row>
    <row r="1007" spans="1:133" ht="15" x14ac:dyDescent="0.2">
      <c r="A1007" s="134">
        <f t="shared" si="527"/>
        <v>45060</v>
      </c>
      <c r="B1007" s="135">
        <f t="shared" si="519"/>
        <v>999.28864384131464</v>
      </c>
      <c r="C1007" s="220">
        <f t="shared" si="518"/>
        <v>795.84631372120668</v>
      </c>
      <c r="D1007" s="136">
        <f t="shared" si="528"/>
        <v>6563.07</v>
      </c>
      <c r="E1007" s="137">
        <f t="shared" si="541"/>
        <v>6609.67</v>
      </c>
      <c r="F1007" s="138">
        <f t="shared" si="542"/>
        <v>45005</v>
      </c>
      <c r="G1007" s="139">
        <f t="shared" si="520"/>
        <v>7.1003356660832573E-3</v>
      </c>
      <c r="H1007" s="140">
        <f t="shared" si="533"/>
        <v>45068</v>
      </c>
      <c r="I1007" s="140">
        <f t="shared" si="521"/>
        <v>45068</v>
      </c>
      <c r="J1007" s="141">
        <f t="shared" si="529"/>
        <v>20</v>
      </c>
      <c r="K1007" s="141">
        <f t="shared" si="544"/>
        <v>15</v>
      </c>
      <c r="L1007" s="8">
        <f t="shared" si="530"/>
        <v>1.0053205300000001</v>
      </c>
      <c r="M1007" s="142">
        <f t="shared" si="543"/>
        <v>1.0083999100000001</v>
      </c>
      <c r="N1007" s="142">
        <f t="shared" si="537"/>
        <v>1.2450967000933291</v>
      </c>
      <c r="O1007" s="135">
        <f t="shared" si="540"/>
        <v>1.25172127</v>
      </c>
      <c r="P1007" s="135">
        <f t="shared" si="522"/>
        <v>996.17775853000001</v>
      </c>
      <c r="Q1007" s="190">
        <f t="shared" si="534"/>
        <v>0</v>
      </c>
      <c r="R1007" s="191">
        <f t="shared" si="531"/>
        <v>0</v>
      </c>
      <c r="S1007" s="135">
        <f t="shared" si="523"/>
        <v>0</v>
      </c>
      <c r="T1007" s="145">
        <f t="shared" si="532"/>
        <v>7.8600000000000003E-2</v>
      </c>
      <c r="U1007" s="143">
        <f t="shared" si="539"/>
        <v>10</v>
      </c>
      <c r="V1007" s="143">
        <v>252</v>
      </c>
      <c r="W1007" s="142">
        <f t="shared" si="524"/>
        <v>1.003007048</v>
      </c>
      <c r="X1007" s="220">
        <f t="shared" si="538"/>
        <v>3.1108853113146808</v>
      </c>
      <c r="Y1007" s="135">
        <f t="shared" si="526"/>
        <v>0</v>
      </c>
      <c r="Z1007" s="148" t="str">
        <f t="shared" si="535"/>
        <v>A+J=</v>
      </c>
      <c r="AA1007" s="140">
        <f t="shared" si="536"/>
        <v>45068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4"/>
      <c r="DX1007" s="1"/>
      <c r="DY1007" s="1"/>
      <c r="DZ1007" s="1"/>
      <c r="EA1007" s="1"/>
      <c r="EB1007" s="1"/>
      <c r="EC1007" s="1"/>
    </row>
    <row r="1008" spans="1:133" ht="15" x14ac:dyDescent="0.2">
      <c r="A1008" s="134">
        <f t="shared" si="527"/>
        <v>45061</v>
      </c>
      <c r="B1008" s="135">
        <f t="shared" si="519"/>
        <v>999.28864384131464</v>
      </c>
      <c r="C1008" s="220">
        <f t="shared" si="518"/>
        <v>795.84631372120668</v>
      </c>
      <c r="D1008" s="136">
        <f t="shared" si="528"/>
        <v>6563.07</v>
      </c>
      <c r="E1008" s="137">
        <f t="shared" si="541"/>
        <v>6609.67</v>
      </c>
      <c r="F1008" s="138">
        <f t="shared" si="542"/>
        <v>45005</v>
      </c>
      <c r="G1008" s="139">
        <f t="shared" si="520"/>
        <v>7.1003356660832573E-3</v>
      </c>
      <c r="H1008" s="140">
        <f t="shared" si="533"/>
        <v>45068</v>
      </c>
      <c r="I1008" s="140">
        <f t="shared" si="521"/>
        <v>45068</v>
      </c>
      <c r="J1008" s="141">
        <f t="shared" si="529"/>
        <v>20</v>
      </c>
      <c r="K1008" s="141">
        <f t="shared" si="544"/>
        <v>15</v>
      </c>
      <c r="L1008" s="8">
        <f t="shared" si="530"/>
        <v>1.0053205300000001</v>
      </c>
      <c r="M1008" s="142">
        <f t="shared" si="543"/>
        <v>1.0083999100000001</v>
      </c>
      <c r="N1008" s="142">
        <f t="shared" si="537"/>
        <v>1.2450967000933291</v>
      </c>
      <c r="O1008" s="135">
        <f t="shared" si="540"/>
        <v>1.25172127</v>
      </c>
      <c r="P1008" s="135">
        <f t="shared" si="522"/>
        <v>996.17775853000001</v>
      </c>
      <c r="Q1008" s="190">
        <f t="shared" si="534"/>
        <v>0</v>
      </c>
      <c r="R1008" s="191">
        <f t="shared" si="531"/>
        <v>0</v>
      </c>
      <c r="S1008" s="135">
        <f t="shared" si="523"/>
        <v>0</v>
      </c>
      <c r="T1008" s="145">
        <f t="shared" si="532"/>
        <v>7.8600000000000003E-2</v>
      </c>
      <c r="U1008" s="143">
        <f t="shared" si="539"/>
        <v>10</v>
      </c>
      <c r="V1008" s="143">
        <v>252</v>
      </c>
      <c r="W1008" s="142">
        <f t="shared" si="524"/>
        <v>1.003007048</v>
      </c>
      <c r="X1008" s="220">
        <f t="shared" si="538"/>
        <v>3.1108853113146808</v>
      </c>
      <c r="Y1008" s="135">
        <f t="shared" si="526"/>
        <v>0</v>
      </c>
      <c r="Z1008" s="148" t="str">
        <f t="shared" si="535"/>
        <v>A+J=</v>
      </c>
      <c r="AA1008" s="140">
        <f t="shared" si="536"/>
        <v>45068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4"/>
      <c r="DX1008" s="1"/>
      <c r="DY1008" s="1"/>
      <c r="DZ1008" s="1"/>
      <c r="EA1008" s="1"/>
      <c r="EB1008" s="1"/>
      <c r="EC1008" s="1"/>
    </row>
    <row r="1009" spans="1:133" ht="15" x14ac:dyDescent="0.2">
      <c r="A1009" s="134">
        <f t="shared" si="527"/>
        <v>45062</v>
      </c>
      <c r="B1009" s="135">
        <f t="shared" si="519"/>
        <v>999.94240846430455</v>
      </c>
      <c r="C1009" s="220">
        <f t="shared" si="518"/>
        <v>795.84631372120668</v>
      </c>
      <c r="D1009" s="136">
        <f t="shared" si="528"/>
        <v>6563.07</v>
      </c>
      <c r="E1009" s="137">
        <f t="shared" si="541"/>
        <v>6609.67</v>
      </c>
      <c r="F1009" s="138">
        <f t="shared" si="542"/>
        <v>45005</v>
      </c>
      <c r="G1009" s="139">
        <f t="shared" si="520"/>
        <v>7.1003356660832573E-3</v>
      </c>
      <c r="H1009" s="140">
        <f t="shared" si="533"/>
        <v>45068</v>
      </c>
      <c r="I1009" s="140">
        <f t="shared" si="521"/>
        <v>45068</v>
      </c>
      <c r="J1009" s="141">
        <f t="shared" si="529"/>
        <v>20</v>
      </c>
      <c r="K1009" s="141">
        <f t="shared" si="544"/>
        <v>16</v>
      </c>
      <c r="L1009" s="8">
        <f t="shared" si="530"/>
        <v>1.0056762400000001</v>
      </c>
      <c r="M1009" s="142">
        <f t="shared" si="543"/>
        <v>1.0083999100000001</v>
      </c>
      <c r="N1009" s="142">
        <f t="shared" si="537"/>
        <v>1.2450967000933291</v>
      </c>
      <c r="O1009" s="135">
        <f t="shared" si="540"/>
        <v>1.25216416</v>
      </c>
      <c r="P1009" s="135">
        <f t="shared" si="522"/>
        <v>996.53023089999999</v>
      </c>
      <c r="Q1009" s="190">
        <f t="shared" si="534"/>
        <v>0</v>
      </c>
      <c r="R1009" s="191">
        <f t="shared" si="531"/>
        <v>0</v>
      </c>
      <c r="S1009" s="135">
        <f t="shared" si="523"/>
        <v>0</v>
      </c>
      <c r="T1009" s="145">
        <f t="shared" si="532"/>
        <v>7.8600000000000003E-2</v>
      </c>
      <c r="U1009" s="143">
        <f t="shared" si="539"/>
        <v>11</v>
      </c>
      <c r="V1009" s="143">
        <v>252</v>
      </c>
      <c r="W1009" s="142">
        <f t="shared" si="524"/>
        <v>1.0033082499999999</v>
      </c>
      <c r="X1009" s="220">
        <f t="shared" si="538"/>
        <v>3.4121775643045904</v>
      </c>
      <c r="Y1009" s="135">
        <f t="shared" si="526"/>
        <v>0</v>
      </c>
      <c r="Z1009" s="148" t="str">
        <f t="shared" si="535"/>
        <v>A+J=</v>
      </c>
      <c r="AA1009" s="140">
        <f t="shared" si="536"/>
        <v>45068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4"/>
      <c r="DX1009" s="1"/>
      <c r="DY1009" s="1"/>
      <c r="DZ1009" s="1"/>
      <c r="EA1009" s="1"/>
      <c r="EB1009" s="1"/>
      <c r="EC1009" s="1"/>
    </row>
    <row r="1010" spans="1:133" ht="15" x14ac:dyDescent="0.2">
      <c r="A1010" s="134">
        <f t="shared" si="527"/>
        <v>45063</v>
      </c>
      <c r="B1010" s="135">
        <f t="shared" si="519"/>
        <v>1000.5966109778319</v>
      </c>
      <c r="C1010" s="220">
        <f t="shared" si="518"/>
        <v>795.84631372120668</v>
      </c>
      <c r="D1010" s="136">
        <f t="shared" si="528"/>
        <v>6563.07</v>
      </c>
      <c r="E1010" s="137">
        <f t="shared" si="541"/>
        <v>6609.67</v>
      </c>
      <c r="F1010" s="138">
        <f t="shared" si="542"/>
        <v>45005</v>
      </c>
      <c r="G1010" s="139">
        <f t="shared" si="520"/>
        <v>7.1003356660832573E-3</v>
      </c>
      <c r="H1010" s="140">
        <f t="shared" si="533"/>
        <v>45068</v>
      </c>
      <c r="I1010" s="140">
        <f t="shared" si="521"/>
        <v>45068</v>
      </c>
      <c r="J1010" s="141">
        <f t="shared" si="529"/>
        <v>20</v>
      </c>
      <c r="K1010" s="141">
        <f t="shared" si="544"/>
        <v>17</v>
      </c>
      <c r="L1010" s="8">
        <f t="shared" si="530"/>
        <v>1.00603208</v>
      </c>
      <c r="M1010" s="142">
        <f t="shared" si="543"/>
        <v>1.0083999100000001</v>
      </c>
      <c r="N1010" s="142">
        <f t="shared" si="537"/>
        <v>1.2450967000933291</v>
      </c>
      <c r="O1010" s="135">
        <f t="shared" si="540"/>
        <v>1.25260722</v>
      </c>
      <c r="P1010" s="135">
        <f t="shared" si="522"/>
        <v>996.88283856999999</v>
      </c>
      <c r="Q1010" s="190">
        <f t="shared" si="534"/>
        <v>0</v>
      </c>
      <c r="R1010" s="191">
        <f t="shared" si="531"/>
        <v>0</v>
      </c>
      <c r="S1010" s="135">
        <f t="shared" si="523"/>
        <v>0</v>
      </c>
      <c r="T1010" s="145">
        <f t="shared" si="532"/>
        <v>7.8600000000000003E-2</v>
      </c>
      <c r="U1010" s="143">
        <f t="shared" si="539"/>
        <v>12</v>
      </c>
      <c r="V1010" s="143">
        <v>252</v>
      </c>
      <c r="W1010" s="142">
        <f t="shared" si="524"/>
        <v>1.003609542</v>
      </c>
      <c r="X1010" s="220">
        <f t="shared" si="538"/>
        <v>3.7137724078319225</v>
      </c>
      <c r="Y1010" s="135">
        <f t="shared" si="526"/>
        <v>0</v>
      </c>
      <c r="Z1010" s="148" t="str">
        <f t="shared" si="535"/>
        <v>A+J=</v>
      </c>
      <c r="AA1010" s="140">
        <f t="shared" si="536"/>
        <v>45068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4"/>
      <c r="DX1010" s="1"/>
      <c r="DY1010" s="1"/>
      <c r="DZ1010" s="1"/>
      <c r="EA1010" s="1"/>
      <c r="EB1010" s="1"/>
      <c r="EC1010" s="1"/>
    </row>
    <row r="1011" spans="1:133" ht="15" x14ac:dyDescent="0.2">
      <c r="A1011" s="134">
        <f t="shared" si="527"/>
        <v>45064</v>
      </c>
      <c r="B1011" s="135">
        <f t="shared" si="519"/>
        <v>1001.2512196282329</v>
      </c>
      <c r="C1011" s="220">
        <f t="shared" si="518"/>
        <v>795.84631372120668</v>
      </c>
      <c r="D1011" s="136">
        <f t="shared" si="528"/>
        <v>6563.07</v>
      </c>
      <c r="E1011" s="137">
        <f t="shared" si="541"/>
        <v>6609.67</v>
      </c>
      <c r="F1011" s="138">
        <f t="shared" si="542"/>
        <v>45005</v>
      </c>
      <c r="G1011" s="139">
        <f t="shared" si="520"/>
        <v>7.1003356660832573E-3</v>
      </c>
      <c r="H1011" s="140">
        <f t="shared" si="533"/>
        <v>45068</v>
      </c>
      <c r="I1011" s="140">
        <f t="shared" si="521"/>
        <v>45068</v>
      </c>
      <c r="J1011" s="141">
        <f t="shared" si="529"/>
        <v>20</v>
      </c>
      <c r="K1011" s="141">
        <f t="shared" si="544"/>
        <v>18</v>
      </c>
      <c r="L1011" s="8">
        <f t="shared" si="530"/>
        <v>1.0063880300000001</v>
      </c>
      <c r="M1011" s="142">
        <f t="shared" si="543"/>
        <v>1.0083999100000001</v>
      </c>
      <c r="N1011" s="142">
        <f t="shared" si="537"/>
        <v>1.2450967000933291</v>
      </c>
      <c r="O1011" s="135">
        <f t="shared" si="540"/>
        <v>1.2530504099999999</v>
      </c>
      <c r="P1011" s="135">
        <f t="shared" si="522"/>
        <v>997.23554969999998</v>
      </c>
      <c r="Q1011" s="190">
        <f t="shared" si="534"/>
        <v>0</v>
      </c>
      <c r="R1011" s="191">
        <f t="shared" si="531"/>
        <v>0</v>
      </c>
      <c r="S1011" s="135">
        <f t="shared" si="523"/>
        <v>0</v>
      </c>
      <c r="T1011" s="145">
        <f t="shared" si="532"/>
        <v>7.8600000000000003E-2</v>
      </c>
      <c r="U1011" s="143">
        <f t="shared" si="539"/>
        <v>13</v>
      </c>
      <c r="V1011" s="143">
        <v>252</v>
      </c>
      <c r="W1011" s="142">
        <f t="shared" si="524"/>
        <v>1.0039109239999999</v>
      </c>
      <c r="X1011" s="220">
        <f t="shared" si="538"/>
        <v>4.0156699282329447</v>
      </c>
      <c r="Y1011" s="135">
        <f t="shared" si="526"/>
        <v>0</v>
      </c>
      <c r="Z1011" s="148" t="str">
        <f t="shared" si="535"/>
        <v>A+J=</v>
      </c>
      <c r="AA1011" s="140">
        <f t="shared" si="536"/>
        <v>45068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4"/>
      <c r="DX1011" s="1"/>
      <c r="DY1011" s="1"/>
      <c r="DZ1011" s="1"/>
      <c r="EA1011" s="1"/>
      <c r="EB1011" s="1"/>
      <c r="EC1011" s="1"/>
    </row>
    <row r="1012" spans="1:133" ht="15" x14ac:dyDescent="0.2">
      <c r="A1012" s="134">
        <f t="shared" si="527"/>
        <v>45065</v>
      </c>
      <c r="B1012" s="135">
        <f t="shared" si="519"/>
        <v>1001.9062755702571</v>
      </c>
      <c r="C1012" s="220">
        <f t="shared" si="518"/>
        <v>795.84631372120668</v>
      </c>
      <c r="D1012" s="136">
        <f t="shared" si="528"/>
        <v>6563.07</v>
      </c>
      <c r="E1012" s="137">
        <f t="shared" si="541"/>
        <v>6609.67</v>
      </c>
      <c r="F1012" s="138">
        <f t="shared" si="542"/>
        <v>45005</v>
      </c>
      <c r="G1012" s="139">
        <f t="shared" si="520"/>
        <v>7.1003356660832573E-3</v>
      </c>
      <c r="H1012" s="140">
        <f t="shared" si="533"/>
        <v>45068</v>
      </c>
      <c r="I1012" s="140">
        <f t="shared" si="521"/>
        <v>45068</v>
      </c>
      <c r="J1012" s="141">
        <f t="shared" si="529"/>
        <v>20</v>
      </c>
      <c r="K1012" s="141">
        <f t="shared" si="544"/>
        <v>19</v>
      </c>
      <c r="L1012" s="8">
        <f t="shared" si="530"/>
        <v>1.00674412</v>
      </c>
      <c r="M1012" s="142">
        <f t="shared" si="543"/>
        <v>1.0083999100000001</v>
      </c>
      <c r="N1012" s="142">
        <f t="shared" si="537"/>
        <v>1.2450967000933291</v>
      </c>
      <c r="O1012" s="135">
        <f t="shared" si="540"/>
        <v>1.2534937799999999</v>
      </c>
      <c r="P1012" s="135">
        <f t="shared" si="522"/>
        <v>997.58840408000003</v>
      </c>
      <c r="Q1012" s="190">
        <f t="shared" si="534"/>
        <v>0</v>
      </c>
      <c r="R1012" s="191">
        <f t="shared" si="531"/>
        <v>0</v>
      </c>
      <c r="S1012" s="135">
        <f t="shared" si="523"/>
        <v>0</v>
      </c>
      <c r="T1012" s="145">
        <f t="shared" si="532"/>
        <v>7.8600000000000003E-2</v>
      </c>
      <c r="U1012" s="143">
        <f t="shared" si="539"/>
        <v>14</v>
      </c>
      <c r="V1012" s="143">
        <v>252</v>
      </c>
      <c r="W1012" s="142">
        <f t="shared" si="524"/>
        <v>1.0042123970000001</v>
      </c>
      <c r="X1012" s="220">
        <f t="shared" si="538"/>
        <v>4.3178714902570254</v>
      </c>
      <c r="Y1012" s="135">
        <f t="shared" si="526"/>
        <v>0</v>
      </c>
      <c r="Z1012" s="148" t="str">
        <f t="shared" si="535"/>
        <v>A+J=</v>
      </c>
      <c r="AA1012" s="140">
        <f t="shared" si="536"/>
        <v>45068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4"/>
      <c r="DX1012" s="1"/>
      <c r="DY1012" s="1"/>
      <c r="DZ1012" s="1"/>
      <c r="EA1012" s="1"/>
      <c r="EB1012" s="1"/>
      <c r="EC1012" s="1"/>
    </row>
    <row r="1013" spans="1:133" ht="15" x14ac:dyDescent="0.2">
      <c r="A1013" s="134">
        <f t="shared" si="527"/>
        <v>45066</v>
      </c>
      <c r="B1013" s="135">
        <f t="shared" si="519"/>
        <v>1002.5617470402392</v>
      </c>
      <c r="C1013" s="220">
        <f t="shared" si="518"/>
        <v>795.84631372120668</v>
      </c>
      <c r="D1013" s="136">
        <f t="shared" si="528"/>
        <v>6563.07</v>
      </c>
      <c r="E1013" s="137">
        <f t="shared" si="541"/>
        <v>6609.67</v>
      </c>
      <c r="F1013" s="138">
        <f t="shared" si="542"/>
        <v>45005</v>
      </c>
      <c r="G1013" s="139">
        <f t="shared" si="520"/>
        <v>7.1003356660832573E-3</v>
      </c>
      <c r="H1013" s="140">
        <f t="shared" si="533"/>
        <v>45097</v>
      </c>
      <c r="I1013" s="140">
        <f t="shared" si="521"/>
        <v>45068</v>
      </c>
      <c r="J1013" s="141">
        <f t="shared" si="529"/>
        <v>20</v>
      </c>
      <c r="K1013" s="141">
        <f t="shared" si="544"/>
        <v>20</v>
      </c>
      <c r="L1013" s="8">
        <f t="shared" si="530"/>
        <v>1.0071003300000001</v>
      </c>
      <c r="M1013" s="142">
        <f t="shared" si="543"/>
        <v>1.0083999100000001</v>
      </c>
      <c r="N1013" s="142">
        <f t="shared" si="537"/>
        <v>1.2450967000933291</v>
      </c>
      <c r="O1013" s="135">
        <f t="shared" si="540"/>
        <v>1.2539372900000001</v>
      </c>
      <c r="P1013" s="135">
        <f t="shared" si="522"/>
        <v>997.94136988000002</v>
      </c>
      <c r="Q1013" s="190">
        <f t="shared" si="534"/>
        <v>0</v>
      </c>
      <c r="R1013" s="191">
        <f t="shared" si="531"/>
        <v>0</v>
      </c>
      <c r="S1013" s="135">
        <f t="shared" si="523"/>
        <v>0</v>
      </c>
      <c r="T1013" s="145">
        <f t="shared" si="532"/>
        <v>7.8600000000000003E-2</v>
      </c>
      <c r="U1013" s="143">
        <f t="shared" si="539"/>
        <v>15</v>
      </c>
      <c r="V1013" s="143">
        <v>252</v>
      </c>
      <c r="W1013" s="142">
        <f t="shared" si="524"/>
        <v>1.004513961</v>
      </c>
      <c r="X1013" s="220">
        <f t="shared" si="538"/>
        <v>4.620377160239185</v>
      </c>
      <c r="Y1013" s="135">
        <f t="shared" si="526"/>
        <v>0</v>
      </c>
      <c r="Z1013" s="148" t="str">
        <f t="shared" si="535"/>
        <v>A+J=</v>
      </c>
      <c r="AA1013" s="140">
        <f t="shared" si="536"/>
        <v>45068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4"/>
      <c r="DX1013" s="1"/>
      <c r="DY1013" s="1"/>
      <c r="DZ1013" s="1"/>
      <c r="EA1013" s="1"/>
      <c r="EB1013" s="1"/>
      <c r="EC1013" s="1"/>
    </row>
    <row r="1014" spans="1:133" ht="15" x14ac:dyDescent="0.2">
      <c r="A1014" s="134">
        <f t="shared" si="527"/>
        <v>45067</v>
      </c>
      <c r="B1014" s="135">
        <f t="shared" si="519"/>
        <v>1002.5617470402392</v>
      </c>
      <c r="C1014" s="220">
        <f t="shared" si="518"/>
        <v>795.84631372120668</v>
      </c>
      <c r="D1014" s="136">
        <f t="shared" si="528"/>
        <v>6563.07</v>
      </c>
      <c r="E1014" s="137">
        <f t="shared" si="541"/>
        <v>6609.67</v>
      </c>
      <c r="F1014" s="138">
        <f t="shared" si="542"/>
        <v>45005</v>
      </c>
      <c r="G1014" s="139">
        <f t="shared" si="520"/>
        <v>7.1003356660832573E-3</v>
      </c>
      <c r="H1014" s="140">
        <f t="shared" si="533"/>
        <v>45097</v>
      </c>
      <c r="I1014" s="140">
        <f t="shared" si="521"/>
        <v>45068</v>
      </c>
      <c r="J1014" s="141">
        <f t="shared" si="529"/>
        <v>20</v>
      </c>
      <c r="K1014" s="141">
        <f t="shared" si="544"/>
        <v>20</v>
      </c>
      <c r="L1014" s="8">
        <f t="shared" si="530"/>
        <v>1.0071003300000001</v>
      </c>
      <c r="M1014" s="142">
        <f t="shared" si="543"/>
        <v>1.0083999100000001</v>
      </c>
      <c r="N1014" s="142">
        <f t="shared" si="537"/>
        <v>1.2450967000933291</v>
      </c>
      <c r="O1014" s="135">
        <f t="shared" si="540"/>
        <v>1.2539372900000001</v>
      </c>
      <c r="P1014" s="135">
        <f t="shared" si="522"/>
        <v>997.94136988000002</v>
      </c>
      <c r="Q1014" s="190">
        <f t="shared" si="534"/>
        <v>0</v>
      </c>
      <c r="R1014" s="191">
        <f t="shared" si="531"/>
        <v>0</v>
      </c>
      <c r="S1014" s="135">
        <f t="shared" si="523"/>
        <v>0</v>
      </c>
      <c r="T1014" s="145">
        <f t="shared" si="532"/>
        <v>7.8600000000000003E-2</v>
      </c>
      <c r="U1014" s="143">
        <f t="shared" si="539"/>
        <v>15</v>
      </c>
      <c r="V1014" s="143">
        <v>252</v>
      </c>
      <c r="W1014" s="142">
        <f t="shared" si="524"/>
        <v>1.004513961</v>
      </c>
      <c r="X1014" s="220">
        <f t="shared" si="538"/>
        <v>4.620377160239185</v>
      </c>
      <c r="Y1014" s="135">
        <f t="shared" si="526"/>
        <v>0</v>
      </c>
      <c r="Z1014" s="148" t="str">
        <f t="shared" si="535"/>
        <v>A+J=</v>
      </c>
      <c r="AA1014" s="140">
        <f t="shared" si="536"/>
        <v>45068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4"/>
      <c r="DX1014" s="1"/>
      <c r="DY1014" s="1"/>
      <c r="DZ1014" s="1"/>
      <c r="EA1014" s="1"/>
      <c r="EB1014" s="1"/>
      <c r="EC1014" s="1"/>
    </row>
    <row r="1015" spans="1:133" ht="15" x14ac:dyDescent="0.2">
      <c r="A1015" s="134">
        <f t="shared" si="527"/>
        <v>45068</v>
      </c>
      <c r="B1015" s="135">
        <f t="shared" si="519"/>
        <v>1002.5617470402392</v>
      </c>
      <c r="C1015" s="220">
        <f t="shared" si="518"/>
        <v>795.84631372120668</v>
      </c>
      <c r="D1015" s="136">
        <f t="shared" si="528"/>
        <v>6563.07</v>
      </c>
      <c r="E1015" s="137">
        <f t="shared" si="541"/>
        <v>6609.67</v>
      </c>
      <c r="F1015" s="138">
        <f t="shared" si="542"/>
        <v>45005</v>
      </c>
      <c r="G1015" s="139">
        <f t="shared" si="520"/>
        <v>7.1003356660832573E-3</v>
      </c>
      <c r="H1015" s="140">
        <f t="shared" si="533"/>
        <v>45097</v>
      </c>
      <c r="I1015" s="140">
        <f t="shared" si="521"/>
        <v>45068</v>
      </c>
      <c r="J1015" s="141">
        <f t="shared" si="529"/>
        <v>20</v>
      </c>
      <c r="K1015" s="141">
        <f t="shared" si="544"/>
        <v>20</v>
      </c>
      <c r="L1015" s="8">
        <f t="shared" si="530"/>
        <v>1.0071003300000001</v>
      </c>
      <c r="M1015" s="142">
        <f t="shared" si="543"/>
        <v>1.0083999100000001</v>
      </c>
      <c r="N1015" s="142">
        <f t="shared" si="537"/>
        <v>1.2450967000933291</v>
      </c>
      <c r="O1015" s="135">
        <f t="shared" si="540"/>
        <v>1.2539372900000001</v>
      </c>
      <c r="P1015" s="135">
        <f t="shared" si="522"/>
        <v>997.94136988000002</v>
      </c>
      <c r="Q1015" s="190">
        <f t="shared" si="534"/>
        <v>33</v>
      </c>
      <c r="R1015" s="191">
        <f t="shared" si="531"/>
        <v>1.2805817120836163E-2</v>
      </c>
      <c r="S1015" s="135">
        <f t="shared" si="523"/>
        <v>12.779454680000001</v>
      </c>
      <c r="T1015" s="145">
        <f t="shared" si="532"/>
        <v>7.8600000000000003E-2</v>
      </c>
      <c r="U1015" s="143">
        <f t="shared" si="539"/>
        <v>15</v>
      </c>
      <c r="V1015" s="143">
        <v>252</v>
      </c>
      <c r="W1015" s="142">
        <f t="shared" si="524"/>
        <v>1.004513961</v>
      </c>
      <c r="X1015" s="220">
        <f t="shared" si="538"/>
        <v>4.620377160239185</v>
      </c>
      <c r="Y1015" s="135">
        <f t="shared" si="526"/>
        <v>17.399831840239187</v>
      </c>
      <c r="Z1015" s="148" t="str">
        <f t="shared" si="535"/>
        <v>A+J=</v>
      </c>
      <c r="AA1015" s="140">
        <f t="shared" si="536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4"/>
      <c r="DX1015" s="1"/>
      <c r="DY1015" s="1"/>
      <c r="DZ1015" s="1"/>
      <c r="EA1015" s="1"/>
      <c r="EB1015" s="1"/>
      <c r="EC1015" s="1"/>
    </row>
    <row r="1016" spans="1:133" ht="15" x14ac:dyDescent="0.2">
      <c r="A1016" s="134">
        <f t="shared" si="527"/>
        <v>45069</v>
      </c>
      <c r="B1016" s="135">
        <f t="shared" si="519"/>
        <v>985.75745778999999</v>
      </c>
      <c r="C1016" s="220">
        <f t="shared" si="518"/>
        <v>785.65485137144276</v>
      </c>
      <c r="D1016" s="136">
        <f t="shared" si="528"/>
        <v>6609.67</v>
      </c>
      <c r="E1016" s="137">
        <f t="shared" si="541"/>
        <v>6649.99</v>
      </c>
      <c r="F1016" s="138">
        <f t="shared" si="542"/>
        <v>45038</v>
      </c>
      <c r="G1016" s="139">
        <f t="shared" si="520"/>
        <v>6.1001532602988906E-3</v>
      </c>
      <c r="H1016" s="140">
        <f t="shared" si="533"/>
        <v>45097</v>
      </c>
      <c r="I1016" s="140">
        <f t="shared" si="521"/>
        <v>45097</v>
      </c>
      <c r="J1016" s="141">
        <f t="shared" si="529"/>
        <v>20</v>
      </c>
      <c r="K1016" s="141">
        <f t="shared" si="544"/>
        <v>1</v>
      </c>
      <c r="L1016" s="8">
        <f t="shared" si="530"/>
        <v>1.00030412</v>
      </c>
      <c r="M1016" s="142">
        <f t="shared" si="543"/>
        <v>1.0071003300000001</v>
      </c>
      <c r="N1016" s="142">
        <f t="shared" si="537"/>
        <v>1.2539372975459029</v>
      </c>
      <c r="O1016" s="135">
        <f t="shared" si="540"/>
        <v>1.2543186399999999</v>
      </c>
      <c r="P1016" s="135">
        <f t="shared" si="522"/>
        <v>985.46152468000003</v>
      </c>
      <c r="Q1016" s="190">
        <f t="shared" si="534"/>
        <v>0</v>
      </c>
      <c r="R1016" s="191">
        <f t="shared" si="531"/>
        <v>0</v>
      </c>
      <c r="S1016" s="135">
        <f t="shared" si="523"/>
        <v>0</v>
      </c>
      <c r="T1016" s="145">
        <f t="shared" si="532"/>
        <v>7.8600000000000003E-2</v>
      </c>
      <c r="U1016" s="143">
        <f t="shared" si="539"/>
        <v>1</v>
      </c>
      <c r="V1016" s="143">
        <v>252</v>
      </c>
      <c r="W1016" s="142">
        <f t="shared" si="524"/>
        <v>1.0003002990000001</v>
      </c>
      <c r="X1016" s="135">
        <f t="shared" si="525"/>
        <v>0.29593311</v>
      </c>
      <c r="Y1016" s="135">
        <f t="shared" si="526"/>
        <v>0</v>
      </c>
      <c r="Z1016" s="148" t="str">
        <f t="shared" si="535"/>
        <v>A+J=</v>
      </c>
      <c r="AA1016" s="140">
        <f t="shared" si="536"/>
        <v>45097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4"/>
      <c r="DX1016" s="1"/>
      <c r="DY1016" s="1"/>
      <c r="DZ1016" s="1"/>
      <c r="EA1016" s="1"/>
      <c r="EB1016" s="1"/>
      <c r="EC1016" s="1"/>
    </row>
    <row r="1017" spans="1:133" ht="15" x14ac:dyDescent="0.2">
      <c r="A1017" s="134">
        <f t="shared" si="527"/>
        <v>45070</v>
      </c>
      <c r="B1017" s="135">
        <f t="shared" si="519"/>
        <v>986.35336237999991</v>
      </c>
      <c r="C1017" s="220">
        <f t="shared" si="518"/>
        <v>785.65485137144276</v>
      </c>
      <c r="D1017" s="136">
        <f t="shared" si="528"/>
        <v>6609.67</v>
      </c>
      <c r="E1017" s="137">
        <f t="shared" si="541"/>
        <v>6649.99</v>
      </c>
      <c r="F1017" s="138">
        <f t="shared" si="542"/>
        <v>45038</v>
      </c>
      <c r="G1017" s="139">
        <f t="shared" si="520"/>
        <v>6.1001532602988906E-3</v>
      </c>
      <c r="H1017" s="140">
        <f t="shared" si="533"/>
        <v>45097</v>
      </c>
      <c r="I1017" s="140">
        <f t="shared" si="521"/>
        <v>45097</v>
      </c>
      <c r="J1017" s="141">
        <f t="shared" si="529"/>
        <v>20</v>
      </c>
      <c r="K1017" s="141">
        <f t="shared" si="544"/>
        <v>2</v>
      </c>
      <c r="L1017" s="8">
        <f t="shared" si="530"/>
        <v>1.0006083400000001</v>
      </c>
      <c r="M1017" s="142">
        <f t="shared" si="543"/>
        <v>1.0071003300000001</v>
      </c>
      <c r="N1017" s="142">
        <f t="shared" si="537"/>
        <v>1.2539372975459029</v>
      </c>
      <c r="O1017" s="135">
        <f t="shared" si="540"/>
        <v>1.2547001099999999</v>
      </c>
      <c r="P1017" s="135">
        <f t="shared" si="522"/>
        <v>985.76122842999996</v>
      </c>
      <c r="Q1017" s="190">
        <f t="shared" si="534"/>
        <v>0</v>
      </c>
      <c r="R1017" s="191">
        <f t="shared" si="531"/>
        <v>0</v>
      </c>
      <c r="S1017" s="135">
        <f t="shared" si="523"/>
        <v>0</v>
      </c>
      <c r="T1017" s="145">
        <f t="shared" si="532"/>
        <v>7.8600000000000003E-2</v>
      </c>
      <c r="U1017" s="143">
        <f t="shared" si="539"/>
        <v>2</v>
      </c>
      <c r="V1017" s="143">
        <v>252</v>
      </c>
      <c r="W1017" s="142">
        <f t="shared" si="524"/>
        <v>1.0006006869999999</v>
      </c>
      <c r="X1017" s="135">
        <f t="shared" si="525"/>
        <v>0.59213395000000002</v>
      </c>
      <c r="Y1017" s="135">
        <f t="shared" si="526"/>
        <v>0</v>
      </c>
      <c r="Z1017" s="148" t="str">
        <f t="shared" si="535"/>
        <v>A+J=</v>
      </c>
      <c r="AA1017" s="140">
        <f t="shared" si="536"/>
        <v>45097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4"/>
      <c r="DX1017" s="1"/>
      <c r="DY1017" s="1"/>
      <c r="DZ1017" s="1"/>
      <c r="EA1017" s="1"/>
      <c r="EB1017" s="1"/>
      <c r="EC1017" s="1"/>
    </row>
    <row r="1018" spans="1:133" ht="15" x14ac:dyDescent="0.2">
      <c r="A1018" s="134">
        <f t="shared" si="527"/>
        <v>45071</v>
      </c>
      <c r="B1018" s="135">
        <f t="shared" si="519"/>
        <v>986.94963113999995</v>
      </c>
      <c r="C1018" s="220">
        <f t="shared" si="518"/>
        <v>785.65485137144276</v>
      </c>
      <c r="D1018" s="136">
        <f t="shared" si="528"/>
        <v>6609.67</v>
      </c>
      <c r="E1018" s="137">
        <f t="shared" si="541"/>
        <v>6649.99</v>
      </c>
      <c r="F1018" s="138">
        <f t="shared" si="542"/>
        <v>45038</v>
      </c>
      <c r="G1018" s="139">
        <f t="shared" si="520"/>
        <v>6.1001532602988906E-3</v>
      </c>
      <c r="H1018" s="140">
        <f t="shared" si="533"/>
        <v>45097</v>
      </c>
      <c r="I1018" s="140">
        <f t="shared" si="521"/>
        <v>45097</v>
      </c>
      <c r="J1018" s="141">
        <f t="shared" si="529"/>
        <v>20</v>
      </c>
      <c r="K1018" s="141">
        <f t="shared" si="544"/>
        <v>3</v>
      </c>
      <c r="L1018" s="8">
        <f t="shared" si="530"/>
        <v>1.0009126500000001</v>
      </c>
      <c r="M1018" s="142">
        <f t="shared" si="543"/>
        <v>1.0071003300000001</v>
      </c>
      <c r="N1018" s="142">
        <f t="shared" si="537"/>
        <v>1.2539372975459029</v>
      </c>
      <c r="O1018" s="135">
        <f t="shared" si="540"/>
        <v>1.2550817000000001</v>
      </c>
      <c r="P1018" s="135">
        <f t="shared" si="522"/>
        <v>986.06102647</v>
      </c>
      <c r="Q1018" s="190">
        <f t="shared" si="534"/>
        <v>0</v>
      </c>
      <c r="R1018" s="191">
        <f t="shared" si="531"/>
        <v>0</v>
      </c>
      <c r="S1018" s="135">
        <f t="shared" si="523"/>
        <v>0</v>
      </c>
      <c r="T1018" s="145">
        <f t="shared" si="532"/>
        <v>7.8600000000000003E-2</v>
      </c>
      <c r="U1018" s="143">
        <f t="shared" si="539"/>
        <v>3</v>
      </c>
      <c r="V1018" s="143">
        <v>252</v>
      </c>
      <c r="W1018" s="142">
        <f t="shared" si="524"/>
        <v>1.000901166</v>
      </c>
      <c r="X1018" s="135">
        <f t="shared" si="525"/>
        <v>0.88860466999999999</v>
      </c>
      <c r="Y1018" s="135">
        <f t="shared" si="526"/>
        <v>0</v>
      </c>
      <c r="Z1018" s="148" t="str">
        <f t="shared" si="535"/>
        <v>A+J=</v>
      </c>
      <c r="AA1018" s="140">
        <f t="shared" si="536"/>
        <v>45097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4"/>
      <c r="DX1018" s="1"/>
      <c r="DY1018" s="1"/>
      <c r="DZ1018" s="1"/>
      <c r="EA1018" s="1"/>
      <c r="EB1018" s="1"/>
      <c r="EC1018" s="1"/>
    </row>
    <row r="1019" spans="1:133" ht="15" x14ac:dyDescent="0.2">
      <c r="A1019" s="134">
        <f t="shared" si="527"/>
        <v>45072</v>
      </c>
      <c r="B1019" s="135">
        <f t="shared" si="519"/>
        <v>987.5462642</v>
      </c>
      <c r="C1019" s="220">
        <f t="shared" si="518"/>
        <v>785.65485137144276</v>
      </c>
      <c r="D1019" s="136">
        <f t="shared" si="528"/>
        <v>6609.67</v>
      </c>
      <c r="E1019" s="137">
        <f t="shared" si="541"/>
        <v>6649.99</v>
      </c>
      <c r="F1019" s="138">
        <f t="shared" si="542"/>
        <v>45038</v>
      </c>
      <c r="G1019" s="139">
        <f t="shared" si="520"/>
        <v>6.1001532602988906E-3</v>
      </c>
      <c r="H1019" s="140">
        <f t="shared" si="533"/>
        <v>45097</v>
      </c>
      <c r="I1019" s="140">
        <f t="shared" si="521"/>
        <v>45097</v>
      </c>
      <c r="J1019" s="141">
        <f t="shared" si="529"/>
        <v>20</v>
      </c>
      <c r="K1019" s="141">
        <f t="shared" si="544"/>
        <v>4</v>
      </c>
      <c r="L1019" s="8">
        <f t="shared" si="530"/>
        <v>1.0012170600000001</v>
      </c>
      <c r="M1019" s="142">
        <f t="shared" si="543"/>
        <v>1.0071003300000001</v>
      </c>
      <c r="N1019" s="142">
        <f t="shared" si="537"/>
        <v>1.2539372975459029</v>
      </c>
      <c r="O1019" s="135">
        <f t="shared" si="540"/>
        <v>1.2554634099999999</v>
      </c>
      <c r="P1019" s="135">
        <f t="shared" si="522"/>
        <v>986.36091878000002</v>
      </c>
      <c r="Q1019" s="190">
        <f t="shared" si="534"/>
        <v>0</v>
      </c>
      <c r="R1019" s="191">
        <f t="shared" si="531"/>
        <v>0</v>
      </c>
      <c r="S1019" s="135">
        <f t="shared" si="523"/>
        <v>0</v>
      </c>
      <c r="T1019" s="145">
        <f t="shared" si="532"/>
        <v>7.8600000000000003E-2</v>
      </c>
      <c r="U1019" s="143">
        <f t="shared" si="539"/>
        <v>4</v>
      </c>
      <c r="V1019" s="143">
        <v>252</v>
      </c>
      <c r="W1019" s="142">
        <f t="shared" si="524"/>
        <v>1.0012017360000001</v>
      </c>
      <c r="X1019" s="135">
        <f t="shared" si="525"/>
        <v>1.18534542</v>
      </c>
      <c r="Y1019" s="135">
        <f t="shared" si="526"/>
        <v>0</v>
      </c>
      <c r="Z1019" s="148" t="str">
        <f t="shared" si="535"/>
        <v>A+J=</v>
      </c>
      <c r="AA1019" s="140">
        <f t="shared" si="536"/>
        <v>45097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4"/>
      <c r="DX1019" s="1"/>
      <c r="DY1019" s="1"/>
      <c r="DZ1019" s="1"/>
      <c r="EA1019" s="1"/>
      <c r="EB1019" s="1"/>
      <c r="EC1019" s="1"/>
    </row>
    <row r="1020" spans="1:133" ht="15" x14ac:dyDescent="0.2">
      <c r="A1020" s="134">
        <f t="shared" si="527"/>
        <v>45073</v>
      </c>
      <c r="B1020" s="135">
        <f t="shared" si="519"/>
        <v>988.14325191</v>
      </c>
      <c r="C1020" s="220">
        <f t="shared" si="518"/>
        <v>785.65485137144276</v>
      </c>
      <c r="D1020" s="136">
        <f t="shared" si="528"/>
        <v>6609.67</v>
      </c>
      <c r="E1020" s="137">
        <f t="shared" si="541"/>
        <v>6649.99</v>
      </c>
      <c r="F1020" s="138">
        <f t="shared" si="542"/>
        <v>45038</v>
      </c>
      <c r="G1020" s="139">
        <f t="shared" si="520"/>
        <v>6.1001532602988906E-3</v>
      </c>
      <c r="H1020" s="140">
        <f t="shared" si="533"/>
        <v>45097</v>
      </c>
      <c r="I1020" s="140">
        <f t="shared" si="521"/>
        <v>45097</v>
      </c>
      <c r="J1020" s="141">
        <f t="shared" si="529"/>
        <v>20</v>
      </c>
      <c r="K1020" s="141">
        <f t="shared" si="544"/>
        <v>5</v>
      </c>
      <c r="L1020" s="8">
        <f t="shared" si="530"/>
        <v>1.00152156</v>
      </c>
      <c r="M1020" s="142">
        <f t="shared" si="543"/>
        <v>1.0071003300000001</v>
      </c>
      <c r="N1020" s="142">
        <f t="shared" si="537"/>
        <v>1.2539372975459029</v>
      </c>
      <c r="O1020" s="135">
        <f t="shared" si="540"/>
        <v>1.25584523</v>
      </c>
      <c r="P1020" s="135">
        <f t="shared" si="522"/>
        <v>986.66089752000005</v>
      </c>
      <c r="Q1020" s="190">
        <f t="shared" si="534"/>
        <v>0</v>
      </c>
      <c r="R1020" s="191">
        <f t="shared" si="531"/>
        <v>0</v>
      </c>
      <c r="S1020" s="135">
        <f t="shared" si="523"/>
        <v>0</v>
      </c>
      <c r="T1020" s="145">
        <f t="shared" si="532"/>
        <v>7.8600000000000003E-2</v>
      </c>
      <c r="U1020" s="143">
        <f t="shared" si="539"/>
        <v>5</v>
      </c>
      <c r="V1020" s="143">
        <v>252</v>
      </c>
      <c r="W1020" s="142">
        <f t="shared" si="524"/>
        <v>1.0015023949999999</v>
      </c>
      <c r="X1020" s="135">
        <f t="shared" si="525"/>
        <v>1.48235439</v>
      </c>
      <c r="Y1020" s="135">
        <f t="shared" si="526"/>
        <v>0</v>
      </c>
      <c r="Z1020" s="148" t="str">
        <f t="shared" si="535"/>
        <v>A+J=</v>
      </c>
      <c r="AA1020" s="140">
        <f t="shared" si="536"/>
        <v>45097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4"/>
      <c r="DX1020" s="1"/>
      <c r="DY1020" s="1"/>
      <c r="DZ1020" s="1"/>
      <c r="EA1020" s="1"/>
      <c r="EB1020" s="1"/>
      <c r="EC1020" s="1"/>
    </row>
    <row r="1021" spans="1:133" ht="15" x14ac:dyDescent="0.2">
      <c r="A1021" s="134">
        <f t="shared" si="527"/>
        <v>45074</v>
      </c>
      <c r="B1021" s="135">
        <f t="shared" si="519"/>
        <v>988.14325191</v>
      </c>
      <c r="C1021" s="220">
        <f t="shared" si="518"/>
        <v>785.65485137144276</v>
      </c>
      <c r="D1021" s="136">
        <f t="shared" si="528"/>
        <v>6609.67</v>
      </c>
      <c r="E1021" s="137">
        <f t="shared" si="541"/>
        <v>6649.99</v>
      </c>
      <c r="F1021" s="138">
        <f t="shared" si="542"/>
        <v>45038</v>
      </c>
      <c r="G1021" s="139">
        <f t="shared" si="520"/>
        <v>6.1001532602988906E-3</v>
      </c>
      <c r="H1021" s="140">
        <f t="shared" si="533"/>
        <v>45097</v>
      </c>
      <c r="I1021" s="140">
        <f t="shared" si="521"/>
        <v>45097</v>
      </c>
      <c r="J1021" s="141">
        <f t="shared" si="529"/>
        <v>20</v>
      </c>
      <c r="K1021" s="141">
        <f t="shared" si="544"/>
        <v>5</v>
      </c>
      <c r="L1021" s="8">
        <f t="shared" si="530"/>
        <v>1.00152156</v>
      </c>
      <c r="M1021" s="142">
        <f t="shared" si="543"/>
        <v>1.0071003300000001</v>
      </c>
      <c r="N1021" s="142">
        <f t="shared" si="537"/>
        <v>1.2539372975459029</v>
      </c>
      <c r="O1021" s="135">
        <f t="shared" si="540"/>
        <v>1.25584523</v>
      </c>
      <c r="P1021" s="135">
        <f t="shared" si="522"/>
        <v>986.66089752000005</v>
      </c>
      <c r="Q1021" s="190">
        <f t="shared" si="534"/>
        <v>0</v>
      </c>
      <c r="R1021" s="191">
        <f t="shared" si="531"/>
        <v>0</v>
      </c>
      <c r="S1021" s="135">
        <f t="shared" si="523"/>
        <v>0</v>
      </c>
      <c r="T1021" s="145">
        <f t="shared" si="532"/>
        <v>7.8600000000000003E-2</v>
      </c>
      <c r="U1021" s="143">
        <f t="shared" si="539"/>
        <v>5</v>
      </c>
      <c r="V1021" s="143">
        <v>252</v>
      </c>
      <c r="W1021" s="142">
        <f t="shared" si="524"/>
        <v>1.0015023949999999</v>
      </c>
      <c r="X1021" s="135">
        <f t="shared" si="525"/>
        <v>1.48235439</v>
      </c>
      <c r="Y1021" s="135">
        <f t="shared" si="526"/>
        <v>0</v>
      </c>
      <c r="Z1021" s="148" t="str">
        <f t="shared" si="535"/>
        <v>A+J=</v>
      </c>
      <c r="AA1021" s="140">
        <f t="shared" si="536"/>
        <v>45097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4"/>
      <c r="DX1021" s="1"/>
      <c r="DY1021" s="1"/>
      <c r="DZ1021" s="1"/>
      <c r="EA1021" s="1"/>
      <c r="EB1021" s="1"/>
      <c r="EC1021" s="1"/>
    </row>
    <row r="1022" spans="1:133" ht="15" x14ac:dyDescent="0.2">
      <c r="A1022" s="134">
        <f t="shared" si="527"/>
        <v>45075</v>
      </c>
      <c r="B1022" s="135">
        <f t="shared" si="519"/>
        <v>988.14325191</v>
      </c>
      <c r="C1022" s="220">
        <f t="shared" si="518"/>
        <v>785.65485137144276</v>
      </c>
      <c r="D1022" s="136">
        <f t="shared" si="528"/>
        <v>6609.67</v>
      </c>
      <c r="E1022" s="137">
        <f t="shared" si="541"/>
        <v>6649.99</v>
      </c>
      <c r="F1022" s="138">
        <f t="shared" si="542"/>
        <v>45038</v>
      </c>
      <c r="G1022" s="139">
        <f t="shared" si="520"/>
        <v>6.1001532602988906E-3</v>
      </c>
      <c r="H1022" s="140">
        <f t="shared" si="533"/>
        <v>45097</v>
      </c>
      <c r="I1022" s="140">
        <f t="shared" si="521"/>
        <v>45097</v>
      </c>
      <c r="J1022" s="141">
        <f t="shared" si="529"/>
        <v>20</v>
      </c>
      <c r="K1022" s="141">
        <f t="shared" si="544"/>
        <v>5</v>
      </c>
      <c r="L1022" s="8">
        <f t="shared" si="530"/>
        <v>1.00152156</v>
      </c>
      <c r="M1022" s="142">
        <f t="shared" si="543"/>
        <v>1.0071003300000001</v>
      </c>
      <c r="N1022" s="142">
        <f t="shared" si="537"/>
        <v>1.2539372975459029</v>
      </c>
      <c r="O1022" s="135">
        <f t="shared" si="540"/>
        <v>1.25584523</v>
      </c>
      <c r="P1022" s="135">
        <f t="shared" si="522"/>
        <v>986.66089752000005</v>
      </c>
      <c r="Q1022" s="190">
        <f t="shared" si="534"/>
        <v>0</v>
      </c>
      <c r="R1022" s="191">
        <f t="shared" si="531"/>
        <v>0</v>
      </c>
      <c r="S1022" s="135">
        <f t="shared" si="523"/>
        <v>0</v>
      </c>
      <c r="T1022" s="145">
        <f t="shared" si="532"/>
        <v>7.8600000000000003E-2</v>
      </c>
      <c r="U1022" s="143">
        <f t="shared" si="539"/>
        <v>5</v>
      </c>
      <c r="V1022" s="143">
        <v>252</v>
      </c>
      <c r="W1022" s="142">
        <f t="shared" si="524"/>
        <v>1.0015023949999999</v>
      </c>
      <c r="X1022" s="135">
        <f t="shared" si="525"/>
        <v>1.48235439</v>
      </c>
      <c r="Y1022" s="135">
        <f t="shared" si="526"/>
        <v>0</v>
      </c>
      <c r="Z1022" s="148" t="str">
        <f t="shared" si="535"/>
        <v>A+J=</v>
      </c>
      <c r="AA1022" s="140">
        <f t="shared" si="536"/>
        <v>45097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4"/>
      <c r="DX1022" s="1"/>
      <c r="DY1022" s="1"/>
      <c r="DZ1022" s="1"/>
      <c r="EA1022" s="1"/>
      <c r="EB1022" s="1"/>
      <c r="EC1022" s="1"/>
    </row>
    <row r="1023" spans="1:133" ht="15" x14ac:dyDescent="0.2">
      <c r="A1023" s="134">
        <f t="shared" si="527"/>
        <v>45076</v>
      </c>
      <c r="B1023" s="135">
        <f t="shared" si="519"/>
        <v>988.74060426000005</v>
      </c>
      <c r="C1023" s="220">
        <f t="shared" si="518"/>
        <v>785.65485137144276</v>
      </c>
      <c r="D1023" s="136">
        <f t="shared" si="528"/>
        <v>6609.67</v>
      </c>
      <c r="E1023" s="137">
        <f t="shared" si="541"/>
        <v>6649.99</v>
      </c>
      <c r="F1023" s="138">
        <f t="shared" si="542"/>
        <v>45038</v>
      </c>
      <c r="G1023" s="139">
        <f t="shared" si="520"/>
        <v>6.1001532602988906E-3</v>
      </c>
      <c r="H1023" s="140">
        <f t="shared" si="533"/>
        <v>45097</v>
      </c>
      <c r="I1023" s="140">
        <f t="shared" si="521"/>
        <v>45097</v>
      </c>
      <c r="J1023" s="141">
        <f t="shared" si="529"/>
        <v>20</v>
      </c>
      <c r="K1023" s="141">
        <f t="shared" si="544"/>
        <v>6</v>
      </c>
      <c r="L1023" s="8">
        <f t="shared" si="530"/>
        <v>1.0018261500000001</v>
      </c>
      <c r="M1023" s="142">
        <f t="shared" si="543"/>
        <v>1.0071003300000001</v>
      </c>
      <c r="N1023" s="142">
        <f t="shared" si="537"/>
        <v>1.2539372975459029</v>
      </c>
      <c r="O1023" s="135">
        <f t="shared" si="540"/>
        <v>1.2562271700000001</v>
      </c>
      <c r="P1023" s="135">
        <f t="shared" si="522"/>
        <v>986.96097053000005</v>
      </c>
      <c r="Q1023" s="190">
        <f t="shared" si="534"/>
        <v>0</v>
      </c>
      <c r="R1023" s="191">
        <f t="shared" si="531"/>
        <v>0</v>
      </c>
      <c r="S1023" s="135">
        <f t="shared" si="523"/>
        <v>0</v>
      </c>
      <c r="T1023" s="145">
        <f t="shared" si="532"/>
        <v>7.8600000000000003E-2</v>
      </c>
      <c r="U1023" s="143">
        <f t="shared" si="539"/>
        <v>6</v>
      </c>
      <c r="V1023" s="143">
        <v>252</v>
      </c>
      <c r="W1023" s="142">
        <f t="shared" si="524"/>
        <v>1.001803145</v>
      </c>
      <c r="X1023" s="135">
        <f t="shared" si="525"/>
        <v>1.77963373</v>
      </c>
      <c r="Y1023" s="135">
        <f t="shared" si="526"/>
        <v>0</v>
      </c>
      <c r="Z1023" s="148" t="str">
        <f t="shared" si="535"/>
        <v>A+J=</v>
      </c>
      <c r="AA1023" s="140">
        <f t="shared" si="536"/>
        <v>45097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4"/>
      <c r="DX1023" s="1"/>
      <c r="DY1023" s="1"/>
      <c r="DZ1023" s="1"/>
      <c r="EA1023" s="1"/>
      <c r="EB1023" s="1"/>
      <c r="EC1023" s="1"/>
    </row>
    <row r="1024" spans="1:133" ht="15" x14ac:dyDescent="0.2">
      <c r="A1024" s="134">
        <f t="shared" si="527"/>
        <v>45077</v>
      </c>
      <c r="B1024" s="135">
        <f t="shared" si="519"/>
        <v>989.33831256999997</v>
      </c>
      <c r="C1024" s="220">
        <f t="shared" si="518"/>
        <v>785.65485137144276</v>
      </c>
      <c r="D1024" s="136">
        <f t="shared" si="528"/>
        <v>6609.67</v>
      </c>
      <c r="E1024" s="137">
        <f t="shared" si="541"/>
        <v>6649.99</v>
      </c>
      <c r="F1024" s="138">
        <f t="shared" si="542"/>
        <v>45038</v>
      </c>
      <c r="G1024" s="139">
        <f t="shared" si="520"/>
        <v>6.1001532602988906E-3</v>
      </c>
      <c r="H1024" s="140">
        <f t="shared" si="533"/>
        <v>45097</v>
      </c>
      <c r="I1024" s="140">
        <f t="shared" si="521"/>
        <v>45097</v>
      </c>
      <c r="J1024" s="141">
        <f t="shared" si="529"/>
        <v>20</v>
      </c>
      <c r="K1024" s="141">
        <f t="shared" si="544"/>
        <v>7</v>
      </c>
      <c r="L1024" s="8">
        <f t="shared" si="530"/>
        <v>1.00213083</v>
      </c>
      <c r="M1024" s="142">
        <f t="shared" si="543"/>
        <v>1.0071003300000001</v>
      </c>
      <c r="N1024" s="142">
        <f t="shared" si="537"/>
        <v>1.2539372975459029</v>
      </c>
      <c r="O1024" s="135">
        <f t="shared" si="540"/>
        <v>1.2566092200000001</v>
      </c>
      <c r="P1024" s="135">
        <f t="shared" si="522"/>
        <v>987.26112996999996</v>
      </c>
      <c r="Q1024" s="190">
        <f t="shared" si="534"/>
        <v>0</v>
      </c>
      <c r="R1024" s="191">
        <f t="shared" si="531"/>
        <v>0</v>
      </c>
      <c r="S1024" s="135">
        <f t="shared" si="523"/>
        <v>0</v>
      </c>
      <c r="T1024" s="145">
        <f t="shared" si="532"/>
        <v>7.8600000000000003E-2</v>
      </c>
      <c r="U1024" s="143">
        <f t="shared" si="539"/>
        <v>7</v>
      </c>
      <c r="V1024" s="143">
        <v>252</v>
      </c>
      <c r="W1024" s="142">
        <f t="shared" si="524"/>
        <v>1.002103985</v>
      </c>
      <c r="X1024" s="135">
        <f t="shared" si="525"/>
        <v>2.0771826</v>
      </c>
      <c r="Y1024" s="135">
        <f t="shared" si="526"/>
        <v>0</v>
      </c>
      <c r="Z1024" s="148" t="str">
        <f t="shared" si="535"/>
        <v>A+J=</v>
      </c>
      <c r="AA1024" s="140">
        <f t="shared" si="536"/>
        <v>45097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4"/>
      <c r="DX1024" s="1"/>
      <c r="DY1024" s="1"/>
      <c r="DZ1024" s="1"/>
      <c r="EA1024" s="1"/>
      <c r="EB1024" s="1"/>
      <c r="EC1024" s="1"/>
    </row>
    <row r="1025" spans="1:133" ht="15" x14ac:dyDescent="0.2">
      <c r="A1025" s="134">
        <f t="shared" si="527"/>
        <v>45078</v>
      </c>
      <c r="B1025" s="135">
        <f t="shared" si="519"/>
        <v>989.93638584999997</v>
      </c>
      <c r="C1025" s="220">
        <f t="shared" si="518"/>
        <v>785.65485137144276</v>
      </c>
      <c r="D1025" s="136">
        <f t="shared" si="528"/>
        <v>6609.67</v>
      </c>
      <c r="E1025" s="137">
        <f t="shared" si="541"/>
        <v>6649.99</v>
      </c>
      <c r="F1025" s="138">
        <f t="shared" si="542"/>
        <v>45038</v>
      </c>
      <c r="G1025" s="139">
        <f t="shared" si="520"/>
        <v>6.1001532602988906E-3</v>
      </c>
      <c r="H1025" s="140">
        <f t="shared" si="533"/>
        <v>45097</v>
      </c>
      <c r="I1025" s="140">
        <f t="shared" si="521"/>
        <v>45097</v>
      </c>
      <c r="J1025" s="141">
        <f t="shared" si="529"/>
        <v>20</v>
      </c>
      <c r="K1025" s="141">
        <f t="shared" si="544"/>
        <v>8</v>
      </c>
      <c r="L1025" s="8">
        <f t="shared" si="530"/>
        <v>1.00243561</v>
      </c>
      <c r="M1025" s="142">
        <f t="shared" si="543"/>
        <v>1.0071003300000001</v>
      </c>
      <c r="N1025" s="142">
        <f t="shared" si="537"/>
        <v>1.2539372975459029</v>
      </c>
      <c r="O1025" s="135">
        <f t="shared" si="540"/>
        <v>1.25699139</v>
      </c>
      <c r="P1025" s="135">
        <f t="shared" si="522"/>
        <v>987.56138367999995</v>
      </c>
      <c r="Q1025" s="190">
        <f t="shared" si="534"/>
        <v>0</v>
      </c>
      <c r="R1025" s="191">
        <f t="shared" si="531"/>
        <v>0</v>
      </c>
      <c r="S1025" s="135">
        <f t="shared" si="523"/>
        <v>0</v>
      </c>
      <c r="T1025" s="145">
        <f t="shared" si="532"/>
        <v>7.8600000000000003E-2</v>
      </c>
      <c r="U1025" s="143">
        <f t="shared" si="539"/>
        <v>8</v>
      </c>
      <c r="V1025" s="143">
        <v>252</v>
      </c>
      <c r="W1025" s="142">
        <f t="shared" si="524"/>
        <v>1.0024049159999999</v>
      </c>
      <c r="X1025" s="135">
        <f t="shared" si="525"/>
        <v>2.3750021700000001</v>
      </c>
      <c r="Y1025" s="135">
        <f t="shared" si="526"/>
        <v>0</v>
      </c>
      <c r="Z1025" s="148" t="str">
        <f t="shared" si="535"/>
        <v>A+J=</v>
      </c>
      <c r="AA1025" s="140">
        <f t="shared" si="536"/>
        <v>45097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4"/>
      <c r="DX1025" s="1"/>
      <c r="DY1025" s="1"/>
      <c r="DZ1025" s="1"/>
      <c r="EA1025" s="1"/>
      <c r="EB1025" s="1"/>
      <c r="EC1025" s="1"/>
    </row>
    <row r="1026" spans="1:133" ht="15" x14ac:dyDescent="0.2">
      <c r="A1026" s="134">
        <f t="shared" si="527"/>
        <v>45079</v>
      </c>
      <c r="B1026" s="135">
        <f t="shared" si="519"/>
        <v>990.53481539999996</v>
      </c>
      <c r="C1026" s="220">
        <f t="shared" si="518"/>
        <v>785.65485137144276</v>
      </c>
      <c r="D1026" s="136">
        <f t="shared" si="528"/>
        <v>6609.67</v>
      </c>
      <c r="E1026" s="137">
        <f t="shared" si="541"/>
        <v>6649.99</v>
      </c>
      <c r="F1026" s="138">
        <f t="shared" si="542"/>
        <v>45038</v>
      </c>
      <c r="G1026" s="139">
        <f t="shared" si="520"/>
        <v>6.1001532602988906E-3</v>
      </c>
      <c r="H1026" s="140">
        <f t="shared" si="533"/>
        <v>45097</v>
      </c>
      <c r="I1026" s="140">
        <f t="shared" si="521"/>
        <v>45097</v>
      </c>
      <c r="J1026" s="141">
        <f t="shared" si="529"/>
        <v>20</v>
      </c>
      <c r="K1026" s="141">
        <f t="shared" si="544"/>
        <v>9</v>
      </c>
      <c r="L1026" s="8">
        <f t="shared" si="530"/>
        <v>1.00274047</v>
      </c>
      <c r="M1026" s="142">
        <f t="shared" si="543"/>
        <v>1.0071003300000001</v>
      </c>
      <c r="N1026" s="142">
        <f t="shared" si="537"/>
        <v>1.2539372975459029</v>
      </c>
      <c r="O1026" s="135">
        <f t="shared" si="540"/>
        <v>1.25737367</v>
      </c>
      <c r="P1026" s="135">
        <f t="shared" si="522"/>
        <v>987.86172381999995</v>
      </c>
      <c r="Q1026" s="190">
        <f t="shared" si="534"/>
        <v>0</v>
      </c>
      <c r="R1026" s="191">
        <f t="shared" si="531"/>
        <v>0</v>
      </c>
      <c r="S1026" s="135">
        <f t="shared" si="523"/>
        <v>0</v>
      </c>
      <c r="T1026" s="145">
        <f t="shared" si="532"/>
        <v>7.8600000000000003E-2</v>
      </c>
      <c r="U1026" s="143">
        <f t="shared" si="539"/>
        <v>9</v>
      </c>
      <c r="V1026" s="143">
        <v>252</v>
      </c>
      <c r="W1026" s="142">
        <f t="shared" si="524"/>
        <v>1.002705937</v>
      </c>
      <c r="X1026" s="135">
        <f t="shared" si="525"/>
        <v>2.6730915799999999</v>
      </c>
      <c r="Y1026" s="135">
        <f t="shared" si="526"/>
        <v>0</v>
      </c>
      <c r="Z1026" s="148" t="str">
        <f t="shared" si="535"/>
        <v>A+J=</v>
      </c>
      <c r="AA1026" s="140">
        <f t="shared" si="536"/>
        <v>45097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4"/>
      <c r="DX1026" s="1"/>
      <c r="DY1026" s="1"/>
      <c r="DZ1026" s="1"/>
      <c r="EA1026" s="1"/>
      <c r="EB1026" s="1"/>
      <c r="EC1026" s="1"/>
    </row>
    <row r="1027" spans="1:133" ht="15" x14ac:dyDescent="0.2">
      <c r="A1027" s="134">
        <f t="shared" si="527"/>
        <v>45080</v>
      </c>
      <c r="B1027" s="135">
        <f t="shared" si="519"/>
        <v>991.13360927000008</v>
      </c>
      <c r="C1027" s="220">
        <f t="shared" si="518"/>
        <v>785.65485137144276</v>
      </c>
      <c r="D1027" s="136">
        <f t="shared" si="528"/>
        <v>6609.67</v>
      </c>
      <c r="E1027" s="137">
        <f t="shared" si="541"/>
        <v>6649.99</v>
      </c>
      <c r="F1027" s="138">
        <f t="shared" si="542"/>
        <v>45038</v>
      </c>
      <c r="G1027" s="139">
        <f t="shared" si="520"/>
        <v>6.1001532602988906E-3</v>
      </c>
      <c r="H1027" s="140">
        <f t="shared" si="533"/>
        <v>45097</v>
      </c>
      <c r="I1027" s="140">
        <f t="shared" si="521"/>
        <v>45097</v>
      </c>
      <c r="J1027" s="141">
        <f t="shared" si="529"/>
        <v>20</v>
      </c>
      <c r="K1027" s="141">
        <f t="shared" si="544"/>
        <v>10</v>
      </c>
      <c r="L1027" s="8">
        <f t="shared" si="530"/>
        <v>1.00304543</v>
      </c>
      <c r="M1027" s="142">
        <f t="shared" si="543"/>
        <v>1.0071003300000001</v>
      </c>
      <c r="N1027" s="142">
        <f t="shared" si="537"/>
        <v>1.2539372975459029</v>
      </c>
      <c r="O1027" s="135">
        <f t="shared" si="540"/>
        <v>1.2577560699999999</v>
      </c>
      <c r="P1027" s="135">
        <f t="shared" si="522"/>
        <v>988.16215823000005</v>
      </c>
      <c r="Q1027" s="190">
        <f t="shared" si="534"/>
        <v>0</v>
      </c>
      <c r="R1027" s="191">
        <f t="shared" si="531"/>
        <v>0</v>
      </c>
      <c r="S1027" s="135">
        <f t="shared" si="523"/>
        <v>0</v>
      </c>
      <c r="T1027" s="145">
        <f t="shared" si="532"/>
        <v>7.8600000000000003E-2</v>
      </c>
      <c r="U1027" s="143">
        <f t="shared" si="539"/>
        <v>10</v>
      </c>
      <c r="V1027" s="143">
        <v>252</v>
      </c>
      <c r="W1027" s="142">
        <f t="shared" si="524"/>
        <v>1.003007048</v>
      </c>
      <c r="X1027" s="135">
        <f t="shared" si="525"/>
        <v>2.9714510399999998</v>
      </c>
      <c r="Y1027" s="135">
        <f t="shared" si="526"/>
        <v>0</v>
      </c>
      <c r="Z1027" s="148" t="str">
        <f t="shared" si="535"/>
        <v>A+J=</v>
      </c>
      <c r="AA1027" s="140">
        <f t="shared" si="536"/>
        <v>45097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4"/>
      <c r="DX1027" s="1"/>
      <c r="DY1027" s="1"/>
      <c r="DZ1027" s="1"/>
      <c r="EA1027" s="1"/>
      <c r="EB1027" s="1"/>
      <c r="EC1027" s="1"/>
    </row>
    <row r="1028" spans="1:133" ht="15" x14ac:dyDescent="0.2">
      <c r="A1028" s="134">
        <f t="shared" si="527"/>
        <v>45081</v>
      </c>
      <c r="B1028" s="135">
        <f t="shared" si="519"/>
        <v>991.13360927000008</v>
      </c>
      <c r="C1028" s="220">
        <f t="shared" si="518"/>
        <v>785.65485137144276</v>
      </c>
      <c r="D1028" s="136">
        <f t="shared" si="528"/>
        <v>6609.67</v>
      </c>
      <c r="E1028" s="137">
        <f t="shared" si="541"/>
        <v>6649.99</v>
      </c>
      <c r="F1028" s="138">
        <f t="shared" si="542"/>
        <v>45038</v>
      </c>
      <c r="G1028" s="139">
        <f t="shared" si="520"/>
        <v>6.1001532602988906E-3</v>
      </c>
      <c r="H1028" s="140">
        <f t="shared" si="533"/>
        <v>45097</v>
      </c>
      <c r="I1028" s="140">
        <f t="shared" si="521"/>
        <v>45097</v>
      </c>
      <c r="J1028" s="141">
        <f t="shared" si="529"/>
        <v>20</v>
      </c>
      <c r="K1028" s="141">
        <f t="shared" si="544"/>
        <v>10</v>
      </c>
      <c r="L1028" s="8">
        <f t="shared" si="530"/>
        <v>1.00304543</v>
      </c>
      <c r="M1028" s="142">
        <f t="shared" si="543"/>
        <v>1.0071003300000001</v>
      </c>
      <c r="N1028" s="142">
        <f t="shared" si="537"/>
        <v>1.2539372975459029</v>
      </c>
      <c r="O1028" s="135">
        <f t="shared" si="540"/>
        <v>1.2577560699999999</v>
      </c>
      <c r="P1028" s="135">
        <f t="shared" si="522"/>
        <v>988.16215823000005</v>
      </c>
      <c r="Q1028" s="190">
        <f t="shared" si="534"/>
        <v>0</v>
      </c>
      <c r="R1028" s="191">
        <f t="shared" si="531"/>
        <v>0</v>
      </c>
      <c r="S1028" s="135">
        <f t="shared" si="523"/>
        <v>0</v>
      </c>
      <c r="T1028" s="145">
        <f t="shared" si="532"/>
        <v>7.8600000000000003E-2</v>
      </c>
      <c r="U1028" s="143">
        <f t="shared" si="539"/>
        <v>10</v>
      </c>
      <c r="V1028" s="143">
        <v>252</v>
      </c>
      <c r="W1028" s="142">
        <f t="shared" si="524"/>
        <v>1.003007048</v>
      </c>
      <c r="X1028" s="135">
        <f t="shared" si="525"/>
        <v>2.9714510399999998</v>
      </c>
      <c r="Y1028" s="135">
        <f t="shared" si="526"/>
        <v>0</v>
      </c>
      <c r="Z1028" s="148" t="str">
        <f t="shared" si="535"/>
        <v>A+J=</v>
      </c>
      <c r="AA1028" s="140">
        <f t="shared" si="536"/>
        <v>45097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4"/>
      <c r="DX1028" s="1"/>
      <c r="DY1028" s="1"/>
      <c r="DZ1028" s="1"/>
      <c r="EA1028" s="1"/>
      <c r="EB1028" s="1"/>
      <c r="EC1028" s="1"/>
    </row>
    <row r="1029" spans="1:133" ht="15" x14ac:dyDescent="0.2">
      <c r="A1029" s="134">
        <f t="shared" si="527"/>
        <v>45082</v>
      </c>
      <c r="B1029" s="135">
        <f t="shared" si="519"/>
        <v>991.13360927000008</v>
      </c>
      <c r="C1029" s="220">
        <f t="shared" si="518"/>
        <v>785.65485137144276</v>
      </c>
      <c r="D1029" s="136">
        <f t="shared" si="528"/>
        <v>6609.67</v>
      </c>
      <c r="E1029" s="137">
        <f t="shared" si="541"/>
        <v>6649.99</v>
      </c>
      <c r="F1029" s="138">
        <f t="shared" si="542"/>
        <v>45038</v>
      </c>
      <c r="G1029" s="139">
        <f t="shared" si="520"/>
        <v>6.1001532602988906E-3</v>
      </c>
      <c r="H1029" s="140">
        <f t="shared" si="533"/>
        <v>45097</v>
      </c>
      <c r="I1029" s="140">
        <f t="shared" si="521"/>
        <v>45097</v>
      </c>
      <c r="J1029" s="141">
        <f t="shared" si="529"/>
        <v>20</v>
      </c>
      <c r="K1029" s="141">
        <f t="shared" si="544"/>
        <v>10</v>
      </c>
      <c r="L1029" s="8">
        <f t="shared" si="530"/>
        <v>1.00304543</v>
      </c>
      <c r="M1029" s="142">
        <f t="shared" si="543"/>
        <v>1.0071003300000001</v>
      </c>
      <c r="N1029" s="142">
        <f t="shared" si="537"/>
        <v>1.2539372975459029</v>
      </c>
      <c r="O1029" s="135">
        <f t="shared" si="540"/>
        <v>1.2577560699999999</v>
      </c>
      <c r="P1029" s="135">
        <f t="shared" si="522"/>
        <v>988.16215823000005</v>
      </c>
      <c r="Q1029" s="190">
        <f t="shared" si="534"/>
        <v>0</v>
      </c>
      <c r="R1029" s="191">
        <f t="shared" si="531"/>
        <v>0</v>
      </c>
      <c r="S1029" s="135">
        <f t="shared" si="523"/>
        <v>0</v>
      </c>
      <c r="T1029" s="145">
        <f t="shared" si="532"/>
        <v>7.8600000000000003E-2</v>
      </c>
      <c r="U1029" s="143">
        <f t="shared" si="539"/>
        <v>10</v>
      </c>
      <c r="V1029" s="143">
        <v>252</v>
      </c>
      <c r="W1029" s="142">
        <f t="shared" si="524"/>
        <v>1.003007048</v>
      </c>
      <c r="X1029" s="135">
        <f t="shared" si="525"/>
        <v>2.9714510399999998</v>
      </c>
      <c r="Y1029" s="135">
        <f t="shared" si="526"/>
        <v>0</v>
      </c>
      <c r="Z1029" s="148" t="str">
        <f t="shared" si="535"/>
        <v>A+J=</v>
      </c>
      <c r="AA1029" s="140">
        <f t="shared" si="536"/>
        <v>45097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4"/>
      <c r="DX1029" s="1"/>
      <c r="DY1029" s="1"/>
      <c r="DZ1029" s="1"/>
      <c r="EA1029" s="1"/>
      <c r="EB1029" s="1"/>
      <c r="EC1029" s="1"/>
    </row>
    <row r="1030" spans="1:133" ht="15" x14ac:dyDescent="0.2">
      <c r="A1030" s="134">
        <f t="shared" si="527"/>
        <v>45083</v>
      </c>
      <c r="B1030" s="135">
        <f t="shared" si="519"/>
        <v>991.73277648999999</v>
      </c>
      <c r="C1030" s="220">
        <f t="shared" si="518"/>
        <v>785.65485137144276</v>
      </c>
      <c r="D1030" s="136">
        <f t="shared" si="528"/>
        <v>6609.67</v>
      </c>
      <c r="E1030" s="137">
        <f t="shared" si="541"/>
        <v>6649.99</v>
      </c>
      <c r="F1030" s="138">
        <f t="shared" si="542"/>
        <v>45038</v>
      </c>
      <c r="G1030" s="139">
        <f t="shared" si="520"/>
        <v>6.1001532602988906E-3</v>
      </c>
      <c r="H1030" s="140">
        <f t="shared" si="533"/>
        <v>45097</v>
      </c>
      <c r="I1030" s="140">
        <f t="shared" si="521"/>
        <v>45097</v>
      </c>
      <c r="J1030" s="141">
        <f t="shared" si="529"/>
        <v>20</v>
      </c>
      <c r="K1030" s="141">
        <f t="shared" si="544"/>
        <v>11</v>
      </c>
      <c r="L1030" s="8">
        <f t="shared" si="530"/>
        <v>1.0033504900000001</v>
      </c>
      <c r="M1030" s="142">
        <f t="shared" si="543"/>
        <v>1.0071003300000001</v>
      </c>
      <c r="N1030" s="142">
        <f t="shared" si="537"/>
        <v>1.2539372975459029</v>
      </c>
      <c r="O1030" s="135">
        <f t="shared" si="540"/>
        <v>1.2581386000000001</v>
      </c>
      <c r="P1030" s="135">
        <f t="shared" si="522"/>
        <v>988.46269477999999</v>
      </c>
      <c r="Q1030" s="190">
        <f t="shared" si="534"/>
        <v>0</v>
      </c>
      <c r="R1030" s="191">
        <f t="shared" si="531"/>
        <v>0</v>
      </c>
      <c r="S1030" s="135">
        <f t="shared" si="523"/>
        <v>0</v>
      </c>
      <c r="T1030" s="145">
        <f t="shared" si="532"/>
        <v>7.8600000000000003E-2</v>
      </c>
      <c r="U1030" s="143">
        <f t="shared" si="539"/>
        <v>11</v>
      </c>
      <c r="V1030" s="143">
        <v>252</v>
      </c>
      <c r="W1030" s="142">
        <f t="shared" si="524"/>
        <v>1.0033082499999999</v>
      </c>
      <c r="X1030" s="135">
        <f t="shared" si="525"/>
        <v>3.2700817099999999</v>
      </c>
      <c r="Y1030" s="135">
        <f t="shared" si="526"/>
        <v>0</v>
      </c>
      <c r="Z1030" s="148" t="str">
        <f t="shared" si="535"/>
        <v>A+J=</v>
      </c>
      <c r="AA1030" s="140">
        <f t="shared" si="536"/>
        <v>45097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4"/>
      <c r="DX1030" s="1"/>
      <c r="DY1030" s="1"/>
      <c r="DZ1030" s="1"/>
      <c r="EA1030" s="1"/>
      <c r="EB1030" s="1"/>
      <c r="EC1030" s="1"/>
    </row>
    <row r="1031" spans="1:133" ht="15" x14ac:dyDescent="0.2">
      <c r="A1031" s="134">
        <f t="shared" si="527"/>
        <v>45084</v>
      </c>
      <c r="B1031" s="135">
        <f t="shared" si="519"/>
        <v>992.33228469999995</v>
      </c>
      <c r="C1031" s="220">
        <f t="shared" si="518"/>
        <v>785.65485137144276</v>
      </c>
      <c r="D1031" s="136">
        <f t="shared" si="528"/>
        <v>6609.67</v>
      </c>
      <c r="E1031" s="137">
        <f t="shared" si="541"/>
        <v>6649.99</v>
      </c>
      <c r="F1031" s="138">
        <f t="shared" si="542"/>
        <v>45038</v>
      </c>
      <c r="G1031" s="139">
        <f t="shared" si="520"/>
        <v>6.1001532602988906E-3</v>
      </c>
      <c r="H1031" s="140">
        <f t="shared" si="533"/>
        <v>45097</v>
      </c>
      <c r="I1031" s="140">
        <f t="shared" si="521"/>
        <v>45097</v>
      </c>
      <c r="J1031" s="141">
        <f t="shared" si="529"/>
        <v>20</v>
      </c>
      <c r="K1031" s="141">
        <f t="shared" si="544"/>
        <v>12</v>
      </c>
      <c r="L1031" s="8">
        <f t="shared" si="530"/>
        <v>1.0036556299999999</v>
      </c>
      <c r="M1031" s="142">
        <f t="shared" si="543"/>
        <v>1.0071003300000001</v>
      </c>
      <c r="N1031" s="142">
        <f t="shared" si="537"/>
        <v>1.2539372975459029</v>
      </c>
      <c r="O1031" s="135">
        <f t="shared" si="540"/>
        <v>1.25852122</v>
      </c>
      <c r="P1031" s="135">
        <f t="shared" si="522"/>
        <v>988.76330203999999</v>
      </c>
      <c r="Q1031" s="190">
        <f t="shared" si="534"/>
        <v>0</v>
      </c>
      <c r="R1031" s="191">
        <f t="shared" si="531"/>
        <v>0</v>
      </c>
      <c r="S1031" s="135">
        <f t="shared" si="523"/>
        <v>0</v>
      </c>
      <c r="T1031" s="145">
        <f t="shared" si="532"/>
        <v>7.8600000000000003E-2</v>
      </c>
      <c r="U1031" s="143">
        <f t="shared" si="539"/>
        <v>12</v>
      </c>
      <c r="V1031" s="143">
        <v>252</v>
      </c>
      <c r="W1031" s="142">
        <f t="shared" si="524"/>
        <v>1.003609542</v>
      </c>
      <c r="X1031" s="135">
        <f t="shared" si="525"/>
        <v>3.5689826600000001</v>
      </c>
      <c r="Y1031" s="135">
        <f t="shared" si="526"/>
        <v>0</v>
      </c>
      <c r="Z1031" s="148" t="str">
        <f t="shared" si="535"/>
        <v>A+J=</v>
      </c>
      <c r="AA1031" s="140">
        <f t="shared" si="536"/>
        <v>45097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4"/>
      <c r="DX1031" s="1"/>
      <c r="DY1031" s="1"/>
      <c r="DZ1031" s="1"/>
      <c r="EA1031" s="1"/>
      <c r="EB1031" s="1"/>
      <c r="EC1031" s="1"/>
    </row>
    <row r="1032" spans="1:133" ht="15" x14ac:dyDescent="0.2">
      <c r="A1032" s="134">
        <f t="shared" si="527"/>
        <v>45085</v>
      </c>
      <c r="B1032" s="135">
        <f t="shared" si="519"/>
        <v>992.93217350000009</v>
      </c>
      <c r="C1032" s="220">
        <f t="shared" si="518"/>
        <v>785.65485137144276</v>
      </c>
      <c r="D1032" s="136">
        <f t="shared" si="528"/>
        <v>6609.67</v>
      </c>
      <c r="E1032" s="137">
        <f t="shared" si="541"/>
        <v>6649.99</v>
      </c>
      <c r="F1032" s="138">
        <f t="shared" si="542"/>
        <v>45038</v>
      </c>
      <c r="G1032" s="139">
        <f t="shared" si="520"/>
        <v>6.1001532602988906E-3</v>
      </c>
      <c r="H1032" s="140">
        <f t="shared" si="533"/>
        <v>45097</v>
      </c>
      <c r="I1032" s="140">
        <f t="shared" si="521"/>
        <v>45097</v>
      </c>
      <c r="J1032" s="141">
        <f t="shared" si="529"/>
        <v>20</v>
      </c>
      <c r="K1032" s="141">
        <f t="shared" si="544"/>
        <v>13</v>
      </c>
      <c r="L1032" s="8">
        <f t="shared" si="530"/>
        <v>1.00396087</v>
      </c>
      <c r="M1032" s="142">
        <f t="shared" si="543"/>
        <v>1.0071003300000001</v>
      </c>
      <c r="N1032" s="142">
        <f t="shared" si="537"/>
        <v>1.2539372975459029</v>
      </c>
      <c r="O1032" s="135">
        <f t="shared" si="540"/>
        <v>1.2589039799999999</v>
      </c>
      <c r="P1032" s="135">
        <f t="shared" si="522"/>
        <v>989.06401929000003</v>
      </c>
      <c r="Q1032" s="190">
        <f t="shared" si="534"/>
        <v>0</v>
      </c>
      <c r="R1032" s="191">
        <f t="shared" si="531"/>
        <v>0</v>
      </c>
      <c r="S1032" s="135">
        <f t="shared" si="523"/>
        <v>0</v>
      </c>
      <c r="T1032" s="145">
        <f t="shared" si="532"/>
        <v>7.8600000000000003E-2</v>
      </c>
      <c r="U1032" s="143">
        <f t="shared" si="539"/>
        <v>13</v>
      </c>
      <c r="V1032" s="143">
        <v>252</v>
      </c>
      <c r="W1032" s="142">
        <f t="shared" si="524"/>
        <v>1.0039109239999999</v>
      </c>
      <c r="X1032" s="135">
        <f t="shared" si="525"/>
        <v>3.8681542100000001</v>
      </c>
      <c r="Y1032" s="135">
        <f t="shared" si="526"/>
        <v>0</v>
      </c>
      <c r="Z1032" s="148" t="str">
        <f t="shared" si="535"/>
        <v>A+J=</v>
      </c>
      <c r="AA1032" s="140">
        <f t="shared" si="536"/>
        <v>45097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4"/>
      <c r="DX1032" s="1"/>
      <c r="DY1032" s="1"/>
      <c r="DZ1032" s="1"/>
      <c r="EA1032" s="1"/>
      <c r="EB1032" s="1"/>
      <c r="EC1032" s="1"/>
    </row>
    <row r="1033" spans="1:133" ht="15" x14ac:dyDescent="0.2">
      <c r="A1033" s="134">
        <f t="shared" si="527"/>
        <v>45086</v>
      </c>
      <c r="B1033" s="135">
        <f t="shared" si="519"/>
        <v>992.93217350000009</v>
      </c>
      <c r="C1033" s="220">
        <f t="shared" ref="C1033:C1096" si="545">C1032-(S1032/O1032)</f>
        <v>785.65485137144276</v>
      </c>
      <c r="D1033" s="136">
        <f t="shared" si="528"/>
        <v>6609.67</v>
      </c>
      <c r="E1033" s="137">
        <f t="shared" si="541"/>
        <v>6649.99</v>
      </c>
      <c r="F1033" s="138">
        <f t="shared" si="542"/>
        <v>45038</v>
      </c>
      <c r="G1033" s="139">
        <f t="shared" si="520"/>
        <v>6.1001532602988906E-3</v>
      </c>
      <c r="H1033" s="140">
        <f t="shared" si="533"/>
        <v>45097</v>
      </c>
      <c r="I1033" s="140">
        <f t="shared" si="521"/>
        <v>45097</v>
      </c>
      <c r="J1033" s="141">
        <f t="shared" si="529"/>
        <v>20</v>
      </c>
      <c r="K1033" s="141">
        <f t="shared" si="544"/>
        <v>13</v>
      </c>
      <c r="L1033" s="8">
        <f t="shared" si="530"/>
        <v>1.00396087</v>
      </c>
      <c r="M1033" s="142">
        <f t="shared" si="543"/>
        <v>1.0071003300000001</v>
      </c>
      <c r="N1033" s="142">
        <f t="shared" si="537"/>
        <v>1.2539372975459029</v>
      </c>
      <c r="O1033" s="135">
        <f t="shared" si="540"/>
        <v>1.2589039799999999</v>
      </c>
      <c r="P1033" s="135">
        <f t="shared" si="522"/>
        <v>989.06401929000003</v>
      </c>
      <c r="Q1033" s="190">
        <f t="shared" si="534"/>
        <v>0</v>
      </c>
      <c r="R1033" s="191">
        <f t="shared" si="531"/>
        <v>0</v>
      </c>
      <c r="S1033" s="135">
        <f t="shared" si="523"/>
        <v>0</v>
      </c>
      <c r="T1033" s="145">
        <f t="shared" si="532"/>
        <v>7.8600000000000003E-2</v>
      </c>
      <c r="U1033" s="143">
        <f t="shared" si="539"/>
        <v>13</v>
      </c>
      <c r="V1033" s="143">
        <v>252</v>
      </c>
      <c r="W1033" s="142">
        <f t="shared" si="524"/>
        <v>1.0039109239999999</v>
      </c>
      <c r="X1033" s="135">
        <f t="shared" si="525"/>
        <v>3.8681542100000001</v>
      </c>
      <c r="Y1033" s="135">
        <f t="shared" si="526"/>
        <v>0</v>
      </c>
      <c r="Z1033" s="148" t="str">
        <f t="shared" si="535"/>
        <v>A+J=</v>
      </c>
      <c r="AA1033" s="140">
        <f t="shared" si="536"/>
        <v>45097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4"/>
      <c r="DX1033" s="1"/>
      <c r="DY1033" s="1"/>
      <c r="DZ1033" s="1"/>
      <c r="EA1033" s="1"/>
      <c r="EB1033" s="1"/>
      <c r="EC1033" s="1"/>
    </row>
    <row r="1034" spans="1:133" ht="15" x14ac:dyDescent="0.2">
      <c r="A1034" s="134">
        <f t="shared" si="527"/>
        <v>45087</v>
      </c>
      <c r="B1034" s="135">
        <f t="shared" ref="B1034:B1097" si="546">(P1034+X1034)</f>
        <v>993.53242037999996</v>
      </c>
      <c r="C1034" s="220">
        <f t="shared" si="545"/>
        <v>785.65485137144276</v>
      </c>
      <c r="D1034" s="136">
        <f t="shared" si="528"/>
        <v>6609.67</v>
      </c>
      <c r="E1034" s="137">
        <f t="shared" si="541"/>
        <v>6649.99</v>
      </c>
      <c r="F1034" s="138">
        <f t="shared" si="542"/>
        <v>45038</v>
      </c>
      <c r="G1034" s="139">
        <f t="shared" ref="G1034:G1097" si="547">(E1034/D1034)-1</f>
        <v>6.1001532602988906E-3</v>
      </c>
      <c r="H1034" s="140">
        <f t="shared" si="533"/>
        <v>45097</v>
      </c>
      <c r="I1034" s="140">
        <f t="shared" ref="I1034:I1097" si="548">IF(A1034&gt;I1033,H1034,I1033)</f>
        <v>45097</v>
      </c>
      <c r="J1034" s="141">
        <f t="shared" si="529"/>
        <v>20</v>
      </c>
      <c r="K1034" s="141">
        <f t="shared" si="544"/>
        <v>14</v>
      </c>
      <c r="L1034" s="8">
        <f t="shared" si="530"/>
        <v>1.0042662099999999</v>
      </c>
      <c r="M1034" s="142">
        <f t="shared" si="543"/>
        <v>1.0071003300000001</v>
      </c>
      <c r="N1034" s="142">
        <f t="shared" si="537"/>
        <v>1.2539372975459029</v>
      </c>
      <c r="O1034" s="135">
        <f t="shared" si="540"/>
        <v>1.2592868500000001</v>
      </c>
      <c r="P1034" s="135">
        <f t="shared" ref="P1034:P1097" si="549">TRUNC(C1034*O1034,8)</f>
        <v>989.36482296999998</v>
      </c>
      <c r="Q1034" s="190">
        <f t="shared" si="534"/>
        <v>0</v>
      </c>
      <c r="R1034" s="191">
        <f t="shared" si="531"/>
        <v>0</v>
      </c>
      <c r="S1034" s="135">
        <f t="shared" ref="S1034:S1097" si="550">IF(R1034&gt;0,TRUNC(R1034*P1034,8),0)</f>
        <v>0</v>
      </c>
      <c r="T1034" s="145">
        <f t="shared" si="532"/>
        <v>7.8600000000000003E-2</v>
      </c>
      <c r="U1034" s="143">
        <f t="shared" si="539"/>
        <v>14</v>
      </c>
      <c r="V1034" s="143">
        <v>252</v>
      </c>
      <c r="W1034" s="142">
        <f t="shared" ref="W1034:W1097" si="551">ROUND((1+T1034)^TRUNC((U1034/V1034),9),9)</f>
        <v>1.0042123970000001</v>
      </c>
      <c r="X1034" s="135">
        <f t="shared" ref="X1034:X1097" si="552">TRUNC((P1034*(W1034-1)),8)</f>
        <v>4.1675974099999999</v>
      </c>
      <c r="Y1034" s="135">
        <f t="shared" ref="Y1034:Y1097" si="553">IF(Q1034&gt;0,S1034+X1034,0)</f>
        <v>0</v>
      </c>
      <c r="Z1034" s="148" t="str">
        <f t="shared" si="535"/>
        <v>A+J=</v>
      </c>
      <c r="AA1034" s="140">
        <f t="shared" si="536"/>
        <v>45097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4"/>
      <c r="DX1034" s="1"/>
      <c r="DY1034" s="1"/>
      <c r="DZ1034" s="1"/>
      <c r="EA1034" s="1"/>
      <c r="EB1034" s="1"/>
      <c r="EC1034" s="1"/>
    </row>
    <row r="1035" spans="1:133" ht="15" x14ac:dyDescent="0.2">
      <c r="A1035" s="134">
        <f t="shared" ref="A1035:A1098" si="554">(A1034+1)</f>
        <v>45088</v>
      </c>
      <c r="B1035" s="135">
        <f t="shared" si="546"/>
        <v>993.53242037999996</v>
      </c>
      <c r="C1035" s="220">
        <f t="shared" si="545"/>
        <v>785.65485137144276</v>
      </c>
      <c r="D1035" s="136">
        <f t="shared" ref="D1035:D1098" si="555">IF(E1035=E1034,D1034,E1034)</f>
        <v>6609.67</v>
      </c>
      <c r="E1035" s="137">
        <f t="shared" si="541"/>
        <v>6649.99</v>
      </c>
      <c r="F1035" s="138">
        <f t="shared" si="542"/>
        <v>45038</v>
      </c>
      <c r="G1035" s="139">
        <f t="shared" si="547"/>
        <v>6.1001532602988906E-3</v>
      </c>
      <c r="H1035" s="140">
        <f t="shared" si="533"/>
        <v>45097</v>
      </c>
      <c r="I1035" s="140">
        <f t="shared" si="548"/>
        <v>45097</v>
      </c>
      <c r="J1035" s="141">
        <f t="shared" ref="J1035:J1098" si="556">IF(I1035=I1034,J1034,NETWORKDAYS(I1034,I1035,$AD$148:$AD$502)-1)</f>
        <v>20</v>
      </c>
      <c r="K1035" s="141">
        <f t="shared" si="544"/>
        <v>14</v>
      </c>
      <c r="L1035" s="8">
        <f t="shared" ref="L1035:L1098" si="557">IF(E1035&lt;D1035,1,TRUNC((E1035/D1035)^TRUNC((K1035/J1035),9),8))</f>
        <v>1.0042662099999999</v>
      </c>
      <c r="M1035" s="142">
        <f t="shared" si="543"/>
        <v>1.0071003300000001</v>
      </c>
      <c r="N1035" s="142">
        <f t="shared" si="537"/>
        <v>1.2539372975459029</v>
      </c>
      <c r="O1035" s="135">
        <f t="shared" si="540"/>
        <v>1.2592868500000001</v>
      </c>
      <c r="P1035" s="135">
        <f t="shared" si="549"/>
        <v>989.36482296999998</v>
      </c>
      <c r="Q1035" s="190">
        <f t="shared" si="534"/>
        <v>0</v>
      </c>
      <c r="R1035" s="191">
        <f t="shared" ref="R1035:R1098" si="558">IF(Q1035&gt;0,VLOOKUP($A1035,$AD$10:$AI$140,6),0)</f>
        <v>0</v>
      </c>
      <c r="S1035" s="135">
        <f t="shared" si="550"/>
        <v>0</v>
      </c>
      <c r="T1035" s="145">
        <f t="shared" ref="T1035:T1098" si="559">(T1034)</f>
        <v>7.8600000000000003E-2</v>
      </c>
      <c r="U1035" s="143">
        <f t="shared" si="539"/>
        <v>14</v>
      </c>
      <c r="V1035" s="143">
        <v>252</v>
      </c>
      <c r="W1035" s="142">
        <f t="shared" si="551"/>
        <v>1.0042123970000001</v>
      </c>
      <c r="X1035" s="135">
        <f t="shared" si="552"/>
        <v>4.1675974099999999</v>
      </c>
      <c r="Y1035" s="135">
        <f t="shared" si="553"/>
        <v>0</v>
      </c>
      <c r="Z1035" s="148" t="str">
        <f t="shared" si="535"/>
        <v>A+J=</v>
      </c>
      <c r="AA1035" s="140">
        <f t="shared" si="536"/>
        <v>45097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4"/>
      <c r="DX1035" s="1"/>
      <c r="DY1035" s="1"/>
      <c r="DZ1035" s="1"/>
      <c r="EA1035" s="1"/>
      <c r="EB1035" s="1"/>
      <c r="EC1035" s="1"/>
    </row>
    <row r="1036" spans="1:133" ht="15" x14ac:dyDescent="0.2">
      <c r="A1036" s="134">
        <f t="shared" si="554"/>
        <v>45089</v>
      </c>
      <c r="B1036" s="135">
        <f t="shared" si="546"/>
        <v>993.53242037999996</v>
      </c>
      <c r="C1036" s="220">
        <f t="shared" si="545"/>
        <v>785.65485137144276</v>
      </c>
      <c r="D1036" s="136">
        <f t="shared" si="555"/>
        <v>6609.67</v>
      </c>
      <c r="E1036" s="137">
        <f t="shared" si="541"/>
        <v>6649.99</v>
      </c>
      <c r="F1036" s="138">
        <f t="shared" si="542"/>
        <v>45038</v>
      </c>
      <c r="G1036" s="139">
        <f t="shared" si="547"/>
        <v>6.1001532602988906E-3</v>
      </c>
      <c r="H1036" s="140">
        <f t="shared" ref="H1036:H1099" si="560">IF(DAY(A1036)=H$9,VLOOKUP(A1036,AH$118:AN$450,4),H1035)</f>
        <v>45097</v>
      </c>
      <c r="I1036" s="140">
        <f t="shared" si="548"/>
        <v>45097</v>
      </c>
      <c r="J1036" s="141">
        <f t="shared" si="556"/>
        <v>20</v>
      </c>
      <c r="K1036" s="141">
        <f t="shared" si="544"/>
        <v>14</v>
      </c>
      <c r="L1036" s="8">
        <f t="shared" si="557"/>
        <v>1.0042662099999999</v>
      </c>
      <c r="M1036" s="142">
        <f t="shared" si="543"/>
        <v>1.0071003300000001</v>
      </c>
      <c r="N1036" s="142">
        <f t="shared" si="537"/>
        <v>1.2539372975459029</v>
      </c>
      <c r="O1036" s="135">
        <f t="shared" si="540"/>
        <v>1.2592868500000001</v>
      </c>
      <c r="P1036" s="135">
        <f t="shared" si="549"/>
        <v>989.36482296999998</v>
      </c>
      <c r="Q1036" s="190">
        <f t="shared" ref="Q1036:Q1099" si="561">IF(VLOOKUP(A1036,AD$10:AK$140,8)=VLOOKUP(A1035,AD$10:AK$140,8),0,VLOOKUP(A1036,AD$10:AK$140,8))</f>
        <v>0</v>
      </c>
      <c r="R1036" s="191">
        <f t="shared" si="558"/>
        <v>0</v>
      </c>
      <c r="S1036" s="135">
        <f t="shared" si="550"/>
        <v>0</v>
      </c>
      <c r="T1036" s="145">
        <f t="shared" si="559"/>
        <v>7.8600000000000003E-2</v>
      </c>
      <c r="U1036" s="143">
        <f t="shared" si="539"/>
        <v>14</v>
      </c>
      <c r="V1036" s="143">
        <v>252</v>
      </c>
      <c r="W1036" s="142">
        <f t="shared" si="551"/>
        <v>1.0042123970000001</v>
      </c>
      <c r="X1036" s="135">
        <f t="shared" si="552"/>
        <v>4.1675974099999999</v>
      </c>
      <c r="Y1036" s="135">
        <f t="shared" si="553"/>
        <v>0</v>
      </c>
      <c r="Z1036" s="148" t="str">
        <f t="shared" ref="Z1036:Z1099" si="562">IF($Q1035&gt;0,VLOOKUP($A1035,$AD$10:$AM$140,9),Z1035)</f>
        <v>A+J=</v>
      </c>
      <c r="AA1036" s="140">
        <f t="shared" ref="AA1036:AA1099" si="563">IF($Q1035&gt;0,VLOOKUP($A1035,$AD$10:$AM$140,10),AA1035)</f>
        <v>45097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4"/>
      <c r="DX1036" s="1"/>
      <c r="DY1036" s="1"/>
      <c r="DZ1036" s="1"/>
      <c r="EA1036" s="1"/>
      <c r="EB1036" s="1"/>
      <c r="EC1036" s="1"/>
    </row>
    <row r="1037" spans="1:133" ht="15" x14ac:dyDescent="0.2">
      <c r="A1037" s="134">
        <f t="shared" si="554"/>
        <v>45090</v>
      </c>
      <c r="B1037" s="135">
        <f t="shared" si="546"/>
        <v>994.13302549000002</v>
      </c>
      <c r="C1037" s="220">
        <f t="shared" si="545"/>
        <v>785.65485137144276</v>
      </c>
      <c r="D1037" s="136">
        <f t="shared" si="555"/>
        <v>6609.67</v>
      </c>
      <c r="E1037" s="137">
        <f t="shared" si="541"/>
        <v>6649.99</v>
      </c>
      <c r="F1037" s="138">
        <f t="shared" si="542"/>
        <v>45038</v>
      </c>
      <c r="G1037" s="139">
        <f t="shared" si="547"/>
        <v>6.1001532602988906E-3</v>
      </c>
      <c r="H1037" s="140">
        <f t="shared" si="560"/>
        <v>45097</v>
      </c>
      <c r="I1037" s="140">
        <f t="shared" si="548"/>
        <v>45097</v>
      </c>
      <c r="J1037" s="141">
        <f t="shared" si="556"/>
        <v>20</v>
      </c>
      <c r="K1037" s="141">
        <f t="shared" si="544"/>
        <v>15</v>
      </c>
      <c r="L1037" s="8">
        <f t="shared" si="557"/>
        <v>1.00457163</v>
      </c>
      <c r="M1037" s="142">
        <f t="shared" si="543"/>
        <v>1.0071003300000001</v>
      </c>
      <c r="N1037" s="142">
        <f t="shared" si="537"/>
        <v>1.2539372975459029</v>
      </c>
      <c r="O1037" s="135">
        <f t="shared" si="540"/>
        <v>1.25966983</v>
      </c>
      <c r="P1037" s="135">
        <f t="shared" si="549"/>
        <v>989.66571306000003</v>
      </c>
      <c r="Q1037" s="190">
        <f t="shared" si="561"/>
        <v>0</v>
      </c>
      <c r="R1037" s="191">
        <f t="shared" si="558"/>
        <v>0</v>
      </c>
      <c r="S1037" s="135">
        <f t="shared" si="550"/>
        <v>0</v>
      </c>
      <c r="T1037" s="145">
        <f t="shared" si="559"/>
        <v>7.8600000000000003E-2</v>
      </c>
      <c r="U1037" s="143">
        <f t="shared" si="539"/>
        <v>15</v>
      </c>
      <c r="V1037" s="143">
        <v>252</v>
      </c>
      <c r="W1037" s="142">
        <f t="shared" si="551"/>
        <v>1.004513961</v>
      </c>
      <c r="X1037" s="135">
        <f t="shared" si="552"/>
        <v>4.4673124299999998</v>
      </c>
      <c r="Y1037" s="135">
        <f t="shared" si="553"/>
        <v>0</v>
      </c>
      <c r="Z1037" s="148" t="str">
        <f t="shared" si="562"/>
        <v>A+J=</v>
      </c>
      <c r="AA1037" s="140">
        <f t="shared" si="563"/>
        <v>45097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4"/>
      <c r="DX1037" s="1"/>
      <c r="DY1037" s="1"/>
      <c r="DZ1037" s="1"/>
      <c r="EA1037" s="1"/>
      <c r="EB1037" s="1"/>
      <c r="EC1037" s="1"/>
    </row>
    <row r="1038" spans="1:133" ht="15" x14ac:dyDescent="0.2">
      <c r="A1038" s="134">
        <f t="shared" si="554"/>
        <v>45091</v>
      </c>
      <c r="B1038" s="135">
        <f t="shared" si="546"/>
        <v>994.73399589999997</v>
      </c>
      <c r="C1038" s="220">
        <f t="shared" si="545"/>
        <v>785.65485137144276</v>
      </c>
      <c r="D1038" s="136">
        <f t="shared" si="555"/>
        <v>6609.67</v>
      </c>
      <c r="E1038" s="137">
        <f t="shared" si="541"/>
        <v>6649.99</v>
      </c>
      <c r="F1038" s="138">
        <f t="shared" si="542"/>
        <v>45038</v>
      </c>
      <c r="G1038" s="139">
        <f t="shared" si="547"/>
        <v>6.1001532602988906E-3</v>
      </c>
      <c r="H1038" s="140">
        <f t="shared" si="560"/>
        <v>45097</v>
      </c>
      <c r="I1038" s="140">
        <f t="shared" si="548"/>
        <v>45097</v>
      </c>
      <c r="J1038" s="141">
        <f t="shared" si="556"/>
        <v>20</v>
      </c>
      <c r="K1038" s="141">
        <f t="shared" si="544"/>
        <v>16</v>
      </c>
      <c r="L1038" s="8">
        <f t="shared" si="557"/>
        <v>1.00487715</v>
      </c>
      <c r="M1038" s="142">
        <f t="shared" si="543"/>
        <v>1.0071003300000001</v>
      </c>
      <c r="N1038" s="142">
        <f t="shared" si="537"/>
        <v>1.2539372975459029</v>
      </c>
      <c r="O1038" s="135">
        <f t="shared" si="540"/>
        <v>1.2600529300000001</v>
      </c>
      <c r="P1038" s="135">
        <f t="shared" si="549"/>
        <v>989.96669742999995</v>
      </c>
      <c r="Q1038" s="190">
        <f t="shared" si="561"/>
        <v>0</v>
      </c>
      <c r="R1038" s="191">
        <f t="shared" si="558"/>
        <v>0</v>
      </c>
      <c r="S1038" s="135">
        <f t="shared" si="550"/>
        <v>0</v>
      </c>
      <c r="T1038" s="145">
        <f t="shared" si="559"/>
        <v>7.8600000000000003E-2</v>
      </c>
      <c r="U1038" s="143">
        <f t="shared" si="539"/>
        <v>16</v>
      </c>
      <c r="V1038" s="143">
        <v>252</v>
      </c>
      <c r="W1038" s="142">
        <f t="shared" si="551"/>
        <v>1.0048156150000001</v>
      </c>
      <c r="X1038" s="135">
        <f t="shared" si="552"/>
        <v>4.7672984700000001</v>
      </c>
      <c r="Y1038" s="135">
        <f t="shared" si="553"/>
        <v>0</v>
      </c>
      <c r="Z1038" s="148" t="str">
        <f t="shared" si="562"/>
        <v>A+J=</v>
      </c>
      <c r="AA1038" s="140">
        <f t="shared" si="563"/>
        <v>45097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4"/>
      <c r="DX1038" s="1"/>
      <c r="DY1038" s="1"/>
      <c r="DZ1038" s="1"/>
      <c r="EA1038" s="1"/>
      <c r="EB1038" s="1"/>
      <c r="EC1038" s="1"/>
    </row>
    <row r="1039" spans="1:133" ht="15" x14ac:dyDescent="0.2">
      <c r="A1039" s="134">
        <f t="shared" si="554"/>
        <v>45092</v>
      </c>
      <c r="B1039" s="135">
        <f t="shared" si="546"/>
        <v>995.33533278999994</v>
      </c>
      <c r="C1039" s="220">
        <f t="shared" si="545"/>
        <v>785.65485137144276</v>
      </c>
      <c r="D1039" s="136">
        <f t="shared" si="555"/>
        <v>6609.67</v>
      </c>
      <c r="E1039" s="137">
        <f t="shared" si="541"/>
        <v>6649.99</v>
      </c>
      <c r="F1039" s="138">
        <f t="shared" si="542"/>
        <v>45038</v>
      </c>
      <c r="G1039" s="139">
        <f t="shared" si="547"/>
        <v>6.1001532602988906E-3</v>
      </c>
      <c r="H1039" s="140">
        <f t="shared" si="560"/>
        <v>45097</v>
      </c>
      <c r="I1039" s="140">
        <f t="shared" si="548"/>
        <v>45097</v>
      </c>
      <c r="J1039" s="141">
        <f t="shared" si="556"/>
        <v>20</v>
      </c>
      <c r="K1039" s="141">
        <f t="shared" si="544"/>
        <v>17</v>
      </c>
      <c r="L1039" s="8">
        <f t="shared" si="557"/>
        <v>1.0051827600000001</v>
      </c>
      <c r="M1039" s="142">
        <f t="shared" si="543"/>
        <v>1.0071003300000001</v>
      </c>
      <c r="N1039" s="142">
        <f t="shared" si="537"/>
        <v>1.2539372975459029</v>
      </c>
      <c r="O1039" s="135">
        <f t="shared" si="540"/>
        <v>1.2604361500000001</v>
      </c>
      <c r="P1039" s="135">
        <f t="shared" si="549"/>
        <v>990.26777608999998</v>
      </c>
      <c r="Q1039" s="190">
        <f t="shared" si="561"/>
        <v>0</v>
      </c>
      <c r="R1039" s="191">
        <f t="shared" si="558"/>
        <v>0</v>
      </c>
      <c r="S1039" s="135">
        <f t="shared" si="550"/>
        <v>0</v>
      </c>
      <c r="T1039" s="145">
        <f t="shared" si="559"/>
        <v>7.8600000000000003E-2</v>
      </c>
      <c r="U1039" s="143">
        <f t="shared" si="539"/>
        <v>17</v>
      </c>
      <c r="V1039" s="143">
        <v>252</v>
      </c>
      <c r="W1039" s="142">
        <f t="shared" si="551"/>
        <v>1.0051173600000001</v>
      </c>
      <c r="X1039" s="135">
        <f t="shared" si="552"/>
        <v>5.0675566999999999</v>
      </c>
      <c r="Y1039" s="135">
        <f t="shared" si="553"/>
        <v>0</v>
      </c>
      <c r="Z1039" s="148" t="str">
        <f t="shared" si="562"/>
        <v>A+J=</v>
      </c>
      <c r="AA1039" s="140">
        <f t="shared" si="563"/>
        <v>45097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4"/>
      <c r="DX1039" s="1"/>
      <c r="DY1039" s="1"/>
      <c r="DZ1039" s="1"/>
      <c r="EA1039" s="1"/>
      <c r="EB1039" s="1"/>
      <c r="EC1039" s="1"/>
    </row>
    <row r="1040" spans="1:133" ht="15" x14ac:dyDescent="0.2">
      <c r="A1040" s="134">
        <f t="shared" si="554"/>
        <v>45093</v>
      </c>
      <c r="B1040" s="135">
        <f t="shared" si="546"/>
        <v>995.93702840000003</v>
      </c>
      <c r="C1040" s="220">
        <f t="shared" si="545"/>
        <v>785.65485137144276</v>
      </c>
      <c r="D1040" s="136">
        <f t="shared" si="555"/>
        <v>6609.67</v>
      </c>
      <c r="E1040" s="137">
        <f t="shared" si="541"/>
        <v>6649.99</v>
      </c>
      <c r="F1040" s="138">
        <f t="shared" si="542"/>
        <v>45038</v>
      </c>
      <c r="G1040" s="139">
        <f t="shared" si="547"/>
        <v>6.1001532602988906E-3</v>
      </c>
      <c r="H1040" s="140">
        <f t="shared" si="560"/>
        <v>45097</v>
      </c>
      <c r="I1040" s="140">
        <f t="shared" si="548"/>
        <v>45097</v>
      </c>
      <c r="J1040" s="141">
        <f t="shared" si="556"/>
        <v>20</v>
      </c>
      <c r="K1040" s="141">
        <f t="shared" si="544"/>
        <v>18</v>
      </c>
      <c r="L1040" s="8">
        <f t="shared" si="557"/>
        <v>1.00548846</v>
      </c>
      <c r="M1040" s="142">
        <f t="shared" si="543"/>
        <v>1.0071003300000001</v>
      </c>
      <c r="N1040" s="142">
        <f t="shared" si="537"/>
        <v>1.2539372975459029</v>
      </c>
      <c r="O1040" s="135">
        <f t="shared" si="540"/>
        <v>1.2608194800000001</v>
      </c>
      <c r="P1040" s="135">
        <f t="shared" si="549"/>
        <v>990.56894116000001</v>
      </c>
      <c r="Q1040" s="190">
        <f t="shared" si="561"/>
        <v>0</v>
      </c>
      <c r="R1040" s="191">
        <f t="shared" si="558"/>
        <v>0</v>
      </c>
      <c r="S1040" s="135">
        <f t="shared" si="550"/>
        <v>0</v>
      </c>
      <c r="T1040" s="145">
        <f t="shared" si="559"/>
        <v>7.8600000000000003E-2</v>
      </c>
      <c r="U1040" s="143">
        <f t="shared" si="539"/>
        <v>18</v>
      </c>
      <c r="V1040" s="143">
        <v>252</v>
      </c>
      <c r="W1040" s="142">
        <f t="shared" si="551"/>
        <v>1.0054191960000001</v>
      </c>
      <c r="X1040" s="135">
        <f t="shared" si="552"/>
        <v>5.3680872400000004</v>
      </c>
      <c r="Y1040" s="135">
        <f t="shared" si="553"/>
        <v>0</v>
      </c>
      <c r="Z1040" s="148" t="str">
        <f t="shared" si="562"/>
        <v>A+J=</v>
      </c>
      <c r="AA1040" s="140">
        <f t="shared" si="563"/>
        <v>45097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4"/>
      <c r="DX1040" s="1"/>
      <c r="DY1040" s="1"/>
      <c r="DZ1040" s="1"/>
      <c r="EA1040" s="1"/>
      <c r="EB1040" s="1"/>
      <c r="EC1040" s="1"/>
    </row>
    <row r="1041" spans="1:133" ht="15" x14ac:dyDescent="0.2">
      <c r="A1041" s="134">
        <f t="shared" si="554"/>
        <v>45094</v>
      </c>
      <c r="B1041" s="135">
        <f t="shared" si="546"/>
        <v>996.53908981000006</v>
      </c>
      <c r="C1041" s="220">
        <f t="shared" si="545"/>
        <v>785.65485137144276</v>
      </c>
      <c r="D1041" s="136">
        <f t="shared" si="555"/>
        <v>6609.67</v>
      </c>
      <c r="E1041" s="137">
        <f t="shared" si="541"/>
        <v>6649.99</v>
      </c>
      <c r="F1041" s="138">
        <f t="shared" si="542"/>
        <v>45038</v>
      </c>
      <c r="G1041" s="139">
        <f t="shared" si="547"/>
        <v>6.1001532602988906E-3</v>
      </c>
      <c r="H1041" s="140">
        <f t="shared" si="560"/>
        <v>45097</v>
      </c>
      <c r="I1041" s="140">
        <f t="shared" si="548"/>
        <v>45097</v>
      </c>
      <c r="J1041" s="141">
        <f t="shared" si="556"/>
        <v>20</v>
      </c>
      <c r="K1041" s="141">
        <f t="shared" si="544"/>
        <v>19</v>
      </c>
      <c r="L1041" s="8">
        <f t="shared" si="557"/>
        <v>1.0057942600000001</v>
      </c>
      <c r="M1041" s="142">
        <f t="shared" si="543"/>
        <v>1.0071003300000001</v>
      </c>
      <c r="N1041" s="142">
        <f t="shared" si="537"/>
        <v>1.2539372975459029</v>
      </c>
      <c r="O1041" s="135">
        <f t="shared" si="540"/>
        <v>1.2612029300000001</v>
      </c>
      <c r="P1041" s="135">
        <f t="shared" si="549"/>
        <v>990.87020051000002</v>
      </c>
      <c r="Q1041" s="190">
        <f t="shared" si="561"/>
        <v>0</v>
      </c>
      <c r="R1041" s="191">
        <f t="shared" si="558"/>
        <v>0</v>
      </c>
      <c r="S1041" s="135">
        <f t="shared" si="550"/>
        <v>0</v>
      </c>
      <c r="T1041" s="145">
        <f t="shared" si="559"/>
        <v>7.8600000000000003E-2</v>
      </c>
      <c r="U1041" s="143">
        <f t="shared" si="539"/>
        <v>19</v>
      </c>
      <c r="V1041" s="143">
        <v>252</v>
      </c>
      <c r="W1041" s="142">
        <f t="shared" si="551"/>
        <v>1.005721122</v>
      </c>
      <c r="X1041" s="135">
        <f t="shared" si="552"/>
        <v>5.6688893</v>
      </c>
      <c r="Y1041" s="135">
        <f t="shared" si="553"/>
        <v>0</v>
      </c>
      <c r="Z1041" s="148" t="str">
        <f t="shared" si="562"/>
        <v>A+J=</v>
      </c>
      <c r="AA1041" s="140">
        <f t="shared" si="563"/>
        <v>45097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4"/>
      <c r="DX1041" s="1"/>
      <c r="DY1041" s="1"/>
      <c r="DZ1041" s="1"/>
      <c r="EA1041" s="1"/>
      <c r="EB1041" s="1"/>
      <c r="EC1041" s="1"/>
    </row>
    <row r="1042" spans="1:133" ht="15" x14ac:dyDescent="0.2">
      <c r="A1042" s="134">
        <f t="shared" si="554"/>
        <v>45095</v>
      </c>
      <c r="B1042" s="135">
        <f t="shared" si="546"/>
        <v>996.53908981000006</v>
      </c>
      <c r="C1042" s="220">
        <f t="shared" si="545"/>
        <v>785.65485137144276</v>
      </c>
      <c r="D1042" s="136">
        <f t="shared" si="555"/>
        <v>6609.67</v>
      </c>
      <c r="E1042" s="137">
        <f t="shared" si="541"/>
        <v>6649.99</v>
      </c>
      <c r="F1042" s="138">
        <f t="shared" si="542"/>
        <v>45038</v>
      </c>
      <c r="G1042" s="139">
        <f t="shared" si="547"/>
        <v>6.1001532602988906E-3</v>
      </c>
      <c r="H1042" s="140">
        <f t="shared" si="560"/>
        <v>45097</v>
      </c>
      <c r="I1042" s="140">
        <f t="shared" si="548"/>
        <v>45097</v>
      </c>
      <c r="J1042" s="141">
        <f t="shared" si="556"/>
        <v>20</v>
      </c>
      <c r="K1042" s="141">
        <f t="shared" si="544"/>
        <v>19</v>
      </c>
      <c r="L1042" s="8">
        <f t="shared" si="557"/>
        <v>1.0057942600000001</v>
      </c>
      <c r="M1042" s="142">
        <f t="shared" si="543"/>
        <v>1.0071003300000001</v>
      </c>
      <c r="N1042" s="142">
        <f t="shared" si="537"/>
        <v>1.2539372975459029</v>
      </c>
      <c r="O1042" s="135">
        <f t="shared" si="540"/>
        <v>1.2612029300000001</v>
      </c>
      <c r="P1042" s="135">
        <f t="shared" si="549"/>
        <v>990.87020051000002</v>
      </c>
      <c r="Q1042" s="190">
        <f t="shared" si="561"/>
        <v>0</v>
      </c>
      <c r="R1042" s="191">
        <f t="shared" si="558"/>
        <v>0</v>
      </c>
      <c r="S1042" s="135">
        <f t="shared" si="550"/>
        <v>0</v>
      </c>
      <c r="T1042" s="145">
        <f t="shared" si="559"/>
        <v>7.8600000000000003E-2</v>
      </c>
      <c r="U1042" s="143">
        <f t="shared" si="539"/>
        <v>19</v>
      </c>
      <c r="V1042" s="143">
        <v>252</v>
      </c>
      <c r="W1042" s="142">
        <f t="shared" si="551"/>
        <v>1.005721122</v>
      </c>
      <c r="X1042" s="135">
        <f t="shared" si="552"/>
        <v>5.6688893</v>
      </c>
      <c r="Y1042" s="135">
        <f t="shared" si="553"/>
        <v>0</v>
      </c>
      <c r="Z1042" s="148" t="str">
        <f t="shared" si="562"/>
        <v>A+J=</v>
      </c>
      <c r="AA1042" s="140">
        <f t="shared" si="563"/>
        <v>45097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4"/>
      <c r="DX1042" s="1"/>
      <c r="DY1042" s="1"/>
      <c r="DZ1042" s="1"/>
      <c r="EA1042" s="1"/>
      <c r="EB1042" s="1"/>
      <c r="EC1042" s="1"/>
    </row>
    <row r="1043" spans="1:133" ht="15" x14ac:dyDescent="0.2">
      <c r="A1043" s="134">
        <f t="shared" si="554"/>
        <v>45096</v>
      </c>
      <c r="B1043" s="135">
        <f t="shared" si="546"/>
        <v>996.53908981000006</v>
      </c>
      <c r="C1043" s="220">
        <f t="shared" si="545"/>
        <v>785.65485137144276</v>
      </c>
      <c r="D1043" s="136">
        <f t="shared" si="555"/>
        <v>6609.67</v>
      </c>
      <c r="E1043" s="137">
        <f t="shared" si="541"/>
        <v>6649.99</v>
      </c>
      <c r="F1043" s="138">
        <f t="shared" si="542"/>
        <v>45038</v>
      </c>
      <c r="G1043" s="139">
        <f t="shared" si="547"/>
        <v>6.1001532602988906E-3</v>
      </c>
      <c r="H1043" s="140">
        <f t="shared" si="560"/>
        <v>45097</v>
      </c>
      <c r="I1043" s="140">
        <f t="shared" si="548"/>
        <v>45097</v>
      </c>
      <c r="J1043" s="141">
        <f t="shared" si="556"/>
        <v>20</v>
      </c>
      <c r="K1043" s="141">
        <f t="shared" si="544"/>
        <v>19</v>
      </c>
      <c r="L1043" s="8">
        <f t="shared" si="557"/>
        <v>1.0057942600000001</v>
      </c>
      <c r="M1043" s="142">
        <f t="shared" si="543"/>
        <v>1.0071003300000001</v>
      </c>
      <c r="N1043" s="142">
        <f t="shared" si="537"/>
        <v>1.2539372975459029</v>
      </c>
      <c r="O1043" s="135">
        <f t="shared" si="540"/>
        <v>1.2612029300000001</v>
      </c>
      <c r="P1043" s="135">
        <f t="shared" si="549"/>
        <v>990.87020051000002</v>
      </c>
      <c r="Q1043" s="190">
        <f t="shared" si="561"/>
        <v>0</v>
      </c>
      <c r="R1043" s="191">
        <f t="shared" si="558"/>
        <v>0</v>
      </c>
      <c r="S1043" s="135">
        <f t="shared" si="550"/>
        <v>0</v>
      </c>
      <c r="T1043" s="145">
        <f t="shared" si="559"/>
        <v>7.8600000000000003E-2</v>
      </c>
      <c r="U1043" s="143">
        <f t="shared" si="539"/>
        <v>19</v>
      </c>
      <c r="V1043" s="143">
        <v>252</v>
      </c>
      <c r="W1043" s="142">
        <f t="shared" si="551"/>
        <v>1.005721122</v>
      </c>
      <c r="X1043" s="135">
        <f t="shared" si="552"/>
        <v>5.6688893</v>
      </c>
      <c r="Y1043" s="135">
        <f t="shared" si="553"/>
        <v>0</v>
      </c>
      <c r="Z1043" s="148" t="str">
        <f t="shared" si="562"/>
        <v>A+J=</v>
      </c>
      <c r="AA1043" s="140">
        <f t="shared" si="563"/>
        <v>45097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4"/>
      <c r="DX1043" s="1"/>
      <c r="DY1043" s="1"/>
      <c r="DZ1043" s="1"/>
      <c r="EA1043" s="1"/>
      <c r="EB1043" s="1"/>
      <c r="EC1043" s="1"/>
    </row>
    <row r="1044" spans="1:133" ht="15" x14ac:dyDescent="0.2">
      <c r="A1044" s="134">
        <f t="shared" si="554"/>
        <v>45097</v>
      </c>
      <c r="B1044" s="135">
        <f t="shared" si="546"/>
        <v>997.14151719000006</v>
      </c>
      <c r="C1044" s="220">
        <f t="shared" si="545"/>
        <v>785.65485137144276</v>
      </c>
      <c r="D1044" s="136">
        <f t="shared" si="555"/>
        <v>6609.67</v>
      </c>
      <c r="E1044" s="137">
        <f t="shared" si="541"/>
        <v>6649.99</v>
      </c>
      <c r="F1044" s="138">
        <f t="shared" si="542"/>
        <v>45038</v>
      </c>
      <c r="G1044" s="139">
        <f t="shared" si="547"/>
        <v>6.1001532602988906E-3</v>
      </c>
      <c r="H1044" s="140">
        <f t="shared" si="560"/>
        <v>45127</v>
      </c>
      <c r="I1044" s="140">
        <f t="shared" si="548"/>
        <v>45097</v>
      </c>
      <c r="J1044" s="141">
        <f t="shared" si="556"/>
        <v>20</v>
      </c>
      <c r="K1044" s="141">
        <f t="shared" si="544"/>
        <v>20</v>
      </c>
      <c r="L1044" s="8">
        <f t="shared" si="557"/>
        <v>1.00610015</v>
      </c>
      <c r="M1044" s="142">
        <f t="shared" si="543"/>
        <v>1.0071003300000001</v>
      </c>
      <c r="N1044" s="142">
        <f t="shared" si="537"/>
        <v>1.2539372975459029</v>
      </c>
      <c r="O1044" s="135">
        <f t="shared" si="540"/>
        <v>1.2615864999999999</v>
      </c>
      <c r="P1044" s="135">
        <f t="shared" si="549"/>
        <v>991.17155414000001</v>
      </c>
      <c r="Q1044" s="190">
        <f t="shared" si="561"/>
        <v>34</v>
      </c>
      <c r="R1044" s="191">
        <f t="shared" si="558"/>
        <v>1.1509405775772174E-2</v>
      </c>
      <c r="S1044" s="135">
        <f t="shared" si="550"/>
        <v>11.407795610000001</v>
      </c>
      <c r="T1044" s="145">
        <f t="shared" si="559"/>
        <v>7.8600000000000003E-2</v>
      </c>
      <c r="U1044" s="143">
        <f t="shared" si="539"/>
        <v>20</v>
      </c>
      <c r="V1044" s="143">
        <v>252</v>
      </c>
      <c r="W1044" s="142">
        <f t="shared" si="551"/>
        <v>1.006023138</v>
      </c>
      <c r="X1044" s="135">
        <f t="shared" si="552"/>
        <v>5.9699630499999996</v>
      </c>
      <c r="Y1044" s="135">
        <f t="shared" si="553"/>
        <v>17.377758660000001</v>
      </c>
      <c r="Z1044" s="148" t="str">
        <f t="shared" si="562"/>
        <v>A+J=</v>
      </c>
      <c r="AA1044" s="140">
        <f t="shared" si="563"/>
        <v>45097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4"/>
      <c r="DX1044" s="1"/>
      <c r="DY1044" s="1"/>
      <c r="DZ1044" s="1"/>
      <c r="EA1044" s="1"/>
      <c r="EB1044" s="1"/>
      <c r="EC1044" s="1"/>
    </row>
    <row r="1045" spans="1:133" ht="15" x14ac:dyDescent="0.2">
      <c r="A1045" s="134">
        <f t="shared" si="554"/>
        <v>45098</v>
      </c>
      <c r="B1045" s="135">
        <f t="shared" si="546"/>
        <v>980.16029117999994</v>
      </c>
      <c r="C1045" s="220">
        <f t="shared" si="545"/>
        <v>776.61243088739354</v>
      </c>
      <c r="D1045" s="136">
        <f t="shared" si="555"/>
        <v>6649.99</v>
      </c>
      <c r="E1045" s="137">
        <f t="shared" si="541"/>
        <v>6665.28</v>
      </c>
      <c r="F1045" s="138">
        <f t="shared" si="542"/>
        <v>45066</v>
      </c>
      <c r="G1045" s="139">
        <f t="shared" si="547"/>
        <v>2.2992515778219591E-3</v>
      </c>
      <c r="H1045" s="140">
        <f t="shared" si="560"/>
        <v>45127</v>
      </c>
      <c r="I1045" s="140">
        <f t="shared" si="548"/>
        <v>45127</v>
      </c>
      <c r="J1045" s="141">
        <f t="shared" si="556"/>
        <v>22</v>
      </c>
      <c r="K1045" s="141">
        <f t="shared" si="544"/>
        <v>1</v>
      </c>
      <c r="L1045" s="8">
        <f t="shared" si="557"/>
        <v>1.00010439</v>
      </c>
      <c r="M1045" s="142">
        <f t="shared" si="543"/>
        <v>1.00610015</v>
      </c>
      <c r="N1045" s="142">
        <f t="shared" si="537"/>
        <v>1.2615865031515274</v>
      </c>
      <c r="O1045" s="135">
        <f t="shared" si="540"/>
        <v>1.2617182</v>
      </c>
      <c r="P1045" s="135">
        <f t="shared" si="549"/>
        <v>979.86603838999997</v>
      </c>
      <c r="Q1045" s="190">
        <f t="shared" si="561"/>
        <v>0</v>
      </c>
      <c r="R1045" s="191">
        <f t="shared" si="558"/>
        <v>0</v>
      </c>
      <c r="S1045" s="135">
        <f t="shared" si="550"/>
        <v>0</v>
      </c>
      <c r="T1045" s="145">
        <f t="shared" si="559"/>
        <v>7.8600000000000003E-2</v>
      </c>
      <c r="U1045" s="143">
        <f t="shared" si="539"/>
        <v>1</v>
      </c>
      <c r="V1045" s="143">
        <v>252</v>
      </c>
      <c r="W1045" s="142">
        <f t="shared" si="551"/>
        <v>1.0003002990000001</v>
      </c>
      <c r="X1045" s="135">
        <f t="shared" si="552"/>
        <v>0.29425278999999999</v>
      </c>
      <c r="Y1045" s="135">
        <f t="shared" si="553"/>
        <v>0</v>
      </c>
      <c r="Z1045" s="148" t="str">
        <f t="shared" si="562"/>
        <v>A+J=</v>
      </c>
      <c r="AA1045" s="140">
        <f t="shared" si="563"/>
        <v>45127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4"/>
      <c r="DX1045" s="1"/>
      <c r="DY1045" s="1"/>
      <c r="DZ1045" s="1"/>
      <c r="EA1045" s="1"/>
      <c r="EB1045" s="1"/>
      <c r="EC1045" s="1"/>
    </row>
    <row r="1046" spans="1:133" ht="15" x14ac:dyDescent="0.2">
      <c r="A1046" s="134">
        <f t="shared" si="554"/>
        <v>45099</v>
      </c>
      <c r="B1046" s="135">
        <f t="shared" si="546"/>
        <v>980.55698800999994</v>
      </c>
      <c r="C1046" s="220">
        <f t="shared" si="545"/>
        <v>776.61243088739354</v>
      </c>
      <c r="D1046" s="136">
        <f t="shared" si="555"/>
        <v>6649.99</v>
      </c>
      <c r="E1046" s="137">
        <f t="shared" si="541"/>
        <v>6665.28</v>
      </c>
      <c r="F1046" s="138">
        <f t="shared" si="542"/>
        <v>45066</v>
      </c>
      <c r="G1046" s="139">
        <f t="shared" si="547"/>
        <v>2.2992515778219591E-3</v>
      </c>
      <c r="H1046" s="140">
        <f t="shared" si="560"/>
        <v>45127</v>
      </c>
      <c r="I1046" s="140">
        <f t="shared" si="548"/>
        <v>45127</v>
      </c>
      <c r="J1046" s="141">
        <f t="shared" si="556"/>
        <v>22</v>
      </c>
      <c r="K1046" s="141">
        <f t="shared" si="544"/>
        <v>2</v>
      </c>
      <c r="L1046" s="8">
        <f t="shared" si="557"/>
        <v>1.0002088</v>
      </c>
      <c r="M1046" s="142">
        <f t="shared" si="543"/>
        <v>1.00610015</v>
      </c>
      <c r="N1046" s="142">
        <f t="shared" si="537"/>
        <v>1.2615865031515274</v>
      </c>
      <c r="O1046" s="135">
        <f t="shared" si="540"/>
        <v>1.26184992</v>
      </c>
      <c r="P1046" s="135">
        <f t="shared" si="549"/>
        <v>979.96833377999997</v>
      </c>
      <c r="Q1046" s="190">
        <f t="shared" si="561"/>
        <v>0</v>
      </c>
      <c r="R1046" s="191">
        <f t="shared" si="558"/>
        <v>0</v>
      </c>
      <c r="S1046" s="135">
        <f t="shared" si="550"/>
        <v>0</v>
      </c>
      <c r="T1046" s="145">
        <f t="shared" si="559"/>
        <v>7.8600000000000003E-2</v>
      </c>
      <c r="U1046" s="143">
        <f t="shared" si="539"/>
        <v>2</v>
      </c>
      <c r="V1046" s="143">
        <v>252</v>
      </c>
      <c r="W1046" s="142">
        <f t="shared" si="551"/>
        <v>1.0006006869999999</v>
      </c>
      <c r="X1046" s="135">
        <f t="shared" si="552"/>
        <v>0.58865422999999995</v>
      </c>
      <c r="Y1046" s="135">
        <f t="shared" si="553"/>
        <v>0</v>
      </c>
      <c r="Z1046" s="148" t="str">
        <f t="shared" si="562"/>
        <v>A+J=</v>
      </c>
      <c r="AA1046" s="140">
        <f t="shared" si="563"/>
        <v>45127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4"/>
      <c r="DX1046" s="1"/>
      <c r="DY1046" s="1"/>
      <c r="DZ1046" s="1"/>
      <c r="EA1046" s="1"/>
      <c r="EB1046" s="1"/>
      <c r="EC1046" s="1"/>
    </row>
    <row r="1047" spans="1:133" ht="15" x14ac:dyDescent="0.2">
      <c r="A1047" s="134">
        <f t="shared" si="554"/>
        <v>45100</v>
      </c>
      <c r="B1047" s="135">
        <f t="shared" si="546"/>
        <v>980.95384326999999</v>
      </c>
      <c r="C1047" s="220">
        <f t="shared" si="545"/>
        <v>776.61243088739354</v>
      </c>
      <c r="D1047" s="136">
        <f t="shared" si="555"/>
        <v>6649.99</v>
      </c>
      <c r="E1047" s="137">
        <f t="shared" si="541"/>
        <v>6665.28</v>
      </c>
      <c r="F1047" s="138">
        <f t="shared" si="542"/>
        <v>45066</v>
      </c>
      <c r="G1047" s="139">
        <f t="shared" si="547"/>
        <v>2.2992515778219591E-3</v>
      </c>
      <c r="H1047" s="140">
        <f t="shared" si="560"/>
        <v>45127</v>
      </c>
      <c r="I1047" s="140">
        <f t="shared" si="548"/>
        <v>45127</v>
      </c>
      <c r="J1047" s="141">
        <f t="shared" si="556"/>
        <v>22</v>
      </c>
      <c r="K1047" s="141">
        <f t="shared" si="544"/>
        <v>3</v>
      </c>
      <c r="L1047" s="8">
        <f t="shared" si="557"/>
        <v>1.00031322</v>
      </c>
      <c r="M1047" s="142">
        <f t="shared" si="543"/>
        <v>1.00610015</v>
      </c>
      <c r="N1047" s="142">
        <f t="shared" si="537"/>
        <v>1.2615865031515274</v>
      </c>
      <c r="O1047" s="135">
        <f t="shared" si="540"/>
        <v>1.2619816500000001</v>
      </c>
      <c r="P1047" s="135">
        <f t="shared" si="549"/>
        <v>980.07063693999999</v>
      </c>
      <c r="Q1047" s="190">
        <f t="shared" si="561"/>
        <v>0</v>
      </c>
      <c r="R1047" s="191">
        <f t="shared" si="558"/>
        <v>0</v>
      </c>
      <c r="S1047" s="135">
        <f t="shared" si="550"/>
        <v>0</v>
      </c>
      <c r="T1047" s="145">
        <f t="shared" si="559"/>
        <v>7.8600000000000003E-2</v>
      </c>
      <c r="U1047" s="143">
        <f t="shared" si="539"/>
        <v>3</v>
      </c>
      <c r="V1047" s="143">
        <v>252</v>
      </c>
      <c r="W1047" s="142">
        <f t="shared" si="551"/>
        <v>1.000901166</v>
      </c>
      <c r="X1047" s="135">
        <f t="shared" si="552"/>
        <v>0.88320633000000004</v>
      </c>
      <c r="Y1047" s="135">
        <f t="shared" si="553"/>
        <v>0</v>
      </c>
      <c r="Z1047" s="148" t="str">
        <f t="shared" si="562"/>
        <v>A+J=</v>
      </c>
      <c r="AA1047" s="140">
        <f t="shared" si="563"/>
        <v>45127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4"/>
      <c r="DX1047" s="1"/>
      <c r="DY1047" s="1"/>
      <c r="DZ1047" s="1"/>
      <c r="EA1047" s="1"/>
      <c r="EB1047" s="1"/>
      <c r="EC1047" s="1"/>
    </row>
    <row r="1048" spans="1:133" ht="15" x14ac:dyDescent="0.2">
      <c r="A1048" s="134">
        <f t="shared" si="554"/>
        <v>45101</v>
      </c>
      <c r="B1048" s="135">
        <f t="shared" si="546"/>
        <v>981.35086474000002</v>
      </c>
      <c r="C1048" s="220">
        <f t="shared" si="545"/>
        <v>776.61243088739354</v>
      </c>
      <c r="D1048" s="136">
        <f t="shared" si="555"/>
        <v>6649.99</v>
      </c>
      <c r="E1048" s="137">
        <f t="shared" si="541"/>
        <v>6665.28</v>
      </c>
      <c r="F1048" s="138">
        <f t="shared" si="542"/>
        <v>45066</v>
      </c>
      <c r="G1048" s="139">
        <f t="shared" si="547"/>
        <v>2.2992515778219591E-3</v>
      </c>
      <c r="H1048" s="140">
        <f t="shared" si="560"/>
        <v>45127</v>
      </c>
      <c r="I1048" s="140">
        <f t="shared" si="548"/>
        <v>45127</v>
      </c>
      <c r="J1048" s="141">
        <f t="shared" si="556"/>
        <v>22</v>
      </c>
      <c r="K1048" s="141">
        <f t="shared" si="544"/>
        <v>4</v>
      </c>
      <c r="L1048" s="8">
        <f t="shared" si="557"/>
        <v>1.0004176499999999</v>
      </c>
      <c r="M1048" s="142">
        <f t="shared" si="543"/>
        <v>1.00610015</v>
      </c>
      <c r="N1048" s="142">
        <f t="shared" si="537"/>
        <v>1.2615865031515274</v>
      </c>
      <c r="O1048" s="135">
        <f t="shared" si="540"/>
        <v>1.2621134000000001</v>
      </c>
      <c r="P1048" s="135">
        <f t="shared" si="549"/>
        <v>980.17295562000004</v>
      </c>
      <c r="Q1048" s="190">
        <f t="shared" si="561"/>
        <v>0</v>
      </c>
      <c r="R1048" s="191">
        <f t="shared" si="558"/>
        <v>0</v>
      </c>
      <c r="S1048" s="135">
        <f t="shared" si="550"/>
        <v>0</v>
      </c>
      <c r="T1048" s="145">
        <f t="shared" si="559"/>
        <v>7.8600000000000003E-2</v>
      </c>
      <c r="U1048" s="143">
        <f t="shared" si="539"/>
        <v>4</v>
      </c>
      <c r="V1048" s="143">
        <v>252</v>
      </c>
      <c r="W1048" s="142">
        <f t="shared" si="551"/>
        <v>1.0012017360000001</v>
      </c>
      <c r="X1048" s="135">
        <f t="shared" si="552"/>
        <v>1.17790912</v>
      </c>
      <c r="Y1048" s="135">
        <f t="shared" si="553"/>
        <v>0</v>
      </c>
      <c r="Z1048" s="148" t="str">
        <f t="shared" si="562"/>
        <v>A+J=</v>
      </c>
      <c r="AA1048" s="140">
        <f t="shared" si="563"/>
        <v>45127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4"/>
      <c r="DX1048" s="1"/>
      <c r="DY1048" s="1"/>
      <c r="DZ1048" s="1"/>
      <c r="EA1048" s="1"/>
      <c r="EB1048" s="1"/>
      <c r="EC1048" s="1"/>
    </row>
    <row r="1049" spans="1:133" ht="15" x14ac:dyDescent="0.2">
      <c r="A1049" s="134">
        <f t="shared" si="554"/>
        <v>45102</v>
      </c>
      <c r="B1049" s="135">
        <f t="shared" si="546"/>
        <v>981.35086474000002</v>
      </c>
      <c r="C1049" s="220">
        <f t="shared" si="545"/>
        <v>776.61243088739354</v>
      </c>
      <c r="D1049" s="136">
        <f t="shared" si="555"/>
        <v>6649.99</v>
      </c>
      <c r="E1049" s="137">
        <f t="shared" si="541"/>
        <v>6665.28</v>
      </c>
      <c r="F1049" s="138">
        <f t="shared" si="542"/>
        <v>45066</v>
      </c>
      <c r="G1049" s="139">
        <f t="shared" si="547"/>
        <v>2.2992515778219591E-3</v>
      </c>
      <c r="H1049" s="140">
        <f t="shared" si="560"/>
        <v>45127</v>
      </c>
      <c r="I1049" s="140">
        <f t="shared" si="548"/>
        <v>45127</v>
      </c>
      <c r="J1049" s="141">
        <f t="shared" si="556"/>
        <v>22</v>
      </c>
      <c r="K1049" s="141">
        <f t="shared" si="544"/>
        <v>4</v>
      </c>
      <c r="L1049" s="8">
        <f t="shared" si="557"/>
        <v>1.0004176499999999</v>
      </c>
      <c r="M1049" s="142">
        <f t="shared" si="543"/>
        <v>1.00610015</v>
      </c>
      <c r="N1049" s="142">
        <f t="shared" si="537"/>
        <v>1.2615865031515274</v>
      </c>
      <c r="O1049" s="135">
        <f t="shared" si="540"/>
        <v>1.2621134000000001</v>
      </c>
      <c r="P1049" s="135">
        <f t="shared" si="549"/>
        <v>980.17295562000004</v>
      </c>
      <c r="Q1049" s="190">
        <f t="shared" si="561"/>
        <v>0</v>
      </c>
      <c r="R1049" s="191">
        <f t="shared" si="558"/>
        <v>0</v>
      </c>
      <c r="S1049" s="135">
        <f t="shared" si="550"/>
        <v>0</v>
      </c>
      <c r="T1049" s="145">
        <f t="shared" si="559"/>
        <v>7.8600000000000003E-2</v>
      </c>
      <c r="U1049" s="143">
        <f t="shared" si="539"/>
        <v>4</v>
      </c>
      <c r="V1049" s="143">
        <v>252</v>
      </c>
      <c r="W1049" s="142">
        <f t="shared" si="551"/>
        <v>1.0012017360000001</v>
      </c>
      <c r="X1049" s="135">
        <f t="shared" si="552"/>
        <v>1.17790912</v>
      </c>
      <c r="Y1049" s="135">
        <f t="shared" si="553"/>
        <v>0</v>
      </c>
      <c r="Z1049" s="148" t="str">
        <f t="shared" si="562"/>
        <v>A+J=</v>
      </c>
      <c r="AA1049" s="140">
        <f t="shared" si="563"/>
        <v>45127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4"/>
      <c r="DX1049" s="1"/>
      <c r="DY1049" s="1"/>
      <c r="DZ1049" s="1"/>
      <c r="EA1049" s="1"/>
      <c r="EB1049" s="1"/>
      <c r="EC1049" s="1"/>
    </row>
    <row r="1050" spans="1:133" ht="15" x14ac:dyDescent="0.2">
      <c r="A1050" s="134">
        <f t="shared" si="554"/>
        <v>45103</v>
      </c>
      <c r="B1050" s="135">
        <f t="shared" si="546"/>
        <v>981.35086474000002</v>
      </c>
      <c r="C1050" s="220">
        <f t="shared" si="545"/>
        <v>776.61243088739354</v>
      </c>
      <c r="D1050" s="136">
        <f t="shared" si="555"/>
        <v>6649.99</v>
      </c>
      <c r="E1050" s="137">
        <f t="shared" si="541"/>
        <v>6665.28</v>
      </c>
      <c r="F1050" s="138">
        <f t="shared" si="542"/>
        <v>45066</v>
      </c>
      <c r="G1050" s="139">
        <f t="shared" si="547"/>
        <v>2.2992515778219591E-3</v>
      </c>
      <c r="H1050" s="140">
        <f t="shared" si="560"/>
        <v>45127</v>
      </c>
      <c r="I1050" s="140">
        <f t="shared" si="548"/>
        <v>45127</v>
      </c>
      <c r="J1050" s="141">
        <f t="shared" si="556"/>
        <v>22</v>
      </c>
      <c r="K1050" s="141">
        <f t="shared" si="544"/>
        <v>4</v>
      </c>
      <c r="L1050" s="8">
        <f t="shared" si="557"/>
        <v>1.0004176499999999</v>
      </c>
      <c r="M1050" s="142">
        <f t="shared" si="543"/>
        <v>1.00610015</v>
      </c>
      <c r="N1050" s="142">
        <f t="shared" si="537"/>
        <v>1.2615865031515274</v>
      </c>
      <c r="O1050" s="135">
        <f t="shared" si="540"/>
        <v>1.2621134000000001</v>
      </c>
      <c r="P1050" s="135">
        <f t="shared" si="549"/>
        <v>980.17295562000004</v>
      </c>
      <c r="Q1050" s="190">
        <f t="shared" si="561"/>
        <v>0</v>
      </c>
      <c r="R1050" s="191">
        <f t="shared" si="558"/>
        <v>0</v>
      </c>
      <c r="S1050" s="135">
        <f t="shared" si="550"/>
        <v>0</v>
      </c>
      <c r="T1050" s="145">
        <f t="shared" si="559"/>
        <v>7.8600000000000003E-2</v>
      </c>
      <c r="U1050" s="143">
        <f t="shared" si="539"/>
        <v>4</v>
      </c>
      <c r="V1050" s="143">
        <v>252</v>
      </c>
      <c r="W1050" s="142">
        <f t="shared" si="551"/>
        <v>1.0012017360000001</v>
      </c>
      <c r="X1050" s="135">
        <f t="shared" si="552"/>
        <v>1.17790912</v>
      </c>
      <c r="Y1050" s="135">
        <f t="shared" si="553"/>
        <v>0</v>
      </c>
      <c r="Z1050" s="148" t="str">
        <f t="shared" si="562"/>
        <v>A+J=</v>
      </c>
      <c r="AA1050" s="140">
        <f t="shared" si="563"/>
        <v>45127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4"/>
      <c r="DX1050" s="1"/>
      <c r="DY1050" s="1"/>
      <c r="DZ1050" s="1"/>
      <c r="EA1050" s="1"/>
      <c r="EB1050" s="1"/>
      <c r="EC1050" s="1"/>
    </row>
    <row r="1051" spans="1:133" ht="15" x14ac:dyDescent="0.2">
      <c r="A1051" s="134">
        <f t="shared" si="554"/>
        <v>45104</v>
      </c>
      <c r="B1051" s="135">
        <f t="shared" si="546"/>
        <v>981.74804275999998</v>
      </c>
      <c r="C1051" s="220">
        <f t="shared" si="545"/>
        <v>776.61243088739354</v>
      </c>
      <c r="D1051" s="136">
        <f t="shared" si="555"/>
        <v>6649.99</v>
      </c>
      <c r="E1051" s="137">
        <f t="shared" si="541"/>
        <v>6665.28</v>
      </c>
      <c r="F1051" s="138">
        <f t="shared" si="542"/>
        <v>45066</v>
      </c>
      <c r="G1051" s="139">
        <f t="shared" si="547"/>
        <v>2.2992515778219591E-3</v>
      </c>
      <c r="H1051" s="140">
        <f t="shared" si="560"/>
        <v>45127</v>
      </c>
      <c r="I1051" s="140">
        <f t="shared" si="548"/>
        <v>45127</v>
      </c>
      <c r="J1051" s="141">
        <f t="shared" si="556"/>
        <v>22</v>
      </c>
      <c r="K1051" s="141">
        <f t="shared" si="544"/>
        <v>5</v>
      </c>
      <c r="L1051" s="8">
        <f t="shared" si="557"/>
        <v>1.00052209</v>
      </c>
      <c r="M1051" s="142">
        <f t="shared" si="543"/>
        <v>1.00610015</v>
      </c>
      <c r="N1051" s="142">
        <f t="shared" si="537"/>
        <v>1.2615865031515274</v>
      </c>
      <c r="O1051" s="135">
        <f t="shared" si="540"/>
        <v>1.26224516</v>
      </c>
      <c r="P1051" s="135">
        <f t="shared" si="549"/>
        <v>980.27528208000001</v>
      </c>
      <c r="Q1051" s="190">
        <f t="shared" si="561"/>
        <v>0</v>
      </c>
      <c r="R1051" s="191">
        <f t="shared" si="558"/>
        <v>0</v>
      </c>
      <c r="S1051" s="135">
        <f t="shared" si="550"/>
        <v>0</v>
      </c>
      <c r="T1051" s="145">
        <f t="shared" si="559"/>
        <v>7.8600000000000003E-2</v>
      </c>
      <c r="U1051" s="143">
        <f t="shared" si="539"/>
        <v>5</v>
      </c>
      <c r="V1051" s="143">
        <v>252</v>
      </c>
      <c r="W1051" s="142">
        <f t="shared" si="551"/>
        <v>1.0015023949999999</v>
      </c>
      <c r="X1051" s="135">
        <f t="shared" si="552"/>
        <v>1.4727606799999999</v>
      </c>
      <c r="Y1051" s="135">
        <f t="shared" si="553"/>
        <v>0</v>
      </c>
      <c r="Z1051" s="148" t="str">
        <f t="shared" si="562"/>
        <v>A+J=</v>
      </c>
      <c r="AA1051" s="140">
        <f t="shared" si="563"/>
        <v>45127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4"/>
      <c r="DX1051" s="1"/>
      <c r="DY1051" s="1"/>
      <c r="DZ1051" s="1"/>
      <c r="EA1051" s="1"/>
      <c r="EB1051" s="1"/>
      <c r="EC1051" s="1"/>
    </row>
    <row r="1052" spans="1:133" ht="15" x14ac:dyDescent="0.2">
      <c r="A1052" s="134">
        <f t="shared" si="554"/>
        <v>45105</v>
      </c>
      <c r="B1052" s="135">
        <f t="shared" si="546"/>
        <v>982.14537929000005</v>
      </c>
      <c r="C1052" s="220">
        <f t="shared" si="545"/>
        <v>776.61243088739354</v>
      </c>
      <c r="D1052" s="136">
        <f t="shared" si="555"/>
        <v>6649.99</v>
      </c>
      <c r="E1052" s="137">
        <f t="shared" si="541"/>
        <v>6665.28</v>
      </c>
      <c r="F1052" s="138">
        <f t="shared" si="542"/>
        <v>45066</v>
      </c>
      <c r="G1052" s="139">
        <f t="shared" si="547"/>
        <v>2.2992515778219591E-3</v>
      </c>
      <c r="H1052" s="140">
        <f t="shared" si="560"/>
        <v>45127</v>
      </c>
      <c r="I1052" s="140">
        <f t="shared" si="548"/>
        <v>45127</v>
      </c>
      <c r="J1052" s="141">
        <f t="shared" si="556"/>
        <v>22</v>
      </c>
      <c r="K1052" s="141">
        <f t="shared" si="544"/>
        <v>6</v>
      </c>
      <c r="L1052" s="8">
        <f t="shared" si="557"/>
        <v>1.0006265400000001</v>
      </c>
      <c r="M1052" s="142">
        <f t="shared" si="543"/>
        <v>1.00610015</v>
      </c>
      <c r="N1052" s="142">
        <f t="shared" si="537"/>
        <v>1.2615865031515274</v>
      </c>
      <c r="O1052" s="135">
        <f t="shared" si="540"/>
        <v>1.2623769300000001</v>
      </c>
      <c r="P1052" s="135">
        <f t="shared" si="549"/>
        <v>980.3776163</v>
      </c>
      <c r="Q1052" s="190">
        <f t="shared" si="561"/>
        <v>0</v>
      </c>
      <c r="R1052" s="191">
        <f t="shared" si="558"/>
        <v>0</v>
      </c>
      <c r="S1052" s="135">
        <f t="shared" si="550"/>
        <v>0</v>
      </c>
      <c r="T1052" s="145">
        <f t="shared" si="559"/>
        <v>7.8600000000000003E-2</v>
      </c>
      <c r="U1052" s="143">
        <f t="shared" si="539"/>
        <v>6</v>
      </c>
      <c r="V1052" s="143">
        <v>252</v>
      </c>
      <c r="W1052" s="142">
        <f t="shared" si="551"/>
        <v>1.001803145</v>
      </c>
      <c r="X1052" s="135">
        <f t="shared" si="552"/>
        <v>1.76776299</v>
      </c>
      <c r="Y1052" s="135">
        <f t="shared" si="553"/>
        <v>0</v>
      </c>
      <c r="Z1052" s="148" t="str">
        <f t="shared" si="562"/>
        <v>A+J=</v>
      </c>
      <c r="AA1052" s="140">
        <f t="shared" si="563"/>
        <v>45127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4"/>
      <c r="DX1052" s="1"/>
      <c r="DY1052" s="1"/>
      <c r="DZ1052" s="1"/>
      <c r="EA1052" s="1"/>
      <c r="EB1052" s="1"/>
      <c r="EC1052" s="1"/>
    </row>
    <row r="1053" spans="1:133" ht="15" x14ac:dyDescent="0.2">
      <c r="A1053" s="134">
        <f t="shared" si="554"/>
        <v>45106</v>
      </c>
      <c r="B1053" s="135">
        <f t="shared" si="546"/>
        <v>982.54288119</v>
      </c>
      <c r="C1053" s="220">
        <f t="shared" si="545"/>
        <v>776.61243088739354</v>
      </c>
      <c r="D1053" s="136">
        <f t="shared" si="555"/>
        <v>6649.99</v>
      </c>
      <c r="E1053" s="137">
        <f t="shared" si="541"/>
        <v>6665.28</v>
      </c>
      <c r="F1053" s="138">
        <f t="shared" si="542"/>
        <v>45066</v>
      </c>
      <c r="G1053" s="139">
        <f t="shared" si="547"/>
        <v>2.2992515778219591E-3</v>
      </c>
      <c r="H1053" s="140">
        <f t="shared" si="560"/>
        <v>45127</v>
      </c>
      <c r="I1053" s="140">
        <f t="shared" si="548"/>
        <v>45127</v>
      </c>
      <c r="J1053" s="141">
        <f t="shared" si="556"/>
        <v>22</v>
      </c>
      <c r="K1053" s="141">
        <f t="shared" si="544"/>
        <v>7</v>
      </c>
      <c r="L1053" s="8">
        <f t="shared" si="557"/>
        <v>1.000731</v>
      </c>
      <c r="M1053" s="142">
        <f t="shared" si="543"/>
        <v>1.00610015</v>
      </c>
      <c r="N1053" s="142">
        <f t="shared" si="537"/>
        <v>1.2615865031515274</v>
      </c>
      <c r="O1053" s="135">
        <f t="shared" si="540"/>
        <v>1.26250872</v>
      </c>
      <c r="P1053" s="135">
        <f t="shared" si="549"/>
        <v>980.47996605000003</v>
      </c>
      <c r="Q1053" s="190">
        <f t="shared" si="561"/>
        <v>0</v>
      </c>
      <c r="R1053" s="191">
        <f t="shared" si="558"/>
        <v>0</v>
      </c>
      <c r="S1053" s="135">
        <f t="shared" si="550"/>
        <v>0</v>
      </c>
      <c r="T1053" s="145">
        <f t="shared" si="559"/>
        <v>7.8600000000000003E-2</v>
      </c>
      <c r="U1053" s="143">
        <f t="shared" si="539"/>
        <v>7</v>
      </c>
      <c r="V1053" s="143">
        <v>252</v>
      </c>
      <c r="W1053" s="142">
        <f t="shared" si="551"/>
        <v>1.002103985</v>
      </c>
      <c r="X1053" s="135">
        <f t="shared" si="552"/>
        <v>2.0629151399999999</v>
      </c>
      <c r="Y1053" s="135">
        <f t="shared" si="553"/>
        <v>0</v>
      </c>
      <c r="Z1053" s="148" t="str">
        <f t="shared" si="562"/>
        <v>A+J=</v>
      </c>
      <c r="AA1053" s="140">
        <f t="shared" si="563"/>
        <v>45127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4"/>
      <c r="DX1053" s="1"/>
      <c r="DY1053" s="1"/>
      <c r="DZ1053" s="1"/>
      <c r="EA1053" s="1"/>
      <c r="EB1053" s="1"/>
      <c r="EC1053" s="1"/>
    </row>
    <row r="1054" spans="1:133" ht="15" x14ac:dyDescent="0.2">
      <c r="A1054" s="134">
        <f t="shared" si="554"/>
        <v>45107</v>
      </c>
      <c r="B1054" s="135">
        <f t="shared" si="546"/>
        <v>982.94054946999995</v>
      </c>
      <c r="C1054" s="220">
        <f t="shared" si="545"/>
        <v>776.61243088739354</v>
      </c>
      <c r="D1054" s="136">
        <f t="shared" si="555"/>
        <v>6649.99</v>
      </c>
      <c r="E1054" s="137">
        <f t="shared" si="541"/>
        <v>6665.28</v>
      </c>
      <c r="F1054" s="138">
        <f t="shared" si="542"/>
        <v>45066</v>
      </c>
      <c r="G1054" s="139">
        <f t="shared" si="547"/>
        <v>2.2992515778219591E-3</v>
      </c>
      <c r="H1054" s="140">
        <f t="shared" si="560"/>
        <v>45127</v>
      </c>
      <c r="I1054" s="140">
        <f t="shared" si="548"/>
        <v>45127</v>
      </c>
      <c r="J1054" s="141">
        <f t="shared" si="556"/>
        <v>22</v>
      </c>
      <c r="K1054" s="141">
        <f t="shared" si="544"/>
        <v>8</v>
      </c>
      <c r="L1054" s="8">
        <f t="shared" si="557"/>
        <v>1.0008354800000001</v>
      </c>
      <c r="M1054" s="142">
        <f t="shared" si="543"/>
        <v>1.00610015</v>
      </c>
      <c r="N1054" s="142">
        <f t="shared" si="537"/>
        <v>1.2615865031515274</v>
      </c>
      <c r="O1054" s="135">
        <f t="shared" si="540"/>
        <v>1.2626405300000001</v>
      </c>
      <c r="P1054" s="135">
        <f t="shared" si="549"/>
        <v>980.58233134</v>
      </c>
      <c r="Q1054" s="190">
        <f t="shared" si="561"/>
        <v>0</v>
      </c>
      <c r="R1054" s="191">
        <f t="shared" si="558"/>
        <v>0</v>
      </c>
      <c r="S1054" s="135">
        <f t="shared" si="550"/>
        <v>0</v>
      </c>
      <c r="T1054" s="145">
        <f t="shared" si="559"/>
        <v>7.8600000000000003E-2</v>
      </c>
      <c r="U1054" s="143">
        <f t="shared" si="539"/>
        <v>8</v>
      </c>
      <c r="V1054" s="143">
        <v>252</v>
      </c>
      <c r="W1054" s="142">
        <f t="shared" si="551"/>
        <v>1.0024049159999999</v>
      </c>
      <c r="X1054" s="135">
        <f t="shared" si="552"/>
        <v>2.35821813</v>
      </c>
      <c r="Y1054" s="135">
        <f t="shared" si="553"/>
        <v>0</v>
      </c>
      <c r="Z1054" s="148" t="str">
        <f t="shared" si="562"/>
        <v>A+J=</v>
      </c>
      <c r="AA1054" s="140">
        <f t="shared" si="563"/>
        <v>45127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4"/>
      <c r="DX1054" s="1"/>
      <c r="DY1054" s="1"/>
      <c r="DZ1054" s="1"/>
      <c r="EA1054" s="1"/>
      <c r="EB1054" s="1"/>
      <c r="EC1054" s="1"/>
    </row>
    <row r="1055" spans="1:133" ht="15" x14ac:dyDescent="0.2">
      <c r="A1055" s="134">
        <f t="shared" si="554"/>
        <v>45108</v>
      </c>
      <c r="B1055" s="135">
        <f t="shared" si="546"/>
        <v>983.33836761999999</v>
      </c>
      <c r="C1055" s="220">
        <f t="shared" si="545"/>
        <v>776.61243088739354</v>
      </c>
      <c r="D1055" s="136">
        <f t="shared" si="555"/>
        <v>6649.99</v>
      </c>
      <c r="E1055" s="137">
        <f t="shared" si="541"/>
        <v>6665.28</v>
      </c>
      <c r="F1055" s="138">
        <f t="shared" si="542"/>
        <v>45066</v>
      </c>
      <c r="G1055" s="139">
        <f t="shared" si="547"/>
        <v>2.2992515778219591E-3</v>
      </c>
      <c r="H1055" s="140">
        <f t="shared" si="560"/>
        <v>45127</v>
      </c>
      <c r="I1055" s="140">
        <f t="shared" si="548"/>
        <v>45127</v>
      </c>
      <c r="J1055" s="141">
        <f t="shared" si="556"/>
        <v>22</v>
      </c>
      <c r="K1055" s="141">
        <f t="shared" si="544"/>
        <v>9</v>
      </c>
      <c r="L1055" s="8">
        <f t="shared" si="557"/>
        <v>1.00093996</v>
      </c>
      <c r="M1055" s="142">
        <f t="shared" si="543"/>
        <v>1.00610015</v>
      </c>
      <c r="N1055" s="142">
        <f t="shared" ref="N1055:N1118" si="564">IF(I1055&gt;I1054,N1054*M1055,N1054)</f>
        <v>1.2615865031515274</v>
      </c>
      <c r="O1055" s="135">
        <f t="shared" si="540"/>
        <v>1.2627723399999999</v>
      </c>
      <c r="P1055" s="135">
        <f t="shared" si="549"/>
        <v>980.68469661999995</v>
      </c>
      <c r="Q1055" s="190">
        <f t="shared" si="561"/>
        <v>0</v>
      </c>
      <c r="R1055" s="191">
        <f t="shared" si="558"/>
        <v>0</v>
      </c>
      <c r="S1055" s="135">
        <f t="shared" si="550"/>
        <v>0</v>
      </c>
      <c r="T1055" s="145">
        <f t="shared" si="559"/>
        <v>7.8600000000000003E-2</v>
      </c>
      <c r="U1055" s="143">
        <f t="shared" si="539"/>
        <v>9</v>
      </c>
      <c r="V1055" s="143">
        <v>252</v>
      </c>
      <c r="W1055" s="142">
        <f t="shared" si="551"/>
        <v>1.002705937</v>
      </c>
      <c r="X1055" s="135">
        <f t="shared" si="552"/>
        <v>2.6536710000000001</v>
      </c>
      <c r="Y1055" s="135">
        <f t="shared" si="553"/>
        <v>0</v>
      </c>
      <c r="Z1055" s="148" t="str">
        <f t="shared" si="562"/>
        <v>A+J=</v>
      </c>
      <c r="AA1055" s="140">
        <f t="shared" si="563"/>
        <v>45127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4"/>
      <c r="DX1055" s="1"/>
      <c r="DY1055" s="1"/>
      <c r="DZ1055" s="1"/>
      <c r="EA1055" s="1"/>
      <c r="EB1055" s="1"/>
      <c r="EC1055" s="1"/>
    </row>
    <row r="1056" spans="1:133" ht="15" x14ac:dyDescent="0.2">
      <c r="A1056" s="134">
        <f t="shared" si="554"/>
        <v>45109</v>
      </c>
      <c r="B1056" s="135">
        <f t="shared" si="546"/>
        <v>983.33836761999999</v>
      </c>
      <c r="C1056" s="220">
        <f t="shared" si="545"/>
        <v>776.61243088739354</v>
      </c>
      <c r="D1056" s="136">
        <f t="shared" si="555"/>
        <v>6649.99</v>
      </c>
      <c r="E1056" s="137">
        <f t="shared" si="541"/>
        <v>6665.28</v>
      </c>
      <c r="F1056" s="138">
        <f t="shared" si="542"/>
        <v>45066</v>
      </c>
      <c r="G1056" s="139">
        <f t="shared" si="547"/>
        <v>2.2992515778219591E-3</v>
      </c>
      <c r="H1056" s="140">
        <f t="shared" si="560"/>
        <v>45127</v>
      </c>
      <c r="I1056" s="140">
        <f t="shared" si="548"/>
        <v>45127</v>
      </c>
      <c r="J1056" s="141">
        <f t="shared" si="556"/>
        <v>22</v>
      </c>
      <c r="K1056" s="141">
        <f t="shared" si="544"/>
        <v>9</v>
      </c>
      <c r="L1056" s="8">
        <f t="shared" si="557"/>
        <v>1.00093996</v>
      </c>
      <c r="M1056" s="142">
        <f t="shared" si="543"/>
        <v>1.00610015</v>
      </c>
      <c r="N1056" s="142">
        <f t="shared" si="564"/>
        <v>1.2615865031515274</v>
      </c>
      <c r="O1056" s="135">
        <f t="shared" si="540"/>
        <v>1.2627723399999999</v>
      </c>
      <c r="P1056" s="135">
        <f t="shared" si="549"/>
        <v>980.68469661999995</v>
      </c>
      <c r="Q1056" s="190">
        <f t="shared" si="561"/>
        <v>0</v>
      </c>
      <c r="R1056" s="191">
        <f t="shared" si="558"/>
        <v>0</v>
      </c>
      <c r="S1056" s="135">
        <f t="shared" si="550"/>
        <v>0</v>
      </c>
      <c r="T1056" s="145">
        <f t="shared" si="559"/>
        <v>7.8600000000000003E-2</v>
      </c>
      <c r="U1056" s="143">
        <f t="shared" si="539"/>
        <v>9</v>
      </c>
      <c r="V1056" s="143">
        <v>252</v>
      </c>
      <c r="W1056" s="142">
        <f t="shared" si="551"/>
        <v>1.002705937</v>
      </c>
      <c r="X1056" s="135">
        <f t="shared" si="552"/>
        <v>2.6536710000000001</v>
      </c>
      <c r="Y1056" s="135">
        <f t="shared" si="553"/>
        <v>0</v>
      </c>
      <c r="Z1056" s="148" t="str">
        <f t="shared" si="562"/>
        <v>A+J=</v>
      </c>
      <c r="AA1056" s="140">
        <f t="shared" si="563"/>
        <v>45127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4"/>
      <c r="DX1056" s="1"/>
      <c r="DY1056" s="1"/>
      <c r="DZ1056" s="1"/>
      <c r="EA1056" s="1"/>
      <c r="EB1056" s="1"/>
      <c r="EC1056" s="1"/>
    </row>
    <row r="1057" spans="1:133" ht="15" x14ac:dyDescent="0.2">
      <c r="A1057" s="134">
        <f t="shared" si="554"/>
        <v>45110</v>
      </c>
      <c r="B1057" s="135">
        <f t="shared" si="546"/>
        <v>983.33836761999999</v>
      </c>
      <c r="C1057" s="220">
        <f t="shared" si="545"/>
        <v>776.61243088739354</v>
      </c>
      <c r="D1057" s="136">
        <f t="shared" si="555"/>
        <v>6649.99</v>
      </c>
      <c r="E1057" s="137">
        <f t="shared" si="541"/>
        <v>6665.28</v>
      </c>
      <c r="F1057" s="138">
        <f t="shared" si="542"/>
        <v>45066</v>
      </c>
      <c r="G1057" s="139">
        <f t="shared" si="547"/>
        <v>2.2992515778219591E-3</v>
      </c>
      <c r="H1057" s="140">
        <f t="shared" si="560"/>
        <v>45127</v>
      </c>
      <c r="I1057" s="140">
        <f t="shared" si="548"/>
        <v>45127</v>
      </c>
      <c r="J1057" s="141">
        <f t="shared" si="556"/>
        <v>22</v>
      </c>
      <c r="K1057" s="141">
        <f t="shared" si="544"/>
        <v>9</v>
      </c>
      <c r="L1057" s="8">
        <f t="shared" si="557"/>
        <v>1.00093996</v>
      </c>
      <c r="M1057" s="142">
        <f t="shared" si="543"/>
        <v>1.00610015</v>
      </c>
      <c r="N1057" s="142">
        <f t="shared" si="564"/>
        <v>1.2615865031515274</v>
      </c>
      <c r="O1057" s="135">
        <f t="shared" si="540"/>
        <v>1.2627723399999999</v>
      </c>
      <c r="P1057" s="135">
        <f t="shared" si="549"/>
        <v>980.68469661999995</v>
      </c>
      <c r="Q1057" s="190">
        <f t="shared" si="561"/>
        <v>0</v>
      </c>
      <c r="R1057" s="191">
        <f t="shared" si="558"/>
        <v>0</v>
      </c>
      <c r="S1057" s="135">
        <f t="shared" si="550"/>
        <v>0</v>
      </c>
      <c r="T1057" s="145">
        <f t="shared" si="559"/>
        <v>7.8600000000000003E-2</v>
      </c>
      <c r="U1057" s="143">
        <f t="shared" si="539"/>
        <v>9</v>
      </c>
      <c r="V1057" s="143">
        <v>252</v>
      </c>
      <c r="W1057" s="142">
        <f t="shared" si="551"/>
        <v>1.002705937</v>
      </c>
      <c r="X1057" s="135">
        <f t="shared" si="552"/>
        <v>2.6536710000000001</v>
      </c>
      <c r="Y1057" s="135">
        <f t="shared" si="553"/>
        <v>0</v>
      </c>
      <c r="Z1057" s="148" t="str">
        <f t="shared" si="562"/>
        <v>A+J=</v>
      </c>
      <c r="AA1057" s="140">
        <f t="shared" si="563"/>
        <v>45127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4"/>
      <c r="DX1057" s="1"/>
      <c r="DY1057" s="1"/>
      <c r="DZ1057" s="1"/>
      <c r="EA1057" s="1"/>
      <c r="EB1057" s="1"/>
      <c r="EC1057" s="1"/>
    </row>
    <row r="1058" spans="1:133" ht="15" x14ac:dyDescent="0.2">
      <c r="A1058" s="134">
        <f t="shared" si="554"/>
        <v>45111</v>
      </c>
      <c r="B1058" s="135">
        <f t="shared" si="546"/>
        <v>983.73634346000006</v>
      </c>
      <c r="C1058" s="220">
        <f t="shared" si="545"/>
        <v>776.61243088739354</v>
      </c>
      <c r="D1058" s="136">
        <f t="shared" si="555"/>
        <v>6649.99</v>
      </c>
      <c r="E1058" s="137">
        <f t="shared" si="541"/>
        <v>6665.28</v>
      </c>
      <c r="F1058" s="138">
        <f t="shared" si="542"/>
        <v>45066</v>
      </c>
      <c r="G1058" s="139">
        <f t="shared" si="547"/>
        <v>2.2992515778219591E-3</v>
      </c>
      <c r="H1058" s="140">
        <f t="shared" si="560"/>
        <v>45127</v>
      </c>
      <c r="I1058" s="140">
        <f t="shared" si="548"/>
        <v>45127</v>
      </c>
      <c r="J1058" s="141">
        <f t="shared" si="556"/>
        <v>22</v>
      </c>
      <c r="K1058" s="141">
        <f t="shared" si="544"/>
        <v>10</v>
      </c>
      <c r="L1058" s="8">
        <f t="shared" si="557"/>
        <v>1.00104445</v>
      </c>
      <c r="M1058" s="142">
        <f t="shared" si="543"/>
        <v>1.00610015</v>
      </c>
      <c r="N1058" s="142">
        <f t="shared" si="564"/>
        <v>1.2615865031515274</v>
      </c>
      <c r="O1058" s="135">
        <f t="shared" si="540"/>
        <v>1.2629041599999999</v>
      </c>
      <c r="P1058" s="135">
        <f t="shared" si="549"/>
        <v>980.78706967000005</v>
      </c>
      <c r="Q1058" s="190">
        <f t="shared" si="561"/>
        <v>0</v>
      </c>
      <c r="R1058" s="191">
        <f t="shared" si="558"/>
        <v>0</v>
      </c>
      <c r="S1058" s="135">
        <f t="shared" si="550"/>
        <v>0</v>
      </c>
      <c r="T1058" s="145">
        <f t="shared" si="559"/>
        <v>7.8600000000000003E-2</v>
      </c>
      <c r="U1058" s="143">
        <f t="shared" si="539"/>
        <v>10</v>
      </c>
      <c r="V1058" s="143">
        <v>252</v>
      </c>
      <c r="W1058" s="142">
        <f t="shared" si="551"/>
        <v>1.003007048</v>
      </c>
      <c r="X1058" s="135">
        <f t="shared" si="552"/>
        <v>2.9492737899999999</v>
      </c>
      <c r="Y1058" s="135">
        <f t="shared" si="553"/>
        <v>0</v>
      </c>
      <c r="Z1058" s="148" t="str">
        <f t="shared" si="562"/>
        <v>A+J=</v>
      </c>
      <c r="AA1058" s="140">
        <f t="shared" si="563"/>
        <v>45127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4"/>
      <c r="DX1058" s="1"/>
      <c r="DY1058" s="1"/>
      <c r="DZ1058" s="1"/>
      <c r="EA1058" s="1"/>
      <c r="EB1058" s="1"/>
      <c r="EC1058" s="1"/>
    </row>
    <row r="1059" spans="1:133" ht="15" x14ac:dyDescent="0.2">
      <c r="A1059" s="134">
        <f t="shared" si="554"/>
        <v>45112</v>
      </c>
      <c r="B1059" s="135">
        <f t="shared" si="546"/>
        <v>984.13449359000003</v>
      </c>
      <c r="C1059" s="220">
        <f t="shared" si="545"/>
        <v>776.61243088739354</v>
      </c>
      <c r="D1059" s="136">
        <f t="shared" si="555"/>
        <v>6649.99</v>
      </c>
      <c r="E1059" s="137">
        <f t="shared" si="541"/>
        <v>6665.28</v>
      </c>
      <c r="F1059" s="138">
        <f t="shared" si="542"/>
        <v>45066</v>
      </c>
      <c r="G1059" s="139">
        <f t="shared" si="547"/>
        <v>2.2992515778219591E-3</v>
      </c>
      <c r="H1059" s="140">
        <f t="shared" si="560"/>
        <v>45127</v>
      </c>
      <c r="I1059" s="140">
        <f t="shared" si="548"/>
        <v>45127</v>
      </c>
      <c r="J1059" s="141">
        <f t="shared" si="556"/>
        <v>22</v>
      </c>
      <c r="K1059" s="141">
        <f t="shared" si="544"/>
        <v>11</v>
      </c>
      <c r="L1059" s="8">
        <f t="shared" si="557"/>
        <v>1.0011489600000001</v>
      </c>
      <c r="M1059" s="142">
        <f t="shared" si="543"/>
        <v>1.00610015</v>
      </c>
      <c r="N1059" s="142">
        <f t="shared" si="564"/>
        <v>1.2615865031515274</v>
      </c>
      <c r="O1059" s="135">
        <f t="shared" si="540"/>
        <v>1.26303601</v>
      </c>
      <c r="P1059" s="135">
        <f t="shared" si="549"/>
        <v>980.88946601999999</v>
      </c>
      <c r="Q1059" s="190">
        <f t="shared" si="561"/>
        <v>0</v>
      </c>
      <c r="R1059" s="191">
        <f t="shared" si="558"/>
        <v>0</v>
      </c>
      <c r="S1059" s="135">
        <f t="shared" si="550"/>
        <v>0</v>
      </c>
      <c r="T1059" s="145">
        <f t="shared" si="559"/>
        <v>7.8600000000000003E-2</v>
      </c>
      <c r="U1059" s="143">
        <f t="shared" si="539"/>
        <v>11</v>
      </c>
      <c r="V1059" s="143">
        <v>252</v>
      </c>
      <c r="W1059" s="142">
        <f t="shared" si="551"/>
        <v>1.0033082499999999</v>
      </c>
      <c r="X1059" s="135">
        <f t="shared" si="552"/>
        <v>3.24502757</v>
      </c>
      <c r="Y1059" s="135">
        <f t="shared" si="553"/>
        <v>0</v>
      </c>
      <c r="Z1059" s="148" t="str">
        <f t="shared" si="562"/>
        <v>A+J=</v>
      </c>
      <c r="AA1059" s="140">
        <f t="shared" si="563"/>
        <v>45127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4"/>
      <c r="DX1059" s="1"/>
      <c r="DY1059" s="1"/>
      <c r="DZ1059" s="1"/>
      <c r="EA1059" s="1"/>
      <c r="EB1059" s="1"/>
      <c r="EC1059" s="1"/>
    </row>
    <row r="1060" spans="1:133" ht="15" x14ac:dyDescent="0.2">
      <c r="A1060" s="134">
        <f t="shared" si="554"/>
        <v>45113</v>
      </c>
      <c r="B1060" s="135">
        <f t="shared" si="546"/>
        <v>984.5328014800001</v>
      </c>
      <c r="C1060" s="220">
        <f t="shared" si="545"/>
        <v>776.61243088739354</v>
      </c>
      <c r="D1060" s="136">
        <f t="shared" si="555"/>
        <v>6649.99</v>
      </c>
      <c r="E1060" s="137">
        <f t="shared" si="541"/>
        <v>6665.28</v>
      </c>
      <c r="F1060" s="138">
        <f t="shared" si="542"/>
        <v>45066</v>
      </c>
      <c r="G1060" s="139">
        <f t="shared" si="547"/>
        <v>2.2992515778219591E-3</v>
      </c>
      <c r="H1060" s="140">
        <f t="shared" si="560"/>
        <v>45127</v>
      </c>
      <c r="I1060" s="140">
        <f t="shared" si="548"/>
        <v>45127</v>
      </c>
      <c r="J1060" s="141">
        <f t="shared" si="556"/>
        <v>22</v>
      </c>
      <c r="K1060" s="141">
        <f t="shared" si="544"/>
        <v>12</v>
      </c>
      <c r="L1060" s="8">
        <f t="shared" si="557"/>
        <v>1.0012534799999999</v>
      </c>
      <c r="M1060" s="142">
        <f t="shared" si="543"/>
        <v>1.00610015</v>
      </c>
      <c r="N1060" s="142">
        <f t="shared" si="564"/>
        <v>1.2615865031515274</v>
      </c>
      <c r="O1060" s="135">
        <f t="shared" si="540"/>
        <v>1.26316787</v>
      </c>
      <c r="P1060" s="135">
        <f t="shared" si="549"/>
        <v>980.99187013000005</v>
      </c>
      <c r="Q1060" s="190">
        <f t="shared" si="561"/>
        <v>0</v>
      </c>
      <c r="R1060" s="191">
        <f t="shared" si="558"/>
        <v>0</v>
      </c>
      <c r="S1060" s="135">
        <f t="shared" si="550"/>
        <v>0</v>
      </c>
      <c r="T1060" s="145">
        <f t="shared" si="559"/>
        <v>7.8600000000000003E-2</v>
      </c>
      <c r="U1060" s="143">
        <f t="shared" si="539"/>
        <v>12</v>
      </c>
      <c r="V1060" s="143">
        <v>252</v>
      </c>
      <c r="W1060" s="142">
        <f t="shared" si="551"/>
        <v>1.003609542</v>
      </c>
      <c r="X1060" s="135">
        <f t="shared" si="552"/>
        <v>3.5409313500000001</v>
      </c>
      <c r="Y1060" s="135">
        <f t="shared" si="553"/>
        <v>0</v>
      </c>
      <c r="Z1060" s="148" t="str">
        <f t="shared" si="562"/>
        <v>A+J=</v>
      </c>
      <c r="AA1060" s="140">
        <f t="shared" si="563"/>
        <v>45127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4"/>
      <c r="DX1060" s="1"/>
      <c r="DY1060" s="1"/>
      <c r="DZ1060" s="1"/>
      <c r="EA1060" s="1"/>
      <c r="EB1060" s="1"/>
      <c r="EC1060" s="1"/>
    </row>
    <row r="1061" spans="1:133" ht="15" x14ac:dyDescent="0.2">
      <c r="A1061" s="134">
        <f t="shared" si="554"/>
        <v>45114</v>
      </c>
      <c r="B1061" s="135">
        <f t="shared" si="546"/>
        <v>984.93127498000001</v>
      </c>
      <c r="C1061" s="220">
        <f t="shared" si="545"/>
        <v>776.61243088739354</v>
      </c>
      <c r="D1061" s="136">
        <f t="shared" si="555"/>
        <v>6649.99</v>
      </c>
      <c r="E1061" s="137">
        <f t="shared" si="541"/>
        <v>6665.28</v>
      </c>
      <c r="F1061" s="138">
        <f t="shared" si="542"/>
        <v>45066</v>
      </c>
      <c r="G1061" s="139">
        <f t="shared" si="547"/>
        <v>2.2992515778219591E-3</v>
      </c>
      <c r="H1061" s="140">
        <f t="shared" si="560"/>
        <v>45127</v>
      </c>
      <c r="I1061" s="140">
        <f t="shared" si="548"/>
        <v>45127</v>
      </c>
      <c r="J1061" s="141">
        <f t="shared" si="556"/>
        <v>22</v>
      </c>
      <c r="K1061" s="141">
        <f t="shared" si="544"/>
        <v>13</v>
      </c>
      <c r="L1061" s="8">
        <f t="shared" si="557"/>
        <v>1.0013580099999999</v>
      </c>
      <c r="M1061" s="142">
        <f t="shared" si="543"/>
        <v>1.00610015</v>
      </c>
      <c r="N1061" s="142">
        <f t="shared" si="564"/>
        <v>1.2615865031515274</v>
      </c>
      <c r="O1061" s="135">
        <f t="shared" si="540"/>
        <v>1.2632997500000001</v>
      </c>
      <c r="P1061" s="135">
        <f t="shared" si="549"/>
        <v>981.09428978000005</v>
      </c>
      <c r="Q1061" s="190">
        <f t="shared" si="561"/>
        <v>0</v>
      </c>
      <c r="R1061" s="191">
        <f t="shared" si="558"/>
        <v>0</v>
      </c>
      <c r="S1061" s="135">
        <f t="shared" si="550"/>
        <v>0</v>
      </c>
      <c r="T1061" s="145">
        <f t="shared" si="559"/>
        <v>7.8600000000000003E-2</v>
      </c>
      <c r="U1061" s="143">
        <f t="shared" ref="U1061:U1124" si="565">IF(Q1060&gt;0,1,IF(K1061=K1060,U1060,U1060+1))</f>
        <v>13</v>
      </c>
      <c r="V1061" s="143">
        <v>252</v>
      </c>
      <c r="W1061" s="142">
        <f t="shared" si="551"/>
        <v>1.0039109239999999</v>
      </c>
      <c r="X1061" s="135">
        <f t="shared" si="552"/>
        <v>3.8369852</v>
      </c>
      <c r="Y1061" s="135">
        <f t="shared" si="553"/>
        <v>0</v>
      </c>
      <c r="Z1061" s="148" t="str">
        <f t="shared" si="562"/>
        <v>A+J=</v>
      </c>
      <c r="AA1061" s="140">
        <f t="shared" si="563"/>
        <v>45127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4"/>
      <c r="DX1061" s="1"/>
      <c r="DY1061" s="1"/>
      <c r="DZ1061" s="1"/>
      <c r="EA1061" s="1"/>
      <c r="EB1061" s="1"/>
      <c r="EC1061" s="1"/>
    </row>
    <row r="1062" spans="1:133" ht="15" x14ac:dyDescent="0.2">
      <c r="A1062" s="134">
        <f t="shared" si="554"/>
        <v>45115</v>
      </c>
      <c r="B1062" s="135">
        <f t="shared" si="546"/>
        <v>985.32989170000008</v>
      </c>
      <c r="C1062" s="220">
        <f t="shared" si="545"/>
        <v>776.61243088739354</v>
      </c>
      <c r="D1062" s="136">
        <f t="shared" si="555"/>
        <v>6649.99</v>
      </c>
      <c r="E1062" s="137">
        <f t="shared" si="541"/>
        <v>6665.28</v>
      </c>
      <c r="F1062" s="138">
        <f t="shared" si="542"/>
        <v>45066</v>
      </c>
      <c r="G1062" s="139">
        <f t="shared" si="547"/>
        <v>2.2992515778219591E-3</v>
      </c>
      <c r="H1062" s="140">
        <f t="shared" si="560"/>
        <v>45127</v>
      </c>
      <c r="I1062" s="140">
        <f t="shared" si="548"/>
        <v>45127</v>
      </c>
      <c r="J1062" s="141">
        <f t="shared" si="556"/>
        <v>22</v>
      </c>
      <c r="K1062" s="141">
        <f t="shared" si="544"/>
        <v>14</v>
      </c>
      <c r="L1062" s="8">
        <f t="shared" si="557"/>
        <v>1.0014625399999999</v>
      </c>
      <c r="M1062" s="142">
        <f t="shared" si="543"/>
        <v>1.00610015</v>
      </c>
      <c r="N1062" s="142">
        <f t="shared" si="564"/>
        <v>1.2615865031515274</v>
      </c>
      <c r="O1062" s="135">
        <f t="shared" si="540"/>
        <v>1.26343162</v>
      </c>
      <c r="P1062" s="135">
        <f t="shared" si="549"/>
        <v>981.19670166000003</v>
      </c>
      <c r="Q1062" s="190">
        <f t="shared" si="561"/>
        <v>0</v>
      </c>
      <c r="R1062" s="191">
        <f t="shared" si="558"/>
        <v>0</v>
      </c>
      <c r="S1062" s="135">
        <f t="shared" si="550"/>
        <v>0</v>
      </c>
      <c r="T1062" s="145">
        <f t="shared" si="559"/>
        <v>7.8600000000000003E-2</v>
      </c>
      <c r="U1062" s="143">
        <f t="shared" si="565"/>
        <v>14</v>
      </c>
      <c r="V1062" s="143">
        <v>252</v>
      </c>
      <c r="W1062" s="142">
        <f t="shared" si="551"/>
        <v>1.0042123970000001</v>
      </c>
      <c r="X1062" s="135">
        <f t="shared" si="552"/>
        <v>4.1331900399999997</v>
      </c>
      <c r="Y1062" s="135">
        <f t="shared" si="553"/>
        <v>0</v>
      </c>
      <c r="Z1062" s="148" t="str">
        <f t="shared" si="562"/>
        <v>A+J=</v>
      </c>
      <c r="AA1062" s="140">
        <f t="shared" si="563"/>
        <v>45127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4"/>
      <c r="DX1062" s="1"/>
      <c r="DY1062" s="1"/>
      <c r="DZ1062" s="1"/>
      <c r="EA1062" s="1"/>
      <c r="EB1062" s="1"/>
      <c r="EC1062" s="1"/>
    </row>
    <row r="1063" spans="1:133" ht="15" x14ac:dyDescent="0.2">
      <c r="A1063" s="134">
        <f t="shared" si="554"/>
        <v>45116</v>
      </c>
      <c r="B1063" s="135">
        <f t="shared" si="546"/>
        <v>985.32989170000008</v>
      </c>
      <c r="C1063" s="220">
        <f t="shared" si="545"/>
        <v>776.61243088739354</v>
      </c>
      <c r="D1063" s="136">
        <f t="shared" si="555"/>
        <v>6649.99</v>
      </c>
      <c r="E1063" s="137">
        <f t="shared" si="541"/>
        <v>6665.28</v>
      </c>
      <c r="F1063" s="138">
        <f t="shared" si="542"/>
        <v>45066</v>
      </c>
      <c r="G1063" s="139">
        <f t="shared" si="547"/>
        <v>2.2992515778219591E-3</v>
      </c>
      <c r="H1063" s="140">
        <f t="shared" si="560"/>
        <v>45127</v>
      </c>
      <c r="I1063" s="140">
        <f t="shared" si="548"/>
        <v>45127</v>
      </c>
      <c r="J1063" s="141">
        <f t="shared" si="556"/>
        <v>22</v>
      </c>
      <c r="K1063" s="141">
        <f t="shared" si="544"/>
        <v>14</v>
      </c>
      <c r="L1063" s="8">
        <f t="shared" si="557"/>
        <v>1.0014625399999999</v>
      </c>
      <c r="M1063" s="142">
        <f t="shared" si="543"/>
        <v>1.00610015</v>
      </c>
      <c r="N1063" s="142">
        <f t="shared" si="564"/>
        <v>1.2615865031515274</v>
      </c>
      <c r="O1063" s="135">
        <f t="shared" si="540"/>
        <v>1.26343162</v>
      </c>
      <c r="P1063" s="135">
        <f t="shared" si="549"/>
        <v>981.19670166000003</v>
      </c>
      <c r="Q1063" s="190">
        <f t="shared" si="561"/>
        <v>0</v>
      </c>
      <c r="R1063" s="191">
        <f t="shared" si="558"/>
        <v>0</v>
      </c>
      <c r="S1063" s="135">
        <f t="shared" si="550"/>
        <v>0</v>
      </c>
      <c r="T1063" s="145">
        <f t="shared" si="559"/>
        <v>7.8600000000000003E-2</v>
      </c>
      <c r="U1063" s="143">
        <f t="shared" si="565"/>
        <v>14</v>
      </c>
      <c r="V1063" s="143">
        <v>252</v>
      </c>
      <c r="W1063" s="142">
        <f t="shared" si="551"/>
        <v>1.0042123970000001</v>
      </c>
      <c r="X1063" s="135">
        <f t="shared" si="552"/>
        <v>4.1331900399999997</v>
      </c>
      <c r="Y1063" s="135">
        <f t="shared" si="553"/>
        <v>0</v>
      </c>
      <c r="Z1063" s="148" t="str">
        <f t="shared" si="562"/>
        <v>A+J=</v>
      </c>
      <c r="AA1063" s="140">
        <f t="shared" si="563"/>
        <v>45127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4"/>
      <c r="DX1063" s="1"/>
      <c r="DY1063" s="1"/>
      <c r="DZ1063" s="1"/>
      <c r="EA1063" s="1"/>
      <c r="EB1063" s="1"/>
      <c r="EC1063" s="1"/>
    </row>
    <row r="1064" spans="1:133" ht="15" x14ac:dyDescent="0.2">
      <c r="A1064" s="134">
        <f t="shared" si="554"/>
        <v>45117</v>
      </c>
      <c r="B1064" s="135">
        <f t="shared" si="546"/>
        <v>985.32989170000008</v>
      </c>
      <c r="C1064" s="220">
        <f t="shared" si="545"/>
        <v>776.61243088739354</v>
      </c>
      <c r="D1064" s="136">
        <f t="shared" si="555"/>
        <v>6649.99</v>
      </c>
      <c r="E1064" s="137">
        <f t="shared" si="541"/>
        <v>6665.28</v>
      </c>
      <c r="F1064" s="138">
        <f t="shared" si="542"/>
        <v>45066</v>
      </c>
      <c r="G1064" s="139">
        <f t="shared" si="547"/>
        <v>2.2992515778219591E-3</v>
      </c>
      <c r="H1064" s="140">
        <f t="shared" si="560"/>
        <v>45127</v>
      </c>
      <c r="I1064" s="140">
        <f t="shared" si="548"/>
        <v>45127</v>
      </c>
      <c r="J1064" s="141">
        <f t="shared" si="556"/>
        <v>22</v>
      </c>
      <c r="K1064" s="141">
        <f t="shared" si="544"/>
        <v>14</v>
      </c>
      <c r="L1064" s="8">
        <f t="shared" si="557"/>
        <v>1.0014625399999999</v>
      </c>
      <c r="M1064" s="142">
        <f t="shared" si="543"/>
        <v>1.00610015</v>
      </c>
      <c r="N1064" s="142">
        <f t="shared" si="564"/>
        <v>1.2615865031515274</v>
      </c>
      <c r="O1064" s="135">
        <f t="shared" si="540"/>
        <v>1.26343162</v>
      </c>
      <c r="P1064" s="135">
        <f t="shared" si="549"/>
        <v>981.19670166000003</v>
      </c>
      <c r="Q1064" s="190">
        <f t="shared" si="561"/>
        <v>0</v>
      </c>
      <c r="R1064" s="191">
        <f t="shared" si="558"/>
        <v>0</v>
      </c>
      <c r="S1064" s="135">
        <f t="shared" si="550"/>
        <v>0</v>
      </c>
      <c r="T1064" s="145">
        <f t="shared" si="559"/>
        <v>7.8600000000000003E-2</v>
      </c>
      <c r="U1064" s="143">
        <f t="shared" si="565"/>
        <v>14</v>
      </c>
      <c r="V1064" s="143">
        <v>252</v>
      </c>
      <c r="W1064" s="142">
        <f t="shared" si="551"/>
        <v>1.0042123970000001</v>
      </c>
      <c r="X1064" s="135">
        <f t="shared" si="552"/>
        <v>4.1331900399999997</v>
      </c>
      <c r="Y1064" s="135">
        <f t="shared" si="553"/>
        <v>0</v>
      </c>
      <c r="Z1064" s="148" t="str">
        <f t="shared" si="562"/>
        <v>A+J=</v>
      </c>
      <c r="AA1064" s="140">
        <f t="shared" si="563"/>
        <v>45127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4"/>
      <c r="DX1064" s="1"/>
      <c r="DY1064" s="1"/>
      <c r="DZ1064" s="1"/>
      <c r="EA1064" s="1"/>
      <c r="EB1064" s="1"/>
      <c r="EC1064" s="1"/>
    </row>
    <row r="1065" spans="1:133" ht="15" x14ac:dyDescent="0.2">
      <c r="A1065" s="134">
        <f t="shared" si="554"/>
        <v>45118</v>
      </c>
      <c r="B1065" s="135">
        <f t="shared" si="546"/>
        <v>985.72868286999994</v>
      </c>
      <c r="C1065" s="220">
        <f t="shared" si="545"/>
        <v>776.61243088739354</v>
      </c>
      <c r="D1065" s="136">
        <f t="shared" si="555"/>
        <v>6649.99</v>
      </c>
      <c r="E1065" s="137">
        <f t="shared" si="541"/>
        <v>6665.28</v>
      </c>
      <c r="F1065" s="138">
        <f t="shared" si="542"/>
        <v>45066</v>
      </c>
      <c r="G1065" s="139">
        <f t="shared" si="547"/>
        <v>2.2992515778219591E-3</v>
      </c>
      <c r="H1065" s="140">
        <f t="shared" si="560"/>
        <v>45127</v>
      </c>
      <c r="I1065" s="140">
        <f t="shared" si="548"/>
        <v>45127</v>
      </c>
      <c r="J1065" s="141">
        <f t="shared" si="556"/>
        <v>22</v>
      </c>
      <c r="K1065" s="141">
        <f t="shared" si="544"/>
        <v>15</v>
      </c>
      <c r="L1065" s="8">
        <f t="shared" si="557"/>
        <v>1.00156709</v>
      </c>
      <c r="M1065" s="142">
        <f t="shared" si="543"/>
        <v>1.00610015</v>
      </c>
      <c r="N1065" s="142">
        <f t="shared" si="564"/>
        <v>1.2615865031515274</v>
      </c>
      <c r="O1065" s="135">
        <f t="shared" ref="O1065:O1128" si="566">TRUNC(TRUNC((L1065*N1065),15),8)</f>
        <v>1.2635635199999999</v>
      </c>
      <c r="P1065" s="135">
        <f t="shared" si="549"/>
        <v>981.29913683999996</v>
      </c>
      <c r="Q1065" s="190">
        <f t="shared" si="561"/>
        <v>0</v>
      </c>
      <c r="R1065" s="191">
        <f t="shared" si="558"/>
        <v>0</v>
      </c>
      <c r="S1065" s="135">
        <f t="shared" si="550"/>
        <v>0</v>
      </c>
      <c r="T1065" s="145">
        <f t="shared" si="559"/>
        <v>7.8600000000000003E-2</v>
      </c>
      <c r="U1065" s="143">
        <f t="shared" si="565"/>
        <v>15</v>
      </c>
      <c r="V1065" s="143">
        <v>252</v>
      </c>
      <c r="W1065" s="142">
        <f t="shared" si="551"/>
        <v>1.004513961</v>
      </c>
      <c r="X1065" s="135">
        <f t="shared" si="552"/>
        <v>4.42954603</v>
      </c>
      <c r="Y1065" s="135">
        <f t="shared" si="553"/>
        <v>0</v>
      </c>
      <c r="Z1065" s="148" t="str">
        <f t="shared" si="562"/>
        <v>A+J=</v>
      </c>
      <c r="AA1065" s="140">
        <f t="shared" si="563"/>
        <v>45127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4"/>
      <c r="DX1065" s="1"/>
      <c r="DY1065" s="1"/>
      <c r="DZ1065" s="1"/>
      <c r="EA1065" s="1"/>
      <c r="EB1065" s="1"/>
      <c r="EC1065" s="1"/>
    </row>
    <row r="1066" spans="1:133" ht="15" x14ac:dyDescent="0.2">
      <c r="A1066" s="134">
        <f t="shared" si="554"/>
        <v>45119</v>
      </c>
      <c r="B1066" s="135">
        <f t="shared" si="546"/>
        <v>986.12763195000002</v>
      </c>
      <c r="C1066" s="220">
        <f t="shared" si="545"/>
        <v>776.61243088739354</v>
      </c>
      <c r="D1066" s="136">
        <f t="shared" si="555"/>
        <v>6649.99</v>
      </c>
      <c r="E1066" s="137">
        <f t="shared" ref="E1066:E1129" si="567">IF($K1066=1,VLOOKUP($A1065,$AO$10:$AS$131,4),E1065)</f>
        <v>6665.28</v>
      </c>
      <c r="F1066" s="138">
        <f t="shared" ref="F1066:F1129" si="568">IF($K1066=1,VLOOKUP($A1065,$AO$10:$AS$131,5),F1065)</f>
        <v>45066</v>
      </c>
      <c r="G1066" s="139">
        <f t="shared" si="547"/>
        <v>2.2992515778219591E-3</v>
      </c>
      <c r="H1066" s="140">
        <f t="shared" si="560"/>
        <v>45127</v>
      </c>
      <c r="I1066" s="140">
        <f t="shared" si="548"/>
        <v>45127</v>
      </c>
      <c r="J1066" s="141">
        <f t="shared" si="556"/>
        <v>22</v>
      </c>
      <c r="K1066" s="141">
        <f t="shared" si="544"/>
        <v>16</v>
      </c>
      <c r="L1066" s="8">
        <f t="shared" si="557"/>
        <v>1.00167165</v>
      </c>
      <c r="M1066" s="142">
        <f t="shared" ref="M1066:M1129" si="569">IF(I1066&gt;I1065,L1065,M1065)</f>
        <v>1.00610015</v>
      </c>
      <c r="N1066" s="142">
        <f t="shared" si="564"/>
        <v>1.2615865031515274</v>
      </c>
      <c r="O1066" s="135">
        <f t="shared" si="566"/>
        <v>1.2636954300000001</v>
      </c>
      <c r="P1066" s="135">
        <f t="shared" si="549"/>
        <v>981.40157979000003</v>
      </c>
      <c r="Q1066" s="190">
        <f t="shared" si="561"/>
        <v>0</v>
      </c>
      <c r="R1066" s="191">
        <f t="shared" si="558"/>
        <v>0</v>
      </c>
      <c r="S1066" s="135">
        <f t="shared" si="550"/>
        <v>0</v>
      </c>
      <c r="T1066" s="145">
        <f t="shared" si="559"/>
        <v>7.8600000000000003E-2</v>
      </c>
      <c r="U1066" s="143">
        <f t="shared" si="565"/>
        <v>16</v>
      </c>
      <c r="V1066" s="143">
        <v>252</v>
      </c>
      <c r="W1066" s="142">
        <f t="shared" si="551"/>
        <v>1.0048156150000001</v>
      </c>
      <c r="X1066" s="135">
        <f t="shared" si="552"/>
        <v>4.7260521600000001</v>
      </c>
      <c r="Y1066" s="135">
        <f t="shared" si="553"/>
        <v>0</v>
      </c>
      <c r="Z1066" s="148" t="str">
        <f t="shared" si="562"/>
        <v>A+J=</v>
      </c>
      <c r="AA1066" s="140">
        <f t="shared" si="563"/>
        <v>45127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4"/>
      <c r="DX1066" s="1"/>
      <c r="DY1066" s="1"/>
      <c r="DZ1066" s="1"/>
      <c r="EA1066" s="1"/>
      <c r="EB1066" s="1"/>
      <c r="EC1066" s="1"/>
    </row>
    <row r="1067" spans="1:133" ht="15" x14ac:dyDescent="0.2">
      <c r="A1067" s="134">
        <f t="shared" si="554"/>
        <v>45120</v>
      </c>
      <c r="B1067" s="135">
        <f t="shared" si="546"/>
        <v>986.52675557000009</v>
      </c>
      <c r="C1067" s="220">
        <f t="shared" si="545"/>
        <v>776.61243088739354</v>
      </c>
      <c r="D1067" s="136">
        <f t="shared" si="555"/>
        <v>6649.99</v>
      </c>
      <c r="E1067" s="137">
        <f t="shared" si="567"/>
        <v>6665.28</v>
      </c>
      <c r="F1067" s="138">
        <f t="shared" si="568"/>
        <v>45066</v>
      </c>
      <c r="G1067" s="139">
        <f t="shared" si="547"/>
        <v>2.2992515778219591E-3</v>
      </c>
      <c r="H1067" s="140">
        <f t="shared" si="560"/>
        <v>45127</v>
      </c>
      <c r="I1067" s="140">
        <f t="shared" si="548"/>
        <v>45127</v>
      </c>
      <c r="J1067" s="141">
        <f t="shared" si="556"/>
        <v>22</v>
      </c>
      <c r="K1067" s="141">
        <f t="shared" si="544"/>
        <v>17</v>
      </c>
      <c r="L1067" s="8">
        <f t="shared" si="557"/>
        <v>1.0017762299999999</v>
      </c>
      <c r="M1067" s="142">
        <f t="shared" si="569"/>
        <v>1.00610015</v>
      </c>
      <c r="N1067" s="142">
        <f t="shared" si="564"/>
        <v>1.2615865031515274</v>
      </c>
      <c r="O1067" s="135">
        <f t="shared" si="566"/>
        <v>1.26382737</v>
      </c>
      <c r="P1067" s="135">
        <f t="shared" si="549"/>
        <v>981.50404603000004</v>
      </c>
      <c r="Q1067" s="190">
        <f t="shared" si="561"/>
        <v>0</v>
      </c>
      <c r="R1067" s="191">
        <f t="shared" si="558"/>
        <v>0</v>
      </c>
      <c r="S1067" s="135">
        <f t="shared" si="550"/>
        <v>0</v>
      </c>
      <c r="T1067" s="145">
        <f t="shared" si="559"/>
        <v>7.8600000000000003E-2</v>
      </c>
      <c r="U1067" s="143">
        <f t="shared" si="565"/>
        <v>17</v>
      </c>
      <c r="V1067" s="143">
        <v>252</v>
      </c>
      <c r="W1067" s="142">
        <f t="shared" si="551"/>
        <v>1.0051173600000001</v>
      </c>
      <c r="X1067" s="135">
        <f t="shared" si="552"/>
        <v>5.0227095400000001</v>
      </c>
      <c r="Y1067" s="135">
        <f t="shared" si="553"/>
        <v>0</v>
      </c>
      <c r="Z1067" s="148" t="str">
        <f t="shared" si="562"/>
        <v>A+J=</v>
      </c>
      <c r="AA1067" s="140">
        <f t="shared" si="563"/>
        <v>45127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4"/>
      <c r="DX1067" s="1"/>
      <c r="DY1067" s="1"/>
      <c r="DZ1067" s="1"/>
      <c r="EA1067" s="1"/>
      <c r="EB1067" s="1"/>
      <c r="EC1067" s="1"/>
    </row>
    <row r="1068" spans="1:133" ht="15" x14ac:dyDescent="0.2">
      <c r="A1068" s="134">
        <f t="shared" si="554"/>
        <v>45121</v>
      </c>
      <c r="B1068" s="135">
        <f t="shared" si="546"/>
        <v>986.92602255000008</v>
      </c>
      <c r="C1068" s="220">
        <f t="shared" si="545"/>
        <v>776.61243088739354</v>
      </c>
      <c r="D1068" s="136">
        <f t="shared" si="555"/>
        <v>6649.99</v>
      </c>
      <c r="E1068" s="137">
        <f t="shared" si="567"/>
        <v>6665.28</v>
      </c>
      <c r="F1068" s="138">
        <f t="shared" si="568"/>
        <v>45066</v>
      </c>
      <c r="G1068" s="139">
        <f t="shared" si="547"/>
        <v>2.2992515778219591E-3</v>
      </c>
      <c r="H1068" s="140">
        <f t="shared" si="560"/>
        <v>45127</v>
      </c>
      <c r="I1068" s="140">
        <f t="shared" si="548"/>
        <v>45127</v>
      </c>
      <c r="J1068" s="141">
        <f t="shared" si="556"/>
        <v>22</v>
      </c>
      <c r="K1068" s="141">
        <f t="shared" si="544"/>
        <v>18</v>
      </c>
      <c r="L1068" s="8">
        <f t="shared" si="557"/>
        <v>1.0018808100000001</v>
      </c>
      <c r="M1068" s="142">
        <f t="shared" si="569"/>
        <v>1.00610015</v>
      </c>
      <c r="N1068" s="142">
        <f t="shared" si="564"/>
        <v>1.2615865031515274</v>
      </c>
      <c r="O1068" s="135">
        <f t="shared" si="566"/>
        <v>1.2639593</v>
      </c>
      <c r="P1068" s="135">
        <f t="shared" si="549"/>
        <v>981.60650451000004</v>
      </c>
      <c r="Q1068" s="190">
        <f t="shared" si="561"/>
        <v>0</v>
      </c>
      <c r="R1068" s="191">
        <f t="shared" si="558"/>
        <v>0</v>
      </c>
      <c r="S1068" s="135">
        <f t="shared" si="550"/>
        <v>0</v>
      </c>
      <c r="T1068" s="145">
        <f t="shared" si="559"/>
        <v>7.8600000000000003E-2</v>
      </c>
      <c r="U1068" s="143">
        <f t="shared" si="565"/>
        <v>18</v>
      </c>
      <c r="V1068" s="143">
        <v>252</v>
      </c>
      <c r="W1068" s="142">
        <f t="shared" si="551"/>
        <v>1.0054191960000001</v>
      </c>
      <c r="X1068" s="135">
        <f t="shared" si="552"/>
        <v>5.3195180400000002</v>
      </c>
      <c r="Y1068" s="135">
        <f t="shared" si="553"/>
        <v>0</v>
      </c>
      <c r="Z1068" s="148" t="str">
        <f t="shared" si="562"/>
        <v>A+J=</v>
      </c>
      <c r="AA1068" s="140">
        <f t="shared" si="563"/>
        <v>45127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4"/>
      <c r="DX1068" s="1"/>
      <c r="DY1068" s="1"/>
      <c r="DZ1068" s="1"/>
      <c r="EA1068" s="1"/>
      <c r="EB1068" s="1"/>
      <c r="EC1068" s="1"/>
    </row>
    <row r="1069" spans="1:133" ht="15" x14ac:dyDescent="0.2">
      <c r="A1069" s="134">
        <f t="shared" si="554"/>
        <v>45122</v>
      </c>
      <c r="B1069" s="135">
        <f t="shared" si="546"/>
        <v>987.32545534999997</v>
      </c>
      <c r="C1069" s="220">
        <f t="shared" si="545"/>
        <v>776.61243088739354</v>
      </c>
      <c r="D1069" s="136">
        <f t="shared" si="555"/>
        <v>6649.99</v>
      </c>
      <c r="E1069" s="137">
        <f t="shared" si="567"/>
        <v>6665.28</v>
      </c>
      <c r="F1069" s="138">
        <f t="shared" si="568"/>
        <v>45066</v>
      </c>
      <c r="G1069" s="139">
        <f t="shared" si="547"/>
        <v>2.2992515778219591E-3</v>
      </c>
      <c r="H1069" s="140">
        <f t="shared" si="560"/>
        <v>45127</v>
      </c>
      <c r="I1069" s="140">
        <f t="shared" si="548"/>
        <v>45127</v>
      </c>
      <c r="J1069" s="141">
        <f t="shared" si="556"/>
        <v>22</v>
      </c>
      <c r="K1069" s="141">
        <f t="shared" si="544"/>
        <v>19</v>
      </c>
      <c r="L1069" s="8">
        <f t="shared" si="557"/>
        <v>1.0019853999999999</v>
      </c>
      <c r="M1069" s="142">
        <f t="shared" si="569"/>
        <v>1.00610015</v>
      </c>
      <c r="N1069" s="142">
        <f t="shared" si="564"/>
        <v>1.2615865031515274</v>
      </c>
      <c r="O1069" s="135">
        <f t="shared" si="566"/>
        <v>1.2640912500000001</v>
      </c>
      <c r="P1069" s="135">
        <f t="shared" si="549"/>
        <v>981.70897851999996</v>
      </c>
      <c r="Q1069" s="190">
        <f t="shared" si="561"/>
        <v>0</v>
      </c>
      <c r="R1069" s="191">
        <f t="shared" si="558"/>
        <v>0</v>
      </c>
      <c r="S1069" s="135">
        <f t="shared" si="550"/>
        <v>0</v>
      </c>
      <c r="T1069" s="145">
        <f t="shared" si="559"/>
        <v>7.8600000000000003E-2</v>
      </c>
      <c r="U1069" s="143">
        <f t="shared" si="565"/>
        <v>19</v>
      </c>
      <c r="V1069" s="143">
        <v>252</v>
      </c>
      <c r="W1069" s="142">
        <f t="shared" si="551"/>
        <v>1.005721122</v>
      </c>
      <c r="X1069" s="135">
        <f t="shared" si="552"/>
        <v>5.6164768299999999</v>
      </c>
      <c r="Y1069" s="135">
        <f t="shared" si="553"/>
        <v>0</v>
      </c>
      <c r="Z1069" s="148" t="str">
        <f t="shared" si="562"/>
        <v>A+J=</v>
      </c>
      <c r="AA1069" s="140">
        <f t="shared" si="563"/>
        <v>45127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4"/>
      <c r="DX1069" s="1"/>
      <c r="DY1069" s="1"/>
      <c r="DZ1069" s="1"/>
      <c r="EA1069" s="1"/>
      <c r="EB1069" s="1"/>
      <c r="EC1069" s="1"/>
    </row>
    <row r="1070" spans="1:133" ht="15" x14ac:dyDescent="0.2">
      <c r="A1070" s="134">
        <f t="shared" si="554"/>
        <v>45123</v>
      </c>
      <c r="B1070" s="135">
        <f t="shared" si="546"/>
        <v>987.32545534999997</v>
      </c>
      <c r="C1070" s="220">
        <f t="shared" si="545"/>
        <v>776.61243088739354</v>
      </c>
      <c r="D1070" s="136">
        <f t="shared" si="555"/>
        <v>6649.99</v>
      </c>
      <c r="E1070" s="137">
        <f t="shared" si="567"/>
        <v>6665.28</v>
      </c>
      <c r="F1070" s="138">
        <f t="shared" si="568"/>
        <v>45066</v>
      </c>
      <c r="G1070" s="139">
        <f t="shared" si="547"/>
        <v>2.2992515778219591E-3</v>
      </c>
      <c r="H1070" s="140">
        <f t="shared" si="560"/>
        <v>45127</v>
      </c>
      <c r="I1070" s="140">
        <f t="shared" si="548"/>
        <v>45127</v>
      </c>
      <c r="J1070" s="141">
        <f t="shared" si="556"/>
        <v>22</v>
      </c>
      <c r="K1070" s="141">
        <f t="shared" ref="K1070:K1133" si="570">(J1070-(NETWORKDAYS(A1070,I1070,AD$148:AD$502)-1))</f>
        <v>19</v>
      </c>
      <c r="L1070" s="8">
        <f t="shared" si="557"/>
        <v>1.0019853999999999</v>
      </c>
      <c r="M1070" s="142">
        <f t="shared" si="569"/>
        <v>1.00610015</v>
      </c>
      <c r="N1070" s="142">
        <f t="shared" si="564"/>
        <v>1.2615865031515274</v>
      </c>
      <c r="O1070" s="135">
        <f t="shared" si="566"/>
        <v>1.2640912500000001</v>
      </c>
      <c r="P1070" s="135">
        <f t="shared" si="549"/>
        <v>981.70897851999996</v>
      </c>
      <c r="Q1070" s="190">
        <f t="shared" si="561"/>
        <v>0</v>
      </c>
      <c r="R1070" s="191">
        <f t="shared" si="558"/>
        <v>0</v>
      </c>
      <c r="S1070" s="135">
        <f t="shared" si="550"/>
        <v>0</v>
      </c>
      <c r="T1070" s="145">
        <f t="shared" si="559"/>
        <v>7.8600000000000003E-2</v>
      </c>
      <c r="U1070" s="143">
        <f t="shared" si="565"/>
        <v>19</v>
      </c>
      <c r="V1070" s="143">
        <v>252</v>
      </c>
      <c r="W1070" s="142">
        <f t="shared" si="551"/>
        <v>1.005721122</v>
      </c>
      <c r="X1070" s="135">
        <f t="shared" si="552"/>
        <v>5.6164768299999999</v>
      </c>
      <c r="Y1070" s="135">
        <f t="shared" si="553"/>
        <v>0</v>
      </c>
      <c r="Z1070" s="148" t="str">
        <f t="shared" si="562"/>
        <v>A+J=</v>
      </c>
      <c r="AA1070" s="140">
        <f t="shared" si="563"/>
        <v>45127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4"/>
      <c r="DX1070" s="1"/>
      <c r="DY1070" s="1"/>
      <c r="DZ1070" s="1"/>
      <c r="EA1070" s="1"/>
      <c r="EB1070" s="1"/>
      <c r="EC1070" s="1"/>
    </row>
    <row r="1071" spans="1:133" ht="15" x14ac:dyDescent="0.2">
      <c r="A1071" s="134">
        <f t="shared" si="554"/>
        <v>45124</v>
      </c>
      <c r="B1071" s="135">
        <f t="shared" si="546"/>
        <v>987.32545534999997</v>
      </c>
      <c r="C1071" s="220">
        <f t="shared" si="545"/>
        <v>776.61243088739354</v>
      </c>
      <c r="D1071" s="136">
        <f t="shared" si="555"/>
        <v>6649.99</v>
      </c>
      <c r="E1071" s="137">
        <f t="shared" si="567"/>
        <v>6665.28</v>
      </c>
      <c r="F1071" s="138">
        <f t="shared" si="568"/>
        <v>45066</v>
      </c>
      <c r="G1071" s="139">
        <f t="shared" si="547"/>
        <v>2.2992515778219591E-3</v>
      </c>
      <c r="H1071" s="140">
        <f t="shared" si="560"/>
        <v>45127</v>
      </c>
      <c r="I1071" s="140">
        <f t="shared" si="548"/>
        <v>45127</v>
      </c>
      <c r="J1071" s="141">
        <f t="shared" si="556"/>
        <v>22</v>
      </c>
      <c r="K1071" s="141">
        <f t="shared" si="570"/>
        <v>19</v>
      </c>
      <c r="L1071" s="8">
        <f t="shared" si="557"/>
        <v>1.0019853999999999</v>
      </c>
      <c r="M1071" s="142">
        <f t="shared" si="569"/>
        <v>1.00610015</v>
      </c>
      <c r="N1071" s="142">
        <f t="shared" si="564"/>
        <v>1.2615865031515274</v>
      </c>
      <c r="O1071" s="135">
        <f t="shared" si="566"/>
        <v>1.2640912500000001</v>
      </c>
      <c r="P1071" s="135">
        <f t="shared" si="549"/>
        <v>981.70897851999996</v>
      </c>
      <c r="Q1071" s="190">
        <f t="shared" si="561"/>
        <v>0</v>
      </c>
      <c r="R1071" s="191">
        <f t="shared" si="558"/>
        <v>0</v>
      </c>
      <c r="S1071" s="135">
        <f t="shared" si="550"/>
        <v>0</v>
      </c>
      <c r="T1071" s="145">
        <f t="shared" si="559"/>
        <v>7.8600000000000003E-2</v>
      </c>
      <c r="U1071" s="143">
        <f t="shared" si="565"/>
        <v>19</v>
      </c>
      <c r="V1071" s="143">
        <v>252</v>
      </c>
      <c r="W1071" s="142">
        <f t="shared" si="551"/>
        <v>1.005721122</v>
      </c>
      <c r="X1071" s="135">
        <f t="shared" si="552"/>
        <v>5.6164768299999999</v>
      </c>
      <c r="Y1071" s="135">
        <f t="shared" si="553"/>
        <v>0</v>
      </c>
      <c r="Z1071" s="148" t="str">
        <f t="shared" si="562"/>
        <v>A+J=</v>
      </c>
      <c r="AA1071" s="140">
        <f t="shared" si="563"/>
        <v>45127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4"/>
      <c r="DX1071" s="1"/>
      <c r="DY1071" s="1"/>
      <c r="DZ1071" s="1"/>
      <c r="EA1071" s="1"/>
      <c r="EB1071" s="1"/>
      <c r="EC1071" s="1"/>
    </row>
    <row r="1072" spans="1:133" ht="15" x14ac:dyDescent="0.2">
      <c r="A1072" s="134">
        <f t="shared" si="554"/>
        <v>45125</v>
      </c>
      <c r="B1072" s="135">
        <f t="shared" si="546"/>
        <v>987.72506182999996</v>
      </c>
      <c r="C1072" s="220">
        <f t="shared" si="545"/>
        <v>776.61243088739354</v>
      </c>
      <c r="D1072" s="136">
        <f t="shared" si="555"/>
        <v>6649.99</v>
      </c>
      <c r="E1072" s="137">
        <f t="shared" si="567"/>
        <v>6665.28</v>
      </c>
      <c r="F1072" s="138">
        <f t="shared" si="568"/>
        <v>45066</v>
      </c>
      <c r="G1072" s="139">
        <f t="shared" si="547"/>
        <v>2.2992515778219591E-3</v>
      </c>
      <c r="H1072" s="140">
        <f t="shared" si="560"/>
        <v>45127</v>
      </c>
      <c r="I1072" s="140">
        <f t="shared" si="548"/>
        <v>45127</v>
      </c>
      <c r="J1072" s="141">
        <f t="shared" si="556"/>
        <v>22</v>
      </c>
      <c r="K1072" s="141">
        <f t="shared" si="570"/>
        <v>20</v>
      </c>
      <c r="L1072" s="8">
        <f t="shared" si="557"/>
        <v>1.0020900100000001</v>
      </c>
      <c r="M1072" s="142">
        <f t="shared" si="569"/>
        <v>1.00610015</v>
      </c>
      <c r="N1072" s="142">
        <f t="shared" si="564"/>
        <v>1.2615865031515274</v>
      </c>
      <c r="O1072" s="135">
        <f t="shared" si="566"/>
        <v>1.26422323</v>
      </c>
      <c r="P1072" s="135">
        <f t="shared" si="549"/>
        <v>981.81147582999995</v>
      </c>
      <c r="Q1072" s="190">
        <f t="shared" si="561"/>
        <v>0</v>
      </c>
      <c r="R1072" s="191">
        <f t="shared" si="558"/>
        <v>0</v>
      </c>
      <c r="S1072" s="135">
        <f t="shared" si="550"/>
        <v>0</v>
      </c>
      <c r="T1072" s="145">
        <f t="shared" si="559"/>
        <v>7.8600000000000003E-2</v>
      </c>
      <c r="U1072" s="143">
        <f t="shared" si="565"/>
        <v>20</v>
      </c>
      <c r="V1072" s="143">
        <v>252</v>
      </c>
      <c r="W1072" s="142">
        <f t="shared" si="551"/>
        <v>1.006023138</v>
      </c>
      <c r="X1072" s="135">
        <f t="shared" si="552"/>
        <v>5.9135859999999996</v>
      </c>
      <c r="Y1072" s="135">
        <f t="shared" si="553"/>
        <v>0</v>
      </c>
      <c r="Z1072" s="148" t="str">
        <f t="shared" si="562"/>
        <v>A+J=</v>
      </c>
      <c r="AA1072" s="140">
        <f t="shared" si="563"/>
        <v>45127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4"/>
      <c r="DX1072" s="1"/>
      <c r="DY1072" s="1"/>
      <c r="DZ1072" s="1"/>
      <c r="EA1072" s="1"/>
      <c r="EB1072" s="1"/>
      <c r="EC1072" s="1"/>
    </row>
    <row r="1073" spans="1:133" ht="15" x14ac:dyDescent="0.2">
      <c r="A1073" s="134">
        <f t="shared" si="554"/>
        <v>45126</v>
      </c>
      <c r="B1073" s="135">
        <f t="shared" si="546"/>
        <v>988.12481275000005</v>
      </c>
      <c r="C1073" s="220">
        <f t="shared" si="545"/>
        <v>776.61243088739354</v>
      </c>
      <c r="D1073" s="136">
        <f t="shared" si="555"/>
        <v>6649.99</v>
      </c>
      <c r="E1073" s="137">
        <f t="shared" si="567"/>
        <v>6665.28</v>
      </c>
      <c r="F1073" s="138">
        <f t="shared" si="568"/>
        <v>45066</v>
      </c>
      <c r="G1073" s="139">
        <f t="shared" si="547"/>
        <v>2.2992515778219591E-3</v>
      </c>
      <c r="H1073" s="140">
        <f t="shared" si="560"/>
        <v>45127</v>
      </c>
      <c r="I1073" s="140">
        <f t="shared" si="548"/>
        <v>45127</v>
      </c>
      <c r="J1073" s="141">
        <f t="shared" si="556"/>
        <v>22</v>
      </c>
      <c r="K1073" s="141">
        <f t="shared" si="570"/>
        <v>21</v>
      </c>
      <c r="L1073" s="8">
        <f t="shared" si="557"/>
        <v>1.00219462</v>
      </c>
      <c r="M1073" s="142">
        <f t="shared" si="569"/>
        <v>1.00610015</v>
      </c>
      <c r="N1073" s="142">
        <f t="shared" si="564"/>
        <v>1.2615865031515274</v>
      </c>
      <c r="O1073" s="135">
        <f t="shared" si="566"/>
        <v>1.2643552</v>
      </c>
      <c r="P1073" s="135">
        <f t="shared" si="549"/>
        <v>981.91396537000003</v>
      </c>
      <c r="Q1073" s="190">
        <f t="shared" si="561"/>
        <v>0</v>
      </c>
      <c r="R1073" s="191">
        <f t="shared" si="558"/>
        <v>0</v>
      </c>
      <c r="S1073" s="135">
        <f t="shared" si="550"/>
        <v>0</v>
      </c>
      <c r="T1073" s="145">
        <f t="shared" si="559"/>
        <v>7.8600000000000003E-2</v>
      </c>
      <c r="U1073" s="143">
        <f t="shared" si="565"/>
        <v>21</v>
      </c>
      <c r="V1073" s="143">
        <v>252</v>
      </c>
      <c r="W1073" s="142">
        <f t="shared" si="551"/>
        <v>1.0063252460000001</v>
      </c>
      <c r="X1073" s="135">
        <f t="shared" si="552"/>
        <v>6.2108473799999997</v>
      </c>
      <c r="Y1073" s="135">
        <f t="shared" si="553"/>
        <v>0</v>
      </c>
      <c r="Z1073" s="148" t="str">
        <f t="shared" si="562"/>
        <v>A+J=</v>
      </c>
      <c r="AA1073" s="140">
        <f t="shared" si="563"/>
        <v>45127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4"/>
      <c r="DX1073" s="1"/>
      <c r="DY1073" s="1"/>
      <c r="DZ1073" s="1"/>
      <c r="EA1073" s="1"/>
      <c r="EB1073" s="1"/>
      <c r="EC1073" s="1"/>
    </row>
    <row r="1074" spans="1:133" ht="15" x14ac:dyDescent="0.2">
      <c r="A1074" s="134">
        <f t="shared" si="554"/>
        <v>45127</v>
      </c>
      <c r="B1074" s="135">
        <f t="shared" si="546"/>
        <v>988.52473741999995</v>
      </c>
      <c r="C1074" s="220">
        <f t="shared" si="545"/>
        <v>776.61243088739354</v>
      </c>
      <c r="D1074" s="136">
        <f t="shared" si="555"/>
        <v>6649.99</v>
      </c>
      <c r="E1074" s="137">
        <f t="shared" si="567"/>
        <v>6665.28</v>
      </c>
      <c r="F1074" s="138">
        <f t="shared" si="568"/>
        <v>45066</v>
      </c>
      <c r="G1074" s="139">
        <f t="shared" si="547"/>
        <v>2.2992515778219591E-3</v>
      </c>
      <c r="H1074" s="140">
        <f t="shared" si="560"/>
        <v>45159</v>
      </c>
      <c r="I1074" s="140">
        <f t="shared" si="548"/>
        <v>45127</v>
      </c>
      <c r="J1074" s="141">
        <f t="shared" si="556"/>
        <v>22</v>
      </c>
      <c r="K1074" s="141">
        <f t="shared" si="570"/>
        <v>22</v>
      </c>
      <c r="L1074" s="8">
        <f t="shared" si="557"/>
        <v>1.0022992500000001</v>
      </c>
      <c r="M1074" s="142">
        <f t="shared" si="569"/>
        <v>1.00610015</v>
      </c>
      <c r="N1074" s="142">
        <f t="shared" si="564"/>
        <v>1.2615865031515274</v>
      </c>
      <c r="O1074" s="135">
        <f t="shared" si="566"/>
        <v>1.2644872</v>
      </c>
      <c r="P1074" s="135">
        <f t="shared" si="549"/>
        <v>982.01647820999995</v>
      </c>
      <c r="Q1074" s="190">
        <f t="shared" si="561"/>
        <v>35</v>
      </c>
      <c r="R1074" s="191">
        <f t="shared" si="558"/>
        <v>1.110427089764995E-2</v>
      </c>
      <c r="S1074" s="135">
        <f t="shared" si="550"/>
        <v>10.904577</v>
      </c>
      <c r="T1074" s="145">
        <f t="shared" si="559"/>
        <v>7.8600000000000003E-2</v>
      </c>
      <c r="U1074" s="143">
        <f t="shared" si="565"/>
        <v>22</v>
      </c>
      <c r="V1074" s="143">
        <v>252</v>
      </c>
      <c r="W1074" s="142">
        <f t="shared" si="551"/>
        <v>1.006627444</v>
      </c>
      <c r="X1074" s="135">
        <f t="shared" si="552"/>
        <v>6.5082592100000003</v>
      </c>
      <c r="Y1074" s="135">
        <f t="shared" si="553"/>
        <v>17.412836210000002</v>
      </c>
      <c r="Z1074" s="148" t="str">
        <f t="shared" si="562"/>
        <v>A+J=</v>
      </c>
      <c r="AA1074" s="140">
        <f t="shared" si="563"/>
        <v>45127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4"/>
      <c r="DX1074" s="1"/>
      <c r="DY1074" s="1"/>
      <c r="DZ1074" s="1"/>
      <c r="EA1074" s="1"/>
      <c r="EB1074" s="1"/>
      <c r="EC1074" s="1"/>
    </row>
    <row r="1075" spans="1:133" ht="15" x14ac:dyDescent="0.2">
      <c r="A1075" s="134">
        <f t="shared" si="554"/>
        <v>45128</v>
      </c>
      <c r="B1075" s="135">
        <f t="shared" si="546"/>
        <v>971.40352514000006</v>
      </c>
      <c r="C1075" s="220">
        <f t="shared" si="545"/>
        <v>767.98871607240767</v>
      </c>
      <c r="D1075" s="136">
        <f t="shared" si="555"/>
        <v>6665.28</v>
      </c>
      <c r="E1075" s="137">
        <f t="shared" si="567"/>
        <v>6659.95</v>
      </c>
      <c r="F1075" s="138">
        <f t="shared" si="568"/>
        <v>45097</v>
      </c>
      <c r="G1075" s="139">
        <f t="shared" si="547"/>
        <v>-7.9966633059680436E-4</v>
      </c>
      <c r="H1075" s="140">
        <f t="shared" si="560"/>
        <v>45159</v>
      </c>
      <c r="I1075" s="140">
        <f t="shared" si="548"/>
        <v>45159</v>
      </c>
      <c r="J1075" s="141">
        <f t="shared" si="556"/>
        <v>22</v>
      </c>
      <c r="K1075" s="141">
        <f t="shared" si="570"/>
        <v>1</v>
      </c>
      <c r="L1075" s="8">
        <f t="shared" si="557"/>
        <v>1</v>
      </c>
      <c r="M1075" s="142">
        <f t="shared" si="569"/>
        <v>1.0022992500000001</v>
      </c>
      <c r="N1075" s="142">
        <f t="shared" si="564"/>
        <v>1.2644872059188987</v>
      </c>
      <c r="O1075" s="135">
        <f t="shared" si="566"/>
        <v>1.2644872</v>
      </c>
      <c r="P1075" s="135">
        <f t="shared" si="549"/>
        <v>971.11190121000004</v>
      </c>
      <c r="Q1075" s="190">
        <f t="shared" si="561"/>
        <v>0</v>
      </c>
      <c r="R1075" s="191">
        <f t="shared" si="558"/>
        <v>0</v>
      </c>
      <c r="S1075" s="135">
        <f t="shared" si="550"/>
        <v>0</v>
      </c>
      <c r="T1075" s="145">
        <f t="shared" si="559"/>
        <v>7.8600000000000003E-2</v>
      </c>
      <c r="U1075" s="143">
        <f t="shared" si="565"/>
        <v>1</v>
      </c>
      <c r="V1075" s="143">
        <v>252</v>
      </c>
      <c r="W1075" s="142">
        <f t="shared" si="551"/>
        <v>1.0003002990000001</v>
      </c>
      <c r="X1075" s="135">
        <f t="shared" si="552"/>
        <v>0.29162392999999998</v>
      </c>
      <c r="Y1075" s="135">
        <f t="shared" si="553"/>
        <v>0</v>
      </c>
      <c r="Z1075" s="148" t="str">
        <f t="shared" si="562"/>
        <v>A+J=</v>
      </c>
      <c r="AA1075" s="140">
        <f t="shared" si="563"/>
        <v>45159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4"/>
      <c r="DX1075" s="1"/>
      <c r="DY1075" s="1"/>
      <c r="DZ1075" s="1"/>
      <c r="EA1075" s="1"/>
      <c r="EB1075" s="1"/>
      <c r="EC1075" s="1"/>
    </row>
    <row r="1076" spans="1:133" ht="15" x14ac:dyDescent="0.2">
      <c r="A1076" s="134">
        <f t="shared" si="554"/>
        <v>45129</v>
      </c>
      <c r="B1076" s="135">
        <f t="shared" si="546"/>
        <v>971.69523550000008</v>
      </c>
      <c r="C1076" s="220">
        <f t="shared" si="545"/>
        <v>767.98871607240767</v>
      </c>
      <c r="D1076" s="136">
        <f t="shared" si="555"/>
        <v>6665.28</v>
      </c>
      <c r="E1076" s="137">
        <f t="shared" si="567"/>
        <v>6659.95</v>
      </c>
      <c r="F1076" s="138">
        <f t="shared" si="568"/>
        <v>45097</v>
      </c>
      <c r="G1076" s="139">
        <f t="shared" si="547"/>
        <v>-7.9966633059680436E-4</v>
      </c>
      <c r="H1076" s="140">
        <f t="shared" si="560"/>
        <v>45159</v>
      </c>
      <c r="I1076" s="140">
        <f t="shared" si="548"/>
        <v>45159</v>
      </c>
      <c r="J1076" s="141">
        <f t="shared" si="556"/>
        <v>22</v>
      </c>
      <c r="K1076" s="141">
        <f t="shared" si="570"/>
        <v>2</v>
      </c>
      <c r="L1076" s="8">
        <f t="shared" si="557"/>
        <v>1</v>
      </c>
      <c r="M1076" s="142">
        <f t="shared" si="569"/>
        <v>1.0022992500000001</v>
      </c>
      <c r="N1076" s="142">
        <f t="shared" si="564"/>
        <v>1.2644872059188987</v>
      </c>
      <c r="O1076" s="135">
        <f t="shared" si="566"/>
        <v>1.2644872</v>
      </c>
      <c r="P1076" s="135">
        <f t="shared" si="549"/>
        <v>971.11190121000004</v>
      </c>
      <c r="Q1076" s="190">
        <f t="shared" si="561"/>
        <v>0</v>
      </c>
      <c r="R1076" s="191">
        <f t="shared" si="558"/>
        <v>0</v>
      </c>
      <c r="S1076" s="135">
        <f t="shared" si="550"/>
        <v>0</v>
      </c>
      <c r="T1076" s="145">
        <f t="shared" si="559"/>
        <v>7.8600000000000003E-2</v>
      </c>
      <c r="U1076" s="143">
        <f t="shared" si="565"/>
        <v>2</v>
      </c>
      <c r="V1076" s="143">
        <v>252</v>
      </c>
      <c r="W1076" s="142">
        <f t="shared" si="551"/>
        <v>1.0006006869999999</v>
      </c>
      <c r="X1076" s="135">
        <f t="shared" si="552"/>
        <v>0.58333429000000003</v>
      </c>
      <c r="Y1076" s="135">
        <f t="shared" si="553"/>
        <v>0</v>
      </c>
      <c r="Z1076" s="148" t="str">
        <f t="shared" si="562"/>
        <v>A+J=</v>
      </c>
      <c r="AA1076" s="140">
        <f t="shared" si="563"/>
        <v>45159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4"/>
      <c r="DX1076" s="1"/>
      <c r="DY1076" s="1"/>
      <c r="DZ1076" s="1"/>
      <c r="EA1076" s="1"/>
      <c r="EB1076" s="1"/>
      <c r="EC1076" s="1"/>
    </row>
    <row r="1077" spans="1:133" ht="15" x14ac:dyDescent="0.2">
      <c r="A1077" s="134">
        <f t="shared" si="554"/>
        <v>45130</v>
      </c>
      <c r="B1077" s="135">
        <f t="shared" si="546"/>
        <v>971.69523550000008</v>
      </c>
      <c r="C1077" s="220">
        <f t="shared" si="545"/>
        <v>767.98871607240767</v>
      </c>
      <c r="D1077" s="136">
        <f t="shared" si="555"/>
        <v>6665.28</v>
      </c>
      <c r="E1077" s="137">
        <f t="shared" si="567"/>
        <v>6659.95</v>
      </c>
      <c r="F1077" s="138">
        <f t="shared" si="568"/>
        <v>45097</v>
      </c>
      <c r="G1077" s="139">
        <f t="shared" si="547"/>
        <v>-7.9966633059680436E-4</v>
      </c>
      <c r="H1077" s="140">
        <f t="shared" si="560"/>
        <v>45159</v>
      </c>
      <c r="I1077" s="140">
        <f t="shared" si="548"/>
        <v>45159</v>
      </c>
      <c r="J1077" s="141">
        <f t="shared" si="556"/>
        <v>22</v>
      </c>
      <c r="K1077" s="141">
        <f t="shared" si="570"/>
        <v>2</v>
      </c>
      <c r="L1077" s="8">
        <f t="shared" si="557"/>
        <v>1</v>
      </c>
      <c r="M1077" s="142">
        <f t="shared" si="569"/>
        <v>1.0022992500000001</v>
      </c>
      <c r="N1077" s="142">
        <f t="shared" si="564"/>
        <v>1.2644872059188987</v>
      </c>
      <c r="O1077" s="135">
        <f t="shared" si="566"/>
        <v>1.2644872</v>
      </c>
      <c r="P1077" s="135">
        <f t="shared" si="549"/>
        <v>971.11190121000004</v>
      </c>
      <c r="Q1077" s="190">
        <f t="shared" si="561"/>
        <v>0</v>
      </c>
      <c r="R1077" s="191">
        <f t="shared" si="558"/>
        <v>0</v>
      </c>
      <c r="S1077" s="135">
        <f t="shared" si="550"/>
        <v>0</v>
      </c>
      <c r="T1077" s="145">
        <f t="shared" si="559"/>
        <v>7.8600000000000003E-2</v>
      </c>
      <c r="U1077" s="143">
        <f t="shared" si="565"/>
        <v>2</v>
      </c>
      <c r="V1077" s="143">
        <v>252</v>
      </c>
      <c r="W1077" s="142">
        <f t="shared" si="551"/>
        <v>1.0006006869999999</v>
      </c>
      <c r="X1077" s="135">
        <f t="shared" si="552"/>
        <v>0.58333429000000003</v>
      </c>
      <c r="Y1077" s="135">
        <f t="shared" si="553"/>
        <v>0</v>
      </c>
      <c r="Z1077" s="148" t="str">
        <f t="shared" si="562"/>
        <v>A+J=</v>
      </c>
      <c r="AA1077" s="140">
        <f t="shared" si="563"/>
        <v>45159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4"/>
      <c r="DX1077" s="1"/>
      <c r="DY1077" s="1"/>
      <c r="DZ1077" s="1"/>
      <c r="EA1077" s="1"/>
      <c r="EB1077" s="1"/>
      <c r="EC1077" s="1"/>
    </row>
    <row r="1078" spans="1:133" ht="15" x14ac:dyDescent="0.2">
      <c r="A1078" s="134">
        <f t="shared" si="554"/>
        <v>45131</v>
      </c>
      <c r="B1078" s="135">
        <f t="shared" si="546"/>
        <v>971.69523550000008</v>
      </c>
      <c r="C1078" s="220">
        <f t="shared" si="545"/>
        <v>767.98871607240767</v>
      </c>
      <c r="D1078" s="136">
        <f t="shared" si="555"/>
        <v>6665.28</v>
      </c>
      <c r="E1078" s="137">
        <f t="shared" si="567"/>
        <v>6659.95</v>
      </c>
      <c r="F1078" s="138">
        <f t="shared" si="568"/>
        <v>45097</v>
      </c>
      <c r="G1078" s="139">
        <f t="shared" si="547"/>
        <v>-7.9966633059680436E-4</v>
      </c>
      <c r="H1078" s="140">
        <f t="shared" si="560"/>
        <v>45159</v>
      </c>
      <c r="I1078" s="140">
        <f t="shared" si="548"/>
        <v>45159</v>
      </c>
      <c r="J1078" s="141">
        <f t="shared" si="556"/>
        <v>22</v>
      </c>
      <c r="K1078" s="141">
        <f t="shared" si="570"/>
        <v>2</v>
      </c>
      <c r="L1078" s="8">
        <f t="shared" si="557"/>
        <v>1</v>
      </c>
      <c r="M1078" s="142">
        <f t="shared" si="569"/>
        <v>1.0022992500000001</v>
      </c>
      <c r="N1078" s="142">
        <f t="shared" si="564"/>
        <v>1.2644872059188987</v>
      </c>
      <c r="O1078" s="135">
        <f t="shared" si="566"/>
        <v>1.2644872</v>
      </c>
      <c r="P1078" s="135">
        <f t="shared" si="549"/>
        <v>971.11190121000004</v>
      </c>
      <c r="Q1078" s="190">
        <f t="shared" si="561"/>
        <v>0</v>
      </c>
      <c r="R1078" s="191">
        <f t="shared" si="558"/>
        <v>0</v>
      </c>
      <c r="S1078" s="135">
        <f t="shared" si="550"/>
        <v>0</v>
      </c>
      <c r="T1078" s="145">
        <f t="shared" si="559"/>
        <v>7.8600000000000003E-2</v>
      </c>
      <c r="U1078" s="143">
        <f t="shared" si="565"/>
        <v>2</v>
      </c>
      <c r="V1078" s="143">
        <v>252</v>
      </c>
      <c r="W1078" s="142">
        <f t="shared" si="551"/>
        <v>1.0006006869999999</v>
      </c>
      <c r="X1078" s="135">
        <f t="shared" si="552"/>
        <v>0.58333429000000003</v>
      </c>
      <c r="Y1078" s="135">
        <f t="shared" si="553"/>
        <v>0</v>
      </c>
      <c r="Z1078" s="148" t="str">
        <f t="shared" si="562"/>
        <v>A+J=</v>
      </c>
      <c r="AA1078" s="140">
        <f t="shared" si="563"/>
        <v>45159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4"/>
      <c r="DX1078" s="1"/>
      <c r="DY1078" s="1"/>
      <c r="DZ1078" s="1"/>
      <c r="EA1078" s="1"/>
      <c r="EB1078" s="1"/>
      <c r="EC1078" s="1"/>
    </row>
    <row r="1079" spans="1:133" ht="15" x14ac:dyDescent="0.2">
      <c r="A1079" s="134">
        <f t="shared" si="554"/>
        <v>45132</v>
      </c>
      <c r="B1079" s="135">
        <f t="shared" si="546"/>
        <v>971.98703423000006</v>
      </c>
      <c r="C1079" s="220">
        <f t="shared" si="545"/>
        <v>767.98871607240767</v>
      </c>
      <c r="D1079" s="136">
        <f t="shared" si="555"/>
        <v>6665.28</v>
      </c>
      <c r="E1079" s="137">
        <f t="shared" si="567"/>
        <v>6659.95</v>
      </c>
      <c r="F1079" s="138">
        <f t="shared" si="568"/>
        <v>45097</v>
      </c>
      <c r="G1079" s="139">
        <f t="shared" si="547"/>
        <v>-7.9966633059680436E-4</v>
      </c>
      <c r="H1079" s="140">
        <f t="shared" si="560"/>
        <v>45159</v>
      </c>
      <c r="I1079" s="140">
        <f t="shared" si="548"/>
        <v>45159</v>
      </c>
      <c r="J1079" s="141">
        <f t="shared" si="556"/>
        <v>22</v>
      </c>
      <c r="K1079" s="141">
        <f t="shared" si="570"/>
        <v>3</v>
      </c>
      <c r="L1079" s="8">
        <f t="shared" si="557"/>
        <v>1</v>
      </c>
      <c r="M1079" s="142">
        <f t="shared" si="569"/>
        <v>1.0022992500000001</v>
      </c>
      <c r="N1079" s="142">
        <f t="shared" si="564"/>
        <v>1.2644872059188987</v>
      </c>
      <c r="O1079" s="135">
        <f t="shared" si="566"/>
        <v>1.2644872</v>
      </c>
      <c r="P1079" s="135">
        <f t="shared" si="549"/>
        <v>971.11190121000004</v>
      </c>
      <c r="Q1079" s="190">
        <f t="shared" si="561"/>
        <v>0</v>
      </c>
      <c r="R1079" s="191">
        <f t="shared" si="558"/>
        <v>0</v>
      </c>
      <c r="S1079" s="135">
        <f t="shared" si="550"/>
        <v>0</v>
      </c>
      <c r="T1079" s="145">
        <f t="shared" si="559"/>
        <v>7.8600000000000003E-2</v>
      </c>
      <c r="U1079" s="143">
        <f t="shared" si="565"/>
        <v>3</v>
      </c>
      <c r="V1079" s="143">
        <v>252</v>
      </c>
      <c r="W1079" s="142">
        <f t="shared" si="551"/>
        <v>1.000901166</v>
      </c>
      <c r="X1079" s="135">
        <f t="shared" si="552"/>
        <v>0.87513302000000004</v>
      </c>
      <c r="Y1079" s="135">
        <f t="shared" si="553"/>
        <v>0</v>
      </c>
      <c r="Z1079" s="148" t="str">
        <f t="shared" si="562"/>
        <v>A+J=</v>
      </c>
      <c r="AA1079" s="140">
        <f t="shared" si="563"/>
        <v>45159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4"/>
      <c r="DX1079" s="1"/>
      <c r="DY1079" s="1"/>
      <c r="DZ1079" s="1"/>
      <c r="EA1079" s="1"/>
      <c r="EB1079" s="1"/>
      <c r="EC1079" s="1"/>
    </row>
    <row r="1080" spans="1:133" ht="15" x14ac:dyDescent="0.2">
      <c r="A1080" s="134">
        <f t="shared" si="554"/>
        <v>45133</v>
      </c>
      <c r="B1080" s="135">
        <f t="shared" si="546"/>
        <v>972.27892134000001</v>
      </c>
      <c r="C1080" s="220">
        <f t="shared" si="545"/>
        <v>767.98871607240767</v>
      </c>
      <c r="D1080" s="136">
        <f t="shared" si="555"/>
        <v>6665.28</v>
      </c>
      <c r="E1080" s="137">
        <f t="shared" si="567"/>
        <v>6659.95</v>
      </c>
      <c r="F1080" s="138">
        <f t="shared" si="568"/>
        <v>45097</v>
      </c>
      <c r="G1080" s="139">
        <f t="shared" si="547"/>
        <v>-7.9966633059680436E-4</v>
      </c>
      <c r="H1080" s="140">
        <f t="shared" si="560"/>
        <v>45159</v>
      </c>
      <c r="I1080" s="140">
        <f t="shared" si="548"/>
        <v>45159</v>
      </c>
      <c r="J1080" s="141">
        <f t="shared" si="556"/>
        <v>22</v>
      </c>
      <c r="K1080" s="141">
        <f t="shared" si="570"/>
        <v>4</v>
      </c>
      <c r="L1080" s="8">
        <f t="shared" si="557"/>
        <v>1</v>
      </c>
      <c r="M1080" s="142">
        <f t="shared" si="569"/>
        <v>1.0022992500000001</v>
      </c>
      <c r="N1080" s="142">
        <f t="shared" si="564"/>
        <v>1.2644872059188987</v>
      </c>
      <c r="O1080" s="135">
        <f t="shared" si="566"/>
        <v>1.2644872</v>
      </c>
      <c r="P1080" s="135">
        <f t="shared" si="549"/>
        <v>971.11190121000004</v>
      </c>
      <c r="Q1080" s="190">
        <f t="shared" si="561"/>
        <v>0</v>
      </c>
      <c r="R1080" s="191">
        <f t="shared" si="558"/>
        <v>0</v>
      </c>
      <c r="S1080" s="135">
        <f t="shared" si="550"/>
        <v>0</v>
      </c>
      <c r="T1080" s="145">
        <f t="shared" si="559"/>
        <v>7.8600000000000003E-2</v>
      </c>
      <c r="U1080" s="143">
        <f t="shared" si="565"/>
        <v>4</v>
      </c>
      <c r="V1080" s="143">
        <v>252</v>
      </c>
      <c r="W1080" s="142">
        <f t="shared" si="551"/>
        <v>1.0012017360000001</v>
      </c>
      <c r="X1080" s="135">
        <f t="shared" si="552"/>
        <v>1.16702013</v>
      </c>
      <c r="Y1080" s="135">
        <f t="shared" si="553"/>
        <v>0</v>
      </c>
      <c r="Z1080" s="148" t="str">
        <f t="shared" si="562"/>
        <v>A+J=</v>
      </c>
      <c r="AA1080" s="140">
        <f t="shared" si="563"/>
        <v>45159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4"/>
      <c r="DX1080" s="1"/>
      <c r="DY1080" s="1"/>
      <c r="DZ1080" s="1"/>
      <c r="EA1080" s="1"/>
      <c r="EB1080" s="1"/>
      <c r="EC1080" s="1"/>
    </row>
    <row r="1081" spans="1:133" ht="15" x14ac:dyDescent="0.2">
      <c r="A1081" s="134">
        <f t="shared" si="554"/>
        <v>45134</v>
      </c>
      <c r="B1081" s="135">
        <f t="shared" si="546"/>
        <v>972.57089487000007</v>
      </c>
      <c r="C1081" s="220">
        <f t="shared" si="545"/>
        <v>767.98871607240767</v>
      </c>
      <c r="D1081" s="136">
        <f t="shared" si="555"/>
        <v>6665.28</v>
      </c>
      <c r="E1081" s="137">
        <f t="shared" si="567"/>
        <v>6659.95</v>
      </c>
      <c r="F1081" s="138">
        <f t="shared" si="568"/>
        <v>45097</v>
      </c>
      <c r="G1081" s="139">
        <f t="shared" si="547"/>
        <v>-7.9966633059680436E-4</v>
      </c>
      <c r="H1081" s="140">
        <f t="shared" si="560"/>
        <v>45159</v>
      </c>
      <c r="I1081" s="140">
        <f t="shared" si="548"/>
        <v>45159</v>
      </c>
      <c r="J1081" s="141">
        <f t="shared" si="556"/>
        <v>22</v>
      </c>
      <c r="K1081" s="141">
        <f t="shared" si="570"/>
        <v>5</v>
      </c>
      <c r="L1081" s="8">
        <f t="shared" si="557"/>
        <v>1</v>
      </c>
      <c r="M1081" s="142">
        <f t="shared" si="569"/>
        <v>1.0022992500000001</v>
      </c>
      <c r="N1081" s="142">
        <f t="shared" si="564"/>
        <v>1.2644872059188987</v>
      </c>
      <c r="O1081" s="135">
        <f t="shared" si="566"/>
        <v>1.2644872</v>
      </c>
      <c r="P1081" s="135">
        <f t="shared" si="549"/>
        <v>971.11190121000004</v>
      </c>
      <c r="Q1081" s="190">
        <f t="shared" si="561"/>
        <v>0</v>
      </c>
      <c r="R1081" s="191">
        <f t="shared" si="558"/>
        <v>0</v>
      </c>
      <c r="S1081" s="135">
        <f t="shared" si="550"/>
        <v>0</v>
      </c>
      <c r="T1081" s="145">
        <f t="shared" si="559"/>
        <v>7.8600000000000003E-2</v>
      </c>
      <c r="U1081" s="143">
        <f t="shared" si="565"/>
        <v>5</v>
      </c>
      <c r="V1081" s="143">
        <v>252</v>
      </c>
      <c r="W1081" s="142">
        <f t="shared" si="551"/>
        <v>1.0015023949999999</v>
      </c>
      <c r="X1081" s="135">
        <f t="shared" si="552"/>
        <v>1.45899366</v>
      </c>
      <c r="Y1081" s="135">
        <f t="shared" si="553"/>
        <v>0</v>
      </c>
      <c r="Z1081" s="148" t="str">
        <f t="shared" si="562"/>
        <v>A+J=</v>
      </c>
      <c r="AA1081" s="140">
        <f t="shared" si="563"/>
        <v>45159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4"/>
      <c r="DX1081" s="1"/>
      <c r="DY1081" s="1"/>
      <c r="DZ1081" s="1"/>
      <c r="EA1081" s="1"/>
      <c r="EB1081" s="1"/>
      <c r="EC1081" s="1"/>
    </row>
    <row r="1082" spans="1:133" ht="15" x14ac:dyDescent="0.2">
      <c r="A1082" s="134">
        <f t="shared" si="554"/>
        <v>45135</v>
      </c>
      <c r="B1082" s="135">
        <f t="shared" si="546"/>
        <v>972.8629567700001</v>
      </c>
      <c r="C1082" s="220">
        <f t="shared" si="545"/>
        <v>767.98871607240767</v>
      </c>
      <c r="D1082" s="136">
        <f t="shared" si="555"/>
        <v>6665.28</v>
      </c>
      <c r="E1082" s="137">
        <f t="shared" si="567"/>
        <v>6659.95</v>
      </c>
      <c r="F1082" s="138">
        <f t="shared" si="568"/>
        <v>45097</v>
      </c>
      <c r="G1082" s="139">
        <f t="shared" si="547"/>
        <v>-7.9966633059680436E-4</v>
      </c>
      <c r="H1082" s="140">
        <f t="shared" si="560"/>
        <v>45159</v>
      </c>
      <c r="I1082" s="140">
        <f t="shared" si="548"/>
        <v>45159</v>
      </c>
      <c r="J1082" s="141">
        <f t="shared" si="556"/>
        <v>22</v>
      </c>
      <c r="K1082" s="141">
        <f t="shared" si="570"/>
        <v>6</v>
      </c>
      <c r="L1082" s="8">
        <f t="shared" si="557"/>
        <v>1</v>
      </c>
      <c r="M1082" s="142">
        <f t="shared" si="569"/>
        <v>1.0022992500000001</v>
      </c>
      <c r="N1082" s="142">
        <f t="shared" si="564"/>
        <v>1.2644872059188987</v>
      </c>
      <c r="O1082" s="135">
        <f t="shared" si="566"/>
        <v>1.2644872</v>
      </c>
      <c r="P1082" s="135">
        <f t="shared" si="549"/>
        <v>971.11190121000004</v>
      </c>
      <c r="Q1082" s="190">
        <f t="shared" si="561"/>
        <v>0</v>
      </c>
      <c r="R1082" s="191">
        <f t="shared" si="558"/>
        <v>0</v>
      </c>
      <c r="S1082" s="135">
        <f t="shared" si="550"/>
        <v>0</v>
      </c>
      <c r="T1082" s="145">
        <f t="shared" si="559"/>
        <v>7.8600000000000003E-2</v>
      </c>
      <c r="U1082" s="143">
        <f t="shared" si="565"/>
        <v>6</v>
      </c>
      <c r="V1082" s="143">
        <v>252</v>
      </c>
      <c r="W1082" s="142">
        <f t="shared" si="551"/>
        <v>1.001803145</v>
      </c>
      <c r="X1082" s="135">
        <f t="shared" si="552"/>
        <v>1.75105556</v>
      </c>
      <c r="Y1082" s="135">
        <f t="shared" si="553"/>
        <v>0</v>
      </c>
      <c r="Z1082" s="148" t="str">
        <f t="shared" si="562"/>
        <v>A+J=</v>
      </c>
      <c r="AA1082" s="140">
        <f t="shared" si="563"/>
        <v>45159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4"/>
      <c r="DX1082" s="1"/>
      <c r="DY1082" s="1"/>
      <c r="DZ1082" s="1"/>
      <c r="EA1082" s="1"/>
      <c r="EB1082" s="1"/>
      <c r="EC1082" s="1"/>
    </row>
    <row r="1083" spans="1:133" ht="15" x14ac:dyDescent="0.2">
      <c r="A1083" s="134">
        <f t="shared" si="554"/>
        <v>45136</v>
      </c>
      <c r="B1083" s="135">
        <f t="shared" si="546"/>
        <v>973.15510608</v>
      </c>
      <c r="C1083" s="220">
        <f t="shared" si="545"/>
        <v>767.98871607240767</v>
      </c>
      <c r="D1083" s="136">
        <f t="shared" si="555"/>
        <v>6665.28</v>
      </c>
      <c r="E1083" s="137">
        <f t="shared" si="567"/>
        <v>6659.95</v>
      </c>
      <c r="F1083" s="138">
        <f t="shared" si="568"/>
        <v>45097</v>
      </c>
      <c r="G1083" s="139">
        <f t="shared" si="547"/>
        <v>-7.9966633059680436E-4</v>
      </c>
      <c r="H1083" s="140">
        <f t="shared" si="560"/>
        <v>45159</v>
      </c>
      <c r="I1083" s="140">
        <f t="shared" si="548"/>
        <v>45159</v>
      </c>
      <c r="J1083" s="141">
        <f t="shared" si="556"/>
        <v>22</v>
      </c>
      <c r="K1083" s="141">
        <f t="shared" si="570"/>
        <v>7</v>
      </c>
      <c r="L1083" s="8">
        <f t="shared" si="557"/>
        <v>1</v>
      </c>
      <c r="M1083" s="142">
        <f t="shared" si="569"/>
        <v>1.0022992500000001</v>
      </c>
      <c r="N1083" s="142">
        <f t="shared" si="564"/>
        <v>1.2644872059188987</v>
      </c>
      <c r="O1083" s="135">
        <f t="shared" si="566"/>
        <v>1.2644872</v>
      </c>
      <c r="P1083" s="135">
        <f t="shared" si="549"/>
        <v>971.11190121000004</v>
      </c>
      <c r="Q1083" s="190">
        <f t="shared" si="561"/>
        <v>0</v>
      </c>
      <c r="R1083" s="191">
        <f t="shared" si="558"/>
        <v>0</v>
      </c>
      <c r="S1083" s="135">
        <f t="shared" si="550"/>
        <v>0</v>
      </c>
      <c r="T1083" s="145">
        <f t="shared" si="559"/>
        <v>7.8600000000000003E-2</v>
      </c>
      <c r="U1083" s="143">
        <f t="shared" si="565"/>
        <v>7</v>
      </c>
      <c r="V1083" s="143">
        <v>252</v>
      </c>
      <c r="W1083" s="142">
        <f t="shared" si="551"/>
        <v>1.002103985</v>
      </c>
      <c r="X1083" s="135">
        <f t="shared" si="552"/>
        <v>2.0432048699999998</v>
      </c>
      <c r="Y1083" s="135">
        <f t="shared" si="553"/>
        <v>0</v>
      </c>
      <c r="Z1083" s="148" t="str">
        <f t="shared" si="562"/>
        <v>A+J=</v>
      </c>
      <c r="AA1083" s="140">
        <f t="shared" si="563"/>
        <v>45159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4"/>
      <c r="DX1083" s="1"/>
      <c r="DY1083" s="1"/>
      <c r="DZ1083" s="1"/>
      <c r="EA1083" s="1"/>
      <c r="EB1083" s="1"/>
      <c r="EC1083" s="1"/>
    </row>
    <row r="1084" spans="1:133" ht="15" x14ac:dyDescent="0.2">
      <c r="A1084" s="134">
        <f t="shared" si="554"/>
        <v>45137</v>
      </c>
      <c r="B1084" s="135">
        <f t="shared" si="546"/>
        <v>973.15510608</v>
      </c>
      <c r="C1084" s="220">
        <f t="shared" si="545"/>
        <v>767.98871607240767</v>
      </c>
      <c r="D1084" s="136">
        <f t="shared" si="555"/>
        <v>6665.28</v>
      </c>
      <c r="E1084" s="137">
        <f t="shared" si="567"/>
        <v>6659.95</v>
      </c>
      <c r="F1084" s="138">
        <f t="shared" si="568"/>
        <v>45097</v>
      </c>
      <c r="G1084" s="139">
        <f t="shared" si="547"/>
        <v>-7.9966633059680436E-4</v>
      </c>
      <c r="H1084" s="140">
        <f t="shared" si="560"/>
        <v>45159</v>
      </c>
      <c r="I1084" s="140">
        <f t="shared" si="548"/>
        <v>45159</v>
      </c>
      <c r="J1084" s="141">
        <f t="shared" si="556"/>
        <v>22</v>
      </c>
      <c r="K1084" s="141">
        <f t="shared" si="570"/>
        <v>7</v>
      </c>
      <c r="L1084" s="8">
        <f t="shared" si="557"/>
        <v>1</v>
      </c>
      <c r="M1084" s="142">
        <f t="shared" si="569"/>
        <v>1.0022992500000001</v>
      </c>
      <c r="N1084" s="142">
        <f t="shared" si="564"/>
        <v>1.2644872059188987</v>
      </c>
      <c r="O1084" s="135">
        <f t="shared" si="566"/>
        <v>1.2644872</v>
      </c>
      <c r="P1084" s="135">
        <f t="shared" si="549"/>
        <v>971.11190121000004</v>
      </c>
      <c r="Q1084" s="190">
        <f t="shared" si="561"/>
        <v>0</v>
      </c>
      <c r="R1084" s="191">
        <f t="shared" si="558"/>
        <v>0</v>
      </c>
      <c r="S1084" s="135">
        <f t="shared" si="550"/>
        <v>0</v>
      </c>
      <c r="T1084" s="145">
        <f t="shared" si="559"/>
        <v>7.8600000000000003E-2</v>
      </c>
      <c r="U1084" s="143">
        <f t="shared" si="565"/>
        <v>7</v>
      </c>
      <c r="V1084" s="143">
        <v>252</v>
      </c>
      <c r="W1084" s="142">
        <f t="shared" si="551"/>
        <v>1.002103985</v>
      </c>
      <c r="X1084" s="135">
        <f t="shared" si="552"/>
        <v>2.0432048699999998</v>
      </c>
      <c r="Y1084" s="135">
        <f t="shared" si="553"/>
        <v>0</v>
      </c>
      <c r="Z1084" s="148" t="str">
        <f t="shared" si="562"/>
        <v>A+J=</v>
      </c>
      <c r="AA1084" s="140">
        <f t="shared" si="563"/>
        <v>45159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4"/>
      <c r="DX1084" s="1"/>
      <c r="DY1084" s="1"/>
      <c r="DZ1084" s="1"/>
      <c r="EA1084" s="1"/>
      <c r="EB1084" s="1"/>
      <c r="EC1084" s="1"/>
    </row>
    <row r="1085" spans="1:133" ht="15" x14ac:dyDescent="0.2">
      <c r="A1085" s="134">
        <f t="shared" si="554"/>
        <v>45138</v>
      </c>
      <c r="B1085" s="135">
        <f t="shared" si="546"/>
        <v>973.15510608</v>
      </c>
      <c r="C1085" s="220">
        <f t="shared" si="545"/>
        <v>767.98871607240767</v>
      </c>
      <c r="D1085" s="136">
        <f t="shared" si="555"/>
        <v>6665.28</v>
      </c>
      <c r="E1085" s="137">
        <f t="shared" si="567"/>
        <v>6659.95</v>
      </c>
      <c r="F1085" s="138">
        <f t="shared" si="568"/>
        <v>45097</v>
      </c>
      <c r="G1085" s="139">
        <f t="shared" si="547"/>
        <v>-7.9966633059680436E-4</v>
      </c>
      <c r="H1085" s="140">
        <f t="shared" si="560"/>
        <v>45159</v>
      </c>
      <c r="I1085" s="140">
        <f t="shared" si="548"/>
        <v>45159</v>
      </c>
      <c r="J1085" s="141">
        <f t="shared" si="556"/>
        <v>22</v>
      </c>
      <c r="K1085" s="141">
        <f t="shared" si="570"/>
        <v>7</v>
      </c>
      <c r="L1085" s="8">
        <f t="shared" si="557"/>
        <v>1</v>
      </c>
      <c r="M1085" s="142">
        <f t="shared" si="569"/>
        <v>1.0022992500000001</v>
      </c>
      <c r="N1085" s="142">
        <f t="shared" si="564"/>
        <v>1.2644872059188987</v>
      </c>
      <c r="O1085" s="135">
        <f t="shared" si="566"/>
        <v>1.2644872</v>
      </c>
      <c r="P1085" s="135">
        <f t="shared" si="549"/>
        <v>971.11190121000004</v>
      </c>
      <c r="Q1085" s="190">
        <f t="shared" si="561"/>
        <v>0</v>
      </c>
      <c r="R1085" s="191">
        <f t="shared" si="558"/>
        <v>0</v>
      </c>
      <c r="S1085" s="135">
        <f t="shared" si="550"/>
        <v>0</v>
      </c>
      <c r="T1085" s="145">
        <f t="shared" si="559"/>
        <v>7.8600000000000003E-2</v>
      </c>
      <c r="U1085" s="143">
        <f t="shared" si="565"/>
        <v>7</v>
      </c>
      <c r="V1085" s="143">
        <v>252</v>
      </c>
      <c r="W1085" s="142">
        <f t="shared" si="551"/>
        <v>1.002103985</v>
      </c>
      <c r="X1085" s="135">
        <f t="shared" si="552"/>
        <v>2.0432048699999998</v>
      </c>
      <c r="Y1085" s="135">
        <f t="shared" si="553"/>
        <v>0</v>
      </c>
      <c r="Z1085" s="148" t="str">
        <f t="shared" si="562"/>
        <v>A+J=</v>
      </c>
      <c r="AA1085" s="140">
        <f t="shared" si="563"/>
        <v>45159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4"/>
      <c r="DX1085" s="1"/>
      <c r="DY1085" s="1"/>
      <c r="DZ1085" s="1"/>
      <c r="EA1085" s="1"/>
      <c r="EB1085" s="1"/>
      <c r="EC1085" s="1"/>
    </row>
    <row r="1086" spans="1:133" ht="15" x14ac:dyDescent="0.2">
      <c r="A1086" s="134">
        <f t="shared" si="554"/>
        <v>45139</v>
      </c>
      <c r="B1086" s="135">
        <f t="shared" si="546"/>
        <v>973.44734375000007</v>
      </c>
      <c r="C1086" s="220">
        <f t="shared" si="545"/>
        <v>767.98871607240767</v>
      </c>
      <c r="D1086" s="136">
        <f t="shared" si="555"/>
        <v>6665.28</v>
      </c>
      <c r="E1086" s="137">
        <f t="shared" si="567"/>
        <v>6659.95</v>
      </c>
      <c r="F1086" s="138">
        <f t="shared" si="568"/>
        <v>45097</v>
      </c>
      <c r="G1086" s="139">
        <f t="shared" si="547"/>
        <v>-7.9966633059680436E-4</v>
      </c>
      <c r="H1086" s="140">
        <f t="shared" si="560"/>
        <v>45159</v>
      </c>
      <c r="I1086" s="140">
        <f t="shared" si="548"/>
        <v>45159</v>
      </c>
      <c r="J1086" s="141">
        <f t="shared" si="556"/>
        <v>22</v>
      </c>
      <c r="K1086" s="141">
        <f t="shared" si="570"/>
        <v>8</v>
      </c>
      <c r="L1086" s="8">
        <f t="shared" si="557"/>
        <v>1</v>
      </c>
      <c r="M1086" s="142">
        <f t="shared" si="569"/>
        <v>1.0022992500000001</v>
      </c>
      <c r="N1086" s="142">
        <f t="shared" si="564"/>
        <v>1.2644872059188987</v>
      </c>
      <c r="O1086" s="135">
        <f t="shared" si="566"/>
        <v>1.2644872</v>
      </c>
      <c r="P1086" s="135">
        <f t="shared" si="549"/>
        <v>971.11190121000004</v>
      </c>
      <c r="Q1086" s="190">
        <f t="shared" si="561"/>
        <v>0</v>
      </c>
      <c r="R1086" s="191">
        <f t="shared" si="558"/>
        <v>0</v>
      </c>
      <c r="S1086" s="135">
        <f t="shared" si="550"/>
        <v>0</v>
      </c>
      <c r="T1086" s="145">
        <f t="shared" si="559"/>
        <v>7.8600000000000003E-2</v>
      </c>
      <c r="U1086" s="143">
        <f t="shared" si="565"/>
        <v>8</v>
      </c>
      <c r="V1086" s="143">
        <v>252</v>
      </c>
      <c r="W1086" s="142">
        <f t="shared" si="551"/>
        <v>1.0024049159999999</v>
      </c>
      <c r="X1086" s="135">
        <f t="shared" si="552"/>
        <v>2.3354425399999998</v>
      </c>
      <c r="Y1086" s="135">
        <f t="shared" si="553"/>
        <v>0</v>
      </c>
      <c r="Z1086" s="148" t="str">
        <f t="shared" si="562"/>
        <v>A+J=</v>
      </c>
      <c r="AA1086" s="140">
        <f t="shared" si="563"/>
        <v>45159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4"/>
      <c r="DX1086" s="1"/>
      <c r="DY1086" s="1"/>
      <c r="DZ1086" s="1"/>
      <c r="EA1086" s="1"/>
      <c r="EB1086" s="1"/>
      <c r="EC1086" s="1"/>
    </row>
    <row r="1087" spans="1:133" ht="15" x14ac:dyDescent="0.2">
      <c r="A1087" s="134">
        <f t="shared" si="554"/>
        <v>45140</v>
      </c>
      <c r="B1087" s="135">
        <f t="shared" si="546"/>
        <v>973.73966883000003</v>
      </c>
      <c r="C1087" s="220">
        <f t="shared" si="545"/>
        <v>767.98871607240767</v>
      </c>
      <c r="D1087" s="136">
        <f t="shared" si="555"/>
        <v>6665.28</v>
      </c>
      <c r="E1087" s="137">
        <f t="shared" si="567"/>
        <v>6659.95</v>
      </c>
      <c r="F1087" s="138">
        <f t="shared" si="568"/>
        <v>45097</v>
      </c>
      <c r="G1087" s="139">
        <f t="shared" si="547"/>
        <v>-7.9966633059680436E-4</v>
      </c>
      <c r="H1087" s="140">
        <f t="shared" si="560"/>
        <v>45159</v>
      </c>
      <c r="I1087" s="140">
        <f t="shared" si="548"/>
        <v>45159</v>
      </c>
      <c r="J1087" s="141">
        <f t="shared" si="556"/>
        <v>22</v>
      </c>
      <c r="K1087" s="141">
        <f t="shared" si="570"/>
        <v>9</v>
      </c>
      <c r="L1087" s="8">
        <f t="shared" si="557"/>
        <v>1</v>
      </c>
      <c r="M1087" s="142">
        <f t="shared" si="569"/>
        <v>1.0022992500000001</v>
      </c>
      <c r="N1087" s="142">
        <f t="shared" si="564"/>
        <v>1.2644872059188987</v>
      </c>
      <c r="O1087" s="135">
        <f t="shared" si="566"/>
        <v>1.2644872</v>
      </c>
      <c r="P1087" s="135">
        <f t="shared" si="549"/>
        <v>971.11190121000004</v>
      </c>
      <c r="Q1087" s="190">
        <f t="shared" si="561"/>
        <v>0</v>
      </c>
      <c r="R1087" s="191">
        <f t="shared" si="558"/>
        <v>0</v>
      </c>
      <c r="S1087" s="135">
        <f t="shared" si="550"/>
        <v>0</v>
      </c>
      <c r="T1087" s="145">
        <f t="shared" si="559"/>
        <v>7.8600000000000003E-2</v>
      </c>
      <c r="U1087" s="143">
        <f t="shared" si="565"/>
        <v>9</v>
      </c>
      <c r="V1087" s="143">
        <v>252</v>
      </c>
      <c r="W1087" s="142">
        <f t="shared" si="551"/>
        <v>1.002705937</v>
      </c>
      <c r="X1087" s="135">
        <f t="shared" si="552"/>
        <v>2.6277676200000002</v>
      </c>
      <c r="Y1087" s="135">
        <f t="shared" si="553"/>
        <v>0</v>
      </c>
      <c r="Z1087" s="148" t="str">
        <f t="shared" si="562"/>
        <v>A+J=</v>
      </c>
      <c r="AA1087" s="140">
        <f t="shared" si="563"/>
        <v>45159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4"/>
      <c r="DX1087" s="1"/>
      <c r="DY1087" s="1"/>
      <c r="DZ1087" s="1"/>
      <c r="EA1087" s="1"/>
      <c r="EB1087" s="1"/>
      <c r="EC1087" s="1"/>
    </row>
    <row r="1088" spans="1:133" ht="15" x14ac:dyDescent="0.2">
      <c r="A1088" s="134">
        <f t="shared" si="554"/>
        <v>45141</v>
      </c>
      <c r="B1088" s="135">
        <f t="shared" si="546"/>
        <v>974.03208131000008</v>
      </c>
      <c r="C1088" s="220">
        <f t="shared" si="545"/>
        <v>767.98871607240767</v>
      </c>
      <c r="D1088" s="136">
        <f t="shared" si="555"/>
        <v>6665.28</v>
      </c>
      <c r="E1088" s="137">
        <f t="shared" si="567"/>
        <v>6659.95</v>
      </c>
      <c r="F1088" s="138">
        <f t="shared" si="568"/>
        <v>45097</v>
      </c>
      <c r="G1088" s="139">
        <f t="shared" si="547"/>
        <v>-7.9966633059680436E-4</v>
      </c>
      <c r="H1088" s="140">
        <f t="shared" si="560"/>
        <v>45159</v>
      </c>
      <c r="I1088" s="140">
        <f t="shared" si="548"/>
        <v>45159</v>
      </c>
      <c r="J1088" s="141">
        <f t="shared" si="556"/>
        <v>22</v>
      </c>
      <c r="K1088" s="141">
        <f t="shared" si="570"/>
        <v>10</v>
      </c>
      <c r="L1088" s="8">
        <f t="shared" si="557"/>
        <v>1</v>
      </c>
      <c r="M1088" s="142">
        <f t="shared" si="569"/>
        <v>1.0022992500000001</v>
      </c>
      <c r="N1088" s="142">
        <f t="shared" si="564"/>
        <v>1.2644872059188987</v>
      </c>
      <c r="O1088" s="135">
        <f t="shared" si="566"/>
        <v>1.2644872</v>
      </c>
      <c r="P1088" s="135">
        <f t="shared" si="549"/>
        <v>971.11190121000004</v>
      </c>
      <c r="Q1088" s="190">
        <f t="shared" si="561"/>
        <v>0</v>
      </c>
      <c r="R1088" s="191">
        <f t="shared" si="558"/>
        <v>0</v>
      </c>
      <c r="S1088" s="135">
        <f t="shared" si="550"/>
        <v>0</v>
      </c>
      <c r="T1088" s="145">
        <f t="shared" si="559"/>
        <v>7.8600000000000003E-2</v>
      </c>
      <c r="U1088" s="143">
        <f t="shared" si="565"/>
        <v>10</v>
      </c>
      <c r="V1088" s="143">
        <v>252</v>
      </c>
      <c r="W1088" s="142">
        <f t="shared" si="551"/>
        <v>1.003007048</v>
      </c>
      <c r="X1088" s="135">
        <f t="shared" si="552"/>
        <v>2.9201801000000001</v>
      </c>
      <c r="Y1088" s="135">
        <f t="shared" si="553"/>
        <v>0</v>
      </c>
      <c r="Z1088" s="148" t="str">
        <f t="shared" si="562"/>
        <v>A+J=</v>
      </c>
      <c r="AA1088" s="140">
        <f t="shared" si="563"/>
        <v>45159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4"/>
      <c r="DX1088" s="1"/>
      <c r="DY1088" s="1"/>
      <c r="DZ1088" s="1"/>
      <c r="EA1088" s="1"/>
      <c r="EB1088" s="1"/>
      <c r="EC1088" s="1"/>
    </row>
    <row r="1089" spans="1:133" ht="15" x14ac:dyDescent="0.2">
      <c r="A1089" s="134">
        <f t="shared" si="554"/>
        <v>45142</v>
      </c>
      <c r="B1089" s="135">
        <f t="shared" si="546"/>
        <v>974.32458215000008</v>
      </c>
      <c r="C1089" s="220">
        <f t="shared" si="545"/>
        <v>767.98871607240767</v>
      </c>
      <c r="D1089" s="136">
        <f t="shared" si="555"/>
        <v>6665.28</v>
      </c>
      <c r="E1089" s="137">
        <f t="shared" si="567"/>
        <v>6659.95</v>
      </c>
      <c r="F1089" s="138">
        <f t="shared" si="568"/>
        <v>45097</v>
      </c>
      <c r="G1089" s="139">
        <f t="shared" si="547"/>
        <v>-7.9966633059680436E-4</v>
      </c>
      <c r="H1089" s="140">
        <f t="shared" si="560"/>
        <v>45159</v>
      </c>
      <c r="I1089" s="140">
        <f t="shared" si="548"/>
        <v>45159</v>
      </c>
      <c r="J1089" s="141">
        <f t="shared" si="556"/>
        <v>22</v>
      </c>
      <c r="K1089" s="141">
        <f t="shared" si="570"/>
        <v>11</v>
      </c>
      <c r="L1089" s="8">
        <f t="shared" si="557"/>
        <v>1</v>
      </c>
      <c r="M1089" s="142">
        <f t="shared" si="569"/>
        <v>1.0022992500000001</v>
      </c>
      <c r="N1089" s="142">
        <f t="shared" si="564"/>
        <v>1.2644872059188987</v>
      </c>
      <c r="O1089" s="135">
        <f t="shared" si="566"/>
        <v>1.2644872</v>
      </c>
      <c r="P1089" s="135">
        <f t="shared" si="549"/>
        <v>971.11190121000004</v>
      </c>
      <c r="Q1089" s="190">
        <f t="shared" si="561"/>
        <v>0</v>
      </c>
      <c r="R1089" s="191">
        <f t="shared" si="558"/>
        <v>0</v>
      </c>
      <c r="S1089" s="135">
        <f t="shared" si="550"/>
        <v>0</v>
      </c>
      <c r="T1089" s="145">
        <f t="shared" si="559"/>
        <v>7.8600000000000003E-2</v>
      </c>
      <c r="U1089" s="143">
        <f t="shared" si="565"/>
        <v>11</v>
      </c>
      <c r="V1089" s="143">
        <v>252</v>
      </c>
      <c r="W1089" s="142">
        <f t="shared" si="551"/>
        <v>1.0033082499999999</v>
      </c>
      <c r="X1089" s="135">
        <f t="shared" si="552"/>
        <v>3.2126809399999998</v>
      </c>
      <c r="Y1089" s="135">
        <f t="shared" si="553"/>
        <v>0</v>
      </c>
      <c r="Z1089" s="148" t="str">
        <f t="shared" si="562"/>
        <v>A+J=</v>
      </c>
      <c r="AA1089" s="140">
        <f t="shared" si="563"/>
        <v>45159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4"/>
      <c r="DX1089" s="1"/>
      <c r="DY1089" s="1"/>
      <c r="DZ1089" s="1"/>
      <c r="EA1089" s="1"/>
      <c r="EB1089" s="1"/>
      <c r="EC1089" s="1"/>
    </row>
    <row r="1090" spans="1:133" ht="15" x14ac:dyDescent="0.2">
      <c r="A1090" s="134">
        <f t="shared" si="554"/>
        <v>45143</v>
      </c>
      <c r="B1090" s="135">
        <f t="shared" si="546"/>
        <v>974.61717040000008</v>
      </c>
      <c r="C1090" s="220">
        <f t="shared" si="545"/>
        <v>767.98871607240767</v>
      </c>
      <c r="D1090" s="136">
        <f t="shared" si="555"/>
        <v>6665.28</v>
      </c>
      <c r="E1090" s="137">
        <f t="shared" si="567"/>
        <v>6659.95</v>
      </c>
      <c r="F1090" s="138">
        <f t="shared" si="568"/>
        <v>45097</v>
      </c>
      <c r="G1090" s="139">
        <f t="shared" si="547"/>
        <v>-7.9966633059680436E-4</v>
      </c>
      <c r="H1090" s="140">
        <f t="shared" si="560"/>
        <v>45159</v>
      </c>
      <c r="I1090" s="140">
        <f t="shared" si="548"/>
        <v>45159</v>
      </c>
      <c r="J1090" s="141">
        <f t="shared" si="556"/>
        <v>22</v>
      </c>
      <c r="K1090" s="141">
        <f t="shared" si="570"/>
        <v>12</v>
      </c>
      <c r="L1090" s="8">
        <f t="shared" si="557"/>
        <v>1</v>
      </c>
      <c r="M1090" s="142">
        <f t="shared" si="569"/>
        <v>1.0022992500000001</v>
      </c>
      <c r="N1090" s="142">
        <f t="shared" si="564"/>
        <v>1.2644872059188987</v>
      </c>
      <c r="O1090" s="135">
        <f t="shared" si="566"/>
        <v>1.2644872</v>
      </c>
      <c r="P1090" s="135">
        <f t="shared" si="549"/>
        <v>971.11190121000004</v>
      </c>
      <c r="Q1090" s="190">
        <f t="shared" si="561"/>
        <v>0</v>
      </c>
      <c r="R1090" s="191">
        <f t="shared" si="558"/>
        <v>0</v>
      </c>
      <c r="S1090" s="135">
        <f t="shared" si="550"/>
        <v>0</v>
      </c>
      <c r="T1090" s="145">
        <f t="shared" si="559"/>
        <v>7.8600000000000003E-2</v>
      </c>
      <c r="U1090" s="143">
        <f t="shared" si="565"/>
        <v>12</v>
      </c>
      <c r="V1090" s="143">
        <v>252</v>
      </c>
      <c r="W1090" s="142">
        <f t="shared" si="551"/>
        <v>1.003609542</v>
      </c>
      <c r="X1090" s="135">
        <f t="shared" si="552"/>
        <v>3.5052691899999999</v>
      </c>
      <c r="Y1090" s="135">
        <f t="shared" si="553"/>
        <v>0</v>
      </c>
      <c r="Z1090" s="148" t="str">
        <f t="shared" si="562"/>
        <v>A+J=</v>
      </c>
      <c r="AA1090" s="140">
        <f t="shared" si="563"/>
        <v>45159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4"/>
      <c r="DX1090" s="1"/>
      <c r="DY1090" s="1"/>
      <c r="DZ1090" s="1"/>
      <c r="EA1090" s="1"/>
      <c r="EB1090" s="1"/>
      <c r="EC1090" s="1"/>
    </row>
    <row r="1091" spans="1:133" ht="15" x14ac:dyDescent="0.2">
      <c r="A1091" s="134">
        <f t="shared" si="554"/>
        <v>45144</v>
      </c>
      <c r="B1091" s="135">
        <f t="shared" si="546"/>
        <v>974.61717040000008</v>
      </c>
      <c r="C1091" s="220">
        <f t="shared" si="545"/>
        <v>767.98871607240767</v>
      </c>
      <c r="D1091" s="136">
        <f t="shared" si="555"/>
        <v>6665.28</v>
      </c>
      <c r="E1091" s="137">
        <f t="shared" si="567"/>
        <v>6659.95</v>
      </c>
      <c r="F1091" s="138">
        <f t="shared" si="568"/>
        <v>45097</v>
      </c>
      <c r="G1091" s="139">
        <f t="shared" si="547"/>
        <v>-7.9966633059680436E-4</v>
      </c>
      <c r="H1091" s="140">
        <f t="shared" si="560"/>
        <v>45159</v>
      </c>
      <c r="I1091" s="140">
        <f t="shared" si="548"/>
        <v>45159</v>
      </c>
      <c r="J1091" s="141">
        <f t="shared" si="556"/>
        <v>22</v>
      </c>
      <c r="K1091" s="141">
        <f t="shared" si="570"/>
        <v>12</v>
      </c>
      <c r="L1091" s="8">
        <f t="shared" si="557"/>
        <v>1</v>
      </c>
      <c r="M1091" s="142">
        <f t="shared" si="569"/>
        <v>1.0022992500000001</v>
      </c>
      <c r="N1091" s="142">
        <f t="shared" si="564"/>
        <v>1.2644872059188987</v>
      </c>
      <c r="O1091" s="135">
        <f t="shared" si="566"/>
        <v>1.2644872</v>
      </c>
      <c r="P1091" s="135">
        <f t="shared" si="549"/>
        <v>971.11190121000004</v>
      </c>
      <c r="Q1091" s="190">
        <f t="shared" si="561"/>
        <v>0</v>
      </c>
      <c r="R1091" s="191">
        <f t="shared" si="558"/>
        <v>0</v>
      </c>
      <c r="S1091" s="135">
        <f t="shared" si="550"/>
        <v>0</v>
      </c>
      <c r="T1091" s="145">
        <f t="shared" si="559"/>
        <v>7.8600000000000003E-2</v>
      </c>
      <c r="U1091" s="143">
        <f t="shared" si="565"/>
        <v>12</v>
      </c>
      <c r="V1091" s="143">
        <v>252</v>
      </c>
      <c r="W1091" s="142">
        <f t="shared" si="551"/>
        <v>1.003609542</v>
      </c>
      <c r="X1091" s="135">
        <f t="shared" si="552"/>
        <v>3.5052691899999999</v>
      </c>
      <c r="Y1091" s="135">
        <f t="shared" si="553"/>
        <v>0</v>
      </c>
      <c r="Z1091" s="148" t="str">
        <f t="shared" si="562"/>
        <v>A+J=</v>
      </c>
      <c r="AA1091" s="140">
        <f t="shared" si="563"/>
        <v>45159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4"/>
      <c r="DX1091" s="1"/>
      <c r="DY1091" s="1"/>
      <c r="DZ1091" s="1"/>
      <c r="EA1091" s="1"/>
      <c r="EB1091" s="1"/>
      <c r="EC1091" s="1"/>
    </row>
    <row r="1092" spans="1:133" ht="15" x14ac:dyDescent="0.2">
      <c r="A1092" s="134">
        <f t="shared" si="554"/>
        <v>45145</v>
      </c>
      <c r="B1092" s="135">
        <f t="shared" si="546"/>
        <v>974.61717040000008</v>
      </c>
      <c r="C1092" s="220">
        <f t="shared" si="545"/>
        <v>767.98871607240767</v>
      </c>
      <c r="D1092" s="136">
        <f t="shared" si="555"/>
        <v>6665.28</v>
      </c>
      <c r="E1092" s="137">
        <f t="shared" si="567"/>
        <v>6659.95</v>
      </c>
      <c r="F1092" s="138">
        <f t="shared" si="568"/>
        <v>45097</v>
      </c>
      <c r="G1092" s="139">
        <f t="shared" si="547"/>
        <v>-7.9966633059680436E-4</v>
      </c>
      <c r="H1092" s="140">
        <f t="shared" si="560"/>
        <v>45159</v>
      </c>
      <c r="I1092" s="140">
        <f t="shared" si="548"/>
        <v>45159</v>
      </c>
      <c r="J1092" s="141">
        <f t="shared" si="556"/>
        <v>22</v>
      </c>
      <c r="K1092" s="141">
        <f t="shared" si="570"/>
        <v>12</v>
      </c>
      <c r="L1092" s="8">
        <f t="shared" si="557"/>
        <v>1</v>
      </c>
      <c r="M1092" s="142">
        <f t="shared" si="569"/>
        <v>1.0022992500000001</v>
      </c>
      <c r="N1092" s="142">
        <f t="shared" si="564"/>
        <v>1.2644872059188987</v>
      </c>
      <c r="O1092" s="135">
        <f t="shared" si="566"/>
        <v>1.2644872</v>
      </c>
      <c r="P1092" s="135">
        <f t="shared" si="549"/>
        <v>971.11190121000004</v>
      </c>
      <c r="Q1092" s="190">
        <f t="shared" si="561"/>
        <v>0</v>
      </c>
      <c r="R1092" s="191">
        <f t="shared" si="558"/>
        <v>0</v>
      </c>
      <c r="S1092" s="135">
        <f t="shared" si="550"/>
        <v>0</v>
      </c>
      <c r="T1092" s="145">
        <f t="shared" si="559"/>
        <v>7.8600000000000003E-2</v>
      </c>
      <c r="U1092" s="143">
        <f t="shared" si="565"/>
        <v>12</v>
      </c>
      <c r="V1092" s="143">
        <v>252</v>
      </c>
      <c r="W1092" s="142">
        <f t="shared" si="551"/>
        <v>1.003609542</v>
      </c>
      <c r="X1092" s="135">
        <f t="shared" si="552"/>
        <v>3.5052691899999999</v>
      </c>
      <c r="Y1092" s="135">
        <f t="shared" si="553"/>
        <v>0</v>
      </c>
      <c r="Z1092" s="148" t="str">
        <f t="shared" si="562"/>
        <v>A+J=</v>
      </c>
      <c r="AA1092" s="140">
        <f t="shared" si="563"/>
        <v>45159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4"/>
      <c r="DX1092" s="1"/>
      <c r="DY1092" s="1"/>
      <c r="DZ1092" s="1"/>
      <c r="EA1092" s="1"/>
      <c r="EB1092" s="1"/>
      <c r="EC1092" s="1"/>
    </row>
    <row r="1093" spans="1:133" ht="15" x14ac:dyDescent="0.2">
      <c r="A1093" s="134">
        <f t="shared" si="554"/>
        <v>45146</v>
      </c>
      <c r="B1093" s="135">
        <f t="shared" si="546"/>
        <v>974.90984605000006</v>
      </c>
      <c r="C1093" s="220">
        <f t="shared" si="545"/>
        <v>767.98871607240767</v>
      </c>
      <c r="D1093" s="136">
        <f t="shared" si="555"/>
        <v>6665.28</v>
      </c>
      <c r="E1093" s="137">
        <f t="shared" si="567"/>
        <v>6659.95</v>
      </c>
      <c r="F1093" s="138">
        <f t="shared" si="568"/>
        <v>45097</v>
      </c>
      <c r="G1093" s="139">
        <f t="shared" si="547"/>
        <v>-7.9966633059680436E-4</v>
      </c>
      <c r="H1093" s="140">
        <f t="shared" si="560"/>
        <v>45159</v>
      </c>
      <c r="I1093" s="140">
        <f t="shared" si="548"/>
        <v>45159</v>
      </c>
      <c r="J1093" s="141">
        <f t="shared" si="556"/>
        <v>22</v>
      </c>
      <c r="K1093" s="141">
        <f t="shared" si="570"/>
        <v>13</v>
      </c>
      <c r="L1093" s="8">
        <f t="shared" si="557"/>
        <v>1</v>
      </c>
      <c r="M1093" s="142">
        <f t="shared" si="569"/>
        <v>1.0022992500000001</v>
      </c>
      <c r="N1093" s="142">
        <f t="shared" si="564"/>
        <v>1.2644872059188987</v>
      </c>
      <c r="O1093" s="135">
        <f t="shared" si="566"/>
        <v>1.2644872</v>
      </c>
      <c r="P1093" s="135">
        <f t="shared" si="549"/>
        <v>971.11190121000004</v>
      </c>
      <c r="Q1093" s="190">
        <f t="shared" si="561"/>
        <v>0</v>
      </c>
      <c r="R1093" s="191">
        <f t="shared" si="558"/>
        <v>0</v>
      </c>
      <c r="S1093" s="135">
        <f t="shared" si="550"/>
        <v>0</v>
      </c>
      <c r="T1093" s="145">
        <f t="shared" si="559"/>
        <v>7.8600000000000003E-2</v>
      </c>
      <c r="U1093" s="143">
        <f t="shared" si="565"/>
        <v>13</v>
      </c>
      <c r="V1093" s="143">
        <v>252</v>
      </c>
      <c r="W1093" s="142">
        <f t="shared" si="551"/>
        <v>1.0039109239999999</v>
      </c>
      <c r="X1093" s="135">
        <f t="shared" si="552"/>
        <v>3.79794484</v>
      </c>
      <c r="Y1093" s="135">
        <f t="shared" si="553"/>
        <v>0</v>
      </c>
      <c r="Z1093" s="148" t="str">
        <f t="shared" si="562"/>
        <v>A+J=</v>
      </c>
      <c r="AA1093" s="140">
        <f t="shared" si="563"/>
        <v>45159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4"/>
      <c r="DX1093" s="1"/>
      <c r="DY1093" s="1"/>
      <c r="DZ1093" s="1"/>
      <c r="EA1093" s="1"/>
      <c r="EB1093" s="1"/>
      <c r="EC1093" s="1"/>
    </row>
    <row r="1094" spans="1:133" ht="15" x14ac:dyDescent="0.2">
      <c r="A1094" s="134">
        <f t="shared" si="554"/>
        <v>45147</v>
      </c>
      <c r="B1094" s="135">
        <f t="shared" si="546"/>
        <v>975.2026100600001</v>
      </c>
      <c r="C1094" s="220">
        <f t="shared" si="545"/>
        <v>767.98871607240767</v>
      </c>
      <c r="D1094" s="136">
        <f t="shared" si="555"/>
        <v>6665.28</v>
      </c>
      <c r="E1094" s="137">
        <f t="shared" si="567"/>
        <v>6659.95</v>
      </c>
      <c r="F1094" s="138">
        <f t="shared" si="568"/>
        <v>45097</v>
      </c>
      <c r="G1094" s="139">
        <f t="shared" si="547"/>
        <v>-7.9966633059680436E-4</v>
      </c>
      <c r="H1094" s="140">
        <f t="shared" si="560"/>
        <v>45159</v>
      </c>
      <c r="I1094" s="140">
        <f t="shared" si="548"/>
        <v>45159</v>
      </c>
      <c r="J1094" s="141">
        <f t="shared" si="556"/>
        <v>22</v>
      </c>
      <c r="K1094" s="141">
        <f t="shared" si="570"/>
        <v>14</v>
      </c>
      <c r="L1094" s="8">
        <f t="shared" si="557"/>
        <v>1</v>
      </c>
      <c r="M1094" s="142">
        <f t="shared" si="569"/>
        <v>1.0022992500000001</v>
      </c>
      <c r="N1094" s="142">
        <f t="shared" si="564"/>
        <v>1.2644872059188987</v>
      </c>
      <c r="O1094" s="135">
        <f t="shared" si="566"/>
        <v>1.2644872</v>
      </c>
      <c r="P1094" s="135">
        <f t="shared" si="549"/>
        <v>971.11190121000004</v>
      </c>
      <c r="Q1094" s="190">
        <f t="shared" si="561"/>
        <v>0</v>
      </c>
      <c r="R1094" s="191">
        <f t="shared" si="558"/>
        <v>0</v>
      </c>
      <c r="S1094" s="135">
        <f t="shared" si="550"/>
        <v>0</v>
      </c>
      <c r="T1094" s="145">
        <f t="shared" si="559"/>
        <v>7.8600000000000003E-2</v>
      </c>
      <c r="U1094" s="143">
        <f t="shared" si="565"/>
        <v>14</v>
      </c>
      <c r="V1094" s="143">
        <v>252</v>
      </c>
      <c r="W1094" s="142">
        <f t="shared" si="551"/>
        <v>1.0042123970000001</v>
      </c>
      <c r="X1094" s="135">
        <f t="shared" si="552"/>
        <v>4.0907088500000004</v>
      </c>
      <c r="Y1094" s="135">
        <f t="shared" si="553"/>
        <v>0</v>
      </c>
      <c r="Z1094" s="148" t="str">
        <f t="shared" si="562"/>
        <v>A+J=</v>
      </c>
      <c r="AA1094" s="140">
        <f t="shared" si="563"/>
        <v>45159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4"/>
      <c r="DX1094" s="1"/>
      <c r="DY1094" s="1"/>
      <c r="DZ1094" s="1"/>
      <c r="EA1094" s="1"/>
      <c r="EB1094" s="1"/>
      <c r="EC1094" s="1"/>
    </row>
    <row r="1095" spans="1:133" ht="15" x14ac:dyDescent="0.2">
      <c r="A1095" s="134">
        <f t="shared" si="554"/>
        <v>45148</v>
      </c>
      <c r="B1095" s="135">
        <f t="shared" si="546"/>
        <v>975.49546244999999</v>
      </c>
      <c r="C1095" s="220">
        <f t="shared" si="545"/>
        <v>767.98871607240767</v>
      </c>
      <c r="D1095" s="136">
        <f t="shared" si="555"/>
        <v>6665.28</v>
      </c>
      <c r="E1095" s="137">
        <f t="shared" si="567"/>
        <v>6659.95</v>
      </c>
      <c r="F1095" s="138">
        <f t="shared" si="568"/>
        <v>45097</v>
      </c>
      <c r="G1095" s="139">
        <f t="shared" si="547"/>
        <v>-7.9966633059680436E-4</v>
      </c>
      <c r="H1095" s="140">
        <f t="shared" si="560"/>
        <v>45159</v>
      </c>
      <c r="I1095" s="140">
        <f t="shared" si="548"/>
        <v>45159</v>
      </c>
      <c r="J1095" s="141">
        <f t="shared" si="556"/>
        <v>22</v>
      </c>
      <c r="K1095" s="141">
        <f t="shared" si="570"/>
        <v>15</v>
      </c>
      <c r="L1095" s="8">
        <f t="shared" si="557"/>
        <v>1</v>
      </c>
      <c r="M1095" s="142">
        <f t="shared" si="569"/>
        <v>1.0022992500000001</v>
      </c>
      <c r="N1095" s="142">
        <f t="shared" si="564"/>
        <v>1.2644872059188987</v>
      </c>
      <c r="O1095" s="135">
        <f t="shared" si="566"/>
        <v>1.2644872</v>
      </c>
      <c r="P1095" s="135">
        <f t="shared" si="549"/>
        <v>971.11190121000004</v>
      </c>
      <c r="Q1095" s="190">
        <f t="shared" si="561"/>
        <v>0</v>
      </c>
      <c r="R1095" s="191">
        <f t="shared" si="558"/>
        <v>0</v>
      </c>
      <c r="S1095" s="135">
        <f t="shared" si="550"/>
        <v>0</v>
      </c>
      <c r="T1095" s="145">
        <f t="shared" si="559"/>
        <v>7.8600000000000003E-2</v>
      </c>
      <c r="U1095" s="143">
        <f t="shared" si="565"/>
        <v>15</v>
      </c>
      <c r="V1095" s="143">
        <v>252</v>
      </c>
      <c r="W1095" s="142">
        <f t="shared" si="551"/>
        <v>1.004513961</v>
      </c>
      <c r="X1095" s="135">
        <f t="shared" si="552"/>
        <v>4.3835612399999997</v>
      </c>
      <c r="Y1095" s="135">
        <f t="shared" si="553"/>
        <v>0</v>
      </c>
      <c r="Z1095" s="148" t="str">
        <f t="shared" si="562"/>
        <v>A+J=</v>
      </c>
      <c r="AA1095" s="140">
        <f t="shared" si="563"/>
        <v>45159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4"/>
      <c r="DX1095" s="1"/>
      <c r="DY1095" s="1"/>
      <c r="DZ1095" s="1"/>
      <c r="EA1095" s="1"/>
      <c r="EB1095" s="1"/>
      <c r="EC1095" s="1"/>
    </row>
    <row r="1096" spans="1:133" ht="15" x14ac:dyDescent="0.2">
      <c r="A1096" s="134">
        <f t="shared" si="554"/>
        <v>45149</v>
      </c>
      <c r="B1096" s="135">
        <f t="shared" si="546"/>
        <v>975.7884022400001</v>
      </c>
      <c r="C1096" s="220">
        <f t="shared" si="545"/>
        <v>767.98871607240767</v>
      </c>
      <c r="D1096" s="136">
        <f t="shared" si="555"/>
        <v>6665.28</v>
      </c>
      <c r="E1096" s="137">
        <f t="shared" si="567"/>
        <v>6659.95</v>
      </c>
      <c r="F1096" s="138">
        <f t="shared" si="568"/>
        <v>45097</v>
      </c>
      <c r="G1096" s="139">
        <f t="shared" si="547"/>
        <v>-7.9966633059680436E-4</v>
      </c>
      <c r="H1096" s="140">
        <f t="shared" si="560"/>
        <v>45159</v>
      </c>
      <c r="I1096" s="140">
        <f t="shared" si="548"/>
        <v>45159</v>
      </c>
      <c r="J1096" s="141">
        <f t="shared" si="556"/>
        <v>22</v>
      </c>
      <c r="K1096" s="141">
        <f t="shared" si="570"/>
        <v>16</v>
      </c>
      <c r="L1096" s="8">
        <f t="shared" si="557"/>
        <v>1</v>
      </c>
      <c r="M1096" s="142">
        <f t="shared" si="569"/>
        <v>1.0022992500000001</v>
      </c>
      <c r="N1096" s="142">
        <f t="shared" si="564"/>
        <v>1.2644872059188987</v>
      </c>
      <c r="O1096" s="135">
        <f t="shared" si="566"/>
        <v>1.2644872</v>
      </c>
      <c r="P1096" s="135">
        <f t="shared" si="549"/>
        <v>971.11190121000004</v>
      </c>
      <c r="Q1096" s="190">
        <f t="shared" si="561"/>
        <v>0</v>
      </c>
      <c r="R1096" s="191">
        <f t="shared" si="558"/>
        <v>0</v>
      </c>
      <c r="S1096" s="135">
        <f t="shared" si="550"/>
        <v>0</v>
      </c>
      <c r="T1096" s="145">
        <f t="shared" si="559"/>
        <v>7.8600000000000003E-2</v>
      </c>
      <c r="U1096" s="143">
        <f t="shared" si="565"/>
        <v>16</v>
      </c>
      <c r="V1096" s="143">
        <v>252</v>
      </c>
      <c r="W1096" s="142">
        <f t="shared" si="551"/>
        <v>1.0048156150000001</v>
      </c>
      <c r="X1096" s="135">
        <f t="shared" si="552"/>
        <v>4.6765010299999998</v>
      </c>
      <c r="Y1096" s="135">
        <f t="shared" si="553"/>
        <v>0</v>
      </c>
      <c r="Z1096" s="148" t="str">
        <f t="shared" si="562"/>
        <v>A+J=</v>
      </c>
      <c r="AA1096" s="140">
        <f t="shared" si="563"/>
        <v>45159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4"/>
      <c r="DX1096" s="1"/>
      <c r="DY1096" s="1"/>
      <c r="DZ1096" s="1"/>
      <c r="EA1096" s="1"/>
      <c r="EB1096" s="1"/>
      <c r="EC1096" s="1"/>
    </row>
    <row r="1097" spans="1:133" ht="15" x14ac:dyDescent="0.2">
      <c r="A1097" s="134">
        <f t="shared" si="554"/>
        <v>45150</v>
      </c>
      <c r="B1097" s="135">
        <f t="shared" si="546"/>
        <v>976.08143040000004</v>
      </c>
      <c r="C1097" s="220">
        <f t="shared" ref="C1097:C1160" si="571">C1096-(S1096/O1096)</f>
        <v>767.98871607240767</v>
      </c>
      <c r="D1097" s="136">
        <f t="shared" si="555"/>
        <v>6665.28</v>
      </c>
      <c r="E1097" s="137">
        <f t="shared" si="567"/>
        <v>6659.95</v>
      </c>
      <c r="F1097" s="138">
        <f t="shared" si="568"/>
        <v>45097</v>
      </c>
      <c r="G1097" s="139">
        <f t="shared" si="547"/>
        <v>-7.9966633059680436E-4</v>
      </c>
      <c r="H1097" s="140">
        <f t="shared" si="560"/>
        <v>45159</v>
      </c>
      <c r="I1097" s="140">
        <f t="shared" si="548"/>
        <v>45159</v>
      </c>
      <c r="J1097" s="141">
        <f t="shared" si="556"/>
        <v>22</v>
      </c>
      <c r="K1097" s="141">
        <f t="shared" si="570"/>
        <v>17</v>
      </c>
      <c r="L1097" s="8">
        <f t="shared" si="557"/>
        <v>1</v>
      </c>
      <c r="M1097" s="142">
        <f t="shared" si="569"/>
        <v>1.0022992500000001</v>
      </c>
      <c r="N1097" s="142">
        <f t="shared" si="564"/>
        <v>1.2644872059188987</v>
      </c>
      <c r="O1097" s="135">
        <f t="shared" si="566"/>
        <v>1.2644872</v>
      </c>
      <c r="P1097" s="135">
        <f t="shared" si="549"/>
        <v>971.11190121000004</v>
      </c>
      <c r="Q1097" s="190">
        <f t="shared" si="561"/>
        <v>0</v>
      </c>
      <c r="R1097" s="191">
        <f t="shared" si="558"/>
        <v>0</v>
      </c>
      <c r="S1097" s="135">
        <f t="shared" si="550"/>
        <v>0</v>
      </c>
      <c r="T1097" s="145">
        <f t="shared" si="559"/>
        <v>7.8600000000000003E-2</v>
      </c>
      <c r="U1097" s="143">
        <f t="shared" si="565"/>
        <v>17</v>
      </c>
      <c r="V1097" s="143">
        <v>252</v>
      </c>
      <c r="W1097" s="142">
        <f t="shared" si="551"/>
        <v>1.0051173600000001</v>
      </c>
      <c r="X1097" s="135">
        <f t="shared" si="552"/>
        <v>4.9695291900000003</v>
      </c>
      <c r="Y1097" s="135">
        <f t="shared" si="553"/>
        <v>0</v>
      </c>
      <c r="Z1097" s="148" t="str">
        <f t="shared" si="562"/>
        <v>A+J=</v>
      </c>
      <c r="AA1097" s="140">
        <f t="shared" si="563"/>
        <v>45159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4"/>
      <c r="DX1097" s="1"/>
      <c r="DY1097" s="1"/>
      <c r="DZ1097" s="1"/>
      <c r="EA1097" s="1"/>
      <c r="EB1097" s="1"/>
      <c r="EC1097" s="1"/>
    </row>
    <row r="1098" spans="1:133" ht="15" x14ac:dyDescent="0.2">
      <c r="A1098" s="134">
        <f t="shared" si="554"/>
        <v>45151</v>
      </c>
      <c r="B1098" s="135">
        <f t="shared" ref="B1098:B1161" si="572">(P1098+X1098)</f>
        <v>976.08143040000004</v>
      </c>
      <c r="C1098" s="220">
        <f t="shared" si="571"/>
        <v>767.98871607240767</v>
      </c>
      <c r="D1098" s="136">
        <f t="shared" si="555"/>
        <v>6665.28</v>
      </c>
      <c r="E1098" s="137">
        <f t="shared" si="567"/>
        <v>6659.95</v>
      </c>
      <c r="F1098" s="138">
        <f t="shared" si="568"/>
        <v>45097</v>
      </c>
      <c r="G1098" s="139">
        <f t="shared" ref="G1098:G1161" si="573">(E1098/D1098)-1</f>
        <v>-7.9966633059680436E-4</v>
      </c>
      <c r="H1098" s="140">
        <f t="shared" si="560"/>
        <v>45159</v>
      </c>
      <c r="I1098" s="140">
        <f t="shared" ref="I1098:I1161" si="574">IF(A1098&gt;I1097,H1098,I1097)</f>
        <v>45159</v>
      </c>
      <c r="J1098" s="141">
        <f t="shared" si="556"/>
        <v>22</v>
      </c>
      <c r="K1098" s="141">
        <f t="shared" si="570"/>
        <v>17</v>
      </c>
      <c r="L1098" s="8">
        <f t="shared" si="557"/>
        <v>1</v>
      </c>
      <c r="M1098" s="142">
        <f t="shared" si="569"/>
        <v>1.0022992500000001</v>
      </c>
      <c r="N1098" s="142">
        <f t="shared" si="564"/>
        <v>1.2644872059188987</v>
      </c>
      <c r="O1098" s="135">
        <f t="shared" si="566"/>
        <v>1.2644872</v>
      </c>
      <c r="P1098" s="135">
        <f t="shared" ref="P1098:P1161" si="575">TRUNC(C1098*O1098,8)</f>
        <v>971.11190121000004</v>
      </c>
      <c r="Q1098" s="190">
        <f t="shared" si="561"/>
        <v>0</v>
      </c>
      <c r="R1098" s="191">
        <f t="shared" si="558"/>
        <v>0</v>
      </c>
      <c r="S1098" s="135">
        <f t="shared" ref="S1098:S1161" si="576">IF(R1098&gt;0,TRUNC(R1098*P1098,8),0)</f>
        <v>0</v>
      </c>
      <c r="T1098" s="145">
        <f t="shared" si="559"/>
        <v>7.8600000000000003E-2</v>
      </c>
      <c r="U1098" s="143">
        <f t="shared" si="565"/>
        <v>17</v>
      </c>
      <c r="V1098" s="143">
        <v>252</v>
      </c>
      <c r="W1098" s="142">
        <f t="shared" ref="W1098:W1161" si="577">ROUND((1+T1098)^TRUNC((U1098/V1098),9),9)</f>
        <v>1.0051173600000001</v>
      </c>
      <c r="X1098" s="135">
        <f t="shared" ref="X1098:X1161" si="578">TRUNC((P1098*(W1098-1)),8)</f>
        <v>4.9695291900000003</v>
      </c>
      <c r="Y1098" s="135">
        <f t="shared" ref="Y1098:Y1161" si="579">IF(Q1098&gt;0,S1098+X1098,0)</f>
        <v>0</v>
      </c>
      <c r="Z1098" s="148" t="str">
        <f t="shared" si="562"/>
        <v>A+J=</v>
      </c>
      <c r="AA1098" s="140">
        <f t="shared" si="563"/>
        <v>45159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4"/>
      <c r="DX1098" s="1"/>
      <c r="DY1098" s="1"/>
      <c r="DZ1098" s="1"/>
      <c r="EA1098" s="1"/>
      <c r="EB1098" s="1"/>
      <c r="EC1098" s="1"/>
    </row>
    <row r="1099" spans="1:133" ht="15" x14ac:dyDescent="0.2">
      <c r="A1099" s="134">
        <f t="shared" ref="A1099:A1162" si="580">(A1098+1)</f>
        <v>45152</v>
      </c>
      <c r="B1099" s="135">
        <f t="shared" si="572"/>
        <v>976.08143040000004</v>
      </c>
      <c r="C1099" s="220">
        <f t="shared" si="571"/>
        <v>767.98871607240767</v>
      </c>
      <c r="D1099" s="136">
        <f t="shared" ref="D1099:D1162" si="581">IF(E1099=E1098,D1098,E1098)</f>
        <v>6665.28</v>
      </c>
      <c r="E1099" s="137">
        <f t="shared" si="567"/>
        <v>6659.95</v>
      </c>
      <c r="F1099" s="138">
        <f t="shared" si="568"/>
        <v>45097</v>
      </c>
      <c r="G1099" s="139">
        <f t="shared" si="573"/>
        <v>-7.9966633059680436E-4</v>
      </c>
      <c r="H1099" s="140">
        <f t="shared" si="560"/>
        <v>45159</v>
      </c>
      <c r="I1099" s="140">
        <f t="shared" si="574"/>
        <v>45159</v>
      </c>
      <c r="J1099" s="141">
        <f t="shared" ref="J1099:J1162" si="582">IF(I1099=I1098,J1098,NETWORKDAYS(I1098,I1099,$AD$148:$AD$502)-1)</f>
        <v>22</v>
      </c>
      <c r="K1099" s="141">
        <f t="shared" si="570"/>
        <v>17</v>
      </c>
      <c r="L1099" s="8">
        <f t="shared" ref="L1099:L1162" si="583">IF(E1099&lt;D1099,1,TRUNC((E1099/D1099)^TRUNC((K1099/J1099),9),8))</f>
        <v>1</v>
      </c>
      <c r="M1099" s="142">
        <f t="shared" si="569"/>
        <v>1.0022992500000001</v>
      </c>
      <c r="N1099" s="142">
        <f t="shared" si="564"/>
        <v>1.2644872059188987</v>
      </c>
      <c r="O1099" s="135">
        <f t="shared" si="566"/>
        <v>1.2644872</v>
      </c>
      <c r="P1099" s="135">
        <f t="shared" si="575"/>
        <v>971.11190121000004</v>
      </c>
      <c r="Q1099" s="190">
        <f t="shared" si="561"/>
        <v>0</v>
      </c>
      <c r="R1099" s="191">
        <f t="shared" ref="R1099:R1162" si="584">IF(Q1099&gt;0,VLOOKUP($A1099,$AD$10:$AI$140,6),0)</f>
        <v>0</v>
      </c>
      <c r="S1099" s="135">
        <f t="shared" si="576"/>
        <v>0</v>
      </c>
      <c r="T1099" s="145">
        <f t="shared" ref="T1099:T1162" si="585">(T1098)</f>
        <v>7.8600000000000003E-2</v>
      </c>
      <c r="U1099" s="143">
        <f t="shared" si="565"/>
        <v>17</v>
      </c>
      <c r="V1099" s="143">
        <v>252</v>
      </c>
      <c r="W1099" s="142">
        <f t="shared" si="577"/>
        <v>1.0051173600000001</v>
      </c>
      <c r="X1099" s="135">
        <f t="shared" si="578"/>
        <v>4.9695291900000003</v>
      </c>
      <c r="Y1099" s="135">
        <f t="shared" si="579"/>
        <v>0</v>
      </c>
      <c r="Z1099" s="148" t="str">
        <f t="shared" si="562"/>
        <v>A+J=</v>
      </c>
      <c r="AA1099" s="140">
        <f t="shared" si="563"/>
        <v>45159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4"/>
      <c r="DX1099" s="1"/>
      <c r="DY1099" s="1"/>
      <c r="DZ1099" s="1"/>
      <c r="EA1099" s="1"/>
      <c r="EB1099" s="1"/>
      <c r="EC1099" s="1"/>
    </row>
    <row r="1100" spans="1:133" ht="15" x14ac:dyDescent="0.2">
      <c r="A1100" s="134">
        <f t="shared" si="580"/>
        <v>45153</v>
      </c>
      <c r="B1100" s="135">
        <f t="shared" si="572"/>
        <v>976.37454694000007</v>
      </c>
      <c r="C1100" s="220">
        <f t="shared" si="571"/>
        <v>767.98871607240767</v>
      </c>
      <c r="D1100" s="136">
        <f t="shared" si="581"/>
        <v>6665.28</v>
      </c>
      <c r="E1100" s="137">
        <f t="shared" si="567"/>
        <v>6659.95</v>
      </c>
      <c r="F1100" s="138">
        <f t="shared" si="568"/>
        <v>45097</v>
      </c>
      <c r="G1100" s="139">
        <f t="shared" si="573"/>
        <v>-7.9966633059680436E-4</v>
      </c>
      <c r="H1100" s="140">
        <f t="shared" ref="H1100:H1163" si="586">IF(DAY(A1100)=H$9,VLOOKUP(A1100,AH$118:AN$450,4),H1099)</f>
        <v>45159</v>
      </c>
      <c r="I1100" s="140">
        <f t="shared" si="574"/>
        <v>45159</v>
      </c>
      <c r="J1100" s="141">
        <f t="shared" si="582"/>
        <v>22</v>
      </c>
      <c r="K1100" s="141">
        <f t="shared" si="570"/>
        <v>18</v>
      </c>
      <c r="L1100" s="8">
        <f t="shared" si="583"/>
        <v>1</v>
      </c>
      <c r="M1100" s="142">
        <f t="shared" si="569"/>
        <v>1.0022992500000001</v>
      </c>
      <c r="N1100" s="142">
        <f t="shared" si="564"/>
        <v>1.2644872059188987</v>
      </c>
      <c r="O1100" s="135">
        <f t="shared" si="566"/>
        <v>1.2644872</v>
      </c>
      <c r="P1100" s="135">
        <f t="shared" si="575"/>
        <v>971.11190121000004</v>
      </c>
      <c r="Q1100" s="190">
        <f t="shared" ref="Q1100:Q1163" si="587">IF(VLOOKUP(A1100,AD$10:AK$140,8)=VLOOKUP(A1099,AD$10:AK$140,8),0,VLOOKUP(A1100,AD$10:AK$140,8))</f>
        <v>0</v>
      </c>
      <c r="R1100" s="191">
        <f t="shared" si="584"/>
        <v>0</v>
      </c>
      <c r="S1100" s="135">
        <f t="shared" si="576"/>
        <v>0</v>
      </c>
      <c r="T1100" s="145">
        <f t="shared" si="585"/>
        <v>7.8600000000000003E-2</v>
      </c>
      <c r="U1100" s="143">
        <f t="shared" si="565"/>
        <v>18</v>
      </c>
      <c r="V1100" s="143">
        <v>252</v>
      </c>
      <c r="W1100" s="142">
        <f t="shared" si="577"/>
        <v>1.0054191960000001</v>
      </c>
      <c r="X1100" s="135">
        <f t="shared" si="578"/>
        <v>5.26264573</v>
      </c>
      <c r="Y1100" s="135">
        <f t="shared" si="579"/>
        <v>0</v>
      </c>
      <c r="Z1100" s="148" t="str">
        <f t="shared" ref="Z1100:Z1163" si="588">IF($Q1099&gt;0,VLOOKUP($A1099,$AD$10:$AM$140,9),Z1099)</f>
        <v>A+J=</v>
      </c>
      <c r="AA1100" s="140">
        <f t="shared" ref="AA1100:AA1163" si="589">IF($Q1099&gt;0,VLOOKUP($A1099,$AD$10:$AM$140,10),AA1099)</f>
        <v>45159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4"/>
      <c r="DX1100" s="1"/>
      <c r="DY1100" s="1"/>
      <c r="DZ1100" s="1"/>
      <c r="EA1100" s="1"/>
      <c r="EB1100" s="1"/>
      <c r="EC1100" s="1"/>
    </row>
    <row r="1101" spans="1:133" ht="15" x14ac:dyDescent="0.2">
      <c r="A1101" s="134">
        <f t="shared" si="580"/>
        <v>45154</v>
      </c>
      <c r="B1101" s="135">
        <f t="shared" si="572"/>
        <v>976.66775087000008</v>
      </c>
      <c r="C1101" s="220">
        <f t="shared" si="571"/>
        <v>767.98871607240767</v>
      </c>
      <c r="D1101" s="136">
        <f t="shared" si="581"/>
        <v>6665.28</v>
      </c>
      <c r="E1101" s="137">
        <f t="shared" si="567"/>
        <v>6659.95</v>
      </c>
      <c r="F1101" s="138">
        <f t="shared" si="568"/>
        <v>45097</v>
      </c>
      <c r="G1101" s="139">
        <f t="shared" si="573"/>
        <v>-7.9966633059680436E-4</v>
      </c>
      <c r="H1101" s="140">
        <f t="shared" si="586"/>
        <v>45159</v>
      </c>
      <c r="I1101" s="140">
        <f t="shared" si="574"/>
        <v>45159</v>
      </c>
      <c r="J1101" s="141">
        <f t="shared" si="582"/>
        <v>22</v>
      </c>
      <c r="K1101" s="141">
        <f t="shared" si="570"/>
        <v>19</v>
      </c>
      <c r="L1101" s="8">
        <f t="shared" si="583"/>
        <v>1</v>
      </c>
      <c r="M1101" s="142">
        <f t="shared" si="569"/>
        <v>1.0022992500000001</v>
      </c>
      <c r="N1101" s="142">
        <f t="shared" si="564"/>
        <v>1.2644872059188987</v>
      </c>
      <c r="O1101" s="135">
        <f t="shared" si="566"/>
        <v>1.2644872</v>
      </c>
      <c r="P1101" s="135">
        <f t="shared" si="575"/>
        <v>971.11190121000004</v>
      </c>
      <c r="Q1101" s="190">
        <f t="shared" si="587"/>
        <v>0</v>
      </c>
      <c r="R1101" s="191">
        <f t="shared" si="584"/>
        <v>0</v>
      </c>
      <c r="S1101" s="135">
        <f t="shared" si="576"/>
        <v>0</v>
      </c>
      <c r="T1101" s="145">
        <f t="shared" si="585"/>
        <v>7.8600000000000003E-2</v>
      </c>
      <c r="U1101" s="143">
        <f t="shared" si="565"/>
        <v>19</v>
      </c>
      <c r="V1101" s="143">
        <v>252</v>
      </c>
      <c r="W1101" s="142">
        <f t="shared" si="577"/>
        <v>1.005721122</v>
      </c>
      <c r="X1101" s="135">
        <f t="shared" si="578"/>
        <v>5.5558496599999998</v>
      </c>
      <c r="Y1101" s="135">
        <f t="shared" si="579"/>
        <v>0</v>
      </c>
      <c r="Z1101" s="148" t="str">
        <f t="shared" si="588"/>
        <v>A+J=</v>
      </c>
      <c r="AA1101" s="140">
        <f t="shared" si="589"/>
        <v>45159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4"/>
      <c r="DX1101" s="1"/>
      <c r="DY1101" s="1"/>
      <c r="DZ1101" s="1"/>
      <c r="EA1101" s="1"/>
      <c r="EB1101" s="1"/>
      <c r="EC1101" s="1"/>
    </row>
    <row r="1102" spans="1:133" ht="15" x14ac:dyDescent="0.2">
      <c r="A1102" s="134">
        <f t="shared" si="580"/>
        <v>45155</v>
      </c>
      <c r="B1102" s="135">
        <f t="shared" si="572"/>
        <v>976.96104220000007</v>
      </c>
      <c r="C1102" s="220">
        <f t="shared" si="571"/>
        <v>767.98871607240767</v>
      </c>
      <c r="D1102" s="136">
        <f t="shared" si="581"/>
        <v>6665.28</v>
      </c>
      <c r="E1102" s="137">
        <f t="shared" si="567"/>
        <v>6659.95</v>
      </c>
      <c r="F1102" s="138">
        <f t="shared" si="568"/>
        <v>45097</v>
      </c>
      <c r="G1102" s="139">
        <f t="shared" si="573"/>
        <v>-7.9966633059680436E-4</v>
      </c>
      <c r="H1102" s="140">
        <f t="shared" si="586"/>
        <v>45159</v>
      </c>
      <c r="I1102" s="140">
        <f t="shared" si="574"/>
        <v>45159</v>
      </c>
      <c r="J1102" s="141">
        <f t="shared" si="582"/>
        <v>22</v>
      </c>
      <c r="K1102" s="141">
        <f t="shared" si="570"/>
        <v>20</v>
      </c>
      <c r="L1102" s="8">
        <f t="shared" si="583"/>
        <v>1</v>
      </c>
      <c r="M1102" s="142">
        <f t="shared" si="569"/>
        <v>1.0022992500000001</v>
      </c>
      <c r="N1102" s="142">
        <f t="shared" si="564"/>
        <v>1.2644872059188987</v>
      </c>
      <c r="O1102" s="135">
        <f t="shared" si="566"/>
        <v>1.2644872</v>
      </c>
      <c r="P1102" s="135">
        <f t="shared" si="575"/>
        <v>971.11190121000004</v>
      </c>
      <c r="Q1102" s="190">
        <f t="shared" si="587"/>
        <v>0</v>
      </c>
      <c r="R1102" s="191">
        <f t="shared" si="584"/>
        <v>0</v>
      </c>
      <c r="S1102" s="135">
        <f t="shared" si="576"/>
        <v>0</v>
      </c>
      <c r="T1102" s="145">
        <f t="shared" si="585"/>
        <v>7.8600000000000003E-2</v>
      </c>
      <c r="U1102" s="143">
        <f t="shared" si="565"/>
        <v>20</v>
      </c>
      <c r="V1102" s="143">
        <v>252</v>
      </c>
      <c r="W1102" s="142">
        <f t="shared" si="577"/>
        <v>1.006023138</v>
      </c>
      <c r="X1102" s="135">
        <f t="shared" si="578"/>
        <v>5.8491409900000004</v>
      </c>
      <c r="Y1102" s="135">
        <f t="shared" si="579"/>
        <v>0</v>
      </c>
      <c r="Z1102" s="148" t="str">
        <f t="shared" si="588"/>
        <v>A+J=</v>
      </c>
      <c r="AA1102" s="140">
        <f t="shared" si="589"/>
        <v>45159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4"/>
      <c r="DX1102" s="1"/>
      <c r="DY1102" s="1"/>
      <c r="DZ1102" s="1"/>
      <c r="EA1102" s="1"/>
      <c r="EB1102" s="1"/>
      <c r="EC1102" s="1"/>
    </row>
    <row r="1103" spans="1:133" ht="15" x14ac:dyDescent="0.2">
      <c r="A1103" s="134">
        <f t="shared" si="580"/>
        <v>45156</v>
      </c>
      <c r="B1103" s="135">
        <f t="shared" si="572"/>
        <v>977.2544228700001</v>
      </c>
      <c r="C1103" s="220">
        <f t="shared" si="571"/>
        <v>767.98871607240767</v>
      </c>
      <c r="D1103" s="136">
        <f t="shared" si="581"/>
        <v>6665.28</v>
      </c>
      <c r="E1103" s="137">
        <f t="shared" si="567"/>
        <v>6659.95</v>
      </c>
      <c r="F1103" s="138">
        <f t="shared" si="568"/>
        <v>45097</v>
      </c>
      <c r="G1103" s="139">
        <f t="shared" si="573"/>
        <v>-7.9966633059680436E-4</v>
      </c>
      <c r="H1103" s="140">
        <f t="shared" si="586"/>
        <v>45159</v>
      </c>
      <c r="I1103" s="140">
        <f t="shared" si="574"/>
        <v>45159</v>
      </c>
      <c r="J1103" s="141">
        <f t="shared" si="582"/>
        <v>22</v>
      </c>
      <c r="K1103" s="141">
        <f t="shared" si="570"/>
        <v>21</v>
      </c>
      <c r="L1103" s="8">
        <f t="shared" si="583"/>
        <v>1</v>
      </c>
      <c r="M1103" s="142">
        <f t="shared" si="569"/>
        <v>1.0022992500000001</v>
      </c>
      <c r="N1103" s="142">
        <f t="shared" si="564"/>
        <v>1.2644872059188987</v>
      </c>
      <c r="O1103" s="135">
        <f t="shared" si="566"/>
        <v>1.2644872</v>
      </c>
      <c r="P1103" s="135">
        <f t="shared" si="575"/>
        <v>971.11190121000004</v>
      </c>
      <c r="Q1103" s="190">
        <f t="shared" si="587"/>
        <v>0</v>
      </c>
      <c r="R1103" s="191">
        <f t="shared" si="584"/>
        <v>0</v>
      </c>
      <c r="S1103" s="135">
        <f t="shared" si="576"/>
        <v>0</v>
      </c>
      <c r="T1103" s="145">
        <f t="shared" si="585"/>
        <v>7.8600000000000003E-2</v>
      </c>
      <c r="U1103" s="143">
        <f t="shared" si="565"/>
        <v>21</v>
      </c>
      <c r="V1103" s="143">
        <v>252</v>
      </c>
      <c r="W1103" s="142">
        <f t="shared" si="577"/>
        <v>1.0063252460000001</v>
      </c>
      <c r="X1103" s="135">
        <f t="shared" si="578"/>
        <v>6.1425216599999999</v>
      </c>
      <c r="Y1103" s="135">
        <f t="shared" si="579"/>
        <v>0</v>
      </c>
      <c r="Z1103" s="148" t="str">
        <f t="shared" si="588"/>
        <v>A+J=</v>
      </c>
      <c r="AA1103" s="140">
        <f t="shared" si="589"/>
        <v>45159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4"/>
      <c r="DX1103" s="1"/>
      <c r="DY1103" s="1"/>
      <c r="DZ1103" s="1"/>
      <c r="EA1103" s="1"/>
      <c r="EB1103" s="1"/>
      <c r="EC1103" s="1"/>
    </row>
    <row r="1104" spans="1:133" ht="15" x14ac:dyDescent="0.2">
      <c r="A1104" s="134">
        <f t="shared" si="580"/>
        <v>45157</v>
      </c>
      <c r="B1104" s="135">
        <f t="shared" si="572"/>
        <v>977.54789095000001</v>
      </c>
      <c r="C1104" s="220">
        <f t="shared" si="571"/>
        <v>767.98871607240767</v>
      </c>
      <c r="D1104" s="136">
        <f t="shared" si="581"/>
        <v>6665.28</v>
      </c>
      <c r="E1104" s="137">
        <f t="shared" si="567"/>
        <v>6659.95</v>
      </c>
      <c r="F1104" s="138">
        <f t="shared" si="568"/>
        <v>45097</v>
      </c>
      <c r="G1104" s="139">
        <f t="shared" si="573"/>
        <v>-7.9966633059680436E-4</v>
      </c>
      <c r="H1104" s="140">
        <f t="shared" si="586"/>
        <v>45159</v>
      </c>
      <c r="I1104" s="140">
        <f t="shared" si="574"/>
        <v>45159</v>
      </c>
      <c r="J1104" s="141">
        <f t="shared" si="582"/>
        <v>22</v>
      </c>
      <c r="K1104" s="141">
        <f t="shared" si="570"/>
        <v>22</v>
      </c>
      <c r="L1104" s="8">
        <f t="shared" si="583"/>
        <v>1</v>
      </c>
      <c r="M1104" s="142">
        <f t="shared" si="569"/>
        <v>1.0022992500000001</v>
      </c>
      <c r="N1104" s="142">
        <f t="shared" si="564"/>
        <v>1.2644872059188987</v>
      </c>
      <c r="O1104" s="135">
        <f t="shared" si="566"/>
        <v>1.2644872</v>
      </c>
      <c r="P1104" s="135">
        <f t="shared" si="575"/>
        <v>971.11190121000004</v>
      </c>
      <c r="Q1104" s="190">
        <f t="shared" si="587"/>
        <v>0</v>
      </c>
      <c r="R1104" s="191">
        <f t="shared" si="584"/>
        <v>0</v>
      </c>
      <c r="S1104" s="135">
        <f t="shared" si="576"/>
        <v>0</v>
      </c>
      <c r="T1104" s="145">
        <f t="shared" si="585"/>
        <v>7.8600000000000003E-2</v>
      </c>
      <c r="U1104" s="143">
        <f t="shared" si="565"/>
        <v>22</v>
      </c>
      <c r="V1104" s="143">
        <v>252</v>
      </c>
      <c r="W1104" s="142">
        <f t="shared" si="577"/>
        <v>1.006627444</v>
      </c>
      <c r="X1104" s="135">
        <f t="shared" si="578"/>
        <v>6.4359897400000001</v>
      </c>
      <c r="Y1104" s="135">
        <f t="shared" si="579"/>
        <v>0</v>
      </c>
      <c r="Z1104" s="148" t="str">
        <f t="shared" si="588"/>
        <v>A+J=</v>
      </c>
      <c r="AA1104" s="140">
        <f t="shared" si="589"/>
        <v>45159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4"/>
      <c r="DX1104" s="1"/>
      <c r="DY1104" s="1"/>
      <c r="DZ1104" s="1"/>
      <c r="EA1104" s="1"/>
      <c r="EB1104" s="1"/>
      <c r="EC1104" s="1"/>
    </row>
    <row r="1105" spans="1:133" ht="15" x14ac:dyDescent="0.2">
      <c r="A1105" s="134">
        <f t="shared" si="580"/>
        <v>45158</v>
      </c>
      <c r="B1105" s="135">
        <f t="shared" si="572"/>
        <v>977.54789095000001</v>
      </c>
      <c r="C1105" s="220">
        <f t="shared" si="571"/>
        <v>767.98871607240767</v>
      </c>
      <c r="D1105" s="136">
        <f t="shared" si="581"/>
        <v>6665.28</v>
      </c>
      <c r="E1105" s="137">
        <f t="shared" si="567"/>
        <v>6659.95</v>
      </c>
      <c r="F1105" s="138">
        <f t="shared" si="568"/>
        <v>45097</v>
      </c>
      <c r="G1105" s="139">
        <f t="shared" si="573"/>
        <v>-7.9966633059680436E-4</v>
      </c>
      <c r="H1105" s="140">
        <f t="shared" si="586"/>
        <v>45189</v>
      </c>
      <c r="I1105" s="140">
        <f t="shared" si="574"/>
        <v>45159</v>
      </c>
      <c r="J1105" s="141">
        <f t="shared" si="582"/>
        <v>22</v>
      </c>
      <c r="K1105" s="141">
        <f t="shared" si="570"/>
        <v>22</v>
      </c>
      <c r="L1105" s="8">
        <f t="shared" si="583"/>
        <v>1</v>
      </c>
      <c r="M1105" s="142">
        <f t="shared" si="569"/>
        <v>1.0022992500000001</v>
      </c>
      <c r="N1105" s="142">
        <f t="shared" si="564"/>
        <v>1.2644872059188987</v>
      </c>
      <c r="O1105" s="135">
        <f t="shared" si="566"/>
        <v>1.2644872</v>
      </c>
      <c r="P1105" s="135">
        <f t="shared" si="575"/>
        <v>971.11190121000004</v>
      </c>
      <c r="Q1105" s="190">
        <f t="shared" si="587"/>
        <v>0</v>
      </c>
      <c r="R1105" s="191">
        <f t="shared" si="584"/>
        <v>0</v>
      </c>
      <c r="S1105" s="135">
        <f t="shared" si="576"/>
        <v>0</v>
      </c>
      <c r="T1105" s="145">
        <f t="shared" si="585"/>
        <v>7.8600000000000003E-2</v>
      </c>
      <c r="U1105" s="143">
        <f t="shared" si="565"/>
        <v>22</v>
      </c>
      <c r="V1105" s="143">
        <v>252</v>
      </c>
      <c r="W1105" s="142">
        <f t="shared" si="577"/>
        <v>1.006627444</v>
      </c>
      <c r="X1105" s="135">
        <f t="shared" si="578"/>
        <v>6.4359897400000001</v>
      </c>
      <c r="Y1105" s="135">
        <f t="shared" si="579"/>
        <v>0</v>
      </c>
      <c r="Z1105" s="148" t="str">
        <f t="shared" si="588"/>
        <v>A+J=</v>
      </c>
      <c r="AA1105" s="140">
        <f t="shared" si="589"/>
        <v>45159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4"/>
      <c r="DX1105" s="1"/>
      <c r="DY1105" s="1"/>
      <c r="DZ1105" s="1"/>
      <c r="EA1105" s="1"/>
      <c r="EB1105" s="1"/>
      <c r="EC1105" s="1"/>
    </row>
    <row r="1106" spans="1:133" ht="15" x14ac:dyDescent="0.2">
      <c r="A1106" s="134">
        <f t="shared" si="580"/>
        <v>45159</v>
      </c>
      <c r="B1106" s="135">
        <f t="shared" si="572"/>
        <v>977.54789095000001</v>
      </c>
      <c r="C1106" s="220">
        <f t="shared" si="571"/>
        <v>767.98871607240767</v>
      </c>
      <c r="D1106" s="136">
        <f t="shared" si="581"/>
        <v>6665.28</v>
      </c>
      <c r="E1106" s="137">
        <f t="shared" si="567"/>
        <v>6659.95</v>
      </c>
      <c r="F1106" s="138">
        <f t="shared" si="568"/>
        <v>45097</v>
      </c>
      <c r="G1106" s="139">
        <f t="shared" si="573"/>
        <v>-7.9966633059680436E-4</v>
      </c>
      <c r="H1106" s="140">
        <f t="shared" si="586"/>
        <v>45189</v>
      </c>
      <c r="I1106" s="140">
        <f t="shared" si="574"/>
        <v>45159</v>
      </c>
      <c r="J1106" s="141">
        <f t="shared" si="582"/>
        <v>22</v>
      </c>
      <c r="K1106" s="141">
        <f t="shared" si="570"/>
        <v>22</v>
      </c>
      <c r="L1106" s="8">
        <f t="shared" si="583"/>
        <v>1</v>
      </c>
      <c r="M1106" s="142">
        <f t="shared" si="569"/>
        <v>1.0022992500000001</v>
      </c>
      <c r="N1106" s="142">
        <f t="shared" si="564"/>
        <v>1.2644872059188987</v>
      </c>
      <c r="O1106" s="135">
        <f t="shared" si="566"/>
        <v>1.2644872</v>
      </c>
      <c r="P1106" s="135">
        <f t="shared" si="575"/>
        <v>971.11190121000004</v>
      </c>
      <c r="Q1106" s="190">
        <f t="shared" si="587"/>
        <v>36</v>
      </c>
      <c r="R1106" s="191">
        <f t="shared" si="584"/>
        <v>1.17714521629861E-2</v>
      </c>
      <c r="S1106" s="135">
        <f t="shared" si="576"/>
        <v>11.43139729</v>
      </c>
      <c r="T1106" s="145">
        <f t="shared" si="585"/>
        <v>7.8600000000000003E-2</v>
      </c>
      <c r="U1106" s="143">
        <f t="shared" si="565"/>
        <v>22</v>
      </c>
      <c r="V1106" s="143">
        <v>252</v>
      </c>
      <c r="W1106" s="142">
        <f t="shared" si="577"/>
        <v>1.006627444</v>
      </c>
      <c r="X1106" s="135">
        <f t="shared" si="578"/>
        <v>6.4359897400000001</v>
      </c>
      <c r="Y1106" s="135">
        <f t="shared" si="579"/>
        <v>17.86738703</v>
      </c>
      <c r="Z1106" s="148" t="str">
        <f t="shared" si="588"/>
        <v>A+J=</v>
      </c>
      <c r="AA1106" s="140">
        <f t="shared" si="589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4"/>
      <c r="DX1106" s="1"/>
      <c r="DY1106" s="1"/>
      <c r="DZ1106" s="1"/>
      <c r="EA1106" s="1"/>
      <c r="EB1106" s="1"/>
      <c r="EC1106" s="1"/>
    </row>
    <row r="1107" spans="1:133" ht="15" x14ac:dyDescent="0.2">
      <c r="A1107" s="134">
        <f t="shared" si="580"/>
        <v>45160</v>
      </c>
      <c r="B1107" s="135">
        <f t="shared" si="572"/>
        <v>960.02349995000009</v>
      </c>
      <c r="C1107" s="220">
        <f t="shared" si="571"/>
        <v>758.94837363952263</v>
      </c>
      <c r="D1107" s="136">
        <f t="shared" si="581"/>
        <v>6659.95</v>
      </c>
      <c r="E1107" s="137">
        <f t="shared" si="567"/>
        <v>6667.94</v>
      </c>
      <c r="F1107" s="138">
        <f t="shared" si="568"/>
        <v>45128</v>
      </c>
      <c r="G1107" s="139">
        <f t="shared" si="573"/>
        <v>1.1997087065218626E-3</v>
      </c>
      <c r="H1107" s="140">
        <f t="shared" si="586"/>
        <v>45189</v>
      </c>
      <c r="I1107" s="140">
        <f t="shared" si="574"/>
        <v>45189</v>
      </c>
      <c r="J1107" s="141">
        <f t="shared" si="582"/>
        <v>21</v>
      </c>
      <c r="K1107" s="141">
        <f t="shared" si="570"/>
        <v>1</v>
      </c>
      <c r="L1107" s="8">
        <f t="shared" si="583"/>
        <v>1.0000570900000001</v>
      </c>
      <c r="M1107" s="142">
        <f t="shared" si="569"/>
        <v>1</v>
      </c>
      <c r="N1107" s="142">
        <f t="shared" si="564"/>
        <v>1.2644872059188987</v>
      </c>
      <c r="O1107" s="135">
        <f t="shared" si="566"/>
        <v>1.2645593900000001</v>
      </c>
      <c r="P1107" s="135">
        <f t="shared" si="575"/>
        <v>959.73529241000006</v>
      </c>
      <c r="Q1107" s="190">
        <f t="shared" si="587"/>
        <v>0</v>
      </c>
      <c r="R1107" s="191">
        <f t="shared" si="584"/>
        <v>0</v>
      </c>
      <c r="S1107" s="135">
        <f t="shared" si="576"/>
        <v>0</v>
      </c>
      <c r="T1107" s="145">
        <f t="shared" si="585"/>
        <v>7.8600000000000003E-2</v>
      </c>
      <c r="U1107" s="143">
        <f t="shared" si="565"/>
        <v>1</v>
      </c>
      <c r="V1107" s="143">
        <v>252</v>
      </c>
      <c r="W1107" s="142">
        <f t="shared" si="577"/>
        <v>1.0003002990000001</v>
      </c>
      <c r="X1107" s="135">
        <f t="shared" si="578"/>
        <v>0.28820753999999998</v>
      </c>
      <c r="Y1107" s="135">
        <f t="shared" si="579"/>
        <v>0</v>
      </c>
      <c r="Z1107" s="148" t="str">
        <f t="shared" si="588"/>
        <v>A+J=</v>
      </c>
      <c r="AA1107" s="140">
        <f t="shared" si="589"/>
        <v>45189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4"/>
      <c r="DX1107" s="1"/>
      <c r="DY1107" s="1"/>
      <c r="DZ1107" s="1"/>
      <c r="EA1107" s="1"/>
      <c r="EB1107" s="1"/>
      <c r="EC1107" s="1"/>
    </row>
    <row r="1108" spans="1:133" ht="15" x14ac:dyDescent="0.2">
      <c r="A1108" s="134">
        <f t="shared" si="580"/>
        <v>45161</v>
      </c>
      <c r="B1108" s="135">
        <f t="shared" si="572"/>
        <v>960.36662190000004</v>
      </c>
      <c r="C1108" s="220">
        <f t="shared" si="571"/>
        <v>758.94837363952263</v>
      </c>
      <c r="D1108" s="136">
        <f t="shared" si="581"/>
        <v>6659.95</v>
      </c>
      <c r="E1108" s="137">
        <f t="shared" si="567"/>
        <v>6667.94</v>
      </c>
      <c r="F1108" s="138">
        <f t="shared" si="568"/>
        <v>45128</v>
      </c>
      <c r="G1108" s="139">
        <f t="shared" si="573"/>
        <v>1.1997087065218626E-3</v>
      </c>
      <c r="H1108" s="140">
        <f t="shared" si="586"/>
        <v>45189</v>
      </c>
      <c r="I1108" s="140">
        <f t="shared" si="574"/>
        <v>45189</v>
      </c>
      <c r="J1108" s="141">
        <f t="shared" si="582"/>
        <v>21</v>
      </c>
      <c r="K1108" s="141">
        <f t="shared" si="570"/>
        <v>2</v>
      </c>
      <c r="L1108" s="8">
        <f t="shared" si="583"/>
        <v>1.0001141899999999</v>
      </c>
      <c r="M1108" s="142">
        <f t="shared" si="569"/>
        <v>1</v>
      </c>
      <c r="N1108" s="142">
        <f t="shared" si="564"/>
        <v>1.2644872059188987</v>
      </c>
      <c r="O1108" s="135">
        <f t="shared" si="566"/>
        <v>1.26463159</v>
      </c>
      <c r="P1108" s="135">
        <f t="shared" si="575"/>
        <v>959.79008848000001</v>
      </c>
      <c r="Q1108" s="190">
        <f t="shared" si="587"/>
        <v>0</v>
      </c>
      <c r="R1108" s="191">
        <f t="shared" si="584"/>
        <v>0</v>
      </c>
      <c r="S1108" s="135">
        <f t="shared" si="576"/>
        <v>0</v>
      </c>
      <c r="T1108" s="145">
        <f t="shared" si="585"/>
        <v>7.8600000000000003E-2</v>
      </c>
      <c r="U1108" s="143">
        <f t="shared" si="565"/>
        <v>2</v>
      </c>
      <c r="V1108" s="143">
        <v>252</v>
      </c>
      <c r="W1108" s="142">
        <f t="shared" si="577"/>
        <v>1.0006006869999999</v>
      </c>
      <c r="X1108" s="135">
        <f t="shared" si="578"/>
        <v>0.57653341999999996</v>
      </c>
      <c r="Y1108" s="135">
        <f t="shared" si="579"/>
        <v>0</v>
      </c>
      <c r="Z1108" s="148" t="str">
        <f t="shared" si="588"/>
        <v>A+J=</v>
      </c>
      <c r="AA1108" s="140">
        <f t="shared" si="589"/>
        <v>45189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4"/>
      <c r="DX1108" s="1"/>
      <c r="DY1108" s="1"/>
      <c r="DZ1108" s="1"/>
      <c r="EA1108" s="1"/>
      <c r="EB1108" s="1"/>
      <c r="EC1108" s="1"/>
    </row>
    <row r="1109" spans="1:133" ht="15" x14ac:dyDescent="0.2">
      <c r="A1109" s="134">
        <f t="shared" si="580"/>
        <v>45162</v>
      </c>
      <c r="B1109" s="135">
        <f t="shared" si="572"/>
        <v>960.70986411999991</v>
      </c>
      <c r="C1109" s="220">
        <f t="shared" si="571"/>
        <v>758.94837363952263</v>
      </c>
      <c r="D1109" s="136">
        <f t="shared" si="581"/>
        <v>6659.95</v>
      </c>
      <c r="E1109" s="137">
        <f t="shared" si="567"/>
        <v>6667.94</v>
      </c>
      <c r="F1109" s="138">
        <f t="shared" si="568"/>
        <v>45128</v>
      </c>
      <c r="G1109" s="139">
        <f t="shared" si="573"/>
        <v>1.1997087065218626E-3</v>
      </c>
      <c r="H1109" s="140">
        <f t="shared" si="586"/>
        <v>45189</v>
      </c>
      <c r="I1109" s="140">
        <f t="shared" si="574"/>
        <v>45189</v>
      </c>
      <c r="J1109" s="141">
        <f t="shared" si="582"/>
        <v>21</v>
      </c>
      <c r="K1109" s="141">
        <f t="shared" si="570"/>
        <v>3</v>
      </c>
      <c r="L1109" s="8">
        <f t="shared" si="583"/>
        <v>1.0001712899999999</v>
      </c>
      <c r="M1109" s="142">
        <f t="shared" si="569"/>
        <v>1</v>
      </c>
      <c r="N1109" s="142">
        <f t="shared" si="564"/>
        <v>1.2644872059188987</v>
      </c>
      <c r="O1109" s="135">
        <f t="shared" si="566"/>
        <v>1.26470379</v>
      </c>
      <c r="P1109" s="135">
        <f t="shared" si="575"/>
        <v>959.84488454999996</v>
      </c>
      <c r="Q1109" s="190">
        <f t="shared" si="587"/>
        <v>0</v>
      </c>
      <c r="R1109" s="191">
        <f t="shared" si="584"/>
        <v>0</v>
      </c>
      <c r="S1109" s="135">
        <f t="shared" si="576"/>
        <v>0</v>
      </c>
      <c r="T1109" s="145">
        <f t="shared" si="585"/>
        <v>7.8600000000000003E-2</v>
      </c>
      <c r="U1109" s="143">
        <f t="shared" si="565"/>
        <v>3</v>
      </c>
      <c r="V1109" s="143">
        <v>252</v>
      </c>
      <c r="W1109" s="142">
        <f t="shared" si="577"/>
        <v>1.000901166</v>
      </c>
      <c r="X1109" s="135">
        <f t="shared" si="578"/>
        <v>0.86497957000000003</v>
      </c>
      <c r="Y1109" s="135">
        <f t="shared" si="579"/>
        <v>0</v>
      </c>
      <c r="Z1109" s="148" t="str">
        <f t="shared" si="588"/>
        <v>A+J=</v>
      </c>
      <c r="AA1109" s="140">
        <f t="shared" si="589"/>
        <v>45189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4"/>
      <c r="DX1109" s="1"/>
      <c r="DY1109" s="1"/>
      <c r="DZ1109" s="1"/>
      <c r="EA1109" s="1"/>
      <c r="EB1109" s="1"/>
      <c r="EC1109" s="1"/>
    </row>
    <row r="1110" spans="1:133" ht="15" x14ac:dyDescent="0.2">
      <c r="A1110" s="134">
        <f t="shared" si="580"/>
        <v>45163</v>
      </c>
      <c r="B1110" s="135">
        <f t="shared" si="572"/>
        <v>961.05324182000004</v>
      </c>
      <c r="C1110" s="220">
        <f t="shared" si="571"/>
        <v>758.94837363952263</v>
      </c>
      <c r="D1110" s="136">
        <f t="shared" si="581"/>
        <v>6659.95</v>
      </c>
      <c r="E1110" s="137">
        <f t="shared" si="567"/>
        <v>6667.94</v>
      </c>
      <c r="F1110" s="138">
        <f t="shared" si="568"/>
        <v>45128</v>
      </c>
      <c r="G1110" s="139">
        <f t="shared" si="573"/>
        <v>1.1997087065218626E-3</v>
      </c>
      <c r="H1110" s="140">
        <f t="shared" si="586"/>
        <v>45189</v>
      </c>
      <c r="I1110" s="140">
        <f t="shared" si="574"/>
        <v>45189</v>
      </c>
      <c r="J1110" s="141">
        <f t="shared" si="582"/>
        <v>21</v>
      </c>
      <c r="K1110" s="141">
        <f t="shared" si="570"/>
        <v>4</v>
      </c>
      <c r="L1110" s="8">
        <f t="shared" si="583"/>
        <v>1.0002283999999999</v>
      </c>
      <c r="M1110" s="142">
        <f t="shared" si="569"/>
        <v>1</v>
      </c>
      <c r="N1110" s="142">
        <f t="shared" si="564"/>
        <v>1.2644872059188987</v>
      </c>
      <c r="O1110" s="135">
        <f t="shared" si="566"/>
        <v>1.2647760100000001</v>
      </c>
      <c r="P1110" s="135">
        <f t="shared" si="575"/>
        <v>959.89969580000002</v>
      </c>
      <c r="Q1110" s="190">
        <f t="shared" si="587"/>
        <v>0</v>
      </c>
      <c r="R1110" s="191">
        <f t="shared" si="584"/>
        <v>0</v>
      </c>
      <c r="S1110" s="135">
        <f t="shared" si="576"/>
        <v>0</v>
      </c>
      <c r="T1110" s="145">
        <f t="shared" si="585"/>
        <v>7.8600000000000003E-2</v>
      </c>
      <c r="U1110" s="143">
        <f t="shared" si="565"/>
        <v>4</v>
      </c>
      <c r="V1110" s="143">
        <v>252</v>
      </c>
      <c r="W1110" s="142">
        <f t="shared" si="577"/>
        <v>1.0012017360000001</v>
      </c>
      <c r="X1110" s="135">
        <f t="shared" si="578"/>
        <v>1.1535460200000001</v>
      </c>
      <c r="Y1110" s="135">
        <f t="shared" si="579"/>
        <v>0</v>
      </c>
      <c r="Z1110" s="148" t="str">
        <f t="shared" si="588"/>
        <v>A+J=</v>
      </c>
      <c r="AA1110" s="140">
        <f t="shared" si="589"/>
        <v>45189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4"/>
      <c r="DX1110" s="1"/>
      <c r="DY1110" s="1"/>
      <c r="DZ1110" s="1"/>
      <c r="EA1110" s="1"/>
      <c r="EB1110" s="1"/>
      <c r="EC1110" s="1"/>
    </row>
    <row r="1111" spans="1:133" ht="15" x14ac:dyDescent="0.2">
      <c r="A1111" s="134">
        <f t="shared" si="580"/>
        <v>45164</v>
      </c>
      <c r="B1111" s="135">
        <f t="shared" si="572"/>
        <v>961.39673029999994</v>
      </c>
      <c r="C1111" s="220">
        <f t="shared" si="571"/>
        <v>758.94837363952263</v>
      </c>
      <c r="D1111" s="136">
        <f t="shared" si="581"/>
        <v>6659.95</v>
      </c>
      <c r="E1111" s="137">
        <f t="shared" si="567"/>
        <v>6667.94</v>
      </c>
      <c r="F1111" s="138">
        <f t="shared" si="568"/>
        <v>45128</v>
      </c>
      <c r="G1111" s="139">
        <f t="shared" si="573"/>
        <v>1.1997087065218626E-3</v>
      </c>
      <c r="H1111" s="140">
        <f t="shared" si="586"/>
        <v>45189</v>
      </c>
      <c r="I1111" s="140">
        <f t="shared" si="574"/>
        <v>45189</v>
      </c>
      <c r="J1111" s="141">
        <f t="shared" si="582"/>
        <v>21</v>
      </c>
      <c r="K1111" s="141">
        <f t="shared" si="570"/>
        <v>5</v>
      </c>
      <c r="L1111" s="8">
        <f t="shared" si="583"/>
        <v>1.0002855100000001</v>
      </c>
      <c r="M1111" s="142">
        <f t="shared" si="569"/>
        <v>1</v>
      </c>
      <c r="N1111" s="142">
        <f t="shared" si="564"/>
        <v>1.2644872059188987</v>
      </c>
      <c r="O1111" s="135">
        <f t="shared" si="566"/>
        <v>1.26484822</v>
      </c>
      <c r="P1111" s="135">
        <f t="shared" si="575"/>
        <v>959.95449945999997</v>
      </c>
      <c r="Q1111" s="190">
        <f t="shared" si="587"/>
        <v>0</v>
      </c>
      <c r="R1111" s="191">
        <f t="shared" si="584"/>
        <v>0</v>
      </c>
      <c r="S1111" s="135">
        <f t="shared" si="576"/>
        <v>0</v>
      </c>
      <c r="T1111" s="145">
        <f t="shared" si="585"/>
        <v>7.8600000000000003E-2</v>
      </c>
      <c r="U1111" s="143">
        <f t="shared" si="565"/>
        <v>5</v>
      </c>
      <c r="V1111" s="143">
        <v>252</v>
      </c>
      <c r="W1111" s="142">
        <f t="shared" si="577"/>
        <v>1.0015023949999999</v>
      </c>
      <c r="X1111" s="135">
        <f t="shared" si="578"/>
        <v>1.4422308399999999</v>
      </c>
      <c r="Y1111" s="135">
        <f t="shared" si="579"/>
        <v>0</v>
      </c>
      <c r="Z1111" s="148" t="str">
        <f t="shared" si="588"/>
        <v>A+J=</v>
      </c>
      <c r="AA1111" s="140">
        <f t="shared" si="589"/>
        <v>45189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4"/>
      <c r="DX1111" s="1"/>
      <c r="DY1111" s="1"/>
      <c r="DZ1111" s="1"/>
      <c r="EA1111" s="1"/>
      <c r="EB1111" s="1"/>
      <c r="EC1111" s="1"/>
    </row>
    <row r="1112" spans="1:133" ht="15" x14ac:dyDescent="0.2">
      <c r="A1112" s="134">
        <f t="shared" si="580"/>
        <v>45165</v>
      </c>
      <c r="B1112" s="135">
        <f t="shared" si="572"/>
        <v>961.39673029999994</v>
      </c>
      <c r="C1112" s="220">
        <f t="shared" si="571"/>
        <v>758.94837363952263</v>
      </c>
      <c r="D1112" s="136">
        <f t="shared" si="581"/>
        <v>6659.95</v>
      </c>
      <c r="E1112" s="137">
        <f t="shared" si="567"/>
        <v>6667.94</v>
      </c>
      <c r="F1112" s="138">
        <f t="shared" si="568"/>
        <v>45128</v>
      </c>
      <c r="G1112" s="139">
        <f t="shared" si="573"/>
        <v>1.1997087065218626E-3</v>
      </c>
      <c r="H1112" s="140">
        <f t="shared" si="586"/>
        <v>45189</v>
      </c>
      <c r="I1112" s="140">
        <f t="shared" si="574"/>
        <v>45189</v>
      </c>
      <c r="J1112" s="141">
        <f t="shared" si="582"/>
        <v>21</v>
      </c>
      <c r="K1112" s="141">
        <f t="shared" si="570"/>
        <v>5</v>
      </c>
      <c r="L1112" s="8">
        <f t="shared" si="583"/>
        <v>1.0002855100000001</v>
      </c>
      <c r="M1112" s="142">
        <f t="shared" si="569"/>
        <v>1</v>
      </c>
      <c r="N1112" s="142">
        <f t="shared" si="564"/>
        <v>1.2644872059188987</v>
      </c>
      <c r="O1112" s="135">
        <f t="shared" si="566"/>
        <v>1.26484822</v>
      </c>
      <c r="P1112" s="135">
        <f t="shared" si="575"/>
        <v>959.95449945999997</v>
      </c>
      <c r="Q1112" s="190">
        <f t="shared" si="587"/>
        <v>0</v>
      </c>
      <c r="R1112" s="191">
        <f t="shared" si="584"/>
        <v>0</v>
      </c>
      <c r="S1112" s="135">
        <f t="shared" si="576"/>
        <v>0</v>
      </c>
      <c r="T1112" s="145">
        <f t="shared" si="585"/>
        <v>7.8600000000000003E-2</v>
      </c>
      <c r="U1112" s="143">
        <f t="shared" si="565"/>
        <v>5</v>
      </c>
      <c r="V1112" s="143">
        <v>252</v>
      </c>
      <c r="W1112" s="142">
        <f t="shared" si="577"/>
        <v>1.0015023949999999</v>
      </c>
      <c r="X1112" s="135">
        <f t="shared" si="578"/>
        <v>1.4422308399999999</v>
      </c>
      <c r="Y1112" s="135">
        <f t="shared" si="579"/>
        <v>0</v>
      </c>
      <c r="Z1112" s="148" t="str">
        <f t="shared" si="588"/>
        <v>A+J=</v>
      </c>
      <c r="AA1112" s="140">
        <f t="shared" si="589"/>
        <v>45189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4"/>
      <c r="DX1112" s="1"/>
      <c r="DY1112" s="1"/>
      <c r="DZ1112" s="1"/>
      <c r="EA1112" s="1"/>
      <c r="EB1112" s="1"/>
      <c r="EC1112" s="1"/>
    </row>
    <row r="1113" spans="1:133" ht="15" x14ac:dyDescent="0.2">
      <c r="A1113" s="134">
        <f t="shared" si="580"/>
        <v>45166</v>
      </c>
      <c r="B1113" s="135">
        <f t="shared" si="572"/>
        <v>961.39673029999994</v>
      </c>
      <c r="C1113" s="220">
        <f t="shared" si="571"/>
        <v>758.94837363952263</v>
      </c>
      <c r="D1113" s="136">
        <f t="shared" si="581"/>
        <v>6659.95</v>
      </c>
      <c r="E1113" s="137">
        <f t="shared" si="567"/>
        <v>6667.94</v>
      </c>
      <c r="F1113" s="138">
        <f t="shared" si="568"/>
        <v>45128</v>
      </c>
      <c r="G1113" s="139">
        <f t="shared" si="573"/>
        <v>1.1997087065218626E-3</v>
      </c>
      <c r="H1113" s="140">
        <f t="shared" si="586"/>
        <v>45189</v>
      </c>
      <c r="I1113" s="140">
        <f t="shared" si="574"/>
        <v>45189</v>
      </c>
      <c r="J1113" s="141">
        <f t="shared" si="582"/>
        <v>21</v>
      </c>
      <c r="K1113" s="141">
        <f t="shared" si="570"/>
        <v>5</v>
      </c>
      <c r="L1113" s="8">
        <f t="shared" si="583"/>
        <v>1.0002855100000001</v>
      </c>
      <c r="M1113" s="142">
        <f t="shared" si="569"/>
        <v>1</v>
      </c>
      <c r="N1113" s="142">
        <f t="shared" si="564"/>
        <v>1.2644872059188987</v>
      </c>
      <c r="O1113" s="135">
        <f t="shared" si="566"/>
        <v>1.26484822</v>
      </c>
      <c r="P1113" s="135">
        <f t="shared" si="575"/>
        <v>959.95449945999997</v>
      </c>
      <c r="Q1113" s="190">
        <f t="shared" si="587"/>
        <v>0</v>
      </c>
      <c r="R1113" s="191">
        <f t="shared" si="584"/>
        <v>0</v>
      </c>
      <c r="S1113" s="135">
        <f t="shared" si="576"/>
        <v>0</v>
      </c>
      <c r="T1113" s="145">
        <f t="shared" si="585"/>
        <v>7.8600000000000003E-2</v>
      </c>
      <c r="U1113" s="143">
        <f t="shared" si="565"/>
        <v>5</v>
      </c>
      <c r="V1113" s="143">
        <v>252</v>
      </c>
      <c r="W1113" s="142">
        <f t="shared" si="577"/>
        <v>1.0015023949999999</v>
      </c>
      <c r="X1113" s="135">
        <f t="shared" si="578"/>
        <v>1.4422308399999999</v>
      </c>
      <c r="Y1113" s="135">
        <f t="shared" si="579"/>
        <v>0</v>
      </c>
      <c r="Z1113" s="148" t="str">
        <f t="shared" si="588"/>
        <v>A+J=</v>
      </c>
      <c r="AA1113" s="140">
        <f t="shared" si="589"/>
        <v>45189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4"/>
      <c r="DX1113" s="1"/>
      <c r="DY1113" s="1"/>
      <c r="DZ1113" s="1"/>
      <c r="EA1113" s="1"/>
      <c r="EB1113" s="1"/>
      <c r="EC1113" s="1"/>
    </row>
    <row r="1114" spans="1:133" ht="15" x14ac:dyDescent="0.2">
      <c r="A1114" s="134">
        <f t="shared" si="580"/>
        <v>45167</v>
      </c>
      <c r="B1114" s="135">
        <f t="shared" si="572"/>
        <v>961.74034670000003</v>
      </c>
      <c r="C1114" s="220">
        <f t="shared" si="571"/>
        <v>758.94837363952263</v>
      </c>
      <c r="D1114" s="136">
        <f t="shared" si="581"/>
        <v>6659.95</v>
      </c>
      <c r="E1114" s="137">
        <f t="shared" si="567"/>
        <v>6667.94</v>
      </c>
      <c r="F1114" s="138">
        <f t="shared" si="568"/>
        <v>45128</v>
      </c>
      <c r="G1114" s="139">
        <f t="shared" si="573"/>
        <v>1.1997087065218626E-3</v>
      </c>
      <c r="H1114" s="140">
        <f t="shared" si="586"/>
        <v>45189</v>
      </c>
      <c r="I1114" s="140">
        <f t="shared" si="574"/>
        <v>45189</v>
      </c>
      <c r="J1114" s="141">
        <f t="shared" si="582"/>
        <v>21</v>
      </c>
      <c r="K1114" s="141">
        <f t="shared" si="570"/>
        <v>6</v>
      </c>
      <c r="L1114" s="8">
        <f t="shared" si="583"/>
        <v>1.0003426200000001</v>
      </c>
      <c r="M1114" s="142">
        <f t="shared" si="569"/>
        <v>1</v>
      </c>
      <c r="N1114" s="142">
        <f t="shared" si="564"/>
        <v>1.2644872059188987</v>
      </c>
      <c r="O1114" s="135">
        <f t="shared" si="566"/>
        <v>1.26492044</v>
      </c>
      <c r="P1114" s="135">
        <f t="shared" si="575"/>
        <v>960.00931072000003</v>
      </c>
      <c r="Q1114" s="190">
        <f t="shared" si="587"/>
        <v>0</v>
      </c>
      <c r="R1114" s="191">
        <f t="shared" si="584"/>
        <v>0</v>
      </c>
      <c r="S1114" s="135">
        <f t="shared" si="576"/>
        <v>0</v>
      </c>
      <c r="T1114" s="145">
        <f t="shared" si="585"/>
        <v>7.8600000000000003E-2</v>
      </c>
      <c r="U1114" s="143">
        <f t="shared" si="565"/>
        <v>6</v>
      </c>
      <c r="V1114" s="143">
        <v>252</v>
      </c>
      <c r="W1114" s="142">
        <f t="shared" si="577"/>
        <v>1.001803145</v>
      </c>
      <c r="X1114" s="135">
        <f t="shared" si="578"/>
        <v>1.7310359799999999</v>
      </c>
      <c r="Y1114" s="135">
        <f t="shared" si="579"/>
        <v>0</v>
      </c>
      <c r="Z1114" s="148" t="str">
        <f t="shared" si="588"/>
        <v>A+J=</v>
      </c>
      <c r="AA1114" s="140">
        <f t="shared" si="589"/>
        <v>45189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4"/>
      <c r="DX1114" s="1"/>
      <c r="DY1114" s="1"/>
      <c r="DZ1114" s="1"/>
      <c r="EA1114" s="1"/>
      <c r="EB1114" s="1"/>
      <c r="EC1114" s="1"/>
    </row>
    <row r="1115" spans="1:133" ht="15" x14ac:dyDescent="0.2">
      <c r="A1115" s="134">
        <f t="shared" si="580"/>
        <v>45168</v>
      </c>
      <c r="B1115" s="135">
        <f t="shared" si="572"/>
        <v>962.08409008000001</v>
      </c>
      <c r="C1115" s="220">
        <f t="shared" si="571"/>
        <v>758.94837363952263</v>
      </c>
      <c r="D1115" s="136">
        <f t="shared" si="581"/>
        <v>6659.95</v>
      </c>
      <c r="E1115" s="137">
        <f t="shared" si="567"/>
        <v>6667.94</v>
      </c>
      <c r="F1115" s="138">
        <f t="shared" si="568"/>
        <v>45128</v>
      </c>
      <c r="G1115" s="139">
        <f t="shared" si="573"/>
        <v>1.1997087065218626E-3</v>
      </c>
      <c r="H1115" s="140">
        <f t="shared" si="586"/>
        <v>45189</v>
      </c>
      <c r="I1115" s="140">
        <f t="shared" si="574"/>
        <v>45189</v>
      </c>
      <c r="J1115" s="141">
        <f t="shared" si="582"/>
        <v>21</v>
      </c>
      <c r="K1115" s="141">
        <f t="shared" si="570"/>
        <v>7</v>
      </c>
      <c r="L1115" s="8">
        <f t="shared" si="583"/>
        <v>1.00039974</v>
      </c>
      <c r="M1115" s="142">
        <f t="shared" si="569"/>
        <v>1</v>
      </c>
      <c r="N1115" s="142">
        <f t="shared" si="564"/>
        <v>1.2644872059188987</v>
      </c>
      <c r="O1115" s="135">
        <f t="shared" si="566"/>
        <v>1.26499267</v>
      </c>
      <c r="P1115" s="135">
        <f t="shared" si="575"/>
        <v>960.06412955999997</v>
      </c>
      <c r="Q1115" s="190">
        <f t="shared" si="587"/>
        <v>0</v>
      </c>
      <c r="R1115" s="191">
        <f t="shared" si="584"/>
        <v>0</v>
      </c>
      <c r="S1115" s="135">
        <f t="shared" si="576"/>
        <v>0</v>
      </c>
      <c r="T1115" s="145">
        <f t="shared" si="585"/>
        <v>7.8600000000000003E-2</v>
      </c>
      <c r="U1115" s="143">
        <f t="shared" si="565"/>
        <v>7</v>
      </c>
      <c r="V1115" s="143">
        <v>252</v>
      </c>
      <c r="W1115" s="142">
        <f t="shared" si="577"/>
        <v>1.002103985</v>
      </c>
      <c r="X1115" s="135">
        <f t="shared" si="578"/>
        <v>2.0199605200000001</v>
      </c>
      <c r="Y1115" s="135">
        <f t="shared" si="579"/>
        <v>0</v>
      </c>
      <c r="Z1115" s="148" t="str">
        <f t="shared" si="588"/>
        <v>A+J=</v>
      </c>
      <c r="AA1115" s="140">
        <f t="shared" si="589"/>
        <v>45189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4"/>
      <c r="DX1115" s="1"/>
      <c r="DY1115" s="1"/>
      <c r="DZ1115" s="1"/>
      <c r="EA1115" s="1"/>
      <c r="EB1115" s="1"/>
      <c r="EC1115" s="1"/>
    </row>
    <row r="1116" spans="1:133" ht="15" x14ac:dyDescent="0.2">
      <c r="A1116" s="134">
        <f t="shared" si="580"/>
        <v>45169</v>
      </c>
      <c r="B1116" s="135">
        <f t="shared" si="572"/>
        <v>962.42794621000007</v>
      </c>
      <c r="C1116" s="220">
        <f t="shared" si="571"/>
        <v>758.94837363952263</v>
      </c>
      <c r="D1116" s="136">
        <f t="shared" si="581"/>
        <v>6659.95</v>
      </c>
      <c r="E1116" s="137">
        <f t="shared" si="567"/>
        <v>6667.94</v>
      </c>
      <c r="F1116" s="138">
        <f t="shared" si="568"/>
        <v>45128</v>
      </c>
      <c r="G1116" s="139">
        <f t="shared" si="573"/>
        <v>1.1997087065218626E-3</v>
      </c>
      <c r="H1116" s="140">
        <f t="shared" si="586"/>
        <v>45189</v>
      </c>
      <c r="I1116" s="140">
        <f t="shared" si="574"/>
        <v>45189</v>
      </c>
      <c r="J1116" s="141">
        <f t="shared" si="582"/>
        <v>21</v>
      </c>
      <c r="K1116" s="141">
        <f t="shared" si="570"/>
        <v>8</v>
      </c>
      <c r="L1116" s="8">
        <f t="shared" si="583"/>
        <v>1.0004568599999999</v>
      </c>
      <c r="M1116" s="142">
        <f t="shared" si="569"/>
        <v>1</v>
      </c>
      <c r="N1116" s="142">
        <f t="shared" si="564"/>
        <v>1.2644872059188987</v>
      </c>
      <c r="O1116" s="135">
        <f t="shared" si="566"/>
        <v>1.2650648900000001</v>
      </c>
      <c r="P1116" s="135">
        <f t="shared" si="575"/>
        <v>960.11894081000003</v>
      </c>
      <c r="Q1116" s="190">
        <f t="shared" si="587"/>
        <v>0</v>
      </c>
      <c r="R1116" s="191">
        <f t="shared" si="584"/>
        <v>0</v>
      </c>
      <c r="S1116" s="135">
        <f t="shared" si="576"/>
        <v>0</v>
      </c>
      <c r="T1116" s="145">
        <f t="shared" si="585"/>
        <v>7.8600000000000003E-2</v>
      </c>
      <c r="U1116" s="143">
        <f t="shared" si="565"/>
        <v>8</v>
      </c>
      <c r="V1116" s="143">
        <v>252</v>
      </c>
      <c r="W1116" s="142">
        <f t="shared" si="577"/>
        <v>1.0024049159999999</v>
      </c>
      <c r="X1116" s="135">
        <f t="shared" si="578"/>
        <v>2.3090054000000002</v>
      </c>
      <c r="Y1116" s="135">
        <f t="shared" si="579"/>
        <v>0</v>
      </c>
      <c r="Z1116" s="148" t="str">
        <f t="shared" si="588"/>
        <v>A+J=</v>
      </c>
      <c r="AA1116" s="140">
        <f t="shared" si="589"/>
        <v>45189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4"/>
      <c r="DX1116" s="1"/>
      <c r="DY1116" s="1"/>
      <c r="DZ1116" s="1"/>
      <c r="EA1116" s="1"/>
      <c r="EB1116" s="1"/>
      <c r="EC1116" s="1"/>
    </row>
    <row r="1117" spans="1:133" ht="15" x14ac:dyDescent="0.2">
      <c r="A1117" s="134">
        <f t="shared" si="580"/>
        <v>45170</v>
      </c>
      <c r="B1117" s="135">
        <f t="shared" si="572"/>
        <v>962.77192934999994</v>
      </c>
      <c r="C1117" s="220">
        <f t="shared" si="571"/>
        <v>758.94837363952263</v>
      </c>
      <c r="D1117" s="136">
        <f t="shared" si="581"/>
        <v>6659.95</v>
      </c>
      <c r="E1117" s="137">
        <f t="shared" si="567"/>
        <v>6667.94</v>
      </c>
      <c r="F1117" s="138">
        <f t="shared" si="568"/>
        <v>45128</v>
      </c>
      <c r="G1117" s="139">
        <f t="shared" si="573"/>
        <v>1.1997087065218626E-3</v>
      </c>
      <c r="H1117" s="140">
        <f t="shared" si="586"/>
        <v>45189</v>
      </c>
      <c r="I1117" s="140">
        <f t="shared" si="574"/>
        <v>45189</v>
      </c>
      <c r="J1117" s="141">
        <f t="shared" si="582"/>
        <v>21</v>
      </c>
      <c r="K1117" s="141">
        <f t="shared" si="570"/>
        <v>9</v>
      </c>
      <c r="L1117" s="8">
        <f t="shared" si="583"/>
        <v>1.00051398</v>
      </c>
      <c r="M1117" s="142">
        <f t="shared" si="569"/>
        <v>1</v>
      </c>
      <c r="N1117" s="142">
        <f t="shared" si="564"/>
        <v>1.2644872059188987</v>
      </c>
      <c r="O1117" s="135">
        <f t="shared" si="566"/>
        <v>1.2651371199999999</v>
      </c>
      <c r="P1117" s="135">
        <f t="shared" si="575"/>
        <v>960.17375964999997</v>
      </c>
      <c r="Q1117" s="190">
        <f t="shared" si="587"/>
        <v>0</v>
      </c>
      <c r="R1117" s="191">
        <f t="shared" si="584"/>
        <v>0</v>
      </c>
      <c r="S1117" s="135">
        <f t="shared" si="576"/>
        <v>0</v>
      </c>
      <c r="T1117" s="145">
        <f t="shared" si="585"/>
        <v>7.8600000000000003E-2</v>
      </c>
      <c r="U1117" s="143">
        <f t="shared" si="565"/>
        <v>9</v>
      </c>
      <c r="V1117" s="143">
        <v>252</v>
      </c>
      <c r="W1117" s="142">
        <f t="shared" si="577"/>
        <v>1.002705937</v>
      </c>
      <c r="X1117" s="135">
        <f t="shared" si="578"/>
        <v>2.5981697000000001</v>
      </c>
      <c r="Y1117" s="135">
        <f t="shared" si="579"/>
        <v>0</v>
      </c>
      <c r="Z1117" s="148" t="str">
        <f t="shared" si="588"/>
        <v>A+J=</v>
      </c>
      <c r="AA1117" s="140">
        <f t="shared" si="589"/>
        <v>45189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4"/>
      <c r="DX1117" s="1"/>
      <c r="DY1117" s="1"/>
      <c r="DZ1117" s="1"/>
      <c r="EA1117" s="1"/>
      <c r="EB1117" s="1"/>
      <c r="EC1117" s="1"/>
    </row>
    <row r="1118" spans="1:133" ht="15" x14ac:dyDescent="0.2">
      <c r="A1118" s="134">
        <f t="shared" si="580"/>
        <v>45171</v>
      </c>
      <c r="B1118" s="135">
        <f t="shared" si="572"/>
        <v>963.11603951999996</v>
      </c>
      <c r="C1118" s="220">
        <f t="shared" si="571"/>
        <v>758.94837363952263</v>
      </c>
      <c r="D1118" s="136">
        <f t="shared" si="581"/>
        <v>6659.95</v>
      </c>
      <c r="E1118" s="137">
        <f t="shared" si="567"/>
        <v>6667.94</v>
      </c>
      <c r="F1118" s="138">
        <f t="shared" si="568"/>
        <v>45128</v>
      </c>
      <c r="G1118" s="139">
        <f t="shared" si="573"/>
        <v>1.1997087065218626E-3</v>
      </c>
      <c r="H1118" s="140">
        <f t="shared" si="586"/>
        <v>45189</v>
      </c>
      <c r="I1118" s="140">
        <f t="shared" si="574"/>
        <v>45189</v>
      </c>
      <c r="J1118" s="141">
        <f t="shared" si="582"/>
        <v>21</v>
      </c>
      <c r="K1118" s="141">
        <f t="shared" si="570"/>
        <v>10</v>
      </c>
      <c r="L1118" s="8">
        <f t="shared" si="583"/>
        <v>1.0005711100000001</v>
      </c>
      <c r="M1118" s="142">
        <f t="shared" si="569"/>
        <v>1</v>
      </c>
      <c r="N1118" s="142">
        <f t="shared" si="564"/>
        <v>1.2644872059188987</v>
      </c>
      <c r="O1118" s="135">
        <f t="shared" si="566"/>
        <v>1.2652093600000001</v>
      </c>
      <c r="P1118" s="135">
        <f t="shared" si="575"/>
        <v>960.22858608000001</v>
      </c>
      <c r="Q1118" s="190">
        <f t="shared" si="587"/>
        <v>0</v>
      </c>
      <c r="R1118" s="191">
        <f t="shared" si="584"/>
        <v>0</v>
      </c>
      <c r="S1118" s="135">
        <f t="shared" si="576"/>
        <v>0</v>
      </c>
      <c r="T1118" s="145">
        <f t="shared" si="585"/>
        <v>7.8600000000000003E-2</v>
      </c>
      <c r="U1118" s="143">
        <f t="shared" si="565"/>
        <v>10</v>
      </c>
      <c r="V1118" s="143">
        <v>252</v>
      </c>
      <c r="W1118" s="142">
        <f t="shared" si="577"/>
        <v>1.003007048</v>
      </c>
      <c r="X1118" s="135">
        <f t="shared" si="578"/>
        <v>2.8874534399999998</v>
      </c>
      <c r="Y1118" s="135">
        <f t="shared" si="579"/>
        <v>0</v>
      </c>
      <c r="Z1118" s="148" t="str">
        <f t="shared" si="588"/>
        <v>A+J=</v>
      </c>
      <c r="AA1118" s="140">
        <f t="shared" si="589"/>
        <v>45189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4"/>
      <c r="DX1118" s="1"/>
      <c r="DY1118" s="1"/>
      <c r="DZ1118" s="1"/>
      <c r="EA1118" s="1"/>
      <c r="EB1118" s="1"/>
      <c r="EC1118" s="1"/>
    </row>
    <row r="1119" spans="1:133" ht="15" x14ac:dyDescent="0.2">
      <c r="A1119" s="134">
        <f t="shared" si="580"/>
        <v>45172</v>
      </c>
      <c r="B1119" s="135">
        <f t="shared" si="572"/>
        <v>963.11603951999996</v>
      </c>
      <c r="C1119" s="220">
        <f t="shared" si="571"/>
        <v>758.94837363952263</v>
      </c>
      <c r="D1119" s="136">
        <f t="shared" si="581"/>
        <v>6659.95</v>
      </c>
      <c r="E1119" s="137">
        <f t="shared" si="567"/>
        <v>6667.94</v>
      </c>
      <c r="F1119" s="138">
        <f t="shared" si="568"/>
        <v>45128</v>
      </c>
      <c r="G1119" s="139">
        <f t="shared" si="573"/>
        <v>1.1997087065218626E-3</v>
      </c>
      <c r="H1119" s="140">
        <f t="shared" si="586"/>
        <v>45189</v>
      </c>
      <c r="I1119" s="140">
        <f t="shared" si="574"/>
        <v>45189</v>
      </c>
      <c r="J1119" s="141">
        <f t="shared" si="582"/>
        <v>21</v>
      </c>
      <c r="K1119" s="141">
        <f t="shared" si="570"/>
        <v>10</v>
      </c>
      <c r="L1119" s="8">
        <f t="shared" si="583"/>
        <v>1.0005711100000001</v>
      </c>
      <c r="M1119" s="142">
        <f t="shared" si="569"/>
        <v>1</v>
      </c>
      <c r="N1119" s="142">
        <f t="shared" ref="N1119:N1182" si="590">IF(I1119&gt;I1118,N1118*M1119,N1118)</f>
        <v>1.2644872059188987</v>
      </c>
      <c r="O1119" s="135">
        <f t="shared" si="566"/>
        <v>1.2652093600000001</v>
      </c>
      <c r="P1119" s="135">
        <f t="shared" si="575"/>
        <v>960.22858608000001</v>
      </c>
      <c r="Q1119" s="190">
        <f t="shared" si="587"/>
        <v>0</v>
      </c>
      <c r="R1119" s="191">
        <f t="shared" si="584"/>
        <v>0</v>
      </c>
      <c r="S1119" s="135">
        <f t="shared" si="576"/>
        <v>0</v>
      </c>
      <c r="T1119" s="145">
        <f t="shared" si="585"/>
        <v>7.8600000000000003E-2</v>
      </c>
      <c r="U1119" s="143">
        <f t="shared" si="565"/>
        <v>10</v>
      </c>
      <c r="V1119" s="143">
        <v>252</v>
      </c>
      <c r="W1119" s="142">
        <f t="shared" si="577"/>
        <v>1.003007048</v>
      </c>
      <c r="X1119" s="135">
        <f t="shared" si="578"/>
        <v>2.8874534399999998</v>
      </c>
      <c r="Y1119" s="135">
        <f t="shared" si="579"/>
        <v>0</v>
      </c>
      <c r="Z1119" s="148" t="str">
        <f t="shared" si="588"/>
        <v>A+J=</v>
      </c>
      <c r="AA1119" s="140">
        <f t="shared" si="589"/>
        <v>45189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4"/>
      <c r="DX1119" s="1"/>
      <c r="DY1119" s="1"/>
      <c r="DZ1119" s="1"/>
      <c r="EA1119" s="1"/>
      <c r="EB1119" s="1"/>
      <c r="EC1119" s="1"/>
    </row>
    <row r="1120" spans="1:133" ht="15" x14ac:dyDescent="0.2">
      <c r="A1120" s="134">
        <f t="shared" si="580"/>
        <v>45173</v>
      </c>
      <c r="B1120" s="135">
        <f t="shared" si="572"/>
        <v>963.11603951999996</v>
      </c>
      <c r="C1120" s="220">
        <f t="shared" si="571"/>
        <v>758.94837363952263</v>
      </c>
      <c r="D1120" s="136">
        <f t="shared" si="581"/>
        <v>6659.95</v>
      </c>
      <c r="E1120" s="137">
        <f t="shared" si="567"/>
        <v>6667.94</v>
      </c>
      <c r="F1120" s="138">
        <f t="shared" si="568"/>
        <v>45128</v>
      </c>
      <c r="G1120" s="139">
        <f t="shared" si="573"/>
        <v>1.1997087065218626E-3</v>
      </c>
      <c r="H1120" s="140">
        <f t="shared" si="586"/>
        <v>45189</v>
      </c>
      <c r="I1120" s="140">
        <f t="shared" si="574"/>
        <v>45189</v>
      </c>
      <c r="J1120" s="141">
        <f t="shared" si="582"/>
        <v>21</v>
      </c>
      <c r="K1120" s="141">
        <f t="shared" si="570"/>
        <v>10</v>
      </c>
      <c r="L1120" s="8">
        <f t="shared" si="583"/>
        <v>1.0005711100000001</v>
      </c>
      <c r="M1120" s="142">
        <f t="shared" si="569"/>
        <v>1</v>
      </c>
      <c r="N1120" s="142">
        <f t="shared" si="590"/>
        <v>1.2644872059188987</v>
      </c>
      <c r="O1120" s="135">
        <f t="shared" si="566"/>
        <v>1.2652093600000001</v>
      </c>
      <c r="P1120" s="135">
        <f t="shared" si="575"/>
        <v>960.22858608000001</v>
      </c>
      <c r="Q1120" s="190">
        <f t="shared" si="587"/>
        <v>0</v>
      </c>
      <c r="R1120" s="191">
        <f t="shared" si="584"/>
        <v>0</v>
      </c>
      <c r="S1120" s="135">
        <f t="shared" si="576"/>
        <v>0</v>
      </c>
      <c r="T1120" s="145">
        <f t="shared" si="585"/>
        <v>7.8600000000000003E-2</v>
      </c>
      <c r="U1120" s="143">
        <f t="shared" si="565"/>
        <v>10</v>
      </c>
      <c r="V1120" s="143">
        <v>252</v>
      </c>
      <c r="W1120" s="142">
        <f t="shared" si="577"/>
        <v>1.003007048</v>
      </c>
      <c r="X1120" s="135">
        <f t="shared" si="578"/>
        <v>2.8874534399999998</v>
      </c>
      <c r="Y1120" s="135">
        <f t="shared" si="579"/>
        <v>0</v>
      </c>
      <c r="Z1120" s="148" t="str">
        <f t="shared" si="588"/>
        <v>A+J=</v>
      </c>
      <c r="AA1120" s="140">
        <f t="shared" si="589"/>
        <v>45189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4"/>
      <c r="DX1120" s="1"/>
      <c r="DY1120" s="1"/>
      <c r="DZ1120" s="1"/>
      <c r="EA1120" s="1"/>
      <c r="EB1120" s="1"/>
      <c r="EC1120" s="1"/>
    </row>
    <row r="1121" spans="1:133" ht="15" x14ac:dyDescent="0.2">
      <c r="A1121" s="134">
        <f t="shared" si="580"/>
        <v>45174</v>
      </c>
      <c r="B1121" s="135">
        <f t="shared" si="572"/>
        <v>963.46026248999999</v>
      </c>
      <c r="C1121" s="220">
        <f t="shared" si="571"/>
        <v>758.94837363952263</v>
      </c>
      <c r="D1121" s="136">
        <f t="shared" si="581"/>
        <v>6659.95</v>
      </c>
      <c r="E1121" s="137">
        <f t="shared" si="567"/>
        <v>6667.94</v>
      </c>
      <c r="F1121" s="138">
        <f t="shared" si="568"/>
        <v>45128</v>
      </c>
      <c r="G1121" s="139">
        <f t="shared" si="573"/>
        <v>1.1997087065218626E-3</v>
      </c>
      <c r="H1121" s="140">
        <f t="shared" si="586"/>
        <v>45189</v>
      </c>
      <c r="I1121" s="140">
        <f t="shared" si="574"/>
        <v>45189</v>
      </c>
      <c r="J1121" s="141">
        <f t="shared" si="582"/>
        <v>21</v>
      </c>
      <c r="K1121" s="141">
        <f t="shared" si="570"/>
        <v>11</v>
      </c>
      <c r="L1121" s="8">
        <f t="shared" si="583"/>
        <v>1.00062823</v>
      </c>
      <c r="M1121" s="142">
        <f t="shared" si="569"/>
        <v>1</v>
      </c>
      <c r="N1121" s="142">
        <f t="shared" si="590"/>
        <v>1.2644872059188987</v>
      </c>
      <c r="O1121" s="135">
        <f t="shared" si="566"/>
        <v>1.2652815900000001</v>
      </c>
      <c r="P1121" s="135">
        <f t="shared" si="575"/>
        <v>960.28340491999995</v>
      </c>
      <c r="Q1121" s="190">
        <f t="shared" si="587"/>
        <v>0</v>
      </c>
      <c r="R1121" s="191">
        <f t="shared" si="584"/>
        <v>0</v>
      </c>
      <c r="S1121" s="135">
        <f t="shared" si="576"/>
        <v>0</v>
      </c>
      <c r="T1121" s="145">
        <f t="shared" si="585"/>
        <v>7.8600000000000003E-2</v>
      </c>
      <c r="U1121" s="143">
        <f t="shared" si="565"/>
        <v>11</v>
      </c>
      <c r="V1121" s="143">
        <v>252</v>
      </c>
      <c r="W1121" s="142">
        <f t="shared" si="577"/>
        <v>1.0033082499999999</v>
      </c>
      <c r="X1121" s="135">
        <f t="shared" si="578"/>
        <v>3.1768575700000001</v>
      </c>
      <c r="Y1121" s="135">
        <f t="shared" si="579"/>
        <v>0</v>
      </c>
      <c r="Z1121" s="148" t="str">
        <f t="shared" si="588"/>
        <v>A+J=</v>
      </c>
      <c r="AA1121" s="140">
        <f t="shared" si="589"/>
        <v>45189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4"/>
      <c r="DX1121" s="1"/>
      <c r="DY1121" s="1"/>
      <c r="DZ1121" s="1"/>
      <c r="EA1121" s="1"/>
      <c r="EB1121" s="1"/>
      <c r="EC1121" s="1"/>
    </row>
    <row r="1122" spans="1:133" ht="15" x14ac:dyDescent="0.2">
      <c r="A1122" s="134">
        <f t="shared" si="580"/>
        <v>45175</v>
      </c>
      <c r="B1122" s="135">
        <f t="shared" si="572"/>
        <v>963.80462014</v>
      </c>
      <c r="C1122" s="220">
        <f t="shared" si="571"/>
        <v>758.94837363952263</v>
      </c>
      <c r="D1122" s="136">
        <f t="shared" si="581"/>
        <v>6659.95</v>
      </c>
      <c r="E1122" s="137">
        <f t="shared" si="567"/>
        <v>6667.94</v>
      </c>
      <c r="F1122" s="138">
        <f t="shared" si="568"/>
        <v>45128</v>
      </c>
      <c r="G1122" s="139">
        <f t="shared" si="573"/>
        <v>1.1997087065218626E-3</v>
      </c>
      <c r="H1122" s="140">
        <f t="shared" si="586"/>
        <v>45189</v>
      </c>
      <c r="I1122" s="140">
        <f t="shared" si="574"/>
        <v>45189</v>
      </c>
      <c r="J1122" s="141">
        <f t="shared" si="582"/>
        <v>21</v>
      </c>
      <c r="K1122" s="141">
        <f t="shared" si="570"/>
        <v>12</v>
      </c>
      <c r="L1122" s="8">
        <f t="shared" si="583"/>
        <v>1.00068537</v>
      </c>
      <c r="M1122" s="142">
        <f t="shared" si="569"/>
        <v>1</v>
      </c>
      <c r="N1122" s="142">
        <f t="shared" si="590"/>
        <v>1.2644872059188987</v>
      </c>
      <c r="O1122" s="135">
        <f t="shared" si="566"/>
        <v>1.26535384</v>
      </c>
      <c r="P1122" s="135">
        <f t="shared" si="575"/>
        <v>960.33823894</v>
      </c>
      <c r="Q1122" s="190">
        <f t="shared" si="587"/>
        <v>0</v>
      </c>
      <c r="R1122" s="191">
        <f t="shared" si="584"/>
        <v>0</v>
      </c>
      <c r="S1122" s="135">
        <f t="shared" si="576"/>
        <v>0</v>
      </c>
      <c r="T1122" s="145">
        <f t="shared" si="585"/>
        <v>7.8600000000000003E-2</v>
      </c>
      <c r="U1122" s="143">
        <f t="shared" si="565"/>
        <v>12</v>
      </c>
      <c r="V1122" s="143">
        <v>252</v>
      </c>
      <c r="W1122" s="142">
        <f t="shared" si="577"/>
        <v>1.003609542</v>
      </c>
      <c r="X1122" s="135">
        <f t="shared" si="578"/>
        <v>3.4663811999999998</v>
      </c>
      <c r="Y1122" s="135">
        <f t="shared" si="579"/>
        <v>0</v>
      </c>
      <c r="Z1122" s="148" t="str">
        <f t="shared" si="588"/>
        <v>A+J=</v>
      </c>
      <c r="AA1122" s="140">
        <f t="shared" si="589"/>
        <v>45189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4"/>
      <c r="DX1122" s="1"/>
      <c r="DY1122" s="1"/>
      <c r="DZ1122" s="1"/>
      <c r="EA1122" s="1"/>
      <c r="EB1122" s="1"/>
      <c r="EC1122" s="1"/>
    </row>
    <row r="1123" spans="1:133" ht="15" x14ac:dyDescent="0.2">
      <c r="A1123" s="134">
        <f t="shared" si="580"/>
        <v>45176</v>
      </c>
      <c r="B1123" s="135">
        <f t="shared" si="572"/>
        <v>964.14908965000006</v>
      </c>
      <c r="C1123" s="220">
        <f t="shared" si="571"/>
        <v>758.94837363952263</v>
      </c>
      <c r="D1123" s="136">
        <f t="shared" si="581"/>
        <v>6659.95</v>
      </c>
      <c r="E1123" s="137">
        <f t="shared" si="567"/>
        <v>6667.94</v>
      </c>
      <c r="F1123" s="138">
        <f t="shared" si="568"/>
        <v>45128</v>
      </c>
      <c r="G1123" s="139">
        <f t="shared" si="573"/>
        <v>1.1997087065218626E-3</v>
      </c>
      <c r="H1123" s="140">
        <f t="shared" si="586"/>
        <v>45189</v>
      </c>
      <c r="I1123" s="140">
        <f t="shared" si="574"/>
        <v>45189</v>
      </c>
      <c r="J1123" s="141">
        <f t="shared" si="582"/>
        <v>21</v>
      </c>
      <c r="K1123" s="141">
        <f t="shared" si="570"/>
        <v>13</v>
      </c>
      <c r="L1123" s="8">
        <f t="shared" si="583"/>
        <v>1.0007425000000001</v>
      </c>
      <c r="M1123" s="142">
        <f t="shared" si="569"/>
        <v>1</v>
      </c>
      <c r="N1123" s="142">
        <f t="shared" si="590"/>
        <v>1.2644872059188987</v>
      </c>
      <c r="O1123" s="135">
        <f t="shared" si="566"/>
        <v>1.2654260799999999</v>
      </c>
      <c r="P1123" s="135">
        <f t="shared" si="575"/>
        <v>960.39306537000004</v>
      </c>
      <c r="Q1123" s="190">
        <f t="shared" si="587"/>
        <v>0</v>
      </c>
      <c r="R1123" s="191">
        <f t="shared" si="584"/>
        <v>0</v>
      </c>
      <c r="S1123" s="135">
        <f t="shared" si="576"/>
        <v>0</v>
      </c>
      <c r="T1123" s="145">
        <f t="shared" si="585"/>
        <v>7.8600000000000003E-2</v>
      </c>
      <c r="U1123" s="143">
        <f t="shared" si="565"/>
        <v>13</v>
      </c>
      <c r="V1123" s="143">
        <v>252</v>
      </c>
      <c r="W1123" s="142">
        <f t="shared" si="577"/>
        <v>1.0039109239999999</v>
      </c>
      <c r="X1123" s="135">
        <f t="shared" si="578"/>
        <v>3.7560242800000001</v>
      </c>
      <c r="Y1123" s="135">
        <f t="shared" si="579"/>
        <v>0</v>
      </c>
      <c r="Z1123" s="148" t="str">
        <f t="shared" si="588"/>
        <v>A+J=</v>
      </c>
      <c r="AA1123" s="140">
        <f t="shared" si="589"/>
        <v>45189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4"/>
      <c r="DX1123" s="1"/>
      <c r="DY1123" s="1"/>
      <c r="DZ1123" s="1"/>
      <c r="EA1123" s="1"/>
      <c r="EB1123" s="1"/>
      <c r="EC1123" s="1"/>
    </row>
    <row r="1124" spans="1:133" ht="15" x14ac:dyDescent="0.2">
      <c r="A1124" s="134">
        <f t="shared" si="580"/>
        <v>45177</v>
      </c>
      <c r="B1124" s="135">
        <f t="shared" si="572"/>
        <v>964.14908965000006</v>
      </c>
      <c r="C1124" s="220">
        <f t="shared" si="571"/>
        <v>758.94837363952263</v>
      </c>
      <c r="D1124" s="136">
        <f t="shared" si="581"/>
        <v>6659.95</v>
      </c>
      <c r="E1124" s="137">
        <f t="shared" si="567"/>
        <v>6667.94</v>
      </c>
      <c r="F1124" s="138">
        <f t="shared" si="568"/>
        <v>45128</v>
      </c>
      <c r="G1124" s="139">
        <f t="shared" si="573"/>
        <v>1.1997087065218626E-3</v>
      </c>
      <c r="H1124" s="140">
        <f t="shared" si="586"/>
        <v>45189</v>
      </c>
      <c r="I1124" s="140">
        <f t="shared" si="574"/>
        <v>45189</v>
      </c>
      <c r="J1124" s="141">
        <f t="shared" si="582"/>
        <v>21</v>
      </c>
      <c r="K1124" s="141">
        <f t="shared" si="570"/>
        <v>13</v>
      </c>
      <c r="L1124" s="8">
        <f t="shared" si="583"/>
        <v>1.0007425000000001</v>
      </c>
      <c r="M1124" s="142">
        <f t="shared" si="569"/>
        <v>1</v>
      </c>
      <c r="N1124" s="142">
        <f t="shared" si="590"/>
        <v>1.2644872059188987</v>
      </c>
      <c r="O1124" s="135">
        <f t="shared" si="566"/>
        <v>1.2654260799999999</v>
      </c>
      <c r="P1124" s="135">
        <f t="shared" si="575"/>
        <v>960.39306537000004</v>
      </c>
      <c r="Q1124" s="190">
        <f t="shared" si="587"/>
        <v>0</v>
      </c>
      <c r="R1124" s="191">
        <f t="shared" si="584"/>
        <v>0</v>
      </c>
      <c r="S1124" s="135">
        <f t="shared" si="576"/>
        <v>0</v>
      </c>
      <c r="T1124" s="145">
        <f t="shared" si="585"/>
        <v>7.8600000000000003E-2</v>
      </c>
      <c r="U1124" s="143">
        <f t="shared" si="565"/>
        <v>13</v>
      </c>
      <c r="V1124" s="143">
        <v>252</v>
      </c>
      <c r="W1124" s="142">
        <f t="shared" si="577"/>
        <v>1.0039109239999999</v>
      </c>
      <c r="X1124" s="135">
        <f t="shared" si="578"/>
        <v>3.7560242800000001</v>
      </c>
      <c r="Y1124" s="135">
        <f t="shared" si="579"/>
        <v>0</v>
      </c>
      <c r="Z1124" s="148" t="str">
        <f t="shared" si="588"/>
        <v>A+J=</v>
      </c>
      <c r="AA1124" s="140">
        <f t="shared" si="589"/>
        <v>45189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4"/>
      <c r="DX1124" s="1"/>
      <c r="DY1124" s="1"/>
      <c r="DZ1124" s="1"/>
      <c r="EA1124" s="1"/>
      <c r="EB1124" s="1"/>
      <c r="EC1124" s="1"/>
    </row>
    <row r="1125" spans="1:133" ht="15" x14ac:dyDescent="0.2">
      <c r="A1125" s="134">
        <f t="shared" si="580"/>
        <v>45178</v>
      </c>
      <c r="B1125" s="135">
        <f t="shared" si="572"/>
        <v>964.49369486000001</v>
      </c>
      <c r="C1125" s="220">
        <f t="shared" si="571"/>
        <v>758.94837363952263</v>
      </c>
      <c r="D1125" s="136">
        <f t="shared" si="581"/>
        <v>6659.95</v>
      </c>
      <c r="E1125" s="137">
        <f t="shared" si="567"/>
        <v>6667.94</v>
      </c>
      <c r="F1125" s="138">
        <f t="shared" si="568"/>
        <v>45128</v>
      </c>
      <c r="G1125" s="139">
        <f t="shared" si="573"/>
        <v>1.1997087065218626E-3</v>
      </c>
      <c r="H1125" s="140">
        <f t="shared" si="586"/>
        <v>45189</v>
      </c>
      <c r="I1125" s="140">
        <f t="shared" si="574"/>
        <v>45189</v>
      </c>
      <c r="J1125" s="141">
        <f t="shared" si="582"/>
        <v>21</v>
      </c>
      <c r="K1125" s="141">
        <f t="shared" si="570"/>
        <v>14</v>
      </c>
      <c r="L1125" s="8">
        <f t="shared" si="583"/>
        <v>1.0007996400000001</v>
      </c>
      <c r="M1125" s="142">
        <f t="shared" si="569"/>
        <v>1</v>
      </c>
      <c r="N1125" s="142">
        <f t="shared" si="590"/>
        <v>1.2644872059188987</v>
      </c>
      <c r="O1125" s="135">
        <f t="shared" si="566"/>
        <v>1.2654983399999999</v>
      </c>
      <c r="P1125" s="135">
        <f t="shared" si="575"/>
        <v>960.44790697999997</v>
      </c>
      <c r="Q1125" s="190">
        <f t="shared" si="587"/>
        <v>0</v>
      </c>
      <c r="R1125" s="191">
        <f t="shared" si="584"/>
        <v>0</v>
      </c>
      <c r="S1125" s="135">
        <f t="shared" si="576"/>
        <v>0</v>
      </c>
      <c r="T1125" s="145">
        <f t="shared" si="585"/>
        <v>7.8600000000000003E-2</v>
      </c>
      <c r="U1125" s="143">
        <f t="shared" ref="U1125:U1188" si="591">IF(Q1124&gt;0,1,IF(K1125=K1124,U1124,U1124+1))</f>
        <v>14</v>
      </c>
      <c r="V1125" s="143">
        <v>252</v>
      </c>
      <c r="W1125" s="142">
        <f t="shared" si="577"/>
        <v>1.0042123970000001</v>
      </c>
      <c r="X1125" s="135">
        <f t="shared" si="578"/>
        <v>4.0457878799999998</v>
      </c>
      <c r="Y1125" s="135">
        <f t="shared" si="579"/>
        <v>0</v>
      </c>
      <c r="Z1125" s="148" t="str">
        <f t="shared" si="588"/>
        <v>A+J=</v>
      </c>
      <c r="AA1125" s="140">
        <f t="shared" si="589"/>
        <v>45189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4"/>
      <c r="DX1125" s="1"/>
      <c r="DY1125" s="1"/>
      <c r="DZ1125" s="1"/>
      <c r="EA1125" s="1"/>
      <c r="EB1125" s="1"/>
      <c r="EC1125" s="1"/>
    </row>
    <row r="1126" spans="1:133" ht="15" x14ac:dyDescent="0.2">
      <c r="A1126" s="134">
        <f t="shared" si="580"/>
        <v>45179</v>
      </c>
      <c r="B1126" s="135">
        <f t="shared" si="572"/>
        <v>964.49369486000001</v>
      </c>
      <c r="C1126" s="220">
        <f t="shared" si="571"/>
        <v>758.94837363952263</v>
      </c>
      <c r="D1126" s="136">
        <f t="shared" si="581"/>
        <v>6659.95</v>
      </c>
      <c r="E1126" s="137">
        <f t="shared" si="567"/>
        <v>6667.94</v>
      </c>
      <c r="F1126" s="138">
        <f t="shared" si="568"/>
        <v>45128</v>
      </c>
      <c r="G1126" s="139">
        <f t="shared" si="573"/>
        <v>1.1997087065218626E-3</v>
      </c>
      <c r="H1126" s="140">
        <f t="shared" si="586"/>
        <v>45189</v>
      </c>
      <c r="I1126" s="140">
        <f t="shared" si="574"/>
        <v>45189</v>
      </c>
      <c r="J1126" s="141">
        <f t="shared" si="582"/>
        <v>21</v>
      </c>
      <c r="K1126" s="141">
        <f t="shared" si="570"/>
        <v>14</v>
      </c>
      <c r="L1126" s="8">
        <f t="shared" si="583"/>
        <v>1.0007996400000001</v>
      </c>
      <c r="M1126" s="142">
        <f t="shared" si="569"/>
        <v>1</v>
      </c>
      <c r="N1126" s="142">
        <f t="shared" si="590"/>
        <v>1.2644872059188987</v>
      </c>
      <c r="O1126" s="135">
        <f t="shared" si="566"/>
        <v>1.2654983399999999</v>
      </c>
      <c r="P1126" s="135">
        <f t="shared" si="575"/>
        <v>960.44790697999997</v>
      </c>
      <c r="Q1126" s="190">
        <f t="shared" si="587"/>
        <v>0</v>
      </c>
      <c r="R1126" s="191">
        <f t="shared" si="584"/>
        <v>0</v>
      </c>
      <c r="S1126" s="135">
        <f t="shared" si="576"/>
        <v>0</v>
      </c>
      <c r="T1126" s="145">
        <f t="shared" si="585"/>
        <v>7.8600000000000003E-2</v>
      </c>
      <c r="U1126" s="143">
        <f t="shared" si="591"/>
        <v>14</v>
      </c>
      <c r="V1126" s="143">
        <v>252</v>
      </c>
      <c r="W1126" s="142">
        <f t="shared" si="577"/>
        <v>1.0042123970000001</v>
      </c>
      <c r="X1126" s="135">
        <f t="shared" si="578"/>
        <v>4.0457878799999998</v>
      </c>
      <c r="Y1126" s="135">
        <f t="shared" si="579"/>
        <v>0</v>
      </c>
      <c r="Z1126" s="148" t="str">
        <f t="shared" si="588"/>
        <v>A+J=</v>
      </c>
      <c r="AA1126" s="140">
        <f t="shared" si="589"/>
        <v>45189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4"/>
      <c r="DX1126" s="1"/>
      <c r="DY1126" s="1"/>
      <c r="DZ1126" s="1"/>
      <c r="EA1126" s="1"/>
      <c r="EB1126" s="1"/>
      <c r="EC1126" s="1"/>
    </row>
    <row r="1127" spans="1:133" ht="15" x14ac:dyDescent="0.2">
      <c r="A1127" s="134">
        <f t="shared" si="580"/>
        <v>45180</v>
      </c>
      <c r="B1127" s="135">
        <f t="shared" si="572"/>
        <v>964.49369486000001</v>
      </c>
      <c r="C1127" s="220">
        <f t="shared" si="571"/>
        <v>758.94837363952263</v>
      </c>
      <c r="D1127" s="136">
        <f t="shared" si="581"/>
        <v>6659.95</v>
      </c>
      <c r="E1127" s="137">
        <f t="shared" si="567"/>
        <v>6667.94</v>
      </c>
      <c r="F1127" s="138">
        <f t="shared" si="568"/>
        <v>45128</v>
      </c>
      <c r="G1127" s="139">
        <f t="shared" si="573"/>
        <v>1.1997087065218626E-3</v>
      </c>
      <c r="H1127" s="140">
        <f t="shared" si="586"/>
        <v>45189</v>
      </c>
      <c r="I1127" s="140">
        <f t="shared" si="574"/>
        <v>45189</v>
      </c>
      <c r="J1127" s="141">
        <f t="shared" si="582"/>
        <v>21</v>
      </c>
      <c r="K1127" s="141">
        <f t="shared" si="570"/>
        <v>14</v>
      </c>
      <c r="L1127" s="8">
        <f t="shared" si="583"/>
        <v>1.0007996400000001</v>
      </c>
      <c r="M1127" s="142">
        <f t="shared" si="569"/>
        <v>1</v>
      </c>
      <c r="N1127" s="142">
        <f t="shared" si="590"/>
        <v>1.2644872059188987</v>
      </c>
      <c r="O1127" s="135">
        <f t="shared" si="566"/>
        <v>1.2654983399999999</v>
      </c>
      <c r="P1127" s="135">
        <f t="shared" si="575"/>
        <v>960.44790697999997</v>
      </c>
      <c r="Q1127" s="190">
        <f t="shared" si="587"/>
        <v>0</v>
      </c>
      <c r="R1127" s="191">
        <f t="shared" si="584"/>
        <v>0</v>
      </c>
      <c r="S1127" s="135">
        <f t="shared" si="576"/>
        <v>0</v>
      </c>
      <c r="T1127" s="145">
        <f t="shared" si="585"/>
        <v>7.8600000000000003E-2</v>
      </c>
      <c r="U1127" s="143">
        <f t="shared" si="591"/>
        <v>14</v>
      </c>
      <c r="V1127" s="143">
        <v>252</v>
      </c>
      <c r="W1127" s="142">
        <f t="shared" si="577"/>
        <v>1.0042123970000001</v>
      </c>
      <c r="X1127" s="135">
        <f t="shared" si="578"/>
        <v>4.0457878799999998</v>
      </c>
      <c r="Y1127" s="135">
        <f t="shared" si="579"/>
        <v>0</v>
      </c>
      <c r="Z1127" s="148" t="str">
        <f t="shared" si="588"/>
        <v>A+J=</v>
      </c>
      <c r="AA1127" s="140">
        <f t="shared" si="589"/>
        <v>45189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4"/>
      <c r="DX1127" s="1"/>
      <c r="DY1127" s="1"/>
      <c r="DZ1127" s="1"/>
      <c r="EA1127" s="1"/>
      <c r="EB1127" s="1"/>
      <c r="EC1127" s="1"/>
    </row>
    <row r="1128" spans="1:133" ht="15" x14ac:dyDescent="0.2">
      <c r="A1128" s="134">
        <f t="shared" si="580"/>
        <v>45181</v>
      </c>
      <c r="B1128" s="135">
        <f t="shared" si="572"/>
        <v>964.83841290999999</v>
      </c>
      <c r="C1128" s="220">
        <f t="shared" si="571"/>
        <v>758.94837363952263</v>
      </c>
      <c r="D1128" s="136">
        <f t="shared" si="581"/>
        <v>6659.95</v>
      </c>
      <c r="E1128" s="137">
        <f t="shared" si="567"/>
        <v>6667.94</v>
      </c>
      <c r="F1128" s="138">
        <f t="shared" si="568"/>
        <v>45128</v>
      </c>
      <c r="G1128" s="139">
        <f t="shared" si="573"/>
        <v>1.1997087065218626E-3</v>
      </c>
      <c r="H1128" s="140">
        <f t="shared" si="586"/>
        <v>45189</v>
      </c>
      <c r="I1128" s="140">
        <f t="shared" si="574"/>
        <v>45189</v>
      </c>
      <c r="J1128" s="141">
        <f t="shared" si="582"/>
        <v>21</v>
      </c>
      <c r="K1128" s="141">
        <f t="shared" si="570"/>
        <v>15</v>
      </c>
      <c r="L1128" s="8">
        <f t="shared" si="583"/>
        <v>1.0008567799999999</v>
      </c>
      <c r="M1128" s="142">
        <f t="shared" si="569"/>
        <v>1</v>
      </c>
      <c r="N1128" s="142">
        <f t="shared" si="590"/>
        <v>1.2644872059188987</v>
      </c>
      <c r="O1128" s="135">
        <f t="shared" si="566"/>
        <v>1.2655705900000001</v>
      </c>
      <c r="P1128" s="135">
        <f t="shared" si="575"/>
        <v>960.50274100000001</v>
      </c>
      <c r="Q1128" s="190">
        <f t="shared" si="587"/>
        <v>0</v>
      </c>
      <c r="R1128" s="191">
        <f t="shared" si="584"/>
        <v>0</v>
      </c>
      <c r="S1128" s="135">
        <f t="shared" si="576"/>
        <v>0</v>
      </c>
      <c r="T1128" s="145">
        <f t="shared" si="585"/>
        <v>7.8600000000000003E-2</v>
      </c>
      <c r="U1128" s="143">
        <f t="shared" si="591"/>
        <v>15</v>
      </c>
      <c r="V1128" s="143">
        <v>252</v>
      </c>
      <c r="W1128" s="142">
        <f t="shared" si="577"/>
        <v>1.004513961</v>
      </c>
      <c r="X1128" s="135">
        <f t="shared" si="578"/>
        <v>4.3356719100000003</v>
      </c>
      <c r="Y1128" s="135">
        <f t="shared" si="579"/>
        <v>0</v>
      </c>
      <c r="Z1128" s="148" t="str">
        <f t="shared" si="588"/>
        <v>A+J=</v>
      </c>
      <c r="AA1128" s="140">
        <f t="shared" si="589"/>
        <v>45189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4"/>
      <c r="DX1128" s="1"/>
      <c r="DY1128" s="1"/>
      <c r="DZ1128" s="1"/>
      <c r="EA1128" s="1"/>
      <c r="EB1128" s="1"/>
      <c r="EC1128" s="1"/>
    </row>
    <row r="1129" spans="1:133" ht="15" x14ac:dyDescent="0.2">
      <c r="A1129" s="134">
        <f t="shared" si="580"/>
        <v>45182</v>
      </c>
      <c r="B1129" s="135">
        <f t="shared" si="572"/>
        <v>965.18325811</v>
      </c>
      <c r="C1129" s="220">
        <f t="shared" si="571"/>
        <v>758.94837363952263</v>
      </c>
      <c r="D1129" s="136">
        <f t="shared" si="581"/>
        <v>6659.95</v>
      </c>
      <c r="E1129" s="137">
        <f t="shared" si="567"/>
        <v>6667.94</v>
      </c>
      <c r="F1129" s="138">
        <f t="shared" si="568"/>
        <v>45128</v>
      </c>
      <c r="G1129" s="139">
        <f t="shared" si="573"/>
        <v>1.1997087065218626E-3</v>
      </c>
      <c r="H1129" s="140">
        <f t="shared" si="586"/>
        <v>45189</v>
      </c>
      <c r="I1129" s="140">
        <f t="shared" si="574"/>
        <v>45189</v>
      </c>
      <c r="J1129" s="141">
        <f t="shared" si="582"/>
        <v>21</v>
      </c>
      <c r="K1129" s="141">
        <f t="shared" si="570"/>
        <v>16</v>
      </c>
      <c r="L1129" s="8">
        <f t="shared" si="583"/>
        <v>1.0009139300000001</v>
      </c>
      <c r="M1129" s="142">
        <f t="shared" si="569"/>
        <v>1</v>
      </c>
      <c r="N1129" s="142">
        <f t="shared" si="590"/>
        <v>1.2644872059188987</v>
      </c>
      <c r="O1129" s="135">
        <f t="shared" ref="O1129:O1192" si="592">TRUNC(TRUNC((L1129*N1129),15),8)</f>
        <v>1.2656428500000001</v>
      </c>
      <c r="P1129" s="135">
        <f t="shared" si="575"/>
        <v>960.55758261000005</v>
      </c>
      <c r="Q1129" s="190">
        <f t="shared" si="587"/>
        <v>0</v>
      </c>
      <c r="R1129" s="191">
        <f t="shared" si="584"/>
        <v>0</v>
      </c>
      <c r="S1129" s="135">
        <f t="shared" si="576"/>
        <v>0</v>
      </c>
      <c r="T1129" s="145">
        <f t="shared" si="585"/>
        <v>7.8600000000000003E-2</v>
      </c>
      <c r="U1129" s="143">
        <f t="shared" si="591"/>
        <v>16</v>
      </c>
      <c r="V1129" s="143">
        <v>252</v>
      </c>
      <c r="W1129" s="142">
        <f t="shared" si="577"/>
        <v>1.0048156150000001</v>
      </c>
      <c r="X1129" s="135">
        <f t="shared" si="578"/>
        <v>4.6256754999999998</v>
      </c>
      <c r="Y1129" s="135">
        <f t="shared" si="579"/>
        <v>0</v>
      </c>
      <c r="Z1129" s="148" t="str">
        <f t="shared" si="588"/>
        <v>A+J=</v>
      </c>
      <c r="AA1129" s="140">
        <f t="shared" si="589"/>
        <v>45189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4"/>
      <c r="DX1129" s="1"/>
      <c r="DY1129" s="1"/>
      <c r="DZ1129" s="1"/>
      <c r="EA1129" s="1"/>
      <c r="EB1129" s="1"/>
      <c r="EC1129" s="1"/>
    </row>
    <row r="1130" spans="1:133" ht="15" x14ac:dyDescent="0.2">
      <c r="A1130" s="134">
        <f t="shared" si="580"/>
        <v>45183</v>
      </c>
      <c r="B1130" s="135">
        <f t="shared" si="572"/>
        <v>965.52823144000001</v>
      </c>
      <c r="C1130" s="220">
        <f t="shared" si="571"/>
        <v>758.94837363952263</v>
      </c>
      <c r="D1130" s="136">
        <f t="shared" si="581"/>
        <v>6659.95</v>
      </c>
      <c r="E1130" s="137">
        <f t="shared" ref="E1130:E1193" si="593">IF($K1130=1,VLOOKUP($A1129,$AO$10:$AS$131,4),E1129)</f>
        <v>6667.94</v>
      </c>
      <c r="F1130" s="138">
        <f t="shared" ref="F1130:F1193" si="594">IF($K1130=1,VLOOKUP($A1129,$AO$10:$AS$131,5),F1129)</f>
        <v>45128</v>
      </c>
      <c r="G1130" s="139">
        <f t="shared" si="573"/>
        <v>1.1997087065218626E-3</v>
      </c>
      <c r="H1130" s="140">
        <f t="shared" si="586"/>
        <v>45189</v>
      </c>
      <c r="I1130" s="140">
        <f t="shared" si="574"/>
        <v>45189</v>
      </c>
      <c r="J1130" s="141">
        <f t="shared" si="582"/>
        <v>21</v>
      </c>
      <c r="K1130" s="141">
        <f t="shared" si="570"/>
        <v>17</v>
      </c>
      <c r="L1130" s="8">
        <f t="shared" si="583"/>
        <v>1.00097108</v>
      </c>
      <c r="M1130" s="142">
        <f t="shared" ref="M1130:M1193" si="595">IF(I1130&gt;I1129,L1129,M1129)</f>
        <v>1</v>
      </c>
      <c r="N1130" s="142">
        <f t="shared" si="590"/>
        <v>1.2644872059188987</v>
      </c>
      <c r="O1130" s="135">
        <f t="shared" si="592"/>
        <v>1.2657151200000001</v>
      </c>
      <c r="P1130" s="135">
        <f t="shared" si="575"/>
        <v>960.61243180999998</v>
      </c>
      <c r="Q1130" s="190">
        <f t="shared" si="587"/>
        <v>0</v>
      </c>
      <c r="R1130" s="191">
        <f t="shared" si="584"/>
        <v>0</v>
      </c>
      <c r="S1130" s="135">
        <f t="shared" si="576"/>
        <v>0</v>
      </c>
      <c r="T1130" s="145">
        <f t="shared" si="585"/>
        <v>7.8600000000000003E-2</v>
      </c>
      <c r="U1130" s="143">
        <f t="shared" si="591"/>
        <v>17</v>
      </c>
      <c r="V1130" s="143">
        <v>252</v>
      </c>
      <c r="W1130" s="142">
        <f t="shared" si="577"/>
        <v>1.0051173600000001</v>
      </c>
      <c r="X1130" s="135">
        <f t="shared" si="578"/>
        <v>4.9157996300000004</v>
      </c>
      <c r="Y1130" s="135">
        <f t="shared" si="579"/>
        <v>0</v>
      </c>
      <c r="Z1130" s="148" t="str">
        <f t="shared" si="588"/>
        <v>A+J=</v>
      </c>
      <c r="AA1130" s="140">
        <f t="shared" si="589"/>
        <v>45189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4"/>
      <c r="DX1130" s="1"/>
      <c r="DY1130" s="1"/>
      <c r="DZ1130" s="1"/>
      <c r="EA1130" s="1"/>
      <c r="EB1130" s="1"/>
      <c r="EC1130" s="1"/>
    </row>
    <row r="1131" spans="1:133" ht="15" x14ac:dyDescent="0.2">
      <c r="A1131" s="134">
        <f t="shared" si="580"/>
        <v>45184</v>
      </c>
      <c r="B1131" s="135">
        <f t="shared" si="572"/>
        <v>965.87331766</v>
      </c>
      <c r="C1131" s="220">
        <f t="shared" si="571"/>
        <v>758.94837363952263</v>
      </c>
      <c r="D1131" s="136">
        <f t="shared" si="581"/>
        <v>6659.95</v>
      </c>
      <c r="E1131" s="137">
        <f t="shared" si="593"/>
        <v>6667.94</v>
      </c>
      <c r="F1131" s="138">
        <f t="shared" si="594"/>
        <v>45128</v>
      </c>
      <c r="G1131" s="139">
        <f t="shared" si="573"/>
        <v>1.1997087065218626E-3</v>
      </c>
      <c r="H1131" s="140">
        <f t="shared" si="586"/>
        <v>45189</v>
      </c>
      <c r="I1131" s="140">
        <f t="shared" si="574"/>
        <v>45189</v>
      </c>
      <c r="J1131" s="141">
        <f t="shared" si="582"/>
        <v>21</v>
      </c>
      <c r="K1131" s="141">
        <f t="shared" si="570"/>
        <v>18</v>
      </c>
      <c r="L1131" s="8">
        <f t="shared" si="583"/>
        <v>1.00102823</v>
      </c>
      <c r="M1131" s="142">
        <f t="shared" si="595"/>
        <v>1</v>
      </c>
      <c r="N1131" s="142">
        <f t="shared" si="590"/>
        <v>1.2644872059188987</v>
      </c>
      <c r="O1131" s="135">
        <f t="shared" si="592"/>
        <v>1.2657873799999999</v>
      </c>
      <c r="P1131" s="135">
        <f t="shared" si="575"/>
        <v>960.66727342000001</v>
      </c>
      <c r="Q1131" s="190">
        <f t="shared" si="587"/>
        <v>0</v>
      </c>
      <c r="R1131" s="191">
        <f t="shared" si="584"/>
        <v>0</v>
      </c>
      <c r="S1131" s="135">
        <f t="shared" si="576"/>
        <v>0</v>
      </c>
      <c r="T1131" s="145">
        <f t="shared" si="585"/>
        <v>7.8600000000000003E-2</v>
      </c>
      <c r="U1131" s="143">
        <f t="shared" si="591"/>
        <v>18</v>
      </c>
      <c r="V1131" s="143">
        <v>252</v>
      </c>
      <c r="W1131" s="142">
        <f t="shared" si="577"/>
        <v>1.0054191960000001</v>
      </c>
      <c r="X1131" s="135">
        <f t="shared" si="578"/>
        <v>5.2060442399999998</v>
      </c>
      <c r="Y1131" s="135">
        <f t="shared" si="579"/>
        <v>0</v>
      </c>
      <c r="Z1131" s="148" t="str">
        <f t="shared" si="588"/>
        <v>A+J=</v>
      </c>
      <c r="AA1131" s="140">
        <f t="shared" si="589"/>
        <v>45189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4"/>
      <c r="DX1131" s="1"/>
      <c r="DY1131" s="1"/>
      <c r="DZ1131" s="1"/>
      <c r="EA1131" s="1"/>
      <c r="EB1131" s="1"/>
      <c r="EC1131" s="1"/>
    </row>
    <row r="1132" spans="1:133" ht="15" x14ac:dyDescent="0.2">
      <c r="A1132" s="134">
        <f t="shared" si="580"/>
        <v>45185</v>
      </c>
      <c r="B1132" s="135">
        <f t="shared" si="572"/>
        <v>966.21853109000006</v>
      </c>
      <c r="C1132" s="220">
        <f t="shared" si="571"/>
        <v>758.94837363952263</v>
      </c>
      <c r="D1132" s="136">
        <f t="shared" si="581"/>
        <v>6659.95</v>
      </c>
      <c r="E1132" s="137">
        <f t="shared" si="593"/>
        <v>6667.94</v>
      </c>
      <c r="F1132" s="138">
        <f t="shared" si="594"/>
        <v>45128</v>
      </c>
      <c r="G1132" s="139">
        <f t="shared" si="573"/>
        <v>1.1997087065218626E-3</v>
      </c>
      <c r="H1132" s="140">
        <f t="shared" si="586"/>
        <v>45189</v>
      </c>
      <c r="I1132" s="140">
        <f t="shared" si="574"/>
        <v>45189</v>
      </c>
      <c r="J1132" s="141">
        <f t="shared" si="582"/>
        <v>21</v>
      </c>
      <c r="K1132" s="141">
        <f t="shared" si="570"/>
        <v>19</v>
      </c>
      <c r="L1132" s="8">
        <f t="shared" si="583"/>
        <v>1.0010853799999999</v>
      </c>
      <c r="M1132" s="142">
        <f t="shared" si="595"/>
        <v>1</v>
      </c>
      <c r="N1132" s="142">
        <f t="shared" si="590"/>
        <v>1.2644872059188987</v>
      </c>
      <c r="O1132" s="135">
        <f t="shared" si="592"/>
        <v>1.2658596499999999</v>
      </c>
      <c r="P1132" s="135">
        <f t="shared" si="575"/>
        <v>960.72212262000005</v>
      </c>
      <c r="Q1132" s="190">
        <f t="shared" si="587"/>
        <v>0</v>
      </c>
      <c r="R1132" s="191">
        <f t="shared" si="584"/>
        <v>0</v>
      </c>
      <c r="S1132" s="135">
        <f t="shared" si="576"/>
        <v>0</v>
      </c>
      <c r="T1132" s="145">
        <f t="shared" si="585"/>
        <v>7.8600000000000003E-2</v>
      </c>
      <c r="U1132" s="143">
        <f t="shared" si="591"/>
        <v>19</v>
      </c>
      <c r="V1132" s="143">
        <v>252</v>
      </c>
      <c r="W1132" s="142">
        <f t="shared" si="577"/>
        <v>1.005721122</v>
      </c>
      <c r="X1132" s="135">
        <f t="shared" si="578"/>
        <v>5.4964084700000004</v>
      </c>
      <c r="Y1132" s="135">
        <f t="shared" si="579"/>
        <v>0</v>
      </c>
      <c r="Z1132" s="148" t="str">
        <f t="shared" si="588"/>
        <v>A+J=</v>
      </c>
      <c r="AA1132" s="140">
        <f t="shared" si="589"/>
        <v>45189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4"/>
      <c r="DX1132" s="1"/>
      <c r="DY1132" s="1"/>
      <c r="DZ1132" s="1"/>
      <c r="EA1132" s="1"/>
      <c r="EB1132" s="1"/>
      <c r="EC1132" s="1"/>
    </row>
    <row r="1133" spans="1:133" ht="15" x14ac:dyDescent="0.2">
      <c r="A1133" s="134">
        <f t="shared" si="580"/>
        <v>45186</v>
      </c>
      <c r="B1133" s="135">
        <f t="shared" si="572"/>
        <v>966.21853109000006</v>
      </c>
      <c r="C1133" s="220">
        <f t="shared" si="571"/>
        <v>758.94837363952263</v>
      </c>
      <c r="D1133" s="136">
        <f t="shared" si="581"/>
        <v>6659.95</v>
      </c>
      <c r="E1133" s="137">
        <f t="shared" si="593"/>
        <v>6667.94</v>
      </c>
      <c r="F1133" s="138">
        <f t="shared" si="594"/>
        <v>45128</v>
      </c>
      <c r="G1133" s="139">
        <f t="shared" si="573"/>
        <v>1.1997087065218626E-3</v>
      </c>
      <c r="H1133" s="140">
        <f t="shared" si="586"/>
        <v>45189</v>
      </c>
      <c r="I1133" s="140">
        <f t="shared" si="574"/>
        <v>45189</v>
      </c>
      <c r="J1133" s="141">
        <f t="shared" si="582"/>
        <v>21</v>
      </c>
      <c r="K1133" s="141">
        <f t="shared" si="570"/>
        <v>19</v>
      </c>
      <c r="L1133" s="8">
        <f t="shared" si="583"/>
        <v>1.0010853799999999</v>
      </c>
      <c r="M1133" s="142">
        <f t="shared" si="595"/>
        <v>1</v>
      </c>
      <c r="N1133" s="142">
        <f t="shared" si="590"/>
        <v>1.2644872059188987</v>
      </c>
      <c r="O1133" s="135">
        <f t="shared" si="592"/>
        <v>1.2658596499999999</v>
      </c>
      <c r="P1133" s="135">
        <f t="shared" si="575"/>
        <v>960.72212262000005</v>
      </c>
      <c r="Q1133" s="190">
        <f t="shared" si="587"/>
        <v>0</v>
      </c>
      <c r="R1133" s="191">
        <f t="shared" si="584"/>
        <v>0</v>
      </c>
      <c r="S1133" s="135">
        <f t="shared" si="576"/>
        <v>0</v>
      </c>
      <c r="T1133" s="145">
        <f t="shared" si="585"/>
        <v>7.8600000000000003E-2</v>
      </c>
      <c r="U1133" s="143">
        <f t="shared" si="591"/>
        <v>19</v>
      </c>
      <c r="V1133" s="143">
        <v>252</v>
      </c>
      <c r="W1133" s="142">
        <f t="shared" si="577"/>
        <v>1.005721122</v>
      </c>
      <c r="X1133" s="135">
        <f t="shared" si="578"/>
        <v>5.4964084700000004</v>
      </c>
      <c r="Y1133" s="135">
        <f t="shared" si="579"/>
        <v>0</v>
      </c>
      <c r="Z1133" s="148" t="str">
        <f t="shared" si="588"/>
        <v>A+J=</v>
      </c>
      <c r="AA1133" s="140">
        <f t="shared" si="589"/>
        <v>45189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4"/>
      <c r="DX1133" s="1"/>
      <c r="DY1133" s="1"/>
      <c r="DZ1133" s="1"/>
      <c r="EA1133" s="1"/>
      <c r="EB1133" s="1"/>
      <c r="EC1133" s="1"/>
    </row>
    <row r="1134" spans="1:133" ht="15" x14ac:dyDescent="0.2">
      <c r="A1134" s="134">
        <f t="shared" si="580"/>
        <v>45187</v>
      </c>
      <c r="B1134" s="135">
        <f t="shared" si="572"/>
        <v>966.21853109000006</v>
      </c>
      <c r="C1134" s="220">
        <f t="shared" si="571"/>
        <v>758.94837363952263</v>
      </c>
      <c r="D1134" s="136">
        <f t="shared" si="581"/>
        <v>6659.95</v>
      </c>
      <c r="E1134" s="137">
        <f t="shared" si="593"/>
        <v>6667.94</v>
      </c>
      <c r="F1134" s="138">
        <f t="shared" si="594"/>
        <v>45128</v>
      </c>
      <c r="G1134" s="139">
        <f t="shared" si="573"/>
        <v>1.1997087065218626E-3</v>
      </c>
      <c r="H1134" s="140">
        <f t="shared" si="586"/>
        <v>45189</v>
      </c>
      <c r="I1134" s="140">
        <f t="shared" si="574"/>
        <v>45189</v>
      </c>
      <c r="J1134" s="141">
        <f t="shared" si="582"/>
        <v>21</v>
      </c>
      <c r="K1134" s="141">
        <f t="shared" ref="K1134:K1197" si="596">(J1134-(NETWORKDAYS(A1134,I1134,AD$148:AD$502)-1))</f>
        <v>19</v>
      </c>
      <c r="L1134" s="8">
        <f t="shared" si="583"/>
        <v>1.0010853799999999</v>
      </c>
      <c r="M1134" s="142">
        <f t="shared" si="595"/>
        <v>1</v>
      </c>
      <c r="N1134" s="142">
        <f t="shared" si="590"/>
        <v>1.2644872059188987</v>
      </c>
      <c r="O1134" s="135">
        <f t="shared" si="592"/>
        <v>1.2658596499999999</v>
      </c>
      <c r="P1134" s="135">
        <f t="shared" si="575"/>
        <v>960.72212262000005</v>
      </c>
      <c r="Q1134" s="190">
        <f t="shared" si="587"/>
        <v>0</v>
      </c>
      <c r="R1134" s="191">
        <f t="shared" si="584"/>
        <v>0</v>
      </c>
      <c r="S1134" s="135">
        <f t="shared" si="576"/>
        <v>0</v>
      </c>
      <c r="T1134" s="145">
        <f t="shared" si="585"/>
        <v>7.8600000000000003E-2</v>
      </c>
      <c r="U1134" s="143">
        <f t="shared" si="591"/>
        <v>19</v>
      </c>
      <c r="V1134" s="143">
        <v>252</v>
      </c>
      <c r="W1134" s="142">
        <f t="shared" si="577"/>
        <v>1.005721122</v>
      </c>
      <c r="X1134" s="135">
        <f t="shared" si="578"/>
        <v>5.4964084700000004</v>
      </c>
      <c r="Y1134" s="135">
        <f t="shared" si="579"/>
        <v>0</v>
      </c>
      <c r="Z1134" s="148" t="str">
        <f t="shared" si="588"/>
        <v>A+J=</v>
      </c>
      <c r="AA1134" s="140">
        <f t="shared" si="589"/>
        <v>45189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4"/>
      <c r="DX1134" s="1"/>
      <c r="DY1134" s="1"/>
      <c r="DZ1134" s="1"/>
      <c r="EA1134" s="1"/>
      <c r="EB1134" s="1"/>
      <c r="EC1134" s="1"/>
    </row>
    <row r="1135" spans="1:133" ht="15" x14ac:dyDescent="0.2">
      <c r="A1135" s="134">
        <f t="shared" si="580"/>
        <v>45188</v>
      </c>
      <c r="B1135" s="135">
        <f t="shared" si="572"/>
        <v>966.56387173999997</v>
      </c>
      <c r="C1135" s="220">
        <f t="shared" si="571"/>
        <v>758.94837363952263</v>
      </c>
      <c r="D1135" s="136">
        <f t="shared" si="581"/>
        <v>6659.95</v>
      </c>
      <c r="E1135" s="137">
        <f t="shared" si="593"/>
        <v>6667.94</v>
      </c>
      <c r="F1135" s="138">
        <f t="shared" si="594"/>
        <v>45128</v>
      </c>
      <c r="G1135" s="139">
        <f t="shared" si="573"/>
        <v>1.1997087065218626E-3</v>
      </c>
      <c r="H1135" s="140">
        <f t="shared" si="586"/>
        <v>45189</v>
      </c>
      <c r="I1135" s="140">
        <f t="shared" si="574"/>
        <v>45189</v>
      </c>
      <c r="J1135" s="141">
        <f t="shared" si="582"/>
        <v>21</v>
      </c>
      <c r="K1135" s="141">
        <f t="shared" si="596"/>
        <v>20</v>
      </c>
      <c r="L1135" s="8">
        <f t="shared" si="583"/>
        <v>1.00114254</v>
      </c>
      <c r="M1135" s="142">
        <f t="shared" si="595"/>
        <v>1</v>
      </c>
      <c r="N1135" s="142">
        <f t="shared" si="590"/>
        <v>1.2644872059188987</v>
      </c>
      <c r="O1135" s="135">
        <f t="shared" si="592"/>
        <v>1.26593193</v>
      </c>
      <c r="P1135" s="135">
        <f t="shared" si="575"/>
        <v>960.77697940999997</v>
      </c>
      <c r="Q1135" s="190">
        <f t="shared" si="587"/>
        <v>0</v>
      </c>
      <c r="R1135" s="191">
        <f t="shared" si="584"/>
        <v>0</v>
      </c>
      <c r="S1135" s="135">
        <f t="shared" si="576"/>
        <v>0</v>
      </c>
      <c r="T1135" s="145">
        <f t="shared" si="585"/>
        <v>7.8600000000000003E-2</v>
      </c>
      <c r="U1135" s="143">
        <f t="shared" si="591"/>
        <v>20</v>
      </c>
      <c r="V1135" s="143">
        <v>252</v>
      </c>
      <c r="W1135" s="142">
        <f t="shared" si="577"/>
        <v>1.006023138</v>
      </c>
      <c r="X1135" s="135">
        <f t="shared" si="578"/>
        <v>5.7868923299999997</v>
      </c>
      <c r="Y1135" s="135">
        <f t="shared" si="579"/>
        <v>0</v>
      </c>
      <c r="Z1135" s="148" t="str">
        <f t="shared" si="588"/>
        <v>A+J=</v>
      </c>
      <c r="AA1135" s="140">
        <f t="shared" si="589"/>
        <v>45189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4"/>
      <c r="DX1135" s="1"/>
      <c r="DY1135" s="1"/>
      <c r="DZ1135" s="1"/>
      <c r="EA1135" s="1"/>
      <c r="EB1135" s="1"/>
      <c r="EC1135" s="1"/>
    </row>
    <row r="1136" spans="1:133" ht="15" x14ac:dyDescent="0.2">
      <c r="A1136" s="134">
        <f t="shared" si="580"/>
        <v>45189</v>
      </c>
      <c r="B1136" s="135">
        <f t="shared" si="572"/>
        <v>966.90933391999999</v>
      </c>
      <c r="C1136" s="220">
        <f t="shared" si="571"/>
        <v>758.94837363952263</v>
      </c>
      <c r="D1136" s="136">
        <f t="shared" si="581"/>
        <v>6659.95</v>
      </c>
      <c r="E1136" s="137">
        <f t="shared" si="593"/>
        <v>6667.94</v>
      </c>
      <c r="F1136" s="138">
        <f t="shared" si="594"/>
        <v>45128</v>
      </c>
      <c r="G1136" s="139">
        <f t="shared" si="573"/>
        <v>1.1997087065218626E-3</v>
      </c>
      <c r="H1136" s="140">
        <f t="shared" si="586"/>
        <v>45219</v>
      </c>
      <c r="I1136" s="140">
        <f t="shared" si="574"/>
        <v>45189</v>
      </c>
      <c r="J1136" s="141">
        <f t="shared" si="582"/>
        <v>21</v>
      </c>
      <c r="K1136" s="141">
        <f t="shared" si="596"/>
        <v>21</v>
      </c>
      <c r="L1136" s="8">
        <f t="shared" si="583"/>
        <v>1.0011996999999999</v>
      </c>
      <c r="M1136" s="142">
        <f t="shared" si="595"/>
        <v>1</v>
      </c>
      <c r="N1136" s="142">
        <f t="shared" si="590"/>
        <v>1.2644872059188987</v>
      </c>
      <c r="O1136" s="135">
        <f t="shared" si="592"/>
        <v>1.26600421</v>
      </c>
      <c r="P1136" s="135">
        <f t="shared" si="575"/>
        <v>960.8318362</v>
      </c>
      <c r="Q1136" s="190">
        <f t="shared" si="587"/>
        <v>37</v>
      </c>
      <c r="R1136" s="191">
        <f t="shared" si="584"/>
        <v>1.1800642800141222E-2</v>
      </c>
      <c r="S1136" s="135">
        <f t="shared" si="576"/>
        <v>11.338433289999999</v>
      </c>
      <c r="T1136" s="145">
        <f t="shared" si="585"/>
        <v>7.8600000000000003E-2</v>
      </c>
      <c r="U1136" s="143">
        <f t="shared" si="591"/>
        <v>21</v>
      </c>
      <c r="V1136" s="143">
        <v>252</v>
      </c>
      <c r="W1136" s="142">
        <f t="shared" si="577"/>
        <v>1.0063252460000001</v>
      </c>
      <c r="X1136" s="135">
        <f t="shared" si="578"/>
        <v>6.0774977200000002</v>
      </c>
      <c r="Y1136" s="135">
        <f t="shared" si="579"/>
        <v>17.415931010000001</v>
      </c>
      <c r="Z1136" s="148" t="str">
        <f t="shared" si="588"/>
        <v>A+J=</v>
      </c>
      <c r="AA1136" s="140">
        <f t="shared" si="589"/>
        <v>45189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4"/>
      <c r="DX1136" s="1"/>
      <c r="DY1136" s="1"/>
      <c r="DZ1136" s="1"/>
      <c r="EA1136" s="1"/>
      <c r="EB1136" s="1"/>
      <c r="EC1136" s="1"/>
    </row>
    <row r="1137" spans="1:133" ht="15" x14ac:dyDescent="0.2">
      <c r="A1137" s="134">
        <f t="shared" si="580"/>
        <v>45190</v>
      </c>
      <c r="B1137" s="135">
        <f t="shared" si="572"/>
        <v>949.88246995999998</v>
      </c>
      <c r="C1137" s="220">
        <f t="shared" si="571"/>
        <v>749.99229497845715</v>
      </c>
      <c r="D1137" s="136">
        <f t="shared" si="581"/>
        <v>6667.94</v>
      </c>
      <c r="E1137" s="137">
        <f t="shared" si="593"/>
        <v>6683.28</v>
      </c>
      <c r="F1137" s="138">
        <f t="shared" si="594"/>
        <v>45158</v>
      </c>
      <c r="G1137" s="139">
        <f t="shared" si="573"/>
        <v>2.3005605929267148E-3</v>
      </c>
      <c r="H1137" s="140">
        <f t="shared" si="586"/>
        <v>45219</v>
      </c>
      <c r="I1137" s="140">
        <f t="shared" si="574"/>
        <v>45219</v>
      </c>
      <c r="J1137" s="141">
        <f t="shared" si="582"/>
        <v>21</v>
      </c>
      <c r="K1137" s="141">
        <f t="shared" si="596"/>
        <v>1</v>
      </c>
      <c r="L1137" s="8">
        <f t="shared" si="583"/>
        <v>1.00010943</v>
      </c>
      <c r="M1137" s="142">
        <f t="shared" si="595"/>
        <v>1.0011996999999999</v>
      </c>
      <c r="N1137" s="142">
        <f t="shared" si="590"/>
        <v>1.2660042112198395</v>
      </c>
      <c r="O1137" s="135">
        <f t="shared" si="592"/>
        <v>1.26614275</v>
      </c>
      <c r="P1137" s="135">
        <f t="shared" si="575"/>
        <v>949.59730683999999</v>
      </c>
      <c r="Q1137" s="190">
        <f t="shared" si="587"/>
        <v>0</v>
      </c>
      <c r="R1137" s="191">
        <f t="shared" si="584"/>
        <v>0</v>
      </c>
      <c r="S1137" s="135">
        <f t="shared" si="576"/>
        <v>0</v>
      </c>
      <c r="T1137" s="145">
        <f t="shared" si="585"/>
        <v>7.8600000000000003E-2</v>
      </c>
      <c r="U1137" s="143">
        <f t="shared" si="591"/>
        <v>1</v>
      </c>
      <c r="V1137" s="143">
        <v>252</v>
      </c>
      <c r="W1137" s="142">
        <f t="shared" si="577"/>
        <v>1.0003002990000001</v>
      </c>
      <c r="X1137" s="135">
        <f t="shared" si="578"/>
        <v>0.28516311999999999</v>
      </c>
      <c r="Y1137" s="135">
        <f t="shared" si="579"/>
        <v>0</v>
      </c>
      <c r="Z1137" s="148" t="str">
        <f t="shared" si="588"/>
        <v>A+J=</v>
      </c>
      <c r="AA1137" s="140">
        <f t="shared" si="589"/>
        <v>45219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4"/>
      <c r="DX1137" s="1"/>
      <c r="DY1137" s="1"/>
      <c r="DZ1137" s="1"/>
      <c r="EA1137" s="1"/>
      <c r="EB1137" s="1"/>
      <c r="EC1137" s="1"/>
    </row>
    <row r="1138" spans="1:133" ht="15" x14ac:dyDescent="0.2">
      <c r="A1138" s="134">
        <f t="shared" si="580"/>
        <v>45191</v>
      </c>
      <c r="B1138" s="135">
        <f t="shared" si="572"/>
        <v>950.27169144000004</v>
      </c>
      <c r="C1138" s="220">
        <f t="shared" si="571"/>
        <v>749.99229497845715</v>
      </c>
      <c r="D1138" s="136">
        <f t="shared" si="581"/>
        <v>6667.94</v>
      </c>
      <c r="E1138" s="137">
        <f t="shared" si="593"/>
        <v>6683.28</v>
      </c>
      <c r="F1138" s="138">
        <f t="shared" si="594"/>
        <v>45158</v>
      </c>
      <c r="G1138" s="139">
        <f t="shared" si="573"/>
        <v>2.3005605929267148E-3</v>
      </c>
      <c r="H1138" s="140">
        <f t="shared" si="586"/>
        <v>45219</v>
      </c>
      <c r="I1138" s="140">
        <f t="shared" si="574"/>
        <v>45219</v>
      </c>
      <c r="J1138" s="141">
        <f t="shared" si="582"/>
        <v>21</v>
      </c>
      <c r="K1138" s="141">
        <f t="shared" si="596"/>
        <v>2</v>
      </c>
      <c r="L1138" s="8">
        <f t="shared" si="583"/>
        <v>1.0002188700000001</v>
      </c>
      <c r="M1138" s="142">
        <f t="shared" si="595"/>
        <v>1.0011996999999999</v>
      </c>
      <c r="N1138" s="142">
        <f t="shared" si="590"/>
        <v>1.2660042112198395</v>
      </c>
      <c r="O1138" s="135">
        <f t="shared" si="592"/>
        <v>1.2662812999999999</v>
      </c>
      <c r="P1138" s="135">
        <f t="shared" si="575"/>
        <v>949.70121827000003</v>
      </c>
      <c r="Q1138" s="190">
        <f t="shared" si="587"/>
        <v>0</v>
      </c>
      <c r="R1138" s="191">
        <f t="shared" si="584"/>
        <v>0</v>
      </c>
      <c r="S1138" s="135">
        <f t="shared" si="576"/>
        <v>0</v>
      </c>
      <c r="T1138" s="145">
        <f t="shared" si="585"/>
        <v>7.8600000000000003E-2</v>
      </c>
      <c r="U1138" s="143">
        <f t="shared" si="591"/>
        <v>2</v>
      </c>
      <c r="V1138" s="143">
        <v>252</v>
      </c>
      <c r="W1138" s="142">
        <f t="shared" si="577"/>
        <v>1.0006006869999999</v>
      </c>
      <c r="X1138" s="135">
        <f t="shared" si="578"/>
        <v>0.57047316999999997</v>
      </c>
      <c r="Y1138" s="135">
        <f t="shared" si="579"/>
        <v>0</v>
      </c>
      <c r="Z1138" s="148" t="str">
        <f t="shared" si="588"/>
        <v>A+J=</v>
      </c>
      <c r="AA1138" s="140">
        <f t="shared" si="589"/>
        <v>45219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4"/>
      <c r="DX1138" s="1"/>
      <c r="DY1138" s="1"/>
      <c r="DZ1138" s="1"/>
      <c r="EA1138" s="1"/>
      <c r="EB1138" s="1"/>
      <c r="EC1138" s="1"/>
    </row>
    <row r="1139" spans="1:133" ht="15" x14ac:dyDescent="0.2">
      <c r="A1139" s="134">
        <f t="shared" si="580"/>
        <v>45192</v>
      </c>
      <c r="B1139" s="135">
        <f t="shared" si="572"/>
        <v>950.66106929</v>
      </c>
      <c r="C1139" s="220">
        <f t="shared" si="571"/>
        <v>749.99229497845715</v>
      </c>
      <c r="D1139" s="136">
        <f t="shared" si="581"/>
        <v>6667.94</v>
      </c>
      <c r="E1139" s="137">
        <f t="shared" si="593"/>
        <v>6683.28</v>
      </c>
      <c r="F1139" s="138">
        <f t="shared" si="594"/>
        <v>45158</v>
      </c>
      <c r="G1139" s="139">
        <f t="shared" si="573"/>
        <v>2.3005605929267148E-3</v>
      </c>
      <c r="H1139" s="140">
        <f t="shared" si="586"/>
        <v>45219</v>
      </c>
      <c r="I1139" s="140">
        <f t="shared" si="574"/>
        <v>45219</v>
      </c>
      <c r="J1139" s="141">
        <f t="shared" si="582"/>
        <v>21</v>
      </c>
      <c r="K1139" s="141">
        <f t="shared" si="596"/>
        <v>3</v>
      </c>
      <c r="L1139" s="8">
        <f t="shared" si="583"/>
        <v>1.0003283199999999</v>
      </c>
      <c r="M1139" s="142">
        <f t="shared" si="595"/>
        <v>1.0011996999999999</v>
      </c>
      <c r="N1139" s="142">
        <f t="shared" si="590"/>
        <v>1.2660042112198395</v>
      </c>
      <c r="O1139" s="135">
        <f t="shared" si="592"/>
        <v>1.2664198600000001</v>
      </c>
      <c r="P1139" s="135">
        <f t="shared" si="575"/>
        <v>949.80513719999999</v>
      </c>
      <c r="Q1139" s="190">
        <f t="shared" si="587"/>
        <v>0</v>
      </c>
      <c r="R1139" s="191">
        <f t="shared" si="584"/>
        <v>0</v>
      </c>
      <c r="S1139" s="135">
        <f t="shared" si="576"/>
        <v>0</v>
      </c>
      <c r="T1139" s="145">
        <f t="shared" si="585"/>
        <v>7.8600000000000003E-2</v>
      </c>
      <c r="U1139" s="143">
        <f t="shared" si="591"/>
        <v>3</v>
      </c>
      <c r="V1139" s="143">
        <v>252</v>
      </c>
      <c r="W1139" s="142">
        <f t="shared" si="577"/>
        <v>1.000901166</v>
      </c>
      <c r="X1139" s="135">
        <f t="shared" si="578"/>
        <v>0.85593209000000003</v>
      </c>
      <c r="Y1139" s="135">
        <f t="shared" si="579"/>
        <v>0</v>
      </c>
      <c r="Z1139" s="148" t="str">
        <f t="shared" si="588"/>
        <v>A+J=</v>
      </c>
      <c r="AA1139" s="140">
        <f t="shared" si="589"/>
        <v>45219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4"/>
      <c r="DX1139" s="1"/>
      <c r="DY1139" s="1"/>
      <c r="DZ1139" s="1"/>
      <c r="EA1139" s="1"/>
      <c r="EB1139" s="1"/>
      <c r="EC1139" s="1"/>
    </row>
    <row r="1140" spans="1:133" ht="15" x14ac:dyDescent="0.2">
      <c r="A1140" s="134">
        <f t="shared" si="580"/>
        <v>45193</v>
      </c>
      <c r="B1140" s="135">
        <f t="shared" si="572"/>
        <v>950.66106929</v>
      </c>
      <c r="C1140" s="220">
        <f t="shared" si="571"/>
        <v>749.99229497845715</v>
      </c>
      <c r="D1140" s="136">
        <f t="shared" si="581"/>
        <v>6667.94</v>
      </c>
      <c r="E1140" s="137">
        <f t="shared" si="593"/>
        <v>6683.28</v>
      </c>
      <c r="F1140" s="138">
        <f t="shared" si="594"/>
        <v>45158</v>
      </c>
      <c r="G1140" s="139">
        <f t="shared" si="573"/>
        <v>2.3005605929267148E-3</v>
      </c>
      <c r="H1140" s="140">
        <f t="shared" si="586"/>
        <v>45219</v>
      </c>
      <c r="I1140" s="140">
        <f t="shared" si="574"/>
        <v>45219</v>
      </c>
      <c r="J1140" s="141">
        <f t="shared" si="582"/>
        <v>21</v>
      </c>
      <c r="K1140" s="141">
        <f t="shared" si="596"/>
        <v>3</v>
      </c>
      <c r="L1140" s="8">
        <f t="shared" si="583"/>
        <v>1.0003283199999999</v>
      </c>
      <c r="M1140" s="142">
        <f t="shared" si="595"/>
        <v>1.0011996999999999</v>
      </c>
      <c r="N1140" s="142">
        <f t="shared" si="590"/>
        <v>1.2660042112198395</v>
      </c>
      <c r="O1140" s="135">
        <f t="shared" si="592"/>
        <v>1.2664198600000001</v>
      </c>
      <c r="P1140" s="135">
        <f t="shared" si="575"/>
        <v>949.80513719999999</v>
      </c>
      <c r="Q1140" s="190">
        <f t="shared" si="587"/>
        <v>0</v>
      </c>
      <c r="R1140" s="191">
        <f t="shared" si="584"/>
        <v>0</v>
      </c>
      <c r="S1140" s="135">
        <f t="shared" si="576"/>
        <v>0</v>
      </c>
      <c r="T1140" s="145">
        <f t="shared" si="585"/>
        <v>7.8600000000000003E-2</v>
      </c>
      <c r="U1140" s="143">
        <f t="shared" si="591"/>
        <v>3</v>
      </c>
      <c r="V1140" s="143">
        <v>252</v>
      </c>
      <c r="W1140" s="142">
        <f t="shared" si="577"/>
        <v>1.000901166</v>
      </c>
      <c r="X1140" s="135">
        <f t="shared" si="578"/>
        <v>0.85593209000000003</v>
      </c>
      <c r="Y1140" s="135">
        <f t="shared" si="579"/>
        <v>0</v>
      </c>
      <c r="Z1140" s="148" t="str">
        <f t="shared" si="588"/>
        <v>A+J=</v>
      </c>
      <c r="AA1140" s="140">
        <f t="shared" si="589"/>
        <v>45219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4"/>
      <c r="DX1140" s="1"/>
      <c r="DY1140" s="1"/>
      <c r="DZ1140" s="1"/>
      <c r="EA1140" s="1"/>
      <c r="EB1140" s="1"/>
      <c r="EC1140" s="1"/>
    </row>
    <row r="1141" spans="1:133" ht="15" x14ac:dyDescent="0.2">
      <c r="A1141" s="134">
        <f t="shared" si="580"/>
        <v>45194</v>
      </c>
      <c r="B1141" s="135">
        <f t="shared" si="572"/>
        <v>950.66106929</v>
      </c>
      <c r="C1141" s="220">
        <f t="shared" si="571"/>
        <v>749.99229497845715</v>
      </c>
      <c r="D1141" s="136">
        <f t="shared" si="581"/>
        <v>6667.94</v>
      </c>
      <c r="E1141" s="137">
        <f t="shared" si="593"/>
        <v>6683.28</v>
      </c>
      <c r="F1141" s="138">
        <f t="shared" si="594"/>
        <v>45158</v>
      </c>
      <c r="G1141" s="139">
        <f t="shared" si="573"/>
        <v>2.3005605929267148E-3</v>
      </c>
      <c r="H1141" s="140">
        <f t="shared" si="586"/>
        <v>45219</v>
      </c>
      <c r="I1141" s="140">
        <f t="shared" si="574"/>
        <v>45219</v>
      </c>
      <c r="J1141" s="141">
        <f t="shared" si="582"/>
        <v>21</v>
      </c>
      <c r="K1141" s="141">
        <f t="shared" si="596"/>
        <v>3</v>
      </c>
      <c r="L1141" s="8">
        <f t="shared" si="583"/>
        <v>1.0003283199999999</v>
      </c>
      <c r="M1141" s="142">
        <f t="shared" si="595"/>
        <v>1.0011996999999999</v>
      </c>
      <c r="N1141" s="142">
        <f t="shared" si="590"/>
        <v>1.2660042112198395</v>
      </c>
      <c r="O1141" s="135">
        <f t="shared" si="592"/>
        <v>1.2664198600000001</v>
      </c>
      <c r="P1141" s="135">
        <f t="shared" si="575"/>
        <v>949.80513719999999</v>
      </c>
      <c r="Q1141" s="190">
        <f t="shared" si="587"/>
        <v>0</v>
      </c>
      <c r="R1141" s="191">
        <f t="shared" si="584"/>
        <v>0</v>
      </c>
      <c r="S1141" s="135">
        <f t="shared" si="576"/>
        <v>0</v>
      </c>
      <c r="T1141" s="145">
        <f t="shared" si="585"/>
        <v>7.8600000000000003E-2</v>
      </c>
      <c r="U1141" s="143">
        <f t="shared" si="591"/>
        <v>3</v>
      </c>
      <c r="V1141" s="143">
        <v>252</v>
      </c>
      <c r="W1141" s="142">
        <f t="shared" si="577"/>
        <v>1.000901166</v>
      </c>
      <c r="X1141" s="135">
        <f t="shared" si="578"/>
        <v>0.85593209000000003</v>
      </c>
      <c r="Y1141" s="135">
        <f t="shared" si="579"/>
        <v>0</v>
      </c>
      <c r="Z1141" s="148" t="str">
        <f t="shared" si="588"/>
        <v>A+J=</v>
      </c>
      <c r="AA1141" s="140">
        <f t="shared" si="589"/>
        <v>45219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4"/>
      <c r="DX1141" s="1"/>
      <c r="DY1141" s="1"/>
      <c r="DZ1141" s="1"/>
      <c r="EA1141" s="1"/>
      <c r="EB1141" s="1"/>
      <c r="EC1141" s="1"/>
    </row>
    <row r="1142" spans="1:133" ht="15" x14ac:dyDescent="0.2">
      <c r="A1142" s="134">
        <f t="shared" si="580"/>
        <v>45195</v>
      </c>
      <c r="B1142" s="135">
        <f t="shared" si="572"/>
        <v>951.05061855999998</v>
      </c>
      <c r="C1142" s="220">
        <f t="shared" si="571"/>
        <v>749.99229497845715</v>
      </c>
      <c r="D1142" s="136">
        <f t="shared" si="581"/>
        <v>6667.94</v>
      </c>
      <c r="E1142" s="137">
        <f t="shared" si="593"/>
        <v>6683.28</v>
      </c>
      <c r="F1142" s="138">
        <f t="shared" si="594"/>
        <v>45158</v>
      </c>
      <c r="G1142" s="139">
        <f t="shared" si="573"/>
        <v>2.3005605929267148E-3</v>
      </c>
      <c r="H1142" s="140">
        <f t="shared" si="586"/>
        <v>45219</v>
      </c>
      <c r="I1142" s="140">
        <f t="shared" si="574"/>
        <v>45219</v>
      </c>
      <c r="J1142" s="141">
        <f t="shared" si="582"/>
        <v>21</v>
      </c>
      <c r="K1142" s="141">
        <f t="shared" si="596"/>
        <v>4</v>
      </c>
      <c r="L1142" s="8">
        <f t="shared" si="583"/>
        <v>1.0004377900000001</v>
      </c>
      <c r="M1142" s="142">
        <f t="shared" si="595"/>
        <v>1.0011996999999999</v>
      </c>
      <c r="N1142" s="142">
        <f t="shared" si="590"/>
        <v>1.2660042112198395</v>
      </c>
      <c r="O1142" s="135">
        <f t="shared" si="592"/>
        <v>1.26655845</v>
      </c>
      <c r="P1142" s="135">
        <f t="shared" si="575"/>
        <v>949.90907862999995</v>
      </c>
      <c r="Q1142" s="190">
        <f t="shared" si="587"/>
        <v>0</v>
      </c>
      <c r="R1142" s="191">
        <f t="shared" si="584"/>
        <v>0</v>
      </c>
      <c r="S1142" s="135">
        <f t="shared" si="576"/>
        <v>0</v>
      </c>
      <c r="T1142" s="145">
        <f t="shared" si="585"/>
        <v>7.8600000000000003E-2</v>
      </c>
      <c r="U1142" s="143">
        <f t="shared" si="591"/>
        <v>4</v>
      </c>
      <c r="V1142" s="143">
        <v>252</v>
      </c>
      <c r="W1142" s="142">
        <f t="shared" si="577"/>
        <v>1.0012017360000001</v>
      </c>
      <c r="X1142" s="135">
        <f t="shared" si="578"/>
        <v>1.14153993</v>
      </c>
      <c r="Y1142" s="135">
        <f t="shared" si="579"/>
        <v>0</v>
      </c>
      <c r="Z1142" s="148" t="str">
        <f t="shared" si="588"/>
        <v>A+J=</v>
      </c>
      <c r="AA1142" s="140">
        <f t="shared" si="589"/>
        <v>45219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4"/>
      <c r="DX1142" s="1"/>
      <c r="DY1142" s="1"/>
      <c r="DZ1142" s="1"/>
      <c r="EA1142" s="1"/>
      <c r="EB1142" s="1"/>
      <c r="EC1142" s="1"/>
    </row>
    <row r="1143" spans="1:133" ht="15" x14ac:dyDescent="0.2">
      <c r="A1143" s="134">
        <f t="shared" si="580"/>
        <v>45196</v>
      </c>
      <c r="B1143" s="135">
        <f t="shared" si="572"/>
        <v>951.44032239000001</v>
      </c>
      <c r="C1143" s="220">
        <f t="shared" si="571"/>
        <v>749.99229497845715</v>
      </c>
      <c r="D1143" s="136">
        <f t="shared" si="581"/>
        <v>6667.94</v>
      </c>
      <c r="E1143" s="137">
        <f t="shared" si="593"/>
        <v>6683.28</v>
      </c>
      <c r="F1143" s="138">
        <f t="shared" si="594"/>
        <v>45158</v>
      </c>
      <c r="G1143" s="139">
        <f t="shared" si="573"/>
        <v>2.3005605929267148E-3</v>
      </c>
      <c r="H1143" s="140">
        <f t="shared" si="586"/>
        <v>45219</v>
      </c>
      <c r="I1143" s="140">
        <f t="shared" si="574"/>
        <v>45219</v>
      </c>
      <c r="J1143" s="141">
        <f t="shared" si="582"/>
        <v>21</v>
      </c>
      <c r="K1143" s="141">
        <f t="shared" si="596"/>
        <v>5</v>
      </c>
      <c r="L1143" s="8">
        <f t="shared" si="583"/>
        <v>1.00054727</v>
      </c>
      <c r="M1143" s="142">
        <f t="shared" si="595"/>
        <v>1.0011996999999999</v>
      </c>
      <c r="N1143" s="142">
        <f t="shared" si="590"/>
        <v>1.2660042112198395</v>
      </c>
      <c r="O1143" s="135">
        <f t="shared" si="592"/>
        <v>1.2666970500000001</v>
      </c>
      <c r="P1143" s="135">
        <f t="shared" si="575"/>
        <v>950.01302756999996</v>
      </c>
      <c r="Q1143" s="190">
        <f t="shared" si="587"/>
        <v>0</v>
      </c>
      <c r="R1143" s="191">
        <f t="shared" si="584"/>
        <v>0</v>
      </c>
      <c r="S1143" s="135">
        <f t="shared" si="576"/>
        <v>0</v>
      </c>
      <c r="T1143" s="145">
        <f t="shared" si="585"/>
        <v>7.8600000000000003E-2</v>
      </c>
      <c r="U1143" s="143">
        <f t="shared" si="591"/>
        <v>5</v>
      </c>
      <c r="V1143" s="143">
        <v>252</v>
      </c>
      <c r="W1143" s="142">
        <f t="shared" si="577"/>
        <v>1.0015023949999999</v>
      </c>
      <c r="X1143" s="135">
        <f t="shared" si="578"/>
        <v>1.42729482</v>
      </c>
      <c r="Y1143" s="135">
        <f t="shared" si="579"/>
        <v>0</v>
      </c>
      <c r="Z1143" s="148" t="str">
        <f t="shared" si="588"/>
        <v>A+J=</v>
      </c>
      <c r="AA1143" s="140">
        <f t="shared" si="589"/>
        <v>45219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4"/>
      <c r="DX1143" s="1"/>
      <c r="DY1143" s="1"/>
      <c r="DZ1143" s="1"/>
      <c r="EA1143" s="1"/>
      <c r="EB1143" s="1"/>
      <c r="EC1143" s="1"/>
    </row>
    <row r="1144" spans="1:133" ht="15" x14ac:dyDescent="0.2">
      <c r="A1144" s="134">
        <f t="shared" si="580"/>
        <v>45197</v>
      </c>
      <c r="B1144" s="135">
        <f t="shared" si="572"/>
        <v>951.83019020000006</v>
      </c>
      <c r="C1144" s="220">
        <f t="shared" si="571"/>
        <v>749.99229497845715</v>
      </c>
      <c r="D1144" s="136">
        <f t="shared" si="581"/>
        <v>6667.94</v>
      </c>
      <c r="E1144" s="137">
        <f t="shared" si="593"/>
        <v>6683.28</v>
      </c>
      <c r="F1144" s="138">
        <f t="shared" si="594"/>
        <v>45158</v>
      </c>
      <c r="G1144" s="139">
        <f t="shared" si="573"/>
        <v>2.3005605929267148E-3</v>
      </c>
      <c r="H1144" s="140">
        <f t="shared" si="586"/>
        <v>45219</v>
      </c>
      <c r="I1144" s="140">
        <f t="shared" si="574"/>
        <v>45219</v>
      </c>
      <c r="J1144" s="141">
        <f t="shared" si="582"/>
        <v>21</v>
      </c>
      <c r="K1144" s="141">
        <f t="shared" si="596"/>
        <v>6</v>
      </c>
      <c r="L1144" s="8">
        <f t="shared" si="583"/>
        <v>1.00065676</v>
      </c>
      <c r="M1144" s="142">
        <f t="shared" si="595"/>
        <v>1.0011996999999999</v>
      </c>
      <c r="N1144" s="142">
        <f t="shared" si="590"/>
        <v>1.2660042112198395</v>
      </c>
      <c r="O1144" s="135">
        <f t="shared" si="592"/>
        <v>1.2668356700000001</v>
      </c>
      <c r="P1144" s="135">
        <f t="shared" si="575"/>
        <v>950.11699150000004</v>
      </c>
      <c r="Q1144" s="190">
        <f t="shared" si="587"/>
        <v>0</v>
      </c>
      <c r="R1144" s="191">
        <f t="shared" si="584"/>
        <v>0</v>
      </c>
      <c r="S1144" s="135">
        <f t="shared" si="576"/>
        <v>0</v>
      </c>
      <c r="T1144" s="145">
        <f t="shared" si="585"/>
        <v>7.8600000000000003E-2</v>
      </c>
      <c r="U1144" s="143">
        <f t="shared" si="591"/>
        <v>6</v>
      </c>
      <c r="V1144" s="143">
        <v>252</v>
      </c>
      <c r="W1144" s="142">
        <f t="shared" si="577"/>
        <v>1.001803145</v>
      </c>
      <c r="X1144" s="135">
        <f t="shared" si="578"/>
        <v>1.7131987</v>
      </c>
      <c r="Y1144" s="135">
        <f t="shared" si="579"/>
        <v>0</v>
      </c>
      <c r="Z1144" s="148" t="str">
        <f t="shared" si="588"/>
        <v>A+J=</v>
      </c>
      <c r="AA1144" s="140">
        <f t="shared" si="589"/>
        <v>45219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4"/>
      <c r="DX1144" s="1"/>
      <c r="DY1144" s="1"/>
      <c r="DZ1144" s="1"/>
      <c r="EA1144" s="1"/>
      <c r="EB1144" s="1"/>
      <c r="EC1144" s="1"/>
    </row>
    <row r="1145" spans="1:133" ht="15" x14ac:dyDescent="0.2">
      <c r="A1145" s="134">
        <f t="shared" si="580"/>
        <v>45198</v>
      </c>
      <c r="B1145" s="135">
        <f t="shared" si="572"/>
        <v>952.22020606000001</v>
      </c>
      <c r="C1145" s="220">
        <f t="shared" si="571"/>
        <v>749.99229497845715</v>
      </c>
      <c r="D1145" s="136">
        <f t="shared" si="581"/>
        <v>6667.94</v>
      </c>
      <c r="E1145" s="137">
        <f t="shared" si="593"/>
        <v>6683.28</v>
      </c>
      <c r="F1145" s="138">
        <f t="shared" si="594"/>
        <v>45158</v>
      </c>
      <c r="G1145" s="139">
        <f t="shared" si="573"/>
        <v>2.3005605929267148E-3</v>
      </c>
      <c r="H1145" s="140">
        <f t="shared" si="586"/>
        <v>45219</v>
      </c>
      <c r="I1145" s="140">
        <f t="shared" si="574"/>
        <v>45219</v>
      </c>
      <c r="J1145" s="141">
        <f t="shared" si="582"/>
        <v>21</v>
      </c>
      <c r="K1145" s="141">
        <f t="shared" si="596"/>
        <v>7</v>
      </c>
      <c r="L1145" s="8">
        <f t="shared" si="583"/>
        <v>1.00076626</v>
      </c>
      <c r="M1145" s="142">
        <f t="shared" si="595"/>
        <v>1.0011996999999999</v>
      </c>
      <c r="N1145" s="142">
        <f t="shared" si="590"/>
        <v>1.2660042112198395</v>
      </c>
      <c r="O1145" s="135">
        <f t="shared" si="592"/>
        <v>1.2669742900000001</v>
      </c>
      <c r="P1145" s="135">
        <f t="shared" si="575"/>
        <v>950.22095543</v>
      </c>
      <c r="Q1145" s="190">
        <f t="shared" si="587"/>
        <v>0</v>
      </c>
      <c r="R1145" s="191">
        <f t="shared" si="584"/>
        <v>0</v>
      </c>
      <c r="S1145" s="135">
        <f t="shared" si="576"/>
        <v>0</v>
      </c>
      <c r="T1145" s="145">
        <f t="shared" si="585"/>
        <v>7.8600000000000003E-2</v>
      </c>
      <c r="U1145" s="143">
        <f t="shared" si="591"/>
        <v>7</v>
      </c>
      <c r="V1145" s="143">
        <v>252</v>
      </c>
      <c r="W1145" s="142">
        <f t="shared" si="577"/>
        <v>1.002103985</v>
      </c>
      <c r="X1145" s="135">
        <f t="shared" si="578"/>
        <v>1.9992506299999999</v>
      </c>
      <c r="Y1145" s="135">
        <f t="shared" si="579"/>
        <v>0</v>
      </c>
      <c r="Z1145" s="148" t="str">
        <f t="shared" si="588"/>
        <v>A+J=</v>
      </c>
      <c r="AA1145" s="140">
        <f t="shared" si="589"/>
        <v>45219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4"/>
      <c r="DX1145" s="1"/>
      <c r="DY1145" s="1"/>
      <c r="DZ1145" s="1"/>
      <c r="EA1145" s="1"/>
      <c r="EB1145" s="1"/>
      <c r="EC1145" s="1"/>
    </row>
    <row r="1146" spans="1:133" ht="15" x14ac:dyDescent="0.2">
      <c r="A1146" s="134">
        <f t="shared" si="580"/>
        <v>45199</v>
      </c>
      <c r="B1146" s="135">
        <f t="shared" si="572"/>
        <v>952.61040103000005</v>
      </c>
      <c r="C1146" s="220">
        <f t="shared" si="571"/>
        <v>749.99229497845715</v>
      </c>
      <c r="D1146" s="136">
        <f t="shared" si="581"/>
        <v>6667.94</v>
      </c>
      <c r="E1146" s="137">
        <f t="shared" si="593"/>
        <v>6683.28</v>
      </c>
      <c r="F1146" s="138">
        <f t="shared" si="594"/>
        <v>45158</v>
      </c>
      <c r="G1146" s="139">
        <f t="shared" si="573"/>
        <v>2.3005605929267148E-3</v>
      </c>
      <c r="H1146" s="140">
        <f t="shared" si="586"/>
        <v>45219</v>
      </c>
      <c r="I1146" s="140">
        <f t="shared" si="574"/>
        <v>45219</v>
      </c>
      <c r="J1146" s="141">
        <f t="shared" si="582"/>
        <v>21</v>
      </c>
      <c r="K1146" s="141">
        <f t="shared" si="596"/>
        <v>8</v>
      </c>
      <c r="L1146" s="8">
        <f t="shared" si="583"/>
        <v>1.0008757800000001</v>
      </c>
      <c r="M1146" s="142">
        <f t="shared" si="595"/>
        <v>1.0011996999999999</v>
      </c>
      <c r="N1146" s="142">
        <f t="shared" si="590"/>
        <v>1.2660042112198395</v>
      </c>
      <c r="O1146" s="135">
        <f t="shared" si="592"/>
        <v>1.26711295</v>
      </c>
      <c r="P1146" s="135">
        <f t="shared" si="575"/>
        <v>950.32494936000001</v>
      </c>
      <c r="Q1146" s="190">
        <f t="shared" si="587"/>
        <v>0</v>
      </c>
      <c r="R1146" s="191">
        <f t="shared" si="584"/>
        <v>0</v>
      </c>
      <c r="S1146" s="135">
        <f t="shared" si="576"/>
        <v>0</v>
      </c>
      <c r="T1146" s="145">
        <f t="shared" si="585"/>
        <v>7.8600000000000003E-2</v>
      </c>
      <c r="U1146" s="143">
        <f t="shared" si="591"/>
        <v>8</v>
      </c>
      <c r="V1146" s="143">
        <v>252</v>
      </c>
      <c r="W1146" s="142">
        <f t="shared" si="577"/>
        <v>1.0024049159999999</v>
      </c>
      <c r="X1146" s="135">
        <f t="shared" si="578"/>
        <v>2.28545167</v>
      </c>
      <c r="Y1146" s="135">
        <f t="shared" si="579"/>
        <v>0</v>
      </c>
      <c r="Z1146" s="148" t="str">
        <f t="shared" si="588"/>
        <v>A+J=</v>
      </c>
      <c r="AA1146" s="140">
        <f t="shared" si="589"/>
        <v>45219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4"/>
      <c r="DX1146" s="1"/>
      <c r="DY1146" s="1"/>
      <c r="DZ1146" s="1"/>
      <c r="EA1146" s="1"/>
      <c r="EB1146" s="1"/>
      <c r="EC1146" s="1"/>
    </row>
    <row r="1147" spans="1:133" ht="15" x14ac:dyDescent="0.2">
      <c r="A1147" s="134">
        <f t="shared" si="580"/>
        <v>45200</v>
      </c>
      <c r="B1147" s="135">
        <f t="shared" si="572"/>
        <v>952.61040103000005</v>
      </c>
      <c r="C1147" s="220">
        <f t="shared" si="571"/>
        <v>749.99229497845715</v>
      </c>
      <c r="D1147" s="136">
        <f t="shared" si="581"/>
        <v>6667.94</v>
      </c>
      <c r="E1147" s="137">
        <f t="shared" si="593"/>
        <v>6683.28</v>
      </c>
      <c r="F1147" s="138">
        <f t="shared" si="594"/>
        <v>45158</v>
      </c>
      <c r="G1147" s="139">
        <f t="shared" si="573"/>
        <v>2.3005605929267148E-3</v>
      </c>
      <c r="H1147" s="140">
        <f t="shared" si="586"/>
        <v>45219</v>
      </c>
      <c r="I1147" s="140">
        <f t="shared" si="574"/>
        <v>45219</v>
      </c>
      <c r="J1147" s="141">
        <f t="shared" si="582"/>
        <v>21</v>
      </c>
      <c r="K1147" s="141">
        <f t="shared" si="596"/>
        <v>8</v>
      </c>
      <c r="L1147" s="8">
        <f t="shared" si="583"/>
        <v>1.0008757800000001</v>
      </c>
      <c r="M1147" s="142">
        <f t="shared" si="595"/>
        <v>1.0011996999999999</v>
      </c>
      <c r="N1147" s="142">
        <f t="shared" si="590"/>
        <v>1.2660042112198395</v>
      </c>
      <c r="O1147" s="135">
        <f t="shared" si="592"/>
        <v>1.26711295</v>
      </c>
      <c r="P1147" s="135">
        <f t="shared" si="575"/>
        <v>950.32494936000001</v>
      </c>
      <c r="Q1147" s="190">
        <f t="shared" si="587"/>
        <v>0</v>
      </c>
      <c r="R1147" s="191">
        <f t="shared" si="584"/>
        <v>0</v>
      </c>
      <c r="S1147" s="135">
        <f t="shared" si="576"/>
        <v>0</v>
      </c>
      <c r="T1147" s="145">
        <f t="shared" si="585"/>
        <v>7.8600000000000003E-2</v>
      </c>
      <c r="U1147" s="143">
        <f t="shared" si="591"/>
        <v>8</v>
      </c>
      <c r="V1147" s="143">
        <v>252</v>
      </c>
      <c r="W1147" s="142">
        <f t="shared" si="577"/>
        <v>1.0024049159999999</v>
      </c>
      <c r="X1147" s="135">
        <f t="shared" si="578"/>
        <v>2.28545167</v>
      </c>
      <c r="Y1147" s="135">
        <f t="shared" si="579"/>
        <v>0</v>
      </c>
      <c r="Z1147" s="148" t="str">
        <f t="shared" si="588"/>
        <v>A+J=</v>
      </c>
      <c r="AA1147" s="140">
        <f t="shared" si="589"/>
        <v>45219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4"/>
      <c r="DX1147" s="1"/>
      <c r="DY1147" s="1"/>
      <c r="DZ1147" s="1"/>
      <c r="EA1147" s="1"/>
      <c r="EB1147" s="1"/>
      <c r="EC1147" s="1"/>
    </row>
    <row r="1148" spans="1:133" ht="15" x14ac:dyDescent="0.2">
      <c r="A1148" s="134">
        <f t="shared" si="580"/>
        <v>45201</v>
      </c>
      <c r="B1148" s="135">
        <f t="shared" si="572"/>
        <v>952.61040103000005</v>
      </c>
      <c r="C1148" s="220">
        <f t="shared" si="571"/>
        <v>749.99229497845715</v>
      </c>
      <c r="D1148" s="136">
        <f t="shared" si="581"/>
        <v>6667.94</v>
      </c>
      <c r="E1148" s="137">
        <f t="shared" si="593"/>
        <v>6683.28</v>
      </c>
      <c r="F1148" s="138">
        <f t="shared" si="594"/>
        <v>45158</v>
      </c>
      <c r="G1148" s="139">
        <f t="shared" si="573"/>
        <v>2.3005605929267148E-3</v>
      </c>
      <c r="H1148" s="140">
        <f t="shared" si="586"/>
        <v>45219</v>
      </c>
      <c r="I1148" s="140">
        <f t="shared" si="574"/>
        <v>45219</v>
      </c>
      <c r="J1148" s="141">
        <f t="shared" si="582"/>
        <v>21</v>
      </c>
      <c r="K1148" s="141">
        <f t="shared" si="596"/>
        <v>8</v>
      </c>
      <c r="L1148" s="8">
        <f t="shared" si="583"/>
        <v>1.0008757800000001</v>
      </c>
      <c r="M1148" s="142">
        <f t="shared" si="595"/>
        <v>1.0011996999999999</v>
      </c>
      <c r="N1148" s="142">
        <f t="shared" si="590"/>
        <v>1.2660042112198395</v>
      </c>
      <c r="O1148" s="135">
        <f t="shared" si="592"/>
        <v>1.26711295</v>
      </c>
      <c r="P1148" s="135">
        <f t="shared" si="575"/>
        <v>950.32494936000001</v>
      </c>
      <c r="Q1148" s="190">
        <f t="shared" si="587"/>
        <v>0</v>
      </c>
      <c r="R1148" s="191">
        <f t="shared" si="584"/>
        <v>0</v>
      </c>
      <c r="S1148" s="135">
        <f t="shared" si="576"/>
        <v>0</v>
      </c>
      <c r="T1148" s="145">
        <f t="shared" si="585"/>
        <v>7.8600000000000003E-2</v>
      </c>
      <c r="U1148" s="143">
        <f t="shared" si="591"/>
        <v>8</v>
      </c>
      <c r="V1148" s="143">
        <v>252</v>
      </c>
      <c r="W1148" s="142">
        <f t="shared" si="577"/>
        <v>1.0024049159999999</v>
      </c>
      <c r="X1148" s="135">
        <f t="shared" si="578"/>
        <v>2.28545167</v>
      </c>
      <c r="Y1148" s="135">
        <f t="shared" si="579"/>
        <v>0</v>
      </c>
      <c r="Z1148" s="148" t="str">
        <f t="shared" si="588"/>
        <v>A+J=</v>
      </c>
      <c r="AA1148" s="140">
        <f t="shared" si="589"/>
        <v>45219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4"/>
      <c r="DX1148" s="1"/>
      <c r="DY1148" s="1"/>
      <c r="DZ1148" s="1"/>
      <c r="EA1148" s="1"/>
      <c r="EB1148" s="1"/>
      <c r="EC1148" s="1"/>
    </row>
    <row r="1149" spans="1:133" ht="15" x14ac:dyDescent="0.2">
      <c r="A1149" s="134">
        <f t="shared" si="580"/>
        <v>45202</v>
      </c>
      <c r="B1149" s="135">
        <f t="shared" si="572"/>
        <v>953.00073660999999</v>
      </c>
      <c r="C1149" s="220">
        <f t="shared" si="571"/>
        <v>749.99229497845715</v>
      </c>
      <c r="D1149" s="136">
        <f t="shared" si="581"/>
        <v>6667.94</v>
      </c>
      <c r="E1149" s="137">
        <f t="shared" si="593"/>
        <v>6683.28</v>
      </c>
      <c r="F1149" s="138">
        <f t="shared" si="594"/>
        <v>45158</v>
      </c>
      <c r="G1149" s="139">
        <f t="shared" si="573"/>
        <v>2.3005605929267148E-3</v>
      </c>
      <c r="H1149" s="140">
        <f t="shared" si="586"/>
        <v>45219</v>
      </c>
      <c r="I1149" s="140">
        <f t="shared" si="574"/>
        <v>45219</v>
      </c>
      <c r="J1149" s="141">
        <f t="shared" si="582"/>
        <v>21</v>
      </c>
      <c r="K1149" s="141">
        <f t="shared" si="596"/>
        <v>9</v>
      </c>
      <c r="L1149" s="8">
        <f t="shared" si="583"/>
        <v>1.0009853</v>
      </c>
      <c r="M1149" s="142">
        <f t="shared" si="595"/>
        <v>1.0011996999999999</v>
      </c>
      <c r="N1149" s="142">
        <f t="shared" si="590"/>
        <v>1.2660042112198395</v>
      </c>
      <c r="O1149" s="135">
        <f t="shared" si="592"/>
        <v>1.2672516</v>
      </c>
      <c r="P1149" s="135">
        <f t="shared" si="575"/>
        <v>950.42893578999997</v>
      </c>
      <c r="Q1149" s="190">
        <f t="shared" si="587"/>
        <v>0</v>
      </c>
      <c r="R1149" s="191">
        <f t="shared" si="584"/>
        <v>0</v>
      </c>
      <c r="S1149" s="135">
        <f t="shared" si="576"/>
        <v>0</v>
      </c>
      <c r="T1149" s="145">
        <f t="shared" si="585"/>
        <v>7.8600000000000003E-2</v>
      </c>
      <c r="U1149" s="143">
        <f t="shared" si="591"/>
        <v>9</v>
      </c>
      <c r="V1149" s="143">
        <v>252</v>
      </c>
      <c r="W1149" s="142">
        <f t="shared" si="577"/>
        <v>1.002705937</v>
      </c>
      <c r="X1149" s="135">
        <f t="shared" si="578"/>
        <v>2.57180082</v>
      </c>
      <c r="Y1149" s="135">
        <f t="shared" si="579"/>
        <v>0</v>
      </c>
      <c r="Z1149" s="148" t="str">
        <f t="shared" si="588"/>
        <v>A+J=</v>
      </c>
      <c r="AA1149" s="140">
        <f t="shared" si="589"/>
        <v>45219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4"/>
      <c r="DX1149" s="1"/>
      <c r="DY1149" s="1"/>
      <c r="DZ1149" s="1"/>
      <c r="EA1149" s="1"/>
      <c r="EB1149" s="1"/>
      <c r="EC1149" s="1"/>
    </row>
    <row r="1150" spans="1:133" ht="15" x14ac:dyDescent="0.2">
      <c r="A1150" s="134">
        <f t="shared" si="580"/>
        <v>45203</v>
      </c>
      <c r="B1150" s="135">
        <f t="shared" si="572"/>
        <v>953.39124292000008</v>
      </c>
      <c r="C1150" s="220">
        <f t="shared" si="571"/>
        <v>749.99229497845715</v>
      </c>
      <c r="D1150" s="136">
        <f t="shared" si="581"/>
        <v>6667.94</v>
      </c>
      <c r="E1150" s="137">
        <f t="shared" si="593"/>
        <v>6683.28</v>
      </c>
      <c r="F1150" s="138">
        <f t="shared" si="594"/>
        <v>45158</v>
      </c>
      <c r="G1150" s="139">
        <f t="shared" si="573"/>
        <v>2.3005605929267148E-3</v>
      </c>
      <c r="H1150" s="140">
        <f t="shared" si="586"/>
        <v>45219</v>
      </c>
      <c r="I1150" s="140">
        <f t="shared" si="574"/>
        <v>45219</v>
      </c>
      <c r="J1150" s="141">
        <f t="shared" si="582"/>
        <v>21</v>
      </c>
      <c r="K1150" s="141">
        <f t="shared" si="596"/>
        <v>10</v>
      </c>
      <c r="L1150" s="8">
        <f t="shared" si="583"/>
        <v>1.0010948399999999</v>
      </c>
      <c r="M1150" s="142">
        <f t="shared" si="595"/>
        <v>1.0011996999999999</v>
      </c>
      <c r="N1150" s="142">
        <f t="shared" si="590"/>
        <v>1.2660042112198395</v>
      </c>
      <c r="O1150" s="135">
        <f t="shared" si="592"/>
        <v>1.2673902800000001</v>
      </c>
      <c r="P1150" s="135">
        <f t="shared" si="575"/>
        <v>950.53294473000005</v>
      </c>
      <c r="Q1150" s="190">
        <f t="shared" si="587"/>
        <v>0</v>
      </c>
      <c r="R1150" s="191">
        <f t="shared" si="584"/>
        <v>0</v>
      </c>
      <c r="S1150" s="135">
        <f t="shared" si="576"/>
        <v>0</v>
      </c>
      <c r="T1150" s="145">
        <f t="shared" si="585"/>
        <v>7.8600000000000003E-2</v>
      </c>
      <c r="U1150" s="143">
        <f t="shared" si="591"/>
        <v>10</v>
      </c>
      <c r="V1150" s="143">
        <v>252</v>
      </c>
      <c r="W1150" s="142">
        <f t="shared" si="577"/>
        <v>1.003007048</v>
      </c>
      <c r="X1150" s="135">
        <f t="shared" si="578"/>
        <v>2.8582981900000002</v>
      </c>
      <c r="Y1150" s="135">
        <f t="shared" si="579"/>
        <v>0</v>
      </c>
      <c r="Z1150" s="148" t="str">
        <f t="shared" si="588"/>
        <v>A+J=</v>
      </c>
      <c r="AA1150" s="140">
        <f t="shared" si="589"/>
        <v>45219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4"/>
      <c r="DX1150" s="1"/>
      <c r="DY1150" s="1"/>
      <c r="DZ1150" s="1"/>
      <c r="EA1150" s="1"/>
      <c r="EB1150" s="1"/>
      <c r="EC1150" s="1"/>
    </row>
    <row r="1151" spans="1:133" ht="15" x14ac:dyDescent="0.2">
      <c r="A1151" s="134">
        <f t="shared" si="580"/>
        <v>45204</v>
      </c>
      <c r="B1151" s="135">
        <f t="shared" si="572"/>
        <v>953.78190588000007</v>
      </c>
      <c r="C1151" s="220">
        <f t="shared" si="571"/>
        <v>749.99229497845715</v>
      </c>
      <c r="D1151" s="136">
        <f t="shared" si="581"/>
        <v>6667.94</v>
      </c>
      <c r="E1151" s="137">
        <f t="shared" si="593"/>
        <v>6683.28</v>
      </c>
      <c r="F1151" s="138">
        <f t="shared" si="594"/>
        <v>45158</v>
      </c>
      <c r="G1151" s="139">
        <f t="shared" si="573"/>
        <v>2.3005605929267148E-3</v>
      </c>
      <c r="H1151" s="140">
        <f t="shared" si="586"/>
        <v>45219</v>
      </c>
      <c r="I1151" s="140">
        <f t="shared" si="574"/>
        <v>45219</v>
      </c>
      <c r="J1151" s="141">
        <f t="shared" si="582"/>
        <v>21</v>
      </c>
      <c r="K1151" s="141">
        <f t="shared" si="596"/>
        <v>11</v>
      </c>
      <c r="L1151" s="8">
        <f t="shared" si="583"/>
        <v>1.0012043900000001</v>
      </c>
      <c r="M1151" s="142">
        <f t="shared" si="595"/>
        <v>1.0011996999999999</v>
      </c>
      <c r="N1151" s="142">
        <f t="shared" si="590"/>
        <v>1.2660042112198395</v>
      </c>
      <c r="O1151" s="135">
        <f t="shared" si="592"/>
        <v>1.2675289700000001</v>
      </c>
      <c r="P1151" s="135">
        <f t="shared" si="575"/>
        <v>950.63696116000006</v>
      </c>
      <c r="Q1151" s="190">
        <f t="shared" si="587"/>
        <v>0</v>
      </c>
      <c r="R1151" s="191">
        <f t="shared" si="584"/>
        <v>0</v>
      </c>
      <c r="S1151" s="135">
        <f t="shared" si="576"/>
        <v>0</v>
      </c>
      <c r="T1151" s="145">
        <f t="shared" si="585"/>
        <v>7.8600000000000003E-2</v>
      </c>
      <c r="U1151" s="143">
        <f t="shared" si="591"/>
        <v>11</v>
      </c>
      <c r="V1151" s="143">
        <v>252</v>
      </c>
      <c r="W1151" s="142">
        <f t="shared" si="577"/>
        <v>1.0033082499999999</v>
      </c>
      <c r="X1151" s="135">
        <f t="shared" si="578"/>
        <v>3.1449447199999998</v>
      </c>
      <c r="Y1151" s="135">
        <f t="shared" si="579"/>
        <v>0</v>
      </c>
      <c r="Z1151" s="148" t="str">
        <f t="shared" si="588"/>
        <v>A+J=</v>
      </c>
      <c r="AA1151" s="140">
        <f t="shared" si="589"/>
        <v>45219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4"/>
      <c r="DX1151" s="1"/>
      <c r="DY1151" s="1"/>
      <c r="DZ1151" s="1"/>
      <c r="EA1151" s="1"/>
      <c r="EB1151" s="1"/>
      <c r="EC1151" s="1"/>
    </row>
    <row r="1152" spans="1:133" ht="15" x14ac:dyDescent="0.2">
      <c r="A1152" s="134">
        <f t="shared" si="580"/>
        <v>45205</v>
      </c>
      <c r="B1152" s="135">
        <f t="shared" si="572"/>
        <v>954.17272460000004</v>
      </c>
      <c r="C1152" s="220">
        <f t="shared" si="571"/>
        <v>749.99229497845715</v>
      </c>
      <c r="D1152" s="136">
        <f t="shared" si="581"/>
        <v>6667.94</v>
      </c>
      <c r="E1152" s="137">
        <f t="shared" si="593"/>
        <v>6683.28</v>
      </c>
      <c r="F1152" s="138">
        <f t="shared" si="594"/>
        <v>45158</v>
      </c>
      <c r="G1152" s="139">
        <f t="shared" si="573"/>
        <v>2.3005605929267148E-3</v>
      </c>
      <c r="H1152" s="140">
        <f t="shared" si="586"/>
        <v>45219</v>
      </c>
      <c r="I1152" s="140">
        <f t="shared" si="574"/>
        <v>45219</v>
      </c>
      <c r="J1152" s="141">
        <f t="shared" si="582"/>
        <v>21</v>
      </c>
      <c r="K1152" s="141">
        <f t="shared" si="596"/>
        <v>12</v>
      </c>
      <c r="L1152" s="8">
        <f t="shared" si="583"/>
        <v>1.0013139499999999</v>
      </c>
      <c r="M1152" s="142">
        <f t="shared" si="595"/>
        <v>1.0011996999999999</v>
      </c>
      <c r="N1152" s="142">
        <f t="shared" si="590"/>
        <v>1.2660042112198395</v>
      </c>
      <c r="O1152" s="135">
        <f t="shared" si="592"/>
        <v>1.26766767</v>
      </c>
      <c r="P1152" s="135">
        <f t="shared" si="575"/>
        <v>950.74098508999998</v>
      </c>
      <c r="Q1152" s="190">
        <f t="shared" si="587"/>
        <v>0</v>
      </c>
      <c r="R1152" s="191">
        <f t="shared" si="584"/>
        <v>0</v>
      </c>
      <c r="S1152" s="135">
        <f t="shared" si="576"/>
        <v>0</v>
      </c>
      <c r="T1152" s="145">
        <f t="shared" si="585"/>
        <v>7.8600000000000003E-2</v>
      </c>
      <c r="U1152" s="143">
        <f t="shared" si="591"/>
        <v>12</v>
      </c>
      <c r="V1152" s="143">
        <v>252</v>
      </c>
      <c r="W1152" s="142">
        <f t="shared" si="577"/>
        <v>1.003609542</v>
      </c>
      <c r="X1152" s="135">
        <f t="shared" si="578"/>
        <v>3.4317395099999999</v>
      </c>
      <c r="Y1152" s="135">
        <f t="shared" si="579"/>
        <v>0</v>
      </c>
      <c r="Z1152" s="148" t="str">
        <f t="shared" si="588"/>
        <v>A+J=</v>
      </c>
      <c r="AA1152" s="140">
        <f t="shared" si="589"/>
        <v>45219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4"/>
      <c r="DX1152" s="1"/>
      <c r="DY1152" s="1"/>
      <c r="DZ1152" s="1"/>
      <c r="EA1152" s="1"/>
      <c r="EB1152" s="1"/>
      <c r="EC1152" s="1"/>
    </row>
    <row r="1153" spans="1:133" ht="15" x14ac:dyDescent="0.2">
      <c r="A1153" s="134">
        <f t="shared" si="580"/>
        <v>45206</v>
      </c>
      <c r="B1153" s="135">
        <f t="shared" si="572"/>
        <v>954.56371417000003</v>
      </c>
      <c r="C1153" s="220">
        <f t="shared" si="571"/>
        <v>749.99229497845715</v>
      </c>
      <c r="D1153" s="136">
        <f t="shared" si="581"/>
        <v>6667.94</v>
      </c>
      <c r="E1153" s="137">
        <f t="shared" si="593"/>
        <v>6683.28</v>
      </c>
      <c r="F1153" s="138">
        <f t="shared" si="594"/>
        <v>45158</v>
      </c>
      <c r="G1153" s="139">
        <f t="shared" si="573"/>
        <v>2.3005605929267148E-3</v>
      </c>
      <c r="H1153" s="140">
        <f t="shared" si="586"/>
        <v>45219</v>
      </c>
      <c r="I1153" s="140">
        <f t="shared" si="574"/>
        <v>45219</v>
      </c>
      <c r="J1153" s="141">
        <f t="shared" si="582"/>
        <v>21</v>
      </c>
      <c r="K1153" s="141">
        <f t="shared" si="596"/>
        <v>13</v>
      </c>
      <c r="L1153" s="8">
        <f t="shared" si="583"/>
        <v>1.0014235300000001</v>
      </c>
      <c r="M1153" s="142">
        <f t="shared" si="595"/>
        <v>1.0011996999999999</v>
      </c>
      <c r="N1153" s="142">
        <f t="shared" si="590"/>
        <v>1.2660042112198395</v>
      </c>
      <c r="O1153" s="135">
        <f t="shared" si="592"/>
        <v>1.2678064</v>
      </c>
      <c r="P1153" s="135">
        <f t="shared" si="575"/>
        <v>950.84503152000002</v>
      </c>
      <c r="Q1153" s="190">
        <f t="shared" si="587"/>
        <v>0</v>
      </c>
      <c r="R1153" s="191">
        <f t="shared" si="584"/>
        <v>0</v>
      </c>
      <c r="S1153" s="135">
        <f t="shared" si="576"/>
        <v>0</v>
      </c>
      <c r="T1153" s="145">
        <f t="shared" si="585"/>
        <v>7.8600000000000003E-2</v>
      </c>
      <c r="U1153" s="143">
        <f t="shared" si="591"/>
        <v>13</v>
      </c>
      <c r="V1153" s="143">
        <v>252</v>
      </c>
      <c r="W1153" s="142">
        <f t="shared" si="577"/>
        <v>1.0039109239999999</v>
      </c>
      <c r="X1153" s="135">
        <f t="shared" si="578"/>
        <v>3.7186826499999999</v>
      </c>
      <c r="Y1153" s="135">
        <f t="shared" si="579"/>
        <v>0</v>
      </c>
      <c r="Z1153" s="148" t="str">
        <f t="shared" si="588"/>
        <v>A+J=</v>
      </c>
      <c r="AA1153" s="140">
        <f t="shared" si="589"/>
        <v>45219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4"/>
      <c r="DX1153" s="1"/>
      <c r="DY1153" s="1"/>
      <c r="DZ1153" s="1"/>
      <c r="EA1153" s="1"/>
      <c r="EB1153" s="1"/>
      <c r="EC1153" s="1"/>
    </row>
    <row r="1154" spans="1:133" ht="15" x14ac:dyDescent="0.2">
      <c r="A1154" s="134">
        <f t="shared" si="580"/>
        <v>45207</v>
      </c>
      <c r="B1154" s="135">
        <f t="shared" si="572"/>
        <v>954.56371417000003</v>
      </c>
      <c r="C1154" s="220">
        <f t="shared" si="571"/>
        <v>749.99229497845715</v>
      </c>
      <c r="D1154" s="136">
        <f t="shared" si="581"/>
        <v>6667.94</v>
      </c>
      <c r="E1154" s="137">
        <f t="shared" si="593"/>
        <v>6683.28</v>
      </c>
      <c r="F1154" s="138">
        <f t="shared" si="594"/>
        <v>45158</v>
      </c>
      <c r="G1154" s="139">
        <f t="shared" si="573"/>
        <v>2.3005605929267148E-3</v>
      </c>
      <c r="H1154" s="140">
        <f t="shared" si="586"/>
        <v>45219</v>
      </c>
      <c r="I1154" s="140">
        <f t="shared" si="574"/>
        <v>45219</v>
      </c>
      <c r="J1154" s="141">
        <f t="shared" si="582"/>
        <v>21</v>
      </c>
      <c r="K1154" s="141">
        <f t="shared" si="596"/>
        <v>13</v>
      </c>
      <c r="L1154" s="8">
        <f t="shared" si="583"/>
        <v>1.0014235300000001</v>
      </c>
      <c r="M1154" s="142">
        <f t="shared" si="595"/>
        <v>1.0011996999999999</v>
      </c>
      <c r="N1154" s="142">
        <f t="shared" si="590"/>
        <v>1.2660042112198395</v>
      </c>
      <c r="O1154" s="135">
        <f t="shared" si="592"/>
        <v>1.2678064</v>
      </c>
      <c r="P1154" s="135">
        <f t="shared" si="575"/>
        <v>950.84503152000002</v>
      </c>
      <c r="Q1154" s="190">
        <f t="shared" si="587"/>
        <v>0</v>
      </c>
      <c r="R1154" s="191">
        <f t="shared" si="584"/>
        <v>0</v>
      </c>
      <c r="S1154" s="135">
        <f t="shared" si="576"/>
        <v>0</v>
      </c>
      <c r="T1154" s="145">
        <f t="shared" si="585"/>
        <v>7.8600000000000003E-2</v>
      </c>
      <c r="U1154" s="143">
        <f t="shared" si="591"/>
        <v>13</v>
      </c>
      <c r="V1154" s="143">
        <v>252</v>
      </c>
      <c r="W1154" s="142">
        <f t="shared" si="577"/>
        <v>1.0039109239999999</v>
      </c>
      <c r="X1154" s="135">
        <f t="shared" si="578"/>
        <v>3.7186826499999999</v>
      </c>
      <c r="Y1154" s="135">
        <f t="shared" si="579"/>
        <v>0</v>
      </c>
      <c r="Z1154" s="148" t="str">
        <f t="shared" si="588"/>
        <v>A+J=</v>
      </c>
      <c r="AA1154" s="140">
        <f t="shared" si="589"/>
        <v>45219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4"/>
      <c r="DX1154" s="1"/>
      <c r="DY1154" s="1"/>
      <c r="DZ1154" s="1"/>
      <c r="EA1154" s="1"/>
      <c r="EB1154" s="1"/>
      <c r="EC1154" s="1"/>
    </row>
    <row r="1155" spans="1:133" ht="15" x14ac:dyDescent="0.2">
      <c r="A1155" s="134">
        <f t="shared" si="580"/>
        <v>45208</v>
      </c>
      <c r="B1155" s="135">
        <f t="shared" si="572"/>
        <v>954.56371417000003</v>
      </c>
      <c r="C1155" s="220">
        <f t="shared" si="571"/>
        <v>749.99229497845715</v>
      </c>
      <c r="D1155" s="136">
        <f t="shared" si="581"/>
        <v>6667.94</v>
      </c>
      <c r="E1155" s="137">
        <f t="shared" si="593"/>
        <v>6683.28</v>
      </c>
      <c r="F1155" s="138">
        <f t="shared" si="594"/>
        <v>45158</v>
      </c>
      <c r="G1155" s="139">
        <f t="shared" si="573"/>
        <v>2.3005605929267148E-3</v>
      </c>
      <c r="H1155" s="140">
        <f t="shared" si="586"/>
        <v>45219</v>
      </c>
      <c r="I1155" s="140">
        <f t="shared" si="574"/>
        <v>45219</v>
      </c>
      <c r="J1155" s="141">
        <f t="shared" si="582"/>
        <v>21</v>
      </c>
      <c r="K1155" s="141">
        <f t="shared" si="596"/>
        <v>13</v>
      </c>
      <c r="L1155" s="8">
        <f t="shared" si="583"/>
        <v>1.0014235300000001</v>
      </c>
      <c r="M1155" s="142">
        <f t="shared" si="595"/>
        <v>1.0011996999999999</v>
      </c>
      <c r="N1155" s="142">
        <f t="shared" si="590"/>
        <v>1.2660042112198395</v>
      </c>
      <c r="O1155" s="135">
        <f t="shared" si="592"/>
        <v>1.2678064</v>
      </c>
      <c r="P1155" s="135">
        <f t="shared" si="575"/>
        <v>950.84503152000002</v>
      </c>
      <c r="Q1155" s="190">
        <f t="shared" si="587"/>
        <v>0</v>
      </c>
      <c r="R1155" s="191">
        <f t="shared" si="584"/>
        <v>0</v>
      </c>
      <c r="S1155" s="135">
        <f t="shared" si="576"/>
        <v>0</v>
      </c>
      <c r="T1155" s="145">
        <f t="shared" si="585"/>
        <v>7.8600000000000003E-2</v>
      </c>
      <c r="U1155" s="143">
        <f t="shared" si="591"/>
        <v>13</v>
      </c>
      <c r="V1155" s="143">
        <v>252</v>
      </c>
      <c r="W1155" s="142">
        <f t="shared" si="577"/>
        <v>1.0039109239999999</v>
      </c>
      <c r="X1155" s="135">
        <f t="shared" si="578"/>
        <v>3.7186826499999999</v>
      </c>
      <c r="Y1155" s="135">
        <f t="shared" si="579"/>
        <v>0</v>
      </c>
      <c r="Z1155" s="148" t="str">
        <f t="shared" si="588"/>
        <v>A+J=</v>
      </c>
      <c r="AA1155" s="140">
        <f t="shared" si="589"/>
        <v>45219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4"/>
      <c r="DX1155" s="1"/>
      <c r="DY1155" s="1"/>
      <c r="DZ1155" s="1"/>
      <c r="EA1155" s="1"/>
      <c r="EB1155" s="1"/>
      <c r="EC1155" s="1"/>
    </row>
    <row r="1156" spans="1:133" ht="15" x14ac:dyDescent="0.2">
      <c r="A1156" s="134">
        <f t="shared" si="580"/>
        <v>45209</v>
      </c>
      <c r="B1156" s="135">
        <f t="shared" si="572"/>
        <v>954.95485298999995</v>
      </c>
      <c r="C1156" s="220">
        <f t="shared" si="571"/>
        <v>749.99229497845715</v>
      </c>
      <c r="D1156" s="136">
        <f t="shared" si="581"/>
        <v>6667.94</v>
      </c>
      <c r="E1156" s="137">
        <f t="shared" si="593"/>
        <v>6683.28</v>
      </c>
      <c r="F1156" s="138">
        <f t="shared" si="594"/>
        <v>45158</v>
      </c>
      <c r="G1156" s="139">
        <f t="shared" si="573"/>
        <v>2.3005605929267148E-3</v>
      </c>
      <c r="H1156" s="140">
        <f t="shared" si="586"/>
        <v>45219</v>
      </c>
      <c r="I1156" s="140">
        <f t="shared" si="574"/>
        <v>45219</v>
      </c>
      <c r="J1156" s="141">
        <f t="shared" si="582"/>
        <v>21</v>
      </c>
      <c r="K1156" s="141">
        <f t="shared" si="596"/>
        <v>14</v>
      </c>
      <c r="L1156" s="8">
        <f t="shared" si="583"/>
        <v>1.00153311</v>
      </c>
      <c r="M1156" s="142">
        <f t="shared" si="595"/>
        <v>1.0011996999999999</v>
      </c>
      <c r="N1156" s="142">
        <f t="shared" si="590"/>
        <v>1.2660042112198395</v>
      </c>
      <c r="O1156" s="135">
        <f t="shared" si="592"/>
        <v>1.26794513</v>
      </c>
      <c r="P1156" s="135">
        <f t="shared" si="575"/>
        <v>950.94907794999995</v>
      </c>
      <c r="Q1156" s="190">
        <f t="shared" si="587"/>
        <v>0</v>
      </c>
      <c r="R1156" s="191">
        <f t="shared" si="584"/>
        <v>0</v>
      </c>
      <c r="S1156" s="135">
        <f t="shared" si="576"/>
        <v>0</v>
      </c>
      <c r="T1156" s="145">
        <f t="shared" si="585"/>
        <v>7.8600000000000003E-2</v>
      </c>
      <c r="U1156" s="143">
        <f t="shared" si="591"/>
        <v>14</v>
      </c>
      <c r="V1156" s="143">
        <v>252</v>
      </c>
      <c r="W1156" s="142">
        <f t="shared" si="577"/>
        <v>1.0042123970000001</v>
      </c>
      <c r="X1156" s="135">
        <f t="shared" si="578"/>
        <v>4.0057750399999996</v>
      </c>
      <c r="Y1156" s="135">
        <f t="shared" si="579"/>
        <v>0</v>
      </c>
      <c r="Z1156" s="148" t="str">
        <f t="shared" si="588"/>
        <v>A+J=</v>
      </c>
      <c r="AA1156" s="140">
        <f t="shared" si="589"/>
        <v>45219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4"/>
      <c r="DX1156" s="1"/>
      <c r="DY1156" s="1"/>
      <c r="DZ1156" s="1"/>
      <c r="EA1156" s="1"/>
      <c r="EB1156" s="1"/>
      <c r="EC1156" s="1"/>
    </row>
    <row r="1157" spans="1:133" ht="15" x14ac:dyDescent="0.2">
      <c r="A1157" s="134">
        <f t="shared" si="580"/>
        <v>45210</v>
      </c>
      <c r="B1157" s="135">
        <f t="shared" si="572"/>
        <v>955.34615615999996</v>
      </c>
      <c r="C1157" s="220">
        <f t="shared" si="571"/>
        <v>749.99229497845715</v>
      </c>
      <c r="D1157" s="136">
        <f t="shared" si="581"/>
        <v>6667.94</v>
      </c>
      <c r="E1157" s="137">
        <f t="shared" si="593"/>
        <v>6683.28</v>
      </c>
      <c r="F1157" s="138">
        <f t="shared" si="594"/>
        <v>45158</v>
      </c>
      <c r="G1157" s="139">
        <f t="shared" si="573"/>
        <v>2.3005605929267148E-3</v>
      </c>
      <c r="H1157" s="140">
        <f t="shared" si="586"/>
        <v>45219</v>
      </c>
      <c r="I1157" s="140">
        <f t="shared" si="574"/>
        <v>45219</v>
      </c>
      <c r="J1157" s="141">
        <f t="shared" si="582"/>
        <v>21</v>
      </c>
      <c r="K1157" s="141">
        <f t="shared" si="596"/>
        <v>15</v>
      </c>
      <c r="L1157" s="8">
        <f t="shared" si="583"/>
        <v>1.00164271</v>
      </c>
      <c r="M1157" s="142">
        <f t="shared" si="595"/>
        <v>1.0011996999999999</v>
      </c>
      <c r="N1157" s="142">
        <f t="shared" si="590"/>
        <v>1.2660042112198395</v>
      </c>
      <c r="O1157" s="135">
        <f t="shared" si="592"/>
        <v>1.2680838800000001</v>
      </c>
      <c r="P1157" s="135">
        <f t="shared" si="575"/>
        <v>951.05313937999995</v>
      </c>
      <c r="Q1157" s="190">
        <f t="shared" si="587"/>
        <v>0</v>
      </c>
      <c r="R1157" s="191">
        <f t="shared" si="584"/>
        <v>0</v>
      </c>
      <c r="S1157" s="135">
        <f t="shared" si="576"/>
        <v>0</v>
      </c>
      <c r="T1157" s="145">
        <f t="shared" si="585"/>
        <v>7.8600000000000003E-2</v>
      </c>
      <c r="U1157" s="143">
        <f t="shared" si="591"/>
        <v>15</v>
      </c>
      <c r="V1157" s="143">
        <v>252</v>
      </c>
      <c r="W1157" s="142">
        <f t="shared" si="577"/>
        <v>1.004513961</v>
      </c>
      <c r="X1157" s="135">
        <f t="shared" si="578"/>
        <v>4.2930167800000003</v>
      </c>
      <c r="Y1157" s="135">
        <f t="shared" si="579"/>
        <v>0</v>
      </c>
      <c r="Z1157" s="148" t="str">
        <f t="shared" si="588"/>
        <v>A+J=</v>
      </c>
      <c r="AA1157" s="140">
        <f t="shared" si="589"/>
        <v>45219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4"/>
      <c r="DX1157" s="1"/>
      <c r="DY1157" s="1"/>
      <c r="DZ1157" s="1"/>
      <c r="EA1157" s="1"/>
      <c r="EB1157" s="1"/>
      <c r="EC1157" s="1"/>
    </row>
    <row r="1158" spans="1:133" ht="15" x14ac:dyDescent="0.2">
      <c r="A1158" s="134">
        <f t="shared" si="580"/>
        <v>45211</v>
      </c>
      <c r="B1158" s="135">
        <f t="shared" si="572"/>
        <v>955.73762276000002</v>
      </c>
      <c r="C1158" s="220">
        <f t="shared" si="571"/>
        <v>749.99229497845715</v>
      </c>
      <c r="D1158" s="136">
        <f t="shared" si="581"/>
        <v>6667.94</v>
      </c>
      <c r="E1158" s="137">
        <f t="shared" si="593"/>
        <v>6683.28</v>
      </c>
      <c r="F1158" s="138">
        <f t="shared" si="594"/>
        <v>45158</v>
      </c>
      <c r="G1158" s="139">
        <f t="shared" si="573"/>
        <v>2.3005605929267148E-3</v>
      </c>
      <c r="H1158" s="140">
        <f t="shared" si="586"/>
        <v>45219</v>
      </c>
      <c r="I1158" s="140">
        <f t="shared" si="574"/>
        <v>45219</v>
      </c>
      <c r="J1158" s="141">
        <f t="shared" si="582"/>
        <v>21</v>
      </c>
      <c r="K1158" s="141">
        <f t="shared" si="596"/>
        <v>16</v>
      </c>
      <c r="L1158" s="8">
        <f t="shared" si="583"/>
        <v>1.00175232</v>
      </c>
      <c r="M1158" s="142">
        <f t="shared" si="595"/>
        <v>1.0011996999999999</v>
      </c>
      <c r="N1158" s="142">
        <f t="shared" si="590"/>
        <v>1.2660042112198395</v>
      </c>
      <c r="O1158" s="135">
        <f t="shared" si="592"/>
        <v>1.26822265</v>
      </c>
      <c r="P1158" s="135">
        <f t="shared" si="575"/>
        <v>951.15721581000003</v>
      </c>
      <c r="Q1158" s="190">
        <f t="shared" si="587"/>
        <v>0</v>
      </c>
      <c r="R1158" s="191">
        <f t="shared" si="584"/>
        <v>0</v>
      </c>
      <c r="S1158" s="135">
        <f t="shared" si="576"/>
        <v>0</v>
      </c>
      <c r="T1158" s="145">
        <f t="shared" si="585"/>
        <v>7.8600000000000003E-2</v>
      </c>
      <c r="U1158" s="143">
        <f t="shared" si="591"/>
        <v>16</v>
      </c>
      <c r="V1158" s="143">
        <v>252</v>
      </c>
      <c r="W1158" s="142">
        <f t="shared" si="577"/>
        <v>1.0048156150000001</v>
      </c>
      <c r="X1158" s="135">
        <f t="shared" si="578"/>
        <v>4.5804069500000004</v>
      </c>
      <c r="Y1158" s="135">
        <f t="shared" si="579"/>
        <v>0</v>
      </c>
      <c r="Z1158" s="148" t="str">
        <f t="shared" si="588"/>
        <v>A+J=</v>
      </c>
      <c r="AA1158" s="140">
        <f t="shared" si="589"/>
        <v>45219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4"/>
      <c r="DX1158" s="1"/>
      <c r="DY1158" s="1"/>
      <c r="DZ1158" s="1"/>
      <c r="EA1158" s="1"/>
      <c r="EB1158" s="1"/>
      <c r="EC1158" s="1"/>
    </row>
    <row r="1159" spans="1:133" ht="15" x14ac:dyDescent="0.2">
      <c r="A1159" s="134">
        <f t="shared" si="580"/>
        <v>45212</v>
      </c>
      <c r="B1159" s="135">
        <f t="shared" si="572"/>
        <v>955.73762276000002</v>
      </c>
      <c r="C1159" s="220">
        <f t="shared" si="571"/>
        <v>749.99229497845715</v>
      </c>
      <c r="D1159" s="136">
        <f t="shared" si="581"/>
        <v>6667.94</v>
      </c>
      <c r="E1159" s="137">
        <f t="shared" si="593"/>
        <v>6683.28</v>
      </c>
      <c r="F1159" s="138">
        <f t="shared" si="594"/>
        <v>45158</v>
      </c>
      <c r="G1159" s="139">
        <f t="shared" si="573"/>
        <v>2.3005605929267148E-3</v>
      </c>
      <c r="H1159" s="140">
        <f t="shared" si="586"/>
        <v>45219</v>
      </c>
      <c r="I1159" s="140">
        <f t="shared" si="574"/>
        <v>45219</v>
      </c>
      <c r="J1159" s="141">
        <f t="shared" si="582"/>
        <v>21</v>
      </c>
      <c r="K1159" s="141">
        <f t="shared" si="596"/>
        <v>16</v>
      </c>
      <c r="L1159" s="8">
        <f t="shared" si="583"/>
        <v>1.00175232</v>
      </c>
      <c r="M1159" s="142">
        <f t="shared" si="595"/>
        <v>1.0011996999999999</v>
      </c>
      <c r="N1159" s="142">
        <f t="shared" si="590"/>
        <v>1.2660042112198395</v>
      </c>
      <c r="O1159" s="135">
        <f t="shared" si="592"/>
        <v>1.26822265</v>
      </c>
      <c r="P1159" s="135">
        <f t="shared" si="575"/>
        <v>951.15721581000003</v>
      </c>
      <c r="Q1159" s="190">
        <f t="shared" si="587"/>
        <v>0</v>
      </c>
      <c r="R1159" s="191">
        <f t="shared" si="584"/>
        <v>0</v>
      </c>
      <c r="S1159" s="135">
        <f t="shared" si="576"/>
        <v>0</v>
      </c>
      <c r="T1159" s="145">
        <f t="shared" si="585"/>
        <v>7.8600000000000003E-2</v>
      </c>
      <c r="U1159" s="143">
        <f t="shared" si="591"/>
        <v>16</v>
      </c>
      <c r="V1159" s="143">
        <v>252</v>
      </c>
      <c r="W1159" s="142">
        <f t="shared" si="577"/>
        <v>1.0048156150000001</v>
      </c>
      <c r="X1159" s="135">
        <f t="shared" si="578"/>
        <v>4.5804069500000004</v>
      </c>
      <c r="Y1159" s="135">
        <f t="shared" si="579"/>
        <v>0</v>
      </c>
      <c r="Z1159" s="148" t="str">
        <f t="shared" si="588"/>
        <v>A+J=</v>
      </c>
      <c r="AA1159" s="140">
        <f t="shared" si="589"/>
        <v>45219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4"/>
      <c r="DX1159" s="1"/>
      <c r="DY1159" s="1"/>
      <c r="DZ1159" s="1"/>
      <c r="EA1159" s="1"/>
      <c r="EB1159" s="1"/>
      <c r="EC1159" s="1"/>
    </row>
    <row r="1160" spans="1:133" ht="15" x14ac:dyDescent="0.2">
      <c r="A1160" s="134">
        <f t="shared" si="580"/>
        <v>45213</v>
      </c>
      <c r="B1160" s="135">
        <f t="shared" si="572"/>
        <v>956.1292537999999</v>
      </c>
      <c r="C1160" s="220">
        <f t="shared" si="571"/>
        <v>749.99229497845715</v>
      </c>
      <c r="D1160" s="136">
        <f t="shared" si="581"/>
        <v>6667.94</v>
      </c>
      <c r="E1160" s="137">
        <f t="shared" si="593"/>
        <v>6683.28</v>
      </c>
      <c r="F1160" s="138">
        <f t="shared" si="594"/>
        <v>45158</v>
      </c>
      <c r="G1160" s="139">
        <f t="shared" si="573"/>
        <v>2.3005605929267148E-3</v>
      </c>
      <c r="H1160" s="140">
        <f t="shared" si="586"/>
        <v>45219</v>
      </c>
      <c r="I1160" s="140">
        <f t="shared" si="574"/>
        <v>45219</v>
      </c>
      <c r="J1160" s="141">
        <f t="shared" si="582"/>
        <v>21</v>
      </c>
      <c r="K1160" s="141">
        <f t="shared" si="596"/>
        <v>17</v>
      </c>
      <c r="L1160" s="8">
        <f t="shared" si="583"/>
        <v>1.0018619499999999</v>
      </c>
      <c r="M1160" s="142">
        <f t="shared" si="595"/>
        <v>1.0011996999999999</v>
      </c>
      <c r="N1160" s="142">
        <f t="shared" si="590"/>
        <v>1.2660042112198395</v>
      </c>
      <c r="O1160" s="135">
        <f t="shared" si="592"/>
        <v>1.2683614400000001</v>
      </c>
      <c r="P1160" s="135">
        <f t="shared" si="575"/>
        <v>951.26130723999995</v>
      </c>
      <c r="Q1160" s="190">
        <f t="shared" si="587"/>
        <v>0</v>
      </c>
      <c r="R1160" s="191">
        <f t="shared" si="584"/>
        <v>0</v>
      </c>
      <c r="S1160" s="135">
        <f t="shared" si="576"/>
        <v>0</v>
      </c>
      <c r="T1160" s="145">
        <f t="shared" si="585"/>
        <v>7.8600000000000003E-2</v>
      </c>
      <c r="U1160" s="143">
        <f t="shared" si="591"/>
        <v>17</v>
      </c>
      <c r="V1160" s="143">
        <v>252</v>
      </c>
      <c r="W1160" s="142">
        <f t="shared" si="577"/>
        <v>1.0051173600000001</v>
      </c>
      <c r="X1160" s="135">
        <f t="shared" si="578"/>
        <v>4.86794656</v>
      </c>
      <c r="Y1160" s="135">
        <f t="shared" si="579"/>
        <v>0</v>
      </c>
      <c r="Z1160" s="148" t="str">
        <f t="shared" si="588"/>
        <v>A+J=</v>
      </c>
      <c r="AA1160" s="140">
        <f t="shared" si="589"/>
        <v>45219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4"/>
      <c r="DX1160" s="1"/>
      <c r="DY1160" s="1"/>
      <c r="DZ1160" s="1"/>
      <c r="EA1160" s="1"/>
      <c r="EB1160" s="1"/>
      <c r="EC1160" s="1"/>
    </row>
    <row r="1161" spans="1:133" ht="15" x14ac:dyDescent="0.2">
      <c r="A1161" s="134">
        <f t="shared" si="580"/>
        <v>45214</v>
      </c>
      <c r="B1161" s="135">
        <f t="shared" si="572"/>
        <v>956.1292537999999</v>
      </c>
      <c r="C1161" s="220">
        <f t="shared" ref="C1161:C1224" si="597">C1160-(S1160/O1160)</f>
        <v>749.99229497845715</v>
      </c>
      <c r="D1161" s="136">
        <f t="shared" si="581"/>
        <v>6667.94</v>
      </c>
      <c r="E1161" s="137">
        <f t="shared" si="593"/>
        <v>6683.28</v>
      </c>
      <c r="F1161" s="138">
        <f t="shared" si="594"/>
        <v>45158</v>
      </c>
      <c r="G1161" s="139">
        <f t="shared" si="573"/>
        <v>2.3005605929267148E-3</v>
      </c>
      <c r="H1161" s="140">
        <f t="shared" si="586"/>
        <v>45219</v>
      </c>
      <c r="I1161" s="140">
        <f t="shared" si="574"/>
        <v>45219</v>
      </c>
      <c r="J1161" s="141">
        <f t="shared" si="582"/>
        <v>21</v>
      </c>
      <c r="K1161" s="141">
        <f t="shared" si="596"/>
        <v>17</v>
      </c>
      <c r="L1161" s="8">
        <f t="shared" si="583"/>
        <v>1.0018619499999999</v>
      </c>
      <c r="M1161" s="142">
        <f t="shared" si="595"/>
        <v>1.0011996999999999</v>
      </c>
      <c r="N1161" s="142">
        <f t="shared" si="590"/>
        <v>1.2660042112198395</v>
      </c>
      <c r="O1161" s="135">
        <f t="shared" si="592"/>
        <v>1.2683614400000001</v>
      </c>
      <c r="P1161" s="135">
        <f t="shared" si="575"/>
        <v>951.26130723999995</v>
      </c>
      <c r="Q1161" s="190">
        <f t="shared" si="587"/>
        <v>0</v>
      </c>
      <c r="R1161" s="191">
        <f t="shared" si="584"/>
        <v>0</v>
      </c>
      <c r="S1161" s="135">
        <f t="shared" si="576"/>
        <v>0</v>
      </c>
      <c r="T1161" s="145">
        <f t="shared" si="585"/>
        <v>7.8600000000000003E-2</v>
      </c>
      <c r="U1161" s="143">
        <f t="shared" si="591"/>
        <v>17</v>
      </c>
      <c r="V1161" s="143">
        <v>252</v>
      </c>
      <c r="W1161" s="142">
        <f t="shared" si="577"/>
        <v>1.0051173600000001</v>
      </c>
      <c r="X1161" s="135">
        <f t="shared" si="578"/>
        <v>4.86794656</v>
      </c>
      <c r="Y1161" s="135">
        <f t="shared" si="579"/>
        <v>0</v>
      </c>
      <c r="Z1161" s="148" t="str">
        <f t="shared" si="588"/>
        <v>A+J=</v>
      </c>
      <c r="AA1161" s="140">
        <f t="shared" si="589"/>
        <v>45219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4"/>
      <c r="DX1161" s="1"/>
      <c r="DY1161" s="1"/>
      <c r="DZ1161" s="1"/>
      <c r="EA1161" s="1"/>
      <c r="EB1161" s="1"/>
      <c r="EC1161" s="1"/>
    </row>
    <row r="1162" spans="1:133" ht="15" x14ac:dyDescent="0.2">
      <c r="A1162" s="134">
        <f t="shared" si="580"/>
        <v>45215</v>
      </c>
      <c r="B1162" s="135">
        <f t="shared" ref="B1162:B1225" si="598">(P1162+X1162)</f>
        <v>956.1292537999999</v>
      </c>
      <c r="C1162" s="220">
        <f t="shared" si="597"/>
        <v>749.99229497845715</v>
      </c>
      <c r="D1162" s="136">
        <f t="shared" si="581"/>
        <v>6667.94</v>
      </c>
      <c r="E1162" s="137">
        <f t="shared" si="593"/>
        <v>6683.28</v>
      </c>
      <c r="F1162" s="138">
        <f t="shared" si="594"/>
        <v>45158</v>
      </c>
      <c r="G1162" s="139">
        <f t="shared" ref="G1162:G1225" si="599">(E1162/D1162)-1</f>
        <v>2.3005605929267148E-3</v>
      </c>
      <c r="H1162" s="140">
        <f t="shared" si="586"/>
        <v>45219</v>
      </c>
      <c r="I1162" s="140">
        <f t="shared" ref="I1162:I1225" si="600">IF(A1162&gt;I1161,H1162,I1161)</f>
        <v>45219</v>
      </c>
      <c r="J1162" s="141">
        <f t="shared" si="582"/>
        <v>21</v>
      </c>
      <c r="K1162" s="141">
        <f t="shared" si="596"/>
        <v>17</v>
      </c>
      <c r="L1162" s="8">
        <f t="shared" si="583"/>
        <v>1.0018619499999999</v>
      </c>
      <c r="M1162" s="142">
        <f t="shared" si="595"/>
        <v>1.0011996999999999</v>
      </c>
      <c r="N1162" s="142">
        <f t="shared" si="590"/>
        <v>1.2660042112198395</v>
      </c>
      <c r="O1162" s="135">
        <f t="shared" si="592"/>
        <v>1.2683614400000001</v>
      </c>
      <c r="P1162" s="135">
        <f t="shared" ref="P1162:P1225" si="601">TRUNC(C1162*O1162,8)</f>
        <v>951.26130723999995</v>
      </c>
      <c r="Q1162" s="190">
        <f t="shared" si="587"/>
        <v>0</v>
      </c>
      <c r="R1162" s="191">
        <f t="shared" si="584"/>
        <v>0</v>
      </c>
      <c r="S1162" s="135">
        <f t="shared" ref="S1162:S1225" si="602">IF(R1162&gt;0,TRUNC(R1162*P1162,8),0)</f>
        <v>0</v>
      </c>
      <c r="T1162" s="145">
        <f t="shared" si="585"/>
        <v>7.8600000000000003E-2</v>
      </c>
      <c r="U1162" s="143">
        <f t="shared" si="591"/>
        <v>17</v>
      </c>
      <c r="V1162" s="143">
        <v>252</v>
      </c>
      <c r="W1162" s="142">
        <f t="shared" ref="W1162:W1225" si="603">ROUND((1+T1162)^TRUNC((U1162/V1162),9),9)</f>
        <v>1.0051173600000001</v>
      </c>
      <c r="X1162" s="135">
        <f t="shared" ref="X1162:X1225" si="604">TRUNC((P1162*(W1162-1)),8)</f>
        <v>4.86794656</v>
      </c>
      <c r="Y1162" s="135">
        <f t="shared" ref="Y1162:Y1225" si="605">IF(Q1162&gt;0,S1162+X1162,0)</f>
        <v>0</v>
      </c>
      <c r="Z1162" s="148" t="str">
        <f t="shared" si="588"/>
        <v>A+J=</v>
      </c>
      <c r="AA1162" s="140">
        <f t="shared" si="589"/>
        <v>45219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4"/>
      <c r="DX1162" s="1"/>
      <c r="DY1162" s="1"/>
      <c r="DZ1162" s="1"/>
      <c r="EA1162" s="1"/>
      <c r="EB1162" s="1"/>
      <c r="EC1162" s="1"/>
    </row>
    <row r="1163" spans="1:133" ht="15" x14ac:dyDescent="0.2">
      <c r="A1163" s="134">
        <f t="shared" ref="A1163:A1226" si="606">(A1162+1)</f>
        <v>45216</v>
      </c>
      <c r="B1163" s="135">
        <f t="shared" si="598"/>
        <v>956.52103422999994</v>
      </c>
      <c r="C1163" s="220">
        <f t="shared" si="597"/>
        <v>749.99229497845715</v>
      </c>
      <c r="D1163" s="136">
        <f t="shared" ref="D1163:D1226" si="607">IF(E1163=E1162,D1162,E1162)</f>
        <v>6667.94</v>
      </c>
      <c r="E1163" s="137">
        <f t="shared" si="593"/>
        <v>6683.28</v>
      </c>
      <c r="F1163" s="138">
        <f t="shared" si="594"/>
        <v>45158</v>
      </c>
      <c r="G1163" s="139">
        <f t="shared" si="599"/>
        <v>2.3005605929267148E-3</v>
      </c>
      <c r="H1163" s="140">
        <f t="shared" si="586"/>
        <v>45219</v>
      </c>
      <c r="I1163" s="140">
        <f t="shared" si="600"/>
        <v>45219</v>
      </c>
      <c r="J1163" s="141">
        <f t="shared" ref="J1163:J1226" si="608">IF(I1163=I1162,J1162,NETWORKDAYS(I1162,I1163,$AD$148:$AD$502)-1)</f>
        <v>21</v>
      </c>
      <c r="K1163" s="141">
        <f t="shared" si="596"/>
        <v>18</v>
      </c>
      <c r="L1163" s="8">
        <f t="shared" ref="L1163:L1226" si="609">IF(E1163&lt;D1163,1,TRUNC((E1163/D1163)^TRUNC((K1163/J1163),9),8))</f>
        <v>1.00197158</v>
      </c>
      <c r="M1163" s="142">
        <f t="shared" si="595"/>
        <v>1.0011996999999999</v>
      </c>
      <c r="N1163" s="142">
        <f t="shared" si="590"/>
        <v>1.2660042112198395</v>
      </c>
      <c r="O1163" s="135">
        <f t="shared" si="592"/>
        <v>1.2685002299999999</v>
      </c>
      <c r="P1163" s="135">
        <f t="shared" si="601"/>
        <v>951.36539866999999</v>
      </c>
      <c r="Q1163" s="190">
        <f t="shared" si="587"/>
        <v>0</v>
      </c>
      <c r="R1163" s="191">
        <f t="shared" ref="R1163:R1226" si="610">IF(Q1163&gt;0,VLOOKUP($A1163,$AD$10:$AI$140,6),0)</f>
        <v>0</v>
      </c>
      <c r="S1163" s="135">
        <f t="shared" si="602"/>
        <v>0</v>
      </c>
      <c r="T1163" s="145">
        <f t="shared" ref="T1163:T1226" si="611">(T1162)</f>
        <v>7.8600000000000003E-2</v>
      </c>
      <c r="U1163" s="143">
        <f t="shared" si="591"/>
        <v>18</v>
      </c>
      <c r="V1163" s="143">
        <v>252</v>
      </c>
      <c r="W1163" s="142">
        <f t="shared" si="603"/>
        <v>1.0054191960000001</v>
      </c>
      <c r="X1163" s="135">
        <f t="shared" si="604"/>
        <v>5.1556355600000003</v>
      </c>
      <c r="Y1163" s="135">
        <f t="shared" si="605"/>
        <v>0</v>
      </c>
      <c r="Z1163" s="148" t="str">
        <f t="shared" si="588"/>
        <v>A+J=</v>
      </c>
      <c r="AA1163" s="140">
        <f t="shared" si="589"/>
        <v>45219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4"/>
      <c r="DX1163" s="1"/>
      <c r="DY1163" s="1"/>
      <c r="DZ1163" s="1"/>
      <c r="EA1163" s="1"/>
      <c r="EB1163" s="1"/>
      <c r="EC1163" s="1"/>
    </row>
    <row r="1164" spans="1:133" ht="15" x14ac:dyDescent="0.2">
      <c r="A1164" s="134">
        <f t="shared" si="606"/>
        <v>45217</v>
      </c>
      <c r="B1164" s="135">
        <f t="shared" si="598"/>
        <v>956.91298576000008</v>
      </c>
      <c r="C1164" s="220">
        <f t="shared" si="597"/>
        <v>749.99229497845715</v>
      </c>
      <c r="D1164" s="136">
        <f t="shared" si="607"/>
        <v>6667.94</v>
      </c>
      <c r="E1164" s="137">
        <f t="shared" si="593"/>
        <v>6683.28</v>
      </c>
      <c r="F1164" s="138">
        <f t="shared" si="594"/>
        <v>45158</v>
      </c>
      <c r="G1164" s="139">
        <f t="shared" si="599"/>
        <v>2.3005605929267148E-3</v>
      </c>
      <c r="H1164" s="140">
        <f t="shared" ref="H1164:H1227" si="612">IF(DAY(A1164)=H$9,VLOOKUP(A1164,AH$118:AN$450,4),H1163)</f>
        <v>45219</v>
      </c>
      <c r="I1164" s="140">
        <f t="shared" si="600"/>
        <v>45219</v>
      </c>
      <c r="J1164" s="141">
        <f t="shared" si="608"/>
        <v>21</v>
      </c>
      <c r="K1164" s="141">
        <f t="shared" si="596"/>
        <v>19</v>
      </c>
      <c r="L1164" s="8">
        <f t="shared" si="609"/>
        <v>1.0020812299999999</v>
      </c>
      <c r="M1164" s="142">
        <f t="shared" si="595"/>
        <v>1.0011996999999999</v>
      </c>
      <c r="N1164" s="142">
        <f t="shared" si="590"/>
        <v>1.2660042112198395</v>
      </c>
      <c r="O1164" s="135">
        <f t="shared" si="592"/>
        <v>1.26863905</v>
      </c>
      <c r="P1164" s="135">
        <f t="shared" si="601"/>
        <v>951.46951260000003</v>
      </c>
      <c r="Q1164" s="190">
        <f t="shared" ref="Q1164:Q1227" si="613">IF(VLOOKUP(A1164,AD$10:AK$140,8)=VLOOKUP(A1163,AD$10:AK$140,8),0,VLOOKUP(A1164,AD$10:AK$140,8))</f>
        <v>0</v>
      </c>
      <c r="R1164" s="191">
        <f t="shared" si="610"/>
        <v>0</v>
      </c>
      <c r="S1164" s="135">
        <f t="shared" si="602"/>
        <v>0</v>
      </c>
      <c r="T1164" s="145">
        <f t="shared" si="611"/>
        <v>7.8600000000000003E-2</v>
      </c>
      <c r="U1164" s="143">
        <f t="shared" si="591"/>
        <v>19</v>
      </c>
      <c r="V1164" s="143">
        <v>252</v>
      </c>
      <c r="W1164" s="142">
        <f t="shared" si="603"/>
        <v>1.005721122</v>
      </c>
      <c r="X1164" s="135">
        <f t="shared" si="604"/>
        <v>5.4434731599999999</v>
      </c>
      <c r="Y1164" s="135">
        <f t="shared" si="605"/>
        <v>0</v>
      </c>
      <c r="Z1164" s="148" t="str">
        <f t="shared" ref="Z1164:Z1227" si="614">IF($Q1163&gt;0,VLOOKUP($A1163,$AD$10:$AM$140,9),Z1163)</f>
        <v>A+J=</v>
      </c>
      <c r="AA1164" s="140">
        <f t="shared" ref="AA1164:AA1227" si="615">IF($Q1163&gt;0,VLOOKUP($A1163,$AD$10:$AM$140,10),AA1163)</f>
        <v>45219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4"/>
      <c r="DX1164" s="1"/>
      <c r="DY1164" s="1"/>
      <c r="DZ1164" s="1"/>
      <c r="EA1164" s="1"/>
      <c r="EB1164" s="1"/>
      <c r="EC1164" s="1"/>
    </row>
    <row r="1165" spans="1:133" ht="15" x14ac:dyDescent="0.2">
      <c r="A1165" s="134">
        <f t="shared" si="606"/>
        <v>45218</v>
      </c>
      <c r="B1165" s="135">
        <f t="shared" si="598"/>
        <v>957.30509333999998</v>
      </c>
      <c r="C1165" s="220">
        <f t="shared" si="597"/>
        <v>749.99229497845715</v>
      </c>
      <c r="D1165" s="136">
        <f t="shared" si="607"/>
        <v>6667.94</v>
      </c>
      <c r="E1165" s="137">
        <f t="shared" si="593"/>
        <v>6683.28</v>
      </c>
      <c r="F1165" s="138">
        <f t="shared" si="594"/>
        <v>45158</v>
      </c>
      <c r="G1165" s="139">
        <f t="shared" si="599"/>
        <v>2.3005605929267148E-3</v>
      </c>
      <c r="H1165" s="140">
        <f t="shared" si="612"/>
        <v>45219</v>
      </c>
      <c r="I1165" s="140">
        <f t="shared" si="600"/>
        <v>45219</v>
      </c>
      <c r="J1165" s="141">
        <f t="shared" si="608"/>
        <v>21</v>
      </c>
      <c r="K1165" s="141">
        <f t="shared" si="596"/>
        <v>20</v>
      </c>
      <c r="L1165" s="8">
        <f t="shared" si="609"/>
        <v>1.0021908900000001</v>
      </c>
      <c r="M1165" s="142">
        <f t="shared" si="595"/>
        <v>1.0011996999999999</v>
      </c>
      <c r="N1165" s="142">
        <f t="shared" si="590"/>
        <v>1.2660042112198395</v>
      </c>
      <c r="O1165" s="135">
        <f t="shared" si="592"/>
        <v>1.26877788</v>
      </c>
      <c r="P1165" s="135">
        <f t="shared" si="601"/>
        <v>951.57363402999999</v>
      </c>
      <c r="Q1165" s="190">
        <f t="shared" si="613"/>
        <v>0</v>
      </c>
      <c r="R1165" s="191">
        <f t="shared" si="610"/>
        <v>0</v>
      </c>
      <c r="S1165" s="135">
        <f t="shared" si="602"/>
        <v>0</v>
      </c>
      <c r="T1165" s="145">
        <f t="shared" si="611"/>
        <v>7.8600000000000003E-2</v>
      </c>
      <c r="U1165" s="143">
        <f t="shared" si="591"/>
        <v>20</v>
      </c>
      <c r="V1165" s="143">
        <v>252</v>
      </c>
      <c r="W1165" s="142">
        <f t="shared" si="603"/>
        <v>1.006023138</v>
      </c>
      <c r="X1165" s="135">
        <f t="shared" si="604"/>
        <v>5.73145931</v>
      </c>
      <c r="Y1165" s="135">
        <f t="shared" si="605"/>
        <v>0</v>
      </c>
      <c r="Z1165" s="148" t="str">
        <f t="shared" si="614"/>
        <v>A+J=</v>
      </c>
      <c r="AA1165" s="140">
        <f t="shared" si="615"/>
        <v>45219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4"/>
      <c r="DX1165" s="1"/>
      <c r="DY1165" s="1"/>
      <c r="DZ1165" s="1"/>
      <c r="EA1165" s="1"/>
      <c r="EB1165" s="1"/>
      <c r="EC1165" s="1"/>
    </row>
    <row r="1166" spans="1:133" ht="15" x14ac:dyDescent="0.2">
      <c r="A1166" s="134">
        <f t="shared" si="606"/>
        <v>45219</v>
      </c>
      <c r="B1166" s="135">
        <f t="shared" si="598"/>
        <v>957.69735891999994</v>
      </c>
      <c r="C1166" s="220">
        <f t="shared" si="597"/>
        <v>749.99229497845715</v>
      </c>
      <c r="D1166" s="136">
        <f t="shared" si="607"/>
        <v>6667.94</v>
      </c>
      <c r="E1166" s="137">
        <f t="shared" si="593"/>
        <v>6683.28</v>
      </c>
      <c r="F1166" s="138">
        <f t="shared" si="594"/>
        <v>45158</v>
      </c>
      <c r="G1166" s="139">
        <f t="shared" si="599"/>
        <v>2.3005605929267148E-3</v>
      </c>
      <c r="H1166" s="140">
        <f t="shared" si="612"/>
        <v>45250</v>
      </c>
      <c r="I1166" s="140">
        <f t="shared" si="600"/>
        <v>45219</v>
      </c>
      <c r="J1166" s="141">
        <f t="shared" si="608"/>
        <v>21</v>
      </c>
      <c r="K1166" s="141">
        <f t="shared" si="596"/>
        <v>21</v>
      </c>
      <c r="L1166" s="8">
        <f t="shared" si="609"/>
        <v>1.0023005599999999</v>
      </c>
      <c r="M1166" s="142">
        <f t="shared" si="595"/>
        <v>1.0011996999999999</v>
      </c>
      <c r="N1166" s="142">
        <f t="shared" si="590"/>
        <v>1.2660042112198395</v>
      </c>
      <c r="O1166" s="135">
        <f t="shared" si="592"/>
        <v>1.26891672</v>
      </c>
      <c r="P1166" s="135">
        <f t="shared" si="601"/>
        <v>951.67776296</v>
      </c>
      <c r="Q1166" s="190">
        <f t="shared" si="613"/>
        <v>38</v>
      </c>
      <c r="R1166" s="191">
        <f t="shared" si="610"/>
        <v>1.2486642446114889E-2</v>
      </c>
      <c r="S1166" s="135">
        <f t="shared" si="602"/>
        <v>11.883259949999999</v>
      </c>
      <c r="T1166" s="145">
        <f t="shared" si="611"/>
        <v>7.8600000000000003E-2</v>
      </c>
      <c r="U1166" s="143">
        <f t="shared" si="591"/>
        <v>21</v>
      </c>
      <c r="V1166" s="143">
        <v>252</v>
      </c>
      <c r="W1166" s="142">
        <f t="shared" si="603"/>
        <v>1.0063252460000001</v>
      </c>
      <c r="X1166" s="135">
        <f t="shared" si="604"/>
        <v>6.0195959600000002</v>
      </c>
      <c r="Y1166" s="135">
        <f t="shared" si="605"/>
        <v>17.90285591</v>
      </c>
      <c r="Z1166" s="148" t="str">
        <f t="shared" si="614"/>
        <v>A+J=</v>
      </c>
      <c r="AA1166" s="140">
        <f t="shared" si="615"/>
        <v>45219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4"/>
      <c r="DX1166" s="1"/>
      <c r="DY1166" s="1"/>
      <c r="DZ1166" s="1"/>
      <c r="EA1166" s="1"/>
      <c r="EB1166" s="1"/>
      <c r="EC1166" s="1"/>
    </row>
    <row r="1167" spans="1:133" ht="15" x14ac:dyDescent="0.2">
      <c r="A1167" s="134">
        <f t="shared" si="606"/>
        <v>45220</v>
      </c>
      <c r="B1167" s="135">
        <f t="shared" si="598"/>
        <v>940.20523758000002</v>
      </c>
      <c r="C1167" s="220">
        <f t="shared" si="597"/>
        <v>740.62740935381191</v>
      </c>
      <c r="D1167" s="136">
        <f t="shared" si="607"/>
        <v>6683.28</v>
      </c>
      <c r="E1167" s="137">
        <f t="shared" si="593"/>
        <v>6700.66</v>
      </c>
      <c r="F1167" s="138">
        <f t="shared" si="594"/>
        <v>45189</v>
      </c>
      <c r="G1167" s="139">
        <f t="shared" si="599"/>
        <v>2.60051950539264E-3</v>
      </c>
      <c r="H1167" s="140">
        <f t="shared" si="612"/>
        <v>45250</v>
      </c>
      <c r="I1167" s="140">
        <f t="shared" si="600"/>
        <v>45250</v>
      </c>
      <c r="J1167" s="141">
        <f t="shared" si="608"/>
        <v>19</v>
      </c>
      <c r="K1167" s="141">
        <f t="shared" si="596"/>
        <v>1</v>
      </c>
      <c r="L1167" s="8">
        <f t="shared" si="609"/>
        <v>1.0001367000000001</v>
      </c>
      <c r="M1167" s="142">
        <f t="shared" si="595"/>
        <v>1.0023005599999999</v>
      </c>
      <c r="N1167" s="142">
        <f t="shared" si="590"/>
        <v>1.2689167298680033</v>
      </c>
      <c r="O1167" s="135">
        <f t="shared" si="592"/>
        <v>1.26909019</v>
      </c>
      <c r="P1167" s="135">
        <f t="shared" si="601"/>
        <v>939.92297965</v>
      </c>
      <c r="Q1167" s="190">
        <f t="shared" si="613"/>
        <v>0</v>
      </c>
      <c r="R1167" s="191">
        <f t="shared" si="610"/>
        <v>0</v>
      </c>
      <c r="S1167" s="135">
        <f t="shared" si="602"/>
        <v>0</v>
      </c>
      <c r="T1167" s="145">
        <f t="shared" si="611"/>
        <v>7.8600000000000003E-2</v>
      </c>
      <c r="U1167" s="143">
        <f t="shared" si="591"/>
        <v>1</v>
      </c>
      <c r="V1167" s="143">
        <v>252</v>
      </c>
      <c r="W1167" s="142">
        <f t="shared" si="603"/>
        <v>1.0003002990000001</v>
      </c>
      <c r="X1167" s="135">
        <f t="shared" si="604"/>
        <v>0.28225792999999999</v>
      </c>
      <c r="Y1167" s="135">
        <f t="shared" si="605"/>
        <v>0</v>
      </c>
      <c r="Z1167" s="148" t="str">
        <f t="shared" si="614"/>
        <v>A+J=</v>
      </c>
      <c r="AA1167" s="140">
        <f t="shared" si="615"/>
        <v>45250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4"/>
      <c r="DX1167" s="1"/>
      <c r="DY1167" s="1"/>
      <c r="DZ1167" s="1"/>
      <c r="EA1167" s="1"/>
      <c r="EB1167" s="1"/>
      <c r="EC1167" s="1"/>
    </row>
    <row r="1168" spans="1:133" ht="15" x14ac:dyDescent="0.2">
      <c r="A1168" s="134">
        <f t="shared" si="606"/>
        <v>45221</v>
      </c>
      <c r="B1168" s="135">
        <f t="shared" si="598"/>
        <v>940.20523758000002</v>
      </c>
      <c r="C1168" s="220">
        <f t="shared" si="597"/>
        <v>740.62740935381191</v>
      </c>
      <c r="D1168" s="136">
        <f t="shared" si="607"/>
        <v>6683.28</v>
      </c>
      <c r="E1168" s="137">
        <f t="shared" si="593"/>
        <v>6700.66</v>
      </c>
      <c r="F1168" s="138">
        <f t="shared" si="594"/>
        <v>45189</v>
      </c>
      <c r="G1168" s="139">
        <f t="shared" si="599"/>
        <v>2.60051950539264E-3</v>
      </c>
      <c r="H1168" s="140">
        <f t="shared" si="612"/>
        <v>45250</v>
      </c>
      <c r="I1168" s="140">
        <f t="shared" si="600"/>
        <v>45250</v>
      </c>
      <c r="J1168" s="141">
        <f t="shared" si="608"/>
        <v>19</v>
      </c>
      <c r="K1168" s="141">
        <f t="shared" si="596"/>
        <v>1</v>
      </c>
      <c r="L1168" s="8">
        <f t="shared" si="609"/>
        <v>1.0001367000000001</v>
      </c>
      <c r="M1168" s="142">
        <f t="shared" si="595"/>
        <v>1.0023005599999999</v>
      </c>
      <c r="N1168" s="142">
        <f t="shared" si="590"/>
        <v>1.2689167298680033</v>
      </c>
      <c r="O1168" s="135">
        <f t="shared" si="592"/>
        <v>1.26909019</v>
      </c>
      <c r="P1168" s="135">
        <f t="shared" si="601"/>
        <v>939.92297965</v>
      </c>
      <c r="Q1168" s="190">
        <f t="shared" si="613"/>
        <v>0</v>
      </c>
      <c r="R1168" s="191">
        <f t="shared" si="610"/>
        <v>0</v>
      </c>
      <c r="S1168" s="135">
        <f t="shared" si="602"/>
        <v>0</v>
      </c>
      <c r="T1168" s="145">
        <f t="shared" si="611"/>
        <v>7.8600000000000003E-2</v>
      </c>
      <c r="U1168" s="143">
        <f t="shared" si="591"/>
        <v>1</v>
      </c>
      <c r="V1168" s="143">
        <v>252</v>
      </c>
      <c r="W1168" s="142">
        <f t="shared" si="603"/>
        <v>1.0003002990000001</v>
      </c>
      <c r="X1168" s="135">
        <f t="shared" si="604"/>
        <v>0.28225792999999999</v>
      </c>
      <c r="Y1168" s="135">
        <f t="shared" si="605"/>
        <v>0</v>
      </c>
      <c r="Z1168" s="148" t="str">
        <f t="shared" si="614"/>
        <v>A+J=</v>
      </c>
      <c r="AA1168" s="140">
        <f t="shared" si="615"/>
        <v>45250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4"/>
      <c r="DX1168" s="1"/>
      <c r="DY1168" s="1"/>
      <c r="DZ1168" s="1"/>
      <c r="EA1168" s="1"/>
      <c r="EB1168" s="1"/>
      <c r="EC1168" s="1"/>
    </row>
    <row r="1169" spans="1:133" ht="15" x14ac:dyDescent="0.2">
      <c r="A1169" s="134">
        <f t="shared" si="606"/>
        <v>45222</v>
      </c>
      <c r="B1169" s="135">
        <f t="shared" si="598"/>
        <v>940.20523758000002</v>
      </c>
      <c r="C1169" s="220">
        <f t="shared" si="597"/>
        <v>740.62740935381191</v>
      </c>
      <c r="D1169" s="136">
        <f t="shared" si="607"/>
        <v>6683.28</v>
      </c>
      <c r="E1169" s="137">
        <f t="shared" si="593"/>
        <v>6700.66</v>
      </c>
      <c r="F1169" s="138">
        <f t="shared" si="594"/>
        <v>45189</v>
      </c>
      <c r="G1169" s="139">
        <f t="shared" si="599"/>
        <v>2.60051950539264E-3</v>
      </c>
      <c r="H1169" s="140">
        <f t="shared" si="612"/>
        <v>45250</v>
      </c>
      <c r="I1169" s="140">
        <f t="shared" si="600"/>
        <v>45250</v>
      </c>
      <c r="J1169" s="141">
        <f t="shared" si="608"/>
        <v>19</v>
      </c>
      <c r="K1169" s="141">
        <f t="shared" si="596"/>
        <v>1</v>
      </c>
      <c r="L1169" s="8">
        <f t="shared" si="609"/>
        <v>1.0001367000000001</v>
      </c>
      <c r="M1169" s="142">
        <f t="shared" si="595"/>
        <v>1.0023005599999999</v>
      </c>
      <c r="N1169" s="142">
        <f t="shared" si="590"/>
        <v>1.2689167298680033</v>
      </c>
      <c r="O1169" s="135">
        <f t="shared" si="592"/>
        <v>1.26909019</v>
      </c>
      <c r="P1169" s="135">
        <f t="shared" si="601"/>
        <v>939.92297965</v>
      </c>
      <c r="Q1169" s="190">
        <f t="shared" si="613"/>
        <v>0</v>
      </c>
      <c r="R1169" s="191">
        <f t="shared" si="610"/>
        <v>0</v>
      </c>
      <c r="S1169" s="135">
        <f t="shared" si="602"/>
        <v>0</v>
      </c>
      <c r="T1169" s="145">
        <f t="shared" si="611"/>
        <v>7.8600000000000003E-2</v>
      </c>
      <c r="U1169" s="143">
        <f t="shared" si="591"/>
        <v>1</v>
      </c>
      <c r="V1169" s="143">
        <v>252</v>
      </c>
      <c r="W1169" s="142">
        <f t="shared" si="603"/>
        <v>1.0003002990000001</v>
      </c>
      <c r="X1169" s="135">
        <f t="shared" si="604"/>
        <v>0.28225792999999999</v>
      </c>
      <c r="Y1169" s="135">
        <f t="shared" si="605"/>
        <v>0</v>
      </c>
      <c r="Z1169" s="148" t="str">
        <f t="shared" si="614"/>
        <v>A+J=</v>
      </c>
      <c r="AA1169" s="140">
        <f t="shared" si="615"/>
        <v>45250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4"/>
      <c r="DX1169" s="1"/>
      <c r="DY1169" s="1"/>
      <c r="DZ1169" s="1"/>
      <c r="EA1169" s="1"/>
      <c r="EB1169" s="1"/>
      <c r="EC1169" s="1"/>
    </row>
    <row r="1170" spans="1:133" ht="15" x14ac:dyDescent="0.2">
      <c r="A1170" s="134">
        <f t="shared" si="606"/>
        <v>45223</v>
      </c>
      <c r="B1170" s="135">
        <f t="shared" si="598"/>
        <v>940.61614038000005</v>
      </c>
      <c r="C1170" s="220">
        <f t="shared" si="597"/>
        <v>740.62740935381191</v>
      </c>
      <c r="D1170" s="136">
        <f t="shared" si="607"/>
        <v>6683.28</v>
      </c>
      <c r="E1170" s="137">
        <f t="shared" si="593"/>
        <v>6700.66</v>
      </c>
      <c r="F1170" s="138">
        <f t="shared" si="594"/>
        <v>45189</v>
      </c>
      <c r="G1170" s="139">
        <f t="shared" si="599"/>
        <v>2.60051950539264E-3</v>
      </c>
      <c r="H1170" s="140">
        <f t="shared" si="612"/>
        <v>45250</v>
      </c>
      <c r="I1170" s="140">
        <f t="shared" si="600"/>
        <v>45250</v>
      </c>
      <c r="J1170" s="141">
        <f t="shared" si="608"/>
        <v>19</v>
      </c>
      <c r="K1170" s="141">
        <f t="shared" si="596"/>
        <v>2</v>
      </c>
      <c r="L1170" s="8">
        <f t="shared" si="609"/>
        <v>1.0002734200000001</v>
      </c>
      <c r="M1170" s="142">
        <f t="shared" si="595"/>
        <v>1.0023005599999999</v>
      </c>
      <c r="N1170" s="142">
        <f t="shared" si="590"/>
        <v>1.2689167298680033</v>
      </c>
      <c r="O1170" s="135">
        <f t="shared" si="592"/>
        <v>1.26926367</v>
      </c>
      <c r="P1170" s="135">
        <f t="shared" si="601"/>
        <v>940.05146368999999</v>
      </c>
      <c r="Q1170" s="190">
        <f t="shared" si="613"/>
        <v>0</v>
      </c>
      <c r="R1170" s="191">
        <f t="shared" si="610"/>
        <v>0</v>
      </c>
      <c r="S1170" s="135">
        <f t="shared" si="602"/>
        <v>0</v>
      </c>
      <c r="T1170" s="145">
        <f t="shared" si="611"/>
        <v>7.8600000000000003E-2</v>
      </c>
      <c r="U1170" s="143">
        <f t="shared" si="591"/>
        <v>2</v>
      </c>
      <c r="V1170" s="143">
        <v>252</v>
      </c>
      <c r="W1170" s="142">
        <f t="shared" si="603"/>
        <v>1.0006006869999999</v>
      </c>
      <c r="X1170" s="135">
        <f t="shared" si="604"/>
        <v>0.56467668999999998</v>
      </c>
      <c r="Y1170" s="135">
        <f t="shared" si="605"/>
        <v>0</v>
      </c>
      <c r="Z1170" s="148" t="str">
        <f t="shared" si="614"/>
        <v>A+J=</v>
      </c>
      <c r="AA1170" s="140">
        <f t="shared" si="615"/>
        <v>45250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4"/>
      <c r="DX1170" s="1"/>
      <c r="DY1170" s="1"/>
      <c r="DZ1170" s="1"/>
      <c r="EA1170" s="1"/>
      <c r="EB1170" s="1"/>
      <c r="EC1170" s="1"/>
    </row>
    <row r="1171" spans="1:133" ht="15" x14ac:dyDescent="0.2">
      <c r="A1171" s="134">
        <f t="shared" si="606"/>
        <v>45224</v>
      </c>
      <c r="B1171" s="135">
        <f t="shared" si="598"/>
        <v>941.02722075999998</v>
      </c>
      <c r="C1171" s="220">
        <f t="shared" si="597"/>
        <v>740.62740935381191</v>
      </c>
      <c r="D1171" s="136">
        <f t="shared" si="607"/>
        <v>6683.28</v>
      </c>
      <c r="E1171" s="137">
        <f t="shared" si="593"/>
        <v>6700.66</v>
      </c>
      <c r="F1171" s="138">
        <f t="shared" si="594"/>
        <v>45189</v>
      </c>
      <c r="G1171" s="139">
        <f t="shared" si="599"/>
        <v>2.60051950539264E-3</v>
      </c>
      <c r="H1171" s="140">
        <f t="shared" si="612"/>
        <v>45250</v>
      </c>
      <c r="I1171" s="140">
        <f t="shared" si="600"/>
        <v>45250</v>
      </c>
      <c r="J1171" s="141">
        <f t="shared" si="608"/>
        <v>19</v>
      </c>
      <c r="K1171" s="141">
        <f t="shared" si="596"/>
        <v>3</v>
      </c>
      <c r="L1171" s="8">
        <f t="shared" si="609"/>
        <v>1.00041015</v>
      </c>
      <c r="M1171" s="142">
        <f t="shared" si="595"/>
        <v>1.0023005599999999</v>
      </c>
      <c r="N1171" s="142">
        <f t="shared" si="590"/>
        <v>1.2689167298680033</v>
      </c>
      <c r="O1171" s="135">
        <f t="shared" si="592"/>
        <v>1.26943717</v>
      </c>
      <c r="P1171" s="135">
        <f t="shared" si="601"/>
        <v>940.17996255000003</v>
      </c>
      <c r="Q1171" s="190">
        <f t="shared" si="613"/>
        <v>0</v>
      </c>
      <c r="R1171" s="191">
        <f t="shared" si="610"/>
        <v>0</v>
      </c>
      <c r="S1171" s="135">
        <f t="shared" si="602"/>
        <v>0</v>
      </c>
      <c r="T1171" s="145">
        <f t="shared" si="611"/>
        <v>7.8600000000000003E-2</v>
      </c>
      <c r="U1171" s="143">
        <f t="shared" si="591"/>
        <v>3</v>
      </c>
      <c r="V1171" s="143">
        <v>252</v>
      </c>
      <c r="W1171" s="142">
        <f t="shared" si="603"/>
        <v>1.000901166</v>
      </c>
      <c r="X1171" s="135">
        <f t="shared" si="604"/>
        <v>0.84725821000000001</v>
      </c>
      <c r="Y1171" s="135">
        <f t="shared" si="605"/>
        <v>0</v>
      </c>
      <c r="Z1171" s="148" t="str">
        <f t="shared" si="614"/>
        <v>A+J=</v>
      </c>
      <c r="AA1171" s="140">
        <f t="shared" si="615"/>
        <v>45250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4"/>
      <c r="DX1171" s="1"/>
      <c r="DY1171" s="1"/>
      <c r="DZ1171" s="1"/>
      <c r="EA1171" s="1"/>
      <c r="EB1171" s="1"/>
      <c r="EC1171" s="1"/>
    </row>
    <row r="1172" spans="1:133" ht="15" x14ac:dyDescent="0.2">
      <c r="A1172" s="134">
        <f t="shared" si="606"/>
        <v>45225</v>
      </c>
      <c r="B1172" s="135">
        <f t="shared" si="598"/>
        <v>941.43849359000001</v>
      </c>
      <c r="C1172" s="220">
        <f t="shared" si="597"/>
        <v>740.62740935381191</v>
      </c>
      <c r="D1172" s="136">
        <f t="shared" si="607"/>
        <v>6683.28</v>
      </c>
      <c r="E1172" s="137">
        <f t="shared" si="593"/>
        <v>6700.66</v>
      </c>
      <c r="F1172" s="138">
        <f t="shared" si="594"/>
        <v>45189</v>
      </c>
      <c r="G1172" s="139">
        <f t="shared" si="599"/>
        <v>2.60051950539264E-3</v>
      </c>
      <c r="H1172" s="140">
        <f t="shared" si="612"/>
        <v>45250</v>
      </c>
      <c r="I1172" s="140">
        <f t="shared" si="600"/>
        <v>45250</v>
      </c>
      <c r="J1172" s="141">
        <f t="shared" si="608"/>
        <v>19</v>
      </c>
      <c r="K1172" s="141">
        <f t="shared" si="596"/>
        <v>4</v>
      </c>
      <c r="L1172" s="8">
        <f t="shared" si="609"/>
        <v>1.00054691</v>
      </c>
      <c r="M1172" s="142">
        <f t="shared" si="595"/>
        <v>1.0023005599999999</v>
      </c>
      <c r="N1172" s="142">
        <f t="shared" si="590"/>
        <v>1.2689167298680033</v>
      </c>
      <c r="O1172" s="135">
        <f t="shared" si="592"/>
        <v>1.26961071</v>
      </c>
      <c r="P1172" s="135">
        <f t="shared" si="601"/>
        <v>940.30849103000003</v>
      </c>
      <c r="Q1172" s="190">
        <f t="shared" si="613"/>
        <v>0</v>
      </c>
      <c r="R1172" s="191">
        <f t="shared" si="610"/>
        <v>0</v>
      </c>
      <c r="S1172" s="135">
        <f t="shared" si="602"/>
        <v>0</v>
      </c>
      <c r="T1172" s="145">
        <f t="shared" si="611"/>
        <v>7.8600000000000003E-2</v>
      </c>
      <c r="U1172" s="143">
        <f t="shared" si="591"/>
        <v>4</v>
      </c>
      <c r="V1172" s="143">
        <v>252</v>
      </c>
      <c r="W1172" s="142">
        <f t="shared" si="603"/>
        <v>1.0012017360000001</v>
      </c>
      <c r="X1172" s="135">
        <f t="shared" si="604"/>
        <v>1.1300025600000001</v>
      </c>
      <c r="Y1172" s="135">
        <f t="shared" si="605"/>
        <v>0</v>
      </c>
      <c r="Z1172" s="148" t="str">
        <f t="shared" si="614"/>
        <v>A+J=</v>
      </c>
      <c r="AA1172" s="140">
        <f t="shared" si="615"/>
        <v>45250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4"/>
      <c r="DX1172" s="1"/>
      <c r="DY1172" s="1"/>
      <c r="DZ1172" s="1"/>
      <c r="EA1172" s="1"/>
      <c r="EB1172" s="1"/>
      <c r="EC1172" s="1"/>
    </row>
    <row r="1173" spans="1:133" ht="15" x14ac:dyDescent="0.2">
      <c r="A1173" s="134">
        <f t="shared" si="606"/>
        <v>45226</v>
      </c>
      <c r="B1173" s="135">
        <f t="shared" si="598"/>
        <v>941.84994220999999</v>
      </c>
      <c r="C1173" s="220">
        <f t="shared" si="597"/>
        <v>740.62740935381191</v>
      </c>
      <c r="D1173" s="136">
        <f t="shared" si="607"/>
        <v>6683.28</v>
      </c>
      <c r="E1173" s="137">
        <f t="shared" si="593"/>
        <v>6700.66</v>
      </c>
      <c r="F1173" s="138">
        <f t="shared" si="594"/>
        <v>45189</v>
      </c>
      <c r="G1173" s="139">
        <f t="shared" si="599"/>
        <v>2.60051950539264E-3</v>
      </c>
      <c r="H1173" s="140">
        <f t="shared" si="612"/>
        <v>45250</v>
      </c>
      <c r="I1173" s="140">
        <f t="shared" si="600"/>
        <v>45250</v>
      </c>
      <c r="J1173" s="141">
        <f t="shared" si="608"/>
        <v>19</v>
      </c>
      <c r="K1173" s="141">
        <f t="shared" si="596"/>
        <v>5</v>
      </c>
      <c r="L1173" s="8">
        <f t="shared" si="609"/>
        <v>1.00068369</v>
      </c>
      <c r="M1173" s="142">
        <f t="shared" si="595"/>
        <v>1.0023005599999999</v>
      </c>
      <c r="N1173" s="142">
        <f t="shared" si="590"/>
        <v>1.2689167298680033</v>
      </c>
      <c r="O1173" s="135">
        <f t="shared" si="592"/>
        <v>1.2697842699999999</v>
      </c>
      <c r="P1173" s="135">
        <f t="shared" si="601"/>
        <v>940.43703431999995</v>
      </c>
      <c r="Q1173" s="190">
        <f t="shared" si="613"/>
        <v>0</v>
      </c>
      <c r="R1173" s="191">
        <f t="shared" si="610"/>
        <v>0</v>
      </c>
      <c r="S1173" s="135">
        <f t="shared" si="602"/>
        <v>0</v>
      </c>
      <c r="T1173" s="145">
        <f t="shared" si="611"/>
        <v>7.8600000000000003E-2</v>
      </c>
      <c r="U1173" s="143">
        <f t="shared" si="591"/>
        <v>5</v>
      </c>
      <c r="V1173" s="143">
        <v>252</v>
      </c>
      <c r="W1173" s="142">
        <f t="shared" si="603"/>
        <v>1.0015023949999999</v>
      </c>
      <c r="X1173" s="135">
        <f t="shared" si="604"/>
        <v>1.4129078900000001</v>
      </c>
      <c r="Y1173" s="135">
        <f t="shared" si="605"/>
        <v>0</v>
      </c>
      <c r="Z1173" s="148" t="str">
        <f t="shared" si="614"/>
        <v>A+J=</v>
      </c>
      <c r="AA1173" s="140">
        <f t="shared" si="615"/>
        <v>45250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4"/>
      <c r="DX1173" s="1"/>
      <c r="DY1173" s="1"/>
      <c r="DZ1173" s="1"/>
      <c r="EA1173" s="1"/>
      <c r="EB1173" s="1"/>
      <c r="EC1173" s="1"/>
    </row>
    <row r="1174" spans="1:133" ht="15" x14ac:dyDescent="0.2">
      <c r="A1174" s="134">
        <f t="shared" si="606"/>
        <v>45227</v>
      </c>
      <c r="B1174" s="135">
        <f t="shared" si="598"/>
        <v>942.26156857000001</v>
      </c>
      <c r="C1174" s="220">
        <f t="shared" si="597"/>
        <v>740.62740935381191</v>
      </c>
      <c r="D1174" s="136">
        <f t="shared" si="607"/>
        <v>6683.28</v>
      </c>
      <c r="E1174" s="137">
        <f t="shared" si="593"/>
        <v>6700.66</v>
      </c>
      <c r="F1174" s="138">
        <f t="shared" si="594"/>
        <v>45189</v>
      </c>
      <c r="G1174" s="139">
        <f t="shared" si="599"/>
        <v>2.60051950539264E-3</v>
      </c>
      <c r="H1174" s="140">
        <f t="shared" si="612"/>
        <v>45250</v>
      </c>
      <c r="I1174" s="140">
        <f t="shared" si="600"/>
        <v>45250</v>
      </c>
      <c r="J1174" s="141">
        <f t="shared" si="608"/>
        <v>19</v>
      </c>
      <c r="K1174" s="141">
        <f t="shared" si="596"/>
        <v>6</v>
      </c>
      <c r="L1174" s="8">
        <f t="shared" si="609"/>
        <v>1.00082048</v>
      </c>
      <c r="M1174" s="142">
        <f t="shared" si="595"/>
        <v>1.0023005599999999</v>
      </c>
      <c r="N1174" s="142">
        <f t="shared" si="590"/>
        <v>1.2689167298680033</v>
      </c>
      <c r="O1174" s="135">
        <f t="shared" si="592"/>
        <v>1.2699578499999999</v>
      </c>
      <c r="P1174" s="135">
        <f t="shared" si="601"/>
        <v>940.56559243000004</v>
      </c>
      <c r="Q1174" s="190">
        <f t="shared" si="613"/>
        <v>0</v>
      </c>
      <c r="R1174" s="191">
        <f t="shared" si="610"/>
        <v>0</v>
      </c>
      <c r="S1174" s="135">
        <f t="shared" si="602"/>
        <v>0</v>
      </c>
      <c r="T1174" s="145">
        <f t="shared" si="611"/>
        <v>7.8600000000000003E-2</v>
      </c>
      <c r="U1174" s="143">
        <f t="shared" si="591"/>
        <v>6</v>
      </c>
      <c r="V1174" s="143">
        <v>252</v>
      </c>
      <c r="W1174" s="142">
        <f t="shared" si="603"/>
        <v>1.001803145</v>
      </c>
      <c r="X1174" s="135">
        <f t="shared" si="604"/>
        <v>1.69597614</v>
      </c>
      <c r="Y1174" s="135">
        <f t="shared" si="605"/>
        <v>0</v>
      </c>
      <c r="Z1174" s="148" t="str">
        <f t="shared" si="614"/>
        <v>A+J=</v>
      </c>
      <c r="AA1174" s="140">
        <f t="shared" si="615"/>
        <v>45250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4"/>
      <c r="DX1174" s="1"/>
      <c r="DY1174" s="1"/>
      <c r="DZ1174" s="1"/>
      <c r="EA1174" s="1"/>
      <c r="EB1174" s="1"/>
      <c r="EC1174" s="1"/>
    </row>
    <row r="1175" spans="1:133" ht="15" x14ac:dyDescent="0.2">
      <c r="A1175" s="134">
        <f t="shared" si="606"/>
        <v>45228</v>
      </c>
      <c r="B1175" s="135">
        <f t="shared" si="598"/>
        <v>942.26156857000001</v>
      </c>
      <c r="C1175" s="220">
        <f t="shared" si="597"/>
        <v>740.62740935381191</v>
      </c>
      <c r="D1175" s="136">
        <f t="shared" si="607"/>
        <v>6683.28</v>
      </c>
      <c r="E1175" s="137">
        <f t="shared" si="593"/>
        <v>6700.66</v>
      </c>
      <c r="F1175" s="138">
        <f t="shared" si="594"/>
        <v>45189</v>
      </c>
      <c r="G1175" s="139">
        <f t="shared" si="599"/>
        <v>2.60051950539264E-3</v>
      </c>
      <c r="H1175" s="140">
        <f t="shared" si="612"/>
        <v>45250</v>
      </c>
      <c r="I1175" s="140">
        <f t="shared" si="600"/>
        <v>45250</v>
      </c>
      <c r="J1175" s="141">
        <f t="shared" si="608"/>
        <v>19</v>
      </c>
      <c r="K1175" s="141">
        <f t="shared" si="596"/>
        <v>6</v>
      </c>
      <c r="L1175" s="8">
        <f t="shared" si="609"/>
        <v>1.00082048</v>
      </c>
      <c r="M1175" s="142">
        <f t="shared" si="595"/>
        <v>1.0023005599999999</v>
      </c>
      <c r="N1175" s="142">
        <f t="shared" si="590"/>
        <v>1.2689167298680033</v>
      </c>
      <c r="O1175" s="135">
        <f t="shared" si="592"/>
        <v>1.2699578499999999</v>
      </c>
      <c r="P1175" s="135">
        <f t="shared" si="601"/>
        <v>940.56559243000004</v>
      </c>
      <c r="Q1175" s="190">
        <f t="shared" si="613"/>
        <v>0</v>
      </c>
      <c r="R1175" s="191">
        <f t="shared" si="610"/>
        <v>0</v>
      </c>
      <c r="S1175" s="135">
        <f t="shared" si="602"/>
        <v>0</v>
      </c>
      <c r="T1175" s="145">
        <f t="shared" si="611"/>
        <v>7.8600000000000003E-2</v>
      </c>
      <c r="U1175" s="143">
        <f t="shared" si="591"/>
        <v>6</v>
      </c>
      <c r="V1175" s="143">
        <v>252</v>
      </c>
      <c r="W1175" s="142">
        <f t="shared" si="603"/>
        <v>1.001803145</v>
      </c>
      <c r="X1175" s="135">
        <f t="shared" si="604"/>
        <v>1.69597614</v>
      </c>
      <c r="Y1175" s="135">
        <f t="shared" si="605"/>
        <v>0</v>
      </c>
      <c r="Z1175" s="148" t="str">
        <f t="shared" si="614"/>
        <v>A+J=</v>
      </c>
      <c r="AA1175" s="140">
        <f t="shared" si="615"/>
        <v>45250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4"/>
      <c r="DX1175" s="1"/>
      <c r="DY1175" s="1"/>
      <c r="DZ1175" s="1"/>
      <c r="EA1175" s="1"/>
      <c r="EB1175" s="1"/>
      <c r="EC1175" s="1"/>
    </row>
    <row r="1176" spans="1:133" ht="15" x14ac:dyDescent="0.2">
      <c r="A1176" s="134">
        <f t="shared" si="606"/>
        <v>45229</v>
      </c>
      <c r="B1176" s="135">
        <f t="shared" si="598"/>
        <v>942.26156857000001</v>
      </c>
      <c r="C1176" s="220">
        <f t="shared" si="597"/>
        <v>740.62740935381191</v>
      </c>
      <c r="D1176" s="136">
        <f t="shared" si="607"/>
        <v>6683.28</v>
      </c>
      <c r="E1176" s="137">
        <f t="shared" si="593"/>
        <v>6700.66</v>
      </c>
      <c r="F1176" s="138">
        <f t="shared" si="594"/>
        <v>45189</v>
      </c>
      <c r="G1176" s="139">
        <f t="shared" si="599"/>
        <v>2.60051950539264E-3</v>
      </c>
      <c r="H1176" s="140">
        <f t="shared" si="612"/>
        <v>45250</v>
      </c>
      <c r="I1176" s="140">
        <f t="shared" si="600"/>
        <v>45250</v>
      </c>
      <c r="J1176" s="141">
        <f t="shared" si="608"/>
        <v>19</v>
      </c>
      <c r="K1176" s="141">
        <f t="shared" si="596"/>
        <v>6</v>
      </c>
      <c r="L1176" s="8">
        <f t="shared" si="609"/>
        <v>1.00082048</v>
      </c>
      <c r="M1176" s="142">
        <f t="shared" si="595"/>
        <v>1.0023005599999999</v>
      </c>
      <c r="N1176" s="142">
        <f t="shared" si="590"/>
        <v>1.2689167298680033</v>
      </c>
      <c r="O1176" s="135">
        <f t="shared" si="592"/>
        <v>1.2699578499999999</v>
      </c>
      <c r="P1176" s="135">
        <f t="shared" si="601"/>
        <v>940.56559243000004</v>
      </c>
      <c r="Q1176" s="190">
        <f t="shared" si="613"/>
        <v>0</v>
      </c>
      <c r="R1176" s="191">
        <f t="shared" si="610"/>
        <v>0</v>
      </c>
      <c r="S1176" s="135">
        <f t="shared" si="602"/>
        <v>0</v>
      </c>
      <c r="T1176" s="145">
        <f t="shared" si="611"/>
        <v>7.8600000000000003E-2</v>
      </c>
      <c r="U1176" s="143">
        <f t="shared" si="591"/>
        <v>6</v>
      </c>
      <c r="V1176" s="143">
        <v>252</v>
      </c>
      <c r="W1176" s="142">
        <f t="shared" si="603"/>
        <v>1.001803145</v>
      </c>
      <c r="X1176" s="135">
        <f t="shared" si="604"/>
        <v>1.69597614</v>
      </c>
      <c r="Y1176" s="135">
        <f t="shared" si="605"/>
        <v>0</v>
      </c>
      <c r="Z1176" s="148" t="str">
        <f t="shared" si="614"/>
        <v>A+J=</v>
      </c>
      <c r="AA1176" s="140">
        <f t="shared" si="615"/>
        <v>45250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4"/>
      <c r="DX1176" s="1"/>
      <c r="DY1176" s="1"/>
      <c r="DZ1176" s="1"/>
      <c r="EA1176" s="1"/>
      <c r="EB1176" s="1"/>
      <c r="EC1176" s="1"/>
    </row>
    <row r="1177" spans="1:133" ht="15" x14ac:dyDescent="0.2">
      <c r="A1177" s="134">
        <f t="shared" si="606"/>
        <v>45230</v>
      </c>
      <c r="B1177" s="135">
        <f t="shared" si="598"/>
        <v>942.67337916999998</v>
      </c>
      <c r="C1177" s="220">
        <f t="shared" si="597"/>
        <v>740.62740935381191</v>
      </c>
      <c r="D1177" s="136">
        <f t="shared" si="607"/>
        <v>6683.28</v>
      </c>
      <c r="E1177" s="137">
        <f t="shared" si="593"/>
        <v>6700.66</v>
      </c>
      <c r="F1177" s="138">
        <f t="shared" si="594"/>
        <v>45189</v>
      </c>
      <c r="G1177" s="139">
        <f t="shared" si="599"/>
        <v>2.60051950539264E-3</v>
      </c>
      <c r="H1177" s="140">
        <f t="shared" si="612"/>
        <v>45250</v>
      </c>
      <c r="I1177" s="140">
        <f t="shared" si="600"/>
        <v>45250</v>
      </c>
      <c r="J1177" s="141">
        <f t="shared" si="608"/>
        <v>19</v>
      </c>
      <c r="K1177" s="141">
        <f t="shared" si="596"/>
        <v>7</v>
      </c>
      <c r="L1177" s="8">
        <f t="shared" si="609"/>
        <v>1.0009573</v>
      </c>
      <c r="M1177" s="142">
        <f t="shared" si="595"/>
        <v>1.0023005599999999</v>
      </c>
      <c r="N1177" s="142">
        <f t="shared" si="590"/>
        <v>1.2689167298680033</v>
      </c>
      <c r="O1177" s="135">
        <f t="shared" si="592"/>
        <v>1.27013146</v>
      </c>
      <c r="P1177" s="135">
        <f t="shared" si="601"/>
        <v>940.69417275000001</v>
      </c>
      <c r="Q1177" s="190">
        <f t="shared" si="613"/>
        <v>0</v>
      </c>
      <c r="R1177" s="191">
        <f t="shared" si="610"/>
        <v>0</v>
      </c>
      <c r="S1177" s="135">
        <f t="shared" si="602"/>
        <v>0</v>
      </c>
      <c r="T1177" s="145">
        <f t="shared" si="611"/>
        <v>7.8600000000000003E-2</v>
      </c>
      <c r="U1177" s="143">
        <f t="shared" si="591"/>
        <v>7</v>
      </c>
      <c r="V1177" s="143">
        <v>252</v>
      </c>
      <c r="W1177" s="142">
        <f t="shared" si="603"/>
        <v>1.002103985</v>
      </c>
      <c r="X1177" s="135">
        <f t="shared" si="604"/>
        <v>1.9792064199999999</v>
      </c>
      <c r="Y1177" s="135">
        <f t="shared" si="605"/>
        <v>0</v>
      </c>
      <c r="Z1177" s="148" t="str">
        <f t="shared" si="614"/>
        <v>A+J=</v>
      </c>
      <c r="AA1177" s="140">
        <f t="shared" si="615"/>
        <v>45250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4"/>
      <c r="DX1177" s="1"/>
      <c r="DY1177" s="1"/>
      <c r="DZ1177" s="1"/>
      <c r="EA1177" s="1"/>
      <c r="EB1177" s="1"/>
      <c r="EC1177" s="1"/>
    </row>
    <row r="1178" spans="1:133" ht="15" x14ac:dyDescent="0.2">
      <c r="A1178" s="134">
        <f t="shared" si="606"/>
        <v>45231</v>
      </c>
      <c r="B1178" s="135">
        <f t="shared" si="598"/>
        <v>943.08536018000007</v>
      </c>
      <c r="C1178" s="220">
        <f t="shared" si="597"/>
        <v>740.62740935381191</v>
      </c>
      <c r="D1178" s="136">
        <f t="shared" si="607"/>
        <v>6683.28</v>
      </c>
      <c r="E1178" s="137">
        <f t="shared" si="593"/>
        <v>6700.66</v>
      </c>
      <c r="F1178" s="138">
        <f t="shared" si="594"/>
        <v>45189</v>
      </c>
      <c r="G1178" s="139">
        <f t="shared" si="599"/>
        <v>2.60051950539264E-3</v>
      </c>
      <c r="H1178" s="140">
        <f t="shared" si="612"/>
        <v>45250</v>
      </c>
      <c r="I1178" s="140">
        <f t="shared" si="600"/>
        <v>45250</v>
      </c>
      <c r="J1178" s="141">
        <f t="shared" si="608"/>
        <v>19</v>
      </c>
      <c r="K1178" s="141">
        <f t="shared" si="596"/>
        <v>8</v>
      </c>
      <c r="L1178" s="8">
        <f t="shared" si="609"/>
        <v>1.00109413</v>
      </c>
      <c r="M1178" s="142">
        <f t="shared" si="595"/>
        <v>1.0023005599999999</v>
      </c>
      <c r="N1178" s="142">
        <f t="shared" si="590"/>
        <v>1.2689167298680033</v>
      </c>
      <c r="O1178" s="135">
        <f t="shared" si="592"/>
        <v>1.27030508</v>
      </c>
      <c r="P1178" s="135">
        <f t="shared" si="601"/>
        <v>940.82276048000006</v>
      </c>
      <c r="Q1178" s="190">
        <f t="shared" si="613"/>
        <v>0</v>
      </c>
      <c r="R1178" s="191">
        <f t="shared" si="610"/>
        <v>0</v>
      </c>
      <c r="S1178" s="135">
        <f t="shared" si="602"/>
        <v>0</v>
      </c>
      <c r="T1178" s="145">
        <f t="shared" si="611"/>
        <v>7.8600000000000003E-2</v>
      </c>
      <c r="U1178" s="143">
        <f t="shared" si="591"/>
        <v>8</v>
      </c>
      <c r="V1178" s="143">
        <v>252</v>
      </c>
      <c r="W1178" s="142">
        <f t="shared" si="603"/>
        <v>1.0024049159999999</v>
      </c>
      <c r="X1178" s="135">
        <f t="shared" si="604"/>
        <v>2.2625997</v>
      </c>
      <c r="Y1178" s="135">
        <f t="shared" si="605"/>
        <v>0</v>
      </c>
      <c r="Z1178" s="148" t="str">
        <f t="shared" si="614"/>
        <v>A+J=</v>
      </c>
      <c r="AA1178" s="140">
        <f t="shared" si="615"/>
        <v>45250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4"/>
      <c r="DX1178" s="1"/>
      <c r="DY1178" s="1"/>
      <c r="DZ1178" s="1"/>
      <c r="EA1178" s="1"/>
      <c r="EB1178" s="1"/>
      <c r="EC1178" s="1"/>
    </row>
    <row r="1179" spans="1:133" ht="15" x14ac:dyDescent="0.2">
      <c r="A1179" s="134">
        <f t="shared" si="606"/>
        <v>45232</v>
      </c>
      <c r="B1179" s="135">
        <f t="shared" si="598"/>
        <v>943.49753297999996</v>
      </c>
      <c r="C1179" s="220">
        <f t="shared" si="597"/>
        <v>740.62740935381191</v>
      </c>
      <c r="D1179" s="136">
        <f t="shared" si="607"/>
        <v>6683.28</v>
      </c>
      <c r="E1179" s="137">
        <f t="shared" si="593"/>
        <v>6700.66</v>
      </c>
      <c r="F1179" s="138">
        <f t="shared" si="594"/>
        <v>45189</v>
      </c>
      <c r="G1179" s="139">
        <f t="shared" si="599"/>
        <v>2.60051950539264E-3</v>
      </c>
      <c r="H1179" s="140">
        <f t="shared" si="612"/>
        <v>45250</v>
      </c>
      <c r="I1179" s="140">
        <f t="shared" si="600"/>
        <v>45250</v>
      </c>
      <c r="J1179" s="141">
        <f t="shared" si="608"/>
        <v>19</v>
      </c>
      <c r="K1179" s="141">
        <f t="shared" si="596"/>
        <v>9</v>
      </c>
      <c r="L1179" s="8">
        <f t="shared" si="609"/>
        <v>1.0012309800000001</v>
      </c>
      <c r="M1179" s="142">
        <f t="shared" si="595"/>
        <v>1.0023005599999999</v>
      </c>
      <c r="N1179" s="142">
        <f t="shared" si="590"/>
        <v>1.2689167298680033</v>
      </c>
      <c r="O1179" s="135">
        <f t="shared" si="592"/>
        <v>1.2704787399999999</v>
      </c>
      <c r="P1179" s="135">
        <f t="shared" si="601"/>
        <v>940.95137783999996</v>
      </c>
      <c r="Q1179" s="190">
        <f t="shared" si="613"/>
        <v>0</v>
      </c>
      <c r="R1179" s="191">
        <f t="shared" si="610"/>
        <v>0</v>
      </c>
      <c r="S1179" s="135">
        <f t="shared" si="602"/>
        <v>0</v>
      </c>
      <c r="T1179" s="145">
        <f t="shared" si="611"/>
        <v>7.8600000000000003E-2</v>
      </c>
      <c r="U1179" s="143">
        <f t="shared" si="591"/>
        <v>9</v>
      </c>
      <c r="V1179" s="143">
        <v>252</v>
      </c>
      <c r="W1179" s="142">
        <f t="shared" si="603"/>
        <v>1.002705937</v>
      </c>
      <c r="X1179" s="135">
        <f t="shared" si="604"/>
        <v>2.5461551400000002</v>
      </c>
      <c r="Y1179" s="135">
        <f t="shared" si="605"/>
        <v>0</v>
      </c>
      <c r="Z1179" s="148" t="str">
        <f t="shared" si="614"/>
        <v>A+J=</v>
      </c>
      <c r="AA1179" s="140">
        <f t="shared" si="615"/>
        <v>45250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4"/>
      <c r="DX1179" s="1"/>
      <c r="DY1179" s="1"/>
      <c r="DZ1179" s="1"/>
      <c r="EA1179" s="1"/>
      <c r="EB1179" s="1"/>
      <c r="EC1179" s="1"/>
    </row>
    <row r="1180" spans="1:133" ht="15" x14ac:dyDescent="0.2">
      <c r="A1180" s="134">
        <f t="shared" si="606"/>
        <v>45233</v>
      </c>
      <c r="B1180" s="135">
        <f t="shared" si="598"/>
        <v>943.49753297999996</v>
      </c>
      <c r="C1180" s="220">
        <f t="shared" si="597"/>
        <v>740.62740935381191</v>
      </c>
      <c r="D1180" s="136">
        <f t="shared" si="607"/>
        <v>6683.28</v>
      </c>
      <c r="E1180" s="137">
        <f t="shared" si="593"/>
        <v>6700.66</v>
      </c>
      <c r="F1180" s="138">
        <f t="shared" si="594"/>
        <v>45189</v>
      </c>
      <c r="G1180" s="139">
        <f t="shared" si="599"/>
        <v>2.60051950539264E-3</v>
      </c>
      <c r="H1180" s="140">
        <f t="shared" si="612"/>
        <v>45250</v>
      </c>
      <c r="I1180" s="140">
        <f t="shared" si="600"/>
        <v>45250</v>
      </c>
      <c r="J1180" s="141">
        <f t="shared" si="608"/>
        <v>19</v>
      </c>
      <c r="K1180" s="141">
        <f t="shared" si="596"/>
        <v>9</v>
      </c>
      <c r="L1180" s="8">
        <f t="shared" si="609"/>
        <v>1.0012309800000001</v>
      </c>
      <c r="M1180" s="142">
        <f t="shared" si="595"/>
        <v>1.0023005599999999</v>
      </c>
      <c r="N1180" s="142">
        <f t="shared" si="590"/>
        <v>1.2689167298680033</v>
      </c>
      <c r="O1180" s="135">
        <f t="shared" si="592"/>
        <v>1.2704787399999999</v>
      </c>
      <c r="P1180" s="135">
        <f t="shared" si="601"/>
        <v>940.95137783999996</v>
      </c>
      <c r="Q1180" s="190">
        <f t="shared" si="613"/>
        <v>0</v>
      </c>
      <c r="R1180" s="191">
        <f t="shared" si="610"/>
        <v>0</v>
      </c>
      <c r="S1180" s="135">
        <f t="shared" si="602"/>
        <v>0</v>
      </c>
      <c r="T1180" s="145">
        <f t="shared" si="611"/>
        <v>7.8600000000000003E-2</v>
      </c>
      <c r="U1180" s="143">
        <f t="shared" si="591"/>
        <v>9</v>
      </c>
      <c r="V1180" s="143">
        <v>252</v>
      </c>
      <c r="W1180" s="142">
        <f t="shared" si="603"/>
        <v>1.002705937</v>
      </c>
      <c r="X1180" s="135">
        <f t="shared" si="604"/>
        <v>2.5461551400000002</v>
      </c>
      <c r="Y1180" s="135">
        <f t="shared" si="605"/>
        <v>0</v>
      </c>
      <c r="Z1180" s="148" t="str">
        <f t="shared" si="614"/>
        <v>A+J=</v>
      </c>
      <c r="AA1180" s="140">
        <f t="shared" si="615"/>
        <v>45250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4"/>
      <c r="DX1180" s="1"/>
      <c r="DY1180" s="1"/>
      <c r="DZ1180" s="1"/>
      <c r="EA1180" s="1"/>
      <c r="EB1180" s="1"/>
      <c r="EC1180" s="1"/>
    </row>
    <row r="1181" spans="1:133" ht="15" x14ac:dyDescent="0.2">
      <c r="A1181" s="134">
        <f t="shared" si="606"/>
        <v>45234</v>
      </c>
      <c r="B1181" s="135">
        <f t="shared" si="598"/>
        <v>943.90987532999998</v>
      </c>
      <c r="C1181" s="220">
        <f t="shared" si="597"/>
        <v>740.62740935381191</v>
      </c>
      <c r="D1181" s="136">
        <f t="shared" si="607"/>
        <v>6683.28</v>
      </c>
      <c r="E1181" s="137">
        <f t="shared" si="593"/>
        <v>6700.66</v>
      </c>
      <c r="F1181" s="138">
        <f t="shared" si="594"/>
        <v>45189</v>
      </c>
      <c r="G1181" s="139">
        <f t="shared" si="599"/>
        <v>2.60051950539264E-3</v>
      </c>
      <c r="H1181" s="140">
        <f t="shared" si="612"/>
        <v>45250</v>
      </c>
      <c r="I1181" s="140">
        <f t="shared" si="600"/>
        <v>45250</v>
      </c>
      <c r="J1181" s="141">
        <f t="shared" si="608"/>
        <v>19</v>
      </c>
      <c r="K1181" s="141">
        <f t="shared" si="596"/>
        <v>10</v>
      </c>
      <c r="L1181" s="8">
        <f t="shared" si="609"/>
        <v>1.0013678500000001</v>
      </c>
      <c r="M1181" s="142">
        <f t="shared" si="595"/>
        <v>1.0023005599999999</v>
      </c>
      <c r="N1181" s="142">
        <f t="shared" si="590"/>
        <v>1.2689167298680033</v>
      </c>
      <c r="O1181" s="135">
        <f t="shared" si="592"/>
        <v>1.2706524100000001</v>
      </c>
      <c r="P1181" s="135">
        <f t="shared" si="601"/>
        <v>941.08000259999994</v>
      </c>
      <c r="Q1181" s="190">
        <f t="shared" si="613"/>
        <v>0</v>
      </c>
      <c r="R1181" s="191">
        <f t="shared" si="610"/>
        <v>0</v>
      </c>
      <c r="S1181" s="135">
        <f t="shared" si="602"/>
        <v>0</v>
      </c>
      <c r="T1181" s="145">
        <f t="shared" si="611"/>
        <v>7.8600000000000003E-2</v>
      </c>
      <c r="U1181" s="143">
        <f t="shared" si="591"/>
        <v>10</v>
      </c>
      <c r="V1181" s="143">
        <v>252</v>
      </c>
      <c r="W1181" s="142">
        <f t="shared" si="603"/>
        <v>1.003007048</v>
      </c>
      <c r="X1181" s="135">
        <f t="shared" si="604"/>
        <v>2.8298727299999999</v>
      </c>
      <c r="Y1181" s="135">
        <f t="shared" si="605"/>
        <v>0</v>
      </c>
      <c r="Z1181" s="148" t="str">
        <f t="shared" si="614"/>
        <v>A+J=</v>
      </c>
      <c r="AA1181" s="140">
        <f t="shared" si="615"/>
        <v>45250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4"/>
      <c r="DX1181" s="1"/>
      <c r="DY1181" s="1"/>
      <c r="DZ1181" s="1"/>
      <c r="EA1181" s="1"/>
      <c r="EB1181" s="1"/>
      <c r="EC1181" s="1"/>
    </row>
    <row r="1182" spans="1:133" ht="15" x14ac:dyDescent="0.2">
      <c r="A1182" s="134">
        <f t="shared" si="606"/>
        <v>45235</v>
      </c>
      <c r="B1182" s="135">
        <f t="shared" si="598"/>
        <v>943.90987532999998</v>
      </c>
      <c r="C1182" s="220">
        <f t="shared" si="597"/>
        <v>740.62740935381191</v>
      </c>
      <c r="D1182" s="136">
        <f t="shared" si="607"/>
        <v>6683.28</v>
      </c>
      <c r="E1182" s="137">
        <f t="shared" si="593"/>
        <v>6700.66</v>
      </c>
      <c r="F1182" s="138">
        <f t="shared" si="594"/>
        <v>45189</v>
      </c>
      <c r="G1182" s="139">
        <f t="shared" si="599"/>
        <v>2.60051950539264E-3</v>
      </c>
      <c r="H1182" s="140">
        <f t="shared" si="612"/>
        <v>45250</v>
      </c>
      <c r="I1182" s="140">
        <f t="shared" si="600"/>
        <v>45250</v>
      </c>
      <c r="J1182" s="141">
        <f t="shared" si="608"/>
        <v>19</v>
      </c>
      <c r="K1182" s="141">
        <f t="shared" si="596"/>
        <v>10</v>
      </c>
      <c r="L1182" s="8">
        <f t="shared" si="609"/>
        <v>1.0013678500000001</v>
      </c>
      <c r="M1182" s="142">
        <f t="shared" si="595"/>
        <v>1.0023005599999999</v>
      </c>
      <c r="N1182" s="142">
        <f t="shared" si="590"/>
        <v>1.2689167298680033</v>
      </c>
      <c r="O1182" s="135">
        <f t="shared" si="592"/>
        <v>1.2706524100000001</v>
      </c>
      <c r="P1182" s="135">
        <f t="shared" si="601"/>
        <v>941.08000259999994</v>
      </c>
      <c r="Q1182" s="190">
        <f t="shared" si="613"/>
        <v>0</v>
      </c>
      <c r="R1182" s="191">
        <f t="shared" si="610"/>
        <v>0</v>
      </c>
      <c r="S1182" s="135">
        <f t="shared" si="602"/>
        <v>0</v>
      </c>
      <c r="T1182" s="145">
        <f t="shared" si="611"/>
        <v>7.8600000000000003E-2</v>
      </c>
      <c r="U1182" s="143">
        <f t="shared" si="591"/>
        <v>10</v>
      </c>
      <c r="V1182" s="143">
        <v>252</v>
      </c>
      <c r="W1182" s="142">
        <f t="shared" si="603"/>
        <v>1.003007048</v>
      </c>
      <c r="X1182" s="135">
        <f t="shared" si="604"/>
        <v>2.8298727299999999</v>
      </c>
      <c r="Y1182" s="135">
        <f t="shared" si="605"/>
        <v>0</v>
      </c>
      <c r="Z1182" s="148" t="str">
        <f t="shared" si="614"/>
        <v>A+J=</v>
      </c>
      <c r="AA1182" s="140">
        <f t="shared" si="615"/>
        <v>45250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4"/>
      <c r="DX1182" s="1"/>
      <c r="DY1182" s="1"/>
      <c r="DZ1182" s="1"/>
      <c r="EA1182" s="1"/>
      <c r="EB1182" s="1"/>
      <c r="EC1182" s="1"/>
    </row>
    <row r="1183" spans="1:133" ht="15" x14ac:dyDescent="0.2">
      <c r="A1183" s="134">
        <f t="shared" si="606"/>
        <v>45236</v>
      </c>
      <c r="B1183" s="135">
        <f t="shared" si="598"/>
        <v>943.90987532999998</v>
      </c>
      <c r="C1183" s="220">
        <f t="shared" si="597"/>
        <v>740.62740935381191</v>
      </c>
      <c r="D1183" s="136">
        <f t="shared" si="607"/>
        <v>6683.28</v>
      </c>
      <c r="E1183" s="137">
        <f t="shared" si="593"/>
        <v>6700.66</v>
      </c>
      <c r="F1183" s="138">
        <f t="shared" si="594"/>
        <v>45189</v>
      </c>
      <c r="G1183" s="139">
        <f t="shared" si="599"/>
        <v>2.60051950539264E-3</v>
      </c>
      <c r="H1183" s="140">
        <f t="shared" si="612"/>
        <v>45250</v>
      </c>
      <c r="I1183" s="140">
        <f t="shared" si="600"/>
        <v>45250</v>
      </c>
      <c r="J1183" s="141">
        <f t="shared" si="608"/>
        <v>19</v>
      </c>
      <c r="K1183" s="141">
        <f t="shared" si="596"/>
        <v>10</v>
      </c>
      <c r="L1183" s="8">
        <f t="shared" si="609"/>
        <v>1.0013678500000001</v>
      </c>
      <c r="M1183" s="142">
        <f t="shared" si="595"/>
        <v>1.0023005599999999</v>
      </c>
      <c r="N1183" s="142">
        <f t="shared" ref="N1183:N1246" si="616">IF(I1183&gt;I1182,N1182*M1183,N1182)</f>
        <v>1.2689167298680033</v>
      </c>
      <c r="O1183" s="135">
        <f t="shared" si="592"/>
        <v>1.2706524100000001</v>
      </c>
      <c r="P1183" s="135">
        <f t="shared" si="601"/>
        <v>941.08000259999994</v>
      </c>
      <c r="Q1183" s="190">
        <f t="shared" si="613"/>
        <v>0</v>
      </c>
      <c r="R1183" s="191">
        <f t="shared" si="610"/>
        <v>0</v>
      </c>
      <c r="S1183" s="135">
        <f t="shared" si="602"/>
        <v>0</v>
      </c>
      <c r="T1183" s="145">
        <f t="shared" si="611"/>
        <v>7.8600000000000003E-2</v>
      </c>
      <c r="U1183" s="143">
        <f t="shared" si="591"/>
        <v>10</v>
      </c>
      <c r="V1183" s="143">
        <v>252</v>
      </c>
      <c r="W1183" s="142">
        <f t="shared" si="603"/>
        <v>1.003007048</v>
      </c>
      <c r="X1183" s="135">
        <f t="shared" si="604"/>
        <v>2.8298727299999999</v>
      </c>
      <c r="Y1183" s="135">
        <f t="shared" si="605"/>
        <v>0</v>
      </c>
      <c r="Z1183" s="148" t="str">
        <f t="shared" si="614"/>
        <v>A+J=</v>
      </c>
      <c r="AA1183" s="140">
        <f t="shared" si="615"/>
        <v>45250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4"/>
      <c r="DX1183" s="1"/>
      <c r="DY1183" s="1"/>
      <c r="DZ1183" s="1"/>
      <c r="EA1183" s="1"/>
      <c r="EB1183" s="1"/>
      <c r="EC1183" s="1"/>
    </row>
    <row r="1184" spans="1:133" ht="15" x14ac:dyDescent="0.2">
      <c r="A1184" s="134">
        <f t="shared" si="606"/>
        <v>45237</v>
      </c>
      <c r="B1184" s="135">
        <f t="shared" si="598"/>
        <v>944.32240309000008</v>
      </c>
      <c r="C1184" s="220">
        <f t="shared" si="597"/>
        <v>740.62740935381191</v>
      </c>
      <c r="D1184" s="136">
        <f t="shared" si="607"/>
        <v>6683.28</v>
      </c>
      <c r="E1184" s="137">
        <f t="shared" si="593"/>
        <v>6700.66</v>
      </c>
      <c r="F1184" s="138">
        <f t="shared" si="594"/>
        <v>45189</v>
      </c>
      <c r="G1184" s="139">
        <f t="shared" si="599"/>
        <v>2.60051950539264E-3</v>
      </c>
      <c r="H1184" s="140">
        <f t="shared" si="612"/>
        <v>45250</v>
      </c>
      <c r="I1184" s="140">
        <f t="shared" si="600"/>
        <v>45250</v>
      </c>
      <c r="J1184" s="141">
        <f t="shared" si="608"/>
        <v>19</v>
      </c>
      <c r="K1184" s="141">
        <f t="shared" si="596"/>
        <v>11</v>
      </c>
      <c r="L1184" s="8">
        <f t="shared" si="609"/>
        <v>1.0015047399999999</v>
      </c>
      <c r="M1184" s="142">
        <f t="shared" si="595"/>
        <v>1.0023005599999999</v>
      </c>
      <c r="N1184" s="142">
        <f t="shared" si="616"/>
        <v>1.2689167298680033</v>
      </c>
      <c r="O1184" s="135">
        <f t="shared" si="592"/>
        <v>1.27082611</v>
      </c>
      <c r="P1184" s="135">
        <f t="shared" si="601"/>
        <v>941.20864958000004</v>
      </c>
      <c r="Q1184" s="190">
        <f t="shared" si="613"/>
        <v>0</v>
      </c>
      <c r="R1184" s="191">
        <f t="shared" si="610"/>
        <v>0</v>
      </c>
      <c r="S1184" s="135">
        <f t="shared" si="602"/>
        <v>0</v>
      </c>
      <c r="T1184" s="145">
        <f t="shared" si="611"/>
        <v>7.8600000000000003E-2</v>
      </c>
      <c r="U1184" s="143">
        <f t="shared" si="591"/>
        <v>11</v>
      </c>
      <c r="V1184" s="143">
        <v>252</v>
      </c>
      <c r="W1184" s="142">
        <f t="shared" si="603"/>
        <v>1.0033082499999999</v>
      </c>
      <c r="X1184" s="135">
        <f t="shared" si="604"/>
        <v>3.11375351</v>
      </c>
      <c r="Y1184" s="135">
        <f t="shared" si="605"/>
        <v>0</v>
      </c>
      <c r="Z1184" s="148" t="str">
        <f t="shared" si="614"/>
        <v>A+J=</v>
      </c>
      <c r="AA1184" s="140">
        <f t="shared" si="615"/>
        <v>45250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4"/>
      <c r="DX1184" s="1"/>
      <c r="DY1184" s="1"/>
      <c r="DZ1184" s="1"/>
      <c r="EA1184" s="1"/>
      <c r="EB1184" s="1"/>
      <c r="EC1184" s="1"/>
    </row>
    <row r="1185" spans="1:133" ht="15" x14ac:dyDescent="0.2">
      <c r="A1185" s="134">
        <f t="shared" si="606"/>
        <v>45238</v>
      </c>
      <c r="B1185" s="135">
        <f t="shared" si="598"/>
        <v>944.73510793999992</v>
      </c>
      <c r="C1185" s="220">
        <f t="shared" si="597"/>
        <v>740.62740935381191</v>
      </c>
      <c r="D1185" s="136">
        <f t="shared" si="607"/>
        <v>6683.28</v>
      </c>
      <c r="E1185" s="137">
        <f t="shared" si="593"/>
        <v>6700.66</v>
      </c>
      <c r="F1185" s="138">
        <f t="shared" si="594"/>
        <v>45189</v>
      </c>
      <c r="G1185" s="139">
        <f t="shared" si="599"/>
        <v>2.60051950539264E-3</v>
      </c>
      <c r="H1185" s="140">
        <f t="shared" si="612"/>
        <v>45250</v>
      </c>
      <c r="I1185" s="140">
        <f t="shared" si="600"/>
        <v>45250</v>
      </c>
      <c r="J1185" s="141">
        <f t="shared" si="608"/>
        <v>19</v>
      </c>
      <c r="K1185" s="141">
        <f t="shared" si="596"/>
        <v>12</v>
      </c>
      <c r="L1185" s="8">
        <f t="shared" si="609"/>
        <v>1.0016416400000001</v>
      </c>
      <c r="M1185" s="142">
        <f t="shared" si="595"/>
        <v>1.0023005599999999</v>
      </c>
      <c r="N1185" s="142">
        <f t="shared" si="616"/>
        <v>1.2689167298680033</v>
      </c>
      <c r="O1185" s="135">
        <f t="shared" si="592"/>
        <v>1.2709998300000001</v>
      </c>
      <c r="P1185" s="135">
        <f t="shared" si="601"/>
        <v>941.33731137999996</v>
      </c>
      <c r="Q1185" s="190">
        <f t="shared" si="613"/>
        <v>0</v>
      </c>
      <c r="R1185" s="191">
        <f t="shared" si="610"/>
        <v>0</v>
      </c>
      <c r="S1185" s="135">
        <f t="shared" si="602"/>
        <v>0</v>
      </c>
      <c r="T1185" s="145">
        <f t="shared" si="611"/>
        <v>7.8600000000000003E-2</v>
      </c>
      <c r="U1185" s="143">
        <f t="shared" si="591"/>
        <v>12</v>
      </c>
      <c r="V1185" s="143">
        <v>252</v>
      </c>
      <c r="W1185" s="142">
        <f t="shared" si="603"/>
        <v>1.003609542</v>
      </c>
      <c r="X1185" s="135">
        <f t="shared" si="604"/>
        <v>3.3977965600000002</v>
      </c>
      <c r="Y1185" s="135">
        <f t="shared" si="605"/>
        <v>0</v>
      </c>
      <c r="Z1185" s="148" t="str">
        <f t="shared" si="614"/>
        <v>A+J=</v>
      </c>
      <c r="AA1185" s="140">
        <f t="shared" si="615"/>
        <v>45250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4"/>
      <c r="DX1185" s="1"/>
      <c r="DY1185" s="1"/>
      <c r="DZ1185" s="1"/>
      <c r="EA1185" s="1"/>
      <c r="EB1185" s="1"/>
      <c r="EC1185" s="1"/>
    </row>
    <row r="1186" spans="1:133" ht="15" x14ac:dyDescent="0.2">
      <c r="A1186" s="134">
        <f t="shared" si="606"/>
        <v>45239</v>
      </c>
      <c r="B1186" s="135">
        <f t="shared" si="598"/>
        <v>945.14799733999996</v>
      </c>
      <c r="C1186" s="220">
        <f t="shared" si="597"/>
        <v>740.62740935381191</v>
      </c>
      <c r="D1186" s="136">
        <f t="shared" si="607"/>
        <v>6683.28</v>
      </c>
      <c r="E1186" s="137">
        <f t="shared" si="593"/>
        <v>6700.66</v>
      </c>
      <c r="F1186" s="138">
        <f t="shared" si="594"/>
        <v>45189</v>
      </c>
      <c r="G1186" s="139">
        <f t="shared" si="599"/>
        <v>2.60051950539264E-3</v>
      </c>
      <c r="H1186" s="140">
        <f t="shared" si="612"/>
        <v>45250</v>
      </c>
      <c r="I1186" s="140">
        <f t="shared" si="600"/>
        <v>45250</v>
      </c>
      <c r="J1186" s="141">
        <f t="shared" si="608"/>
        <v>19</v>
      </c>
      <c r="K1186" s="141">
        <f t="shared" si="596"/>
        <v>13</v>
      </c>
      <c r="L1186" s="8">
        <f t="shared" si="609"/>
        <v>1.0017785699999999</v>
      </c>
      <c r="M1186" s="142">
        <f t="shared" si="595"/>
        <v>1.0023005599999999</v>
      </c>
      <c r="N1186" s="142">
        <f t="shared" si="616"/>
        <v>1.2689167298680033</v>
      </c>
      <c r="O1186" s="135">
        <f t="shared" si="592"/>
        <v>1.2711735799999999</v>
      </c>
      <c r="P1186" s="135">
        <f t="shared" si="601"/>
        <v>941.46599538999999</v>
      </c>
      <c r="Q1186" s="190">
        <f t="shared" si="613"/>
        <v>0</v>
      </c>
      <c r="R1186" s="191">
        <f t="shared" si="610"/>
        <v>0</v>
      </c>
      <c r="S1186" s="135">
        <f t="shared" si="602"/>
        <v>0</v>
      </c>
      <c r="T1186" s="145">
        <f t="shared" si="611"/>
        <v>7.8600000000000003E-2</v>
      </c>
      <c r="U1186" s="143">
        <f t="shared" si="591"/>
        <v>13</v>
      </c>
      <c r="V1186" s="143">
        <v>252</v>
      </c>
      <c r="W1186" s="142">
        <f t="shared" si="603"/>
        <v>1.0039109239999999</v>
      </c>
      <c r="X1186" s="135">
        <f t="shared" si="604"/>
        <v>3.6820019500000001</v>
      </c>
      <c r="Y1186" s="135">
        <f t="shared" si="605"/>
        <v>0</v>
      </c>
      <c r="Z1186" s="148" t="str">
        <f t="shared" si="614"/>
        <v>A+J=</v>
      </c>
      <c r="AA1186" s="140">
        <f t="shared" si="615"/>
        <v>45250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4"/>
      <c r="DX1186" s="1"/>
      <c r="DY1186" s="1"/>
      <c r="DZ1186" s="1"/>
      <c r="EA1186" s="1"/>
      <c r="EB1186" s="1"/>
      <c r="EC1186" s="1"/>
    </row>
    <row r="1187" spans="1:133" ht="15" x14ac:dyDescent="0.2">
      <c r="A1187" s="134">
        <f t="shared" si="606"/>
        <v>45240</v>
      </c>
      <c r="B1187" s="135">
        <f t="shared" si="598"/>
        <v>945.56106487</v>
      </c>
      <c r="C1187" s="220">
        <f t="shared" si="597"/>
        <v>740.62740935381191</v>
      </c>
      <c r="D1187" s="136">
        <f t="shared" si="607"/>
        <v>6683.28</v>
      </c>
      <c r="E1187" s="137">
        <f t="shared" si="593"/>
        <v>6700.66</v>
      </c>
      <c r="F1187" s="138">
        <f t="shared" si="594"/>
        <v>45189</v>
      </c>
      <c r="G1187" s="139">
        <f t="shared" si="599"/>
        <v>2.60051950539264E-3</v>
      </c>
      <c r="H1187" s="140">
        <f t="shared" si="612"/>
        <v>45250</v>
      </c>
      <c r="I1187" s="140">
        <f t="shared" si="600"/>
        <v>45250</v>
      </c>
      <c r="J1187" s="141">
        <f t="shared" si="608"/>
        <v>19</v>
      </c>
      <c r="K1187" s="141">
        <f t="shared" si="596"/>
        <v>14</v>
      </c>
      <c r="L1187" s="8">
        <f t="shared" si="609"/>
        <v>1.0019155099999999</v>
      </c>
      <c r="M1187" s="142">
        <f t="shared" si="595"/>
        <v>1.0023005599999999</v>
      </c>
      <c r="N1187" s="142">
        <f t="shared" si="616"/>
        <v>1.2689167298680033</v>
      </c>
      <c r="O1187" s="135">
        <f t="shared" si="592"/>
        <v>1.2713473500000001</v>
      </c>
      <c r="P1187" s="135">
        <f t="shared" si="601"/>
        <v>941.59469420999994</v>
      </c>
      <c r="Q1187" s="190">
        <f t="shared" si="613"/>
        <v>0</v>
      </c>
      <c r="R1187" s="191">
        <f t="shared" si="610"/>
        <v>0</v>
      </c>
      <c r="S1187" s="135">
        <f t="shared" si="602"/>
        <v>0</v>
      </c>
      <c r="T1187" s="145">
        <f t="shared" si="611"/>
        <v>7.8600000000000003E-2</v>
      </c>
      <c r="U1187" s="143">
        <f t="shared" si="591"/>
        <v>14</v>
      </c>
      <c r="V1187" s="143">
        <v>252</v>
      </c>
      <c r="W1187" s="142">
        <f t="shared" si="603"/>
        <v>1.0042123970000001</v>
      </c>
      <c r="X1187" s="135">
        <f t="shared" si="604"/>
        <v>3.9663706599999999</v>
      </c>
      <c r="Y1187" s="135">
        <f t="shared" si="605"/>
        <v>0</v>
      </c>
      <c r="Z1187" s="148" t="str">
        <f t="shared" si="614"/>
        <v>A+J=</v>
      </c>
      <c r="AA1187" s="140">
        <f t="shared" si="615"/>
        <v>45250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4"/>
      <c r="DX1187" s="1"/>
      <c r="DY1187" s="1"/>
      <c r="DZ1187" s="1"/>
      <c r="EA1187" s="1"/>
      <c r="EB1187" s="1"/>
      <c r="EC1187" s="1"/>
    </row>
    <row r="1188" spans="1:133" ht="15" x14ac:dyDescent="0.2">
      <c r="A1188" s="134">
        <f t="shared" si="606"/>
        <v>45241</v>
      </c>
      <c r="B1188" s="135">
        <f t="shared" si="598"/>
        <v>945.97431802000006</v>
      </c>
      <c r="C1188" s="220">
        <f t="shared" si="597"/>
        <v>740.62740935381191</v>
      </c>
      <c r="D1188" s="136">
        <f t="shared" si="607"/>
        <v>6683.28</v>
      </c>
      <c r="E1188" s="137">
        <f t="shared" si="593"/>
        <v>6700.66</v>
      </c>
      <c r="F1188" s="138">
        <f t="shared" si="594"/>
        <v>45189</v>
      </c>
      <c r="G1188" s="139">
        <f t="shared" si="599"/>
        <v>2.60051950539264E-3</v>
      </c>
      <c r="H1188" s="140">
        <f t="shared" si="612"/>
        <v>45250</v>
      </c>
      <c r="I1188" s="140">
        <f t="shared" si="600"/>
        <v>45250</v>
      </c>
      <c r="J1188" s="141">
        <f t="shared" si="608"/>
        <v>19</v>
      </c>
      <c r="K1188" s="141">
        <f t="shared" si="596"/>
        <v>15</v>
      </c>
      <c r="L1188" s="8">
        <f t="shared" si="609"/>
        <v>1.0020524799999999</v>
      </c>
      <c r="M1188" s="142">
        <f t="shared" si="595"/>
        <v>1.0023005599999999</v>
      </c>
      <c r="N1188" s="142">
        <f t="shared" si="616"/>
        <v>1.2689167298680033</v>
      </c>
      <c r="O1188" s="135">
        <f t="shared" si="592"/>
        <v>1.2715211500000001</v>
      </c>
      <c r="P1188" s="135">
        <f t="shared" si="601"/>
        <v>941.72341526000002</v>
      </c>
      <c r="Q1188" s="190">
        <f t="shared" si="613"/>
        <v>0</v>
      </c>
      <c r="R1188" s="191">
        <f t="shared" si="610"/>
        <v>0</v>
      </c>
      <c r="S1188" s="135">
        <f t="shared" si="602"/>
        <v>0</v>
      </c>
      <c r="T1188" s="145">
        <f t="shared" si="611"/>
        <v>7.8600000000000003E-2</v>
      </c>
      <c r="U1188" s="143">
        <f t="shared" si="591"/>
        <v>15</v>
      </c>
      <c r="V1188" s="143">
        <v>252</v>
      </c>
      <c r="W1188" s="142">
        <f t="shared" si="603"/>
        <v>1.004513961</v>
      </c>
      <c r="X1188" s="135">
        <f t="shared" si="604"/>
        <v>4.2509027599999998</v>
      </c>
      <c r="Y1188" s="135">
        <f t="shared" si="605"/>
        <v>0</v>
      </c>
      <c r="Z1188" s="148" t="str">
        <f t="shared" si="614"/>
        <v>A+J=</v>
      </c>
      <c r="AA1188" s="140">
        <f t="shared" si="615"/>
        <v>45250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4"/>
      <c r="DX1188" s="1"/>
      <c r="DY1188" s="1"/>
      <c r="DZ1188" s="1"/>
      <c r="EA1188" s="1"/>
      <c r="EB1188" s="1"/>
      <c r="EC1188" s="1"/>
    </row>
    <row r="1189" spans="1:133" ht="15" x14ac:dyDescent="0.2">
      <c r="A1189" s="134">
        <f t="shared" si="606"/>
        <v>45242</v>
      </c>
      <c r="B1189" s="135">
        <f t="shared" si="598"/>
        <v>945.97431802000006</v>
      </c>
      <c r="C1189" s="220">
        <f t="shared" si="597"/>
        <v>740.62740935381191</v>
      </c>
      <c r="D1189" s="136">
        <f t="shared" si="607"/>
        <v>6683.28</v>
      </c>
      <c r="E1189" s="137">
        <f t="shared" si="593"/>
        <v>6700.66</v>
      </c>
      <c r="F1189" s="138">
        <f t="shared" si="594"/>
        <v>45189</v>
      </c>
      <c r="G1189" s="139">
        <f t="shared" si="599"/>
        <v>2.60051950539264E-3</v>
      </c>
      <c r="H1189" s="140">
        <f t="shared" si="612"/>
        <v>45250</v>
      </c>
      <c r="I1189" s="140">
        <f t="shared" si="600"/>
        <v>45250</v>
      </c>
      <c r="J1189" s="141">
        <f t="shared" si="608"/>
        <v>19</v>
      </c>
      <c r="K1189" s="141">
        <f t="shared" si="596"/>
        <v>15</v>
      </c>
      <c r="L1189" s="8">
        <f t="shared" si="609"/>
        <v>1.0020524799999999</v>
      </c>
      <c r="M1189" s="142">
        <f t="shared" si="595"/>
        <v>1.0023005599999999</v>
      </c>
      <c r="N1189" s="142">
        <f t="shared" si="616"/>
        <v>1.2689167298680033</v>
      </c>
      <c r="O1189" s="135">
        <f t="shared" si="592"/>
        <v>1.2715211500000001</v>
      </c>
      <c r="P1189" s="135">
        <f t="shared" si="601"/>
        <v>941.72341526000002</v>
      </c>
      <c r="Q1189" s="190">
        <f t="shared" si="613"/>
        <v>0</v>
      </c>
      <c r="R1189" s="191">
        <f t="shared" si="610"/>
        <v>0</v>
      </c>
      <c r="S1189" s="135">
        <f t="shared" si="602"/>
        <v>0</v>
      </c>
      <c r="T1189" s="145">
        <f t="shared" si="611"/>
        <v>7.8600000000000003E-2</v>
      </c>
      <c r="U1189" s="143">
        <f t="shared" ref="U1189:U1252" si="617">IF(Q1188&gt;0,1,IF(K1189=K1188,U1188,U1188+1))</f>
        <v>15</v>
      </c>
      <c r="V1189" s="143">
        <v>252</v>
      </c>
      <c r="W1189" s="142">
        <f t="shared" si="603"/>
        <v>1.004513961</v>
      </c>
      <c r="X1189" s="135">
        <f t="shared" si="604"/>
        <v>4.2509027599999998</v>
      </c>
      <c r="Y1189" s="135">
        <f t="shared" si="605"/>
        <v>0</v>
      </c>
      <c r="Z1189" s="148" t="str">
        <f t="shared" si="614"/>
        <v>A+J=</v>
      </c>
      <c r="AA1189" s="140">
        <f t="shared" si="615"/>
        <v>45250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4"/>
      <c r="DX1189" s="1"/>
      <c r="DY1189" s="1"/>
      <c r="DZ1189" s="1"/>
      <c r="EA1189" s="1"/>
      <c r="EB1189" s="1"/>
      <c r="EC1189" s="1"/>
    </row>
    <row r="1190" spans="1:133" ht="15" x14ac:dyDescent="0.2">
      <c r="A1190" s="134">
        <f t="shared" si="606"/>
        <v>45243</v>
      </c>
      <c r="B1190" s="135">
        <f t="shared" si="598"/>
        <v>945.97431802000006</v>
      </c>
      <c r="C1190" s="220">
        <f t="shared" si="597"/>
        <v>740.62740935381191</v>
      </c>
      <c r="D1190" s="136">
        <f t="shared" si="607"/>
        <v>6683.28</v>
      </c>
      <c r="E1190" s="137">
        <f t="shared" si="593"/>
        <v>6700.66</v>
      </c>
      <c r="F1190" s="138">
        <f t="shared" si="594"/>
        <v>45189</v>
      </c>
      <c r="G1190" s="139">
        <f t="shared" si="599"/>
        <v>2.60051950539264E-3</v>
      </c>
      <c r="H1190" s="140">
        <f t="shared" si="612"/>
        <v>45250</v>
      </c>
      <c r="I1190" s="140">
        <f t="shared" si="600"/>
        <v>45250</v>
      </c>
      <c r="J1190" s="141">
        <f t="shared" si="608"/>
        <v>19</v>
      </c>
      <c r="K1190" s="141">
        <f t="shared" si="596"/>
        <v>15</v>
      </c>
      <c r="L1190" s="8">
        <f t="shared" si="609"/>
        <v>1.0020524799999999</v>
      </c>
      <c r="M1190" s="142">
        <f t="shared" si="595"/>
        <v>1.0023005599999999</v>
      </c>
      <c r="N1190" s="142">
        <f t="shared" si="616"/>
        <v>1.2689167298680033</v>
      </c>
      <c r="O1190" s="135">
        <f t="shared" si="592"/>
        <v>1.2715211500000001</v>
      </c>
      <c r="P1190" s="135">
        <f t="shared" si="601"/>
        <v>941.72341526000002</v>
      </c>
      <c r="Q1190" s="190">
        <f t="shared" si="613"/>
        <v>0</v>
      </c>
      <c r="R1190" s="191">
        <f t="shared" si="610"/>
        <v>0</v>
      </c>
      <c r="S1190" s="135">
        <f t="shared" si="602"/>
        <v>0</v>
      </c>
      <c r="T1190" s="145">
        <f t="shared" si="611"/>
        <v>7.8600000000000003E-2</v>
      </c>
      <c r="U1190" s="143">
        <f t="shared" si="617"/>
        <v>15</v>
      </c>
      <c r="V1190" s="143">
        <v>252</v>
      </c>
      <c r="W1190" s="142">
        <f t="shared" si="603"/>
        <v>1.004513961</v>
      </c>
      <c r="X1190" s="135">
        <f t="shared" si="604"/>
        <v>4.2509027599999998</v>
      </c>
      <c r="Y1190" s="135">
        <f t="shared" si="605"/>
        <v>0</v>
      </c>
      <c r="Z1190" s="148" t="str">
        <f t="shared" si="614"/>
        <v>A+J=</v>
      </c>
      <c r="AA1190" s="140">
        <f t="shared" si="615"/>
        <v>45250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4"/>
      <c r="DX1190" s="1"/>
      <c r="DY1190" s="1"/>
      <c r="DZ1190" s="1"/>
      <c r="EA1190" s="1"/>
      <c r="EB1190" s="1"/>
      <c r="EC1190" s="1"/>
    </row>
    <row r="1191" spans="1:133" ht="15" x14ac:dyDescent="0.2">
      <c r="A1191" s="134">
        <f t="shared" si="606"/>
        <v>45244</v>
      </c>
      <c r="B1191" s="135">
        <f t="shared" si="598"/>
        <v>946.38774845</v>
      </c>
      <c r="C1191" s="220">
        <f t="shared" si="597"/>
        <v>740.62740935381191</v>
      </c>
      <c r="D1191" s="136">
        <f t="shared" si="607"/>
        <v>6683.28</v>
      </c>
      <c r="E1191" s="137">
        <f t="shared" si="593"/>
        <v>6700.66</v>
      </c>
      <c r="F1191" s="138">
        <f t="shared" si="594"/>
        <v>45189</v>
      </c>
      <c r="G1191" s="139">
        <f t="shared" si="599"/>
        <v>2.60051950539264E-3</v>
      </c>
      <c r="H1191" s="140">
        <f t="shared" si="612"/>
        <v>45250</v>
      </c>
      <c r="I1191" s="140">
        <f t="shared" si="600"/>
        <v>45250</v>
      </c>
      <c r="J1191" s="141">
        <f t="shared" si="608"/>
        <v>19</v>
      </c>
      <c r="K1191" s="141">
        <f t="shared" si="596"/>
        <v>16</v>
      </c>
      <c r="L1191" s="8">
        <f t="shared" si="609"/>
        <v>1.0021894600000001</v>
      </c>
      <c r="M1191" s="142">
        <f t="shared" si="595"/>
        <v>1.0023005599999999</v>
      </c>
      <c r="N1191" s="142">
        <f t="shared" si="616"/>
        <v>1.2689167298680033</v>
      </c>
      <c r="O1191" s="135">
        <f t="shared" si="592"/>
        <v>1.27169497</v>
      </c>
      <c r="P1191" s="135">
        <f t="shared" si="601"/>
        <v>941.85215111000002</v>
      </c>
      <c r="Q1191" s="190">
        <f t="shared" si="613"/>
        <v>0</v>
      </c>
      <c r="R1191" s="191">
        <f t="shared" si="610"/>
        <v>0</v>
      </c>
      <c r="S1191" s="135">
        <f t="shared" si="602"/>
        <v>0</v>
      </c>
      <c r="T1191" s="145">
        <f t="shared" si="611"/>
        <v>7.8600000000000003E-2</v>
      </c>
      <c r="U1191" s="143">
        <f t="shared" si="617"/>
        <v>16</v>
      </c>
      <c r="V1191" s="143">
        <v>252</v>
      </c>
      <c r="W1191" s="142">
        <f t="shared" si="603"/>
        <v>1.0048156150000001</v>
      </c>
      <c r="X1191" s="135">
        <f t="shared" si="604"/>
        <v>4.5355973399999998</v>
      </c>
      <c r="Y1191" s="135">
        <f t="shared" si="605"/>
        <v>0</v>
      </c>
      <c r="Z1191" s="148" t="str">
        <f t="shared" si="614"/>
        <v>A+J=</v>
      </c>
      <c r="AA1191" s="140">
        <f t="shared" si="615"/>
        <v>45250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4"/>
      <c r="DX1191" s="1"/>
      <c r="DY1191" s="1"/>
      <c r="DZ1191" s="1"/>
      <c r="EA1191" s="1"/>
      <c r="EB1191" s="1"/>
      <c r="EC1191" s="1"/>
    </row>
    <row r="1192" spans="1:133" ht="15" x14ac:dyDescent="0.2">
      <c r="A1192" s="134">
        <f t="shared" si="606"/>
        <v>45245</v>
      </c>
      <c r="B1192" s="135">
        <f t="shared" si="598"/>
        <v>946.80135715999995</v>
      </c>
      <c r="C1192" s="220">
        <f t="shared" si="597"/>
        <v>740.62740935381191</v>
      </c>
      <c r="D1192" s="136">
        <f t="shared" si="607"/>
        <v>6683.28</v>
      </c>
      <c r="E1192" s="137">
        <f t="shared" si="593"/>
        <v>6700.66</v>
      </c>
      <c r="F1192" s="138">
        <f t="shared" si="594"/>
        <v>45189</v>
      </c>
      <c r="G1192" s="139">
        <f t="shared" si="599"/>
        <v>2.60051950539264E-3</v>
      </c>
      <c r="H1192" s="140">
        <f t="shared" si="612"/>
        <v>45250</v>
      </c>
      <c r="I1192" s="140">
        <f t="shared" si="600"/>
        <v>45250</v>
      </c>
      <c r="J1192" s="141">
        <f t="shared" si="608"/>
        <v>19</v>
      </c>
      <c r="K1192" s="141">
        <f t="shared" si="596"/>
        <v>17</v>
      </c>
      <c r="L1192" s="8">
        <f t="shared" si="609"/>
        <v>1.0023264599999999</v>
      </c>
      <c r="M1192" s="142">
        <f t="shared" si="595"/>
        <v>1.0023005599999999</v>
      </c>
      <c r="N1192" s="142">
        <f t="shared" si="616"/>
        <v>1.2689167298680033</v>
      </c>
      <c r="O1192" s="135">
        <f t="shared" si="592"/>
        <v>1.27186881</v>
      </c>
      <c r="P1192" s="135">
        <f t="shared" si="601"/>
        <v>941.98090177999995</v>
      </c>
      <c r="Q1192" s="190">
        <f t="shared" si="613"/>
        <v>0</v>
      </c>
      <c r="R1192" s="191">
        <f t="shared" si="610"/>
        <v>0</v>
      </c>
      <c r="S1192" s="135">
        <f t="shared" si="602"/>
        <v>0</v>
      </c>
      <c r="T1192" s="145">
        <f t="shared" si="611"/>
        <v>7.8600000000000003E-2</v>
      </c>
      <c r="U1192" s="143">
        <f t="shared" si="617"/>
        <v>17</v>
      </c>
      <c r="V1192" s="143">
        <v>252</v>
      </c>
      <c r="W1192" s="142">
        <f t="shared" si="603"/>
        <v>1.0051173600000001</v>
      </c>
      <c r="X1192" s="135">
        <f t="shared" si="604"/>
        <v>4.8204553800000003</v>
      </c>
      <c r="Y1192" s="135">
        <f t="shared" si="605"/>
        <v>0</v>
      </c>
      <c r="Z1192" s="148" t="str">
        <f t="shared" si="614"/>
        <v>A+J=</v>
      </c>
      <c r="AA1192" s="140">
        <f t="shared" si="615"/>
        <v>45250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4"/>
      <c r="DX1192" s="1"/>
      <c r="DY1192" s="1"/>
      <c r="DZ1192" s="1"/>
      <c r="EA1192" s="1"/>
      <c r="EB1192" s="1"/>
      <c r="EC1192" s="1"/>
    </row>
    <row r="1193" spans="1:133" ht="15" x14ac:dyDescent="0.2">
      <c r="A1193" s="134">
        <f t="shared" si="606"/>
        <v>45246</v>
      </c>
      <c r="B1193" s="135">
        <f t="shared" si="598"/>
        <v>946.80135715999995</v>
      </c>
      <c r="C1193" s="220">
        <f t="shared" si="597"/>
        <v>740.62740935381191</v>
      </c>
      <c r="D1193" s="136">
        <f t="shared" si="607"/>
        <v>6683.28</v>
      </c>
      <c r="E1193" s="137">
        <f t="shared" si="593"/>
        <v>6700.66</v>
      </c>
      <c r="F1193" s="138">
        <f t="shared" si="594"/>
        <v>45189</v>
      </c>
      <c r="G1193" s="139">
        <f t="shared" si="599"/>
        <v>2.60051950539264E-3</v>
      </c>
      <c r="H1193" s="140">
        <f t="shared" si="612"/>
        <v>45250</v>
      </c>
      <c r="I1193" s="140">
        <f t="shared" si="600"/>
        <v>45250</v>
      </c>
      <c r="J1193" s="141">
        <f t="shared" si="608"/>
        <v>19</v>
      </c>
      <c r="K1193" s="141">
        <f t="shared" si="596"/>
        <v>17</v>
      </c>
      <c r="L1193" s="8">
        <f t="shared" si="609"/>
        <v>1.0023264599999999</v>
      </c>
      <c r="M1193" s="142">
        <f t="shared" si="595"/>
        <v>1.0023005599999999</v>
      </c>
      <c r="N1193" s="142">
        <f t="shared" si="616"/>
        <v>1.2689167298680033</v>
      </c>
      <c r="O1193" s="135">
        <f t="shared" ref="O1193:O1256" si="618">TRUNC(TRUNC((L1193*N1193),15),8)</f>
        <v>1.27186881</v>
      </c>
      <c r="P1193" s="135">
        <f t="shared" si="601"/>
        <v>941.98090177999995</v>
      </c>
      <c r="Q1193" s="190">
        <f t="shared" si="613"/>
        <v>0</v>
      </c>
      <c r="R1193" s="191">
        <f t="shared" si="610"/>
        <v>0</v>
      </c>
      <c r="S1193" s="135">
        <f t="shared" si="602"/>
        <v>0</v>
      </c>
      <c r="T1193" s="145">
        <f t="shared" si="611"/>
        <v>7.8600000000000003E-2</v>
      </c>
      <c r="U1193" s="143">
        <f t="shared" si="617"/>
        <v>17</v>
      </c>
      <c r="V1193" s="143">
        <v>252</v>
      </c>
      <c r="W1193" s="142">
        <f t="shared" si="603"/>
        <v>1.0051173600000001</v>
      </c>
      <c r="X1193" s="135">
        <f t="shared" si="604"/>
        <v>4.8204553800000003</v>
      </c>
      <c r="Y1193" s="135">
        <f t="shared" si="605"/>
        <v>0</v>
      </c>
      <c r="Z1193" s="148" t="str">
        <f t="shared" si="614"/>
        <v>A+J=</v>
      </c>
      <c r="AA1193" s="140">
        <f t="shared" si="615"/>
        <v>45250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4"/>
      <c r="DX1193" s="1"/>
      <c r="DY1193" s="1"/>
      <c r="DZ1193" s="1"/>
      <c r="EA1193" s="1"/>
      <c r="EB1193" s="1"/>
      <c r="EC1193" s="1"/>
    </row>
    <row r="1194" spans="1:133" ht="15" x14ac:dyDescent="0.2">
      <c r="A1194" s="134">
        <f t="shared" si="606"/>
        <v>45247</v>
      </c>
      <c r="B1194" s="135">
        <f t="shared" si="598"/>
        <v>947.21515165000005</v>
      </c>
      <c r="C1194" s="220">
        <f t="shared" si="597"/>
        <v>740.62740935381191</v>
      </c>
      <c r="D1194" s="136">
        <f t="shared" si="607"/>
        <v>6683.28</v>
      </c>
      <c r="E1194" s="137">
        <f t="shared" ref="E1194:E1257" si="619">IF($K1194=1,VLOOKUP($A1193,$AO$10:$AS$131,4),E1193)</f>
        <v>6700.66</v>
      </c>
      <c r="F1194" s="138">
        <f t="shared" ref="F1194:F1257" si="620">IF($K1194=1,VLOOKUP($A1193,$AO$10:$AS$131,5),F1193)</f>
        <v>45189</v>
      </c>
      <c r="G1194" s="139">
        <f t="shared" si="599"/>
        <v>2.60051950539264E-3</v>
      </c>
      <c r="H1194" s="140">
        <f t="shared" si="612"/>
        <v>45250</v>
      </c>
      <c r="I1194" s="140">
        <f t="shared" si="600"/>
        <v>45250</v>
      </c>
      <c r="J1194" s="141">
        <f t="shared" si="608"/>
        <v>19</v>
      </c>
      <c r="K1194" s="141">
        <f t="shared" si="596"/>
        <v>18</v>
      </c>
      <c r="L1194" s="8">
        <f t="shared" si="609"/>
        <v>1.0024634800000001</v>
      </c>
      <c r="M1194" s="142">
        <f t="shared" ref="M1194:M1257" si="621">IF(I1194&gt;I1193,L1193,M1193)</f>
        <v>1.0023005599999999</v>
      </c>
      <c r="N1194" s="142">
        <f t="shared" si="616"/>
        <v>1.2689167298680033</v>
      </c>
      <c r="O1194" s="135">
        <f t="shared" si="618"/>
        <v>1.27204268</v>
      </c>
      <c r="P1194" s="135">
        <f t="shared" si="601"/>
        <v>942.10967467</v>
      </c>
      <c r="Q1194" s="190">
        <f t="shared" si="613"/>
        <v>0</v>
      </c>
      <c r="R1194" s="191">
        <f t="shared" si="610"/>
        <v>0</v>
      </c>
      <c r="S1194" s="135">
        <f t="shared" si="602"/>
        <v>0</v>
      </c>
      <c r="T1194" s="145">
        <f t="shared" si="611"/>
        <v>7.8600000000000003E-2</v>
      </c>
      <c r="U1194" s="143">
        <f t="shared" si="617"/>
        <v>18</v>
      </c>
      <c r="V1194" s="143">
        <v>252</v>
      </c>
      <c r="W1194" s="142">
        <f t="shared" si="603"/>
        <v>1.0054191960000001</v>
      </c>
      <c r="X1194" s="135">
        <f t="shared" si="604"/>
        <v>5.1054769799999997</v>
      </c>
      <c r="Y1194" s="135">
        <f t="shared" si="605"/>
        <v>0</v>
      </c>
      <c r="Z1194" s="148" t="str">
        <f t="shared" si="614"/>
        <v>A+J=</v>
      </c>
      <c r="AA1194" s="140">
        <f t="shared" si="615"/>
        <v>45250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4"/>
      <c r="DX1194" s="1"/>
      <c r="DY1194" s="1"/>
      <c r="DZ1194" s="1"/>
      <c r="EA1194" s="1"/>
      <c r="EB1194" s="1"/>
      <c r="EC1194" s="1"/>
    </row>
    <row r="1195" spans="1:133" ht="15" x14ac:dyDescent="0.2">
      <c r="A1195" s="134">
        <f t="shared" si="606"/>
        <v>45248</v>
      </c>
      <c r="B1195" s="135">
        <f t="shared" si="598"/>
        <v>947.62911611000004</v>
      </c>
      <c r="C1195" s="220">
        <f t="shared" si="597"/>
        <v>740.62740935381191</v>
      </c>
      <c r="D1195" s="136">
        <f t="shared" si="607"/>
        <v>6683.28</v>
      </c>
      <c r="E1195" s="137">
        <f t="shared" si="619"/>
        <v>6700.66</v>
      </c>
      <c r="F1195" s="138">
        <f t="shared" si="620"/>
        <v>45189</v>
      </c>
      <c r="G1195" s="139">
        <f t="shared" si="599"/>
        <v>2.60051950539264E-3</v>
      </c>
      <c r="H1195" s="140">
        <f t="shared" si="612"/>
        <v>45250</v>
      </c>
      <c r="I1195" s="140">
        <f t="shared" si="600"/>
        <v>45250</v>
      </c>
      <c r="J1195" s="141">
        <f t="shared" si="608"/>
        <v>19</v>
      </c>
      <c r="K1195" s="141">
        <f t="shared" si="596"/>
        <v>19</v>
      </c>
      <c r="L1195" s="8">
        <f t="shared" si="609"/>
        <v>1.0026005099999999</v>
      </c>
      <c r="M1195" s="142">
        <f t="shared" si="621"/>
        <v>1.0023005599999999</v>
      </c>
      <c r="N1195" s="142">
        <f t="shared" si="616"/>
        <v>1.2689167298680033</v>
      </c>
      <c r="O1195" s="135">
        <f t="shared" si="618"/>
        <v>1.2722165599999999</v>
      </c>
      <c r="P1195" s="135">
        <f t="shared" si="601"/>
        <v>942.23845496000001</v>
      </c>
      <c r="Q1195" s="190">
        <f t="shared" si="613"/>
        <v>0</v>
      </c>
      <c r="R1195" s="191">
        <f t="shared" si="610"/>
        <v>0</v>
      </c>
      <c r="S1195" s="135">
        <f t="shared" si="602"/>
        <v>0</v>
      </c>
      <c r="T1195" s="145">
        <f t="shared" si="611"/>
        <v>7.8600000000000003E-2</v>
      </c>
      <c r="U1195" s="143">
        <f t="shared" si="617"/>
        <v>19</v>
      </c>
      <c r="V1195" s="143">
        <v>252</v>
      </c>
      <c r="W1195" s="142">
        <f t="shared" si="603"/>
        <v>1.005721122</v>
      </c>
      <c r="X1195" s="135">
        <f t="shared" si="604"/>
        <v>5.3906611499999997</v>
      </c>
      <c r="Y1195" s="135">
        <f t="shared" si="605"/>
        <v>0</v>
      </c>
      <c r="Z1195" s="148" t="str">
        <f t="shared" si="614"/>
        <v>A+J=</v>
      </c>
      <c r="AA1195" s="140">
        <f t="shared" si="615"/>
        <v>45250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4"/>
      <c r="DX1195" s="1"/>
      <c r="DY1195" s="1"/>
      <c r="DZ1195" s="1"/>
      <c r="EA1195" s="1"/>
      <c r="EB1195" s="1"/>
      <c r="EC1195" s="1"/>
    </row>
    <row r="1196" spans="1:133" ht="15" x14ac:dyDescent="0.2">
      <c r="A1196" s="134">
        <f t="shared" si="606"/>
        <v>45249</v>
      </c>
      <c r="B1196" s="135">
        <f t="shared" si="598"/>
        <v>947.62911611000004</v>
      </c>
      <c r="C1196" s="220">
        <f t="shared" si="597"/>
        <v>740.62740935381191</v>
      </c>
      <c r="D1196" s="136">
        <f t="shared" si="607"/>
        <v>6683.28</v>
      </c>
      <c r="E1196" s="137">
        <f t="shared" si="619"/>
        <v>6700.66</v>
      </c>
      <c r="F1196" s="138">
        <f t="shared" si="620"/>
        <v>45189</v>
      </c>
      <c r="G1196" s="139">
        <f t="shared" si="599"/>
        <v>2.60051950539264E-3</v>
      </c>
      <c r="H1196" s="140">
        <f t="shared" si="612"/>
        <v>45250</v>
      </c>
      <c r="I1196" s="140">
        <f t="shared" si="600"/>
        <v>45250</v>
      </c>
      <c r="J1196" s="141">
        <f t="shared" si="608"/>
        <v>19</v>
      </c>
      <c r="K1196" s="141">
        <f t="shared" si="596"/>
        <v>19</v>
      </c>
      <c r="L1196" s="8">
        <f t="shared" si="609"/>
        <v>1.0026005099999999</v>
      </c>
      <c r="M1196" s="142">
        <f t="shared" si="621"/>
        <v>1.0023005599999999</v>
      </c>
      <c r="N1196" s="142">
        <f t="shared" si="616"/>
        <v>1.2689167298680033</v>
      </c>
      <c r="O1196" s="135">
        <f t="shared" si="618"/>
        <v>1.2722165599999999</v>
      </c>
      <c r="P1196" s="135">
        <f t="shared" si="601"/>
        <v>942.23845496000001</v>
      </c>
      <c r="Q1196" s="190">
        <f t="shared" si="613"/>
        <v>0</v>
      </c>
      <c r="R1196" s="191">
        <f t="shared" si="610"/>
        <v>0</v>
      </c>
      <c r="S1196" s="135">
        <f t="shared" si="602"/>
        <v>0</v>
      </c>
      <c r="T1196" s="145">
        <f t="shared" si="611"/>
        <v>7.8600000000000003E-2</v>
      </c>
      <c r="U1196" s="143">
        <f t="shared" si="617"/>
        <v>19</v>
      </c>
      <c r="V1196" s="143">
        <v>252</v>
      </c>
      <c r="W1196" s="142">
        <f t="shared" si="603"/>
        <v>1.005721122</v>
      </c>
      <c r="X1196" s="135">
        <f t="shared" si="604"/>
        <v>5.3906611499999997</v>
      </c>
      <c r="Y1196" s="135">
        <f t="shared" si="605"/>
        <v>0</v>
      </c>
      <c r="Z1196" s="148" t="str">
        <f t="shared" si="614"/>
        <v>A+J=</v>
      </c>
      <c r="AA1196" s="140">
        <f t="shared" si="615"/>
        <v>45250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4"/>
      <c r="DX1196" s="1"/>
      <c r="DY1196" s="1"/>
      <c r="DZ1196" s="1"/>
      <c r="EA1196" s="1"/>
      <c r="EB1196" s="1"/>
      <c r="EC1196" s="1"/>
    </row>
    <row r="1197" spans="1:133" ht="15" x14ac:dyDescent="0.2">
      <c r="A1197" s="134">
        <f t="shared" si="606"/>
        <v>45250</v>
      </c>
      <c r="B1197" s="135">
        <f t="shared" si="598"/>
        <v>947.62911611000004</v>
      </c>
      <c r="C1197" s="220">
        <f t="shared" si="597"/>
        <v>740.62740935381191</v>
      </c>
      <c r="D1197" s="136">
        <f t="shared" si="607"/>
        <v>6683.28</v>
      </c>
      <c r="E1197" s="137">
        <f t="shared" si="619"/>
        <v>6700.66</v>
      </c>
      <c r="F1197" s="138">
        <f t="shared" si="620"/>
        <v>45189</v>
      </c>
      <c r="G1197" s="139">
        <f t="shared" si="599"/>
        <v>2.60051950539264E-3</v>
      </c>
      <c r="H1197" s="140">
        <f t="shared" si="612"/>
        <v>45280</v>
      </c>
      <c r="I1197" s="140">
        <f t="shared" si="600"/>
        <v>45250</v>
      </c>
      <c r="J1197" s="141">
        <f t="shared" si="608"/>
        <v>19</v>
      </c>
      <c r="K1197" s="141">
        <f t="shared" si="596"/>
        <v>19</v>
      </c>
      <c r="L1197" s="8">
        <f t="shared" si="609"/>
        <v>1.0026005099999999</v>
      </c>
      <c r="M1197" s="142">
        <f t="shared" si="621"/>
        <v>1.0023005599999999</v>
      </c>
      <c r="N1197" s="142">
        <f t="shared" si="616"/>
        <v>1.2689167298680033</v>
      </c>
      <c r="O1197" s="135">
        <f t="shared" si="618"/>
        <v>1.2722165599999999</v>
      </c>
      <c r="P1197" s="135">
        <f t="shared" si="601"/>
        <v>942.23845496000001</v>
      </c>
      <c r="Q1197" s="190">
        <f t="shared" si="613"/>
        <v>39</v>
      </c>
      <c r="R1197" s="191">
        <f t="shared" si="610"/>
        <v>1.2832385694249016E-2</v>
      </c>
      <c r="S1197" s="135">
        <f t="shared" si="602"/>
        <v>12.09116727</v>
      </c>
      <c r="T1197" s="145">
        <f t="shared" si="611"/>
        <v>7.8600000000000003E-2</v>
      </c>
      <c r="U1197" s="143">
        <f t="shared" si="617"/>
        <v>19</v>
      </c>
      <c r="V1197" s="143">
        <v>252</v>
      </c>
      <c r="W1197" s="142">
        <f t="shared" si="603"/>
        <v>1.005721122</v>
      </c>
      <c r="X1197" s="135">
        <f t="shared" si="604"/>
        <v>5.3906611499999997</v>
      </c>
      <c r="Y1197" s="135">
        <f t="shared" si="605"/>
        <v>17.481828419999999</v>
      </c>
      <c r="Z1197" s="148" t="str">
        <f t="shared" si="614"/>
        <v>A+J=</v>
      </c>
      <c r="AA1197" s="140">
        <f t="shared" si="615"/>
        <v>45250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4"/>
      <c r="DX1197" s="1"/>
      <c r="DY1197" s="1"/>
      <c r="DZ1197" s="1"/>
      <c r="EA1197" s="1"/>
      <c r="EB1197" s="1"/>
      <c r="EC1197" s="1"/>
    </row>
    <row r="1198" spans="1:133" ht="15" x14ac:dyDescent="0.2">
      <c r="A1198" s="134">
        <f t="shared" si="606"/>
        <v>45251</v>
      </c>
      <c r="B1198" s="135">
        <f t="shared" si="598"/>
        <v>930.52797413000008</v>
      </c>
      <c r="C1198" s="220">
        <f t="shared" si="597"/>
        <v>731.12339278135039</v>
      </c>
      <c r="D1198" s="136">
        <f t="shared" si="607"/>
        <v>6700.66</v>
      </c>
      <c r="E1198" s="137">
        <f t="shared" si="619"/>
        <v>6716.74</v>
      </c>
      <c r="F1198" s="138">
        <f t="shared" si="620"/>
        <v>45219</v>
      </c>
      <c r="G1198" s="139">
        <f t="shared" si="599"/>
        <v>2.3997636053760818E-3</v>
      </c>
      <c r="H1198" s="140">
        <f t="shared" si="612"/>
        <v>45280</v>
      </c>
      <c r="I1198" s="140">
        <f t="shared" si="600"/>
        <v>45280</v>
      </c>
      <c r="J1198" s="141">
        <f t="shared" si="608"/>
        <v>22</v>
      </c>
      <c r="K1198" s="141">
        <f t="shared" ref="K1198:K1261" si="622">(J1198-(NETWORKDAYS(A1198,I1198,AD$148:AD$502)-1))</f>
        <v>1</v>
      </c>
      <c r="L1198" s="8">
        <f t="shared" si="609"/>
        <v>1.00010895</v>
      </c>
      <c r="M1198" s="142">
        <f t="shared" si="621"/>
        <v>1.0026005099999999</v>
      </c>
      <c r="N1198" s="142">
        <f t="shared" si="616"/>
        <v>1.2722165605131923</v>
      </c>
      <c r="O1198" s="135">
        <f t="shared" si="618"/>
        <v>1.27235516</v>
      </c>
      <c r="P1198" s="135">
        <f t="shared" si="601"/>
        <v>930.24862140000005</v>
      </c>
      <c r="Q1198" s="190">
        <f t="shared" si="613"/>
        <v>0</v>
      </c>
      <c r="R1198" s="191">
        <f t="shared" si="610"/>
        <v>0</v>
      </c>
      <c r="S1198" s="135">
        <f t="shared" si="602"/>
        <v>0</v>
      </c>
      <c r="T1198" s="145">
        <f t="shared" si="611"/>
        <v>7.8600000000000003E-2</v>
      </c>
      <c r="U1198" s="143">
        <f t="shared" si="617"/>
        <v>1</v>
      </c>
      <c r="V1198" s="143">
        <v>252</v>
      </c>
      <c r="W1198" s="142">
        <f t="shared" si="603"/>
        <v>1.0003002990000001</v>
      </c>
      <c r="X1198" s="135">
        <f t="shared" si="604"/>
        <v>0.27935272999999999</v>
      </c>
      <c r="Y1198" s="135">
        <f t="shared" si="605"/>
        <v>0</v>
      </c>
      <c r="Z1198" s="148" t="str">
        <f t="shared" si="614"/>
        <v>A+J=</v>
      </c>
      <c r="AA1198" s="140">
        <f t="shared" si="615"/>
        <v>45280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4"/>
      <c r="DX1198" s="1"/>
      <c r="DY1198" s="1"/>
      <c r="DZ1198" s="1"/>
      <c r="EA1198" s="1"/>
      <c r="EB1198" s="1"/>
      <c r="EC1198" s="1"/>
    </row>
    <row r="1199" spans="1:133" ht="15" x14ac:dyDescent="0.2">
      <c r="A1199" s="134">
        <f t="shared" si="606"/>
        <v>45252</v>
      </c>
      <c r="B1199" s="135">
        <f t="shared" si="598"/>
        <v>930.90883348</v>
      </c>
      <c r="C1199" s="220">
        <f t="shared" si="597"/>
        <v>731.12339278135039</v>
      </c>
      <c r="D1199" s="136">
        <f t="shared" si="607"/>
        <v>6700.66</v>
      </c>
      <c r="E1199" s="137">
        <f t="shared" si="619"/>
        <v>6716.74</v>
      </c>
      <c r="F1199" s="138">
        <f t="shared" si="620"/>
        <v>45219</v>
      </c>
      <c r="G1199" s="139">
        <f t="shared" si="599"/>
        <v>2.3997636053760818E-3</v>
      </c>
      <c r="H1199" s="140">
        <f t="shared" si="612"/>
        <v>45280</v>
      </c>
      <c r="I1199" s="140">
        <f t="shared" si="600"/>
        <v>45280</v>
      </c>
      <c r="J1199" s="141">
        <f t="shared" si="608"/>
        <v>22</v>
      </c>
      <c r="K1199" s="141">
        <f t="shared" si="622"/>
        <v>2</v>
      </c>
      <c r="L1199" s="8">
        <f t="shared" si="609"/>
        <v>1.0002179200000001</v>
      </c>
      <c r="M1199" s="142">
        <f t="shared" si="621"/>
        <v>1.0026005099999999</v>
      </c>
      <c r="N1199" s="142">
        <f t="shared" si="616"/>
        <v>1.2722165605131923</v>
      </c>
      <c r="O1199" s="135">
        <f t="shared" si="618"/>
        <v>1.2724937999999999</v>
      </c>
      <c r="P1199" s="135">
        <f t="shared" si="601"/>
        <v>930.34998433999999</v>
      </c>
      <c r="Q1199" s="190">
        <f t="shared" si="613"/>
        <v>0</v>
      </c>
      <c r="R1199" s="191">
        <f t="shared" si="610"/>
        <v>0</v>
      </c>
      <c r="S1199" s="135">
        <f t="shared" si="602"/>
        <v>0</v>
      </c>
      <c r="T1199" s="145">
        <f t="shared" si="611"/>
        <v>7.8600000000000003E-2</v>
      </c>
      <c r="U1199" s="143">
        <f t="shared" si="617"/>
        <v>2</v>
      </c>
      <c r="V1199" s="143">
        <v>252</v>
      </c>
      <c r="W1199" s="142">
        <f t="shared" si="603"/>
        <v>1.0006006869999999</v>
      </c>
      <c r="X1199" s="135">
        <f t="shared" si="604"/>
        <v>0.55884913999999997</v>
      </c>
      <c r="Y1199" s="135">
        <f t="shared" si="605"/>
        <v>0</v>
      </c>
      <c r="Z1199" s="148" t="str">
        <f t="shared" si="614"/>
        <v>A+J=</v>
      </c>
      <c r="AA1199" s="140">
        <f t="shared" si="615"/>
        <v>45280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4"/>
      <c r="DX1199" s="1"/>
      <c r="DY1199" s="1"/>
      <c r="DZ1199" s="1"/>
      <c r="EA1199" s="1"/>
      <c r="EB1199" s="1"/>
      <c r="EC1199" s="1"/>
    </row>
    <row r="1200" spans="1:133" ht="15" x14ac:dyDescent="0.2">
      <c r="A1200" s="134">
        <f t="shared" si="606"/>
        <v>45253</v>
      </c>
      <c r="B1200" s="135">
        <f t="shared" si="598"/>
        <v>931.28983839999989</v>
      </c>
      <c r="C1200" s="220">
        <f t="shared" si="597"/>
        <v>731.12339278135039</v>
      </c>
      <c r="D1200" s="136">
        <f t="shared" si="607"/>
        <v>6700.66</v>
      </c>
      <c r="E1200" s="137">
        <f t="shared" si="619"/>
        <v>6716.74</v>
      </c>
      <c r="F1200" s="138">
        <f t="shared" si="620"/>
        <v>45219</v>
      </c>
      <c r="G1200" s="139">
        <f t="shared" si="599"/>
        <v>2.3997636053760818E-3</v>
      </c>
      <c r="H1200" s="140">
        <f t="shared" si="612"/>
        <v>45280</v>
      </c>
      <c r="I1200" s="140">
        <f t="shared" si="600"/>
        <v>45280</v>
      </c>
      <c r="J1200" s="141">
        <f t="shared" si="608"/>
        <v>22</v>
      </c>
      <c r="K1200" s="141">
        <f t="shared" si="622"/>
        <v>3</v>
      </c>
      <c r="L1200" s="8">
        <f t="shared" si="609"/>
        <v>1.0003268999999999</v>
      </c>
      <c r="M1200" s="142">
        <f t="shared" si="621"/>
        <v>1.0026005099999999</v>
      </c>
      <c r="N1200" s="142">
        <f t="shared" si="616"/>
        <v>1.2722165605131923</v>
      </c>
      <c r="O1200" s="135">
        <f t="shared" si="618"/>
        <v>1.27263244</v>
      </c>
      <c r="P1200" s="135">
        <f t="shared" si="601"/>
        <v>930.45134728999994</v>
      </c>
      <c r="Q1200" s="190">
        <f t="shared" si="613"/>
        <v>0</v>
      </c>
      <c r="R1200" s="191">
        <f t="shared" si="610"/>
        <v>0</v>
      </c>
      <c r="S1200" s="135">
        <f t="shared" si="602"/>
        <v>0</v>
      </c>
      <c r="T1200" s="145">
        <f t="shared" si="611"/>
        <v>7.8600000000000003E-2</v>
      </c>
      <c r="U1200" s="143">
        <f t="shared" si="617"/>
        <v>3</v>
      </c>
      <c r="V1200" s="143">
        <v>252</v>
      </c>
      <c r="W1200" s="142">
        <f t="shared" si="603"/>
        <v>1.000901166</v>
      </c>
      <c r="X1200" s="135">
        <f t="shared" si="604"/>
        <v>0.83849110999999998</v>
      </c>
      <c r="Y1200" s="135">
        <f t="shared" si="605"/>
        <v>0</v>
      </c>
      <c r="Z1200" s="148" t="str">
        <f t="shared" si="614"/>
        <v>A+J=</v>
      </c>
      <c r="AA1200" s="140">
        <f t="shared" si="615"/>
        <v>45280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4"/>
      <c r="DX1200" s="1"/>
      <c r="DY1200" s="1"/>
      <c r="DZ1200" s="1"/>
      <c r="EA1200" s="1"/>
      <c r="EB1200" s="1"/>
      <c r="EC1200" s="1"/>
    </row>
    <row r="1201" spans="1:133" ht="15" x14ac:dyDescent="0.2">
      <c r="A1201" s="134">
        <f t="shared" si="606"/>
        <v>45254</v>
      </c>
      <c r="B1201" s="135">
        <f t="shared" si="598"/>
        <v>931.67100356000003</v>
      </c>
      <c r="C1201" s="220">
        <f t="shared" si="597"/>
        <v>731.12339278135039</v>
      </c>
      <c r="D1201" s="136">
        <f t="shared" si="607"/>
        <v>6700.66</v>
      </c>
      <c r="E1201" s="137">
        <f t="shared" si="619"/>
        <v>6716.74</v>
      </c>
      <c r="F1201" s="138">
        <f t="shared" si="620"/>
        <v>45219</v>
      </c>
      <c r="G1201" s="139">
        <f t="shared" si="599"/>
        <v>2.3997636053760818E-3</v>
      </c>
      <c r="H1201" s="140">
        <f t="shared" si="612"/>
        <v>45280</v>
      </c>
      <c r="I1201" s="140">
        <f t="shared" si="600"/>
        <v>45280</v>
      </c>
      <c r="J1201" s="141">
        <f t="shared" si="608"/>
        <v>22</v>
      </c>
      <c r="K1201" s="141">
        <f t="shared" si="622"/>
        <v>4</v>
      </c>
      <c r="L1201" s="8">
        <f t="shared" si="609"/>
        <v>1.0004358900000001</v>
      </c>
      <c r="M1201" s="142">
        <f t="shared" si="621"/>
        <v>1.0026005099999999</v>
      </c>
      <c r="N1201" s="142">
        <f t="shared" si="616"/>
        <v>1.2722165605131923</v>
      </c>
      <c r="O1201" s="135">
        <f t="shared" si="618"/>
        <v>1.2727710999999999</v>
      </c>
      <c r="P1201" s="135">
        <f t="shared" si="601"/>
        <v>930.55272486000001</v>
      </c>
      <c r="Q1201" s="190">
        <f t="shared" si="613"/>
        <v>0</v>
      </c>
      <c r="R1201" s="191">
        <f t="shared" si="610"/>
        <v>0</v>
      </c>
      <c r="S1201" s="135">
        <f t="shared" si="602"/>
        <v>0</v>
      </c>
      <c r="T1201" s="145">
        <f t="shared" si="611"/>
        <v>7.8600000000000003E-2</v>
      </c>
      <c r="U1201" s="143">
        <f t="shared" si="617"/>
        <v>4</v>
      </c>
      <c r="V1201" s="143">
        <v>252</v>
      </c>
      <c r="W1201" s="142">
        <f t="shared" si="603"/>
        <v>1.0012017360000001</v>
      </c>
      <c r="X1201" s="135">
        <f t="shared" si="604"/>
        <v>1.1182787000000001</v>
      </c>
      <c r="Y1201" s="135">
        <f t="shared" si="605"/>
        <v>0</v>
      </c>
      <c r="Z1201" s="148" t="str">
        <f t="shared" si="614"/>
        <v>A+J=</v>
      </c>
      <c r="AA1201" s="140">
        <f t="shared" si="615"/>
        <v>45280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4"/>
      <c r="DX1201" s="1"/>
      <c r="DY1201" s="1"/>
      <c r="DZ1201" s="1"/>
      <c r="EA1201" s="1"/>
      <c r="EB1201" s="1"/>
      <c r="EC1201" s="1"/>
    </row>
    <row r="1202" spans="1:133" ht="15" x14ac:dyDescent="0.2">
      <c r="A1202" s="134">
        <f t="shared" si="606"/>
        <v>45255</v>
      </c>
      <c r="B1202" s="135">
        <f t="shared" si="598"/>
        <v>932.05231981999998</v>
      </c>
      <c r="C1202" s="220">
        <f t="shared" si="597"/>
        <v>731.12339278135039</v>
      </c>
      <c r="D1202" s="136">
        <f t="shared" si="607"/>
        <v>6700.66</v>
      </c>
      <c r="E1202" s="137">
        <f t="shared" si="619"/>
        <v>6716.74</v>
      </c>
      <c r="F1202" s="138">
        <f t="shared" si="620"/>
        <v>45219</v>
      </c>
      <c r="G1202" s="139">
        <f t="shared" si="599"/>
        <v>2.3997636053760818E-3</v>
      </c>
      <c r="H1202" s="140">
        <f t="shared" si="612"/>
        <v>45280</v>
      </c>
      <c r="I1202" s="140">
        <f t="shared" si="600"/>
        <v>45280</v>
      </c>
      <c r="J1202" s="141">
        <f t="shared" si="608"/>
        <v>22</v>
      </c>
      <c r="K1202" s="141">
        <f t="shared" si="622"/>
        <v>5</v>
      </c>
      <c r="L1202" s="8">
        <f t="shared" si="609"/>
        <v>1.00054489</v>
      </c>
      <c r="M1202" s="142">
        <f t="shared" si="621"/>
        <v>1.0026005099999999</v>
      </c>
      <c r="N1202" s="142">
        <f t="shared" si="616"/>
        <v>1.2722165605131923</v>
      </c>
      <c r="O1202" s="135">
        <f t="shared" si="618"/>
        <v>1.2729097700000001</v>
      </c>
      <c r="P1202" s="135">
        <f t="shared" si="601"/>
        <v>930.65410973999997</v>
      </c>
      <c r="Q1202" s="190">
        <f t="shared" si="613"/>
        <v>0</v>
      </c>
      <c r="R1202" s="191">
        <f t="shared" si="610"/>
        <v>0</v>
      </c>
      <c r="S1202" s="135">
        <f t="shared" si="602"/>
        <v>0</v>
      </c>
      <c r="T1202" s="145">
        <f t="shared" si="611"/>
        <v>7.8600000000000003E-2</v>
      </c>
      <c r="U1202" s="143">
        <f t="shared" si="617"/>
        <v>5</v>
      </c>
      <c r="V1202" s="143">
        <v>252</v>
      </c>
      <c r="W1202" s="142">
        <f t="shared" si="603"/>
        <v>1.0015023949999999</v>
      </c>
      <c r="X1202" s="135">
        <f t="shared" si="604"/>
        <v>1.3982100799999999</v>
      </c>
      <c r="Y1202" s="135">
        <f t="shared" si="605"/>
        <v>0</v>
      </c>
      <c r="Z1202" s="148" t="str">
        <f t="shared" si="614"/>
        <v>A+J=</v>
      </c>
      <c r="AA1202" s="140">
        <f t="shared" si="615"/>
        <v>45280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4"/>
      <c r="DX1202" s="1"/>
      <c r="DY1202" s="1"/>
      <c r="DZ1202" s="1"/>
      <c r="EA1202" s="1"/>
      <c r="EB1202" s="1"/>
      <c r="EC1202" s="1"/>
    </row>
    <row r="1203" spans="1:133" ht="15" x14ac:dyDescent="0.2">
      <c r="A1203" s="134">
        <f t="shared" si="606"/>
        <v>45256</v>
      </c>
      <c r="B1203" s="135">
        <f t="shared" si="598"/>
        <v>932.05231981999998</v>
      </c>
      <c r="C1203" s="220">
        <f t="shared" si="597"/>
        <v>731.12339278135039</v>
      </c>
      <c r="D1203" s="136">
        <f t="shared" si="607"/>
        <v>6700.66</v>
      </c>
      <c r="E1203" s="137">
        <f t="shared" si="619"/>
        <v>6716.74</v>
      </c>
      <c r="F1203" s="138">
        <f t="shared" si="620"/>
        <v>45219</v>
      </c>
      <c r="G1203" s="139">
        <f t="shared" si="599"/>
        <v>2.3997636053760818E-3</v>
      </c>
      <c r="H1203" s="140">
        <f t="shared" si="612"/>
        <v>45280</v>
      </c>
      <c r="I1203" s="140">
        <f t="shared" si="600"/>
        <v>45280</v>
      </c>
      <c r="J1203" s="141">
        <f t="shared" si="608"/>
        <v>22</v>
      </c>
      <c r="K1203" s="141">
        <f t="shared" si="622"/>
        <v>5</v>
      </c>
      <c r="L1203" s="8">
        <f t="shared" si="609"/>
        <v>1.00054489</v>
      </c>
      <c r="M1203" s="142">
        <f t="shared" si="621"/>
        <v>1.0026005099999999</v>
      </c>
      <c r="N1203" s="142">
        <f t="shared" si="616"/>
        <v>1.2722165605131923</v>
      </c>
      <c r="O1203" s="135">
        <f t="shared" si="618"/>
        <v>1.2729097700000001</v>
      </c>
      <c r="P1203" s="135">
        <f t="shared" si="601"/>
        <v>930.65410973999997</v>
      </c>
      <c r="Q1203" s="190">
        <f t="shared" si="613"/>
        <v>0</v>
      </c>
      <c r="R1203" s="191">
        <f t="shared" si="610"/>
        <v>0</v>
      </c>
      <c r="S1203" s="135">
        <f t="shared" si="602"/>
        <v>0</v>
      </c>
      <c r="T1203" s="145">
        <f t="shared" si="611"/>
        <v>7.8600000000000003E-2</v>
      </c>
      <c r="U1203" s="143">
        <f t="shared" si="617"/>
        <v>5</v>
      </c>
      <c r="V1203" s="143">
        <v>252</v>
      </c>
      <c r="W1203" s="142">
        <f t="shared" si="603"/>
        <v>1.0015023949999999</v>
      </c>
      <c r="X1203" s="135">
        <f t="shared" si="604"/>
        <v>1.3982100799999999</v>
      </c>
      <c r="Y1203" s="135">
        <f t="shared" si="605"/>
        <v>0</v>
      </c>
      <c r="Z1203" s="148" t="str">
        <f t="shared" si="614"/>
        <v>A+J=</v>
      </c>
      <c r="AA1203" s="140">
        <f t="shared" si="615"/>
        <v>45280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4"/>
      <c r="DX1203" s="1"/>
      <c r="DY1203" s="1"/>
      <c r="DZ1203" s="1"/>
      <c r="EA1203" s="1"/>
      <c r="EB1203" s="1"/>
      <c r="EC1203" s="1"/>
    </row>
    <row r="1204" spans="1:133" ht="15" x14ac:dyDescent="0.2">
      <c r="A1204" s="134">
        <f t="shared" si="606"/>
        <v>45257</v>
      </c>
      <c r="B1204" s="135">
        <f t="shared" si="598"/>
        <v>932.05231981999998</v>
      </c>
      <c r="C1204" s="220">
        <f t="shared" si="597"/>
        <v>731.12339278135039</v>
      </c>
      <c r="D1204" s="136">
        <f t="shared" si="607"/>
        <v>6700.66</v>
      </c>
      <c r="E1204" s="137">
        <f t="shared" si="619"/>
        <v>6716.74</v>
      </c>
      <c r="F1204" s="138">
        <f t="shared" si="620"/>
        <v>45219</v>
      </c>
      <c r="G1204" s="139">
        <f t="shared" si="599"/>
        <v>2.3997636053760818E-3</v>
      </c>
      <c r="H1204" s="140">
        <f t="shared" si="612"/>
        <v>45280</v>
      </c>
      <c r="I1204" s="140">
        <f t="shared" si="600"/>
        <v>45280</v>
      </c>
      <c r="J1204" s="141">
        <f t="shared" si="608"/>
        <v>22</v>
      </c>
      <c r="K1204" s="141">
        <f t="shared" si="622"/>
        <v>5</v>
      </c>
      <c r="L1204" s="8">
        <f t="shared" si="609"/>
        <v>1.00054489</v>
      </c>
      <c r="M1204" s="142">
        <f t="shared" si="621"/>
        <v>1.0026005099999999</v>
      </c>
      <c r="N1204" s="142">
        <f t="shared" si="616"/>
        <v>1.2722165605131923</v>
      </c>
      <c r="O1204" s="135">
        <f t="shared" si="618"/>
        <v>1.2729097700000001</v>
      </c>
      <c r="P1204" s="135">
        <f t="shared" si="601"/>
        <v>930.65410973999997</v>
      </c>
      <c r="Q1204" s="190">
        <f t="shared" si="613"/>
        <v>0</v>
      </c>
      <c r="R1204" s="191">
        <f t="shared" si="610"/>
        <v>0</v>
      </c>
      <c r="S1204" s="135">
        <f t="shared" si="602"/>
        <v>0</v>
      </c>
      <c r="T1204" s="145">
        <f t="shared" si="611"/>
        <v>7.8600000000000003E-2</v>
      </c>
      <c r="U1204" s="143">
        <f t="shared" si="617"/>
        <v>5</v>
      </c>
      <c r="V1204" s="143">
        <v>252</v>
      </c>
      <c r="W1204" s="142">
        <f t="shared" si="603"/>
        <v>1.0015023949999999</v>
      </c>
      <c r="X1204" s="135">
        <f t="shared" si="604"/>
        <v>1.3982100799999999</v>
      </c>
      <c r="Y1204" s="135">
        <f t="shared" si="605"/>
        <v>0</v>
      </c>
      <c r="Z1204" s="148" t="str">
        <f t="shared" si="614"/>
        <v>A+J=</v>
      </c>
      <c r="AA1204" s="140">
        <f t="shared" si="615"/>
        <v>45280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4"/>
      <c r="DX1204" s="1"/>
      <c r="DY1204" s="1"/>
      <c r="DZ1204" s="1"/>
      <c r="EA1204" s="1"/>
      <c r="EB1204" s="1"/>
      <c r="EC1204" s="1"/>
    </row>
    <row r="1205" spans="1:133" ht="15" x14ac:dyDescent="0.2">
      <c r="A1205" s="134">
        <f t="shared" si="606"/>
        <v>45258</v>
      </c>
      <c r="B1205" s="135">
        <f t="shared" si="598"/>
        <v>932.43380371000001</v>
      </c>
      <c r="C1205" s="220">
        <f t="shared" si="597"/>
        <v>731.12339278135039</v>
      </c>
      <c r="D1205" s="136">
        <f t="shared" si="607"/>
        <v>6700.66</v>
      </c>
      <c r="E1205" s="137">
        <f t="shared" si="619"/>
        <v>6716.74</v>
      </c>
      <c r="F1205" s="138">
        <f t="shared" si="620"/>
        <v>45219</v>
      </c>
      <c r="G1205" s="139">
        <f t="shared" si="599"/>
        <v>2.3997636053760818E-3</v>
      </c>
      <c r="H1205" s="140">
        <f t="shared" si="612"/>
        <v>45280</v>
      </c>
      <c r="I1205" s="140">
        <f t="shared" si="600"/>
        <v>45280</v>
      </c>
      <c r="J1205" s="141">
        <f t="shared" si="608"/>
        <v>22</v>
      </c>
      <c r="K1205" s="141">
        <f t="shared" si="622"/>
        <v>6</v>
      </c>
      <c r="L1205" s="8">
        <f t="shared" si="609"/>
        <v>1.00065391</v>
      </c>
      <c r="M1205" s="142">
        <f t="shared" si="621"/>
        <v>1.0026005099999999</v>
      </c>
      <c r="N1205" s="142">
        <f t="shared" si="616"/>
        <v>1.2722165605131923</v>
      </c>
      <c r="O1205" s="135">
        <f t="shared" si="618"/>
        <v>1.27304847</v>
      </c>
      <c r="P1205" s="135">
        <f t="shared" si="601"/>
        <v>930.75551656000005</v>
      </c>
      <c r="Q1205" s="190">
        <f t="shared" si="613"/>
        <v>0</v>
      </c>
      <c r="R1205" s="191">
        <f t="shared" si="610"/>
        <v>0</v>
      </c>
      <c r="S1205" s="135">
        <f t="shared" si="602"/>
        <v>0</v>
      </c>
      <c r="T1205" s="145">
        <f t="shared" si="611"/>
        <v>7.8600000000000003E-2</v>
      </c>
      <c r="U1205" s="143">
        <f t="shared" si="617"/>
        <v>6</v>
      </c>
      <c r="V1205" s="143">
        <v>252</v>
      </c>
      <c r="W1205" s="142">
        <f t="shared" si="603"/>
        <v>1.001803145</v>
      </c>
      <c r="X1205" s="135">
        <f t="shared" si="604"/>
        <v>1.6782871500000001</v>
      </c>
      <c r="Y1205" s="135">
        <f t="shared" si="605"/>
        <v>0</v>
      </c>
      <c r="Z1205" s="148" t="str">
        <f t="shared" si="614"/>
        <v>A+J=</v>
      </c>
      <c r="AA1205" s="140">
        <f t="shared" si="615"/>
        <v>45280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4"/>
      <c r="DX1205" s="1"/>
      <c r="DY1205" s="1"/>
      <c r="DZ1205" s="1"/>
      <c r="EA1205" s="1"/>
      <c r="EB1205" s="1"/>
      <c r="EC1205" s="1"/>
    </row>
    <row r="1206" spans="1:133" ht="15" x14ac:dyDescent="0.2">
      <c r="A1206" s="134">
        <f t="shared" si="606"/>
        <v>45259</v>
      </c>
      <c r="B1206" s="135">
        <f t="shared" si="598"/>
        <v>932.81543237000005</v>
      </c>
      <c r="C1206" s="220">
        <f t="shared" si="597"/>
        <v>731.12339278135039</v>
      </c>
      <c r="D1206" s="136">
        <f t="shared" si="607"/>
        <v>6700.66</v>
      </c>
      <c r="E1206" s="137">
        <f t="shared" si="619"/>
        <v>6716.74</v>
      </c>
      <c r="F1206" s="138">
        <f t="shared" si="620"/>
        <v>45219</v>
      </c>
      <c r="G1206" s="139">
        <f t="shared" si="599"/>
        <v>2.3997636053760818E-3</v>
      </c>
      <c r="H1206" s="140">
        <f t="shared" si="612"/>
        <v>45280</v>
      </c>
      <c r="I1206" s="140">
        <f t="shared" si="600"/>
        <v>45280</v>
      </c>
      <c r="J1206" s="141">
        <f t="shared" si="608"/>
        <v>22</v>
      </c>
      <c r="K1206" s="141">
        <f t="shared" si="622"/>
        <v>7</v>
      </c>
      <c r="L1206" s="8">
        <f t="shared" si="609"/>
        <v>1.0007629300000001</v>
      </c>
      <c r="M1206" s="142">
        <f t="shared" si="621"/>
        <v>1.0026005099999999</v>
      </c>
      <c r="N1206" s="142">
        <f t="shared" si="616"/>
        <v>1.2722165605131923</v>
      </c>
      <c r="O1206" s="135">
        <f t="shared" si="618"/>
        <v>1.2731871699999999</v>
      </c>
      <c r="P1206" s="135">
        <f t="shared" si="601"/>
        <v>930.85692337</v>
      </c>
      <c r="Q1206" s="190">
        <f t="shared" si="613"/>
        <v>0</v>
      </c>
      <c r="R1206" s="191">
        <f t="shared" si="610"/>
        <v>0</v>
      </c>
      <c r="S1206" s="135">
        <f t="shared" si="602"/>
        <v>0</v>
      </c>
      <c r="T1206" s="145">
        <f t="shared" si="611"/>
        <v>7.8600000000000003E-2</v>
      </c>
      <c r="U1206" s="143">
        <f t="shared" si="617"/>
        <v>7</v>
      </c>
      <c r="V1206" s="143">
        <v>252</v>
      </c>
      <c r="W1206" s="142">
        <f t="shared" si="603"/>
        <v>1.002103985</v>
      </c>
      <c r="X1206" s="135">
        <f t="shared" si="604"/>
        <v>1.9585090000000001</v>
      </c>
      <c r="Y1206" s="135">
        <f t="shared" si="605"/>
        <v>0</v>
      </c>
      <c r="Z1206" s="148" t="str">
        <f t="shared" si="614"/>
        <v>A+J=</v>
      </c>
      <c r="AA1206" s="140">
        <f t="shared" si="615"/>
        <v>45280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4"/>
      <c r="DX1206" s="1"/>
      <c r="DY1206" s="1"/>
      <c r="DZ1206" s="1"/>
      <c r="EA1206" s="1"/>
      <c r="EB1206" s="1"/>
      <c r="EC1206" s="1"/>
    </row>
    <row r="1207" spans="1:133" ht="15" x14ac:dyDescent="0.2">
      <c r="A1207" s="134">
        <f t="shared" si="606"/>
        <v>45260</v>
      </c>
      <c r="B1207" s="135">
        <f t="shared" si="598"/>
        <v>933.19722142000001</v>
      </c>
      <c r="C1207" s="220">
        <f t="shared" si="597"/>
        <v>731.12339278135039</v>
      </c>
      <c r="D1207" s="136">
        <f t="shared" si="607"/>
        <v>6700.66</v>
      </c>
      <c r="E1207" s="137">
        <f t="shared" si="619"/>
        <v>6716.74</v>
      </c>
      <c r="F1207" s="138">
        <f t="shared" si="620"/>
        <v>45219</v>
      </c>
      <c r="G1207" s="139">
        <f t="shared" si="599"/>
        <v>2.3997636053760818E-3</v>
      </c>
      <c r="H1207" s="140">
        <f t="shared" si="612"/>
        <v>45280</v>
      </c>
      <c r="I1207" s="140">
        <f t="shared" si="600"/>
        <v>45280</v>
      </c>
      <c r="J1207" s="141">
        <f t="shared" si="608"/>
        <v>22</v>
      </c>
      <c r="K1207" s="141">
        <f t="shared" si="622"/>
        <v>8</v>
      </c>
      <c r="L1207" s="8">
        <f t="shared" si="609"/>
        <v>1.0008719699999999</v>
      </c>
      <c r="M1207" s="142">
        <f t="shared" si="621"/>
        <v>1.0026005099999999</v>
      </c>
      <c r="N1207" s="142">
        <f t="shared" si="616"/>
        <v>1.2722165605131923</v>
      </c>
      <c r="O1207" s="135">
        <f t="shared" si="618"/>
        <v>1.27332589</v>
      </c>
      <c r="P1207" s="135">
        <f t="shared" si="601"/>
        <v>930.95834480999997</v>
      </c>
      <c r="Q1207" s="190">
        <f t="shared" si="613"/>
        <v>0</v>
      </c>
      <c r="R1207" s="191">
        <f t="shared" si="610"/>
        <v>0</v>
      </c>
      <c r="S1207" s="135">
        <f t="shared" si="602"/>
        <v>0</v>
      </c>
      <c r="T1207" s="145">
        <f t="shared" si="611"/>
        <v>7.8600000000000003E-2</v>
      </c>
      <c r="U1207" s="143">
        <f t="shared" si="617"/>
        <v>8</v>
      </c>
      <c r="V1207" s="143">
        <v>252</v>
      </c>
      <c r="W1207" s="142">
        <f t="shared" si="603"/>
        <v>1.0024049159999999</v>
      </c>
      <c r="X1207" s="135">
        <f t="shared" si="604"/>
        <v>2.2388766100000002</v>
      </c>
      <c r="Y1207" s="135">
        <f t="shared" si="605"/>
        <v>0</v>
      </c>
      <c r="Z1207" s="148" t="str">
        <f t="shared" si="614"/>
        <v>A+J=</v>
      </c>
      <c r="AA1207" s="140">
        <f t="shared" si="615"/>
        <v>45280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4"/>
      <c r="DX1207" s="1"/>
      <c r="DY1207" s="1"/>
      <c r="DZ1207" s="1"/>
      <c r="EA1207" s="1"/>
      <c r="EB1207" s="1"/>
      <c r="EC1207" s="1"/>
    </row>
    <row r="1208" spans="1:133" ht="15" x14ac:dyDescent="0.2">
      <c r="A1208" s="134">
        <f t="shared" si="606"/>
        <v>45261</v>
      </c>
      <c r="B1208" s="135">
        <f t="shared" si="598"/>
        <v>933.57916998000007</v>
      </c>
      <c r="C1208" s="220">
        <f t="shared" si="597"/>
        <v>731.12339278135039</v>
      </c>
      <c r="D1208" s="136">
        <f t="shared" si="607"/>
        <v>6700.66</v>
      </c>
      <c r="E1208" s="137">
        <f t="shared" si="619"/>
        <v>6716.74</v>
      </c>
      <c r="F1208" s="138">
        <f t="shared" si="620"/>
        <v>45219</v>
      </c>
      <c r="G1208" s="139">
        <f t="shared" si="599"/>
        <v>2.3997636053760818E-3</v>
      </c>
      <c r="H1208" s="140">
        <f t="shared" si="612"/>
        <v>45280</v>
      </c>
      <c r="I1208" s="140">
        <f t="shared" si="600"/>
        <v>45280</v>
      </c>
      <c r="J1208" s="141">
        <f t="shared" si="608"/>
        <v>22</v>
      </c>
      <c r="K1208" s="141">
        <f t="shared" si="622"/>
        <v>9</v>
      </c>
      <c r="L1208" s="8">
        <f t="shared" si="609"/>
        <v>1.00098102</v>
      </c>
      <c r="M1208" s="142">
        <f t="shared" si="621"/>
        <v>1.0026005099999999</v>
      </c>
      <c r="N1208" s="142">
        <f t="shared" si="616"/>
        <v>1.2722165605131923</v>
      </c>
      <c r="O1208" s="135">
        <f t="shared" si="618"/>
        <v>1.2734646300000001</v>
      </c>
      <c r="P1208" s="135">
        <f t="shared" si="601"/>
        <v>931.05978087000005</v>
      </c>
      <c r="Q1208" s="190">
        <f t="shared" si="613"/>
        <v>0</v>
      </c>
      <c r="R1208" s="191">
        <f t="shared" si="610"/>
        <v>0</v>
      </c>
      <c r="S1208" s="135">
        <f t="shared" si="602"/>
        <v>0</v>
      </c>
      <c r="T1208" s="145">
        <f t="shared" si="611"/>
        <v>7.8600000000000003E-2</v>
      </c>
      <c r="U1208" s="143">
        <f t="shared" si="617"/>
        <v>9</v>
      </c>
      <c r="V1208" s="143">
        <v>252</v>
      </c>
      <c r="W1208" s="142">
        <f t="shared" si="603"/>
        <v>1.002705937</v>
      </c>
      <c r="X1208" s="135">
        <f t="shared" si="604"/>
        <v>2.5193891100000001</v>
      </c>
      <c r="Y1208" s="135">
        <f t="shared" si="605"/>
        <v>0</v>
      </c>
      <c r="Z1208" s="148" t="str">
        <f t="shared" si="614"/>
        <v>A+J=</v>
      </c>
      <c r="AA1208" s="140">
        <f t="shared" si="615"/>
        <v>45280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4"/>
      <c r="DX1208" s="1"/>
      <c r="DY1208" s="1"/>
      <c r="DZ1208" s="1"/>
      <c r="EA1208" s="1"/>
      <c r="EB1208" s="1"/>
      <c r="EC1208" s="1"/>
    </row>
    <row r="1209" spans="1:133" ht="15" x14ac:dyDescent="0.2">
      <c r="A1209" s="134">
        <f t="shared" si="606"/>
        <v>45262</v>
      </c>
      <c r="B1209" s="135">
        <f t="shared" si="598"/>
        <v>933.96126340000001</v>
      </c>
      <c r="C1209" s="220">
        <f t="shared" si="597"/>
        <v>731.12339278135039</v>
      </c>
      <c r="D1209" s="136">
        <f t="shared" si="607"/>
        <v>6700.66</v>
      </c>
      <c r="E1209" s="137">
        <f t="shared" si="619"/>
        <v>6716.74</v>
      </c>
      <c r="F1209" s="138">
        <f t="shared" si="620"/>
        <v>45219</v>
      </c>
      <c r="G1209" s="139">
        <f t="shared" si="599"/>
        <v>2.3997636053760818E-3</v>
      </c>
      <c r="H1209" s="140">
        <f t="shared" si="612"/>
        <v>45280</v>
      </c>
      <c r="I1209" s="140">
        <f t="shared" si="600"/>
        <v>45280</v>
      </c>
      <c r="J1209" s="141">
        <f t="shared" si="608"/>
        <v>22</v>
      </c>
      <c r="K1209" s="141">
        <f t="shared" si="622"/>
        <v>10</v>
      </c>
      <c r="L1209" s="8">
        <f t="shared" si="609"/>
        <v>1.00109008</v>
      </c>
      <c r="M1209" s="142">
        <f t="shared" si="621"/>
        <v>1.0026005099999999</v>
      </c>
      <c r="N1209" s="142">
        <f t="shared" si="616"/>
        <v>1.2722165605131923</v>
      </c>
      <c r="O1209" s="135">
        <f t="shared" si="618"/>
        <v>1.27360337</v>
      </c>
      <c r="P1209" s="135">
        <f t="shared" si="601"/>
        <v>931.16121693000002</v>
      </c>
      <c r="Q1209" s="190">
        <f t="shared" si="613"/>
        <v>0</v>
      </c>
      <c r="R1209" s="191">
        <f t="shared" si="610"/>
        <v>0</v>
      </c>
      <c r="S1209" s="135">
        <f t="shared" si="602"/>
        <v>0</v>
      </c>
      <c r="T1209" s="145">
        <f t="shared" si="611"/>
        <v>7.8600000000000003E-2</v>
      </c>
      <c r="U1209" s="143">
        <f t="shared" si="617"/>
        <v>10</v>
      </c>
      <c r="V1209" s="143">
        <v>252</v>
      </c>
      <c r="W1209" s="142">
        <f t="shared" si="603"/>
        <v>1.003007048</v>
      </c>
      <c r="X1209" s="135">
        <f t="shared" si="604"/>
        <v>2.8000464699999998</v>
      </c>
      <c r="Y1209" s="135">
        <f t="shared" si="605"/>
        <v>0</v>
      </c>
      <c r="Z1209" s="148" t="str">
        <f t="shared" si="614"/>
        <v>A+J=</v>
      </c>
      <c r="AA1209" s="140">
        <f t="shared" si="615"/>
        <v>45280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4"/>
      <c r="DX1209" s="1"/>
      <c r="DY1209" s="1"/>
      <c r="DZ1209" s="1"/>
      <c r="EA1209" s="1"/>
      <c r="EB1209" s="1"/>
      <c r="EC1209" s="1"/>
    </row>
    <row r="1210" spans="1:133" ht="15" x14ac:dyDescent="0.2">
      <c r="A1210" s="134">
        <f t="shared" si="606"/>
        <v>45263</v>
      </c>
      <c r="B1210" s="135">
        <f t="shared" si="598"/>
        <v>933.96126340000001</v>
      </c>
      <c r="C1210" s="220">
        <f t="shared" si="597"/>
        <v>731.12339278135039</v>
      </c>
      <c r="D1210" s="136">
        <f t="shared" si="607"/>
        <v>6700.66</v>
      </c>
      <c r="E1210" s="137">
        <f t="shared" si="619"/>
        <v>6716.74</v>
      </c>
      <c r="F1210" s="138">
        <f t="shared" si="620"/>
        <v>45219</v>
      </c>
      <c r="G1210" s="139">
        <f t="shared" si="599"/>
        <v>2.3997636053760818E-3</v>
      </c>
      <c r="H1210" s="140">
        <f t="shared" si="612"/>
        <v>45280</v>
      </c>
      <c r="I1210" s="140">
        <f t="shared" si="600"/>
        <v>45280</v>
      </c>
      <c r="J1210" s="141">
        <f t="shared" si="608"/>
        <v>22</v>
      </c>
      <c r="K1210" s="141">
        <f t="shared" si="622"/>
        <v>10</v>
      </c>
      <c r="L1210" s="8">
        <f t="shared" si="609"/>
        <v>1.00109008</v>
      </c>
      <c r="M1210" s="142">
        <f t="shared" si="621"/>
        <v>1.0026005099999999</v>
      </c>
      <c r="N1210" s="142">
        <f t="shared" si="616"/>
        <v>1.2722165605131923</v>
      </c>
      <c r="O1210" s="135">
        <f t="shared" si="618"/>
        <v>1.27360337</v>
      </c>
      <c r="P1210" s="135">
        <f t="shared" si="601"/>
        <v>931.16121693000002</v>
      </c>
      <c r="Q1210" s="190">
        <f t="shared" si="613"/>
        <v>0</v>
      </c>
      <c r="R1210" s="191">
        <f t="shared" si="610"/>
        <v>0</v>
      </c>
      <c r="S1210" s="135">
        <f t="shared" si="602"/>
        <v>0</v>
      </c>
      <c r="T1210" s="145">
        <f t="shared" si="611"/>
        <v>7.8600000000000003E-2</v>
      </c>
      <c r="U1210" s="143">
        <f t="shared" si="617"/>
        <v>10</v>
      </c>
      <c r="V1210" s="143">
        <v>252</v>
      </c>
      <c r="W1210" s="142">
        <f t="shared" si="603"/>
        <v>1.003007048</v>
      </c>
      <c r="X1210" s="135">
        <f t="shared" si="604"/>
        <v>2.8000464699999998</v>
      </c>
      <c r="Y1210" s="135">
        <f t="shared" si="605"/>
        <v>0</v>
      </c>
      <c r="Z1210" s="148" t="str">
        <f t="shared" si="614"/>
        <v>A+J=</v>
      </c>
      <c r="AA1210" s="140">
        <f t="shared" si="615"/>
        <v>45280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4"/>
      <c r="DX1210" s="1"/>
      <c r="DY1210" s="1"/>
      <c r="DZ1210" s="1"/>
      <c r="EA1210" s="1"/>
      <c r="EB1210" s="1"/>
      <c r="EC1210" s="1"/>
    </row>
    <row r="1211" spans="1:133" ht="15" x14ac:dyDescent="0.2">
      <c r="A1211" s="134">
        <f t="shared" si="606"/>
        <v>45264</v>
      </c>
      <c r="B1211" s="135">
        <f t="shared" si="598"/>
        <v>933.96126340000001</v>
      </c>
      <c r="C1211" s="220">
        <f t="shared" si="597"/>
        <v>731.12339278135039</v>
      </c>
      <c r="D1211" s="136">
        <f t="shared" si="607"/>
        <v>6700.66</v>
      </c>
      <c r="E1211" s="137">
        <f t="shared" si="619"/>
        <v>6716.74</v>
      </c>
      <c r="F1211" s="138">
        <f t="shared" si="620"/>
        <v>45219</v>
      </c>
      <c r="G1211" s="139">
        <f t="shared" si="599"/>
        <v>2.3997636053760818E-3</v>
      </c>
      <c r="H1211" s="140">
        <f t="shared" si="612"/>
        <v>45280</v>
      </c>
      <c r="I1211" s="140">
        <f t="shared" si="600"/>
        <v>45280</v>
      </c>
      <c r="J1211" s="141">
        <f t="shared" si="608"/>
        <v>22</v>
      </c>
      <c r="K1211" s="141">
        <f t="shared" si="622"/>
        <v>10</v>
      </c>
      <c r="L1211" s="8">
        <f t="shared" si="609"/>
        <v>1.00109008</v>
      </c>
      <c r="M1211" s="142">
        <f t="shared" si="621"/>
        <v>1.0026005099999999</v>
      </c>
      <c r="N1211" s="142">
        <f t="shared" si="616"/>
        <v>1.2722165605131923</v>
      </c>
      <c r="O1211" s="135">
        <f t="shared" si="618"/>
        <v>1.27360337</v>
      </c>
      <c r="P1211" s="135">
        <f t="shared" si="601"/>
        <v>931.16121693000002</v>
      </c>
      <c r="Q1211" s="190">
        <f t="shared" si="613"/>
        <v>0</v>
      </c>
      <c r="R1211" s="191">
        <f t="shared" si="610"/>
        <v>0</v>
      </c>
      <c r="S1211" s="135">
        <f t="shared" si="602"/>
        <v>0</v>
      </c>
      <c r="T1211" s="145">
        <f t="shared" si="611"/>
        <v>7.8600000000000003E-2</v>
      </c>
      <c r="U1211" s="143">
        <f t="shared" si="617"/>
        <v>10</v>
      </c>
      <c r="V1211" s="143">
        <v>252</v>
      </c>
      <c r="W1211" s="142">
        <f t="shared" si="603"/>
        <v>1.003007048</v>
      </c>
      <c r="X1211" s="135">
        <f t="shared" si="604"/>
        <v>2.8000464699999998</v>
      </c>
      <c r="Y1211" s="135">
        <f t="shared" si="605"/>
        <v>0</v>
      </c>
      <c r="Z1211" s="148" t="str">
        <f t="shared" si="614"/>
        <v>A+J=</v>
      </c>
      <c r="AA1211" s="140">
        <f t="shared" si="615"/>
        <v>45280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4"/>
      <c r="DX1211" s="1"/>
      <c r="DY1211" s="1"/>
      <c r="DZ1211" s="1"/>
      <c r="EA1211" s="1"/>
      <c r="EB1211" s="1"/>
      <c r="EC1211" s="1"/>
    </row>
    <row r="1212" spans="1:133" ht="15" x14ac:dyDescent="0.2">
      <c r="A1212" s="134">
        <f t="shared" si="606"/>
        <v>45265</v>
      </c>
      <c r="B1212" s="135">
        <f t="shared" si="598"/>
        <v>934.34353198999997</v>
      </c>
      <c r="C1212" s="220">
        <f t="shared" si="597"/>
        <v>731.12339278135039</v>
      </c>
      <c r="D1212" s="136">
        <f t="shared" si="607"/>
        <v>6700.66</v>
      </c>
      <c r="E1212" s="137">
        <f t="shared" si="619"/>
        <v>6716.74</v>
      </c>
      <c r="F1212" s="138">
        <f t="shared" si="620"/>
        <v>45219</v>
      </c>
      <c r="G1212" s="139">
        <f t="shared" si="599"/>
        <v>2.3997636053760818E-3</v>
      </c>
      <c r="H1212" s="140">
        <f t="shared" si="612"/>
        <v>45280</v>
      </c>
      <c r="I1212" s="140">
        <f t="shared" si="600"/>
        <v>45280</v>
      </c>
      <c r="J1212" s="141">
        <f t="shared" si="608"/>
        <v>22</v>
      </c>
      <c r="K1212" s="141">
        <f t="shared" si="622"/>
        <v>11</v>
      </c>
      <c r="L1212" s="8">
        <f t="shared" si="609"/>
        <v>1.0011991600000001</v>
      </c>
      <c r="M1212" s="142">
        <f t="shared" si="621"/>
        <v>1.0026005099999999</v>
      </c>
      <c r="N1212" s="142">
        <f t="shared" si="616"/>
        <v>1.2722165605131923</v>
      </c>
      <c r="O1212" s="135">
        <f t="shared" si="618"/>
        <v>1.2737421499999999</v>
      </c>
      <c r="P1212" s="135">
        <f t="shared" si="601"/>
        <v>931.26268223</v>
      </c>
      <c r="Q1212" s="190">
        <f t="shared" si="613"/>
        <v>0</v>
      </c>
      <c r="R1212" s="191">
        <f t="shared" si="610"/>
        <v>0</v>
      </c>
      <c r="S1212" s="135">
        <f t="shared" si="602"/>
        <v>0</v>
      </c>
      <c r="T1212" s="145">
        <f t="shared" si="611"/>
        <v>7.8600000000000003E-2</v>
      </c>
      <c r="U1212" s="143">
        <f t="shared" si="617"/>
        <v>11</v>
      </c>
      <c r="V1212" s="143">
        <v>252</v>
      </c>
      <c r="W1212" s="142">
        <f t="shared" si="603"/>
        <v>1.0033082499999999</v>
      </c>
      <c r="X1212" s="135">
        <f t="shared" si="604"/>
        <v>3.08084976</v>
      </c>
      <c r="Y1212" s="135">
        <f t="shared" si="605"/>
        <v>0</v>
      </c>
      <c r="Z1212" s="148" t="str">
        <f t="shared" si="614"/>
        <v>A+J=</v>
      </c>
      <c r="AA1212" s="140">
        <f t="shared" si="615"/>
        <v>45280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4"/>
      <c r="DX1212" s="1"/>
      <c r="DY1212" s="1"/>
      <c r="DZ1212" s="1"/>
      <c r="EA1212" s="1"/>
      <c r="EB1212" s="1"/>
      <c r="EC1212" s="1"/>
    </row>
    <row r="1213" spans="1:133" ht="15" x14ac:dyDescent="0.2">
      <c r="A1213" s="134">
        <f t="shared" si="606"/>
        <v>45266</v>
      </c>
      <c r="B1213" s="135">
        <f t="shared" si="598"/>
        <v>934.72593819999997</v>
      </c>
      <c r="C1213" s="220">
        <f t="shared" si="597"/>
        <v>731.12339278135039</v>
      </c>
      <c r="D1213" s="136">
        <f t="shared" si="607"/>
        <v>6700.66</v>
      </c>
      <c r="E1213" s="137">
        <f t="shared" si="619"/>
        <v>6716.74</v>
      </c>
      <c r="F1213" s="138">
        <f t="shared" si="620"/>
        <v>45219</v>
      </c>
      <c r="G1213" s="139">
        <f t="shared" si="599"/>
        <v>2.3997636053760818E-3</v>
      </c>
      <c r="H1213" s="140">
        <f t="shared" si="612"/>
        <v>45280</v>
      </c>
      <c r="I1213" s="140">
        <f t="shared" si="600"/>
        <v>45280</v>
      </c>
      <c r="J1213" s="141">
        <f t="shared" si="608"/>
        <v>22</v>
      </c>
      <c r="K1213" s="141">
        <f t="shared" si="622"/>
        <v>12</v>
      </c>
      <c r="L1213" s="8">
        <f t="shared" si="609"/>
        <v>1.00130824</v>
      </c>
      <c r="M1213" s="142">
        <f t="shared" si="621"/>
        <v>1.0026005099999999</v>
      </c>
      <c r="N1213" s="142">
        <f t="shared" si="616"/>
        <v>1.2722165605131923</v>
      </c>
      <c r="O1213" s="135">
        <f t="shared" si="618"/>
        <v>1.2738809200000001</v>
      </c>
      <c r="P1213" s="135">
        <f t="shared" si="601"/>
        <v>931.36414021999997</v>
      </c>
      <c r="Q1213" s="190">
        <f t="shared" si="613"/>
        <v>0</v>
      </c>
      <c r="R1213" s="191">
        <f t="shared" si="610"/>
        <v>0</v>
      </c>
      <c r="S1213" s="135">
        <f t="shared" si="602"/>
        <v>0</v>
      </c>
      <c r="T1213" s="145">
        <f t="shared" si="611"/>
        <v>7.8600000000000003E-2</v>
      </c>
      <c r="U1213" s="143">
        <f t="shared" si="617"/>
        <v>12</v>
      </c>
      <c r="V1213" s="143">
        <v>252</v>
      </c>
      <c r="W1213" s="142">
        <f t="shared" si="603"/>
        <v>1.003609542</v>
      </c>
      <c r="X1213" s="135">
        <f t="shared" si="604"/>
        <v>3.36179798</v>
      </c>
      <c r="Y1213" s="135">
        <f t="shared" si="605"/>
        <v>0</v>
      </c>
      <c r="Z1213" s="148" t="str">
        <f t="shared" si="614"/>
        <v>A+J=</v>
      </c>
      <c r="AA1213" s="140">
        <f t="shared" si="615"/>
        <v>45280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4"/>
      <c r="DX1213" s="1"/>
      <c r="DY1213" s="1"/>
      <c r="DZ1213" s="1"/>
      <c r="EA1213" s="1"/>
      <c r="EB1213" s="1"/>
      <c r="EC1213" s="1"/>
    </row>
    <row r="1214" spans="1:133" ht="15" x14ac:dyDescent="0.2">
      <c r="A1214" s="134">
        <f t="shared" si="606"/>
        <v>45267</v>
      </c>
      <c r="B1214" s="135">
        <f t="shared" si="598"/>
        <v>935.10851138999999</v>
      </c>
      <c r="C1214" s="220">
        <f t="shared" si="597"/>
        <v>731.12339278135039</v>
      </c>
      <c r="D1214" s="136">
        <f t="shared" si="607"/>
        <v>6700.66</v>
      </c>
      <c r="E1214" s="137">
        <f t="shared" si="619"/>
        <v>6716.74</v>
      </c>
      <c r="F1214" s="138">
        <f t="shared" si="620"/>
        <v>45219</v>
      </c>
      <c r="G1214" s="139">
        <f t="shared" si="599"/>
        <v>2.3997636053760818E-3</v>
      </c>
      <c r="H1214" s="140">
        <f t="shared" si="612"/>
        <v>45280</v>
      </c>
      <c r="I1214" s="140">
        <f t="shared" si="600"/>
        <v>45280</v>
      </c>
      <c r="J1214" s="141">
        <f t="shared" si="608"/>
        <v>22</v>
      </c>
      <c r="K1214" s="141">
        <f t="shared" si="622"/>
        <v>13</v>
      </c>
      <c r="L1214" s="8">
        <f t="shared" si="609"/>
        <v>1.0014173399999999</v>
      </c>
      <c r="M1214" s="142">
        <f t="shared" si="621"/>
        <v>1.0026005099999999</v>
      </c>
      <c r="N1214" s="142">
        <f t="shared" si="616"/>
        <v>1.2722165605131923</v>
      </c>
      <c r="O1214" s="135">
        <f t="shared" si="618"/>
        <v>1.2740197200000001</v>
      </c>
      <c r="P1214" s="135">
        <f t="shared" si="601"/>
        <v>931.46562014999995</v>
      </c>
      <c r="Q1214" s="190">
        <f t="shared" si="613"/>
        <v>0</v>
      </c>
      <c r="R1214" s="191">
        <f t="shared" si="610"/>
        <v>0</v>
      </c>
      <c r="S1214" s="135">
        <f t="shared" si="602"/>
        <v>0</v>
      </c>
      <c r="T1214" s="145">
        <f t="shared" si="611"/>
        <v>7.8600000000000003E-2</v>
      </c>
      <c r="U1214" s="143">
        <f t="shared" si="617"/>
        <v>13</v>
      </c>
      <c r="V1214" s="143">
        <v>252</v>
      </c>
      <c r="W1214" s="142">
        <f t="shared" si="603"/>
        <v>1.0039109239999999</v>
      </c>
      <c r="X1214" s="135">
        <f t="shared" si="604"/>
        <v>3.64289124</v>
      </c>
      <c r="Y1214" s="135">
        <f t="shared" si="605"/>
        <v>0</v>
      </c>
      <c r="Z1214" s="148" t="str">
        <f t="shared" si="614"/>
        <v>A+J=</v>
      </c>
      <c r="AA1214" s="140">
        <f t="shared" si="615"/>
        <v>45280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4"/>
      <c r="DX1214" s="1"/>
      <c r="DY1214" s="1"/>
      <c r="DZ1214" s="1"/>
      <c r="EA1214" s="1"/>
      <c r="EB1214" s="1"/>
      <c r="EC1214" s="1"/>
    </row>
    <row r="1215" spans="1:133" ht="15" x14ac:dyDescent="0.2">
      <c r="A1215" s="134">
        <f t="shared" si="606"/>
        <v>45268</v>
      </c>
      <c r="B1215" s="135">
        <f t="shared" si="598"/>
        <v>935.49123787000008</v>
      </c>
      <c r="C1215" s="220">
        <f t="shared" si="597"/>
        <v>731.12339278135039</v>
      </c>
      <c r="D1215" s="136">
        <f t="shared" si="607"/>
        <v>6700.66</v>
      </c>
      <c r="E1215" s="137">
        <f t="shared" si="619"/>
        <v>6716.74</v>
      </c>
      <c r="F1215" s="138">
        <f t="shared" si="620"/>
        <v>45219</v>
      </c>
      <c r="G1215" s="139">
        <f t="shared" si="599"/>
        <v>2.3997636053760818E-3</v>
      </c>
      <c r="H1215" s="140">
        <f t="shared" si="612"/>
        <v>45280</v>
      </c>
      <c r="I1215" s="140">
        <f t="shared" si="600"/>
        <v>45280</v>
      </c>
      <c r="J1215" s="141">
        <f t="shared" si="608"/>
        <v>22</v>
      </c>
      <c r="K1215" s="141">
        <f t="shared" si="622"/>
        <v>14</v>
      </c>
      <c r="L1215" s="8">
        <f t="shared" si="609"/>
        <v>1.0015264500000001</v>
      </c>
      <c r="M1215" s="142">
        <f t="shared" si="621"/>
        <v>1.0026005099999999</v>
      </c>
      <c r="N1215" s="142">
        <f t="shared" si="616"/>
        <v>1.2722165605131923</v>
      </c>
      <c r="O1215" s="135">
        <f t="shared" si="618"/>
        <v>1.27415853</v>
      </c>
      <c r="P1215" s="135">
        <f t="shared" si="601"/>
        <v>931.56710739000005</v>
      </c>
      <c r="Q1215" s="190">
        <f t="shared" si="613"/>
        <v>0</v>
      </c>
      <c r="R1215" s="191">
        <f t="shared" si="610"/>
        <v>0</v>
      </c>
      <c r="S1215" s="135">
        <f t="shared" si="602"/>
        <v>0</v>
      </c>
      <c r="T1215" s="145">
        <f t="shared" si="611"/>
        <v>7.8600000000000003E-2</v>
      </c>
      <c r="U1215" s="143">
        <f t="shared" si="617"/>
        <v>14</v>
      </c>
      <c r="V1215" s="143">
        <v>252</v>
      </c>
      <c r="W1215" s="142">
        <f t="shared" si="603"/>
        <v>1.0042123970000001</v>
      </c>
      <c r="X1215" s="135">
        <f t="shared" si="604"/>
        <v>3.9241304800000001</v>
      </c>
      <c r="Y1215" s="135">
        <f t="shared" si="605"/>
        <v>0</v>
      </c>
      <c r="Z1215" s="148" t="str">
        <f t="shared" si="614"/>
        <v>A+J=</v>
      </c>
      <c r="AA1215" s="140">
        <f t="shared" si="615"/>
        <v>45280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4"/>
      <c r="DX1215" s="1"/>
      <c r="DY1215" s="1"/>
      <c r="DZ1215" s="1"/>
      <c r="EA1215" s="1"/>
      <c r="EB1215" s="1"/>
      <c r="EC1215" s="1"/>
    </row>
    <row r="1216" spans="1:133" ht="15" x14ac:dyDescent="0.2">
      <c r="A1216" s="134">
        <f t="shared" si="606"/>
        <v>45269</v>
      </c>
      <c r="B1216" s="135">
        <f t="shared" si="598"/>
        <v>935.87411767000003</v>
      </c>
      <c r="C1216" s="220">
        <f t="shared" si="597"/>
        <v>731.12339278135039</v>
      </c>
      <c r="D1216" s="136">
        <f t="shared" si="607"/>
        <v>6700.66</v>
      </c>
      <c r="E1216" s="137">
        <f t="shared" si="619"/>
        <v>6716.74</v>
      </c>
      <c r="F1216" s="138">
        <f t="shared" si="620"/>
        <v>45219</v>
      </c>
      <c r="G1216" s="139">
        <f t="shared" si="599"/>
        <v>2.3997636053760818E-3</v>
      </c>
      <c r="H1216" s="140">
        <f t="shared" si="612"/>
        <v>45280</v>
      </c>
      <c r="I1216" s="140">
        <f t="shared" si="600"/>
        <v>45280</v>
      </c>
      <c r="J1216" s="141">
        <f t="shared" si="608"/>
        <v>22</v>
      </c>
      <c r="K1216" s="141">
        <f t="shared" si="622"/>
        <v>15</v>
      </c>
      <c r="L1216" s="8">
        <f t="shared" si="609"/>
        <v>1.0016355699999999</v>
      </c>
      <c r="M1216" s="142">
        <f t="shared" si="621"/>
        <v>1.0026005099999999</v>
      </c>
      <c r="N1216" s="142">
        <f t="shared" si="616"/>
        <v>1.2722165605131923</v>
      </c>
      <c r="O1216" s="135">
        <f t="shared" si="618"/>
        <v>1.2742973500000001</v>
      </c>
      <c r="P1216" s="135">
        <f t="shared" si="601"/>
        <v>931.66860194000003</v>
      </c>
      <c r="Q1216" s="190">
        <f t="shared" si="613"/>
        <v>0</v>
      </c>
      <c r="R1216" s="191">
        <f t="shared" si="610"/>
        <v>0</v>
      </c>
      <c r="S1216" s="135">
        <f t="shared" si="602"/>
        <v>0</v>
      </c>
      <c r="T1216" s="145">
        <f t="shared" si="611"/>
        <v>7.8600000000000003E-2</v>
      </c>
      <c r="U1216" s="143">
        <f t="shared" si="617"/>
        <v>15</v>
      </c>
      <c r="V1216" s="143">
        <v>252</v>
      </c>
      <c r="W1216" s="142">
        <f t="shared" si="603"/>
        <v>1.004513961</v>
      </c>
      <c r="X1216" s="135">
        <f t="shared" si="604"/>
        <v>4.2055157300000001</v>
      </c>
      <c r="Y1216" s="135">
        <f t="shared" si="605"/>
        <v>0</v>
      </c>
      <c r="Z1216" s="148" t="str">
        <f t="shared" si="614"/>
        <v>A+J=</v>
      </c>
      <c r="AA1216" s="140">
        <f t="shared" si="615"/>
        <v>45280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4"/>
      <c r="DX1216" s="1"/>
      <c r="DY1216" s="1"/>
      <c r="DZ1216" s="1"/>
      <c r="EA1216" s="1"/>
      <c r="EB1216" s="1"/>
      <c r="EC1216" s="1"/>
    </row>
    <row r="1217" spans="1:133" ht="15" x14ac:dyDescent="0.2">
      <c r="A1217" s="134">
        <f t="shared" si="606"/>
        <v>45270</v>
      </c>
      <c r="B1217" s="135">
        <f t="shared" si="598"/>
        <v>935.87411767000003</v>
      </c>
      <c r="C1217" s="220">
        <f t="shared" si="597"/>
        <v>731.12339278135039</v>
      </c>
      <c r="D1217" s="136">
        <f t="shared" si="607"/>
        <v>6700.66</v>
      </c>
      <c r="E1217" s="137">
        <f t="shared" si="619"/>
        <v>6716.74</v>
      </c>
      <c r="F1217" s="138">
        <f t="shared" si="620"/>
        <v>45219</v>
      </c>
      <c r="G1217" s="139">
        <f t="shared" si="599"/>
        <v>2.3997636053760818E-3</v>
      </c>
      <c r="H1217" s="140">
        <f t="shared" si="612"/>
        <v>45280</v>
      </c>
      <c r="I1217" s="140">
        <f t="shared" si="600"/>
        <v>45280</v>
      </c>
      <c r="J1217" s="141">
        <f t="shared" si="608"/>
        <v>22</v>
      </c>
      <c r="K1217" s="141">
        <f t="shared" si="622"/>
        <v>15</v>
      </c>
      <c r="L1217" s="8">
        <f t="shared" si="609"/>
        <v>1.0016355699999999</v>
      </c>
      <c r="M1217" s="142">
        <f t="shared" si="621"/>
        <v>1.0026005099999999</v>
      </c>
      <c r="N1217" s="142">
        <f t="shared" si="616"/>
        <v>1.2722165605131923</v>
      </c>
      <c r="O1217" s="135">
        <f t="shared" si="618"/>
        <v>1.2742973500000001</v>
      </c>
      <c r="P1217" s="135">
        <f t="shared" si="601"/>
        <v>931.66860194000003</v>
      </c>
      <c r="Q1217" s="190">
        <f t="shared" si="613"/>
        <v>0</v>
      </c>
      <c r="R1217" s="191">
        <f t="shared" si="610"/>
        <v>0</v>
      </c>
      <c r="S1217" s="135">
        <f t="shared" si="602"/>
        <v>0</v>
      </c>
      <c r="T1217" s="145">
        <f t="shared" si="611"/>
        <v>7.8600000000000003E-2</v>
      </c>
      <c r="U1217" s="143">
        <f t="shared" si="617"/>
        <v>15</v>
      </c>
      <c r="V1217" s="143">
        <v>252</v>
      </c>
      <c r="W1217" s="142">
        <f t="shared" si="603"/>
        <v>1.004513961</v>
      </c>
      <c r="X1217" s="135">
        <f t="shared" si="604"/>
        <v>4.2055157300000001</v>
      </c>
      <c r="Y1217" s="135">
        <f t="shared" si="605"/>
        <v>0</v>
      </c>
      <c r="Z1217" s="148" t="str">
        <f t="shared" si="614"/>
        <v>A+J=</v>
      </c>
      <c r="AA1217" s="140">
        <f t="shared" si="615"/>
        <v>45280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4"/>
      <c r="DX1217" s="1"/>
      <c r="DY1217" s="1"/>
      <c r="DZ1217" s="1"/>
      <c r="EA1217" s="1"/>
      <c r="EB1217" s="1"/>
      <c r="EC1217" s="1"/>
    </row>
    <row r="1218" spans="1:133" ht="15" x14ac:dyDescent="0.2">
      <c r="A1218" s="134">
        <f t="shared" si="606"/>
        <v>45271</v>
      </c>
      <c r="B1218" s="135">
        <f t="shared" si="598"/>
        <v>935.87411767000003</v>
      </c>
      <c r="C1218" s="220">
        <f t="shared" si="597"/>
        <v>731.12339278135039</v>
      </c>
      <c r="D1218" s="136">
        <f t="shared" si="607"/>
        <v>6700.66</v>
      </c>
      <c r="E1218" s="137">
        <f t="shared" si="619"/>
        <v>6716.74</v>
      </c>
      <c r="F1218" s="138">
        <f t="shared" si="620"/>
        <v>45219</v>
      </c>
      <c r="G1218" s="139">
        <f t="shared" si="599"/>
        <v>2.3997636053760818E-3</v>
      </c>
      <c r="H1218" s="140">
        <f t="shared" si="612"/>
        <v>45280</v>
      </c>
      <c r="I1218" s="140">
        <f t="shared" si="600"/>
        <v>45280</v>
      </c>
      <c r="J1218" s="141">
        <f t="shared" si="608"/>
        <v>22</v>
      </c>
      <c r="K1218" s="141">
        <f t="shared" si="622"/>
        <v>15</v>
      </c>
      <c r="L1218" s="8">
        <f t="shared" si="609"/>
        <v>1.0016355699999999</v>
      </c>
      <c r="M1218" s="142">
        <f t="shared" si="621"/>
        <v>1.0026005099999999</v>
      </c>
      <c r="N1218" s="142">
        <f t="shared" si="616"/>
        <v>1.2722165605131923</v>
      </c>
      <c r="O1218" s="135">
        <f t="shared" si="618"/>
        <v>1.2742973500000001</v>
      </c>
      <c r="P1218" s="135">
        <f t="shared" si="601"/>
        <v>931.66860194000003</v>
      </c>
      <c r="Q1218" s="190">
        <f t="shared" si="613"/>
        <v>0</v>
      </c>
      <c r="R1218" s="191">
        <f t="shared" si="610"/>
        <v>0</v>
      </c>
      <c r="S1218" s="135">
        <f t="shared" si="602"/>
        <v>0</v>
      </c>
      <c r="T1218" s="145">
        <f t="shared" si="611"/>
        <v>7.8600000000000003E-2</v>
      </c>
      <c r="U1218" s="143">
        <f t="shared" si="617"/>
        <v>15</v>
      </c>
      <c r="V1218" s="143">
        <v>252</v>
      </c>
      <c r="W1218" s="142">
        <f t="shared" si="603"/>
        <v>1.004513961</v>
      </c>
      <c r="X1218" s="135">
        <f t="shared" si="604"/>
        <v>4.2055157300000001</v>
      </c>
      <c r="Y1218" s="135">
        <f t="shared" si="605"/>
        <v>0</v>
      </c>
      <c r="Z1218" s="148" t="str">
        <f t="shared" si="614"/>
        <v>A+J=</v>
      </c>
      <c r="AA1218" s="140">
        <f t="shared" si="615"/>
        <v>45280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4"/>
      <c r="DX1218" s="1"/>
      <c r="DY1218" s="1"/>
      <c r="DZ1218" s="1"/>
      <c r="EA1218" s="1"/>
      <c r="EB1218" s="1"/>
      <c r="EC1218" s="1"/>
    </row>
    <row r="1219" spans="1:133" ht="15" x14ac:dyDescent="0.2">
      <c r="A1219" s="134">
        <f t="shared" si="606"/>
        <v>45272</v>
      </c>
      <c r="B1219" s="135">
        <f t="shared" si="598"/>
        <v>936.25716456999999</v>
      </c>
      <c r="C1219" s="220">
        <f t="shared" si="597"/>
        <v>731.12339278135039</v>
      </c>
      <c r="D1219" s="136">
        <f t="shared" si="607"/>
        <v>6700.66</v>
      </c>
      <c r="E1219" s="137">
        <f t="shared" si="619"/>
        <v>6716.74</v>
      </c>
      <c r="F1219" s="138">
        <f t="shared" si="620"/>
        <v>45219</v>
      </c>
      <c r="G1219" s="139">
        <f t="shared" si="599"/>
        <v>2.3997636053760818E-3</v>
      </c>
      <c r="H1219" s="140">
        <f t="shared" si="612"/>
        <v>45280</v>
      </c>
      <c r="I1219" s="140">
        <f t="shared" si="600"/>
        <v>45280</v>
      </c>
      <c r="J1219" s="141">
        <f t="shared" si="608"/>
        <v>22</v>
      </c>
      <c r="K1219" s="141">
        <f t="shared" si="622"/>
        <v>16</v>
      </c>
      <c r="L1219" s="8">
        <f t="shared" si="609"/>
        <v>1.0017447100000001</v>
      </c>
      <c r="M1219" s="142">
        <f t="shared" si="621"/>
        <v>1.0026005099999999</v>
      </c>
      <c r="N1219" s="142">
        <f t="shared" si="616"/>
        <v>1.2722165605131923</v>
      </c>
      <c r="O1219" s="135">
        <f t="shared" si="618"/>
        <v>1.2744362</v>
      </c>
      <c r="P1219" s="135">
        <f t="shared" si="601"/>
        <v>931.77011842000002</v>
      </c>
      <c r="Q1219" s="190">
        <f t="shared" si="613"/>
        <v>0</v>
      </c>
      <c r="R1219" s="191">
        <f t="shared" si="610"/>
        <v>0</v>
      </c>
      <c r="S1219" s="135">
        <f t="shared" si="602"/>
        <v>0</v>
      </c>
      <c r="T1219" s="145">
        <f t="shared" si="611"/>
        <v>7.8600000000000003E-2</v>
      </c>
      <c r="U1219" s="143">
        <f t="shared" si="617"/>
        <v>16</v>
      </c>
      <c r="V1219" s="143">
        <v>252</v>
      </c>
      <c r="W1219" s="142">
        <f t="shared" si="603"/>
        <v>1.0048156150000001</v>
      </c>
      <c r="X1219" s="135">
        <f t="shared" si="604"/>
        <v>4.4870461500000003</v>
      </c>
      <c r="Y1219" s="135">
        <f t="shared" si="605"/>
        <v>0</v>
      </c>
      <c r="Z1219" s="148" t="str">
        <f t="shared" si="614"/>
        <v>A+J=</v>
      </c>
      <c r="AA1219" s="140">
        <f t="shared" si="615"/>
        <v>45280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4"/>
      <c r="DX1219" s="1"/>
      <c r="DY1219" s="1"/>
      <c r="DZ1219" s="1"/>
      <c r="EA1219" s="1"/>
      <c r="EB1219" s="1"/>
      <c r="EC1219" s="1"/>
    </row>
    <row r="1220" spans="1:133" ht="15" x14ac:dyDescent="0.2">
      <c r="A1220" s="134">
        <f t="shared" si="606"/>
        <v>45273</v>
      </c>
      <c r="B1220" s="135">
        <f t="shared" si="598"/>
        <v>936.64035752999996</v>
      </c>
      <c r="C1220" s="220">
        <f t="shared" si="597"/>
        <v>731.12339278135039</v>
      </c>
      <c r="D1220" s="136">
        <f t="shared" si="607"/>
        <v>6700.66</v>
      </c>
      <c r="E1220" s="137">
        <f t="shared" si="619"/>
        <v>6716.74</v>
      </c>
      <c r="F1220" s="138">
        <f t="shared" si="620"/>
        <v>45219</v>
      </c>
      <c r="G1220" s="139">
        <f t="shared" si="599"/>
        <v>2.3997636053760818E-3</v>
      </c>
      <c r="H1220" s="140">
        <f t="shared" si="612"/>
        <v>45280</v>
      </c>
      <c r="I1220" s="140">
        <f t="shared" si="600"/>
        <v>45280</v>
      </c>
      <c r="J1220" s="141">
        <f t="shared" si="608"/>
        <v>22</v>
      </c>
      <c r="K1220" s="141">
        <f t="shared" si="622"/>
        <v>17</v>
      </c>
      <c r="L1220" s="8">
        <f t="shared" si="609"/>
        <v>1.00185385</v>
      </c>
      <c r="M1220" s="142">
        <f t="shared" si="621"/>
        <v>1.0026005099999999</v>
      </c>
      <c r="N1220" s="142">
        <f t="shared" si="616"/>
        <v>1.2722165605131923</v>
      </c>
      <c r="O1220" s="135">
        <f t="shared" si="618"/>
        <v>1.2745750499999999</v>
      </c>
      <c r="P1220" s="135">
        <f t="shared" si="601"/>
        <v>931.87163491000001</v>
      </c>
      <c r="Q1220" s="190">
        <f t="shared" si="613"/>
        <v>0</v>
      </c>
      <c r="R1220" s="191">
        <f t="shared" si="610"/>
        <v>0</v>
      </c>
      <c r="S1220" s="135">
        <f t="shared" si="602"/>
        <v>0</v>
      </c>
      <c r="T1220" s="145">
        <f t="shared" si="611"/>
        <v>7.8600000000000003E-2</v>
      </c>
      <c r="U1220" s="143">
        <f t="shared" si="617"/>
        <v>17</v>
      </c>
      <c r="V1220" s="143">
        <v>252</v>
      </c>
      <c r="W1220" s="142">
        <f t="shared" si="603"/>
        <v>1.0051173600000001</v>
      </c>
      <c r="X1220" s="135">
        <f t="shared" si="604"/>
        <v>4.7687226200000001</v>
      </c>
      <c r="Y1220" s="135">
        <f t="shared" si="605"/>
        <v>0</v>
      </c>
      <c r="Z1220" s="148" t="str">
        <f t="shared" si="614"/>
        <v>A+J=</v>
      </c>
      <c r="AA1220" s="140">
        <f t="shared" si="615"/>
        <v>45280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4"/>
      <c r="DX1220" s="1"/>
      <c r="DY1220" s="1"/>
      <c r="DZ1220" s="1"/>
      <c r="EA1220" s="1"/>
      <c r="EB1220" s="1"/>
      <c r="EC1220" s="1"/>
    </row>
    <row r="1221" spans="1:133" ht="15" x14ac:dyDescent="0.2">
      <c r="A1221" s="134">
        <f t="shared" si="606"/>
        <v>45274</v>
      </c>
      <c r="B1221" s="135">
        <f t="shared" si="598"/>
        <v>937.02371860999995</v>
      </c>
      <c r="C1221" s="220">
        <f t="shared" si="597"/>
        <v>731.12339278135039</v>
      </c>
      <c r="D1221" s="136">
        <f t="shared" si="607"/>
        <v>6700.66</v>
      </c>
      <c r="E1221" s="137">
        <f t="shared" si="619"/>
        <v>6716.74</v>
      </c>
      <c r="F1221" s="138">
        <f t="shared" si="620"/>
        <v>45219</v>
      </c>
      <c r="G1221" s="139">
        <f t="shared" si="599"/>
        <v>2.3997636053760818E-3</v>
      </c>
      <c r="H1221" s="140">
        <f t="shared" si="612"/>
        <v>45280</v>
      </c>
      <c r="I1221" s="140">
        <f t="shared" si="600"/>
        <v>45280</v>
      </c>
      <c r="J1221" s="141">
        <f t="shared" si="608"/>
        <v>22</v>
      </c>
      <c r="K1221" s="141">
        <f t="shared" si="622"/>
        <v>18</v>
      </c>
      <c r="L1221" s="8">
        <f t="shared" si="609"/>
        <v>1.0019630100000001</v>
      </c>
      <c r="M1221" s="142">
        <f t="shared" si="621"/>
        <v>1.0026005099999999</v>
      </c>
      <c r="N1221" s="142">
        <f t="shared" si="616"/>
        <v>1.2722165605131923</v>
      </c>
      <c r="O1221" s="135">
        <f t="shared" si="618"/>
        <v>1.2747139300000001</v>
      </c>
      <c r="P1221" s="135">
        <f t="shared" si="601"/>
        <v>931.97317332</v>
      </c>
      <c r="Q1221" s="190">
        <f t="shared" si="613"/>
        <v>0</v>
      </c>
      <c r="R1221" s="191">
        <f t="shared" si="610"/>
        <v>0</v>
      </c>
      <c r="S1221" s="135">
        <f t="shared" si="602"/>
        <v>0</v>
      </c>
      <c r="T1221" s="145">
        <f t="shared" si="611"/>
        <v>7.8600000000000003E-2</v>
      </c>
      <c r="U1221" s="143">
        <f t="shared" si="617"/>
        <v>18</v>
      </c>
      <c r="V1221" s="143">
        <v>252</v>
      </c>
      <c r="W1221" s="142">
        <f t="shared" si="603"/>
        <v>1.0054191960000001</v>
      </c>
      <c r="X1221" s="135">
        <f t="shared" si="604"/>
        <v>5.0505452899999996</v>
      </c>
      <c r="Y1221" s="135">
        <f t="shared" si="605"/>
        <v>0</v>
      </c>
      <c r="Z1221" s="148" t="str">
        <f t="shared" si="614"/>
        <v>A+J=</v>
      </c>
      <c r="AA1221" s="140">
        <f t="shared" si="615"/>
        <v>45280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4"/>
      <c r="DX1221" s="1"/>
      <c r="DY1221" s="1"/>
      <c r="DZ1221" s="1"/>
      <c r="EA1221" s="1"/>
      <c r="EB1221" s="1"/>
      <c r="EC1221" s="1"/>
    </row>
    <row r="1222" spans="1:133" ht="15" x14ac:dyDescent="0.2">
      <c r="A1222" s="134">
        <f t="shared" si="606"/>
        <v>45275</v>
      </c>
      <c r="B1222" s="135">
        <f t="shared" si="598"/>
        <v>937.40723222999998</v>
      </c>
      <c r="C1222" s="220">
        <f t="shared" si="597"/>
        <v>731.12339278135039</v>
      </c>
      <c r="D1222" s="136">
        <f t="shared" si="607"/>
        <v>6700.66</v>
      </c>
      <c r="E1222" s="137">
        <f t="shared" si="619"/>
        <v>6716.74</v>
      </c>
      <c r="F1222" s="138">
        <f t="shared" si="620"/>
        <v>45219</v>
      </c>
      <c r="G1222" s="139">
        <f t="shared" si="599"/>
        <v>2.3997636053760818E-3</v>
      </c>
      <c r="H1222" s="140">
        <f t="shared" si="612"/>
        <v>45280</v>
      </c>
      <c r="I1222" s="140">
        <f t="shared" si="600"/>
        <v>45280</v>
      </c>
      <c r="J1222" s="141">
        <f t="shared" si="608"/>
        <v>22</v>
      </c>
      <c r="K1222" s="141">
        <f t="shared" si="622"/>
        <v>19</v>
      </c>
      <c r="L1222" s="8">
        <f t="shared" si="609"/>
        <v>1.0020721800000001</v>
      </c>
      <c r="M1222" s="142">
        <f t="shared" si="621"/>
        <v>1.0026005099999999</v>
      </c>
      <c r="N1222" s="142">
        <f t="shared" si="616"/>
        <v>1.2722165605131923</v>
      </c>
      <c r="O1222" s="135">
        <f t="shared" si="618"/>
        <v>1.27485282</v>
      </c>
      <c r="P1222" s="135">
        <f t="shared" si="601"/>
        <v>932.07471905</v>
      </c>
      <c r="Q1222" s="190">
        <f t="shared" si="613"/>
        <v>0</v>
      </c>
      <c r="R1222" s="191">
        <f t="shared" si="610"/>
        <v>0</v>
      </c>
      <c r="S1222" s="135">
        <f t="shared" si="602"/>
        <v>0</v>
      </c>
      <c r="T1222" s="145">
        <f t="shared" si="611"/>
        <v>7.8600000000000003E-2</v>
      </c>
      <c r="U1222" s="143">
        <f t="shared" si="617"/>
        <v>19</v>
      </c>
      <c r="V1222" s="143">
        <v>252</v>
      </c>
      <c r="W1222" s="142">
        <f t="shared" si="603"/>
        <v>1.005721122</v>
      </c>
      <c r="X1222" s="135">
        <f t="shared" si="604"/>
        <v>5.3325131800000003</v>
      </c>
      <c r="Y1222" s="135">
        <f t="shared" si="605"/>
        <v>0</v>
      </c>
      <c r="Z1222" s="148" t="str">
        <f t="shared" si="614"/>
        <v>A+J=</v>
      </c>
      <c r="AA1222" s="140">
        <f t="shared" si="615"/>
        <v>45280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4"/>
      <c r="DX1222" s="1"/>
      <c r="DY1222" s="1"/>
      <c r="DZ1222" s="1"/>
      <c r="EA1222" s="1"/>
      <c r="EB1222" s="1"/>
      <c r="EC1222" s="1"/>
    </row>
    <row r="1223" spans="1:133" ht="15" x14ac:dyDescent="0.2">
      <c r="A1223" s="134">
        <f t="shared" si="606"/>
        <v>45276</v>
      </c>
      <c r="B1223" s="135">
        <f t="shared" si="598"/>
        <v>937.79089840999995</v>
      </c>
      <c r="C1223" s="220">
        <f t="shared" si="597"/>
        <v>731.12339278135039</v>
      </c>
      <c r="D1223" s="136">
        <f t="shared" si="607"/>
        <v>6700.66</v>
      </c>
      <c r="E1223" s="137">
        <f t="shared" si="619"/>
        <v>6716.74</v>
      </c>
      <c r="F1223" s="138">
        <f t="shared" si="620"/>
        <v>45219</v>
      </c>
      <c r="G1223" s="139">
        <f t="shared" si="599"/>
        <v>2.3997636053760818E-3</v>
      </c>
      <c r="H1223" s="140">
        <f t="shared" si="612"/>
        <v>45280</v>
      </c>
      <c r="I1223" s="140">
        <f t="shared" si="600"/>
        <v>45280</v>
      </c>
      <c r="J1223" s="141">
        <f t="shared" si="608"/>
        <v>22</v>
      </c>
      <c r="K1223" s="141">
        <f t="shared" si="622"/>
        <v>20</v>
      </c>
      <c r="L1223" s="8">
        <f t="shared" si="609"/>
        <v>1.00218136</v>
      </c>
      <c r="M1223" s="142">
        <f t="shared" si="621"/>
        <v>1.0026005099999999</v>
      </c>
      <c r="N1223" s="142">
        <f t="shared" si="616"/>
        <v>1.2722165605131923</v>
      </c>
      <c r="O1223" s="135">
        <f t="shared" si="618"/>
        <v>1.2749917200000001</v>
      </c>
      <c r="P1223" s="135">
        <f t="shared" si="601"/>
        <v>932.17627209</v>
      </c>
      <c r="Q1223" s="190">
        <f t="shared" si="613"/>
        <v>0</v>
      </c>
      <c r="R1223" s="191">
        <f t="shared" si="610"/>
        <v>0</v>
      </c>
      <c r="S1223" s="135">
        <f t="shared" si="602"/>
        <v>0</v>
      </c>
      <c r="T1223" s="145">
        <f t="shared" si="611"/>
        <v>7.8600000000000003E-2</v>
      </c>
      <c r="U1223" s="143">
        <f t="shared" si="617"/>
        <v>20</v>
      </c>
      <c r="V1223" s="143">
        <v>252</v>
      </c>
      <c r="W1223" s="142">
        <f t="shared" si="603"/>
        <v>1.006023138</v>
      </c>
      <c r="X1223" s="135">
        <f t="shared" si="604"/>
        <v>5.6146263200000002</v>
      </c>
      <c r="Y1223" s="135">
        <f t="shared" si="605"/>
        <v>0</v>
      </c>
      <c r="Z1223" s="148" t="str">
        <f t="shared" si="614"/>
        <v>A+J=</v>
      </c>
      <c r="AA1223" s="140">
        <f t="shared" si="615"/>
        <v>45280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4"/>
      <c r="DX1223" s="1"/>
      <c r="DY1223" s="1"/>
      <c r="DZ1223" s="1"/>
      <c r="EA1223" s="1"/>
      <c r="EB1223" s="1"/>
      <c r="EC1223" s="1"/>
    </row>
    <row r="1224" spans="1:133" ht="15" x14ac:dyDescent="0.2">
      <c r="A1224" s="134">
        <f t="shared" si="606"/>
        <v>45277</v>
      </c>
      <c r="B1224" s="135">
        <f t="shared" si="598"/>
        <v>937.79089840999995</v>
      </c>
      <c r="C1224" s="220">
        <f t="shared" si="597"/>
        <v>731.12339278135039</v>
      </c>
      <c r="D1224" s="136">
        <f t="shared" si="607"/>
        <v>6700.66</v>
      </c>
      <c r="E1224" s="137">
        <f t="shared" si="619"/>
        <v>6716.74</v>
      </c>
      <c r="F1224" s="138">
        <f t="shared" si="620"/>
        <v>45219</v>
      </c>
      <c r="G1224" s="139">
        <f t="shared" si="599"/>
        <v>2.3997636053760818E-3</v>
      </c>
      <c r="H1224" s="140">
        <f t="shared" si="612"/>
        <v>45280</v>
      </c>
      <c r="I1224" s="140">
        <f t="shared" si="600"/>
        <v>45280</v>
      </c>
      <c r="J1224" s="141">
        <f t="shared" si="608"/>
        <v>22</v>
      </c>
      <c r="K1224" s="141">
        <f t="shared" si="622"/>
        <v>20</v>
      </c>
      <c r="L1224" s="8">
        <f t="shared" si="609"/>
        <v>1.00218136</v>
      </c>
      <c r="M1224" s="142">
        <f t="shared" si="621"/>
        <v>1.0026005099999999</v>
      </c>
      <c r="N1224" s="142">
        <f t="shared" si="616"/>
        <v>1.2722165605131923</v>
      </c>
      <c r="O1224" s="135">
        <f t="shared" si="618"/>
        <v>1.2749917200000001</v>
      </c>
      <c r="P1224" s="135">
        <f t="shared" si="601"/>
        <v>932.17627209</v>
      </c>
      <c r="Q1224" s="190">
        <f t="shared" si="613"/>
        <v>0</v>
      </c>
      <c r="R1224" s="191">
        <f t="shared" si="610"/>
        <v>0</v>
      </c>
      <c r="S1224" s="135">
        <f t="shared" si="602"/>
        <v>0</v>
      </c>
      <c r="T1224" s="145">
        <f t="shared" si="611"/>
        <v>7.8600000000000003E-2</v>
      </c>
      <c r="U1224" s="143">
        <f t="shared" si="617"/>
        <v>20</v>
      </c>
      <c r="V1224" s="143">
        <v>252</v>
      </c>
      <c r="W1224" s="142">
        <f t="shared" si="603"/>
        <v>1.006023138</v>
      </c>
      <c r="X1224" s="135">
        <f t="shared" si="604"/>
        <v>5.6146263200000002</v>
      </c>
      <c r="Y1224" s="135">
        <f t="shared" si="605"/>
        <v>0</v>
      </c>
      <c r="Z1224" s="148" t="str">
        <f t="shared" si="614"/>
        <v>A+J=</v>
      </c>
      <c r="AA1224" s="140">
        <f t="shared" si="615"/>
        <v>45280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4"/>
      <c r="DX1224" s="1"/>
      <c r="DY1224" s="1"/>
      <c r="DZ1224" s="1"/>
      <c r="EA1224" s="1"/>
      <c r="EB1224" s="1"/>
      <c r="EC1224" s="1"/>
    </row>
    <row r="1225" spans="1:133" ht="15" x14ac:dyDescent="0.2">
      <c r="A1225" s="134">
        <f t="shared" si="606"/>
        <v>45278</v>
      </c>
      <c r="B1225" s="135">
        <f t="shared" si="598"/>
        <v>937.79089840999995</v>
      </c>
      <c r="C1225" s="220">
        <f t="shared" ref="C1225:C1288" si="623">C1224-(S1224/O1224)</f>
        <v>731.12339278135039</v>
      </c>
      <c r="D1225" s="136">
        <f t="shared" si="607"/>
        <v>6700.66</v>
      </c>
      <c r="E1225" s="137">
        <f t="shared" si="619"/>
        <v>6716.74</v>
      </c>
      <c r="F1225" s="138">
        <f t="shared" si="620"/>
        <v>45219</v>
      </c>
      <c r="G1225" s="139">
        <f t="shared" si="599"/>
        <v>2.3997636053760818E-3</v>
      </c>
      <c r="H1225" s="140">
        <f t="shared" si="612"/>
        <v>45280</v>
      </c>
      <c r="I1225" s="140">
        <f t="shared" si="600"/>
        <v>45280</v>
      </c>
      <c r="J1225" s="141">
        <f t="shared" si="608"/>
        <v>22</v>
      </c>
      <c r="K1225" s="141">
        <f t="shared" si="622"/>
        <v>20</v>
      </c>
      <c r="L1225" s="8">
        <f t="shared" si="609"/>
        <v>1.00218136</v>
      </c>
      <c r="M1225" s="142">
        <f t="shared" si="621"/>
        <v>1.0026005099999999</v>
      </c>
      <c r="N1225" s="142">
        <f t="shared" si="616"/>
        <v>1.2722165605131923</v>
      </c>
      <c r="O1225" s="135">
        <f t="shared" si="618"/>
        <v>1.2749917200000001</v>
      </c>
      <c r="P1225" s="135">
        <f t="shared" si="601"/>
        <v>932.17627209</v>
      </c>
      <c r="Q1225" s="190">
        <f t="shared" si="613"/>
        <v>0</v>
      </c>
      <c r="R1225" s="191">
        <f t="shared" si="610"/>
        <v>0</v>
      </c>
      <c r="S1225" s="135">
        <f t="shared" si="602"/>
        <v>0</v>
      </c>
      <c r="T1225" s="145">
        <f t="shared" si="611"/>
        <v>7.8600000000000003E-2</v>
      </c>
      <c r="U1225" s="143">
        <f t="shared" si="617"/>
        <v>20</v>
      </c>
      <c r="V1225" s="143">
        <v>252</v>
      </c>
      <c r="W1225" s="142">
        <f t="shared" si="603"/>
        <v>1.006023138</v>
      </c>
      <c r="X1225" s="135">
        <f t="shared" si="604"/>
        <v>5.6146263200000002</v>
      </c>
      <c r="Y1225" s="135">
        <f t="shared" si="605"/>
        <v>0</v>
      </c>
      <c r="Z1225" s="148" t="str">
        <f t="shared" si="614"/>
        <v>A+J=</v>
      </c>
      <c r="AA1225" s="140">
        <f t="shared" si="615"/>
        <v>45280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4"/>
      <c r="DX1225" s="1"/>
      <c r="DY1225" s="1"/>
      <c r="DZ1225" s="1"/>
      <c r="EA1225" s="1"/>
      <c r="EB1225" s="1"/>
      <c r="EC1225" s="1"/>
    </row>
    <row r="1226" spans="1:133" ht="15" x14ac:dyDescent="0.2">
      <c r="A1226" s="134">
        <f t="shared" si="606"/>
        <v>45279</v>
      </c>
      <c r="B1226" s="135">
        <f t="shared" ref="B1226:B1289" si="624">(P1226+X1226)</f>
        <v>938.17471907000004</v>
      </c>
      <c r="C1226" s="220">
        <f t="shared" si="623"/>
        <v>731.12339278135039</v>
      </c>
      <c r="D1226" s="136">
        <f t="shared" si="607"/>
        <v>6700.66</v>
      </c>
      <c r="E1226" s="137">
        <f t="shared" si="619"/>
        <v>6716.74</v>
      </c>
      <c r="F1226" s="138">
        <f t="shared" si="620"/>
        <v>45219</v>
      </c>
      <c r="G1226" s="139">
        <f t="shared" ref="G1226:G1289" si="625">(E1226/D1226)-1</f>
        <v>2.3997636053760818E-3</v>
      </c>
      <c r="H1226" s="140">
        <f t="shared" si="612"/>
        <v>45280</v>
      </c>
      <c r="I1226" s="140">
        <f t="shared" ref="I1226:I1289" si="626">IF(A1226&gt;I1225,H1226,I1225)</f>
        <v>45280</v>
      </c>
      <c r="J1226" s="141">
        <f t="shared" si="608"/>
        <v>22</v>
      </c>
      <c r="K1226" s="141">
        <f t="shared" si="622"/>
        <v>21</v>
      </c>
      <c r="L1226" s="8">
        <f t="shared" si="609"/>
        <v>1.0022905499999999</v>
      </c>
      <c r="M1226" s="142">
        <f t="shared" si="621"/>
        <v>1.0026005099999999</v>
      </c>
      <c r="N1226" s="142">
        <f t="shared" si="616"/>
        <v>1.2722165605131923</v>
      </c>
      <c r="O1226" s="135">
        <f t="shared" si="618"/>
        <v>1.27513063</v>
      </c>
      <c r="P1226" s="135">
        <f t="shared" ref="P1226:P1289" si="627">TRUNC(C1226*O1226,8)</f>
        <v>932.27783244</v>
      </c>
      <c r="Q1226" s="190">
        <f t="shared" si="613"/>
        <v>0</v>
      </c>
      <c r="R1226" s="191">
        <f t="shared" si="610"/>
        <v>0</v>
      </c>
      <c r="S1226" s="135">
        <f t="shared" ref="S1226:S1289" si="628">IF(R1226&gt;0,TRUNC(R1226*P1226,8),0)</f>
        <v>0</v>
      </c>
      <c r="T1226" s="145">
        <f t="shared" si="611"/>
        <v>7.8600000000000003E-2</v>
      </c>
      <c r="U1226" s="143">
        <f t="shared" si="617"/>
        <v>21</v>
      </c>
      <c r="V1226" s="143">
        <v>252</v>
      </c>
      <c r="W1226" s="142">
        <f t="shared" ref="W1226:W1289" si="629">ROUND((1+T1226)^TRUNC((U1226/V1226),9),9)</f>
        <v>1.0063252460000001</v>
      </c>
      <c r="X1226" s="135">
        <f t="shared" ref="X1226:X1289" si="630">TRUNC((P1226*(W1226-1)),8)</f>
        <v>5.89688663</v>
      </c>
      <c r="Y1226" s="135">
        <f t="shared" ref="Y1226:Y1289" si="631">IF(Q1226&gt;0,S1226+X1226,0)</f>
        <v>0</v>
      </c>
      <c r="Z1226" s="148" t="str">
        <f t="shared" si="614"/>
        <v>A+J=</v>
      </c>
      <c r="AA1226" s="140">
        <f t="shared" si="615"/>
        <v>45280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4"/>
      <c r="DX1226" s="1"/>
      <c r="DY1226" s="1"/>
      <c r="DZ1226" s="1"/>
      <c r="EA1226" s="1"/>
      <c r="EB1226" s="1"/>
      <c r="EC1226" s="1"/>
    </row>
    <row r="1227" spans="1:133" ht="15" x14ac:dyDescent="0.2">
      <c r="A1227" s="134">
        <f t="shared" ref="A1227:A1290" si="632">(A1226+1)</f>
        <v>45280</v>
      </c>
      <c r="B1227" s="135">
        <f t="shared" si="624"/>
        <v>938.55870706999997</v>
      </c>
      <c r="C1227" s="220">
        <f t="shared" si="623"/>
        <v>731.12339278135039</v>
      </c>
      <c r="D1227" s="136">
        <f t="shared" ref="D1227:D1290" si="633">IF(E1227=E1226,D1226,E1226)</f>
        <v>6700.66</v>
      </c>
      <c r="E1227" s="137">
        <f t="shared" si="619"/>
        <v>6716.74</v>
      </c>
      <c r="F1227" s="138">
        <f t="shared" si="620"/>
        <v>45219</v>
      </c>
      <c r="G1227" s="139">
        <f t="shared" si="625"/>
        <v>2.3997636053760818E-3</v>
      </c>
      <c r="H1227" s="140">
        <f t="shared" si="612"/>
        <v>45313</v>
      </c>
      <c r="I1227" s="140">
        <f t="shared" si="626"/>
        <v>45280</v>
      </c>
      <c r="J1227" s="141">
        <f t="shared" ref="J1227:J1290" si="634">IF(I1227=I1226,J1226,NETWORKDAYS(I1226,I1227,$AD$148:$AD$502)-1)</f>
        <v>22</v>
      </c>
      <c r="K1227" s="141">
        <f t="shared" si="622"/>
        <v>22</v>
      </c>
      <c r="L1227" s="8">
        <f t="shared" ref="L1227:L1290" si="635">IF(E1227&lt;D1227,1,TRUNC((E1227/D1227)^TRUNC((K1227/J1227),9),8))</f>
        <v>1.0023997600000001</v>
      </c>
      <c r="M1227" s="142">
        <f t="shared" si="621"/>
        <v>1.0026005099999999</v>
      </c>
      <c r="N1227" s="142">
        <f t="shared" si="616"/>
        <v>1.2722165605131923</v>
      </c>
      <c r="O1227" s="135">
        <f t="shared" si="618"/>
        <v>1.2752695700000001</v>
      </c>
      <c r="P1227" s="135">
        <f t="shared" si="627"/>
        <v>932.37941472</v>
      </c>
      <c r="Q1227" s="190">
        <f t="shared" si="613"/>
        <v>40</v>
      </c>
      <c r="R1227" s="191">
        <f t="shared" ref="R1227:R1290" si="636">IF(Q1227&gt;0,VLOOKUP($A1227,$AD$10:$AI$140,6),0)</f>
        <v>1.2308630433938117E-2</v>
      </c>
      <c r="S1227" s="135">
        <f t="shared" si="628"/>
        <v>11.476313640000001</v>
      </c>
      <c r="T1227" s="145">
        <f t="shared" ref="T1227:T1290" si="637">(T1226)</f>
        <v>7.8600000000000003E-2</v>
      </c>
      <c r="U1227" s="143">
        <f t="shared" si="617"/>
        <v>22</v>
      </c>
      <c r="V1227" s="143">
        <v>252</v>
      </c>
      <c r="W1227" s="142">
        <f t="shared" si="629"/>
        <v>1.006627444</v>
      </c>
      <c r="X1227" s="135">
        <f t="shared" si="630"/>
        <v>6.1792923499999999</v>
      </c>
      <c r="Y1227" s="135">
        <f t="shared" si="631"/>
        <v>17.655605990000002</v>
      </c>
      <c r="Z1227" s="148" t="str">
        <f t="shared" si="614"/>
        <v>A+J=</v>
      </c>
      <c r="AA1227" s="140">
        <f t="shared" si="615"/>
        <v>45280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4"/>
      <c r="DX1227" s="1"/>
      <c r="DY1227" s="1"/>
      <c r="DZ1227" s="1"/>
      <c r="EA1227" s="1"/>
      <c r="EB1227" s="1"/>
      <c r="EC1227" s="1"/>
    </row>
    <row r="1228" spans="1:133" ht="15" x14ac:dyDescent="0.2">
      <c r="A1228" s="134">
        <f t="shared" si="632"/>
        <v>45281</v>
      </c>
      <c r="B1228" s="135">
        <f t="shared" si="624"/>
        <v>921.30232254999999</v>
      </c>
      <c r="C1228" s="220">
        <f t="shared" si="623"/>
        <v>722.12426513808668</v>
      </c>
      <c r="D1228" s="136">
        <f t="shared" si="633"/>
        <v>6716.74</v>
      </c>
      <c r="E1228" s="137">
        <f t="shared" si="619"/>
        <v>6735.55</v>
      </c>
      <c r="F1228" s="138">
        <f t="shared" si="620"/>
        <v>45250</v>
      </c>
      <c r="G1228" s="139">
        <f t="shared" si="625"/>
        <v>2.8004657021114543E-3</v>
      </c>
      <c r="H1228" s="140">
        <f t="shared" ref="H1228:H1291" si="638">IF(DAY(A1228)=H$9,VLOOKUP(A1228,AH$118:AN$450,4),H1227)</f>
        <v>45313</v>
      </c>
      <c r="I1228" s="140">
        <f t="shared" si="626"/>
        <v>45313</v>
      </c>
      <c r="J1228" s="141">
        <f t="shared" si="634"/>
        <v>21</v>
      </c>
      <c r="K1228" s="141">
        <f t="shared" si="622"/>
        <v>1</v>
      </c>
      <c r="L1228" s="8">
        <f t="shared" si="635"/>
        <v>1.00013317</v>
      </c>
      <c r="M1228" s="142">
        <f t="shared" si="621"/>
        <v>1.0023997600000001</v>
      </c>
      <c r="N1228" s="142">
        <f t="shared" si="616"/>
        <v>1.2752695749264495</v>
      </c>
      <c r="O1228" s="135">
        <f t="shared" si="618"/>
        <v>1.2754394</v>
      </c>
      <c r="P1228" s="135">
        <f t="shared" si="627"/>
        <v>921.02573944999995</v>
      </c>
      <c r="Q1228" s="190">
        <f t="shared" ref="Q1228:Q1291" si="639">IF(VLOOKUP(A1228,AD$10:AK$140,8)=VLOOKUP(A1227,AD$10:AK$140,8),0,VLOOKUP(A1228,AD$10:AK$140,8))</f>
        <v>0</v>
      </c>
      <c r="R1228" s="191">
        <f t="shared" si="636"/>
        <v>0</v>
      </c>
      <c r="S1228" s="135">
        <f t="shared" si="628"/>
        <v>0</v>
      </c>
      <c r="T1228" s="145">
        <f t="shared" si="637"/>
        <v>7.8600000000000003E-2</v>
      </c>
      <c r="U1228" s="143">
        <f t="shared" si="617"/>
        <v>1</v>
      </c>
      <c r="V1228" s="143">
        <v>252</v>
      </c>
      <c r="W1228" s="142">
        <f t="shared" si="629"/>
        <v>1.0003002990000001</v>
      </c>
      <c r="X1228" s="135">
        <f t="shared" si="630"/>
        <v>0.27658310000000003</v>
      </c>
      <c r="Y1228" s="135">
        <f t="shared" si="631"/>
        <v>0</v>
      </c>
      <c r="Z1228" s="148" t="str">
        <f t="shared" ref="Z1228:Z1291" si="640">IF($Q1227&gt;0,VLOOKUP($A1227,$AD$10:$AM$140,9),Z1227)</f>
        <v>A+J=</v>
      </c>
      <c r="AA1228" s="140">
        <f t="shared" ref="AA1228:AA1291" si="641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4"/>
      <c r="DX1228" s="1"/>
      <c r="DY1228" s="1"/>
      <c r="DZ1228" s="1"/>
      <c r="EA1228" s="1"/>
      <c r="EB1228" s="1"/>
      <c r="EC1228" s="1"/>
    </row>
    <row r="1229" spans="1:133" ht="15" x14ac:dyDescent="0.2">
      <c r="A1229" s="134">
        <f t="shared" si="632"/>
        <v>45282</v>
      </c>
      <c r="B1229" s="135">
        <f t="shared" si="624"/>
        <v>921.70172133999995</v>
      </c>
      <c r="C1229" s="220">
        <f t="shared" si="623"/>
        <v>722.12426513808668</v>
      </c>
      <c r="D1229" s="136">
        <f t="shared" si="633"/>
        <v>6716.74</v>
      </c>
      <c r="E1229" s="137">
        <f t="shared" si="619"/>
        <v>6735.55</v>
      </c>
      <c r="F1229" s="138">
        <f t="shared" si="620"/>
        <v>45250</v>
      </c>
      <c r="G1229" s="139">
        <f t="shared" si="625"/>
        <v>2.8004657021114543E-3</v>
      </c>
      <c r="H1229" s="140">
        <f t="shared" si="638"/>
        <v>45313</v>
      </c>
      <c r="I1229" s="140">
        <f t="shared" si="626"/>
        <v>45313</v>
      </c>
      <c r="J1229" s="141">
        <f t="shared" si="634"/>
        <v>21</v>
      </c>
      <c r="K1229" s="141">
        <f t="shared" si="622"/>
        <v>2</v>
      </c>
      <c r="L1229" s="8">
        <f t="shared" si="635"/>
        <v>1.0002663700000001</v>
      </c>
      <c r="M1229" s="142">
        <f t="shared" si="621"/>
        <v>1.0023997600000001</v>
      </c>
      <c r="N1229" s="142">
        <f t="shared" si="616"/>
        <v>1.2752695749264495</v>
      </c>
      <c r="O1229" s="135">
        <f t="shared" si="618"/>
        <v>1.27560926</v>
      </c>
      <c r="P1229" s="135">
        <f t="shared" si="627"/>
        <v>921.14839947999997</v>
      </c>
      <c r="Q1229" s="190">
        <f t="shared" si="639"/>
        <v>0</v>
      </c>
      <c r="R1229" s="191">
        <f t="shared" si="636"/>
        <v>0</v>
      </c>
      <c r="S1229" s="135">
        <f t="shared" si="628"/>
        <v>0</v>
      </c>
      <c r="T1229" s="145">
        <f t="shared" si="637"/>
        <v>7.8600000000000003E-2</v>
      </c>
      <c r="U1229" s="143">
        <f t="shared" si="617"/>
        <v>2</v>
      </c>
      <c r="V1229" s="143">
        <v>252</v>
      </c>
      <c r="W1229" s="142">
        <f t="shared" si="629"/>
        <v>1.0006006869999999</v>
      </c>
      <c r="X1229" s="135">
        <f t="shared" si="630"/>
        <v>0.55332186000000005</v>
      </c>
      <c r="Y1229" s="135">
        <f t="shared" si="631"/>
        <v>0</v>
      </c>
      <c r="Z1229" s="148" t="str">
        <f t="shared" si="640"/>
        <v>A+J=</v>
      </c>
      <c r="AA1229" s="140">
        <f t="shared" si="641"/>
        <v>45313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4"/>
      <c r="DX1229" s="1"/>
      <c r="DY1229" s="1"/>
      <c r="DZ1229" s="1"/>
      <c r="EA1229" s="1"/>
      <c r="EB1229" s="1"/>
      <c r="EC1229" s="1"/>
    </row>
    <row r="1230" spans="1:133" ht="15" x14ac:dyDescent="0.2">
      <c r="A1230" s="134">
        <f t="shared" si="632"/>
        <v>45283</v>
      </c>
      <c r="B1230" s="135">
        <f t="shared" si="624"/>
        <v>922.10129210999992</v>
      </c>
      <c r="C1230" s="220">
        <f t="shared" si="623"/>
        <v>722.12426513808668</v>
      </c>
      <c r="D1230" s="136">
        <f t="shared" si="633"/>
        <v>6716.74</v>
      </c>
      <c r="E1230" s="137">
        <f t="shared" si="619"/>
        <v>6735.55</v>
      </c>
      <c r="F1230" s="138">
        <f t="shared" si="620"/>
        <v>45250</v>
      </c>
      <c r="G1230" s="139">
        <f t="shared" si="625"/>
        <v>2.8004657021114543E-3</v>
      </c>
      <c r="H1230" s="140">
        <f t="shared" si="638"/>
        <v>45313</v>
      </c>
      <c r="I1230" s="140">
        <f t="shared" si="626"/>
        <v>45313</v>
      </c>
      <c r="J1230" s="141">
        <f t="shared" si="634"/>
        <v>21</v>
      </c>
      <c r="K1230" s="141">
        <f t="shared" si="622"/>
        <v>3</v>
      </c>
      <c r="L1230" s="8">
        <f t="shared" si="635"/>
        <v>1.0003995800000001</v>
      </c>
      <c r="M1230" s="142">
        <f t="shared" si="621"/>
        <v>1.0023997600000001</v>
      </c>
      <c r="N1230" s="142">
        <f t="shared" si="616"/>
        <v>1.2752695749264495</v>
      </c>
      <c r="O1230" s="135">
        <f t="shared" si="618"/>
        <v>1.27577914</v>
      </c>
      <c r="P1230" s="135">
        <f t="shared" si="627"/>
        <v>921.27107394999996</v>
      </c>
      <c r="Q1230" s="190">
        <f t="shared" si="639"/>
        <v>0</v>
      </c>
      <c r="R1230" s="191">
        <f t="shared" si="636"/>
        <v>0</v>
      </c>
      <c r="S1230" s="135">
        <f t="shared" si="628"/>
        <v>0</v>
      </c>
      <c r="T1230" s="145">
        <f t="shared" si="637"/>
        <v>7.8600000000000003E-2</v>
      </c>
      <c r="U1230" s="143">
        <f t="shared" si="617"/>
        <v>3</v>
      </c>
      <c r="V1230" s="143">
        <v>252</v>
      </c>
      <c r="W1230" s="142">
        <f t="shared" si="629"/>
        <v>1.000901166</v>
      </c>
      <c r="X1230" s="135">
        <f t="shared" si="630"/>
        <v>0.83021816000000004</v>
      </c>
      <c r="Y1230" s="135">
        <f t="shared" si="631"/>
        <v>0</v>
      </c>
      <c r="Z1230" s="148" t="str">
        <f t="shared" si="640"/>
        <v>A+J=</v>
      </c>
      <c r="AA1230" s="140">
        <f t="shared" si="641"/>
        <v>45313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4"/>
      <c r="DX1230" s="1"/>
      <c r="DY1230" s="1"/>
      <c r="DZ1230" s="1"/>
      <c r="EA1230" s="1"/>
      <c r="EB1230" s="1"/>
      <c r="EC1230" s="1"/>
    </row>
    <row r="1231" spans="1:133" ht="15" x14ac:dyDescent="0.2">
      <c r="A1231" s="134">
        <f t="shared" si="632"/>
        <v>45284</v>
      </c>
      <c r="B1231" s="135">
        <f t="shared" si="624"/>
        <v>922.10129210999992</v>
      </c>
      <c r="C1231" s="220">
        <f t="shared" si="623"/>
        <v>722.12426513808668</v>
      </c>
      <c r="D1231" s="136">
        <f t="shared" si="633"/>
        <v>6716.74</v>
      </c>
      <c r="E1231" s="137">
        <f t="shared" si="619"/>
        <v>6735.55</v>
      </c>
      <c r="F1231" s="138">
        <f t="shared" si="620"/>
        <v>45250</v>
      </c>
      <c r="G1231" s="139">
        <f t="shared" si="625"/>
        <v>2.8004657021114543E-3</v>
      </c>
      <c r="H1231" s="140">
        <f t="shared" si="638"/>
        <v>45313</v>
      </c>
      <c r="I1231" s="140">
        <f t="shared" si="626"/>
        <v>45313</v>
      </c>
      <c r="J1231" s="141">
        <f t="shared" si="634"/>
        <v>21</v>
      </c>
      <c r="K1231" s="141">
        <f t="shared" si="622"/>
        <v>3</v>
      </c>
      <c r="L1231" s="8">
        <f t="shared" si="635"/>
        <v>1.0003995800000001</v>
      </c>
      <c r="M1231" s="142">
        <f t="shared" si="621"/>
        <v>1.0023997600000001</v>
      </c>
      <c r="N1231" s="142">
        <f t="shared" si="616"/>
        <v>1.2752695749264495</v>
      </c>
      <c r="O1231" s="135">
        <f t="shared" si="618"/>
        <v>1.27577914</v>
      </c>
      <c r="P1231" s="135">
        <f t="shared" si="627"/>
        <v>921.27107394999996</v>
      </c>
      <c r="Q1231" s="190">
        <f t="shared" si="639"/>
        <v>0</v>
      </c>
      <c r="R1231" s="191">
        <f t="shared" si="636"/>
        <v>0</v>
      </c>
      <c r="S1231" s="135">
        <f t="shared" si="628"/>
        <v>0</v>
      </c>
      <c r="T1231" s="145">
        <f t="shared" si="637"/>
        <v>7.8600000000000003E-2</v>
      </c>
      <c r="U1231" s="143">
        <f t="shared" si="617"/>
        <v>3</v>
      </c>
      <c r="V1231" s="143">
        <v>252</v>
      </c>
      <c r="W1231" s="142">
        <f t="shared" si="629"/>
        <v>1.000901166</v>
      </c>
      <c r="X1231" s="135">
        <f t="shared" si="630"/>
        <v>0.83021816000000004</v>
      </c>
      <c r="Y1231" s="135">
        <f t="shared" si="631"/>
        <v>0</v>
      </c>
      <c r="Z1231" s="148" t="str">
        <f t="shared" si="640"/>
        <v>A+J=</v>
      </c>
      <c r="AA1231" s="140">
        <f t="shared" si="641"/>
        <v>45313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4"/>
      <c r="DX1231" s="1"/>
      <c r="DY1231" s="1"/>
      <c r="DZ1231" s="1"/>
      <c r="EA1231" s="1"/>
      <c r="EB1231" s="1"/>
      <c r="EC1231" s="1"/>
    </row>
    <row r="1232" spans="1:133" ht="15" x14ac:dyDescent="0.2">
      <c r="A1232" s="134">
        <f t="shared" si="632"/>
        <v>45285</v>
      </c>
      <c r="B1232" s="135">
        <f t="shared" si="624"/>
        <v>922.10129210999992</v>
      </c>
      <c r="C1232" s="220">
        <f t="shared" si="623"/>
        <v>722.12426513808668</v>
      </c>
      <c r="D1232" s="136">
        <f t="shared" si="633"/>
        <v>6716.74</v>
      </c>
      <c r="E1232" s="137">
        <f t="shared" si="619"/>
        <v>6735.55</v>
      </c>
      <c r="F1232" s="138">
        <f t="shared" si="620"/>
        <v>45250</v>
      </c>
      <c r="G1232" s="139">
        <f t="shared" si="625"/>
        <v>2.8004657021114543E-3</v>
      </c>
      <c r="H1232" s="140">
        <f t="shared" si="638"/>
        <v>45313</v>
      </c>
      <c r="I1232" s="140">
        <f t="shared" si="626"/>
        <v>45313</v>
      </c>
      <c r="J1232" s="141">
        <f t="shared" si="634"/>
        <v>21</v>
      </c>
      <c r="K1232" s="141">
        <f t="shared" si="622"/>
        <v>3</v>
      </c>
      <c r="L1232" s="8">
        <f t="shared" si="635"/>
        <v>1.0003995800000001</v>
      </c>
      <c r="M1232" s="142">
        <f t="shared" si="621"/>
        <v>1.0023997600000001</v>
      </c>
      <c r="N1232" s="142">
        <f t="shared" si="616"/>
        <v>1.2752695749264495</v>
      </c>
      <c r="O1232" s="135">
        <f t="shared" si="618"/>
        <v>1.27577914</v>
      </c>
      <c r="P1232" s="135">
        <f t="shared" si="627"/>
        <v>921.27107394999996</v>
      </c>
      <c r="Q1232" s="190">
        <f t="shared" si="639"/>
        <v>0</v>
      </c>
      <c r="R1232" s="191">
        <f t="shared" si="636"/>
        <v>0</v>
      </c>
      <c r="S1232" s="135">
        <f t="shared" si="628"/>
        <v>0</v>
      </c>
      <c r="T1232" s="145">
        <f t="shared" si="637"/>
        <v>7.8600000000000003E-2</v>
      </c>
      <c r="U1232" s="143">
        <f t="shared" si="617"/>
        <v>3</v>
      </c>
      <c r="V1232" s="143">
        <v>252</v>
      </c>
      <c r="W1232" s="142">
        <f t="shared" si="629"/>
        <v>1.000901166</v>
      </c>
      <c r="X1232" s="135">
        <f t="shared" si="630"/>
        <v>0.83021816000000004</v>
      </c>
      <c r="Y1232" s="135">
        <f t="shared" si="631"/>
        <v>0</v>
      </c>
      <c r="Z1232" s="148" t="str">
        <f t="shared" si="640"/>
        <v>A+J=</v>
      </c>
      <c r="AA1232" s="140">
        <f t="shared" si="641"/>
        <v>45313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4"/>
      <c r="DX1232" s="1"/>
      <c r="DY1232" s="1"/>
      <c r="DZ1232" s="1"/>
      <c r="EA1232" s="1"/>
      <c r="EB1232" s="1"/>
      <c r="EC1232" s="1"/>
    </row>
    <row r="1233" spans="1:133" ht="15" x14ac:dyDescent="0.2">
      <c r="A1233" s="134">
        <f t="shared" si="632"/>
        <v>45286</v>
      </c>
      <c r="B1233" s="135">
        <f t="shared" si="624"/>
        <v>922.10129210999992</v>
      </c>
      <c r="C1233" s="220">
        <f t="shared" si="623"/>
        <v>722.12426513808668</v>
      </c>
      <c r="D1233" s="136">
        <f t="shared" si="633"/>
        <v>6716.74</v>
      </c>
      <c r="E1233" s="137">
        <f t="shared" si="619"/>
        <v>6735.55</v>
      </c>
      <c r="F1233" s="138">
        <f t="shared" si="620"/>
        <v>45250</v>
      </c>
      <c r="G1233" s="139">
        <f t="shared" si="625"/>
        <v>2.8004657021114543E-3</v>
      </c>
      <c r="H1233" s="140">
        <f t="shared" si="638"/>
        <v>45313</v>
      </c>
      <c r="I1233" s="140">
        <f t="shared" si="626"/>
        <v>45313</v>
      </c>
      <c r="J1233" s="141">
        <f t="shared" si="634"/>
        <v>21</v>
      </c>
      <c r="K1233" s="141">
        <f t="shared" si="622"/>
        <v>3</v>
      </c>
      <c r="L1233" s="8">
        <f t="shared" si="635"/>
        <v>1.0003995800000001</v>
      </c>
      <c r="M1233" s="142">
        <f t="shared" si="621"/>
        <v>1.0023997600000001</v>
      </c>
      <c r="N1233" s="142">
        <f t="shared" si="616"/>
        <v>1.2752695749264495</v>
      </c>
      <c r="O1233" s="135">
        <f t="shared" si="618"/>
        <v>1.27577914</v>
      </c>
      <c r="P1233" s="135">
        <f t="shared" si="627"/>
        <v>921.27107394999996</v>
      </c>
      <c r="Q1233" s="190">
        <f t="shared" si="639"/>
        <v>0</v>
      </c>
      <c r="R1233" s="191">
        <f t="shared" si="636"/>
        <v>0</v>
      </c>
      <c r="S1233" s="135">
        <f t="shared" si="628"/>
        <v>0</v>
      </c>
      <c r="T1233" s="145">
        <f t="shared" si="637"/>
        <v>7.8600000000000003E-2</v>
      </c>
      <c r="U1233" s="143">
        <f t="shared" si="617"/>
        <v>3</v>
      </c>
      <c r="V1233" s="143">
        <v>252</v>
      </c>
      <c r="W1233" s="142">
        <f t="shared" si="629"/>
        <v>1.000901166</v>
      </c>
      <c r="X1233" s="135">
        <f t="shared" si="630"/>
        <v>0.83021816000000004</v>
      </c>
      <c r="Y1233" s="135">
        <f t="shared" si="631"/>
        <v>0</v>
      </c>
      <c r="Z1233" s="148" t="str">
        <f t="shared" si="640"/>
        <v>A+J=</v>
      </c>
      <c r="AA1233" s="140">
        <f t="shared" si="641"/>
        <v>45313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4"/>
      <c r="DX1233" s="1"/>
      <c r="DY1233" s="1"/>
      <c r="DZ1233" s="1"/>
      <c r="EA1233" s="1"/>
      <c r="EB1233" s="1"/>
      <c r="EC1233" s="1"/>
    </row>
    <row r="1234" spans="1:133" ht="15" x14ac:dyDescent="0.2">
      <c r="A1234" s="134">
        <f t="shared" si="632"/>
        <v>45287</v>
      </c>
      <c r="B1234" s="135">
        <f t="shared" si="624"/>
        <v>922.50104213999998</v>
      </c>
      <c r="C1234" s="220">
        <f t="shared" si="623"/>
        <v>722.12426513808668</v>
      </c>
      <c r="D1234" s="136">
        <f t="shared" si="633"/>
        <v>6716.74</v>
      </c>
      <c r="E1234" s="137">
        <f t="shared" si="619"/>
        <v>6735.55</v>
      </c>
      <c r="F1234" s="138">
        <f t="shared" si="620"/>
        <v>45250</v>
      </c>
      <c r="G1234" s="139">
        <f t="shared" si="625"/>
        <v>2.8004657021114543E-3</v>
      </c>
      <c r="H1234" s="140">
        <f t="shared" si="638"/>
        <v>45313</v>
      </c>
      <c r="I1234" s="140">
        <f t="shared" si="626"/>
        <v>45313</v>
      </c>
      <c r="J1234" s="141">
        <f t="shared" si="634"/>
        <v>21</v>
      </c>
      <c r="K1234" s="141">
        <f t="shared" si="622"/>
        <v>4</v>
      </c>
      <c r="L1234" s="8">
        <f t="shared" si="635"/>
        <v>1.0005328099999999</v>
      </c>
      <c r="M1234" s="142">
        <f t="shared" si="621"/>
        <v>1.0023997600000001</v>
      </c>
      <c r="N1234" s="142">
        <f t="shared" si="616"/>
        <v>1.2752695749264495</v>
      </c>
      <c r="O1234" s="135">
        <f t="shared" si="618"/>
        <v>1.2759490499999999</v>
      </c>
      <c r="P1234" s="135">
        <f t="shared" si="627"/>
        <v>921.39377007999997</v>
      </c>
      <c r="Q1234" s="190">
        <f t="shared" si="639"/>
        <v>0</v>
      </c>
      <c r="R1234" s="191">
        <f t="shared" si="636"/>
        <v>0</v>
      </c>
      <c r="S1234" s="135">
        <f t="shared" si="628"/>
        <v>0</v>
      </c>
      <c r="T1234" s="145">
        <f t="shared" si="637"/>
        <v>7.8600000000000003E-2</v>
      </c>
      <c r="U1234" s="143">
        <f t="shared" si="617"/>
        <v>4</v>
      </c>
      <c r="V1234" s="143">
        <v>252</v>
      </c>
      <c r="W1234" s="142">
        <f t="shared" si="629"/>
        <v>1.0012017360000001</v>
      </c>
      <c r="X1234" s="135">
        <f t="shared" si="630"/>
        <v>1.1072720599999999</v>
      </c>
      <c r="Y1234" s="135">
        <f t="shared" si="631"/>
        <v>0</v>
      </c>
      <c r="Z1234" s="148" t="str">
        <f t="shared" si="640"/>
        <v>A+J=</v>
      </c>
      <c r="AA1234" s="140">
        <f t="shared" si="641"/>
        <v>45313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4"/>
      <c r="DX1234" s="1"/>
      <c r="DY1234" s="1"/>
      <c r="DZ1234" s="1"/>
      <c r="EA1234" s="1"/>
      <c r="EB1234" s="1"/>
      <c r="EC1234" s="1"/>
    </row>
    <row r="1235" spans="1:133" ht="15" x14ac:dyDescent="0.2">
      <c r="A1235" s="134">
        <f t="shared" si="632"/>
        <v>45288</v>
      </c>
      <c r="B1235" s="135">
        <f t="shared" si="624"/>
        <v>922.90096240999992</v>
      </c>
      <c r="C1235" s="220">
        <f t="shared" si="623"/>
        <v>722.12426513808668</v>
      </c>
      <c r="D1235" s="136">
        <f t="shared" si="633"/>
        <v>6716.74</v>
      </c>
      <c r="E1235" s="137">
        <f t="shared" si="619"/>
        <v>6735.55</v>
      </c>
      <c r="F1235" s="138">
        <f t="shared" si="620"/>
        <v>45250</v>
      </c>
      <c r="G1235" s="139">
        <f t="shared" si="625"/>
        <v>2.8004657021114543E-3</v>
      </c>
      <c r="H1235" s="140">
        <f t="shared" si="638"/>
        <v>45313</v>
      </c>
      <c r="I1235" s="140">
        <f t="shared" si="626"/>
        <v>45313</v>
      </c>
      <c r="J1235" s="141">
        <f t="shared" si="634"/>
        <v>21</v>
      </c>
      <c r="K1235" s="141">
        <f t="shared" si="622"/>
        <v>5</v>
      </c>
      <c r="L1235" s="8">
        <f t="shared" si="635"/>
        <v>1.0006660599999999</v>
      </c>
      <c r="M1235" s="142">
        <f t="shared" si="621"/>
        <v>1.0023997600000001</v>
      </c>
      <c r="N1235" s="142">
        <f t="shared" si="616"/>
        <v>1.2752695749264495</v>
      </c>
      <c r="O1235" s="135">
        <f t="shared" si="618"/>
        <v>1.2761189799999999</v>
      </c>
      <c r="P1235" s="135">
        <f t="shared" si="627"/>
        <v>921.51648065999996</v>
      </c>
      <c r="Q1235" s="190">
        <f t="shared" si="639"/>
        <v>0</v>
      </c>
      <c r="R1235" s="191">
        <f t="shared" si="636"/>
        <v>0</v>
      </c>
      <c r="S1235" s="135">
        <f t="shared" si="628"/>
        <v>0</v>
      </c>
      <c r="T1235" s="145">
        <f t="shared" si="637"/>
        <v>7.8600000000000003E-2</v>
      </c>
      <c r="U1235" s="143">
        <f t="shared" si="617"/>
        <v>5</v>
      </c>
      <c r="V1235" s="143">
        <v>252</v>
      </c>
      <c r="W1235" s="142">
        <f t="shared" si="629"/>
        <v>1.0015023949999999</v>
      </c>
      <c r="X1235" s="135">
        <f t="shared" si="630"/>
        <v>1.38448175</v>
      </c>
      <c r="Y1235" s="135">
        <f t="shared" si="631"/>
        <v>0</v>
      </c>
      <c r="Z1235" s="148" t="str">
        <f t="shared" si="640"/>
        <v>A+J=</v>
      </c>
      <c r="AA1235" s="140">
        <f t="shared" si="641"/>
        <v>45313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4"/>
      <c r="DX1235" s="1"/>
      <c r="DY1235" s="1"/>
      <c r="DZ1235" s="1"/>
      <c r="EA1235" s="1"/>
      <c r="EB1235" s="1"/>
      <c r="EC1235" s="1"/>
    </row>
    <row r="1236" spans="1:133" ht="15" x14ac:dyDescent="0.2">
      <c r="A1236" s="134">
        <f t="shared" si="632"/>
        <v>45289</v>
      </c>
      <c r="B1236" s="135">
        <f t="shared" si="624"/>
        <v>923.30105480000009</v>
      </c>
      <c r="C1236" s="220">
        <f t="shared" si="623"/>
        <v>722.12426513808668</v>
      </c>
      <c r="D1236" s="136">
        <f t="shared" si="633"/>
        <v>6716.74</v>
      </c>
      <c r="E1236" s="137">
        <f t="shared" si="619"/>
        <v>6735.55</v>
      </c>
      <c r="F1236" s="138">
        <f t="shared" si="620"/>
        <v>45250</v>
      </c>
      <c r="G1236" s="139">
        <f t="shared" si="625"/>
        <v>2.8004657021114543E-3</v>
      </c>
      <c r="H1236" s="140">
        <f t="shared" si="638"/>
        <v>45313</v>
      </c>
      <c r="I1236" s="140">
        <f t="shared" si="626"/>
        <v>45313</v>
      </c>
      <c r="J1236" s="141">
        <f t="shared" si="634"/>
        <v>21</v>
      </c>
      <c r="K1236" s="141">
        <f t="shared" si="622"/>
        <v>6</v>
      </c>
      <c r="L1236" s="8">
        <f t="shared" si="635"/>
        <v>1.00079933</v>
      </c>
      <c r="M1236" s="142">
        <f t="shared" si="621"/>
        <v>1.0023997600000001</v>
      </c>
      <c r="N1236" s="142">
        <f t="shared" si="616"/>
        <v>1.2752695749264495</v>
      </c>
      <c r="O1236" s="135">
        <f t="shared" si="618"/>
        <v>1.27628893</v>
      </c>
      <c r="P1236" s="135">
        <f t="shared" si="627"/>
        <v>921.63920568000003</v>
      </c>
      <c r="Q1236" s="190">
        <f t="shared" si="639"/>
        <v>0</v>
      </c>
      <c r="R1236" s="191">
        <f t="shared" si="636"/>
        <v>0</v>
      </c>
      <c r="S1236" s="135">
        <f t="shared" si="628"/>
        <v>0</v>
      </c>
      <c r="T1236" s="145">
        <f t="shared" si="637"/>
        <v>7.8600000000000003E-2</v>
      </c>
      <c r="U1236" s="143">
        <f t="shared" si="617"/>
        <v>6</v>
      </c>
      <c r="V1236" s="143">
        <v>252</v>
      </c>
      <c r="W1236" s="142">
        <f t="shared" si="629"/>
        <v>1.001803145</v>
      </c>
      <c r="X1236" s="135">
        <f t="shared" si="630"/>
        <v>1.6618491200000001</v>
      </c>
      <c r="Y1236" s="135">
        <f t="shared" si="631"/>
        <v>0</v>
      </c>
      <c r="Z1236" s="148" t="str">
        <f t="shared" si="640"/>
        <v>A+J=</v>
      </c>
      <c r="AA1236" s="140">
        <f t="shared" si="641"/>
        <v>45313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4"/>
      <c r="DX1236" s="1"/>
      <c r="DY1236" s="1"/>
      <c r="DZ1236" s="1"/>
      <c r="EA1236" s="1"/>
      <c r="EB1236" s="1"/>
      <c r="EC1236" s="1"/>
    </row>
    <row r="1237" spans="1:133" ht="15" x14ac:dyDescent="0.2">
      <c r="A1237" s="134">
        <f t="shared" si="632"/>
        <v>45290</v>
      </c>
      <c r="B1237" s="135">
        <f t="shared" si="624"/>
        <v>923.70131844000002</v>
      </c>
      <c r="C1237" s="220">
        <f t="shared" si="623"/>
        <v>722.12426513808668</v>
      </c>
      <c r="D1237" s="136">
        <f t="shared" si="633"/>
        <v>6716.74</v>
      </c>
      <c r="E1237" s="137">
        <f t="shared" si="619"/>
        <v>6735.55</v>
      </c>
      <c r="F1237" s="138">
        <f t="shared" si="620"/>
        <v>45250</v>
      </c>
      <c r="G1237" s="139">
        <f t="shared" si="625"/>
        <v>2.8004657021114543E-3</v>
      </c>
      <c r="H1237" s="140">
        <f t="shared" si="638"/>
        <v>45313</v>
      </c>
      <c r="I1237" s="140">
        <f t="shared" si="626"/>
        <v>45313</v>
      </c>
      <c r="J1237" s="141">
        <f t="shared" si="634"/>
        <v>21</v>
      </c>
      <c r="K1237" s="141">
        <f t="shared" si="622"/>
        <v>7</v>
      </c>
      <c r="L1237" s="8">
        <f t="shared" si="635"/>
        <v>1.00093261</v>
      </c>
      <c r="M1237" s="142">
        <f t="shared" si="621"/>
        <v>1.0023997600000001</v>
      </c>
      <c r="N1237" s="142">
        <f t="shared" si="616"/>
        <v>1.2752695749264495</v>
      </c>
      <c r="O1237" s="135">
        <f t="shared" si="618"/>
        <v>1.2764589</v>
      </c>
      <c r="P1237" s="135">
        <f t="shared" si="627"/>
        <v>921.76194513999997</v>
      </c>
      <c r="Q1237" s="190">
        <f t="shared" si="639"/>
        <v>0</v>
      </c>
      <c r="R1237" s="191">
        <f t="shared" si="636"/>
        <v>0</v>
      </c>
      <c r="S1237" s="135">
        <f t="shared" si="628"/>
        <v>0</v>
      </c>
      <c r="T1237" s="145">
        <f t="shared" si="637"/>
        <v>7.8600000000000003E-2</v>
      </c>
      <c r="U1237" s="143">
        <f t="shared" si="617"/>
        <v>7</v>
      </c>
      <c r="V1237" s="143">
        <v>252</v>
      </c>
      <c r="W1237" s="142">
        <f t="shared" si="629"/>
        <v>1.002103985</v>
      </c>
      <c r="X1237" s="135">
        <f t="shared" si="630"/>
        <v>1.9393733</v>
      </c>
      <c r="Y1237" s="135">
        <f t="shared" si="631"/>
        <v>0</v>
      </c>
      <c r="Z1237" s="148" t="str">
        <f t="shared" si="640"/>
        <v>A+J=</v>
      </c>
      <c r="AA1237" s="140">
        <f t="shared" si="641"/>
        <v>45313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4"/>
      <c r="DX1237" s="1"/>
      <c r="DY1237" s="1"/>
      <c r="DZ1237" s="1"/>
      <c r="EA1237" s="1"/>
      <c r="EB1237" s="1"/>
      <c r="EC1237" s="1"/>
    </row>
    <row r="1238" spans="1:133" ht="15" x14ac:dyDescent="0.2">
      <c r="A1238" s="134">
        <f t="shared" si="632"/>
        <v>45291</v>
      </c>
      <c r="B1238" s="135">
        <f t="shared" si="624"/>
        <v>923.70131844000002</v>
      </c>
      <c r="C1238" s="220">
        <f t="shared" si="623"/>
        <v>722.12426513808668</v>
      </c>
      <c r="D1238" s="136">
        <f t="shared" si="633"/>
        <v>6716.74</v>
      </c>
      <c r="E1238" s="137">
        <f t="shared" si="619"/>
        <v>6735.55</v>
      </c>
      <c r="F1238" s="138">
        <f t="shared" si="620"/>
        <v>45250</v>
      </c>
      <c r="G1238" s="139">
        <f t="shared" si="625"/>
        <v>2.8004657021114543E-3</v>
      </c>
      <c r="H1238" s="140">
        <f t="shared" si="638"/>
        <v>45313</v>
      </c>
      <c r="I1238" s="140">
        <f t="shared" si="626"/>
        <v>45313</v>
      </c>
      <c r="J1238" s="141">
        <f t="shared" si="634"/>
        <v>21</v>
      </c>
      <c r="K1238" s="141">
        <f t="shared" si="622"/>
        <v>7</v>
      </c>
      <c r="L1238" s="8">
        <f t="shared" si="635"/>
        <v>1.00093261</v>
      </c>
      <c r="M1238" s="142">
        <f t="shared" si="621"/>
        <v>1.0023997600000001</v>
      </c>
      <c r="N1238" s="142">
        <f t="shared" si="616"/>
        <v>1.2752695749264495</v>
      </c>
      <c r="O1238" s="135">
        <f t="shared" si="618"/>
        <v>1.2764589</v>
      </c>
      <c r="P1238" s="135">
        <f t="shared" si="627"/>
        <v>921.76194513999997</v>
      </c>
      <c r="Q1238" s="190">
        <f t="shared" si="639"/>
        <v>0</v>
      </c>
      <c r="R1238" s="191">
        <f t="shared" si="636"/>
        <v>0</v>
      </c>
      <c r="S1238" s="135">
        <f t="shared" si="628"/>
        <v>0</v>
      </c>
      <c r="T1238" s="145">
        <f t="shared" si="637"/>
        <v>7.8600000000000003E-2</v>
      </c>
      <c r="U1238" s="143">
        <f t="shared" si="617"/>
        <v>7</v>
      </c>
      <c r="V1238" s="143">
        <v>252</v>
      </c>
      <c r="W1238" s="142">
        <f t="shared" si="629"/>
        <v>1.002103985</v>
      </c>
      <c r="X1238" s="135">
        <f t="shared" si="630"/>
        <v>1.9393733</v>
      </c>
      <c r="Y1238" s="135">
        <f t="shared" si="631"/>
        <v>0</v>
      </c>
      <c r="Z1238" s="148" t="str">
        <f t="shared" si="640"/>
        <v>A+J=</v>
      </c>
      <c r="AA1238" s="140">
        <f t="shared" si="641"/>
        <v>45313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4"/>
      <c r="DX1238" s="1"/>
      <c r="DY1238" s="1"/>
      <c r="DZ1238" s="1"/>
      <c r="EA1238" s="1"/>
      <c r="EB1238" s="1"/>
      <c r="EC1238" s="1"/>
    </row>
    <row r="1239" spans="1:133" ht="15" x14ac:dyDescent="0.2">
      <c r="A1239" s="134">
        <f t="shared" si="632"/>
        <v>45292</v>
      </c>
      <c r="B1239" s="135">
        <f t="shared" si="624"/>
        <v>923.70131844000002</v>
      </c>
      <c r="C1239" s="220">
        <f t="shared" si="623"/>
        <v>722.12426513808668</v>
      </c>
      <c r="D1239" s="136">
        <f t="shared" si="633"/>
        <v>6716.74</v>
      </c>
      <c r="E1239" s="137">
        <f t="shared" si="619"/>
        <v>6735.55</v>
      </c>
      <c r="F1239" s="138">
        <f t="shared" si="620"/>
        <v>45250</v>
      </c>
      <c r="G1239" s="139">
        <f t="shared" si="625"/>
        <v>2.8004657021114543E-3</v>
      </c>
      <c r="H1239" s="140">
        <f t="shared" si="638"/>
        <v>45313</v>
      </c>
      <c r="I1239" s="140">
        <f t="shared" si="626"/>
        <v>45313</v>
      </c>
      <c r="J1239" s="141">
        <f t="shared" si="634"/>
        <v>21</v>
      </c>
      <c r="K1239" s="141">
        <f t="shared" si="622"/>
        <v>7</v>
      </c>
      <c r="L1239" s="8">
        <f t="shared" si="635"/>
        <v>1.00093261</v>
      </c>
      <c r="M1239" s="142">
        <f t="shared" si="621"/>
        <v>1.0023997600000001</v>
      </c>
      <c r="N1239" s="142">
        <f t="shared" si="616"/>
        <v>1.2752695749264495</v>
      </c>
      <c r="O1239" s="135">
        <f t="shared" si="618"/>
        <v>1.2764589</v>
      </c>
      <c r="P1239" s="135">
        <f t="shared" si="627"/>
        <v>921.76194513999997</v>
      </c>
      <c r="Q1239" s="190">
        <f t="shared" si="639"/>
        <v>0</v>
      </c>
      <c r="R1239" s="191">
        <f t="shared" si="636"/>
        <v>0</v>
      </c>
      <c r="S1239" s="135">
        <f t="shared" si="628"/>
        <v>0</v>
      </c>
      <c r="T1239" s="145">
        <f t="shared" si="637"/>
        <v>7.8600000000000003E-2</v>
      </c>
      <c r="U1239" s="143">
        <f t="shared" si="617"/>
        <v>7</v>
      </c>
      <c r="V1239" s="143">
        <v>252</v>
      </c>
      <c r="W1239" s="142">
        <f t="shared" si="629"/>
        <v>1.002103985</v>
      </c>
      <c r="X1239" s="135">
        <f t="shared" si="630"/>
        <v>1.9393733</v>
      </c>
      <c r="Y1239" s="135">
        <f t="shared" si="631"/>
        <v>0</v>
      </c>
      <c r="Z1239" s="148" t="str">
        <f t="shared" si="640"/>
        <v>A+J=</v>
      </c>
      <c r="AA1239" s="140">
        <f t="shared" si="641"/>
        <v>45313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4"/>
      <c r="DX1239" s="1"/>
      <c r="DY1239" s="1"/>
      <c r="DZ1239" s="1"/>
      <c r="EA1239" s="1"/>
      <c r="EB1239" s="1"/>
      <c r="EC1239" s="1"/>
    </row>
    <row r="1240" spans="1:133" ht="15" x14ac:dyDescent="0.2">
      <c r="A1240" s="134">
        <f t="shared" si="632"/>
        <v>45293</v>
      </c>
      <c r="B1240" s="135">
        <f t="shared" si="624"/>
        <v>923.70131844000002</v>
      </c>
      <c r="C1240" s="220">
        <f t="shared" si="623"/>
        <v>722.12426513808668</v>
      </c>
      <c r="D1240" s="136">
        <f t="shared" si="633"/>
        <v>6716.74</v>
      </c>
      <c r="E1240" s="137">
        <f t="shared" si="619"/>
        <v>6735.55</v>
      </c>
      <c r="F1240" s="138">
        <f t="shared" si="620"/>
        <v>45250</v>
      </c>
      <c r="G1240" s="139">
        <f t="shared" si="625"/>
        <v>2.8004657021114543E-3</v>
      </c>
      <c r="H1240" s="140">
        <f t="shared" si="638"/>
        <v>45313</v>
      </c>
      <c r="I1240" s="140">
        <f t="shared" si="626"/>
        <v>45313</v>
      </c>
      <c r="J1240" s="141">
        <f t="shared" si="634"/>
        <v>21</v>
      </c>
      <c r="K1240" s="141">
        <f t="shared" si="622"/>
        <v>7</v>
      </c>
      <c r="L1240" s="8">
        <f t="shared" si="635"/>
        <v>1.00093261</v>
      </c>
      <c r="M1240" s="142">
        <f t="shared" si="621"/>
        <v>1.0023997600000001</v>
      </c>
      <c r="N1240" s="142">
        <f t="shared" si="616"/>
        <v>1.2752695749264495</v>
      </c>
      <c r="O1240" s="135">
        <f t="shared" si="618"/>
        <v>1.2764589</v>
      </c>
      <c r="P1240" s="135">
        <f t="shared" si="627"/>
        <v>921.76194513999997</v>
      </c>
      <c r="Q1240" s="190">
        <f t="shared" si="639"/>
        <v>0</v>
      </c>
      <c r="R1240" s="191">
        <f t="shared" si="636"/>
        <v>0</v>
      </c>
      <c r="S1240" s="135">
        <f t="shared" si="628"/>
        <v>0</v>
      </c>
      <c r="T1240" s="145">
        <f t="shared" si="637"/>
        <v>7.8600000000000003E-2</v>
      </c>
      <c r="U1240" s="143">
        <f t="shared" si="617"/>
        <v>7</v>
      </c>
      <c r="V1240" s="143">
        <v>252</v>
      </c>
      <c r="W1240" s="142">
        <f t="shared" si="629"/>
        <v>1.002103985</v>
      </c>
      <c r="X1240" s="135">
        <f t="shared" si="630"/>
        <v>1.9393733</v>
      </c>
      <c r="Y1240" s="135">
        <f t="shared" si="631"/>
        <v>0</v>
      </c>
      <c r="Z1240" s="148" t="str">
        <f t="shared" si="640"/>
        <v>A+J=</v>
      </c>
      <c r="AA1240" s="140">
        <f t="shared" si="641"/>
        <v>45313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4"/>
      <c r="DX1240" s="1"/>
      <c r="DY1240" s="1"/>
      <c r="DZ1240" s="1"/>
      <c r="EA1240" s="1"/>
      <c r="EB1240" s="1"/>
      <c r="EC1240" s="1"/>
    </row>
    <row r="1241" spans="1:133" ht="15" x14ac:dyDescent="0.2">
      <c r="A1241" s="134">
        <f t="shared" si="632"/>
        <v>45294</v>
      </c>
      <c r="B1241" s="135">
        <f t="shared" si="624"/>
        <v>924.10176876999992</v>
      </c>
      <c r="C1241" s="220">
        <f t="shared" si="623"/>
        <v>722.12426513808668</v>
      </c>
      <c r="D1241" s="136">
        <f t="shared" si="633"/>
        <v>6716.74</v>
      </c>
      <c r="E1241" s="137">
        <f t="shared" si="619"/>
        <v>6735.55</v>
      </c>
      <c r="F1241" s="138">
        <f t="shared" si="620"/>
        <v>45250</v>
      </c>
      <c r="G1241" s="139">
        <f t="shared" si="625"/>
        <v>2.8004657021114543E-3</v>
      </c>
      <c r="H1241" s="140">
        <f t="shared" si="638"/>
        <v>45313</v>
      </c>
      <c r="I1241" s="140">
        <f t="shared" si="626"/>
        <v>45313</v>
      </c>
      <c r="J1241" s="141">
        <f t="shared" si="634"/>
        <v>21</v>
      </c>
      <c r="K1241" s="141">
        <f t="shared" si="622"/>
        <v>8</v>
      </c>
      <c r="L1241" s="8">
        <f t="shared" si="635"/>
        <v>1.0010659200000001</v>
      </c>
      <c r="M1241" s="142">
        <f t="shared" si="621"/>
        <v>1.0023997600000001</v>
      </c>
      <c r="N1241" s="142">
        <f t="shared" si="616"/>
        <v>1.2752695749264495</v>
      </c>
      <c r="O1241" s="135">
        <f t="shared" si="618"/>
        <v>1.2766289099999999</v>
      </c>
      <c r="P1241" s="135">
        <f t="shared" si="627"/>
        <v>921.88471347999996</v>
      </c>
      <c r="Q1241" s="190">
        <f t="shared" si="639"/>
        <v>0</v>
      </c>
      <c r="R1241" s="191">
        <f t="shared" si="636"/>
        <v>0</v>
      </c>
      <c r="S1241" s="135">
        <f t="shared" si="628"/>
        <v>0</v>
      </c>
      <c r="T1241" s="145">
        <f t="shared" si="637"/>
        <v>7.8600000000000003E-2</v>
      </c>
      <c r="U1241" s="143">
        <f t="shared" si="617"/>
        <v>8</v>
      </c>
      <c r="V1241" s="143">
        <v>252</v>
      </c>
      <c r="W1241" s="142">
        <f t="shared" si="629"/>
        <v>1.0024049159999999</v>
      </c>
      <c r="X1241" s="135">
        <f t="shared" si="630"/>
        <v>2.2170552899999998</v>
      </c>
      <c r="Y1241" s="135">
        <f t="shared" si="631"/>
        <v>0</v>
      </c>
      <c r="Z1241" s="148" t="str">
        <f t="shared" si="640"/>
        <v>A+J=</v>
      </c>
      <c r="AA1241" s="140">
        <f t="shared" si="641"/>
        <v>45313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4"/>
      <c r="DX1241" s="1"/>
      <c r="DY1241" s="1"/>
      <c r="DZ1241" s="1"/>
      <c r="EA1241" s="1"/>
      <c r="EB1241" s="1"/>
      <c r="EC1241" s="1"/>
    </row>
    <row r="1242" spans="1:133" ht="15" x14ac:dyDescent="0.2">
      <c r="A1242" s="134">
        <f t="shared" si="632"/>
        <v>45295</v>
      </c>
      <c r="B1242" s="135">
        <f t="shared" si="624"/>
        <v>924.50237598000001</v>
      </c>
      <c r="C1242" s="220">
        <f t="shared" si="623"/>
        <v>722.12426513808668</v>
      </c>
      <c r="D1242" s="136">
        <f t="shared" si="633"/>
        <v>6716.74</v>
      </c>
      <c r="E1242" s="137">
        <f t="shared" si="619"/>
        <v>6735.55</v>
      </c>
      <c r="F1242" s="138">
        <f t="shared" si="620"/>
        <v>45250</v>
      </c>
      <c r="G1242" s="139">
        <f t="shared" si="625"/>
        <v>2.8004657021114543E-3</v>
      </c>
      <c r="H1242" s="140">
        <f t="shared" si="638"/>
        <v>45313</v>
      </c>
      <c r="I1242" s="140">
        <f t="shared" si="626"/>
        <v>45313</v>
      </c>
      <c r="J1242" s="141">
        <f t="shared" si="634"/>
        <v>21</v>
      </c>
      <c r="K1242" s="141">
        <f t="shared" si="622"/>
        <v>9</v>
      </c>
      <c r="L1242" s="8">
        <f t="shared" si="635"/>
        <v>1.00119924</v>
      </c>
      <c r="M1242" s="142">
        <f t="shared" si="621"/>
        <v>1.0023997600000001</v>
      </c>
      <c r="N1242" s="142">
        <f t="shared" si="616"/>
        <v>1.2752695749264495</v>
      </c>
      <c r="O1242" s="135">
        <f t="shared" si="618"/>
        <v>1.2767989200000001</v>
      </c>
      <c r="P1242" s="135">
        <f t="shared" si="627"/>
        <v>922.00748182999996</v>
      </c>
      <c r="Q1242" s="190">
        <f t="shared" si="639"/>
        <v>0</v>
      </c>
      <c r="R1242" s="191">
        <f t="shared" si="636"/>
        <v>0</v>
      </c>
      <c r="S1242" s="135">
        <f t="shared" si="628"/>
        <v>0</v>
      </c>
      <c r="T1242" s="145">
        <f t="shared" si="637"/>
        <v>7.8600000000000003E-2</v>
      </c>
      <c r="U1242" s="143">
        <f t="shared" si="617"/>
        <v>9</v>
      </c>
      <c r="V1242" s="143">
        <v>252</v>
      </c>
      <c r="W1242" s="142">
        <f t="shared" si="629"/>
        <v>1.002705937</v>
      </c>
      <c r="X1242" s="135">
        <f t="shared" si="630"/>
        <v>2.4948941499999999</v>
      </c>
      <c r="Y1242" s="135">
        <f t="shared" si="631"/>
        <v>0</v>
      </c>
      <c r="Z1242" s="148" t="str">
        <f t="shared" si="640"/>
        <v>A+J=</v>
      </c>
      <c r="AA1242" s="140">
        <f t="shared" si="641"/>
        <v>45313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4"/>
      <c r="DX1242" s="1"/>
      <c r="DY1242" s="1"/>
      <c r="DZ1242" s="1"/>
      <c r="EA1242" s="1"/>
      <c r="EB1242" s="1"/>
      <c r="EC1242" s="1"/>
    </row>
    <row r="1243" spans="1:133" ht="15" x14ac:dyDescent="0.2">
      <c r="A1243" s="134">
        <f t="shared" si="632"/>
        <v>45296</v>
      </c>
      <c r="B1243" s="135">
        <f t="shared" si="624"/>
        <v>924.90316181999992</v>
      </c>
      <c r="C1243" s="220">
        <f t="shared" si="623"/>
        <v>722.12426513808668</v>
      </c>
      <c r="D1243" s="136">
        <f t="shared" si="633"/>
        <v>6716.74</v>
      </c>
      <c r="E1243" s="137">
        <f t="shared" si="619"/>
        <v>6735.55</v>
      </c>
      <c r="F1243" s="138">
        <f t="shared" si="620"/>
        <v>45250</v>
      </c>
      <c r="G1243" s="139">
        <f t="shared" si="625"/>
        <v>2.8004657021114543E-3</v>
      </c>
      <c r="H1243" s="140">
        <f t="shared" si="638"/>
        <v>45313</v>
      </c>
      <c r="I1243" s="140">
        <f t="shared" si="626"/>
        <v>45313</v>
      </c>
      <c r="J1243" s="141">
        <f t="shared" si="634"/>
        <v>21</v>
      </c>
      <c r="K1243" s="141">
        <f t="shared" si="622"/>
        <v>10</v>
      </c>
      <c r="L1243" s="8">
        <f t="shared" si="635"/>
        <v>1.00133257</v>
      </c>
      <c r="M1243" s="142">
        <f t="shared" si="621"/>
        <v>1.0023997600000001</v>
      </c>
      <c r="N1243" s="142">
        <f t="shared" si="616"/>
        <v>1.2752695749264495</v>
      </c>
      <c r="O1243" s="135">
        <f t="shared" si="618"/>
        <v>1.27696896</v>
      </c>
      <c r="P1243" s="135">
        <f t="shared" si="627"/>
        <v>922.13027183999998</v>
      </c>
      <c r="Q1243" s="190">
        <f t="shared" si="639"/>
        <v>0</v>
      </c>
      <c r="R1243" s="191">
        <f t="shared" si="636"/>
        <v>0</v>
      </c>
      <c r="S1243" s="135">
        <f t="shared" si="628"/>
        <v>0</v>
      </c>
      <c r="T1243" s="145">
        <f t="shared" si="637"/>
        <v>7.8600000000000003E-2</v>
      </c>
      <c r="U1243" s="143">
        <f t="shared" si="617"/>
        <v>10</v>
      </c>
      <c r="V1243" s="143">
        <v>252</v>
      </c>
      <c r="W1243" s="142">
        <f t="shared" si="629"/>
        <v>1.003007048</v>
      </c>
      <c r="X1243" s="135">
        <f t="shared" si="630"/>
        <v>2.77288998</v>
      </c>
      <c r="Y1243" s="135">
        <f t="shared" si="631"/>
        <v>0</v>
      </c>
      <c r="Z1243" s="148" t="str">
        <f t="shared" si="640"/>
        <v>A+J=</v>
      </c>
      <c r="AA1243" s="140">
        <f t="shared" si="641"/>
        <v>45313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4"/>
      <c r="DX1243" s="1"/>
      <c r="DY1243" s="1"/>
      <c r="DZ1243" s="1"/>
      <c r="EA1243" s="1"/>
      <c r="EB1243" s="1"/>
      <c r="EC1243" s="1"/>
    </row>
    <row r="1244" spans="1:133" ht="15" x14ac:dyDescent="0.2">
      <c r="A1244" s="134">
        <f t="shared" si="632"/>
        <v>45297</v>
      </c>
      <c r="B1244" s="135">
        <f t="shared" si="624"/>
        <v>925.30412726999998</v>
      </c>
      <c r="C1244" s="220">
        <f t="shared" si="623"/>
        <v>722.12426513808668</v>
      </c>
      <c r="D1244" s="136">
        <f t="shared" si="633"/>
        <v>6716.74</v>
      </c>
      <c r="E1244" s="137">
        <f t="shared" si="619"/>
        <v>6735.55</v>
      </c>
      <c r="F1244" s="138">
        <f t="shared" si="620"/>
        <v>45250</v>
      </c>
      <c r="G1244" s="139">
        <f t="shared" si="625"/>
        <v>2.8004657021114543E-3</v>
      </c>
      <c r="H1244" s="140">
        <f t="shared" si="638"/>
        <v>45313</v>
      </c>
      <c r="I1244" s="140">
        <f t="shared" si="626"/>
        <v>45313</v>
      </c>
      <c r="J1244" s="141">
        <f t="shared" si="634"/>
        <v>21</v>
      </c>
      <c r="K1244" s="141">
        <f t="shared" si="622"/>
        <v>11</v>
      </c>
      <c r="L1244" s="8">
        <f t="shared" si="635"/>
        <v>1.0014659299999999</v>
      </c>
      <c r="M1244" s="142">
        <f t="shared" si="621"/>
        <v>1.0023997600000001</v>
      </c>
      <c r="N1244" s="142">
        <f t="shared" si="616"/>
        <v>1.2752695749264495</v>
      </c>
      <c r="O1244" s="135">
        <f t="shared" si="618"/>
        <v>1.2771390300000001</v>
      </c>
      <c r="P1244" s="135">
        <f t="shared" si="627"/>
        <v>922.25308351000001</v>
      </c>
      <c r="Q1244" s="190">
        <f t="shared" si="639"/>
        <v>0</v>
      </c>
      <c r="R1244" s="191">
        <f t="shared" si="636"/>
        <v>0</v>
      </c>
      <c r="S1244" s="135">
        <f t="shared" si="628"/>
        <v>0</v>
      </c>
      <c r="T1244" s="145">
        <f t="shared" si="637"/>
        <v>7.8600000000000003E-2</v>
      </c>
      <c r="U1244" s="143">
        <f t="shared" si="617"/>
        <v>11</v>
      </c>
      <c r="V1244" s="143">
        <v>252</v>
      </c>
      <c r="W1244" s="142">
        <f t="shared" si="629"/>
        <v>1.0033082499999999</v>
      </c>
      <c r="X1244" s="135">
        <f t="shared" si="630"/>
        <v>3.0510437600000002</v>
      </c>
      <c r="Y1244" s="135">
        <f t="shared" si="631"/>
        <v>0</v>
      </c>
      <c r="Z1244" s="148" t="str">
        <f t="shared" si="640"/>
        <v>A+J=</v>
      </c>
      <c r="AA1244" s="140">
        <f t="shared" si="641"/>
        <v>45313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4"/>
      <c r="DX1244" s="1"/>
      <c r="DY1244" s="1"/>
      <c r="DZ1244" s="1"/>
      <c r="EA1244" s="1"/>
      <c r="EB1244" s="1"/>
      <c r="EC1244" s="1"/>
    </row>
    <row r="1245" spans="1:133" ht="15" x14ac:dyDescent="0.2">
      <c r="A1245" s="134">
        <f t="shared" si="632"/>
        <v>45298</v>
      </c>
      <c r="B1245" s="135">
        <f t="shared" si="624"/>
        <v>925.30412726999998</v>
      </c>
      <c r="C1245" s="220">
        <f t="shared" si="623"/>
        <v>722.12426513808668</v>
      </c>
      <c r="D1245" s="136">
        <f t="shared" si="633"/>
        <v>6716.74</v>
      </c>
      <c r="E1245" s="137">
        <f t="shared" si="619"/>
        <v>6735.55</v>
      </c>
      <c r="F1245" s="138">
        <f t="shared" si="620"/>
        <v>45250</v>
      </c>
      <c r="G1245" s="139">
        <f t="shared" si="625"/>
        <v>2.8004657021114543E-3</v>
      </c>
      <c r="H1245" s="140">
        <f t="shared" si="638"/>
        <v>45313</v>
      </c>
      <c r="I1245" s="140">
        <f t="shared" si="626"/>
        <v>45313</v>
      </c>
      <c r="J1245" s="141">
        <f t="shared" si="634"/>
        <v>21</v>
      </c>
      <c r="K1245" s="141">
        <f t="shared" si="622"/>
        <v>11</v>
      </c>
      <c r="L1245" s="8">
        <f t="shared" si="635"/>
        <v>1.0014659299999999</v>
      </c>
      <c r="M1245" s="142">
        <f t="shared" si="621"/>
        <v>1.0023997600000001</v>
      </c>
      <c r="N1245" s="142">
        <f t="shared" si="616"/>
        <v>1.2752695749264495</v>
      </c>
      <c r="O1245" s="135">
        <f t="shared" si="618"/>
        <v>1.2771390300000001</v>
      </c>
      <c r="P1245" s="135">
        <f t="shared" si="627"/>
        <v>922.25308351000001</v>
      </c>
      <c r="Q1245" s="190">
        <f t="shared" si="639"/>
        <v>0</v>
      </c>
      <c r="R1245" s="191">
        <f t="shared" si="636"/>
        <v>0</v>
      </c>
      <c r="S1245" s="135">
        <f t="shared" si="628"/>
        <v>0</v>
      </c>
      <c r="T1245" s="145">
        <f t="shared" si="637"/>
        <v>7.8600000000000003E-2</v>
      </c>
      <c r="U1245" s="143">
        <f t="shared" si="617"/>
        <v>11</v>
      </c>
      <c r="V1245" s="143">
        <v>252</v>
      </c>
      <c r="W1245" s="142">
        <f t="shared" si="629"/>
        <v>1.0033082499999999</v>
      </c>
      <c r="X1245" s="135">
        <f t="shared" si="630"/>
        <v>3.0510437600000002</v>
      </c>
      <c r="Y1245" s="135">
        <f t="shared" si="631"/>
        <v>0</v>
      </c>
      <c r="Z1245" s="148" t="str">
        <f t="shared" si="640"/>
        <v>A+J=</v>
      </c>
      <c r="AA1245" s="140">
        <f t="shared" si="641"/>
        <v>45313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4"/>
      <c r="DX1245" s="1"/>
      <c r="DY1245" s="1"/>
      <c r="DZ1245" s="1"/>
      <c r="EA1245" s="1"/>
      <c r="EB1245" s="1"/>
      <c r="EC1245" s="1"/>
    </row>
    <row r="1246" spans="1:133" ht="15" x14ac:dyDescent="0.2">
      <c r="A1246" s="134">
        <f t="shared" si="632"/>
        <v>45299</v>
      </c>
      <c r="B1246" s="135">
        <f t="shared" si="624"/>
        <v>925.30412726999998</v>
      </c>
      <c r="C1246" s="220">
        <f t="shared" si="623"/>
        <v>722.12426513808668</v>
      </c>
      <c r="D1246" s="136">
        <f t="shared" si="633"/>
        <v>6716.74</v>
      </c>
      <c r="E1246" s="137">
        <f t="shared" si="619"/>
        <v>6735.55</v>
      </c>
      <c r="F1246" s="138">
        <f t="shared" si="620"/>
        <v>45250</v>
      </c>
      <c r="G1246" s="139">
        <f t="shared" si="625"/>
        <v>2.8004657021114543E-3</v>
      </c>
      <c r="H1246" s="140">
        <f t="shared" si="638"/>
        <v>45313</v>
      </c>
      <c r="I1246" s="140">
        <f t="shared" si="626"/>
        <v>45313</v>
      </c>
      <c r="J1246" s="141">
        <f t="shared" si="634"/>
        <v>21</v>
      </c>
      <c r="K1246" s="141">
        <f t="shared" si="622"/>
        <v>11</v>
      </c>
      <c r="L1246" s="8">
        <f t="shared" si="635"/>
        <v>1.0014659299999999</v>
      </c>
      <c r="M1246" s="142">
        <f t="shared" si="621"/>
        <v>1.0023997600000001</v>
      </c>
      <c r="N1246" s="142">
        <f t="shared" si="616"/>
        <v>1.2752695749264495</v>
      </c>
      <c r="O1246" s="135">
        <f t="shared" si="618"/>
        <v>1.2771390300000001</v>
      </c>
      <c r="P1246" s="135">
        <f t="shared" si="627"/>
        <v>922.25308351000001</v>
      </c>
      <c r="Q1246" s="190">
        <f t="shared" si="639"/>
        <v>0</v>
      </c>
      <c r="R1246" s="191">
        <f t="shared" si="636"/>
        <v>0</v>
      </c>
      <c r="S1246" s="135">
        <f t="shared" si="628"/>
        <v>0</v>
      </c>
      <c r="T1246" s="145">
        <f t="shared" si="637"/>
        <v>7.8600000000000003E-2</v>
      </c>
      <c r="U1246" s="143">
        <f t="shared" si="617"/>
        <v>11</v>
      </c>
      <c r="V1246" s="143">
        <v>252</v>
      </c>
      <c r="W1246" s="142">
        <f t="shared" si="629"/>
        <v>1.0033082499999999</v>
      </c>
      <c r="X1246" s="135">
        <f t="shared" si="630"/>
        <v>3.0510437600000002</v>
      </c>
      <c r="Y1246" s="135">
        <f t="shared" si="631"/>
        <v>0</v>
      </c>
      <c r="Z1246" s="148" t="str">
        <f t="shared" si="640"/>
        <v>A+J=</v>
      </c>
      <c r="AA1246" s="140">
        <f t="shared" si="641"/>
        <v>45313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4"/>
      <c r="DX1246" s="1"/>
      <c r="DY1246" s="1"/>
      <c r="DZ1246" s="1"/>
      <c r="EA1246" s="1"/>
      <c r="EB1246" s="1"/>
      <c r="EC1246" s="1"/>
    </row>
    <row r="1247" spans="1:133" ht="15" x14ac:dyDescent="0.2">
      <c r="A1247" s="134">
        <f t="shared" si="632"/>
        <v>45300</v>
      </c>
      <c r="B1247" s="135">
        <f t="shared" si="624"/>
        <v>925.70525695999993</v>
      </c>
      <c r="C1247" s="220">
        <f t="shared" si="623"/>
        <v>722.12426513808668</v>
      </c>
      <c r="D1247" s="136">
        <f t="shared" si="633"/>
        <v>6716.74</v>
      </c>
      <c r="E1247" s="137">
        <f t="shared" si="619"/>
        <v>6735.55</v>
      </c>
      <c r="F1247" s="138">
        <f t="shared" si="620"/>
        <v>45250</v>
      </c>
      <c r="G1247" s="139">
        <f t="shared" si="625"/>
        <v>2.8004657021114543E-3</v>
      </c>
      <c r="H1247" s="140">
        <f t="shared" si="638"/>
        <v>45313</v>
      </c>
      <c r="I1247" s="140">
        <f t="shared" si="626"/>
        <v>45313</v>
      </c>
      <c r="J1247" s="141">
        <f t="shared" si="634"/>
        <v>21</v>
      </c>
      <c r="K1247" s="141">
        <f t="shared" si="622"/>
        <v>12</v>
      </c>
      <c r="L1247" s="8">
        <f t="shared" si="635"/>
        <v>1.0015993000000001</v>
      </c>
      <c r="M1247" s="142">
        <f t="shared" si="621"/>
        <v>1.0023997600000001</v>
      </c>
      <c r="N1247" s="142">
        <f t="shared" ref="N1247:N1310" si="642">IF(I1247&gt;I1246,N1246*M1247,N1246)</f>
        <v>1.2752695749264495</v>
      </c>
      <c r="O1247" s="135">
        <f t="shared" si="618"/>
        <v>1.27730911</v>
      </c>
      <c r="P1247" s="135">
        <f t="shared" si="627"/>
        <v>922.37590240999998</v>
      </c>
      <c r="Q1247" s="190">
        <f t="shared" si="639"/>
        <v>0</v>
      </c>
      <c r="R1247" s="191">
        <f t="shared" si="636"/>
        <v>0</v>
      </c>
      <c r="S1247" s="135">
        <f t="shared" si="628"/>
        <v>0</v>
      </c>
      <c r="T1247" s="145">
        <f t="shared" si="637"/>
        <v>7.8600000000000003E-2</v>
      </c>
      <c r="U1247" s="143">
        <f t="shared" si="617"/>
        <v>12</v>
      </c>
      <c r="V1247" s="143">
        <v>252</v>
      </c>
      <c r="W1247" s="142">
        <f t="shared" si="629"/>
        <v>1.003609542</v>
      </c>
      <c r="X1247" s="135">
        <f t="shared" si="630"/>
        <v>3.3293545500000001</v>
      </c>
      <c r="Y1247" s="135">
        <f t="shared" si="631"/>
        <v>0</v>
      </c>
      <c r="Z1247" s="148" t="str">
        <f t="shared" si="640"/>
        <v>A+J=</v>
      </c>
      <c r="AA1247" s="140">
        <f t="shared" si="641"/>
        <v>45313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4"/>
      <c r="DX1247" s="1"/>
      <c r="DY1247" s="1"/>
      <c r="DZ1247" s="1"/>
      <c r="EA1247" s="1"/>
      <c r="EB1247" s="1"/>
      <c r="EC1247" s="1"/>
    </row>
    <row r="1248" spans="1:133" ht="15" x14ac:dyDescent="0.2">
      <c r="A1248" s="134">
        <f t="shared" si="632"/>
        <v>45301</v>
      </c>
      <c r="B1248" s="135">
        <f t="shared" si="624"/>
        <v>926.10656543999994</v>
      </c>
      <c r="C1248" s="220">
        <f t="shared" si="623"/>
        <v>722.12426513808668</v>
      </c>
      <c r="D1248" s="136">
        <f t="shared" si="633"/>
        <v>6716.74</v>
      </c>
      <c r="E1248" s="137">
        <f t="shared" si="619"/>
        <v>6735.55</v>
      </c>
      <c r="F1248" s="138">
        <f t="shared" si="620"/>
        <v>45250</v>
      </c>
      <c r="G1248" s="139">
        <f t="shared" si="625"/>
        <v>2.8004657021114543E-3</v>
      </c>
      <c r="H1248" s="140">
        <f t="shared" si="638"/>
        <v>45313</v>
      </c>
      <c r="I1248" s="140">
        <f t="shared" si="626"/>
        <v>45313</v>
      </c>
      <c r="J1248" s="141">
        <f t="shared" si="634"/>
        <v>21</v>
      </c>
      <c r="K1248" s="141">
        <f t="shared" si="622"/>
        <v>13</v>
      </c>
      <c r="L1248" s="8">
        <f t="shared" si="635"/>
        <v>1.0017326900000001</v>
      </c>
      <c r="M1248" s="142">
        <f t="shared" si="621"/>
        <v>1.0023997600000001</v>
      </c>
      <c r="N1248" s="142">
        <f t="shared" si="642"/>
        <v>1.2752695749264495</v>
      </c>
      <c r="O1248" s="135">
        <f t="shared" si="618"/>
        <v>1.27747922</v>
      </c>
      <c r="P1248" s="135">
        <f t="shared" si="627"/>
        <v>922.49874296999997</v>
      </c>
      <c r="Q1248" s="190">
        <f t="shared" si="639"/>
        <v>0</v>
      </c>
      <c r="R1248" s="191">
        <f t="shared" si="636"/>
        <v>0</v>
      </c>
      <c r="S1248" s="135">
        <f t="shared" si="628"/>
        <v>0</v>
      </c>
      <c r="T1248" s="145">
        <f t="shared" si="637"/>
        <v>7.8600000000000003E-2</v>
      </c>
      <c r="U1248" s="143">
        <f t="shared" si="617"/>
        <v>13</v>
      </c>
      <c r="V1248" s="143">
        <v>252</v>
      </c>
      <c r="W1248" s="142">
        <f t="shared" si="629"/>
        <v>1.0039109239999999</v>
      </c>
      <c r="X1248" s="135">
        <f t="shared" si="630"/>
        <v>3.6078224699999999</v>
      </c>
      <c r="Y1248" s="135">
        <f t="shared" si="631"/>
        <v>0</v>
      </c>
      <c r="Z1248" s="148" t="str">
        <f t="shared" si="640"/>
        <v>A+J=</v>
      </c>
      <c r="AA1248" s="140">
        <f t="shared" si="641"/>
        <v>45313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4"/>
      <c r="DX1248" s="1"/>
      <c r="DY1248" s="1"/>
      <c r="DZ1248" s="1"/>
      <c r="EA1248" s="1"/>
      <c r="EB1248" s="1"/>
      <c r="EC1248" s="1"/>
    </row>
    <row r="1249" spans="1:133" ht="15" x14ac:dyDescent="0.2">
      <c r="A1249" s="134">
        <f t="shared" si="632"/>
        <v>45302</v>
      </c>
      <c r="B1249" s="135">
        <f t="shared" si="624"/>
        <v>926.50804642000003</v>
      </c>
      <c r="C1249" s="220">
        <f t="shared" si="623"/>
        <v>722.12426513808668</v>
      </c>
      <c r="D1249" s="136">
        <f t="shared" si="633"/>
        <v>6716.74</v>
      </c>
      <c r="E1249" s="137">
        <f t="shared" si="619"/>
        <v>6735.55</v>
      </c>
      <c r="F1249" s="138">
        <f t="shared" si="620"/>
        <v>45250</v>
      </c>
      <c r="G1249" s="139">
        <f t="shared" si="625"/>
        <v>2.8004657021114543E-3</v>
      </c>
      <c r="H1249" s="140">
        <f t="shared" si="638"/>
        <v>45313</v>
      </c>
      <c r="I1249" s="140">
        <f t="shared" si="626"/>
        <v>45313</v>
      </c>
      <c r="J1249" s="141">
        <f t="shared" si="634"/>
        <v>21</v>
      </c>
      <c r="K1249" s="141">
        <f t="shared" si="622"/>
        <v>14</v>
      </c>
      <c r="L1249" s="8">
        <f t="shared" si="635"/>
        <v>1.0018661</v>
      </c>
      <c r="M1249" s="142">
        <f t="shared" si="621"/>
        <v>1.0023997600000001</v>
      </c>
      <c r="N1249" s="142">
        <f t="shared" si="642"/>
        <v>1.2752695749264495</v>
      </c>
      <c r="O1249" s="135">
        <f t="shared" si="618"/>
        <v>1.2776493499999999</v>
      </c>
      <c r="P1249" s="135">
        <f t="shared" si="627"/>
        <v>922.62159797000004</v>
      </c>
      <c r="Q1249" s="190">
        <f t="shared" si="639"/>
        <v>0</v>
      </c>
      <c r="R1249" s="191">
        <f t="shared" si="636"/>
        <v>0</v>
      </c>
      <c r="S1249" s="135">
        <f t="shared" si="628"/>
        <v>0</v>
      </c>
      <c r="T1249" s="145">
        <f t="shared" si="637"/>
        <v>7.8600000000000003E-2</v>
      </c>
      <c r="U1249" s="143">
        <f t="shared" si="617"/>
        <v>14</v>
      </c>
      <c r="V1249" s="143">
        <v>252</v>
      </c>
      <c r="W1249" s="142">
        <f t="shared" si="629"/>
        <v>1.0042123970000001</v>
      </c>
      <c r="X1249" s="135">
        <f t="shared" si="630"/>
        <v>3.8864484500000001</v>
      </c>
      <c r="Y1249" s="135">
        <f t="shared" si="631"/>
        <v>0</v>
      </c>
      <c r="Z1249" s="148" t="str">
        <f t="shared" si="640"/>
        <v>A+J=</v>
      </c>
      <c r="AA1249" s="140">
        <f t="shared" si="641"/>
        <v>45313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4"/>
      <c r="DX1249" s="1"/>
      <c r="DY1249" s="1"/>
      <c r="DZ1249" s="1"/>
      <c r="EA1249" s="1"/>
      <c r="EB1249" s="1"/>
      <c r="EC1249" s="1"/>
    </row>
    <row r="1250" spans="1:133" ht="15" x14ac:dyDescent="0.2">
      <c r="A1250" s="134">
        <f t="shared" si="632"/>
        <v>45303</v>
      </c>
      <c r="B1250" s="135">
        <f t="shared" si="624"/>
        <v>926.90970719999996</v>
      </c>
      <c r="C1250" s="220">
        <f t="shared" si="623"/>
        <v>722.12426513808668</v>
      </c>
      <c r="D1250" s="136">
        <f t="shared" si="633"/>
        <v>6716.74</v>
      </c>
      <c r="E1250" s="137">
        <f t="shared" si="619"/>
        <v>6735.55</v>
      </c>
      <c r="F1250" s="138">
        <f t="shared" si="620"/>
        <v>45250</v>
      </c>
      <c r="G1250" s="139">
        <f t="shared" si="625"/>
        <v>2.8004657021114543E-3</v>
      </c>
      <c r="H1250" s="140">
        <f t="shared" si="638"/>
        <v>45313</v>
      </c>
      <c r="I1250" s="140">
        <f t="shared" si="626"/>
        <v>45313</v>
      </c>
      <c r="J1250" s="141">
        <f t="shared" si="634"/>
        <v>21</v>
      </c>
      <c r="K1250" s="141">
        <f t="shared" si="622"/>
        <v>15</v>
      </c>
      <c r="L1250" s="8">
        <f t="shared" si="635"/>
        <v>1.00199953</v>
      </c>
      <c r="M1250" s="142">
        <f t="shared" si="621"/>
        <v>1.0023997600000001</v>
      </c>
      <c r="N1250" s="142">
        <f t="shared" si="642"/>
        <v>1.2752695749264495</v>
      </c>
      <c r="O1250" s="135">
        <f t="shared" si="618"/>
        <v>1.27781951</v>
      </c>
      <c r="P1250" s="135">
        <f t="shared" si="627"/>
        <v>922.74447463000001</v>
      </c>
      <c r="Q1250" s="190">
        <f t="shared" si="639"/>
        <v>0</v>
      </c>
      <c r="R1250" s="191">
        <f t="shared" si="636"/>
        <v>0</v>
      </c>
      <c r="S1250" s="135">
        <f t="shared" si="628"/>
        <v>0</v>
      </c>
      <c r="T1250" s="145">
        <f t="shared" si="637"/>
        <v>7.8600000000000003E-2</v>
      </c>
      <c r="U1250" s="143">
        <f t="shared" si="617"/>
        <v>15</v>
      </c>
      <c r="V1250" s="143">
        <v>252</v>
      </c>
      <c r="W1250" s="142">
        <f t="shared" si="629"/>
        <v>1.004513961</v>
      </c>
      <c r="X1250" s="135">
        <f t="shared" si="630"/>
        <v>4.1652325699999997</v>
      </c>
      <c r="Y1250" s="135">
        <f t="shared" si="631"/>
        <v>0</v>
      </c>
      <c r="Z1250" s="148" t="str">
        <f t="shared" si="640"/>
        <v>A+J=</v>
      </c>
      <c r="AA1250" s="140">
        <f t="shared" si="641"/>
        <v>45313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4"/>
      <c r="DX1250" s="1"/>
      <c r="DY1250" s="1"/>
      <c r="DZ1250" s="1"/>
      <c r="EA1250" s="1"/>
      <c r="EB1250" s="1"/>
      <c r="EC1250" s="1"/>
    </row>
    <row r="1251" spans="1:133" ht="15" x14ac:dyDescent="0.2">
      <c r="A1251" s="134">
        <f t="shared" si="632"/>
        <v>45304</v>
      </c>
      <c r="B1251" s="135">
        <f t="shared" si="624"/>
        <v>927.31153241000004</v>
      </c>
      <c r="C1251" s="220">
        <f t="shared" si="623"/>
        <v>722.12426513808668</v>
      </c>
      <c r="D1251" s="136">
        <f t="shared" si="633"/>
        <v>6716.74</v>
      </c>
      <c r="E1251" s="137">
        <f t="shared" si="619"/>
        <v>6735.55</v>
      </c>
      <c r="F1251" s="138">
        <f t="shared" si="620"/>
        <v>45250</v>
      </c>
      <c r="G1251" s="139">
        <f t="shared" si="625"/>
        <v>2.8004657021114543E-3</v>
      </c>
      <c r="H1251" s="140">
        <f t="shared" si="638"/>
        <v>45313</v>
      </c>
      <c r="I1251" s="140">
        <f t="shared" si="626"/>
        <v>45313</v>
      </c>
      <c r="J1251" s="141">
        <f t="shared" si="634"/>
        <v>21</v>
      </c>
      <c r="K1251" s="141">
        <f t="shared" si="622"/>
        <v>16</v>
      </c>
      <c r="L1251" s="8">
        <f t="shared" si="635"/>
        <v>1.0021329699999999</v>
      </c>
      <c r="M1251" s="142">
        <f t="shared" si="621"/>
        <v>1.0023997600000001</v>
      </c>
      <c r="N1251" s="142">
        <f t="shared" si="642"/>
        <v>1.2752695749264495</v>
      </c>
      <c r="O1251" s="135">
        <f t="shared" si="618"/>
        <v>1.2779896799999999</v>
      </c>
      <c r="P1251" s="135">
        <f t="shared" si="627"/>
        <v>922.86735852000004</v>
      </c>
      <c r="Q1251" s="190">
        <f t="shared" si="639"/>
        <v>0</v>
      </c>
      <c r="R1251" s="191">
        <f t="shared" si="636"/>
        <v>0</v>
      </c>
      <c r="S1251" s="135">
        <f t="shared" si="628"/>
        <v>0</v>
      </c>
      <c r="T1251" s="145">
        <f t="shared" si="637"/>
        <v>7.8600000000000003E-2</v>
      </c>
      <c r="U1251" s="143">
        <f t="shared" si="617"/>
        <v>16</v>
      </c>
      <c r="V1251" s="143">
        <v>252</v>
      </c>
      <c r="W1251" s="142">
        <f t="shared" si="629"/>
        <v>1.0048156150000001</v>
      </c>
      <c r="X1251" s="135">
        <f t="shared" si="630"/>
        <v>4.4441738900000001</v>
      </c>
      <c r="Y1251" s="135">
        <f t="shared" si="631"/>
        <v>0</v>
      </c>
      <c r="Z1251" s="148" t="str">
        <f t="shared" si="640"/>
        <v>A+J=</v>
      </c>
      <c r="AA1251" s="140">
        <f t="shared" si="641"/>
        <v>45313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4"/>
      <c r="DX1251" s="1"/>
      <c r="DY1251" s="1"/>
      <c r="DZ1251" s="1"/>
      <c r="EA1251" s="1"/>
      <c r="EB1251" s="1"/>
      <c r="EC1251" s="1"/>
    </row>
    <row r="1252" spans="1:133" ht="15" x14ac:dyDescent="0.2">
      <c r="A1252" s="134">
        <f t="shared" si="632"/>
        <v>45305</v>
      </c>
      <c r="B1252" s="135">
        <f t="shared" si="624"/>
        <v>927.31153241000004</v>
      </c>
      <c r="C1252" s="220">
        <f t="shared" si="623"/>
        <v>722.12426513808668</v>
      </c>
      <c r="D1252" s="136">
        <f t="shared" si="633"/>
        <v>6716.74</v>
      </c>
      <c r="E1252" s="137">
        <f t="shared" si="619"/>
        <v>6735.55</v>
      </c>
      <c r="F1252" s="138">
        <f t="shared" si="620"/>
        <v>45250</v>
      </c>
      <c r="G1252" s="139">
        <f t="shared" si="625"/>
        <v>2.8004657021114543E-3</v>
      </c>
      <c r="H1252" s="140">
        <f t="shared" si="638"/>
        <v>45313</v>
      </c>
      <c r="I1252" s="140">
        <f t="shared" si="626"/>
        <v>45313</v>
      </c>
      <c r="J1252" s="141">
        <f t="shared" si="634"/>
        <v>21</v>
      </c>
      <c r="K1252" s="141">
        <f t="shared" si="622"/>
        <v>16</v>
      </c>
      <c r="L1252" s="8">
        <f t="shared" si="635"/>
        <v>1.0021329699999999</v>
      </c>
      <c r="M1252" s="142">
        <f t="shared" si="621"/>
        <v>1.0023997600000001</v>
      </c>
      <c r="N1252" s="142">
        <f t="shared" si="642"/>
        <v>1.2752695749264495</v>
      </c>
      <c r="O1252" s="135">
        <f t="shared" si="618"/>
        <v>1.2779896799999999</v>
      </c>
      <c r="P1252" s="135">
        <f t="shared" si="627"/>
        <v>922.86735852000004</v>
      </c>
      <c r="Q1252" s="190">
        <f t="shared" si="639"/>
        <v>0</v>
      </c>
      <c r="R1252" s="191">
        <f t="shared" si="636"/>
        <v>0</v>
      </c>
      <c r="S1252" s="135">
        <f t="shared" si="628"/>
        <v>0</v>
      </c>
      <c r="T1252" s="145">
        <f t="shared" si="637"/>
        <v>7.8600000000000003E-2</v>
      </c>
      <c r="U1252" s="143">
        <f t="shared" si="617"/>
        <v>16</v>
      </c>
      <c r="V1252" s="143">
        <v>252</v>
      </c>
      <c r="W1252" s="142">
        <f t="shared" si="629"/>
        <v>1.0048156150000001</v>
      </c>
      <c r="X1252" s="135">
        <f t="shared" si="630"/>
        <v>4.4441738900000001</v>
      </c>
      <c r="Y1252" s="135">
        <f t="shared" si="631"/>
        <v>0</v>
      </c>
      <c r="Z1252" s="148" t="str">
        <f t="shared" si="640"/>
        <v>A+J=</v>
      </c>
      <c r="AA1252" s="140">
        <f t="shared" si="641"/>
        <v>45313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4"/>
      <c r="DX1252" s="1"/>
      <c r="DY1252" s="1"/>
      <c r="DZ1252" s="1"/>
      <c r="EA1252" s="1"/>
      <c r="EB1252" s="1"/>
      <c r="EC1252" s="1"/>
    </row>
    <row r="1253" spans="1:133" ht="15" x14ac:dyDescent="0.2">
      <c r="A1253" s="134">
        <f t="shared" si="632"/>
        <v>45306</v>
      </c>
      <c r="B1253" s="135">
        <f t="shared" si="624"/>
        <v>927.31153241000004</v>
      </c>
      <c r="C1253" s="220">
        <f t="shared" si="623"/>
        <v>722.12426513808668</v>
      </c>
      <c r="D1253" s="136">
        <f t="shared" si="633"/>
        <v>6716.74</v>
      </c>
      <c r="E1253" s="137">
        <f t="shared" si="619"/>
        <v>6735.55</v>
      </c>
      <c r="F1253" s="138">
        <f t="shared" si="620"/>
        <v>45250</v>
      </c>
      <c r="G1253" s="139">
        <f t="shared" si="625"/>
        <v>2.8004657021114543E-3</v>
      </c>
      <c r="H1253" s="140">
        <f t="shared" si="638"/>
        <v>45313</v>
      </c>
      <c r="I1253" s="140">
        <f t="shared" si="626"/>
        <v>45313</v>
      </c>
      <c r="J1253" s="141">
        <f t="shared" si="634"/>
        <v>21</v>
      </c>
      <c r="K1253" s="141">
        <f t="shared" si="622"/>
        <v>16</v>
      </c>
      <c r="L1253" s="8">
        <f t="shared" si="635"/>
        <v>1.0021329699999999</v>
      </c>
      <c r="M1253" s="142">
        <f t="shared" si="621"/>
        <v>1.0023997600000001</v>
      </c>
      <c r="N1253" s="142">
        <f t="shared" si="642"/>
        <v>1.2752695749264495</v>
      </c>
      <c r="O1253" s="135">
        <f t="shared" si="618"/>
        <v>1.2779896799999999</v>
      </c>
      <c r="P1253" s="135">
        <f t="shared" si="627"/>
        <v>922.86735852000004</v>
      </c>
      <c r="Q1253" s="190">
        <f t="shared" si="639"/>
        <v>0</v>
      </c>
      <c r="R1253" s="191">
        <f t="shared" si="636"/>
        <v>0</v>
      </c>
      <c r="S1253" s="135">
        <f t="shared" si="628"/>
        <v>0</v>
      </c>
      <c r="T1253" s="145">
        <f t="shared" si="637"/>
        <v>7.8600000000000003E-2</v>
      </c>
      <c r="U1253" s="143">
        <f t="shared" ref="U1253:U1316" si="643">IF(Q1252&gt;0,1,IF(K1253=K1252,U1252,U1252+1))</f>
        <v>16</v>
      </c>
      <c r="V1253" s="143">
        <v>252</v>
      </c>
      <c r="W1253" s="142">
        <f t="shared" si="629"/>
        <v>1.0048156150000001</v>
      </c>
      <c r="X1253" s="135">
        <f t="shared" si="630"/>
        <v>4.4441738900000001</v>
      </c>
      <c r="Y1253" s="135">
        <f t="shared" si="631"/>
        <v>0</v>
      </c>
      <c r="Z1253" s="148" t="str">
        <f t="shared" si="640"/>
        <v>A+J=</v>
      </c>
      <c r="AA1253" s="140">
        <f t="shared" si="641"/>
        <v>45313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4"/>
      <c r="DX1253" s="1"/>
      <c r="DY1253" s="1"/>
      <c r="DZ1253" s="1"/>
      <c r="EA1253" s="1"/>
      <c r="EB1253" s="1"/>
      <c r="EC1253" s="1"/>
    </row>
    <row r="1254" spans="1:133" ht="15" x14ac:dyDescent="0.2">
      <c r="A1254" s="134">
        <f t="shared" si="632"/>
        <v>45307</v>
      </c>
      <c r="B1254" s="135">
        <f t="shared" si="624"/>
        <v>927.71353751999993</v>
      </c>
      <c r="C1254" s="220">
        <f t="shared" si="623"/>
        <v>722.12426513808668</v>
      </c>
      <c r="D1254" s="136">
        <f t="shared" si="633"/>
        <v>6716.74</v>
      </c>
      <c r="E1254" s="137">
        <f t="shared" si="619"/>
        <v>6735.55</v>
      </c>
      <c r="F1254" s="138">
        <f t="shared" si="620"/>
        <v>45250</v>
      </c>
      <c r="G1254" s="139">
        <f t="shared" si="625"/>
        <v>2.8004657021114543E-3</v>
      </c>
      <c r="H1254" s="140">
        <f t="shared" si="638"/>
        <v>45313</v>
      </c>
      <c r="I1254" s="140">
        <f t="shared" si="626"/>
        <v>45313</v>
      </c>
      <c r="J1254" s="141">
        <f t="shared" si="634"/>
        <v>21</v>
      </c>
      <c r="K1254" s="141">
        <f t="shared" si="622"/>
        <v>17</v>
      </c>
      <c r="L1254" s="8">
        <f t="shared" si="635"/>
        <v>1.0022664299999999</v>
      </c>
      <c r="M1254" s="142">
        <f t="shared" si="621"/>
        <v>1.0023997600000001</v>
      </c>
      <c r="N1254" s="142">
        <f t="shared" si="642"/>
        <v>1.2752695749264495</v>
      </c>
      <c r="O1254" s="135">
        <f t="shared" si="618"/>
        <v>1.27815988</v>
      </c>
      <c r="P1254" s="135">
        <f t="shared" si="627"/>
        <v>922.99026406999997</v>
      </c>
      <c r="Q1254" s="190">
        <f t="shared" si="639"/>
        <v>0</v>
      </c>
      <c r="R1254" s="191">
        <f t="shared" si="636"/>
        <v>0</v>
      </c>
      <c r="S1254" s="135">
        <f t="shared" si="628"/>
        <v>0</v>
      </c>
      <c r="T1254" s="145">
        <f t="shared" si="637"/>
        <v>7.8600000000000003E-2</v>
      </c>
      <c r="U1254" s="143">
        <f t="shared" si="643"/>
        <v>17</v>
      </c>
      <c r="V1254" s="143">
        <v>252</v>
      </c>
      <c r="W1254" s="142">
        <f t="shared" si="629"/>
        <v>1.0051173600000001</v>
      </c>
      <c r="X1254" s="135">
        <f t="shared" si="630"/>
        <v>4.7232734499999998</v>
      </c>
      <c r="Y1254" s="135">
        <f t="shared" si="631"/>
        <v>0</v>
      </c>
      <c r="Z1254" s="148" t="str">
        <f t="shared" si="640"/>
        <v>A+J=</v>
      </c>
      <c r="AA1254" s="140">
        <f t="shared" si="641"/>
        <v>45313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4"/>
      <c r="DX1254" s="1"/>
      <c r="DY1254" s="1"/>
      <c r="DZ1254" s="1"/>
      <c r="EA1254" s="1"/>
      <c r="EB1254" s="1"/>
      <c r="EC1254" s="1"/>
    </row>
    <row r="1255" spans="1:133" ht="15" x14ac:dyDescent="0.2">
      <c r="A1255" s="134">
        <f t="shared" si="632"/>
        <v>45308</v>
      </c>
      <c r="B1255" s="135">
        <f t="shared" si="624"/>
        <v>928.11571532999994</v>
      </c>
      <c r="C1255" s="220">
        <f t="shared" si="623"/>
        <v>722.12426513808668</v>
      </c>
      <c r="D1255" s="136">
        <f t="shared" si="633"/>
        <v>6716.74</v>
      </c>
      <c r="E1255" s="137">
        <f t="shared" si="619"/>
        <v>6735.55</v>
      </c>
      <c r="F1255" s="138">
        <f t="shared" si="620"/>
        <v>45250</v>
      </c>
      <c r="G1255" s="139">
        <f t="shared" si="625"/>
        <v>2.8004657021114543E-3</v>
      </c>
      <c r="H1255" s="140">
        <f t="shared" si="638"/>
        <v>45313</v>
      </c>
      <c r="I1255" s="140">
        <f t="shared" si="626"/>
        <v>45313</v>
      </c>
      <c r="J1255" s="141">
        <f t="shared" si="634"/>
        <v>21</v>
      </c>
      <c r="K1255" s="141">
        <f t="shared" si="622"/>
        <v>18</v>
      </c>
      <c r="L1255" s="8">
        <f t="shared" si="635"/>
        <v>1.0023999100000001</v>
      </c>
      <c r="M1255" s="142">
        <f t="shared" si="621"/>
        <v>1.0023997600000001</v>
      </c>
      <c r="N1255" s="142">
        <f t="shared" si="642"/>
        <v>1.2752695749264495</v>
      </c>
      <c r="O1255" s="135">
        <f t="shared" si="618"/>
        <v>1.2783301</v>
      </c>
      <c r="P1255" s="135">
        <f t="shared" si="627"/>
        <v>923.11318405999998</v>
      </c>
      <c r="Q1255" s="190">
        <f t="shared" si="639"/>
        <v>0</v>
      </c>
      <c r="R1255" s="191">
        <f t="shared" si="636"/>
        <v>0</v>
      </c>
      <c r="S1255" s="135">
        <f t="shared" si="628"/>
        <v>0</v>
      </c>
      <c r="T1255" s="145">
        <f t="shared" si="637"/>
        <v>7.8600000000000003E-2</v>
      </c>
      <c r="U1255" s="143">
        <f t="shared" si="643"/>
        <v>18</v>
      </c>
      <c r="V1255" s="143">
        <v>252</v>
      </c>
      <c r="W1255" s="142">
        <f t="shared" si="629"/>
        <v>1.0054191960000001</v>
      </c>
      <c r="X1255" s="135">
        <f t="shared" si="630"/>
        <v>5.0025312700000004</v>
      </c>
      <c r="Y1255" s="135">
        <f t="shared" si="631"/>
        <v>0</v>
      </c>
      <c r="Z1255" s="148" t="str">
        <f t="shared" si="640"/>
        <v>A+J=</v>
      </c>
      <c r="AA1255" s="140">
        <f t="shared" si="641"/>
        <v>45313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4"/>
      <c r="DX1255" s="1"/>
      <c r="DY1255" s="1"/>
      <c r="DZ1255" s="1"/>
      <c r="EA1255" s="1"/>
      <c r="EB1255" s="1"/>
      <c r="EC1255" s="1"/>
    </row>
    <row r="1256" spans="1:133" ht="15" x14ac:dyDescent="0.2">
      <c r="A1256" s="134">
        <f t="shared" si="632"/>
        <v>45309</v>
      </c>
      <c r="B1256" s="135">
        <f t="shared" si="624"/>
        <v>928.51807223000003</v>
      </c>
      <c r="C1256" s="220">
        <f t="shared" si="623"/>
        <v>722.12426513808668</v>
      </c>
      <c r="D1256" s="136">
        <f t="shared" si="633"/>
        <v>6716.74</v>
      </c>
      <c r="E1256" s="137">
        <f t="shared" si="619"/>
        <v>6735.55</v>
      </c>
      <c r="F1256" s="138">
        <f t="shared" si="620"/>
        <v>45250</v>
      </c>
      <c r="G1256" s="139">
        <f t="shared" si="625"/>
        <v>2.8004657021114543E-3</v>
      </c>
      <c r="H1256" s="140">
        <f t="shared" si="638"/>
        <v>45313</v>
      </c>
      <c r="I1256" s="140">
        <f t="shared" si="626"/>
        <v>45313</v>
      </c>
      <c r="J1256" s="141">
        <f t="shared" si="634"/>
        <v>21</v>
      </c>
      <c r="K1256" s="141">
        <f t="shared" si="622"/>
        <v>19</v>
      </c>
      <c r="L1256" s="8">
        <f t="shared" si="635"/>
        <v>1.0025334100000001</v>
      </c>
      <c r="M1256" s="142">
        <f t="shared" si="621"/>
        <v>1.0023997600000001</v>
      </c>
      <c r="N1256" s="142">
        <f t="shared" si="642"/>
        <v>1.2752695749264495</v>
      </c>
      <c r="O1256" s="135">
        <f t="shared" si="618"/>
        <v>1.2785003500000001</v>
      </c>
      <c r="P1256" s="135">
        <f t="shared" si="627"/>
        <v>923.23612572000002</v>
      </c>
      <c r="Q1256" s="190">
        <f t="shared" si="639"/>
        <v>0</v>
      </c>
      <c r="R1256" s="191">
        <f t="shared" si="636"/>
        <v>0</v>
      </c>
      <c r="S1256" s="135">
        <f t="shared" si="628"/>
        <v>0</v>
      </c>
      <c r="T1256" s="145">
        <f t="shared" si="637"/>
        <v>7.8600000000000003E-2</v>
      </c>
      <c r="U1256" s="143">
        <f t="shared" si="643"/>
        <v>19</v>
      </c>
      <c r="V1256" s="143">
        <v>252</v>
      </c>
      <c r="W1256" s="142">
        <f t="shared" si="629"/>
        <v>1.005721122</v>
      </c>
      <c r="X1256" s="135">
        <f t="shared" si="630"/>
        <v>5.28194651</v>
      </c>
      <c r="Y1256" s="135">
        <f t="shared" si="631"/>
        <v>0</v>
      </c>
      <c r="Z1256" s="148" t="str">
        <f t="shared" si="640"/>
        <v>A+J=</v>
      </c>
      <c r="AA1256" s="140">
        <f t="shared" si="641"/>
        <v>45313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4"/>
      <c r="DX1256" s="1"/>
      <c r="DY1256" s="1"/>
      <c r="DZ1256" s="1"/>
      <c r="EA1256" s="1"/>
      <c r="EB1256" s="1"/>
      <c r="EC1256" s="1"/>
    </row>
    <row r="1257" spans="1:133" ht="15" x14ac:dyDescent="0.2">
      <c r="A1257" s="134">
        <f t="shared" si="632"/>
        <v>45310</v>
      </c>
      <c r="B1257" s="135">
        <f t="shared" si="624"/>
        <v>928.92060099000003</v>
      </c>
      <c r="C1257" s="220">
        <f t="shared" si="623"/>
        <v>722.12426513808668</v>
      </c>
      <c r="D1257" s="136">
        <f t="shared" si="633"/>
        <v>6716.74</v>
      </c>
      <c r="E1257" s="137">
        <f t="shared" si="619"/>
        <v>6735.55</v>
      </c>
      <c r="F1257" s="138">
        <f t="shared" si="620"/>
        <v>45250</v>
      </c>
      <c r="G1257" s="139">
        <f t="shared" si="625"/>
        <v>2.8004657021114543E-3</v>
      </c>
      <c r="H1257" s="140">
        <f t="shared" si="638"/>
        <v>45313</v>
      </c>
      <c r="I1257" s="140">
        <f t="shared" si="626"/>
        <v>45313</v>
      </c>
      <c r="J1257" s="141">
        <f t="shared" si="634"/>
        <v>21</v>
      </c>
      <c r="K1257" s="141">
        <f t="shared" si="622"/>
        <v>20</v>
      </c>
      <c r="L1257" s="8">
        <f t="shared" si="635"/>
        <v>1.00266693</v>
      </c>
      <c r="M1257" s="142">
        <f t="shared" si="621"/>
        <v>1.0023997600000001</v>
      </c>
      <c r="N1257" s="142">
        <f t="shared" si="642"/>
        <v>1.2752695749264495</v>
      </c>
      <c r="O1257" s="135">
        <f t="shared" ref="O1257:O1320" si="644">TRUNC(TRUNC((L1257*N1257),15),8)</f>
        <v>1.27867062</v>
      </c>
      <c r="P1257" s="135">
        <f t="shared" si="627"/>
        <v>923.35908182000003</v>
      </c>
      <c r="Q1257" s="190">
        <f t="shared" si="639"/>
        <v>0</v>
      </c>
      <c r="R1257" s="191">
        <f t="shared" si="636"/>
        <v>0</v>
      </c>
      <c r="S1257" s="135">
        <f t="shared" si="628"/>
        <v>0</v>
      </c>
      <c r="T1257" s="145">
        <f t="shared" si="637"/>
        <v>7.8600000000000003E-2</v>
      </c>
      <c r="U1257" s="143">
        <f t="shared" si="643"/>
        <v>20</v>
      </c>
      <c r="V1257" s="143">
        <v>252</v>
      </c>
      <c r="W1257" s="142">
        <f t="shared" si="629"/>
        <v>1.006023138</v>
      </c>
      <c r="X1257" s="135">
        <f t="shared" si="630"/>
        <v>5.5615191700000004</v>
      </c>
      <c r="Y1257" s="135">
        <f t="shared" si="631"/>
        <v>0</v>
      </c>
      <c r="Z1257" s="148" t="str">
        <f t="shared" si="640"/>
        <v>A+J=</v>
      </c>
      <c r="AA1257" s="140">
        <f t="shared" si="641"/>
        <v>45313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4"/>
      <c r="DX1257" s="1"/>
      <c r="DY1257" s="1"/>
      <c r="DZ1257" s="1"/>
      <c r="EA1257" s="1"/>
      <c r="EB1257" s="1"/>
      <c r="EC1257" s="1"/>
    </row>
    <row r="1258" spans="1:133" ht="15" x14ac:dyDescent="0.2">
      <c r="A1258" s="134">
        <f t="shared" si="632"/>
        <v>45311</v>
      </c>
      <c r="B1258" s="135">
        <f t="shared" si="624"/>
        <v>929.32330350999996</v>
      </c>
      <c r="C1258" s="220">
        <f t="shared" si="623"/>
        <v>722.12426513808668</v>
      </c>
      <c r="D1258" s="136">
        <f t="shared" si="633"/>
        <v>6716.74</v>
      </c>
      <c r="E1258" s="137">
        <f t="shared" ref="E1258:E1321" si="645">IF($K1258=1,VLOOKUP($A1257,$AO$10:$AS$131,4),E1257)</f>
        <v>6735.55</v>
      </c>
      <c r="F1258" s="138">
        <f t="shared" ref="F1258:F1321" si="646">IF($K1258=1,VLOOKUP($A1257,$AO$10:$AS$131,5),F1257)</f>
        <v>45250</v>
      </c>
      <c r="G1258" s="139">
        <f t="shared" si="625"/>
        <v>2.8004657021114543E-3</v>
      </c>
      <c r="H1258" s="140">
        <f t="shared" si="638"/>
        <v>45342</v>
      </c>
      <c r="I1258" s="140">
        <f t="shared" si="626"/>
        <v>45313</v>
      </c>
      <c r="J1258" s="141">
        <f t="shared" si="634"/>
        <v>21</v>
      </c>
      <c r="K1258" s="141">
        <f t="shared" si="622"/>
        <v>21</v>
      </c>
      <c r="L1258" s="8">
        <f t="shared" si="635"/>
        <v>1.00280046</v>
      </c>
      <c r="M1258" s="142">
        <f t="shared" ref="M1258:M1321" si="647">IF(I1258&gt;I1257,L1257,M1257)</f>
        <v>1.0023997600000001</v>
      </c>
      <c r="N1258" s="142">
        <f t="shared" si="642"/>
        <v>1.2752695749264495</v>
      </c>
      <c r="O1258" s="135">
        <f t="shared" si="644"/>
        <v>1.27884091</v>
      </c>
      <c r="P1258" s="135">
        <f t="shared" si="627"/>
        <v>923.48205236000001</v>
      </c>
      <c r="Q1258" s="190">
        <f t="shared" si="639"/>
        <v>0</v>
      </c>
      <c r="R1258" s="191">
        <f t="shared" si="636"/>
        <v>0</v>
      </c>
      <c r="S1258" s="135">
        <f t="shared" si="628"/>
        <v>0</v>
      </c>
      <c r="T1258" s="145">
        <f t="shared" si="637"/>
        <v>7.8600000000000003E-2</v>
      </c>
      <c r="U1258" s="143">
        <f t="shared" si="643"/>
        <v>21</v>
      </c>
      <c r="V1258" s="143">
        <v>252</v>
      </c>
      <c r="W1258" s="142">
        <f t="shared" si="629"/>
        <v>1.0063252460000001</v>
      </c>
      <c r="X1258" s="135">
        <f t="shared" si="630"/>
        <v>5.8412511499999997</v>
      </c>
      <c r="Y1258" s="135">
        <f t="shared" si="631"/>
        <v>0</v>
      </c>
      <c r="Z1258" s="148" t="str">
        <f t="shared" si="640"/>
        <v>A+J=</v>
      </c>
      <c r="AA1258" s="140">
        <f t="shared" si="641"/>
        <v>45313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4"/>
      <c r="DX1258" s="1"/>
      <c r="DY1258" s="1"/>
      <c r="DZ1258" s="1"/>
      <c r="EA1258" s="1"/>
      <c r="EB1258" s="1"/>
      <c r="EC1258" s="1"/>
    </row>
    <row r="1259" spans="1:133" ht="15" x14ac:dyDescent="0.2">
      <c r="A1259" s="134">
        <f t="shared" si="632"/>
        <v>45312</v>
      </c>
      <c r="B1259" s="135">
        <f t="shared" si="624"/>
        <v>929.32330350999996</v>
      </c>
      <c r="C1259" s="220">
        <f t="shared" si="623"/>
        <v>722.12426513808668</v>
      </c>
      <c r="D1259" s="136">
        <f t="shared" si="633"/>
        <v>6716.74</v>
      </c>
      <c r="E1259" s="137">
        <f t="shared" si="645"/>
        <v>6735.55</v>
      </c>
      <c r="F1259" s="138">
        <f t="shared" si="646"/>
        <v>45250</v>
      </c>
      <c r="G1259" s="139">
        <f t="shared" si="625"/>
        <v>2.8004657021114543E-3</v>
      </c>
      <c r="H1259" s="140">
        <f t="shared" si="638"/>
        <v>45342</v>
      </c>
      <c r="I1259" s="140">
        <f t="shared" si="626"/>
        <v>45313</v>
      </c>
      <c r="J1259" s="141">
        <f t="shared" si="634"/>
        <v>21</v>
      </c>
      <c r="K1259" s="141">
        <f t="shared" si="622"/>
        <v>21</v>
      </c>
      <c r="L1259" s="8">
        <f t="shared" si="635"/>
        <v>1.00280046</v>
      </c>
      <c r="M1259" s="142">
        <f t="shared" si="647"/>
        <v>1.0023997600000001</v>
      </c>
      <c r="N1259" s="142">
        <f t="shared" si="642"/>
        <v>1.2752695749264495</v>
      </c>
      <c r="O1259" s="135">
        <f t="shared" si="644"/>
        <v>1.27884091</v>
      </c>
      <c r="P1259" s="135">
        <f t="shared" si="627"/>
        <v>923.48205236000001</v>
      </c>
      <c r="Q1259" s="190">
        <f t="shared" si="639"/>
        <v>0</v>
      </c>
      <c r="R1259" s="191">
        <f t="shared" si="636"/>
        <v>0</v>
      </c>
      <c r="S1259" s="135">
        <f t="shared" si="628"/>
        <v>0</v>
      </c>
      <c r="T1259" s="145">
        <f t="shared" si="637"/>
        <v>7.8600000000000003E-2</v>
      </c>
      <c r="U1259" s="143">
        <f t="shared" si="643"/>
        <v>21</v>
      </c>
      <c r="V1259" s="143">
        <v>252</v>
      </c>
      <c r="W1259" s="142">
        <f t="shared" si="629"/>
        <v>1.0063252460000001</v>
      </c>
      <c r="X1259" s="135">
        <f t="shared" si="630"/>
        <v>5.8412511499999997</v>
      </c>
      <c r="Y1259" s="135">
        <f t="shared" si="631"/>
        <v>0</v>
      </c>
      <c r="Z1259" s="148" t="str">
        <f t="shared" si="640"/>
        <v>A+J=</v>
      </c>
      <c r="AA1259" s="140">
        <f t="shared" si="641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4"/>
      <c r="DX1259" s="1"/>
      <c r="DY1259" s="1"/>
      <c r="DZ1259" s="1"/>
      <c r="EA1259" s="1"/>
      <c r="EB1259" s="1"/>
      <c r="EC1259" s="1"/>
    </row>
    <row r="1260" spans="1:133" ht="15" x14ac:dyDescent="0.2">
      <c r="A1260" s="134">
        <f t="shared" si="632"/>
        <v>45313</v>
      </c>
      <c r="B1260" s="135">
        <f t="shared" si="624"/>
        <v>929.32330350999996</v>
      </c>
      <c r="C1260" s="220">
        <f t="shared" si="623"/>
        <v>722.12426513808668</v>
      </c>
      <c r="D1260" s="136">
        <f t="shared" si="633"/>
        <v>6716.74</v>
      </c>
      <c r="E1260" s="137">
        <f t="shared" si="645"/>
        <v>6735.55</v>
      </c>
      <c r="F1260" s="138">
        <f t="shared" si="646"/>
        <v>45250</v>
      </c>
      <c r="G1260" s="139">
        <f t="shared" si="625"/>
        <v>2.8004657021114543E-3</v>
      </c>
      <c r="H1260" s="140">
        <f t="shared" si="638"/>
        <v>45342</v>
      </c>
      <c r="I1260" s="140">
        <f t="shared" si="626"/>
        <v>45313</v>
      </c>
      <c r="J1260" s="141">
        <f t="shared" si="634"/>
        <v>21</v>
      </c>
      <c r="K1260" s="141">
        <f t="shared" si="622"/>
        <v>21</v>
      </c>
      <c r="L1260" s="8">
        <f t="shared" si="635"/>
        <v>1.00280046</v>
      </c>
      <c r="M1260" s="142">
        <f t="shared" si="647"/>
        <v>1.0023997600000001</v>
      </c>
      <c r="N1260" s="142">
        <f t="shared" si="642"/>
        <v>1.2752695749264495</v>
      </c>
      <c r="O1260" s="135">
        <f t="shared" si="644"/>
        <v>1.27884091</v>
      </c>
      <c r="P1260" s="135">
        <f t="shared" si="627"/>
        <v>923.48205236000001</v>
      </c>
      <c r="Q1260" s="190">
        <f t="shared" si="639"/>
        <v>41</v>
      </c>
      <c r="R1260" s="191">
        <f t="shared" si="636"/>
        <v>1.2687053635810847E-2</v>
      </c>
      <c r="S1260" s="135">
        <f t="shared" si="628"/>
        <v>11.71626633</v>
      </c>
      <c r="T1260" s="145">
        <f t="shared" si="637"/>
        <v>7.8600000000000003E-2</v>
      </c>
      <c r="U1260" s="143">
        <f t="shared" si="643"/>
        <v>21</v>
      </c>
      <c r="V1260" s="143">
        <v>252</v>
      </c>
      <c r="W1260" s="142">
        <f t="shared" si="629"/>
        <v>1.0063252460000001</v>
      </c>
      <c r="X1260" s="135">
        <f t="shared" si="630"/>
        <v>5.8412511499999997</v>
      </c>
      <c r="Y1260" s="135">
        <f t="shared" si="631"/>
        <v>17.557517480000001</v>
      </c>
      <c r="Z1260" s="148" t="str">
        <f t="shared" si="640"/>
        <v>A+J=</v>
      </c>
      <c r="AA1260" s="140">
        <f t="shared" si="641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4"/>
      <c r="DX1260" s="1"/>
      <c r="DY1260" s="1"/>
      <c r="DZ1260" s="1"/>
      <c r="EA1260" s="1"/>
      <c r="EB1260" s="1"/>
      <c r="EC1260" s="1"/>
    </row>
    <row r="1261" spans="1:133" ht="15" x14ac:dyDescent="0.2">
      <c r="A1261" s="134">
        <f t="shared" si="632"/>
        <v>45314</v>
      </c>
      <c r="B1261" s="135">
        <f t="shared" si="624"/>
        <v>912.30769291000001</v>
      </c>
      <c r="C1261" s="220">
        <f t="shared" si="623"/>
        <v>712.96263585458178</v>
      </c>
      <c r="D1261" s="136">
        <f t="shared" si="633"/>
        <v>6735.55</v>
      </c>
      <c r="E1261" s="137">
        <f t="shared" si="645"/>
        <v>6773.27</v>
      </c>
      <c r="F1261" s="138">
        <f t="shared" si="646"/>
        <v>45282</v>
      </c>
      <c r="G1261" s="139">
        <f t="shared" si="625"/>
        <v>5.6001365886972909E-3</v>
      </c>
      <c r="H1261" s="140">
        <f t="shared" si="638"/>
        <v>45342</v>
      </c>
      <c r="I1261" s="140">
        <f t="shared" si="626"/>
        <v>45342</v>
      </c>
      <c r="J1261" s="141">
        <f t="shared" si="634"/>
        <v>19</v>
      </c>
      <c r="K1261" s="141">
        <f t="shared" si="622"/>
        <v>1</v>
      </c>
      <c r="L1261" s="8">
        <f t="shared" si="635"/>
        <v>1.00029396</v>
      </c>
      <c r="M1261" s="142">
        <f t="shared" si="647"/>
        <v>1.00280046</v>
      </c>
      <c r="N1261" s="142">
        <f t="shared" si="642"/>
        <v>1.2788409163602481</v>
      </c>
      <c r="O1261" s="135">
        <f t="shared" si="644"/>
        <v>1.2792168399999999</v>
      </c>
      <c r="P1261" s="135">
        <f t="shared" si="627"/>
        <v>912.03381006999996</v>
      </c>
      <c r="Q1261" s="190">
        <f t="shared" si="639"/>
        <v>0</v>
      </c>
      <c r="R1261" s="191">
        <f t="shared" si="636"/>
        <v>0</v>
      </c>
      <c r="S1261" s="135">
        <f t="shared" si="628"/>
        <v>0</v>
      </c>
      <c r="T1261" s="145">
        <f t="shared" si="637"/>
        <v>7.8600000000000003E-2</v>
      </c>
      <c r="U1261" s="143">
        <f t="shared" si="643"/>
        <v>1</v>
      </c>
      <c r="V1261" s="143">
        <v>252</v>
      </c>
      <c r="W1261" s="142">
        <f t="shared" si="629"/>
        <v>1.0003002990000001</v>
      </c>
      <c r="X1261" s="135">
        <f t="shared" si="630"/>
        <v>0.27388284000000002</v>
      </c>
      <c r="Y1261" s="135">
        <f t="shared" si="631"/>
        <v>0</v>
      </c>
      <c r="Z1261" s="148" t="str">
        <f t="shared" si="640"/>
        <v>A+J=</v>
      </c>
      <c r="AA1261" s="140">
        <f t="shared" si="641"/>
        <v>45342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4"/>
      <c r="DX1261" s="1"/>
      <c r="DY1261" s="1"/>
      <c r="DZ1261" s="1"/>
      <c r="EA1261" s="1"/>
      <c r="EB1261" s="1"/>
      <c r="EC1261" s="1"/>
    </row>
    <row r="1262" spans="1:133" ht="15" x14ac:dyDescent="0.2">
      <c r="A1262" s="134">
        <f t="shared" si="632"/>
        <v>45315</v>
      </c>
      <c r="B1262" s="135">
        <f t="shared" si="624"/>
        <v>912.84992043</v>
      </c>
      <c r="C1262" s="220">
        <f t="shared" si="623"/>
        <v>712.96263585458178</v>
      </c>
      <c r="D1262" s="136">
        <f t="shared" si="633"/>
        <v>6735.55</v>
      </c>
      <c r="E1262" s="137">
        <f t="shared" si="645"/>
        <v>6773.27</v>
      </c>
      <c r="F1262" s="138">
        <f t="shared" si="646"/>
        <v>45282</v>
      </c>
      <c r="G1262" s="139">
        <f t="shared" si="625"/>
        <v>5.6001365886972909E-3</v>
      </c>
      <c r="H1262" s="140">
        <f t="shared" si="638"/>
        <v>45342</v>
      </c>
      <c r="I1262" s="140">
        <f t="shared" si="626"/>
        <v>45342</v>
      </c>
      <c r="J1262" s="141">
        <f t="shared" si="634"/>
        <v>19</v>
      </c>
      <c r="K1262" s="141">
        <f t="shared" ref="K1262:K1325" si="648">(J1262-(NETWORKDAYS(A1262,I1262,AD$148:AD$502)-1))</f>
        <v>2</v>
      </c>
      <c r="L1262" s="8">
        <f t="shared" si="635"/>
        <v>1.00058801</v>
      </c>
      <c r="M1262" s="142">
        <f t="shared" si="647"/>
        <v>1.00280046</v>
      </c>
      <c r="N1262" s="142">
        <f t="shared" si="642"/>
        <v>1.2788409163602481</v>
      </c>
      <c r="O1262" s="135">
        <f t="shared" si="644"/>
        <v>1.27959288</v>
      </c>
      <c r="P1262" s="135">
        <f t="shared" si="627"/>
        <v>912.30191253999999</v>
      </c>
      <c r="Q1262" s="190">
        <f t="shared" si="639"/>
        <v>0</v>
      </c>
      <c r="R1262" s="191">
        <f t="shared" si="636"/>
        <v>0</v>
      </c>
      <c r="S1262" s="135">
        <f t="shared" si="628"/>
        <v>0</v>
      </c>
      <c r="T1262" s="145">
        <f t="shared" si="637"/>
        <v>7.8600000000000003E-2</v>
      </c>
      <c r="U1262" s="143">
        <f t="shared" si="643"/>
        <v>2</v>
      </c>
      <c r="V1262" s="143">
        <v>252</v>
      </c>
      <c r="W1262" s="142">
        <f t="shared" si="629"/>
        <v>1.0006006869999999</v>
      </c>
      <c r="X1262" s="135">
        <f t="shared" si="630"/>
        <v>0.54800789000000005</v>
      </c>
      <c r="Y1262" s="135">
        <f t="shared" si="631"/>
        <v>0</v>
      </c>
      <c r="Z1262" s="148" t="str">
        <f t="shared" si="640"/>
        <v>A+J=</v>
      </c>
      <c r="AA1262" s="140">
        <f t="shared" si="641"/>
        <v>45342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4"/>
      <c r="DX1262" s="1"/>
      <c r="DY1262" s="1"/>
      <c r="DZ1262" s="1"/>
      <c r="EA1262" s="1"/>
      <c r="EB1262" s="1"/>
      <c r="EC1262" s="1"/>
    </row>
    <row r="1263" spans="1:133" ht="15" x14ac:dyDescent="0.2">
      <c r="A1263" s="134">
        <f t="shared" si="632"/>
        <v>45316</v>
      </c>
      <c r="B1263" s="135">
        <f t="shared" si="624"/>
        <v>913.39247770999998</v>
      </c>
      <c r="C1263" s="220">
        <f t="shared" si="623"/>
        <v>712.96263585458178</v>
      </c>
      <c r="D1263" s="136">
        <f t="shared" si="633"/>
        <v>6735.55</v>
      </c>
      <c r="E1263" s="137">
        <f t="shared" si="645"/>
        <v>6773.27</v>
      </c>
      <c r="F1263" s="138">
        <f t="shared" si="646"/>
        <v>45282</v>
      </c>
      <c r="G1263" s="139">
        <f t="shared" si="625"/>
        <v>5.6001365886972909E-3</v>
      </c>
      <c r="H1263" s="140">
        <f t="shared" si="638"/>
        <v>45342</v>
      </c>
      <c r="I1263" s="140">
        <f t="shared" si="626"/>
        <v>45342</v>
      </c>
      <c r="J1263" s="141">
        <f t="shared" si="634"/>
        <v>19</v>
      </c>
      <c r="K1263" s="141">
        <f t="shared" si="648"/>
        <v>3</v>
      </c>
      <c r="L1263" s="8">
        <f t="shared" si="635"/>
        <v>1.00088215</v>
      </c>
      <c r="M1263" s="142">
        <f t="shared" si="647"/>
        <v>1.00280046</v>
      </c>
      <c r="N1263" s="142">
        <f t="shared" si="642"/>
        <v>1.2788409163602481</v>
      </c>
      <c r="O1263" s="135">
        <f t="shared" si="644"/>
        <v>1.2799690399999999</v>
      </c>
      <c r="P1263" s="135">
        <f t="shared" si="627"/>
        <v>912.57010057000002</v>
      </c>
      <c r="Q1263" s="190">
        <f t="shared" si="639"/>
        <v>0</v>
      </c>
      <c r="R1263" s="191">
        <f t="shared" si="636"/>
        <v>0</v>
      </c>
      <c r="S1263" s="135">
        <f t="shared" si="628"/>
        <v>0</v>
      </c>
      <c r="T1263" s="145">
        <f t="shared" si="637"/>
        <v>7.8600000000000003E-2</v>
      </c>
      <c r="U1263" s="143">
        <f t="shared" si="643"/>
        <v>3</v>
      </c>
      <c r="V1263" s="143">
        <v>252</v>
      </c>
      <c r="W1263" s="142">
        <f t="shared" si="629"/>
        <v>1.000901166</v>
      </c>
      <c r="X1263" s="135">
        <f t="shared" si="630"/>
        <v>0.82237713999999995</v>
      </c>
      <c r="Y1263" s="135">
        <f t="shared" si="631"/>
        <v>0</v>
      </c>
      <c r="Z1263" s="148" t="str">
        <f t="shared" si="640"/>
        <v>A+J=</v>
      </c>
      <c r="AA1263" s="140">
        <f t="shared" si="641"/>
        <v>45342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4"/>
      <c r="DX1263" s="1"/>
      <c r="DY1263" s="1"/>
      <c r="DZ1263" s="1"/>
      <c r="EA1263" s="1"/>
      <c r="EB1263" s="1"/>
      <c r="EC1263" s="1"/>
    </row>
    <row r="1264" spans="1:133" ht="15" x14ac:dyDescent="0.2">
      <c r="A1264" s="134">
        <f t="shared" si="632"/>
        <v>45317</v>
      </c>
      <c r="B1264" s="135">
        <f t="shared" si="624"/>
        <v>913.93535059999999</v>
      </c>
      <c r="C1264" s="220">
        <f t="shared" si="623"/>
        <v>712.96263585458178</v>
      </c>
      <c r="D1264" s="136">
        <f t="shared" si="633"/>
        <v>6735.55</v>
      </c>
      <c r="E1264" s="137">
        <f t="shared" si="645"/>
        <v>6773.27</v>
      </c>
      <c r="F1264" s="138">
        <f t="shared" si="646"/>
        <v>45282</v>
      </c>
      <c r="G1264" s="139">
        <f t="shared" si="625"/>
        <v>5.6001365886972909E-3</v>
      </c>
      <c r="H1264" s="140">
        <f t="shared" si="638"/>
        <v>45342</v>
      </c>
      <c r="I1264" s="140">
        <f t="shared" si="626"/>
        <v>45342</v>
      </c>
      <c r="J1264" s="141">
        <f t="shared" si="634"/>
        <v>19</v>
      </c>
      <c r="K1264" s="141">
        <f t="shared" si="648"/>
        <v>4</v>
      </c>
      <c r="L1264" s="8">
        <f t="shared" si="635"/>
        <v>1.00117637</v>
      </c>
      <c r="M1264" s="142">
        <f t="shared" si="647"/>
        <v>1.00280046</v>
      </c>
      <c r="N1264" s="142">
        <f t="shared" si="642"/>
        <v>1.2788409163602481</v>
      </c>
      <c r="O1264" s="135">
        <f t="shared" si="644"/>
        <v>1.2803453</v>
      </c>
      <c r="P1264" s="135">
        <f t="shared" si="627"/>
        <v>912.83835988999999</v>
      </c>
      <c r="Q1264" s="190">
        <f t="shared" si="639"/>
        <v>0</v>
      </c>
      <c r="R1264" s="191">
        <f t="shared" si="636"/>
        <v>0</v>
      </c>
      <c r="S1264" s="135">
        <f t="shared" si="628"/>
        <v>0</v>
      </c>
      <c r="T1264" s="145">
        <f t="shared" si="637"/>
        <v>7.8600000000000003E-2</v>
      </c>
      <c r="U1264" s="143">
        <f t="shared" si="643"/>
        <v>4</v>
      </c>
      <c r="V1264" s="143">
        <v>252</v>
      </c>
      <c r="W1264" s="142">
        <f t="shared" si="629"/>
        <v>1.0012017360000001</v>
      </c>
      <c r="X1264" s="135">
        <f t="shared" si="630"/>
        <v>1.09699071</v>
      </c>
      <c r="Y1264" s="135">
        <f t="shared" si="631"/>
        <v>0</v>
      </c>
      <c r="Z1264" s="148" t="str">
        <f t="shared" si="640"/>
        <v>A+J=</v>
      </c>
      <c r="AA1264" s="140">
        <f t="shared" si="641"/>
        <v>45342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4"/>
      <c r="DX1264" s="1"/>
      <c r="DY1264" s="1"/>
      <c r="DZ1264" s="1"/>
      <c r="EA1264" s="1"/>
      <c r="EB1264" s="1"/>
      <c r="EC1264" s="1"/>
    </row>
    <row r="1265" spans="1:133" ht="15" x14ac:dyDescent="0.2">
      <c r="A1265" s="134">
        <f t="shared" si="632"/>
        <v>45318</v>
      </c>
      <c r="B1265" s="135">
        <f t="shared" si="624"/>
        <v>914.47855169999991</v>
      </c>
      <c r="C1265" s="220">
        <f t="shared" si="623"/>
        <v>712.96263585458178</v>
      </c>
      <c r="D1265" s="136">
        <f t="shared" si="633"/>
        <v>6735.55</v>
      </c>
      <c r="E1265" s="137">
        <f t="shared" si="645"/>
        <v>6773.27</v>
      </c>
      <c r="F1265" s="138">
        <f t="shared" si="646"/>
        <v>45282</v>
      </c>
      <c r="G1265" s="139">
        <f t="shared" si="625"/>
        <v>5.6001365886972909E-3</v>
      </c>
      <c r="H1265" s="140">
        <f t="shared" si="638"/>
        <v>45342</v>
      </c>
      <c r="I1265" s="140">
        <f t="shared" si="626"/>
        <v>45342</v>
      </c>
      <c r="J1265" s="141">
        <f t="shared" si="634"/>
        <v>19</v>
      </c>
      <c r="K1265" s="141">
        <f t="shared" si="648"/>
        <v>5</v>
      </c>
      <c r="L1265" s="8">
        <f t="shared" si="635"/>
        <v>1.0014706799999999</v>
      </c>
      <c r="M1265" s="142">
        <f t="shared" si="647"/>
        <v>1.00280046</v>
      </c>
      <c r="N1265" s="142">
        <f t="shared" si="642"/>
        <v>1.2788409163602481</v>
      </c>
      <c r="O1265" s="135">
        <f t="shared" si="644"/>
        <v>1.2807216800000001</v>
      </c>
      <c r="P1265" s="135">
        <f t="shared" si="627"/>
        <v>913.10670475999996</v>
      </c>
      <c r="Q1265" s="190">
        <f t="shared" si="639"/>
        <v>0</v>
      </c>
      <c r="R1265" s="191">
        <f t="shared" si="636"/>
        <v>0</v>
      </c>
      <c r="S1265" s="135">
        <f t="shared" si="628"/>
        <v>0</v>
      </c>
      <c r="T1265" s="145">
        <f t="shared" si="637"/>
        <v>7.8600000000000003E-2</v>
      </c>
      <c r="U1265" s="143">
        <f t="shared" si="643"/>
        <v>5</v>
      </c>
      <c r="V1265" s="143">
        <v>252</v>
      </c>
      <c r="W1265" s="142">
        <f t="shared" si="629"/>
        <v>1.0015023949999999</v>
      </c>
      <c r="X1265" s="135">
        <f t="shared" si="630"/>
        <v>1.37184694</v>
      </c>
      <c r="Y1265" s="135">
        <f t="shared" si="631"/>
        <v>0</v>
      </c>
      <c r="Z1265" s="148" t="str">
        <f t="shared" si="640"/>
        <v>A+J=</v>
      </c>
      <c r="AA1265" s="140">
        <f t="shared" si="641"/>
        <v>45342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4"/>
      <c r="DX1265" s="1"/>
      <c r="DY1265" s="1"/>
      <c r="DZ1265" s="1"/>
      <c r="EA1265" s="1"/>
      <c r="EB1265" s="1"/>
      <c r="EC1265" s="1"/>
    </row>
    <row r="1266" spans="1:133" ht="15" x14ac:dyDescent="0.2">
      <c r="A1266" s="134">
        <f t="shared" si="632"/>
        <v>45319</v>
      </c>
      <c r="B1266" s="135">
        <f t="shared" si="624"/>
        <v>914.47855169999991</v>
      </c>
      <c r="C1266" s="220">
        <f t="shared" si="623"/>
        <v>712.96263585458178</v>
      </c>
      <c r="D1266" s="136">
        <f t="shared" si="633"/>
        <v>6735.55</v>
      </c>
      <c r="E1266" s="137">
        <f t="shared" si="645"/>
        <v>6773.27</v>
      </c>
      <c r="F1266" s="138">
        <f t="shared" si="646"/>
        <v>45282</v>
      </c>
      <c r="G1266" s="139">
        <f t="shared" si="625"/>
        <v>5.6001365886972909E-3</v>
      </c>
      <c r="H1266" s="140">
        <f t="shared" si="638"/>
        <v>45342</v>
      </c>
      <c r="I1266" s="140">
        <f t="shared" si="626"/>
        <v>45342</v>
      </c>
      <c r="J1266" s="141">
        <f t="shared" si="634"/>
        <v>19</v>
      </c>
      <c r="K1266" s="141">
        <f t="shared" si="648"/>
        <v>5</v>
      </c>
      <c r="L1266" s="8">
        <f t="shared" si="635"/>
        <v>1.0014706799999999</v>
      </c>
      <c r="M1266" s="142">
        <f t="shared" si="647"/>
        <v>1.00280046</v>
      </c>
      <c r="N1266" s="142">
        <f t="shared" si="642"/>
        <v>1.2788409163602481</v>
      </c>
      <c r="O1266" s="135">
        <f t="shared" si="644"/>
        <v>1.2807216800000001</v>
      </c>
      <c r="P1266" s="135">
        <f t="shared" si="627"/>
        <v>913.10670475999996</v>
      </c>
      <c r="Q1266" s="190">
        <f t="shared" si="639"/>
        <v>0</v>
      </c>
      <c r="R1266" s="191">
        <f t="shared" si="636"/>
        <v>0</v>
      </c>
      <c r="S1266" s="135">
        <f t="shared" si="628"/>
        <v>0</v>
      </c>
      <c r="T1266" s="145">
        <f t="shared" si="637"/>
        <v>7.8600000000000003E-2</v>
      </c>
      <c r="U1266" s="143">
        <f t="shared" si="643"/>
        <v>5</v>
      </c>
      <c r="V1266" s="143">
        <v>252</v>
      </c>
      <c r="W1266" s="142">
        <f t="shared" si="629"/>
        <v>1.0015023949999999</v>
      </c>
      <c r="X1266" s="135">
        <f t="shared" si="630"/>
        <v>1.37184694</v>
      </c>
      <c r="Y1266" s="135">
        <f t="shared" si="631"/>
        <v>0</v>
      </c>
      <c r="Z1266" s="148" t="str">
        <f t="shared" si="640"/>
        <v>A+J=</v>
      </c>
      <c r="AA1266" s="140">
        <f t="shared" si="641"/>
        <v>45342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4"/>
      <c r="DX1266" s="1"/>
      <c r="DY1266" s="1"/>
      <c r="DZ1266" s="1"/>
      <c r="EA1266" s="1"/>
      <c r="EB1266" s="1"/>
      <c r="EC1266" s="1"/>
    </row>
    <row r="1267" spans="1:133" ht="15" x14ac:dyDescent="0.2">
      <c r="A1267" s="134">
        <f t="shared" si="632"/>
        <v>45320</v>
      </c>
      <c r="B1267" s="135">
        <f t="shared" si="624"/>
        <v>914.47855169999991</v>
      </c>
      <c r="C1267" s="220">
        <f t="shared" si="623"/>
        <v>712.96263585458178</v>
      </c>
      <c r="D1267" s="136">
        <f t="shared" si="633"/>
        <v>6735.55</v>
      </c>
      <c r="E1267" s="137">
        <f t="shared" si="645"/>
        <v>6773.27</v>
      </c>
      <c r="F1267" s="138">
        <f t="shared" si="646"/>
        <v>45282</v>
      </c>
      <c r="G1267" s="139">
        <f t="shared" si="625"/>
        <v>5.6001365886972909E-3</v>
      </c>
      <c r="H1267" s="140">
        <f t="shared" si="638"/>
        <v>45342</v>
      </c>
      <c r="I1267" s="140">
        <f t="shared" si="626"/>
        <v>45342</v>
      </c>
      <c r="J1267" s="141">
        <f t="shared" si="634"/>
        <v>19</v>
      </c>
      <c r="K1267" s="141">
        <f t="shared" si="648"/>
        <v>5</v>
      </c>
      <c r="L1267" s="8">
        <f t="shared" si="635"/>
        <v>1.0014706799999999</v>
      </c>
      <c r="M1267" s="142">
        <f t="shared" si="647"/>
        <v>1.00280046</v>
      </c>
      <c r="N1267" s="142">
        <f t="shared" si="642"/>
        <v>1.2788409163602481</v>
      </c>
      <c r="O1267" s="135">
        <f t="shared" si="644"/>
        <v>1.2807216800000001</v>
      </c>
      <c r="P1267" s="135">
        <f t="shared" si="627"/>
        <v>913.10670475999996</v>
      </c>
      <c r="Q1267" s="190">
        <f t="shared" si="639"/>
        <v>0</v>
      </c>
      <c r="R1267" s="191">
        <f t="shared" si="636"/>
        <v>0</v>
      </c>
      <c r="S1267" s="135">
        <f t="shared" si="628"/>
        <v>0</v>
      </c>
      <c r="T1267" s="145">
        <f t="shared" si="637"/>
        <v>7.8600000000000003E-2</v>
      </c>
      <c r="U1267" s="143">
        <f t="shared" si="643"/>
        <v>5</v>
      </c>
      <c r="V1267" s="143">
        <v>252</v>
      </c>
      <c r="W1267" s="142">
        <f t="shared" si="629"/>
        <v>1.0015023949999999</v>
      </c>
      <c r="X1267" s="135">
        <f t="shared" si="630"/>
        <v>1.37184694</v>
      </c>
      <c r="Y1267" s="135">
        <f t="shared" si="631"/>
        <v>0</v>
      </c>
      <c r="Z1267" s="148" t="str">
        <f t="shared" si="640"/>
        <v>A+J=</v>
      </c>
      <c r="AA1267" s="140">
        <f t="shared" si="641"/>
        <v>45342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4"/>
      <c r="DX1267" s="1"/>
      <c r="DY1267" s="1"/>
      <c r="DZ1267" s="1"/>
      <c r="EA1267" s="1"/>
      <c r="EB1267" s="1"/>
      <c r="EC1267" s="1"/>
    </row>
    <row r="1268" spans="1:133" ht="15" x14ac:dyDescent="0.2">
      <c r="A1268" s="134">
        <f t="shared" si="632"/>
        <v>45321</v>
      </c>
      <c r="B1268" s="135">
        <f t="shared" si="624"/>
        <v>915.02207585999997</v>
      </c>
      <c r="C1268" s="220">
        <f t="shared" si="623"/>
        <v>712.96263585458178</v>
      </c>
      <c r="D1268" s="136">
        <f t="shared" si="633"/>
        <v>6735.55</v>
      </c>
      <c r="E1268" s="137">
        <f t="shared" si="645"/>
        <v>6773.27</v>
      </c>
      <c r="F1268" s="138">
        <f t="shared" si="646"/>
        <v>45282</v>
      </c>
      <c r="G1268" s="139">
        <f t="shared" si="625"/>
        <v>5.6001365886972909E-3</v>
      </c>
      <c r="H1268" s="140">
        <f t="shared" si="638"/>
        <v>45342</v>
      </c>
      <c r="I1268" s="140">
        <f t="shared" si="626"/>
        <v>45342</v>
      </c>
      <c r="J1268" s="141">
        <f t="shared" si="634"/>
        <v>19</v>
      </c>
      <c r="K1268" s="141">
        <f t="shared" si="648"/>
        <v>6</v>
      </c>
      <c r="L1268" s="8">
        <f t="shared" si="635"/>
        <v>1.00176508</v>
      </c>
      <c r="M1268" s="142">
        <f t="shared" si="647"/>
        <v>1.00280046</v>
      </c>
      <c r="N1268" s="142">
        <f t="shared" si="642"/>
        <v>1.2788409163602481</v>
      </c>
      <c r="O1268" s="135">
        <f t="shared" si="644"/>
        <v>1.2810981699999999</v>
      </c>
      <c r="P1268" s="135">
        <f t="shared" si="627"/>
        <v>913.37512806999996</v>
      </c>
      <c r="Q1268" s="190">
        <f t="shared" si="639"/>
        <v>0</v>
      </c>
      <c r="R1268" s="191">
        <f t="shared" si="636"/>
        <v>0</v>
      </c>
      <c r="S1268" s="135">
        <f t="shared" si="628"/>
        <v>0</v>
      </c>
      <c r="T1268" s="145">
        <f t="shared" si="637"/>
        <v>7.8600000000000003E-2</v>
      </c>
      <c r="U1268" s="143">
        <f t="shared" si="643"/>
        <v>6</v>
      </c>
      <c r="V1268" s="143">
        <v>252</v>
      </c>
      <c r="W1268" s="142">
        <f t="shared" si="629"/>
        <v>1.001803145</v>
      </c>
      <c r="X1268" s="135">
        <f t="shared" si="630"/>
        <v>1.64694779</v>
      </c>
      <c r="Y1268" s="135">
        <f t="shared" si="631"/>
        <v>0</v>
      </c>
      <c r="Z1268" s="148" t="str">
        <f t="shared" si="640"/>
        <v>A+J=</v>
      </c>
      <c r="AA1268" s="140">
        <f t="shared" si="641"/>
        <v>45342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4"/>
      <c r="DX1268" s="1"/>
      <c r="DY1268" s="1"/>
      <c r="DZ1268" s="1"/>
      <c r="EA1268" s="1"/>
      <c r="EB1268" s="1"/>
      <c r="EC1268" s="1"/>
    </row>
    <row r="1269" spans="1:133" ht="15" x14ac:dyDescent="0.2">
      <c r="A1269" s="134">
        <f t="shared" si="632"/>
        <v>45322</v>
      </c>
      <c r="B1269" s="135">
        <f t="shared" si="624"/>
        <v>915.56592229</v>
      </c>
      <c r="C1269" s="220">
        <f t="shared" si="623"/>
        <v>712.96263585458178</v>
      </c>
      <c r="D1269" s="136">
        <f t="shared" si="633"/>
        <v>6735.55</v>
      </c>
      <c r="E1269" s="137">
        <f t="shared" si="645"/>
        <v>6773.27</v>
      </c>
      <c r="F1269" s="138">
        <f t="shared" si="646"/>
        <v>45282</v>
      </c>
      <c r="G1269" s="139">
        <f t="shared" si="625"/>
        <v>5.6001365886972909E-3</v>
      </c>
      <c r="H1269" s="140">
        <f t="shared" si="638"/>
        <v>45342</v>
      </c>
      <c r="I1269" s="140">
        <f t="shared" si="626"/>
        <v>45342</v>
      </c>
      <c r="J1269" s="141">
        <f t="shared" si="634"/>
        <v>19</v>
      </c>
      <c r="K1269" s="141">
        <f t="shared" si="648"/>
        <v>7</v>
      </c>
      <c r="L1269" s="8">
        <f t="shared" si="635"/>
        <v>1.0020595699999999</v>
      </c>
      <c r="M1269" s="142">
        <f t="shared" si="647"/>
        <v>1.00280046</v>
      </c>
      <c r="N1269" s="142">
        <f t="shared" si="642"/>
        <v>1.2788409163602481</v>
      </c>
      <c r="O1269" s="135">
        <f t="shared" si="644"/>
        <v>1.28147477</v>
      </c>
      <c r="P1269" s="135">
        <f t="shared" si="627"/>
        <v>913.64362979999999</v>
      </c>
      <c r="Q1269" s="190">
        <f t="shared" si="639"/>
        <v>0</v>
      </c>
      <c r="R1269" s="191">
        <f t="shared" si="636"/>
        <v>0</v>
      </c>
      <c r="S1269" s="135">
        <f t="shared" si="628"/>
        <v>0</v>
      </c>
      <c r="T1269" s="145">
        <f t="shared" si="637"/>
        <v>7.8600000000000003E-2</v>
      </c>
      <c r="U1269" s="143">
        <f t="shared" si="643"/>
        <v>7</v>
      </c>
      <c r="V1269" s="143">
        <v>252</v>
      </c>
      <c r="W1269" s="142">
        <f t="shared" si="629"/>
        <v>1.002103985</v>
      </c>
      <c r="X1269" s="135">
        <f t="shared" si="630"/>
        <v>1.92229249</v>
      </c>
      <c r="Y1269" s="135">
        <f t="shared" si="631"/>
        <v>0</v>
      </c>
      <c r="Z1269" s="148" t="str">
        <f t="shared" si="640"/>
        <v>A+J=</v>
      </c>
      <c r="AA1269" s="140">
        <f t="shared" si="641"/>
        <v>45342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4"/>
      <c r="DX1269" s="1"/>
      <c r="DY1269" s="1"/>
      <c r="DZ1269" s="1"/>
      <c r="EA1269" s="1"/>
      <c r="EB1269" s="1"/>
      <c r="EC1269" s="1"/>
    </row>
    <row r="1270" spans="1:133" ht="15" x14ac:dyDescent="0.2">
      <c r="A1270" s="134">
        <f t="shared" si="632"/>
        <v>45323</v>
      </c>
      <c r="B1270" s="135">
        <f t="shared" si="624"/>
        <v>916.11009204000004</v>
      </c>
      <c r="C1270" s="220">
        <f t="shared" si="623"/>
        <v>712.96263585458178</v>
      </c>
      <c r="D1270" s="136">
        <f t="shared" si="633"/>
        <v>6735.55</v>
      </c>
      <c r="E1270" s="137">
        <f t="shared" si="645"/>
        <v>6773.27</v>
      </c>
      <c r="F1270" s="138">
        <f t="shared" si="646"/>
        <v>45282</v>
      </c>
      <c r="G1270" s="139">
        <f t="shared" si="625"/>
        <v>5.6001365886972909E-3</v>
      </c>
      <c r="H1270" s="140">
        <f t="shared" si="638"/>
        <v>45342</v>
      </c>
      <c r="I1270" s="140">
        <f t="shared" si="626"/>
        <v>45342</v>
      </c>
      <c r="J1270" s="141">
        <f t="shared" si="634"/>
        <v>19</v>
      </c>
      <c r="K1270" s="141">
        <f t="shared" si="648"/>
        <v>8</v>
      </c>
      <c r="L1270" s="8">
        <f t="shared" si="635"/>
        <v>1.00235414</v>
      </c>
      <c r="M1270" s="142">
        <f t="shared" si="647"/>
        <v>1.00280046</v>
      </c>
      <c r="N1270" s="142">
        <f t="shared" si="642"/>
        <v>1.2788409163602481</v>
      </c>
      <c r="O1270" s="135">
        <f t="shared" si="644"/>
        <v>1.28185148</v>
      </c>
      <c r="P1270" s="135">
        <f t="shared" si="627"/>
        <v>913.91220995000003</v>
      </c>
      <c r="Q1270" s="190">
        <f t="shared" si="639"/>
        <v>0</v>
      </c>
      <c r="R1270" s="191">
        <f t="shared" si="636"/>
        <v>0</v>
      </c>
      <c r="S1270" s="135">
        <f t="shared" si="628"/>
        <v>0</v>
      </c>
      <c r="T1270" s="145">
        <f t="shared" si="637"/>
        <v>7.8600000000000003E-2</v>
      </c>
      <c r="U1270" s="143">
        <f t="shared" si="643"/>
        <v>8</v>
      </c>
      <c r="V1270" s="143">
        <v>252</v>
      </c>
      <c r="W1270" s="142">
        <f t="shared" si="629"/>
        <v>1.0024049159999999</v>
      </c>
      <c r="X1270" s="135">
        <f t="shared" si="630"/>
        <v>2.1978820899999998</v>
      </c>
      <c r="Y1270" s="135">
        <f t="shared" si="631"/>
        <v>0</v>
      </c>
      <c r="Z1270" s="148" t="str">
        <f t="shared" si="640"/>
        <v>A+J=</v>
      </c>
      <c r="AA1270" s="140">
        <f t="shared" si="641"/>
        <v>45342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4"/>
      <c r="DX1270" s="1"/>
      <c r="DY1270" s="1"/>
      <c r="DZ1270" s="1"/>
      <c r="EA1270" s="1"/>
      <c r="EB1270" s="1"/>
      <c r="EC1270" s="1"/>
    </row>
    <row r="1271" spans="1:133" ht="15" x14ac:dyDescent="0.2">
      <c r="A1271" s="134">
        <f t="shared" si="632"/>
        <v>45324</v>
      </c>
      <c r="B1271" s="135">
        <f t="shared" si="624"/>
        <v>916.65457721000007</v>
      </c>
      <c r="C1271" s="220">
        <f t="shared" si="623"/>
        <v>712.96263585458178</v>
      </c>
      <c r="D1271" s="136">
        <f t="shared" si="633"/>
        <v>6735.55</v>
      </c>
      <c r="E1271" s="137">
        <f t="shared" si="645"/>
        <v>6773.27</v>
      </c>
      <c r="F1271" s="138">
        <f t="shared" si="646"/>
        <v>45282</v>
      </c>
      <c r="G1271" s="139">
        <f t="shared" si="625"/>
        <v>5.6001365886972909E-3</v>
      </c>
      <c r="H1271" s="140">
        <f t="shared" si="638"/>
        <v>45342</v>
      </c>
      <c r="I1271" s="140">
        <f t="shared" si="626"/>
        <v>45342</v>
      </c>
      <c r="J1271" s="141">
        <f t="shared" si="634"/>
        <v>19</v>
      </c>
      <c r="K1271" s="141">
        <f t="shared" si="648"/>
        <v>9</v>
      </c>
      <c r="L1271" s="8">
        <f t="shared" si="635"/>
        <v>1.0026487900000001</v>
      </c>
      <c r="M1271" s="142">
        <f t="shared" si="647"/>
        <v>1.00280046</v>
      </c>
      <c r="N1271" s="142">
        <f t="shared" si="642"/>
        <v>1.2788409163602481</v>
      </c>
      <c r="O1271" s="135">
        <f t="shared" si="644"/>
        <v>1.2822282899999999</v>
      </c>
      <c r="P1271" s="135">
        <f t="shared" si="627"/>
        <v>914.18086140000003</v>
      </c>
      <c r="Q1271" s="190">
        <f t="shared" si="639"/>
        <v>0</v>
      </c>
      <c r="R1271" s="191">
        <f t="shared" si="636"/>
        <v>0</v>
      </c>
      <c r="S1271" s="135">
        <f t="shared" si="628"/>
        <v>0</v>
      </c>
      <c r="T1271" s="145">
        <f t="shared" si="637"/>
        <v>7.8600000000000003E-2</v>
      </c>
      <c r="U1271" s="143">
        <f t="shared" si="643"/>
        <v>9</v>
      </c>
      <c r="V1271" s="143">
        <v>252</v>
      </c>
      <c r="W1271" s="142">
        <f t="shared" si="629"/>
        <v>1.002705937</v>
      </c>
      <c r="X1271" s="135">
        <f t="shared" si="630"/>
        <v>2.4737158099999998</v>
      </c>
      <c r="Y1271" s="135">
        <f t="shared" si="631"/>
        <v>0</v>
      </c>
      <c r="Z1271" s="148" t="str">
        <f t="shared" si="640"/>
        <v>A+J=</v>
      </c>
      <c r="AA1271" s="140">
        <f t="shared" si="641"/>
        <v>45342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4"/>
      <c r="DX1271" s="1"/>
      <c r="DY1271" s="1"/>
      <c r="DZ1271" s="1"/>
      <c r="EA1271" s="1"/>
      <c r="EB1271" s="1"/>
      <c r="EC1271" s="1"/>
    </row>
    <row r="1272" spans="1:133" ht="15" x14ac:dyDescent="0.2">
      <c r="A1272" s="134">
        <f t="shared" si="632"/>
        <v>45325</v>
      </c>
      <c r="B1272" s="135">
        <f t="shared" si="624"/>
        <v>917.19939938999994</v>
      </c>
      <c r="C1272" s="220">
        <f t="shared" si="623"/>
        <v>712.96263585458178</v>
      </c>
      <c r="D1272" s="136">
        <f t="shared" si="633"/>
        <v>6735.55</v>
      </c>
      <c r="E1272" s="137">
        <f t="shared" si="645"/>
        <v>6773.27</v>
      </c>
      <c r="F1272" s="138">
        <f t="shared" si="646"/>
        <v>45282</v>
      </c>
      <c r="G1272" s="139">
        <f t="shared" si="625"/>
        <v>5.6001365886972909E-3</v>
      </c>
      <c r="H1272" s="140">
        <f t="shared" si="638"/>
        <v>45342</v>
      </c>
      <c r="I1272" s="140">
        <f t="shared" si="626"/>
        <v>45342</v>
      </c>
      <c r="J1272" s="141">
        <f t="shared" si="634"/>
        <v>19</v>
      </c>
      <c r="K1272" s="141">
        <f t="shared" si="648"/>
        <v>10</v>
      </c>
      <c r="L1272" s="8">
        <f t="shared" si="635"/>
        <v>1.00294354</v>
      </c>
      <c r="M1272" s="142">
        <f t="shared" si="647"/>
        <v>1.00280046</v>
      </c>
      <c r="N1272" s="142">
        <f t="shared" si="642"/>
        <v>1.2788409163602481</v>
      </c>
      <c r="O1272" s="135">
        <f t="shared" si="644"/>
        <v>1.2826052299999999</v>
      </c>
      <c r="P1272" s="135">
        <f t="shared" si="627"/>
        <v>914.44960553999999</v>
      </c>
      <c r="Q1272" s="190">
        <f t="shared" si="639"/>
        <v>0</v>
      </c>
      <c r="R1272" s="191">
        <f t="shared" si="636"/>
        <v>0</v>
      </c>
      <c r="S1272" s="135">
        <f t="shared" si="628"/>
        <v>0</v>
      </c>
      <c r="T1272" s="145">
        <f t="shared" si="637"/>
        <v>7.8600000000000003E-2</v>
      </c>
      <c r="U1272" s="143">
        <f t="shared" si="643"/>
        <v>10</v>
      </c>
      <c r="V1272" s="143">
        <v>252</v>
      </c>
      <c r="W1272" s="142">
        <f t="shared" si="629"/>
        <v>1.003007048</v>
      </c>
      <c r="X1272" s="135">
        <f t="shared" si="630"/>
        <v>2.7497938500000001</v>
      </c>
      <c r="Y1272" s="135">
        <f t="shared" si="631"/>
        <v>0</v>
      </c>
      <c r="Z1272" s="148" t="str">
        <f t="shared" si="640"/>
        <v>A+J=</v>
      </c>
      <c r="AA1272" s="140">
        <f t="shared" si="641"/>
        <v>45342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4"/>
      <c r="DX1272" s="1"/>
      <c r="DY1272" s="1"/>
      <c r="DZ1272" s="1"/>
      <c r="EA1272" s="1"/>
      <c r="EB1272" s="1"/>
      <c r="EC1272" s="1"/>
    </row>
    <row r="1273" spans="1:133" ht="15" x14ac:dyDescent="0.2">
      <c r="A1273" s="134">
        <f t="shared" si="632"/>
        <v>45326</v>
      </c>
      <c r="B1273" s="135">
        <f t="shared" si="624"/>
        <v>917.19939938999994</v>
      </c>
      <c r="C1273" s="220">
        <f t="shared" si="623"/>
        <v>712.96263585458178</v>
      </c>
      <c r="D1273" s="136">
        <f t="shared" si="633"/>
        <v>6735.55</v>
      </c>
      <c r="E1273" s="137">
        <f t="shared" si="645"/>
        <v>6773.27</v>
      </c>
      <c r="F1273" s="138">
        <f t="shared" si="646"/>
        <v>45282</v>
      </c>
      <c r="G1273" s="139">
        <f t="shared" si="625"/>
        <v>5.6001365886972909E-3</v>
      </c>
      <c r="H1273" s="140">
        <f t="shared" si="638"/>
        <v>45342</v>
      </c>
      <c r="I1273" s="140">
        <f t="shared" si="626"/>
        <v>45342</v>
      </c>
      <c r="J1273" s="141">
        <f t="shared" si="634"/>
        <v>19</v>
      </c>
      <c r="K1273" s="141">
        <f t="shared" si="648"/>
        <v>10</v>
      </c>
      <c r="L1273" s="8">
        <f t="shared" si="635"/>
        <v>1.00294354</v>
      </c>
      <c r="M1273" s="142">
        <f t="shared" si="647"/>
        <v>1.00280046</v>
      </c>
      <c r="N1273" s="142">
        <f t="shared" si="642"/>
        <v>1.2788409163602481</v>
      </c>
      <c r="O1273" s="135">
        <f t="shared" si="644"/>
        <v>1.2826052299999999</v>
      </c>
      <c r="P1273" s="135">
        <f t="shared" si="627"/>
        <v>914.44960553999999</v>
      </c>
      <c r="Q1273" s="190">
        <f t="shared" si="639"/>
        <v>0</v>
      </c>
      <c r="R1273" s="191">
        <f t="shared" si="636"/>
        <v>0</v>
      </c>
      <c r="S1273" s="135">
        <f t="shared" si="628"/>
        <v>0</v>
      </c>
      <c r="T1273" s="145">
        <f t="shared" si="637"/>
        <v>7.8600000000000003E-2</v>
      </c>
      <c r="U1273" s="143">
        <f t="shared" si="643"/>
        <v>10</v>
      </c>
      <c r="V1273" s="143">
        <v>252</v>
      </c>
      <c r="W1273" s="142">
        <f t="shared" si="629"/>
        <v>1.003007048</v>
      </c>
      <c r="X1273" s="135">
        <f t="shared" si="630"/>
        <v>2.7497938500000001</v>
      </c>
      <c r="Y1273" s="135">
        <f t="shared" si="631"/>
        <v>0</v>
      </c>
      <c r="Z1273" s="148" t="str">
        <f t="shared" si="640"/>
        <v>A+J=</v>
      </c>
      <c r="AA1273" s="140">
        <f t="shared" si="641"/>
        <v>45342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4"/>
      <c r="DX1273" s="1"/>
      <c r="DY1273" s="1"/>
      <c r="DZ1273" s="1"/>
      <c r="EA1273" s="1"/>
      <c r="EB1273" s="1"/>
      <c r="EC1273" s="1"/>
    </row>
    <row r="1274" spans="1:133" ht="15" x14ac:dyDescent="0.2">
      <c r="A1274" s="134">
        <f t="shared" si="632"/>
        <v>45327</v>
      </c>
      <c r="B1274" s="135">
        <f t="shared" si="624"/>
        <v>917.19939938999994</v>
      </c>
      <c r="C1274" s="220">
        <f t="shared" si="623"/>
        <v>712.96263585458178</v>
      </c>
      <c r="D1274" s="136">
        <f t="shared" si="633"/>
        <v>6735.55</v>
      </c>
      <c r="E1274" s="137">
        <f t="shared" si="645"/>
        <v>6773.27</v>
      </c>
      <c r="F1274" s="138">
        <f t="shared" si="646"/>
        <v>45282</v>
      </c>
      <c r="G1274" s="139">
        <f t="shared" si="625"/>
        <v>5.6001365886972909E-3</v>
      </c>
      <c r="H1274" s="140">
        <f t="shared" si="638"/>
        <v>45342</v>
      </c>
      <c r="I1274" s="140">
        <f t="shared" si="626"/>
        <v>45342</v>
      </c>
      <c r="J1274" s="141">
        <f t="shared" si="634"/>
        <v>19</v>
      </c>
      <c r="K1274" s="141">
        <f t="shared" si="648"/>
        <v>10</v>
      </c>
      <c r="L1274" s="8">
        <f t="shared" si="635"/>
        <v>1.00294354</v>
      </c>
      <c r="M1274" s="142">
        <f t="shared" si="647"/>
        <v>1.00280046</v>
      </c>
      <c r="N1274" s="142">
        <f t="shared" si="642"/>
        <v>1.2788409163602481</v>
      </c>
      <c r="O1274" s="135">
        <f t="shared" si="644"/>
        <v>1.2826052299999999</v>
      </c>
      <c r="P1274" s="135">
        <f t="shared" si="627"/>
        <v>914.44960553999999</v>
      </c>
      <c r="Q1274" s="190">
        <f t="shared" si="639"/>
        <v>0</v>
      </c>
      <c r="R1274" s="191">
        <f t="shared" si="636"/>
        <v>0</v>
      </c>
      <c r="S1274" s="135">
        <f t="shared" si="628"/>
        <v>0</v>
      </c>
      <c r="T1274" s="145">
        <f t="shared" si="637"/>
        <v>7.8600000000000003E-2</v>
      </c>
      <c r="U1274" s="143">
        <f t="shared" si="643"/>
        <v>10</v>
      </c>
      <c r="V1274" s="143">
        <v>252</v>
      </c>
      <c r="W1274" s="142">
        <f t="shared" si="629"/>
        <v>1.003007048</v>
      </c>
      <c r="X1274" s="135">
        <f t="shared" si="630"/>
        <v>2.7497938500000001</v>
      </c>
      <c r="Y1274" s="135">
        <f t="shared" si="631"/>
        <v>0</v>
      </c>
      <c r="Z1274" s="148" t="str">
        <f t="shared" si="640"/>
        <v>A+J=</v>
      </c>
      <c r="AA1274" s="140">
        <f t="shared" si="641"/>
        <v>45342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4"/>
      <c r="DX1274" s="1"/>
      <c r="DY1274" s="1"/>
      <c r="DZ1274" s="1"/>
      <c r="EA1274" s="1"/>
      <c r="EB1274" s="1"/>
      <c r="EC1274" s="1"/>
    </row>
    <row r="1275" spans="1:133" ht="15" x14ac:dyDescent="0.2">
      <c r="A1275" s="134">
        <f t="shared" si="632"/>
        <v>45328</v>
      </c>
      <c r="B1275" s="135">
        <f t="shared" si="624"/>
        <v>917.74453818000006</v>
      </c>
      <c r="C1275" s="220">
        <f t="shared" si="623"/>
        <v>712.96263585458178</v>
      </c>
      <c r="D1275" s="136">
        <f t="shared" si="633"/>
        <v>6735.55</v>
      </c>
      <c r="E1275" s="137">
        <f t="shared" si="645"/>
        <v>6773.27</v>
      </c>
      <c r="F1275" s="138">
        <f t="shared" si="646"/>
        <v>45282</v>
      </c>
      <c r="G1275" s="139">
        <f t="shared" si="625"/>
        <v>5.6001365886972909E-3</v>
      </c>
      <c r="H1275" s="140">
        <f t="shared" si="638"/>
        <v>45342</v>
      </c>
      <c r="I1275" s="140">
        <f t="shared" si="626"/>
        <v>45342</v>
      </c>
      <c r="J1275" s="141">
        <f t="shared" si="634"/>
        <v>19</v>
      </c>
      <c r="K1275" s="141">
        <f t="shared" si="648"/>
        <v>11</v>
      </c>
      <c r="L1275" s="8">
        <f t="shared" si="635"/>
        <v>1.00323837</v>
      </c>
      <c r="M1275" s="142">
        <f t="shared" si="647"/>
        <v>1.00280046</v>
      </c>
      <c r="N1275" s="142">
        <f t="shared" si="642"/>
        <v>1.2788409163602481</v>
      </c>
      <c r="O1275" s="135">
        <f t="shared" si="644"/>
        <v>1.28298227</v>
      </c>
      <c r="P1275" s="135">
        <f t="shared" si="627"/>
        <v>914.71842097000001</v>
      </c>
      <c r="Q1275" s="190">
        <f t="shared" si="639"/>
        <v>0</v>
      </c>
      <c r="R1275" s="191">
        <f t="shared" si="636"/>
        <v>0</v>
      </c>
      <c r="S1275" s="135">
        <f t="shared" si="628"/>
        <v>0</v>
      </c>
      <c r="T1275" s="145">
        <f t="shared" si="637"/>
        <v>7.8600000000000003E-2</v>
      </c>
      <c r="U1275" s="143">
        <f t="shared" si="643"/>
        <v>11</v>
      </c>
      <c r="V1275" s="143">
        <v>252</v>
      </c>
      <c r="W1275" s="142">
        <f t="shared" si="629"/>
        <v>1.0033082499999999</v>
      </c>
      <c r="X1275" s="135">
        <f t="shared" si="630"/>
        <v>3.0261172099999998</v>
      </c>
      <c r="Y1275" s="135">
        <f t="shared" si="631"/>
        <v>0</v>
      </c>
      <c r="Z1275" s="148" t="str">
        <f t="shared" si="640"/>
        <v>A+J=</v>
      </c>
      <c r="AA1275" s="140">
        <f t="shared" si="641"/>
        <v>45342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4"/>
      <c r="DX1275" s="1"/>
      <c r="DY1275" s="1"/>
      <c r="DZ1275" s="1"/>
      <c r="EA1275" s="1"/>
      <c r="EB1275" s="1"/>
      <c r="EC1275" s="1"/>
    </row>
    <row r="1276" spans="1:133" ht="15" x14ac:dyDescent="0.2">
      <c r="A1276" s="134">
        <f t="shared" si="632"/>
        <v>45329</v>
      </c>
      <c r="B1276" s="135">
        <f t="shared" si="624"/>
        <v>918.28999280999994</v>
      </c>
      <c r="C1276" s="220">
        <f t="shared" si="623"/>
        <v>712.96263585458178</v>
      </c>
      <c r="D1276" s="136">
        <f t="shared" si="633"/>
        <v>6735.55</v>
      </c>
      <c r="E1276" s="137">
        <f t="shared" si="645"/>
        <v>6773.27</v>
      </c>
      <c r="F1276" s="138">
        <f t="shared" si="646"/>
        <v>45282</v>
      </c>
      <c r="G1276" s="139">
        <f t="shared" si="625"/>
        <v>5.6001365886972909E-3</v>
      </c>
      <c r="H1276" s="140">
        <f t="shared" si="638"/>
        <v>45342</v>
      </c>
      <c r="I1276" s="140">
        <f t="shared" si="626"/>
        <v>45342</v>
      </c>
      <c r="J1276" s="141">
        <f t="shared" si="634"/>
        <v>19</v>
      </c>
      <c r="K1276" s="141">
        <f t="shared" si="648"/>
        <v>12</v>
      </c>
      <c r="L1276" s="8">
        <f t="shared" si="635"/>
        <v>1.0035332800000001</v>
      </c>
      <c r="M1276" s="142">
        <f t="shared" si="647"/>
        <v>1.00280046</v>
      </c>
      <c r="N1276" s="142">
        <f t="shared" si="642"/>
        <v>1.2788409163602481</v>
      </c>
      <c r="O1276" s="135">
        <f t="shared" si="644"/>
        <v>1.2833594100000001</v>
      </c>
      <c r="P1276" s="135">
        <f t="shared" si="627"/>
        <v>914.98730769999997</v>
      </c>
      <c r="Q1276" s="190">
        <f t="shared" si="639"/>
        <v>0</v>
      </c>
      <c r="R1276" s="191">
        <f t="shared" si="636"/>
        <v>0</v>
      </c>
      <c r="S1276" s="135">
        <f t="shared" si="628"/>
        <v>0</v>
      </c>
      <c r="T1276" s="145">
        <f t="shared" si="637"/>
        <v>7.8600000000000003E-2</v>
      </c>
      <c r="U1276" s="143">
        <f t="shared" si="643"/>
        <v>12</v>
      </c>
      <c r="V1276" s="143">
        <v>252</v>
      </c>
      <c r="W1276" s="142">
        <f t="shared" si="629"/>
        <v>1.003609542</v>
      </c>
      <c r="X1276" s="135">
        <f t="shared" si="630"/>
        <v>3.3026851100000001</v>
      </c>
      <c r="Y1276" s="135">
        <f t="shared" si="631"/>
        <v>0</v>
      </c>
      <c r="Z1276" s="148" t="str">
        <f t="shared" si="640"/>
        <v>A+J=</v>
      </c>
      <c r="AA1276" s="140">
        <f t="shared" si="641"/>
        <v>45342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4"/>
      <c r="DX1276" s="1"/>
      <c r="DY1276" s="1"/>
      <c r="DZ1276" s="1"/>
      <c r="EA1276" s="1"/>
      <c r="EB1276" s="1"/>
      <c r="EC1276" s="1"/>
    </row>
    <row r="1277" spans="1:133" ht="15" x14ac:dyDescent="0.2">
      <c r="A1277" s="134">
        <f t="shared" si="632"/>
        <v>45330</v>
      </c>
      <c r="B1277" s="135">
        <f t="shared" si="624"/>
        <v>918.83579204</v>
      </c>
      <c r="C1277" s="220">
        <f t="shared" si="623"/>
        <v>712.96263585458178</v>
      </c>
      <c r="D1277" s="136">
        <f t="shared" si="633"/>
        <v>6735.55</v>
      </c>
      <c r="E1277" s="137">
        <f t="shared" si="645"/>
        <v>6773.27</v>
      </c>
      <c r="F1277" s="138">
        <f t="shared" si="646"/>
        <v>45282</v>
      </c>
      <c r="G1277" s="139">
        <f t="shared" si="625"/>
        <v>5.6001365886972909E-3</v>
      </c>
      <c r="H1277" s="140">
        <f t="shared" si="638"/>
        <v>45342</v>
      </c>
      <c r="I1277" s="140">
        <f t="shared" si="626"/>
        <v>45342</v>
      </c>
      <c r="J1277" s="141">
        <f t="shared" si="634"/>
        <v>19</v>
      </c>
      <c r="K1277" s="141">
        <f t="shared" si="648"/>
        <v>13</v>
      </c>
      <c r="L1277" s="8">
        <f t="shared" si="635"/>
        <v>1.00382829</v>
      </c>
      <c r="M1277" s="142">
        <f t="shared" si="647"/>
        <v>1.00280046</v>
      </c>
      <c r="N1277" s="142">
        <f t="shared" si="642"/>
        <v>1.2788409163602481</v>
      </c>
      <c r="O1277" s="135">
        <f t="shared" si="644"/>
        <v>1.28373669</v>
      </c>
      <c r="P1277" s="135">
        <f t="shared" si="627"/>
        <v>915.25629423999999</v>
      </c>
      <c r="Q1277" s="190">
        <f t="shared" si="639"/>
        <v>0</v>
      </c>
      <c r="R1277" s="191">
        <f t="shared" si="636"/>
        <v>0</v>
      </c>
      <c r="S1277" s="135">
        <f t="shared" si="628"/>
        <v>0</v>
      </c>
      <c r="T1277" s="145">
        <f t="shared" si="637"/>
        <v>7.8600000000000003E-2</v>
      </c>
      <c r="U1277" s="143">
        <f t="shared" si="643"/>
        <v>13</v>
      </c>
      <c r="V1277" s="143">
        <v>252</v>
      </c>
      <c r="W1277" s="142">
        <f t="shared" si="629"/>
        <v>1.0039109239999999</v>
      </c>
      <c r="X1277" s="135">
        <f t="shared" si="630"/>
        <v>3.5794978</v>
      </c>
      <c r="Y1277" s="135">
        <f t="shared" si="631"/>
        <v>0</v>
      </c>
      <c r="Z1277" s="148" t="str">
        <f t="shared" si="640"/>
        <v>A+J=</v>
      </c>
      <c r="AA1277" s="140">
        <f t="shared" si="641"/>
        <v>45342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4"/>
      <c r="DX1277" s="1"/>
      <c r="DY1277" s="1"/>
      <c r="DZ1277" s="1"/>
      <c r="EA1277" s="1"/>
      <c r="EB1277" s="1"/>
      <c r="EC1277" s="1"/>
    </row>
    <row r="1278" spans="1:133" ht="15" x14ac:dyDescent="0.2">
      <c r="A1278" s="134">
        <f t="shared" si="632"/>
        <v>45331</v>
      </c>
      <c r="B1278" s="135">
        <f t="shared" si="624"/>
        <v>919.38190115999998</v>
      </c>
      <c r="C1278" s="220">
        <f t="shared" si="623"/>
        <v>712.96263585458178</v>
      </c>
      <c r="D1278" s="136">
        <f t="shared" si="633"/>
        <v>6735.55</v>
      </c>
      <c r="E1278" s="137">
        <f t="shared" si="645"/>
        <v>6773.27</v>
      </c>
      <c r="F1278" s="138">
        <f t="shared" si="646"/>
        <v>45282</v>
      </c>
      <c r="G1278" s="139">
        <f t="shared" si="625"/>
        <v>5.6001365886972909E-3</v>
      </c>
      <c r="H1278" s="140">
        <f t="shared" si="638"/>
        <v>45342</v>
      </c>
      <c r="I1278" s="140">
        <f t="shared" si="626"/>
        <v>45342</v>
      </c>
      <c r="J1278" s="141">
        <f t="shared" si="634"/>
        <v>19</v>
      </c>
      <c r="K1278" s="141">
        <f t="shared" si="648"/>
        <v>14</v>
      </c>
      <c r="L1278" s="8">
        <f t="shared" si="635"/>
        <v>1.00412338</v>
      </c>
      <c r="M1278" s="142">
        <f t="shared" si="647"/>
        <v>1.00280046</v>
      </c>
      <c r="N1278" s="142">
        <f t="shared" si="642"/>
        <v>1.2788409163602481</v>
      </c>
      <c r="O1278" s="135">
        <f t="shared" si="644"/>
        <v>1.2841140600000001</v>
      </c>
      <c r="P1278" s="135">
        <f t="shared" si="627"/>
        <v>915.52534494999998</v>
      </c>
      <c r="Q1278" s="190">
        <f t="shared" si="639"/>
        <v>0</v>
      </c>
      <c r="R1278" s="191">
        <f t="shared" si="636"/>
        <v>0</v>
      </c>
      <c r="S1278" s="135">
        <f t="shared" si="628"/>
        <v>0</v>
      </c>
      <c r="T1278" s="145">
        <f t="shared" si="637"/>
        <v>7.8600000000000003E-2</v>
      </c>
      <c r="U1278" s="143">
        <f t="shared" si="643"/>
        <v>14</v>
      </c>
      <c r="V1278" s="143">
        <v>252</v>
      </c>
      <c r="W1278" s="142">
        <f t="shared" si="629"/>
        <v>1.0042123970000001</v>
      </c>
      <c r="X1278" s="135">
        <f t="shared" si="630"/>
        <v>3.8565562099999999</v>
      </c>
      <c r="Y1278" s="135">
        <f t="shared" si="631"/>
        <v>0</v>
      </c>
      <c r="Z1278" s="148" t="str">
        <f t="shared" si="640"/>
        <v>A+J=</v>
      </c>
      <c r="AA1278" s="140">
        <f t="shared" si="641"/>
        <v>45342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4"/>
      <c r="DX1278" s="1"/>
      <c r="DY1278" s="1"/>
      <c r="DZ1278" s="1"/>
      <c r="EA1278" s="1"/>
      <c r="EB1278" s="1"/>
      <c r="EC1278" s="1"/>
    </row>
    <row r="1279" spans="1:133" ht="15" x14ac:dyDescent="0.2">
      <c r="A1279" s="134">
        <f t="shared" si="632"/>
        <v>45332</v>
      </c>
      <c r="B1279" s="135">
        <f t="shared" si="624"/>
        <v>919.92834178999999</v>
      </c>
      <c r="C1279" s="220">
        <f t="shared" si="623"/>
        <v>712.96263585458178</v>
      </c>
      <c r="D1279" s="136">
        <f t="shared" si="633"/>
        <v>6735.55</v>
      </c>
      <c r="E1279" s="137">
        <f t="shared" si="645"/>
        <v>6773.27</v>
      </c>
      <c r="F1279" s="138">
        <f t="shared" si="646"/>
        <v>45282</v>
      </c>
      <c r="G1279" s="139">
        <f t="shared" si="625"/>
        <v>5.6001365886972909E-3</v>
      </c>
      <c r="H1279" s="140">
        <f t="shared" si="638"/>
        <v>45342</v>
      </c>
      <c r="I1279" s="140">
        <f t="shared" si="626"/>
        <v>45342</v>
      </c>
      <c r="J1279" s="141">
        <f t="shared" si="634"/>
        <v>19</v>
      </c>
      <c r="K1279" s="141">
        <f t="shared" si="648"/>
        <v>15</v>
      </c>
      <c r="L1279" s="8">
        <f t="shared" si="635"/>
        <v>1.00441856</v>
      </c>
      <c r="M1279" s="142">
        <f t="shared" si="647"/>
        <v>1.00280046</v>
      </c>
      <c r="N1279" s="142">
        <f t="shared" si="642"/>
        <v>1.2788409163602481</v>
      </c>
      <c r="O1279" s="135">
        <f t="shared" si="644"/>
        <v>1.28449155</v>
      </c>
      <c r="P1279" s="135">
        <f t="shared" si="627"/>
        <v>915.79448121999997</v>
      </c>
      <c r="Q1279" s="190">
        <f t="shared" si="639"/>
        <v>0</v>
      </c>
      <c r="R1279" s="191">
        <f t="shared" si="636"/>
        <v>0</v>
      </c>
      <c r="S1279" s="135">
        <f t="shared" si="628"/>
        <v>0</v>
      </c>
      <c r="T1279" s="145">
        <f t="shared" si="637"/>
        <v>7.8600000000000003E-2</v>
      </c>
      <c r="U1279" s="143">
        <f t="shared" si="643"/>
        <v>15</v>
      </c>
      <c r="V1279" s="143">
        <v>252</v>
      </c>
      <c r="W1279" s="142">
        <f t="shared" si="629"/>
        <v>1.004513961</v>
      </c>
      <c r="X1279" s="135">
        <f t="shared" si="630"/>
        <v>4.1338605700000004</v>
      </c>
      <c r="Y1279" s="135">
        <f t="shared" si="631"/>
        <v>0</v>
      </c>
      <c r="Z1279" s="148" t="str">
        <f t="shared" si="640"/>
        <v>A+J=</v>
      </c>
      <c r="AA1279" s="140">
        <f t="shared" si="641"/>
        <v>45342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4"/>
      <c r="DX1279" s="1"/>
      <c r="DY1279" s="1"/>
      <c r="DZ1279" s="1"/>
      <c r="EA1279" s="1"/>
      <c r="EB1279" s="1"/>
      <c r="EC1279" s="1"/>
    </row>
    <row r="1280" spans="1:133" ht="15" x14ac:dyDescent="0.2">
      <c r="A1280" s="134">
        <f t="shared" si="632"/>
        <v>45333</v>
      </c>
      <c r="B1280" s="135">
        <f t="shared" si="624"/>
        <v>919.92834178999999</v>
      </c>
      <c r="C1280" s="220">
        <f t="shared" si="623"/>
        <v>712.96263585458178</v>
      </c>
      <c r="D1280" s="136">
        <f t="shared" si="633"/>
        <v>6735.55</v>
      </c>
      <c r="E1280" s="137">
        <f t="shared" si="645"/>
        <v>6773.27</v>
      </c>
      <c r="F1280" s="138">
        <f t="shared" si="646"/>
        <v>45282</v>
      </c>
      <c r="G1280" s="139">
        <f t="shared" si="625"/>
        <v>5.6001365886972909E-3</v>
      </c>
      <c r="H1280" s="140">
        <f t="shared" si="638"/>
        <v>45342</v>
      </c>
      <c r="I1280" s="140">
        <f t="shared" si="626"/>
        <v>45342</v>
      </c>
      <c r="J1280" s="141">
        <f t="shared" si="634"/>
        <v>19</v>
      </c>
      <c r="K1280" s="141">
        <f t="shared" si="648"/>
        <v>15</v>
      </c>
      <c r="L1280" s="8">
        <f t="shared" si="635"/>
        <v>1.00441856</v>
      </c>
      <c r="M1280" s="142">
        <f t="shared" si="647"/>
        <v>1.00280046</v>
      </c>
      <c r="N1280" s="142">
        <f t="shared" si="642"/>
        <v>1.2788409163602481</v>
      </c>
      <c r="O1280" s="135">
        <f t="shared" si="644"/>
        <v>1.28449155</v>
      </c>
      <c r="P1280" s="135">
        <f t="shared" si="627"/>
        <v>915.79448121999997</v>
      </c>
      <c r="Q1280" s="190">
        <f t="shared" si="639"/>
        <v>0</v>
      </c>
      <c r="R1280" s="191">
        <f t="shared" si="636"/>
        <v>0</v>
      </c>
      <c r="S1280" s="135">
        <f t="shared" si="628"/>
        <v>0</v>
      </c>
      <c r="T1280" s="145">
        <f t="shared" si="637"/>
        <v>7.8600000000000003E-2</v>
      </c>
      <c r="U1280" s="143">
        <f t="shared" si="643"/>
        <v>15</v>
      </c>
      <c r="V1280" s="143">
        <v>252</v>
      </c>
      <c r="W1280" s="142">
        <f t="shared" si="629"/>
        <v>1.004513961</v>
      </c>
      <c r="X1280" s="135">
        <f t="shared" si="630"/>
        <v>4.1338605700000004</v>
      </c>
      <c r="Y1280" s="135">
        <f t="shared" si="631"/>
        <v>0</v>
      </c>
      <c r="Z1280" s="148" t="str">
        <f t="shared" si="640"/>
        <v>A+J=</v>
      </c>
      <c r="AA1280" s="140">
        <f t="shared" si="641"/>
        <v>45342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4"/>
      <c r="DX1280" s="1"/>
      <c r="DY1280" s="1"/>
      <c r="DZ1280" s="1"/>
      <c r="EA1280" s="1"/>
      <c r="EB1280" s="1"/>
      <c r="EC1280" s="1"/>
    </row>
    <row r="1281" spans="1:133" ht="15" x14ac:dyDescent="0.2">
      <c r="A1281" s="134">
        <f t="shared" si="632"/>
        <v>45334</v>
      </c>
      <c r="B1281" s="135">
        <f t="shared" si="624"/>
        <v>919.92834178999999</v>
      </c>
      <c r="C1281" s="220">
        <f t="shared" si="623"/>
        <v>712.96263585458178</v>
      </c>
      <c r="D1281" s="136">
        <f t="shared" si="633"/>
        <v>6735.55</v>
      </c>
      <c r="E1281" s="137">
        <f t="shared" si="645"/>
        <v>6773.27</v>
      </c>
      <c r="F1281" s="138">
        <f t="shared" si="646"/>
        <v>45282</v>
      </c>
      <c r="G1281" s="139">
        <f t="shared" si="625"/>
        <v>5.6001365886972909E-3</v>
      </c>
      <c r="H1281" s="140">
        <f t="shared" si="638"/>
        <v>45342</v>
      </c>
      <c r="I1281" s="140">
        <f t="shared" si="626"/>
        <v>45342</v>
      </c>
      <c r="J1281" s="141">
        <f t="shared" si="634"/>
        <v>19</v>
      </c>
      <c r="K1281" s="141">
        <f t="shared" si="648"/>
        <v>15</v>
      </c>
      <c r="L1281" s="8">
        <f t="shared" si="635"/>
        <v>1.00441856</v>
      </c>
      <c r="M1281" s="142">
        <f t="shared" si="647"/>
        <v>1.00280046</v>
      </c>
      <c r="N1281" s="142">
        <f t="shared" si="642"/>
        <v>1.2788409163602481</v>
      </c>
      <c r="O1281" s="135">
        <f t="shared" si="644"/>
        <v>1.28449155</v>
      </c>
      <c r="P1281" s="135">
        <f t="shared" si="627"/>
        <v>915.79448121999997</v>
      </c>
      <c r="Q1281" s="190">
        <f t="shared" si="639"/>
        <v>0</v>
      </c>
      <c r="R1281" s="191">
        <f t="shared" si="636"/>
        <v>0</v>
      </c>
      <c r="S1281" s="135">
        <f t="shared" si="628"/>
        <v>0</v>
      </c>
      <c r="T1281" s="145">
        <f t="shared" si="637"/>
        <v>7.8600000000000003E-2</v>
      </c>
      <c r="U1281" s="143">
        <f t="shared" si="643"/>
        <v>15</v>
      </c>
      <c r="V1281" s="143">
        <v>252</v>
      </c>
      <c r="W1281" s="142">
        <f t="shared" si="629"/>
        <v>1.004513961</v>
      </c>
      <c r="X1281" s="135">
        <f t="shared" si="630"/>
        <v>4.1338605700000004</v>
      </c>
      <c r="Y1281" s="135">
        <f t="shared" si="631"/>
        <v>0</v>
      </c>
      <c r="Z1281" s="148" t="str">
        <f t="shared" si="640"/>
        <v>A+J=</v>
      </c>
      <c r="AA1281" s="140">
        <f t="shared" si="641"/>
        <v>45342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4"/>
      <c r="DX1281" s="1"/>
      <c r="DY1281" s="1"/>
      <c r="DZ1281" s="1"/>
      <c r="EA1281" s="1"/>
      <c r="EB1281" s="1"/>
      <c r="EC1281" s="1"/>
    </row>
    <row r="1282" spans="1:133" ht="15" x14ac:dyDescent="0.2">
      <c r="A1282" s="134">
        <f t="shared" si="632"/>
        <v>45335</v>
      </c>
      <c r="B1282" s="135">
        <f t="shared" si="624"/>
        <v>919.92834178999999</v>
      </c>
      <c r="C1282" s="220">
        <f t="shared" si="623"/>
        <v>712.96263585458178</v>
      </c>
      <c r="D1282" s="136">
        <f t="shared" si="633"/>
        <v>6735.55</v>
      </c>
      <c r="E1282" s="137">
        <f t="shared" si="645"/>
        <v>6773.27</v>
      </c>
      <c r="F1282" s="138">
        <f t="shared" si="646"/>
        <v>45282</v>
      </c>
      <c r="G1282" s="139">
        <f t="shared" si="625"/>
        <v>5.6001365886972909E-3</v>
      </c>
      <c r="H1282" s="140">
        <f t="shared" si="638"/>
        <v>45342</v>
      </c>
      <c r="I1282" s="140">
        <f t="shared" si="626"/>
        <v>45342</v>
      </c>
      <c r="J1282" s="141">
        <f t="shared" si="634"/>
        <v>19</v>
      </c>
      <c r="K1282" s="141">
        <f t="shared" si="648"/>
        <v>15</v>
      </c>
      <c r="L1282" s="8">
        <f t="shared" si="635"/>
        <v>1.00441856</v>
      </c>
      <c r="M1282" s="142">
        <f t="shared" si="647"/>
        <v>1.00280046</v>
      </c>
      <c r="N1282" s="142">
        <f t="shared" si="642"/>
        <v>1.2788409163602481</v>
      </c>
      <c r="O1282" s="135">
        <f t="shared" si="644"/>
        <v>1.28449155</v>
      </c>
      <c r="P1282" s="135">
        <f t="shared" si="627"/>
        <v>915.79448121999997</v>
      </c>
      <c r="Q1282" s="190">
        <f t="shared" si="639"/>
        <v>0</v>
      </c>
      <c r="R1282" s="191">
        <f t="shared" si="636"/>
        <v>0</v>
      </c>
      <c r="S1282" s="135">
        <f t="shared" si="628"/>
        <v>0</v>
      </c>
      <c r="T1282" s="145">
        <f t="shared" si="637"/>
        <v>7.8600000000000003E-2</v>
      </c>
      <c r="U1282" s="143">
        <f t="shared" si="643"/>
        <v>15</v>
      </c>
      <c r="V1282" s="143">
        <v>252</v>
      </c>
      <c r="W1282" s="142">
        <f t="shared" si="629"/>
        <v>1.004513961</v>
      </c>
      <c r="X1282" s="135">
        <f t="shared" si="630"/>
        <v>4.1338605700000004</v>
      </c>
      <c r="Y1282" s="135">
        <f t="shared" si="631"/>
        <v>0</v>
      </c>
      <c r="Z1282" s="148" t="str">
        <f t="shared" si="640"/>
        <v>A+J=</v>
      </c>
      <c r="AA1282" s="140">
        <f t="shared" si="641"/>
        <v>45342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4"/>
      <c r="DX1282" s="1"/>
      <c r="DY1282" s="1"/>
      <c r="DZ1282" s="1"/>
      <c r="EA1282" s="1"/>
      <c r="EB1282" s="1"/>
      <c r="EC1282" s="1"/>
    </row>
    <row r="1283" spans="1:133" ht="15" x14ac:dyDescent="0.2">
      <c r="A1283" s="134">
        <f t="shared" si="632"/>
        <v>45336</v>
      </c>
      <c r="B1283" s="135">
        <f t="shared" si="624"/>
        <v>919.92834178999999</v>
      </c>
      <c r="C1283" s="220">
        <f t="shared" si="623"/>
        <v>712.96263585458178</v>
      </c>
      <c r="D1283" s="136">
        <f t="shared" si="633"/>
        <v>6735.55</v>
      </c>
      <c r="E1283" s="137">
        <f t="shared" si="645"/>
        <v>6773.27</v>
      </c>
      <c r="F1283" s="138">
        <f t="shared" si="646"/>
        <v>45282</v>
      </c>
      <c r="G1283" s="139">
        <f t="shared" si="625"/>
        <v>5.6001365886972909E-3</v>
      </c>
      <c r="H1283" s="140">
        <f t="shared" si="638"/>
        <v>45342</v>
      </c>
      <c r="I1283" s="140">
        <f t="shared" si="626"/>
        <v>45342</v>
      </c>
      <c r="J1283" s="141">
        <f t="shared" si="634"/>
        <v>19</v>
      </c>
      <c r="K1283" s="141">
        <f t="shared" si="648"/>
        <v>15</v>
      </c>
      <c r="L1283" s="8">
        <f t="shared" si="635"/>
        <v>1.00441856</v>
      </c>
      <c r="M1283" s="142">
        <f t="shared" si="647"/>
        <v>1.00280046</v>
      </c>
      <c r="N1283" s="142">
        <f t="shared" si="642"/>
        <v>1.2788409163602481</v>
      </c>
      <c r="O1283" s="135">
        <f t="shared" si="644"/>
        <v>1.28449155</v>
      </c>
      <c r="P1283" s="135">
        <f t="shared" si="627"/>
        <v>915.79448121999997</v>
      </c>
      <c r="Q1283" s="190">
        <f t="shared" si="639"/>
        <v>0</v>
      </c>
      <c r="R1283" s="191">
        <f t="shared" si="636"/>
        <v>0</v>
      </c>
      <c r="S1283" s="135">
        <f t="shared" si="628"/>
        <v>0</v>
      </c>
      <c r="T1283" s="145">
        <f t="shared" si="637"/>
        <v>7.8600000000000003E-2</v>
      </c>
      <c r="U1283" s="143">
        <f t="shared" si="643"/>
        <v>15</v>
      </c>
      <c r="V1283" s="143">
        <v>252</v>
      </c>
      <c r="W1283" s="142">
        <f t="shared" si="629"/>
        <v>1.004513961</v>
      </c>
      <c r="X1283" s="135">
        <f t="shared" si="630"/>
        <v>4.1338605700000004</v>
      </c>
      <c r="Y1283" s="135">
        <f t="shared" si="631"/>
        <v>0</v>
      </c>
      <c r="Z1283" s="148" t="str">
        <f t="shared" si="640"/>
        <v>A+J=</v>
      </c>
      <c r="AA1283" s="140">
        <f t="shared" si="641"/>
        <v>45342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4"/>
      <c r="DX1283" s="1"/>
      <c r="DY1283" s="1"/>
      <c r="DZ1283" s="1"/>
      <c r="EA1283" s="1"/>
      <c r="EB1283" s="1"/>
      <c r="EC1283" s="1"/>
    </row>
    <row r="1284" spans="1:133" ht="15" x14ac:dyDescent="0.2">
      <c r="A1284" s="134">
        <f t="shared" si="632"/>
        <v>45337</v>
      </c>
      <c r="B1284" s="135">
        <f t="shared" si="624"/>
        <v>920.47509881999997</v>
      </c>
      <c r="C1284" s="220">
        <f t="shared" si="623"/>
        <v>712.96263585458178</v>
      </c>
      <c r="D1284" s="136">
        <f t="shared" si="633"/>
        <v>6735.55</v>
      </c>
      <c r="E1284" s="137">
        <f t="shared" si="645"/>
        <v>6773.27</v>
      </c>
      <c r="F1284" s="138">
        <f t="shared" si="646"/>
        <v>45282</v>
      </c>
      <c r="G1284" s="139">
        <f t="shared" si="625"/>
        <v>5.6001365886972909E-3</v>
      </c>
      <c r="H1284" s="140">
        <f t="shared" si="638"/>
        <v>45342</v>
      </c>
      <c r="I1284" s="140">
        <f t="shared" si="626"/>
        <v>45342</v>
      </c>
      <c r="J1284" s="141">
        <f t="shared" si="634"/>
        <v>19</v>
      </c>
      <c r="K1284" s="141">
        <f t="shared" si="648"/>
        <v>16</v>
      </c>
      <c r="L1284" s="8">
        <f t="shared" si="635"/>
        <v>1.0047138200000001</v>
      </c>
      <c r="M1284" s="142">
        <f t="shared" si="647"/>
        <v>1.00280046</v>
      </c>
      <c r="N1284" s="142">
        <f t="shared" si="642"/>
        <v>1.2788409163602481</v>
      </c>
      <c r="O1284" s="135">
        <f t="shared" si="644"/>
        <v>1.2848691400000001</v>
      </c>
      <c r="P1284" s="135">
        <f t="shared" si="627"/>
        <v>916.06368878000001</v>
      </c>
      <c r="Q1284" s="190">
        <f t="shared" si="639"/>
        <v>0</v>
      </c>
      <c r="R1284" s="191">
        <f t="shared" si="636"/>
        <v>0</v>
      </c>
      <c r="S1284" s="135">
        <f t="shared" si="628"/>
        <v>0</v>
      </c>
      <c r="T1284" s="145">
        <f t="shared" si="637"/>
        <v>7.8600000000000003E-2</v>
      </c>
      <c r="U1284" s="143">
        <f t="shared" si="643"/>
        <v>16</v>
      </c>
      <c r="V1284" s="143">
        <v>252</v>
      </c>
      <c r="W1284" s="142">
        <f t="shared" si="629"/>
        <v>1.0048156150000001</v>
      </c>
      <c r="X1284" s="135">
        <f t="shared" si="630"/>
        <v>4.4114100399999998</v>
      </c>
      <c r="Y1284" s="135">
        <f t="shared" si="631"/>
        <v>0</v>
      </c>
      <c r="Z1284" s="148" t="str">
        <f t="shared" si="640"/>
        <v>A+J=</v>
      </c>
      <c r="AA1284" s="140">
        <f t="shared" si="641"/>
        <v>45342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4"/>
      <c r="DX1284" s="1"/>
      <c r="DY1284" s="1"/>
      <c r="DZ1284" s="1"/>
      <c r="EA1284" s="1"/>
      <c r="EB1284" s="1"/>
      <c r="EC1284" s="1"/>
    </row>
    <row r="1285" spans="1:133" ht="15" x14ac:dyDescent="0.2">
      <c r="A1285" s="134">
        <f t="shared" si="632"/>
        <v>45338</v>
      </c>
      <c r="B1285" s="135">
        <f t="shared" si="624"/>
        <v>921.02218047999997</v>
      </c>
      <c r="C1285" s="220">
        <f t="shared" si="623"/>
        <v>712.96263585458178</v>
      </c>
      <c r="D1285" s="136">
        <f t="shared" si="633"/>
        <v>6735.55</v>
      </c>
      <c r="E1285" s="137">
        <f t="shared" si="645"/>
        <v>6773.27</v>
      </c>
      <c r="F1285" s="138">
        <f t="shared" si="646"/>
        <v>45282</v>
      </c>
      <c r="G1285" s="139">
        <f t="shared" si="625"/>
        <v>5.6001365886972909E-3</v>
      </c>
      <c r="H1285" s="140">
        <f t="shared" si="638"/>
        <v>45342</v>
      </c>
      <c r="I1285" s="140">
        <f t="shared" si="626"/>
        <v>45342</v>
      </c>
      <c r="J1285" s="141">
        <f t="shared" si="634"/>
        <v>19</v>
      </c>
      <c r="K1285" s="141">
        <f t="shared" si="648"/>
        <v>17</v>
      </c>
      <c r="L1285" s="8">
        <f t="shared" si="635"/>
        <v>1.0050091699999999</v>
      </c>
      <c r="M1285" s="142">
        <f t="shared" si="647"/>
        <v>1.00280046</v>
      </c>
      <c r="N1285" s="142">
        <f t="shared" si="642"/>
        <v>1.2788409163602481</v>
      </c>
      <c r="O1285" s="135">
        <f t="shared" si="644"/>
        <v>1.2852468399999999</v>
      </c>
      <c r="P1285" s="135">
        <f t="shared" si="627"/>
        <v>916.33297476999996</v>
      </c>
      <c r="Q1285" s="190">
        <f t="shared" si="639"/>
        <v>0</v>
      </c>
      <c r="R1285" s="191">
        <f t="shared" si="636"/>
        <v>0</v>
      </c>
      <c r="S1285" s="135">
        <f t="shared" si="628"/>
        <v>0</v>
      </c>
      <c r="T1285" s="145">
        <f t="shared" si="637"/>
        <v>7.8600000000000003E-2</v>
      </c>
      <c r="U1285" s="143">
        <f t="shared" si="643"/>
        <v>17</v>
      </c>
      <c r="V1285" s="143">
        <v>252</v>
      </c>
      <c r="W1285" s="142">
        <f t="shared" si="629"/>
        <v>1.0051173600000001</v>
      </c>
      <c r="X1285" s="135">
        <f t="shared" si="630"/>
        <v>4.6892057100000004</v>
      </c>
      <c r="Y1285" s="135">
        <f t="shared" si="631"/>
        <v>0</v>
      </c>
      <c r="Z1285" s="148" t="str">
        <f t="shared" si="640"/>
        <v>A+J=</v>
      </c>
      <c r="AA1285" s="140">
        <f t="shared" si="641"/>
        <v>45342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4"/>
      <c r="DX1285" s="1"/>
      <c r="DY1285" s="1"/>
      <c r="DZ1285" s="1"/>
      <c r="EA1285" s="1"/>
      <c r="EB1285" s="1"/>
      <c r="EC1285" s="1"/>
    </row>
    <row r="1286" spans="1:133" ht="15" x14ac:dyDescent="0.2">
      <c r="A1286" s="134">
        <f t="shared" si="632"/>
        <v>45339</v>
      </c>
      <c r="B1286" s="135">
        <f t="shared" si="624"/>
        <v>921.56959406999999</v>
      </c>
      <c r="C1286" s="220">
        <f t="shared" si="623"/>
        <v>712.96263585458178</v>
      </c>
      <c r="D1286" s="136">
        <f t="shared" si="633"/>
        <v>6735.55</v>
      </c>
      <c r="E1286" s="137">
        <f t="shared" si="645"/>
        <v>6773.27</v>
      </c>
      <c r="F1286" s="138">
        <f t="shared" si="646"/>
        <v>45282</v>
      </c>
      <c r="G1286" s="139">
        <f t="shared" si="625"/>
        <v>5.6001365886972909E-3</v>
      </c>
      <c r="H1286" s="140">
        <f t="shared" si="638"/>
        <v>45342</v>
      </c>
      <c r="I1286" s="140">
        <f t="shared" si="626"/>
        <v>45342</v>
      </c>
      <c r="J1286" s="141">
        <f t="shared" si="634"/>
        <v>19</v>
      </c>
      <c r="K1286" s="141">
        <f t="shared" si="648"/>
        <v>18</v>
      </c>
      <c r="L1286" s="8">
        <f t="shared" si="635"/>
        <v>1.00530461</v>
      </c>
      <c r="M1286" s="142">
        <f t="shared" si="647"/>
        <v>1.00280046</v>
      </c>
      <c r="N1286" s="142">
        <f t="shared" si="642"/>
        <v>1.2788409163602481</v>
      </c>
      <c r="O1286" s="135">
        <f t="shared" si="644"/>
        <v>1.2856246600000001</v>
      </c>
      <c r="P1286" s="135">
        <f t="shared" si="627"/>
        <v>916.60234631000003</v>
      </c>
      <c r="Q1286" s="190">
        <f t="shared" si="639"/>
        <v>0</v>
      </c>
      <c r="R1286" s="191">
        <f t="shared" si="636"/>
        <v>0</v>
      </c>
      <c r="S1286" s="135">
        <f t="shared" si="628"/>
        <v>0</v>
      </c>
      <c r="T1286" s="145">
        <f t="shared" si="637"/>
        <v>7.8600000000000003E-2</v>
      </c>
      <c r="U1286" s="143">
        <f t="shared" si="643"/>
        <v>18</v>
      </c>
      <c r="V1286" s="143">
        <v>252</v>
      </c>
      <c r="W1286" s="142">
        <f t="shared" si="629"/>
        <v>1.0054191960000001</v>
      </c>
      <c r="X1286" s="135">
        <f t="shared" si="630"/>
        <v>4.9672477600000002</v>
      </c>
      <c r="Y1286" s="135">
        <f t="shared" si="631"/>
        <v>0</v>
      </c>
      <c r="Z1286" s="148" t="str">
        <f t="shared" si="640"/>
        <v>A+J=</v>
      </c>
      <c r="AA1286" s="140">
        <f t="shared" si="641"/>
        <v>45342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4"/>
      <c r="DX1286" s="1"/>
      <c r="DY1286" s="1"/>
      <c r="DZ1286" s="1"/>
      <c r="EA1286" s="1"/>
      <c r="EB1286" s="1"/>
      <c r="EC1286" s="1"/>
    </row>
    <row r="1287" spans="1:133" ht="15" x14ac:dyDescent="0.2">
      <c r="A1287" s="134">
        <f t="shared" si="632"/>
        <v>45340</v>
      </c>
      <c r="B1287" s="135">
        <f t="shared" si="624"/>
        <v>921.56959406999999</v>
      </c>
      <c r="C1287" s="220">
        <f t="shared" si="623"/>
        <v>712.96263585458178</v>
      </c>
      <c r="D1287" s="136">
        <f t="shared" si="633"/>
        <v>6735.55</v>
      </c>
      <c r="E1287" s="137">
        <f t="shared" si="645"/>
        <v>6773.27</v>
      </c>
      <c r="F1287" s="138">
        <f t="shared" si="646"/>
        <v>45282</v>
      </c>
      <c r="G1287" s="139">
        <f t="shared" si="625"/>
        <v>5.6001365886972909E-3</v>
      </c>
      <c r="H1287" s="140">
        <f t="shared" si="638"/>
        <v>45342</v>
      </c>
      <c r="I1287" s="140">
        <f t="shared" si="626"/>
        <v>45342</v>
      </c>
      <c r="J1287" s="141">
        <f t="shared" si="634"/>
        <v>19</v>
      </c>
      <c r="K1287" s="141">
        <f t="shared" si="648"/>
        <v>18</v>
      </c>
      <c r="L1287" s="8">
        <f t="shared" si="635"/>
        <v>1.00530461</v>
      </c>
      <c r="M1287" s="142">
        <f t="shared" si="647"/>
        <v>1.00280046</v>
      </c>
      <c r="N1287" s="142">
        <f t="shared" si="642"/>
        <v>1.2788409163602481</v>
      </c>
      <c r="O1287" s="135">
        <f t="shared" si="644"/>
        <v>1.2856246600000001</v>
      </c>
      <c r="P1287" s="135">
        <f t="shared" si="627"/>
        <v>916.60234631000003</v>
      </c>
      <c r="Q1287" s="190">
        <f t="shared" si="639"/>
        <v>0</v>
      </c>
      <c r="R1287" s="191">
        <f t="shared" si="636"/>
        <v>0</v>
      </c>
      <c r="S1287" s="135">
        <f t="shared" si="628"/>
        <v>0</v>
      </c>
      <c r="T1287" s="145">
        <f t="shared" si="637"/>
        <v>7.8600000000000003E-2</v>
      </c>
      <c r="U1287" s="143">
        <f t="shared" si="643"/>
        <v>18</v>
      </c>
      <c r="V1287" s="143">
        <v>252</v>
      </c>
      <c r="W1287" s="142">
        <f t="shared" si="629"/>
        <v>1.0054191960000001</v>
      </c>
      <c r="X1287" s="135">
        <f t="shared" si="630"/>
        <v>4.9672477600000002</v>
      </c>
      <c r="Y1287" s="135">
        <f t="shared" si="631"/>
        <v>0</v>
      </c>
      <c r="Z1287" s="148" t="str">
        <f t="shared" si="640"/>
        <v>A+J=</v>
      </c>
      <c r="AA1287" s="140">
        <f t="shared" si="641"/>
        <v>45342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4"/>
      <c r="DX1287" s="1"/>
      <c r="DY1287" s="1"/>
      <c r="DZ1287" s="1"/>
      <c r="EA1287" s="1"/>
      <c r="EB1287" s="1"/>
      <c r="EC1287" s="1"/>
    </row>
    <row r="1288" spans="1:133" ht="15" x14ac:dyDescent="0.2">
      <c r="A1288" s="134">
        <f t="shared" si="632"/>
        <v>45341</v>
      </c>
      <c r="B1288" s="135">
        <f t="shared" si="624"/>
        <v>921.56959406999999</v>
      </c>
      <c r="C1288" s="220">
        <f t="shared" si="623"/>
        <v>712.96263585458178</v>
      </c>
      <c r="D1288" s="136">
        <f t="shared" si="633"/>
        <v>6735.55</v>
      </c>
      <c r="E1288" s="137">
        <f t="shared" si="645"/>
        <v>6773.27</v>
      </c>
      <c r="F1288" s="138">
        <f t="shared" si="646"/>
        <v>45282</v>
      </c>
      <c r="G1288" s="139">
        <f t="shared" si="625"/>
        <v>5.6001365886972909E-3</v>
      </c>
      <c r="H1288" s="140">
        <f t="shared" si="638"/>
        <v>45342</v>
      </c>
      <c r="I1288" s="140">
        <f t="shared" si="626"/>
        <v>45342</v>
      </c>
      <c r="J1288" s="141">
        <f t="shared" si="634"/>
        <v>19</v>
      </c>
      <c r="K1288" s="141">
        <f t="shared" si="648"/>
        <v>18</v>
      </c>
      <c r="L1288" s="8">
        <f t="shared" si="635"/>
        <v>1.00530461</v>
      </c>
      <c r="M1288" s="142">
        <f t="shared" si="647"/>
        <v>1.00280046</v>
      </c>
      <c r="N1288" s="142">
        <f t="shared" si="642"/>
        <v>1.2788409163602481</v>
      </c>
      <c r="O1288" s="135">
        <f t="shared" si="644"/>
        <v>1.2856246600000001</v>
      </c>
      <c r="P1288" s="135">
        <f t="shared" si="627"/>
        <v>916.60234631000003</v>
      </c>
      <c r="Q1288" s="190">
        <f t="shared" si="639"/>
        <v>0</v>
      </c>
      <c r="R1288" s="191">
        <f t="shared" si="636"/>
        <v>0</v>
      </c>
      <c r="S1288" s="135">
        <f t="shared" si="628"/>
        <v>0</v>
      </c>
      <c r="T1288" s="145">
        <f t="shared" si="637"/>
        <v>7.8600000000000003E-2</v>
      </c>
      <c r="U1288" s="143">
        <f t="shared" si="643"/>
        <v>18</v>
      </c>
      <c r="V1288" s="143">
        <v>252</v>
      </c>
      <c r="W1288" s="142">
        <f t="shared" si="629"/>
        <v>1.0054191960000001</v>
      </c>
      <c r="X1288" s="135">
        <f t="shared" si="630"/>
        <v>4.9672477600000002</v>
      </c>
      <c r="Y1288" s="135">
        <f t="shared" si="631"/>
        <v>0</v>
      </c>
      <c r="Z1288" s="148" t="str">
        <f t="shared" si="640"/>
        <v>A+J=</v>
      </c>
      <c r="AA1288" s="140">
        <f t="shared" si="641"/>
        <v>45342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4"/>
      <c r="DX1288" s="1"/>
      <c r="DY1288" s="1"/>
      <c r="DZ1288" s="1"/>
      <c r="EA1288" s="1"/>
      <c r="EB1288" s="1"/>
      <c r="EC1288" s="1"/>
    </row>
    <row r="1289" spans="1:133" ht="15" x14ac:dyDescent="0.2">
      <c r="A1289" s="134">
        <f t="shared" si="632"/>
        <v>45342</v>
      </c>
      <c r="B1289" s="135">
        <f t="shared" si="624"/>
        <v>922.11733168000001</v>
      </c>
      <c r="C1289" s="220">
        <f t="shared" ref="C1289:C1352" si="649">C1288-(S1288/O1288)</f>
        <v>712.96263585458178</v>
      </c>
      <c r="D1289" s="136">
        <f t="shared" si="633"/>
        <v>6735.55</v>
      </c>
      <c r="E1289" s="137">
        <f t="shared" si="645"/>
        <v>6773.27</v>
      </c>
      <c r="F1289" s="138">
        <f t="shared" si="646"/>
        <v>45282</v>
      </c>
      <c r="G1289" s="139">
        <f t="shared" si="625"/>
        <v>5.6001365886972909E-3</v>
      </c>
      <c r="H1289" s="140">
        <f t="shared" si="638"/>
        <v>45371</v>
      </c>
      <c r="I1289" s="140">
        <f t="shared" si="626"/>
        <v>45342</v>
      </c>
      <c r="J1289" s="141">
        <f t="shared" si="634"/>
        <v>19</v>
      </c>
      <c r="K1289" s="141">
        <f t="shared" si="648"/>
        <v>19</v>
      </c>
      <c r="L1289" s="8">
        <f t="shared" si="635"/>
        <v>1.0056001299999999</v>
      </c>
      <c r="M1289" s="142">
        <f t="shared" si="647"/>
        <v>1.00280046</v>
      </c>
      <c r="N1289" s="142">
        <f t="shared" si="642"/>
        <v>1.2788409163602481</v>
      </c>
      <c r="O1289" s="135">
        <f t="shared" si="644"/>
        <v>1.2860025900000001</v>
      </c>
      <c r="P1289" s="135">
        <f t="shared" si="627"/>
        <v>916.87179628000001</v>
      </c>
      <c r="Q1289" s="190">
        <f t="shared" si="639"/>
        <v>42</v>
      </c>
      <c r="R1289" s="191">
        <f t="shared" si="636"/>
        <v>1.8442874225826873E-2</v>
      </c>
      <c r="S1289" s="135">
        <f t="shared" si="628"/>
        <v>16.90975122</v>
      </c>
      <c r="T1289" s="145">
        <f t="shared" si="637"/>
        <v>7.8600000000000003E-2</v>
      </c>
      <c r="U1289" s="143">
        <f t="shared" si="643"/>
        <v>19</v>
      </c>
      <c r="V1289" s="143">
        <v>252</v>
      </c>
      <c r="W1289" s="142">
        <f t="shared" si="629"/>
        <v>1.005721122</v>
      </c>
      <c r="X1289" s="135">
        <f t="shared" si="630"/>
        <v>5.2455353999999996</v>
      </c>
      <c r="Y1289" s="135">
        <f t="shared" si="631"/>
        <v>22.155286619999998</v>
      </c>
      <c r="Z1289" s="148" t="str">
        <f t="shared" si="640"/>
        <v>A+J=</v>
      </c>
      <c r="AA1289" s="140">
        <f t="shared" si="641"/>
        <v>45342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4"/>
      <c r="DX1289" s="1"/>
      <c r="DY1289" s="1"/>
      <c r="DZ1289" s="1"/>
      <c r="EA1289" s="1"/>
      <c r="EB1289" s="1"/>
      <c r="EC1289" s="1"/>
    </row>
    <row r="1290" spans="1:133" ht="15" x14ac:dyDescent="0.2">
      <c r="A1290" s="134">
        <f t="shared" si="632"/>
        <v>45343</v>
      </c>
      <c r="B1290" s="135">
        <f t="shared" ref="B1290:B1353" si="650">(P1290+X1290)</f>
        <v>900.41199884000002</v>
      </c>
      <c r="C1290" s="220">
        <f t="shared" si="649"/>
        <v>699.81355563383352</v>
      </c>
      <c r="D1290" s="136">
        <f t="shared" si="633"/>
        <v>6773.27</v>
      </c>
      <c r="E1290" s="137">
        <f t="shared" si="645"/>
        <v>6801.72</v>
      </c>
      <c r="F1290" s="138">
        <f t="shared" si="646"/>
        <v>45311</v>
      </c>
      <c r="G1290" s="139">
        <f t="shared" ref="G1290:G1353" si="651">(E1290/D1290)-1</f>
        <v>4.2003345503722755E-3</v>
      </c>
      <c r="H1290" s="140">
        <f t="shared" si="638"/>
        <v>45371</v>
      </c>
      <c r="I1290" s="140">
        <f t="shared" ref="I1290:I1353" si="652">IF(A1290&gt;I1289,H1290,I1289)</f>
        <v>45371</v>
      </c>
      <c r="J1290" s="141">
        <f t="shared" si="634"/>
        <v>21</v>
      </c>
      <c r="K1290" s="141">
        <f t="shared" si="648"/>
        <v>1</v>
      </c>
      <c r="L1290" s="8">
        <f t="shared" si="635"/>
        <v>1.0001996099999999</v>
      </c>
      <c r="M1290" s="142">
        <f t="shared" si="647"/>
        <v>1.0056001299999999</v>
      </c>
      <c r="N1290" s="142">
        <f t="shared" si="642"/>
        <v>1.2860025917411846</v>
      </c>
      <c r="O1290" s="135">
        <f t="shared" si="644"/>
        <v>1.2862592900000001</v>
      </c>
      <c r="P1290" s="135">
        <f t="shared" ref="P1290:P1353" si="653">TRUNC(C1290*O1290,8)</f>
        <v>900.14168719999998</v>
      </c>
      <c r="Q1290" s="190">
        <f t="shared" si="639"/>
        <v>0</v>
      </c>
      <c r="R1290" s="191">
        <f t="shared" si="636"/>
        <v>0</v>
      </c>
      <c r="S1290" s="135">
        <f t="shared" ref="S1290:S1353" si="654">IF(R1290&gt;0,TRUNC(R1290*P1290,8),0)</f>
        <v>0</v>
      </c>
      <c r="T1290" s="145">
        <f t="shared" si="637"/>
        <v>7.8600000000000003E-2</v>
      </c>
      <c r="U1290" s="143">
        <f t="shared" si="643"/>
        <v>1</v>
      </c>
      <c r="V1290" s="143">
        <v>252</v>
      </c>
      <c r="W1290" s="142">
        <f t="shared" ref="W1290:W1353" si="655">ROUND((1+T1290)^TRUNC((U1290/V1290),9),9)</f>
        <v>1.0003002990000001</v>
      </c>
      <c r="X1290" s="135">
        <f t="shared" ref="X1290:X1353" si="656">TRUNC((P1290*(W1290-1)),8)</f>
        <v>0.27031164000000002</v>
      </c>
      <c r="Y1290" s="135">
        <f t="shared" ref="Y1290:Y1353" si="657">IF(Q1290&gt;0,S1290+X1290,0)</f>
        <v>0</v>
      </c>
      <c r="Z1290" s="148" t="str">
        <f t="shared" si="640"/>
        <v>A+J=</v>
      </c>
      <c r="AA1290" s="140">
        <f t="shared" si="641"/>
        <v>45371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4"/>
      <c r="DX1290" s="1"/>
      <c r="DY1290" s="1"/>
      <c r="DZ1290" s="1"/>
      <c r="EA1290" s="1"/>
      <c r="EB1290" s="1"/>
      <c r="EC1290" s="1"/>
    </row>
    <row r="1291" spans="1:133" ht="15" x14ac:dyDescent="0.2">
      <c r="A1291" s="134">
        <f t="shared" ref="A1291:A1354" si="658">(A1290+1)</f>
        <v>45344</v>
      </c>
      <c r="B1291" s="135">
        <f t="shared" si="650"/>
        <v>900.86218267000004</v>
      </c>
      <c r="C1291" s="220">
        <f t="shared" si="649"/>
        <v>699.81355563383352</v>
      </c>
      <c r="D1291" s="136">
        <f t="shared" ref="D1291:D1354" si="659">IF(E1291=E1290,D1290,E1290)</f>
        <v>6773.27</v>
      </c>
      <c r="E1291" s="137">
        <f t="shared" si="645"/>
        <v>6801.72</v>
      </c>
      <c r="F1291" s="138">
        <f t="shared" si="646"/>
        <v>45311</v>
      </c>
      <c r="G1291" s="139">
        <f t="shared" si="651"/>
        <v>4.2003345503722755E-3</v>
      </c>
      <c r="H1291" s="140">
        <f t="shared" si="638"/>
        <v>45371</v>
      </c>
      <c r="I1291" s="140">
        <f t="shared" si="652"/>
        <v>45371</v>
      </c>
      <c r="J1291" s="141">
        <f t="shared" ref="J1291:J1354" si="660">IF(I1291=I1290,J1290,NETWORKDAYS(I1290,I1291,$AD$148:$AD$502)-1)</f>
        <v>21</v>
      </c>
      <c r="K1291" s="141">
        <f t="shared" si="648"/>
        <v>2</v>
      </c>
      <c r="L1291" s="8">
        <f t="shared" ref="L1291:L1354" si="661">IF(E1291&lt;D1291,1,TRUNC((E1291/D1291)^TRUNC((K1291/J1291),9),8))</f>
        <v>1.00039927</v>
      </c>
      <c r="M1291" s="142">
        <f t="shared" si="647"/>
        <v>1.0056001299999999</v>
      </c>
      <c r="N1291" s="142">
        <f t="shared" si="642"/>
        <v>1.2860025917411846</v>
      </c>
      <c r="O1291" s="135">
        <f t="shared" si="644"/>
        <v>1.2865160499999999</v>
      </c>
      <c r="P1291" s="135">
        <f t="shared" si="653"/>
        <v>900.32137133000003</v>
      </c>
      <c r="Q1291" s="190">
        <f t="shared" si="639"/>
        <v>0</v>
      </c>
      <c r="R1291" s="191">
        <f t="shared" ref="R1291:R1354" si="662">IF(Q1291&gt;0,VLOOKUP($A1291,$AD$10:$AI$140,6),0)</f>
        <v>0</v>
      </c>
      <c r="S1291" s="135">
        <f t="shared" si="654"/>
        <v>0</v>
      </c>
      <c r="T1291" s="145">
        <f t="shared" ref="T1291:T1354" si="663">(T1290)</f>
        <v>7.8600000000000003E-2</v>
      </c>
      <c r="U1291" s="143">
        <f t="shared" si="643"/>
        <v>2</v>
      </c>
      <c r="V1291" s="143">
        <v>252</v>
      </c>
      <c r="W1291" s="142">
        <f t="shared" si="655"/>
        <v>1.0006006869999999</v>
      </c>
      <c r="X1291" s="135">
        <f t="shared" si="656"/>
        <v>0.54081133999999997</v>
      </c>
      <c r="Y1291" s="135">
        <f t="shared" si="657"/>
        <v>0</v>
      </c>
      <c r="Z1291" s="148" t="str">
        <f t="shared" si="640"/>
        <v>A+J=</v>
      </c>
      <c r="AA1291" s="140">
        <f t="shared" si="641"/>
        <v>45371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4"/>
      <c r="DX1291" s="1"/>
      <c r="DY1291" s="1"/>
      <c r="DZ1291" s="1"/>
      <c r="EA1291" s="1"/>
      <c r="EB1291" s="1"/>
      <c r="EC1291" s="1"/>
    </row>
    <row r="1292" spans="1:133" ht="15" x14ac:dyDescent="0.2">
      <c r="A1292" s="134">
        <f t="shared" si="658"/>
        <v>45345</v>
      </c>
      <c r="B1292" s="135">
        <f t="shared" si="650"/>
        <v>901.31259139999997</v>
      </c>
      <c r="C1292" s="220">
        <f t="shared" si="649"/>
        <v>699.81355563383352</v>
      </c>
      <c r="D1292" s="136">
        <f t="shared" si="659"/>
        <v>6773.27</v>
      </c>
      <c r="E1292" s="137">
        <f t="shared" si="645"/>
        <v>6801.72</v>
      </c>
      <c r="F1292" s="138">
        <f t="shared" si="646"/>
        <v>45311</v>
      </c>
      <c r="G1292" s="139">
        <f t="shared" si="651"/>
        <v>4.2003345503722755E-3</v>
      </c>
      <c r="H1292" s="140">
        <f t="shared" ref="H1292:H1355" si="664">IF(DAY(A1292)=H$9,VLOOKUP(A1292,AH$118:AN$450,4),H1291)</f>
        <v>45371</v>
      </c>
      <c r="I1292" s="140">
        <f t="shared" si="652"/>
        <v>45371</v>
      </c>
      <c r="J1292" s="141">
        <f t="shared" si="660"/>
        <v>21</v>
      </c>
      <c r="K1292" s="141">
        <f t="shared" si="648"/>
        <v>3</v>
      </c>
      <c r="L1292" s="8">
        <f t="shared" si="661"/>
        <v>1.00059897</v>
      </c>
      <c r="M1292" s="142">
        <f t="shared" si="647"/>
        <v>1.0056001299999999</v>
      </c>
      <c r="N1292" s="142">
        <f t="shared" si="642"/>
        <v>1.2860025917411846</v>
      </c>
      <c r="O1292" s="135">
        <f t="shared" si="644"/>
        <v>1.2867728599999999</v>
      </c>
      <c r="P1292" s="135">
        <f t="shared" si="653"/>
        <v>900.50109043999998</v>
      </c>
      <c r="Q1292" s="190">
        <f t="shared" ref="Q1292:Q1355" si="665">IF(VLOOKUP(A1292,AD$10:AK$140,8)=VLOOKUP(A1291,AD$10:AK$140,8),0,VLOOKUP(A1292,AD$10:AK$140,8))</f>
        <v>0</v>
      </c>
      <c r="R1292" s="191">
        <f t="shared" si="662"/>
        <v>0</v>
      </c>
      <c r="S1292" s="135">
        <f t="shared" si="654"/>
        <v>0</v>
      </c>
      <c r="T1292" s="145">
        <f t="shared" si="663"/>
        <v>7.8600000000000003E-2</v>
      </c>
      <c r="U1292" s="143">
        <f t="shared" si="643"/>
        <v>3</v>
      </c>
      <c r="V1292" s="143">
        <v>252</v>
      </c>
      <c r="W1292" s="142">
        <f t="shared" si="655"/>
        <v>1.000901166</v>
      </c>
      <c r="X1292" s="135">
        <f t="shared" si="656"/>
        <v>0.81150096000000005</v>
      </c>
      <c r="Y1292" s="135">
        <f t="shared" si="657"/>
        <v>0</v>
      </c>
      <c r="Z1292" s="148" t="str">
        <f t="shared" ref="Z1292:Z1355" si="666">IF($Q1291&gt;0,VLOOKUP($A1291,$AD$10:$AM$140,9),Z1291)</f>
        <v>A+J=</v>
      </c>
      <c r="AA1292" s="140">
        <f t="shared" ref="AA1292:AA1355" si="667">IF($Q1291&gt;0,VLOOKUP($A1291,$AD$10:$AM$140,10),AA1291)</f>
        <v>45371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4"/>
      <c r="DX1292" s="1"/>
      <c r="DY1292" s="1"/>
      <c r="DZ1292" s="1"/>
      <c r="EA1292" s="1"/>
      <c r="EB1292" s="1"/>
      <c r="EC1292" s="1"/>
    </row>
    <row r="1293" spans="1:133" ht="15" x14ac:dyDescent="0.2">
      <c r="A1293" s="134">
        <f t="shared" si="658"/>
        <v>45346</v>
      </c>
      <c r="B1293" s="135">
        <f t="shared" si="650"/>
        <v>901.76322513999992</v>
      </c>
      <c r="C1293" s="220">
        <f t="shared" si="649"/>
        <v>699.81355563383352</v>
      </c>
      <c r="D1293" s="136">
        <f t="shared" si="659"/>
        <v>6773.27</v>
      </c>
      <c r="E1293" s="137">
        <f t="shared" si="645"/>
        <v>6801.72</v>
      </c>
      <c r="F1293" s="138">
        <f t="shared" si="646"/>
        <v>45311</v>
      </c>
      <c r="G1293" s="139">
        <f t="shared" si="651"/>
        <v>4.2003345503722755E-3</v>
      </c>
      <c r="H1293" s="140">
        <f t="shared" si="664"/>
        <v>45371</v>
      </c>
      <c r="I1293" s="140">
        <f t="shared" si="652"/>
        <v>45371</v>
      </c>
      <c r="J1293" s="141">
        <f t="shared" si="660"/>
        <v>21</v>
      </c>
      <c r="K1293" s="141">
        <f t="shared" si="648"/>
        <v>4</v>
      </c>
      <c r="L1293" s="8">
        <f t="shared" si="661"/>
        <v>1.0007987</v>
      </c>
      <c r="M1293" s="142">
        <f t="shared" si="647"/>
        <v>1.0056001299999999</v>
      </c>
      <c r="N1293" s="142">
        <f t="shared" si="642"/>
        <v>1.2860025917411846</v>
      </c>
      <c r="O1293" s="135">
        <f t="shared" si="644"/>
        <v>1.28702972</v>
      </c>
      <c r="P1293" s="135">
        <f t="shared" si="653"/>
        <v>900.68084454999996</v>
      </c>
      <c r="Q1293" s="190">
        <f t="shared" si="665"/>
        <v>0</v>
      </c>
      <c r="R1293" s="191">
        <f t="shared" si="662"/>
        <v>0</v>
      </c>
      <c r="S1293" s="135">
        <f t="shared" si="654"/>
        <v>0</v>
      </c>
      <c r="T1293" s="145">
        <f t="shared" si="663"/>
        <v>7.8600000000000003E-2</v>
      </c>
      <c r="U1293" s="143">
        <f t="shared" si="643"/>
        <v>4</v>
      </c>
      <c r="V1293" s="143">
        <v>252</v>
      </c>
      <c r="W1293" s="142">
        <f t="shared" si="655"/>
        <v>1.0012017360000001</v>
      </c>
      <c r="X1293" s="135">
        <f t="shared" si="656"/>
        <v>1.0823805900000001</v>
      </c>
      <c r="Y1293" s="135">
        <f t="shared" si="657"/>
        <v>0</v>
      </c>
      <c r="Z1293" s="148" t="str">
        <f t="shared" si="666"/>
        <v>A+J=</v>
      </c>
      <c r="AA1293" s="140">
        <f t="shared" si="667"/>
        <v>45371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4"/>
      <c r="DX1293" s="1"/>
      <c r="DY1293" s="1"/>
      <c r="DZ1293" s="1"/>
      <c r="EA1293" s="1"/>
      <c r="EB1293" s="1"/>
      <c r="EC1293" s="1"/>
    </row>
    <row r="1294" spans="1:133" ht="15" x14ac:dyDescent="0.2">
      <c r="A1294" s="134">
        <f t="shared" si="658"/>
        <v>45347</v>
      </c>
      <c r="B1294" s="135">
        <f t="shared" si="650"/>
        <v>901.76322513999992</v>
      </c>
      <c r="C1294" s="220">
        <f t="shared" si="649"/>
        <v>699.81355563383352</v>
      </c>
      <c r="D1294" s="136">
        <f t="shared" si="659"/>
        <v>6773.27</v>
      </c>
      <c r="E1294" s="137">
        <f t="shared" si="645"/>
        <v>6801.72</v>
      </c>
      <c r="F1294" s="138">
        <f t="shared" si="646"/>
        <v>45311</v>
      </c>
      <c r="G1294" s="139">
        <f t="shared" si="651"/>
        <v>4.2003345503722755E-3</v>
      </c>
      <c r="H1294" s="140">
        <f t="shared" si="664"/>
        <v>45371</v>
      </c>
      <c r="I1294" s="140">
        <f t="shared" si="652"/>
        <v>45371</v>
      </c>
      <c r="J1294" s="141">
        <f t="shared" si="660"/>
        <v>21</v>
      </c>
      <c r="K1294" s="141">
        <f t="shared" si="648"/>
        <v>4</v>
      </c>
      <c r="L1294" s="8">
        <f t="shared" si="661"/>
        <v>1.0007987</v>
      </c>
      <c r="M1294" s="142">
        <f t="shared" si="647"/>
        <v>1.0056001299999999</v>
      </c>
      <c r="N1294" s="142">
        <f t="shared" si="642"/>
        <v>1.2860025917411846</v>
      </c>
      <c r="O1294" s="135">
        <f t="shared" si="644"/>
        <v>1.28702972</v>
      </c>
      <c r="P1294" s="135">
        <f t="shared" si="653"/>
        <v>900.68084454999996</v>
      </c>
      <c r="Q1294" s="190">
        <f t="shared" si="665"/>
        <v>0</v>
      </c>
      <c r="R1294" s="191">
        <f t="shared" si="662"/>
        <v>0</v>
      </c>
      <c r="S1294" s="135">
        <f t="shared" si="654"/>
        <v>0</v>
      </c>
      <c r="T1294" s="145">
        <f t="shared" si="663"/>
        <v>7.8600000000000003E-2</v>
      </c>
      <c r="U1294" s="143">
        <f t="shared" si="643"/>
        <v>4</v>
      </c>
      <c r="V1294" s="143">
        <v>252</v>
      </c>
      <c r="W1294" s="142">
        <f t="shared" si="655"/>
        <v>1.0012017360000001</v>
      </c>
      <c r="X1294" s="135">
        <f t="shared" si="656"/>
        <v>1.0823805900000001</v>
      </c>
      <c r="Y1294" s="135">
        <f t="shared" si="657"/>
        <v>0</v>
      </c>
      <c r="Z1294" s="148" t="str">
        <f t="shared" si="666"/>
        <v>A+J=</v>
      </c>
      <c r="AA1294" s="140">
        <f t="shared" si="667"/>
        <v>45371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4"/>
      <c r="DX1294" s="1"/>
      <c r="DY1294" s="1"/>
      <c r="DZ1294" s="1"/>
      <c r="EA1294" s="1"/>
      <c r="EB1294" s="1"/>
      <c r="EC1294" s="1"/>
    </row>
    <row r="1295" spans="1:133" ht="15" x14ac:dyDescent="0.2">
      <c r="A1295" s="134">
        <f t="shared" si="658"/>
        <v>45348</v>
      </c>
      <c r="B1295" s="135">
        <f t="shared" si="650"/>
        <v>901.76322513999992</v>
      </c>
      <c r="C1295" s="220">
        <f t="shared" si="649"/>
        <v>699.81355563383352</v>
      </c>
      <c r="D1295" s="136">
        <f t="shared" si="659"/>
        <v>6773.27</v>
      </c>
      <c r="E1295" s="137">
        <f t="shared" si="645"/>
        <v>6801.72</v>
      </c>
      <c r="F1295" s="138">
        <f t="shared" si="646"/>
        <v>45311</v>
      </c>
      <c r="G1295" s="139">
        <f t="shared" si="651"/>
        <v>4.2003345503722755E-3</v>
      </c>
      <c r="H1295" s="140">
        <f t="shared" si="664"/>
        <v>45371</v>
      </c>
      <c r="I1295" s="140">
        <f t="shared" si="652"/>
        <v>45371</v>
      </c>
      <c r="J1295" s="141">
        <f t="shared" si="660"/>
        <v>21</v>
      </c>
      <c r="K1295" s="141">
        <f t="shared" si="648"/>
        <v>4</v>
      </c>
      <c r="L1295" s="8">
        <f t="shared" si="661"/>
        <v>1.0007987</v>
      </c>
      <c r="M1295" s="142">
        <f t="shared" si="647"/>
        <v>1.0056001299999999</v>
      </c>
      <c r="N1295" s="142">
        <f t="shared" si="642"/>
        <v>1.2860025917411846</v>
      </c>
      <c r="O1295" s="135">
        <f t="shared" si="644"/>
        <v>1.28702972</v>
      </c>
      <c r="P1295" s="135">
        <f t="shared" si="653"/>
        <v>900.68084454999996</v>
      </c>
      <c r="Q1295" s="190">
        <f t="shared" si="665"/>
        <v>0</v>
      </c>
      <c r="R1295" s="191">
        <f t="shared" si="662"/>
        <v>0</v>
      </c>
      <c r="S1295" s="135">
        <f t="shared" si="654"/>
        <v>0</v>
      </c>
      <c r="T1295" s="145">
        <f t="shared" si="663"/>
        <v>7.8600000000000003E-2</v>
      </c>
      <c r="U1295" s="143">
        <f t="shared" si="643"/>
        <v>4</v>
      </c>
      <c r="V1295" s="143">
        <v>252</v>
      </c>
      <c r="W1295" s="142">
        <f t="shared" si="655"/>
        <v>1.0012017360000001</v>
      </c>
      <c r="X1295" s="135">
        <f t="shared" si="656"/>
        <v>1.0823805900000001</v>
      </c>
      <c r="Y1295" s="135">
        <f t="shared" si="657"/>
        <v>0</v>
      </c>
      <c r="Z1295" s="148" t="str">
        <f t="shared" si="666"/>
        <v>A+J=</v>
      </c>
      <c r="AA1295" s="140">
        <f t="shared" si="667"/>
        <v>45371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4"/>
      <c r="DX1295" s="1"/>
      <c r="DY1295" s="1"/>
      <c r="DZ1295" s="1"/>
      <c r="EA1295" s="1"/>
      <c r="EB1295" s="1"/>
      <c r="EC1295" s="1"/>
    </row>
    <row r="1296" spans="1:133" ht="15" x14ac:dyDescent="0.2">
      <c r="A1296" s="134">
        <f t="shared" si="658"/>
        <v>45349</v>
      </c>
      <c r="B1296" s="135">
        <f t="shared" si="650"/>
        <v>902.21408216999998</v>
      </c>
      <c r="C1296" s="220">
        <f t="shared" si="649"/>
        <v>699.81355563383352</v>
      </c>
      <c r="D1296" s="136">
        <f t="shared" si="659"/>
        <v>6773.27</v>
      </c>
      <c r="E1296" s="137">
        <f t="shared" si="645"/>
        <v>6801.72</v>
      </c>
      <c r="F1296" s="138">
        <f t="shared" si="646"/>
        <v>45311</v>
      </c>
      <c r="G1296" s="139">
        <f t="shared" si="651"/>
        <v>4.2003345503722755E-3</v>
      </c>
      <c r="H1296" s="140">
        <f t="shared" si="664"/>
        <v>45371</v>
      </c>
      <c r="I1296" s="140">
        <f t="shared" si="652"/>
        <v>45371</v>
      </c>
      <c r="J1296" s="141">
        <f t="shared" si="660"/>
        <v>21</v>
      </c>
      <c r="K1296" s="141">
        <f t="shared" si="648"/>
        <v>5</v>
      </c>
      <c r="L1296" s="8">
        <f t="shared" si="661"/>
        <v>1.00099848</v>
      </c>
      <c r="M1296" s="142">
        <f t="shared" si="647"/>
        <v>1.0056001299999999</v>
      </c>
      <c r="N1296" s="142">
        <f t="shared" si="642"/>
        <v>1.2860025917411846</v>
      </c>
      <c r="O1296" s="135">
        <f t="shared" si="644"/>
        <v>1.2872866300000001</v>
      </c>
      <c r="P1296" s="135">
        <f t="shared" si="653"/>
        <v>900.86063365999996</v>
      </c>
      <c r="Q1296" s="190">
        <f t="shared" si="665"/>
        <v>0</v>
      </c>
      <c r="R1296" s="191">
        <f t="shared" si="662"/>
        <v>0</v>
      </c>
      <c r="S1296" s="135">
        <f t="shared" si="654"/>
        <v>0</v>
      </c>
      <c r="T1296" s="145">
        <f t="shared" si="663"/>
        <v>7.8600000000000003E-2</v>
      </c>
      <c r="U1296" s="143">
        <f t="shared" si="643"/>
        <v>5</v>
      </c>
      <c r="V1296" s="143">
        <v>252</v>
      </c>
      <c r="W1296" s="142">
        <f t="shared" si="655"/>
        <v>1.0015023949999999</v>
      </c>
      <c r="X1296" s="135">
        <f t="shared" si="656"/>
        <v>1.35344851</v>
      </c>
      <c r="Y1296" s="135">
        <f t="shared" si="657"/>
        <v>0</v>
      </c>
      <c r="Z1296" s="148" t="str">
        <f t="shared" si="666"/>
        <v>A+J=</v>
      </c>
      <c r="AA1296" s="140">
        <f t="shared" si="667"/>
        <v>45371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4"/>
      <c r="DX1296" s="1"/>
      <c r="DY1296" s="1"/>
      <c r="DZ1296" s="1"/>
      <c r="EA1296" s="1"/>
      <c r="EB1296" s="1"/>
      <c r="EC1296" s="1"/>
    </row>
    <row r="1297" spans="1:133" ht="15" x14ac:dyDescent="0.2">
      <c r="A1297" s="134">
        <f t="shared" si="658"/>
        <v>45350</v>
      </c>
      <c r="B1297" s="135">
        <f t="shared" si="650"/>
        <v>902.66516433999993</v>
      </c>
      <c r="C1297" s="220">
        <f t="shared" si="649"/>
        <v>699.81355563383352</v>
      </c>
      <c r="D1297" s="136">
        <f t="shared" si="659"/>
        <v>6773.27</v>
      </c>
      <c r="E1297" s="137">
        <f t="shared" si="645"/>
        <v>6801.72</v>
      </c>
      <c r="F1297" s="138">
        <f t="shared" si="646"/>
        <v>45311</v>
      </c>
      <c r="G1297" s="139">
        <f t="shared" si="651"/>
        <v>4.2003345503722755E-3</v>
      </c>
      <c r="H1297" s="140">
        <f t="shared" si="664"/>
        <v>45371</v>
      </c>
      <c r="I1297" s="140">
        <f t="shared" si="652"/>
        <v>45371</v>
      </c>
      <c r="J1297" s="141">
        <f t="shared" si="660"/>
        <v>21</v>
      </c>
      <c r="K1297" s="141">
        <f t="shared" si="648"/>
        <v>6</v>
      </c>
      <c r="L1297" s="8">
        <f t="shared" si="661"/>
        <v>1.00119829</v>
      </c>
      <c r="M1297" s="142">
        <f t="shared" si="647"/>
        <v>1.0056001299999999</v>
      </c>
      <c r="N1297" s="142">
        <f t="shared" si="642"/>
        <v>1.2860025917411846</v>
      </c>
      <c r="O1297" s="135">
        <f t="shared" si="644"/>
        <v>1.2875435900000001</v>
      </c>
      <c r="P1297" s="135">
        <f t="shared" si="653"/>
        <v>901.04045774999997</v>
      </c>
      <c r="Q1297" s="190">
        <f t="shared" si="665"/>
        <v>0</v>
      </c>
      <c r="R1297" s="191">
        <f t="shared" si="662"/>
        <v>0</v>
      </c>
      <c r="S1297" s="135">
        <f t="shared" si="654"/>
        <v>0</v>
      </c>
      <c r="T1297" s="145">
        <f t="shared" si="663"/>
        <v>7.8600000000000003E-2</v>
      </c>
      <c r="U1297" s="143">
        <f t="shared" si="643"/>
        <v>6</v>
      </c>
      <c r="V1297" s="143">
        <v>252</v>
      </c>
      <c r="W1297" s="142">
        <f t="shared" si="655"/>
        <v>1.001803145</v>
      </c>
      <c r="X1297" s="135">
        <f t="shared" si="656"/>
        <v>1.62470659</v>
      </c>
      <c r="Y1297" s="135">
        <f t="shared" si="657"/>
        <v>0</v>
      </c>
      <c r="Z1297" s="148" t="str">
        <f t="shared" si="666"/>
        <v>A+J=</v>
      </c>
      <c r="AA1297" s="140">
        <f t="shared" si="667"/>
        <v>45371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4"/>
      <c r="DX1297" s="1"/>
      <c r="DY1297" s="1"/>
      <c r="DZ1297" s="1"/>
      <c r="EA1297" s="1"/>
      <c r="EB1297" s="1"/>
      <c r="EC1297" s="1"/>
    </row>
    <row r="1298" spans="1:133" ht="15" x14ac:dyDescent="0.2">
      <c r="A1298" s="134">
        <f t="shared" si="658"/>
        <v>45351</v>
      </c>
      <c r="B1298" s="135">
        <f t="shared" si="650"/>
        <v>903.11647787000004</v>
      </c>
      <c r="C1298" s="220">
        <f t="shared" si="649"/>
        <v>699.81355563383352</v>
      </c>
      <c r="D1298" s="136">
        <f t="shared" si="659"/>
        <v>6773.27</v>
      </c>
      <c r="E1298" s="137">
        <f t="shared" si="645"/>
        <v>6801.72</v>
      </c>
      <c r="F1298" s="138">
        <f t="shared" si="646"/>
        <v>45311</v>
      </c>
      <c r="G1298" s="139">
        <f t="shared" si="651"/>
        <v>4.2003345503722755E-3</v>
      </c>
      <c r="H1298" s="140">
        <f t="shared" si="664"/>
        <v>45371</v>
      </c>
      <c r="I1298" s="140">
        <f t="shared" si="652"/>
        <v>45371</v>
      </c>
      <c r="J1298" s="141">
        <f t="shared" si="660"/>
        <v>21</v>
      </c>
      <c r="K1298" s="141">
        <f t="shared" si="648"/>
        <v>7</v>
      </c>
      <c r="L1298" s="8">
        <f t="shared" si="661"/>
        <v>1.00139815</v>
      </c>
      <c r="M1298" s="142">
        <f t="shared" si="647"/>
        <v>1.0056001299999999</v>
      </c>
      <c r="N1298" s="142">
        <f t="shared" si="642"/>
        <v>1.2860025917411846</v>
      </c>
      <c r="O1298" s="135">
        <f t="shared" si="644"/>
        <v>1.2878006099999999</v>
      </c>
      <c r="P1298" s="135">
        <f t="shared" si="653"/>
        <v>901.22032382999998</v>
      </c>
      <c r="Q1298" s="190">
        <f t="shared" si="665"/>
        <v>0</v>
      </c>
      <c r="R1298" s="191">
        <f t="shared" si="662"/>
        <v>0</v>
      </c>
      <c r="S1298" s="135">
        <f t="shared" si="654"/>
        <v>0</v>
      </c>
      <c r="T1298" s="145">
        <f t="shared" si="663"/>
        <v>7.8600000000000003E-2</v>
      </c>
      <c r="U1298" s="143">
        <f t="shared" si="643"/>
        <v>7</v>
      </c>
      <c r="V1298" s="143">
        <v>252</v>
      </c>
      <c r="W1298" s="142">
        <f t="shared" si="655"/>
        <v>1.002103985</v>
      </c>
      <c r="X1298" s="135">
        <f t="shared" si="656"/>
        <v>1.8961540400000001</v>
      </c>
      <c r="Y1298" s="135">
        <f t="shared" si="657"/>
        <v>0</v>
      </c>
      <c r="Z1298" s="148" t="str">
        <f t="shared" si="666"/>
        <v>A+J=</v>
      </c>
      <c r="AA1298" s="140">
        <f t="shared" si="667"/>
        <v>45371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4"/>
      <c r="DX1298" s="1"/>
      <c r="DY1298" s="1"/>
      <c r="DZ1298" s="1"/>
      <c r="EA1298" s="1"/>
      <c r="EB1298" s="1"/>
      <c r="EC1298" s="1"/>
    </row>
    <row r="1299" spans="1:133" ht="15" x14ac:dyDescent="0.2">
      <c r="A1299" s="134">
        <f t="shared" si="658"/>
        <v>45352</v>
      </c>
      <c r="B1299" s="135">
        <f t="shared" si="650"/>
        <v>903.56801672000006</v>
      </c>
      <c r="C1299" s="220">
        <f t="shared" si="649"/>
        <v>699.81355563383352</v>
      </c>
      <c r="D1299" s="136">
        <f t="shared" si="659"/>
        <v>6773.27</v>
      </c>
      <c r="E1299" s="137">
        <f t="shared" si="645"/>
        <v>6801.72</v>
      </c>
      <c r="F1299" s="138">
        <f t="shared" si="646"/>
        <v>45311</v>
      </c>
      <c r="G1299" s="139">
        <f t="shared" si="651"/>
        <v>4.2003345503722755E-3</v>
      </c>
      <c r="H1299" s="140">
        <f t="shared" si="664"/>
        <v>45371</v>
      </c>
      <c r="I1299" s="140">
        <f t="shared" si="652"/>
        <v>45371</v>
      </c>
      <c r="J1299" s="141">
        <f t="shared" si="660"/>
        <v>21</v>
      </c>
      <c r="K1299" s="141">
        <f t="shared" si="648"/>
        <v>8</v>
      </c>
      <c r="L1299" s="8">
        <f t="shared" si="661"/>
        <v>1.0015980499999999</v>
      </c>
      <c r="M1299" s="142">
        <f t="shared" si="647"/>
        <v>1.0056001299999999</v>
      </c>
      <c r="N1299" s="142">
        <f t="shared" si="642"/>
        <v>1.2860025917411846</v>
      </c>
      <c r="O1299" s="135">
        <f t="shared" si="644"/>
        <v>1.2880576800000001</v>
      </c>
      <c r="P1299" s="135">
        <f t="shared" si="653"/>
        <v>901.40022490000001</v>
      </c>
      <c r="Q1299" s="190">
        <f t="shared" si="665"/>
        <v>0</v>
      </c>
      <c r="R1299" s="191">
        <f t="shared" si="662"/>
        <v>0</v>
      </c>
      <c r="S1299" s="135">
        <f t="shared" si="654"/>
        <v>0</v>
      </c>
      <c r="T1299" s="145">
        <f t="shared" si="663"/>
        <v>7.8600000000000003E-2</v>
      </c>
      <c r="U1299" s="143">
        <f t="shared" si="643"/>
        <v>8</v>
      </c>
      <c r="V1299" s="143">
        <v>252</v>
      </c>
      <c r="W1299" s="142">
        <f t="shared" si="655"/>
        <v>1.0024049159999999</v>
      </c>
      <c r="X1299" s="135">
        <f t="shared" si="656"/>
        <v>2.1677918200000001</v>
      </c>
      <c r="Y1299" s="135">
        <f t="shared" si="657"/>
        <v>0</v>
      </c>
      <c r="Z1299" s="148" t="str">
        <f t="shared" si="666"/>
        <v>A+J=</v>
      </c>
      <c r="AA1299" s="140">
        <f t="shared" si="667"/>
        <v>45371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4"/>
      <c r="DX1299" s="1"/>
      <c r="DY1299" s="1"/>
      <c r="DZ1299" s="1"/>
      <c r="EA1299" s="1"/>
      <c r="EB1299" s="1"/>
      <c r="EC1299" s="1"/>
    </row>
    <row r="1300" spans="1:133" ht="15" x14ac:dyDescent="0.2">
      <c r="A1300" s="134">
        <f t="shared" si="658"/>
        <v>45353</v>
      </c>
      <c r="B1300" s="135">
        <f t="shared" si="650"/>
        <v>904.01977304999991</v>
      </c>
      <c r="C1300" s="220">
        <f t="shared" si="649"/>
        <v>699.81355563383352</v>
      </c>
      <c r="D1300" s="136">
        <f t="shared" si="659"/>
        <v>6773.27</v>
      </c>
      <c r="E1300" s="137">
        <f t="shared" si="645"/>
        <v>6801.72</v>
      </c>
      <c r="F1300" s="138">
        <f t="shared" si="646"/>
        <v>45311</v>
      </c>
      <c r="G1300" s="139">
        <f t="shared" si="651"/>
        <v>4.2003345503722755E-3</v>
      </c>
      <c r="H1300" s="140">
        <f t="shared" si="664"/>
        <v>45371</v>
      </c>
      <c r="I1300" s="140">
        <f t="shared" si="652"/>
        <v>45371</v>
      </c>
      <c r="J1300" s="141">
        <f t="shared" si="660"/>
        <v>21</v>
      </c>
      <c r="K1300" s="141">
        <f t="shared" si="648"/>
        <v>9</v>
      </c>
      <c r="L1300" s="8">
        <f t="shared" si="661"/>
        <v>1.0017979800000001</v>
      </c>
      <c r="M1300" s="142">
        <f t="shared" si="647"/>
        <v>1.0056001299999999</v>
      </c>
      <c r="N1300" s="142">
        <f t="shared" si="642"/>
        <v>1.2860025917411846</v>
      </c>
      <c r="O1300" s="135">
        <f t="shared" si="644"/>
        <v>1.28831479</v>
      </c>
      <c r="P1300" s="135">
        <f t="shared" si="653"/>
        <v>901.58015395999996</v>
      </c>
      <c r="Q1300" s="190">
        <f t="shared" si="665"/>
        <v>0</v>
      </c>
      <c r="R1300" s="191">
        <f t="shared" si="662"/>
        <v>0</v>
      </c>
      <c r="S1300" s="135">
        <f t="shared" si="654"/>
        <v>0</v>
      </c>
      <c r="T1300" s="145">
        <f t="shared" si="663"/>
        <v>7.8600000000000003E-2</v>
      </c>
      <c r="U1300" s="143">
        <f t="shared" si="643"/>
        <v>9</v>
      </c>
      <c r="V1300" s="143">
        <v>252</v>
      </c>
      <c r="W1300" s="142">
        <f t="shared" si="655"/>
        <v>1.002705937</v>
      </c>
      <c r="X1300" s="135">
        <f t="shared" si="656"/>
        <v>2.4396190899999999</v>
      </c>
      <c r="Y1300" s="135">
        <f t="shared" si="657"/>
        <v>0</v>
      </c>
      <c r="Z1300" s="148" t="str">
        <f t="shared" si="666"/>
        <v>A+J=</v>
      </c>
      <c r="AA1300" s="140">
        <f t="shared" si="667"/>
        <v>45371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4"/>
      <c r="DX1300" s="1"/>
      <c r="DY1300" s="1"/>
      <c r="DZ1300" s="1"/>
      <c r="EA1300" s="1"/>
      <c r="EB1300" s="1"/>
      <c r="EC1300" s="1"/>
    </row>
    <row r="1301" spans="1:133" ht="15" x14ac:dyDescent="0.2">
      <c r="A1301" s="134">
        <f t="shared" si="658"/>
        <v>45354</v>
      </c>
      <c r="B1301" s="135">
        <f t="shared" si="650"/>
        <v>904.01977304999991</v>
      </c>
      <c r="C1301" s="220">
        <f t="shared" si="649"/>
        <v>699.81355563383352</v>
      </c>
      <c r="D1301" s="136">
        <f t="shared" si="659"/>
        <v>6773.27</v>
      </c>
      <c r="E1301" s="137">
        <f t="shared" si="645"/>
        <v>6801.72</v>
      </c>
      <c r="F1301" s="138">
        <f t="shared" si="646"/>
        <v>45311</v>
      </c>
      <c r="G1301" s="139">
        <f t="shared" si="651"/>
        <v>4.2003345503722755E-3</v>
      </c>
      <c r="H1301" s="140">
        <f t="shared" si="664"/>
        <v>45371</v>
      </c>
      <c r="I1301" s="140">
        <f t="shared" si="652"/>
        <v>45371</v>
      </c>
      <c r="J1301" s="141">
        <f t="shared" si="660"/>
        <v>21</v>
      </c>
      <c r="K1301" s="141">
        <f t="shared" si="648"/>
        <v>9</v>
      </c>
      <c r="L1301" s="8">
        <f t="shared" si="661"/>
        <v>1.0017979800000001</v>
      </c>
      <c r="M1301" s="142">
        <f t="shared" si="647"/>
        <v>1.0056001299999999</v>
      </c>
      <c r="N1301" s="142">
        <f t="shared" si="642"/>
        <v>1.2860025917411846</v>
      </c>
      <c r="O1301" s="135">
        <f t="shared" si="644"/>
        <v>1.28831479</v>
      </c>
      <c r="P1301" s="135">
        <f t="shared" si="653"/>
        <v>901.58015395999996</v>
      </c>
      <c r="Q1301" s="190">
        <f t="shared" si="665"/>
        <v>0</v>
      </c>
      <c r="R1301" s="191">
        <f t="shared" si="662"/>
        <v>0</v>
      </c>
      <c r="S1301" s="135">
        <f t="shared" si="654"/>
        <v>0</v>
      </c>
      <c r="T1301" s="145">
        <f t="shared" si="663"/>
        <v>7.8600000000000003E-2</v>
      </c>
      <c r="U1301" s="143">
        <f t="shared" si="643"/>
        <v>9</v>
      </c>
      <c r="V1301" s="143">
        <v>252</v>
      </c>
      <c r="W1301" s="142">
        <f t="shared" si="655"/>
        <v>1.002705937</v>
      </c>
      <c r="X1301" s="135">
        <f t="shared" si="656"/>
        <v>2.4396190899999999</v>
      </c>
      <c r="Y1301" s="135">
        <f t="shared" si="657"/>
        <v>0</v>
      </c>
      <c r="Z1301" s="148" t="str">
        <f t="shared" si="666"/>
        <v>A+J=</v>
      </c>
      <c r="AA1301" s="140">
        <f t="shared" si="667"/>
        <v>45371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4"/>
      <c r="DX1301" s="1"/>
      <c r="DY1301" s="1"/>
      <c r="DZ1301" s="1"/>
      <c r="EA1301" s="1"/>
      <c r="EB1301" s="1"/>
      <c r="EC1301" s="1"/>
    </row>
    <row r="1302" spans="1:133" ht="15" x14ac:dyDescent="0.2">
      <c r="A1302" s="134">
        <f t="shared" si="658"/>
        <v>45355</v>
      </c>
      <c r="B1302" s="135">
        <f t="shared" si="650"/>
        <v>904.01977304999991</v>
      </c>
      <c r="C1302" s="220">
        <f t="shared" si="649"/>
        <v>699.81355563383352</v>
      </c>
      <c r="D1302" s="136">
        <f t="shared" si="659"/>
        <v>6773.27</v>
      </c>
      <c r="E1302" s="137">
        <f t="shared" si="645"/>
        <v>6801.72</v>
      </c>
      <c r="F1302" s="138">
        <f t="shared" si="646"/>
        <v>45311</v>
      </c>
      <c r="G1302" s="139">
        <f t="shared" si="651"/>
        <v>4.2003345503722755E-3</v>
      </c>
      <c r="H1302" s="140">
        <f t="shared" si="664"/>
        <v>45371</v>
      </c>
      <c r="I1302" s="140">
        <f t="shared" si="652"/>
        <v>45371</v>
      </c>
      <c r="J1302" s="141">
        <f t="shared" si="660"/>
        <v>21</v>
      </c>
      <c r="K1302" s="141">
        <f t="shared" si="648"/>
        <v>9</v>
      </c>
      <c r="L1302" s="8">
        <f t="shared" si="661"/>
        <v>1.0017979800000001</v>
      </c>
      <c r="M1302" s="142">
        <f t="shared" si="647"/>
        <v>1.0056001299999999</v>
      </c>
      <c r="N1302" s="142">
        <f t="shared" si="642"/>
        <v>1.2860025917411846</v>
      </c>
      <c r="O1302" s="135">
        <f t="shared" si="644"/>
        <v>1.28831479</v>
      </c>
      <c r="P1302" s="135">
        <f t="shared" si="653"/>
        <v>901.58015395999996</v>
      </c>
      <c r="Q1302" s="190">
        <f t="shared" si="665"/>
        <v>0</v>
      </c>
      <c r="R1302" s="191">
        <f t="shared" si="662"/>
        <v>0</v>
      </c>
      <c r="S1302" s="135">
        <f t="shared" si="654"/>
        <v>0</v>
      </c>
      <c r="T1302" s="145">
        <f t="shared" si="663"/>
        <v>7.8600000000000003E-2</v>
      </c>
      <c r="U1302" s="143">
        <f t="shared" si="643"/>
        <v>9</v>
      </c>
      <c r="V1302" s="143">
        <v>252</v>
      </c>
      <c r="W1302" s="142">
        <f t="shared" si="655"/>
        <v>1.002705937</v>
      </c>
      <c r="X1302" s="135">
        <f t="shared" si="656"/>
        <v>2.4396190899999999</v>
      </c>
      <c r="Y1302" s="135">
        <f t="shared" si="657"/>
        <v>0</v>
      </c>
      <c r="Z1302" s="148" t="str">
        <f t="shared" si="666"/>
        <v>A+J=</v>
      </c>
      <c r="AA1302" s="140">
        <f t="shared" si="667"/>
        <v>45371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4"/>
      <c r="DX1302" s="1"/>
      <c r="DY1302" s="1"/>
      <c r="DZ1302" s="1"/>
      <c r="EA1302" s="1"/>
      <c r="EB1302" s="1"/>
      <c r="EC1302" s="1"/>
    </row>
    <row r="1303" spans="1:133" ht="15" x14ac:dyDescent="0.2">
      <c r="A1303" s="134">
        <f t="shared" si="658"/>
        <v>45356</v>
      </c>
      <c r="B1303" s="135">
        <f t="shared" si="650"/>
        <v>904.47176801000001</v>
      </c>
      <c r="C1303" s="220">
        <f t="shared" si="649"/>
        <v>699.81355563383352</v>
      </c>
      <c r="D1303" s="136">
        <f t="shared" si="659"/>
        <v>6773.27</v>
      </c>
      <c r="E1303" s="137">
        <f t="shared" si="645"/>
        <v>6801.72</v>
      </c>
      <c r="F1303" s="138">
        <f t="shared" si="646"/>
        <v>45311</v>
      </c>
      <c r="G1303" s="139">
        <f t="shared" si="651"/>
        <v>4.2003345503722755E-3</v>
      </c>
      <c r="H1303" s="140">
        <f t="shared" si="664"/>
        <v>45371</v>
      </c>
      <c r="I1303" s="140">
        <f t="shared" si="652"/>
        <v>45371</v>
      </c>
      <c r="J1303" s="141">
        <f t="shared" si="660"/>
        <v>21</v>
      </c>
      <c r="K1303" s="141">
        <f t="shared" si="648"/>
        <v>10</v>
      </c>
      <c r="L1303" s="8">
        <f t="shared" si="661"/>
        <v>1.00199796</v>
      </c>
      <c r="M1303" s="142">
        <f t="shared" si="647"/>
        <v>1.0056001299999999</v>
      </c>
      <c r="N1303" s="142">
        <f t="shared" si="642"/>
        <v>1.2860025917411846</v>
      </c>
      <c r="O1303" s="135">
        <f t="shared" si="644"/>
        <v>1.28857197</v>
      </c>
      <c r="P1303" s="135">
        <f t="shared" si="653"/>
        <v>901.76013201000001</v>
      </c>
      <c r="Q1303" s="190">
        <f t="shared" si="665"/>
        <v>0</v>
      </c>
      <c r="R1303" s="191">
        <f t="shared" si="662"/>
        <v>0</v>
      </c>
      <c r="S1303" s="135">
        <f t="shared" si="654"/>
        <v>0</v>
      </c>
      <c r="T1303" s="145">
        <f t="shared" si="663"/>
        <v>7.8600000000000003E-2</v>
      </c>
      <c r="U1303" s="143">
        <f t="shared" si="643"/>
        <v>10</v>
      </c>
      <c r="V1303" s="143">
        <v>252</v>
      </c>
      <c r="W1303" s="142">
        <f t="shared" si="655"/>
        <v>1.003007048</v>
      </c>
      <c r="X1303" s="135">
        <f t="shared" si="656"/>
        <v>2.7116359999999999</v>
      </c>
      <c r="Y1303" s="135">
        <f t="shared" si="657"/>
        <v>0</v>
      </c>
      <c r="Z1303" s="148" t="str">
        <f t="shared" si="666"/>
        <v>A+J=</v>
      </c>
      <c r="AA1303" s="140">
        <f t="shared" si="667"/>
        <v>45371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4"/>
      <c r="DX1303" s="1"/>
      <c r="DY1303" s="1"/>
      <c r="DZ1303" s="1"/>
      <c r="EA1303" s="1"/>
      <c r="EB1303" s="1"/>
      <c r="EC1303" s="1"/>
    </row>
    <row r="1304" spans="1:133" ht="15" x14ac:dyDescent="0.2">
      <c r="A1304" s="134">
        <f t="shared" si="658"/>
        <v>45357</v>
      </c>
      <c r="B1304" s="135">
        <f t="shared" si="650"/>
        <v>904.92397448999998</v>
      </c>
      <c r="C1304" s="220">
        <f t="shared" si="649"/>
        <v>699.81355563383352</v>
      </c>
      <c r="D1304" s="136">
        <f t="shared" si="659"/>
        <v>6773.27</v>
      </c>
      <c r="E1304" s="137">
        <f t="shared" si="645"/>
        <v>6801.72</v>
      </c>
      <c r="F1304" s="138">
        <f t="shared" si="646"/>
        <v>45311</v>
      </c>
      <c r="G1304" s="139">
        <f t="shared" si="651"/>
        <v>4.2003345503722755E-3</v>
      </c>
      <c r="H1304" s="140">
        <f t="shared" si="664"/>
        <v>45371</v>
      </c>
      <c r="I1304" s="140">
        <f t="shared" si="652"/>
        <v>45371</v>
      </c>
      <c r="J1304" s="141">
        <f t="shared" si="660"/>
        <v>21</v>
      </c>
      <c r="K1304" s="141">
        <f t="shared" si="648"/>
        <v>11</v>
      </c>
      <c r="L1304" s="8">
        <f t="shared" si="661"/>
        <v>1.0021979700000001</v>
      </c>
      <c r="M1304" s="142">
        <f t="shared" si="647"/>
        <v>1.0056001299999999</v>
      </c>
      <c r="N1304" s="142">
        <f t="shared" si="642"/>
        <v>1.2860025917411846</v>
      </c>
      <c r="O1304" s="135">
        <f t="shared" si="644"/>
        <v>1.28882918</v>
      </c>
      <c r="P1304" s="135">
        <f t="shared" si="653"/>
        <v>901.94013106</v>
      </c>
      <c r="Q1304" s="190">
        <f t="shared" si="665"/>
        <v>0</v>
      </c>
      <c r="R1304" s="191">
        <f t="shared" si="662"/>
        <v>0</v>
      </c>
      <c r="S1304" s="135">
        <f t="shared" si="654"/>
        <v>0</v>
      </c>
      <c r="T1304" s="145">
        <f t="shared" si="663"/>
        <v>7.8600000000000003E-2</v>
      </c>
      <c r="U1304" s="143">
        <f t="shared" si="643"/>
        <v>11</v>
      </c>
      <c r="V1304" s="143">
        <v>252</v>
      </c>
      <c r="W1304" s="142">
        <f t="shared" si="655"/>
        <v>1.0033082499999999</v>
      </c>
      <c r="X1304" s="135">
        <f t="shared" si="656"/>
        <v>2.9838434299999999</v>
      </c>
      <c r="Y1304" s="135">
        <f t="shared" si="657"/>
        <v>0</v>
      </c>
      <c r="Z1304" s="148" t="str">
        <f t="shared" si="666"/>
        <v>A+J=</v>
      </c>
      <c r="AA1304" s="140">
        <f t="shared" si="667"/>
        <v>45371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4"/>
      <c r="DX1304" s="1"/>
      <c r="DY1304" s="1"/>
      <c r="DZ1304" s="1"/>
      <c r="EA1304" s="1"/>
      <c r="EB1304" s="1"/>
      <c r="EC1304" s="1"/>
    </row>
    <row r="1305" spans="1:133" ht="15" x14ac:dyDescent="0.2">
      <c r="A1305" s="134">
        <f t="shared" si="658"/>
        <v>45358</v>
      </c>
      <c r="B1305" s="135">
        <f t="shared" si="650"/>
        <v>905.37641975999998</v>
      </c>
      <c r="C1305" s="220">
        <f t="shared" si="649"/>
        <v>699.81355563383352</v>
      </c>
      <c r="D1305" s="136">
        <f t="shared" si="659"/>
        <v>6773.27</v>
      </c>
      <c r="E1305" s="137">
        <f t="shared" si="645"/>
        <v>6801.72</v>
      </c>
      <c r="F1305" s="138">
        <f t="shared" si="646"/>
        <v>45311</v>
      </c>
      <c r="G1305" s="139">
        <f t="shared" si="651"/>
        <v>4.2003345503722755E-3</v>
      </c>
      <c r="H1305" s="140">
        <f t="shared" si="664"/>
        <v>45371</v>
      </c>
      <c r="I1305" s="140">
        <f t="shared" si="652"/>
        <v>45371</v>
      </c>
      <c r="J1305" s="141">
        <f t="shared" si="660"/>
        <v>21</v>
      </c>
      <c r="K1305" s="141">
        <f t="shared" si="648"/>
        <v>12</v>
      </c>
      <c r="L1305" s="8">
        <f t="shared" si="661"/>
        <v>1.0023980299999999</v>
      </c>
      <c r="M1305" s="142">
        <f t="shared" si="647"/>
        <v>1.0056001299999999</v>
      </c>
      <c r="N1305" s="142">
        <f t="shared" si="642"/>
        <v>1.2860025917411846</v>
      </c>
      <c r="O1305" s="135">
        <f t="shared" si="644"/>
        <v>1.28908646</v>
      </c>
      <c r="P1305" s="135">
        <f t="shared" si="653"/>
        <v>902.12017908999997</v>
      </c>
      <c r="Q1305" s="190">
        <f t="shared" si="665"/>
        <v>0</v>
      </c>
      <c r="R1305" s="191">
        <f t="shared" si="662"/>
        <v>0</v>
      </c>
      <c r="S1305" s="135">
        <f t="shared" si="654"/>
        <v>0</v>
      </c>
      <c r="T1305" s="145">
        <f t="shared" si="663"/>
        <v>7.8600000000000003E-2</v>
      </c>
      <c r="U1305" s="143">
        <f t="shared" si="643"/>
        <v>12</v>
      </c>
      <c r="V1305" s="143">
        <v>252</v>
      </c>
      <c r="W1305" s="142">
        <f t="shared" si="655"/>
        <v>1.003609542</v>
      </c>
      <c r="X1305" s="135">
        <f t="shared" si="656"/>
        <v>3.2562406699999999</v>
      </c>
      <c r="Y1305" s="135">
        <f t="shared" si="657"/>
        <v>0</v>
      </c>
      <c r="Z1305" s="148" t="str">
        <f t="shared" si="666"/>
        <v>A+J=</v>
      </c>
      <c r="AA1305" s="140">
        <f t="shared" si="667"/>
        <v>45371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4"/>
      <c r="DX1305" s="1"/>
      <c r="DY1305" s="1"/>
      <c r="DZ1305" s="1"/>
      <c r="EA1305" s="1"/>
      <c r="EB1305" s="1"/>
      <c r="EC1305" s="1"/>
    </row>
    <row r="1306" spans="1:133" ht="15" x14ac:dyDescent="0.2">
      <c r="A1306" s="134">
        <f t="shared" si="658"/>
        <v>45359</v>
      </c>
      <c r="B1306" s="135">
        <f t="shared" si="650"/>
        <v>905.82908985999995</v>
      </c>
      <c r="C1306" s="220">
        <f t="shared" si="649"/>
        <v>699.81355563383352</v>
      </c>
      <c r="D1306" s="136">
        <f t="shared" si="659"/>
        <v>6773.27</v>
      </c>
      <c r="E1306" s="137">
        <f t="shared" si="645"/>
        <v>6801.72</v>
      </c>
      <c r="F1306" s="138">
        <f t="shared" si="646"/>
        <v>45311</v>
      </c>
      <c r="G1306" s="139">
        <f t="shared" si="651"/>
        <v>4.2003345503722755E-3</v>
      </c>
      <c r="H1306" s="140">
        <f t="shared" si="664"/>
        <v>45371</v>
      </c>
      <c r="I1306" s="140">
        <f t="shared" si="652"/>
        <v>45371</v>
      </c>
      <c r="J1306" s="141">
        <f t="shared" si="660"/>
        <v>21</v>
      </c>
      <c r="K1306" s="141">
        <f t="shared" si="648"/>
        <v>13</v>
      </c>
      <c r="L1306" s="8">
        <f t="shared" si="661"/>
        <v>1.00259813</v>
      </c>
      <c r="M1306" s="142">
        <f t="shared" si="647"/>
        <v>1.0056001299999999</v>
      </c>
      <c r="N1306" s="142">
        <f t="shared" si="642"/>
        <v>1.2860025917411846</v>
      </c>
      <c r="O1306" s="135">
        <f t="shared" si="644"/>
        <v>1.28934379</v>
      </c>
      <c r="P1306" s="135">
        <f t="shared" si="653"/>
        <v>902.30026210999995</v>
      </c>
      <c r="Q1306" s="190">
        <f t="shared" si="665"/>
        <v>0</v>
      </c>
      <c r="R1306" s="191">
        <f t="shared" si="662"/>
        <v>0</v>
      </c>
      <c r="S1306" s="135">
        <f t="shared" si="654"/>
        <v>0</v>
      </c>
      <c r="T1306" s="145">
        <f t="shared" si="663"/>
        <v>7.8600000000000003E-2</v>
      </c>
      <c r="U1306" s="143">
        <f t="shared" si="643"/>
        <v>13</v>
      </c>
      <c r="V1306" s="143">
        <v>252</v>
      </c>
      <c r="W1306" s="142">
        <f t="shared" si="655"/>
        <v>1.0039109239999999</v>
      </c>
      <c r="X1306" s="135">
        <f t="shared" si="656"/>
        <v>3.52882775</v>
      </c>
      <c r="Y1306" s="135">
        <f t="shared" si="657"/>
        <v>0</v>
      </c>
      <c r="Z1306" s="148" t="str">
        <f t="shared" si="666"/>
        <v>A+J=</v>
      </c>
      <c r="AA1306" s="140">
        <f t="shared" si="667"/>
        <v>45371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4"/>
      <c r="DX1306" s="1"/>
      <c r="DY1306" s="1"/>
      <c r="DZ1306" s="1"/>
      <c r="EA1306" s="1"/>
      <c r="EB1306" s="1"/>
      <c r="EC1306" s="1"/>
    </row>
    <row r="1307" spans="1:133" ht="15" x14ac:dyDescent="0.2">
      <c r="A1307" s="134">
        <f t="shared" si="658"/>
        <v>45360</v>
      </c>
      <c r="B1307" s="135">
        <f t="shared" si="650"/>
        <v>906.28197872999999</v>
      </c>
      <c r="C1307" s="220">
        <f t="shared" si="649"/>
        <v>699.81355563383352</v>
      </c>
      <c r="D1307" s="136">
        <f t="shared" si="659"/>
        <v>6773.27</v>
      </c>
      <c r="E1307" s="137">
        <f t="shared" si="645"/>
        <v>6801.72</v>
      </c>
      <c r="F1307" s="138">
        <f t="shared" si="646"/>
        <v>45311</v>
      </c>
      <c r="G1307" s="139">
        <f t="shared" si="651"/>
        <v>4.2003345503722755E-3</v>
      </c>
      <c r="H1307" s="140">
        <f t="shared" si="664"/>
        <v>45371</v>
      </c>
      <c r="I1307" s="140">
        <f t="shared" si="652"/>
        <v>45371</v>
      </c>
      <c r="J1307" s="141">
        <f t="shared" si="660"/>
        <v>21</v>
      </c>
      <c r="K1307" s="141">
        <f t="shared" si="648"/>
        <v>14</v>
      </c>
      <c r="L1307" s="8">
        <f t="shared" si="661"/>
        <v>1.0027982600000001</v>
      </c>
      <c r="M1307" s="142">
        <f t="shared" si="647"/>
        <v>1.0056001299999999</v>
      </c>
      <c r="N1307" s="142">
        <f t="shared" si="642"/>
        <v>1.2860025917411846</v>
      </c>
      <c r="O1307" s="135">
        <f t="shared" si="644"/>
        <v>1.2896011599999999</v>
      </c>
      <c r="P1307" s="135">
        <f t="shared" si="653"/>
        <v>902.48037311999997</v>
      </c>
      <c r="Q1307" s="190">
        <f t="shared" si="665"/>
        <v>0</v>
      </c>
      <c r="R1307" s="191">
        <f t="shared" si="662"/>
        <v>0</v>
      </c>
      <c r="S1307" s="135">
        <f t="shared" si="654"/>
        <v>0</v>
      </c>
      <c r="T1307" s="145">
        <f t="shared" si="663"/>
        <v>7.8600000000000003E-2</v>
      </c>
      <c r="U1307" s="143">
        <f t="shared" si="643"/>
        <v>14</v>
      </c>
      <c r="V1307" s="143">
        <v>252</v>
      </c>
      <c r="W1307" s="142">
        <f t="shared" si="655"/>
        <v>1.0042123970000001</v>
      </c>
      <c r="X1307" s="135">
        <f t="shared" si="656"/>
        <v>3.8016056100000002</v>
      </c>
      <c r="Y1307" s="135">
        <f t="shared" si="657"/>
        <v>0</v>
      </c>
      <c r="Z1307" s="148" t="str">
        <f t="shared" si="666"/>
        <v>A+J=</v>
      </c>
      <c r="AA1307" s="140">
        <f t="shared" si="667"/>
        <v>45371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4"/>
      <c r="DX1307" s="1"/>
      <c r="DY1307" s="1"/>
      <c r="DZ1307" s="1"/>
      <c r="EA1307" s="1"/>
      <c r="EB1307" s="1"/>
      <c r="EC1307" s="1"/>
    </row>
    <row r="1308" spans="1:133" ht="15" x14ac:dyDescent="0.2">
      <c r="A1308" s="134">
        <f t="shared" si="658"/>
        <v>45361</v>
      </c>
      <c r="B1308" s="135">
        <f t="shared" si="650"/>
        <v>906.28197872999999</v>
      </c>
      <c r="C1308" s="220">
        <f t="shared" si="649"/>
        <v>699.81355563383352</v>
      </c>
      <c r="D1308" s="136">
        <f t="shared" si="659"/>
        <v>6773.27</v>
      </c>
      <c r="E1308" s="137">
        <f t="shared" si="645"/>
        <v>6801.72</v>
      </c>
      <c r="F1308" s="138">
        <f t="shared" si="646"/>
        <v>45311</v>
      </c>
      <c r="G1308" s="139">
        <f t="shared" si="651"/>
        <v>4.2003345503722755E-3</v>
      </c>
      <c r="H1308" s="140">
        <f t="shared" si="664"/>
        <v>45371</v>
      </c>
      <c r="I1308" s="140">
        <f t="shared" si="652"/>
        <v>45371</v>
      </c>
      <c r="J1308" s="141">
        <f t="shared" si="660"/>
        <v>21</v>
      </c>
      <c r="K1308" s="141">
        <f t="shared" si="648"/>
        <v>14</v>
      </c>
      <c r="L1308" s="8">
        <f t="shared" si="661"/>
        <v>1.0027982600000001</v>
      </c>
      <c r="M1308" s="142">
        <f t="shared" si="647"/>
        <v>1.0056001299999999</v>
      </c>
      <c r="N1308" s="142">
        <f t="shared" si="642"/>
        <v>1.2860025917411846</v>
      </c>
      <c r="O1308" s="135">
        <f t="shared" si="644"/>
        <v>1.2896011599999999</v>
      </c>
      <c r="P1308" s="135">
        <f t="shared" si="653"/>
        <v>902.48037311999997</v>
      </c>
      <c r="Q1308" s="190">
        <f t="shared" si="665"/>
        <v>0</v>
      </c>
      <c r="R1308" s="191">
        <f t="shared" si="662"/>
        <v>0</v>
      </c>
      <c r="S1308" s="135">
        <f t="shared" si="654"/>
        <v>0</v>
      </c>
      <c r="T1308" s="145">
        <f t="shared" si="663"/>
        <v>7.8600000000000003E-2</v>
      </c>
      <c r="U1308" s="143">
        <f t="shared" si="643"/>
        <v>14</v>
      </c>
      <c r="V1308" s="143">
        <v>252</v>
      </c>
      <c r="W1308" s="142">
        <f t="shared" si="655"/>
        <v>1.0042123970000001</v>
      </c>
      <c r="X1308" s="135">
        <f t="shared" si="656"/>
        <v>3.8016056100000002</v>
      </c>
      <c r="Y1308" s="135">
        <f t="shared" si="657"/>
        <v>0</v>
      </c>
      <c r="Z1308" s="148" t="str">
        <f t="shared" si="666"/>
        <v>A+J=</v>
      </c>
      <c r="AA1308" s="140">
        <f t="shared" si="667"/>
        <v>45371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4"/>
      <c r="DX1308" s="1"/>
      <c r="DY1308" s="1"/>
      <c r="DZ1308" s="1"/>
      <c r="EA1308" s="1"/>
      <c r="EB1308" s="1"/>
      <c r="EC1308" s="1"/>
    </row>
    <row r="1309" spans="1:133" ht="15" x14ac:dyDescent="0.2">
      <c r="A1309" s="134">
        <f t="shared" si="658"/>
        <v>45362</v>
      </c>
      <c r="B1309" s="135">
        <f t="shared" si="650"/>
        <v>906.28197872999999</v>
      </c>
      <c r="C1309" s="220">
        <f t="shared" si="649"/>
        <v>699.81355563383352</v>
      </c>
      <c r="D1309" s="136">
        <f t="shared" si="659"/>
        <v>6773.27</v>
      </c>
      <c r="E1309" s="137">
        <f t="shared" si="645"/>
        <v>6801.72</v>
      </c>
      <c r="F1309" s="138">
        <f t="shared" si="646"/>
        <v>45311</v>
      </c>
      <c r="G1309" s="139">
        <f t="shared" si="651"/>
        <v>4.2003345503722755E-3</v>
      </c>
      <c r="H1309" s="140">
        <f t="shared" si="664"/>
        <v>45371</v>
      </c>
      <c r="I1309" s="140">
        <f t="shared" si="652"/>
        <v>45371</v>
      </c>
      <c r="J1309" s="141">
        <f t="shared" si="660"/>
        <v>21</v>
      </c>
      <c r="K1309" s="141">
        <f t="shared" si="648"/>
        <v>14</v>
      </c>
      <c r="L1309" s="8">
        <f t="shared" si="661"/>
        <v>1.0027982600000001</v>
      </c>
      <c r="M1309" s="142">
        <f t="shared" si="647"/>
        <v>1.0056001299999999</v>
      </c>
      <c r="N1309" s="142">
        <f t="shared" si="642"/>
        <v>1.2860025917411846</v>
      </c>
      <c r="O1309" s="135">
        <f t="shared" si="644"/>
        <v>1.2896011599999999</v>
      </c>
      <c r="P1309" s="135">
        <f t="shared" si="653"/>
        <v>902.48037311999997</v>
      </c>
      <c r="Q1309" s="190">
        <f t="shared" si="665"/>
        <v>0</v>
      </c>
      <c r="R1309" s="191">
        <f t="shared" si="662"/>
        <v>0</v>
      </c>
      <c r="S1309" s="135">
        <f t="shared" si="654"/>
        <v>0</v>
      </c>
      <c r="T1309" s="145">
        <f t="shared" si="663"/>
        <v>7.8600000000000003E-2</v>
      </c>
      <c r="U1309" s="143">
        <f t="shared" si="643"/>
        <v>14</v>
      </c>
      <c r="V1309" s="143">
        <v>252</v>
      </c>
      <c r="W1309" s="142">
        <f t="shared" si="655"/>
        <v>1.0042123970000001</v>
      </c>
      <c r="X1309" s="135">
        <f t="shared" si="656"/>
        <v>3.8016056100000002</v>
      </c>
      <c r="Y1309" s="135">
        <f t="shared" si="657"/>
        <v>0</v>
      </c>
      <c r="Z1309" s="148" t="str">
        <f t="shared" si="666"/>
        <v>A+J=</v>
      </c>
      <c r="AA1309" s="140">
        <f t="shared" si="667"/>
        <v>45371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4"/>
      <c r="DX1309" s="1"/>
      <c r="DY1309" s="1"/>
      <c r="DZ1309" s="1"/>
      <c r="EA1309" s="1"/>
      <c r="EB1309" s="1"/>
      <c r="EC1309" s="1"/>
    </row>
    <row r="1310" spans="1:133" ht="15" x14ac:dyDescent="0.2">
      <c r="A1310" s="134">
        <f t="shared" si="658"/>
        <v>45363</v>
      </c>
      <c r="B1310" s="135">
        <f t="shared" si="650"/>
        <v>906.73510053999996</v>
      </c>
      <c r="C1310" s="220">
        <f t="shared" si="649"/>
        <v>699.81355563383352</v>
      </c>
      <c r="D1310" s="136">
        <f t="shared" si="659"/>
        <v>6773.27</v>
      </c>
      <c r="E1310" s="137">
        <f t="shared" si="645"/>
        <v>6801.72</v>
      </c>
      <c r="F1310" s="138">
        <f t="shared" si="646"/>
        <v>45311</v>
      </c>
      <c r="G1310" s="139">
        <f t="shared" si="651"/>
        <v>4.2003345503722755E-3</v>
      </c>
      <c r="H1310" s="140">
        <f t="shared" si="664"/>
        <v>45371</v>
      </c>
      <c r="I1310" s="140">
        <f t="shared" si="652"/>
        <v>45371</v>
      </c>
      <c r="J1310" s="141">
        <f t="shared" si="660"/>
        <v>21</v>
      </c>
      <c r="K1310" s="141">
        <f t="shared" si="648"/>
        <v>15</v>
      </c>
      <c r="L1310" s="8">
        <f t="shared" si="661"/>
        <v>1.00299844</v>
      </c>
      <c r="M1310" s="142">
        <f t="shared" si="647"/>
        <v>1.0056001299999999</v>
      </c>
      <c r="N1310" s="142">
        <f t="shared" si="642"/>
        <v>1.2860025917411846</v>
      </c>
      <c r="O1310" s="135">
        <f t="shared" si="644"/>
        <v>1.2898585899999999</v>
      </c>
      <c r="P1310" s="135">
        <f t="shared" si="653"/>
        <v>902.66052612999999</v>
      </c>
      <c r="Q1310" s="190">
        <f t="shared" si="665"/>
        <v>0</v>
      </c>
      <c r="R1310" s="191">
        <f t="shared" si="662"/>
        <v>0</v>
      </c>
      <c r="S1310" s="135">
        <f t="shared" si="654"/>
        <v>0</v>
      </c>
      <c r="T1310" s="145">
        <f t="shared" si="663"/>
        <v>7.8600000000000003E-2</v>
      </c>
      <c r="U1310" s="143">
        <f t="shared" si="643"/>
        <v>15</v>
      </c>
      <c r="V1310" s="143">
        <v>252</v>
      </c>
      <c r="W1310" s="142">
        <f t="shared" si="655"/>
        <v>1.004513961</v>
      </c>
      <c r="X1310" s="135">
        <f t="shared" si="656"/>
        <v>4.0745744100000003</v>
      </c>
      <c r="Y1310" s="135">
        <f t="shared" si="657"/>
        <v>0</v>
      </c>
      <c r="Z1310" s="148" t="str">
        <f t="shared" si="666"/>
        <v>A+J=</v>
      </c>
      <c r="AA1310" s="140">
        <f t="shared" si="667"/>
        <v>45371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4"/>
      <c r="DX1310" s="1"/>
      <c r="DY1310" s="1"/>
      <c r="DZ1310" s="1"/>
      <c r="EA1310" s="1"/>
      <c r="EB1310" s="1"/>
      <c r="EC1310" s="1"/>
    </row>
    <row r="1311" spans="1:133" ht="15" x14ac:dyDescent="0.2">
      <c r="A1311" s="134">
        <f t="shared" si="658"/>
        <v>45364</v>
      </c>
      <c r="B1311" s="135">
        <f t="shared" si="650"/>
        <v>907.18844037000008</v>
      </c>
      <c r="C1311" s="220">
        <f t="shared" si="649"/>
        <v>699.81355563383352</v>
      </c>
      <c r="D1311" s="136">
        <f t="shared" si="659"/>
        <v>6773.27</v>
      </c>
      <c r="E1311" s="137">
        <f t="shared" si="645"/>
        <v>6801.72</v>
      </c>
      <c r="F1311" s="138">
        <f t="shared" si="646"/>
        <v>45311</v>
      </c>
      <c r="G1311" s="139">
        <f t="shared" si="651"/>
        <v>4.2003345503722755E-3</v>
      </c>
      <c r="H1311" s="140">
        <f t="shared" si="664"/>
        <v>45371</v>
      </c>
      <c r="I1311" s="140">
        <f t="shared" si="652"/>
        <v>45371</v>
      </c>
      <c r="J1311" s="141">
        <f t="shared" si="660"/>
        <v>21</v>
      </c>
      <c r="K1311" s="141">
        <f t="shared" si="648"/>
        <v>16</v>
      </c>
      <c r="L1311" s="8">
        <f t="shared" si="661"/>
        <v>1.0031986500000001</v>
      </c>
      <c r="M1311" s="142">
        <f t="shared" si="647"/>
        <v>1.0056001299999999</v>
      </c>
      <c r="N1311" s="142">
        <f t="shared" ref="N1311:N1374" si="668">IF(I1311&gt;I1310,N1310*M1311,N1310)</f>
        <v>1.2860025917411846</v>
      </c>
      <c r="O1311" s="135">
        <f t="shared" si="644"/>
        <v>1.2901160599999999</v>
      </c>
      <c r="P1311" s="135">
        <f t="shared" si="653"/>
        <v>902.84070712000005</v>
      </c>
      <c r="Q1311" s="190">
        <f t="shared" si="665"/>
        <v>0</v>
      </c>
      <c r="R1311" s="191">
        <f t="shared" si="662"/>
        <v>0</v>
      </c>
      <c r="S1311" s="135">
        <f t="shared" si="654"/>
        <v>0</v>
      </c>
      <c r="T1311" s="145">
        <f t="shared" si="663"/>
        <v>7.8600000000000003E-2</v>
      </c>
      <c r="U1311" s="143">
        <f t="shared" si="643"/>
        <v>16</v>
      </c>
      <c r="V1311" s="143">
        <v>252</v>
      </c>
      <c r="W1311" s="142">
        <f t="shared" si="655"/>
        <v>1.0048156150000001</v>
      </c>
      <c r="X1311" s="135">
        <f t="shared" si="656"/>
        <v>4.3477332500000001</v>
      </c>
      <c r="Y1311" s="135">
        <f t="shared" si="657"/>
        <v>0</v>
      </c>
      <c r="Z1311" s="148" t="str">
        <f t="shared" si="666"/>
        <v>A+J=</v>
      </c>
      <c r="AA1311" s="140">
        <f t="shared" si="667"/>
        <v>45371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4"/>
      <c r="DX1311" s="1"/>
      <c r="DY1311" s="1"/>
      <c r="DZ1311" s="1"/>
      <c r="EA1311" s="1"/>
      <c r="EB1311" s="1"/>
      <c r="EC1311" s="1"/>
    </row>
    <row r="1312" spans="1:133" ht="15" x14ac:dyDescent="0.2">
      <c r="A1312" s="134">
        <f t="shared" si="658"/>
        <v>45365</v>
      </c>
      <c r="B1312" s="135">
        <f t="shared" si="650"/>
        <v>907.64201329000002</v>
      </c>
      <c r="C1312" s="220">
        <f t="shared" si="649"/>
        <v>699.81355563383352</v>
      </c>
      <c r="D1312" s="136">
        <f t="shared" si="659"/>
        <v>6773.27</v>
      </c>
      <c r="E1312" s="137">
        <f t="shared" si="645"/>
        <v>6801.72</v>
      </c>
      <c r="F1312" s="138">
        <f t="shared" si="646"/>
        <v>45311</v>
      </c>
      <c r="G1312" s="139">
        <f t="shared" si="651"/>
        <v>4.2003345503722755E-3</v>
      </c>
      <c r="H1312" s="140">
        <f t="shared" si="664"/>
        <v>45371</v>
      </c>
      <c r="I1312" s="140">
        <f t="shared" si="652"/>
        <v>45371</v>
      </c>
      <c r="J1312" s="141">
        <f t="shared" si="660"/>
        <v>21</v>
      </c>
      <c r="K1312" s="141">
        <f t="shared" si="648"/>
        <v>17</v>
      </c>
      <c r="L1312" s="8">
        <f t="shared" si="661"/>
        <v>1.00339891</v>
      </c>
      <c r="M1312" s="142">
        <f t="shared" si="647"/>
        <v>1.0056001299999999</v>
      </c>
      <c r="N1312" s="142">
        <f t="shared" si="668"/>
        <v>1.2860025917411846</v>
      </c>
      <c r="O1312" s="135">
        <f t="shared" si="644"/>
        <v>1.29037359</v>
      </c>
      <c r="P1312" s="135">
        <f t="shared" si="653"/>
        <v>903.02093010999999</v>
      </c>
      <c r="Q1312" s="190">
        <f t="shared" si="665"/>
        <v>0</v>
      </c>
      <c r="R1312" s="191">
        <f t="shared" si="662"/>
        <v>0</v>
      </c>
      <c r="S1312" s="135">
        <f t="shared" si="654"/>
        <v>0</v>
      </c>
      <c r="T1312" s="145">
        <f t="shared" si="663"/>
        <v>7.8600000000000003E-2</v>
      </c>
      <c r="U1312" s="143">
        <f t="shared" si="643"/>
        <v>17</v>
      </c>
      <c r="V1312" s="143">
        <v>252</v>
      </c>
      <c r="W1312" s="142">
        <f t="shared" si="655"/>
        <v>1.0051173600000001</v>
      </c>
      <c r="X1312" s="135">
        <f t="shared" si="656"/>
        <v>4.6210831800000003</v>
      </c>
      <c r="Y1312" s="135">
        <f t="shared" si="657"/>
        <v>0</v>
      </c>
      <c r="Z1312" s="148" t="str">
        <f t="shared" si="666"/>
        <v>A+J=</v>
      </c>
      <c r="AA1312" s="140">
        <f t="shared" si="667"/>
        <v>45371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4"/>
      <c r="DX1312" s="1"/>
      <c r="DY1312" s="1"/>
      <c r="DZ1312" s="1"/>
      <c r="EA1312" s="1"/>
      <c r="EB1312" s="1"/>
      <c r="EC1312" s="1"/>
    </row>
    <row r="1313" spans="1:133" ht="15" x14ac:dyDescent="0.2">
      <c r="A1313" s="134">
        <f t="shared" si="658"/>
        <v>45366</v>
      </c>
      <c r="B1313" s="135">
        <f t="shared" si="650"/>
        <v>908.09581233999995</v>
      </c>
      <c r="C1313" s="220">
        <f t="shared" si="649"/>
        <v>699.81355563383352</v>
      </c>
      <c r="D1313" s="136">
        <f t="shared" si="659"/>
        <v>6773.27</v>
      </c>
      <c r="E1313" s="137">
        <f t="shared" si="645"/>
        <v>6801.72</v>
      </c>
      <c r="F1313" s="138">
        <f t="shared" si="646"/>
        <v>45311</v>
      </c>
      <c r="G1313" s="139">
        <f t="shared" si="651"/>
        <v>4.2003345503722755E-3</v>
      </c>
      <c r="H1313" s="140">
        <f t="shared" si="664"/>
        <v>45371</v>
      </c>
      <c r="I1313" s="140">
        <f t="shared" si="652"/>
        <v>45371</v>
      </c>
      <c r="J1313" s="141">
        <f t="shared" si="660"/>
        <v>21</v>
      </c>
      <c r="K1313" s="141">
        <f t="shared" si="648"/>
        <v>18</v>
      </c>
      <c r="L1313" s="8">
        <f t="shared" si="661"/>
        <v>1.0035992</v>
      </c>
      <c r="M1313" s="142">
        <f t="shared" si="647"/>
        <v>1.0056001299999999</v>
      </c>
      <c r="N1313" s="142">
        <f t="shared" si="668"/>
        <v>1.2860025917411846</v>
      </c>
      <c r="O1313" s="135">
        <f t="shared" si="644"/>
        <v>1.2906311699999999</v>
      </c>
      <c r="P1313" s="135">
        <f t="shared" si="653"/>
        <v>903.20118807999995</v>
      </c>
      <c r="Q1313" s="190">
        <f t="shared" si="665"/>
        <v>0</v>
      </c>
      <c r="R1313" s="191">
        <f t="shared" si="662"/>
        <v>0</v>
      </c>
      <c r="S1313" s="135">
        <f t="shared" si="654"/>
        <v>0</v>
      </c>
      <c r="T1313" s="145">
        <f t="shared" si="663"/>
        <v>7.8600000000000003E-2</v>
      </c>
      <c r="U1313" s="143">
        <f t="shared" si="643"/>
        <v>18</v>
      </c>
      <c r="V1313" s="143">
        <v>252</v>
      </c>
      <c r="W1313" s="142">
        <f t="shared" si="655"/>
        <v>1.0054191960000001</v>
      </c>
      <c r="X1313" s="135">
        <f t="shared" si="656"/>
        <v>4.8946242599999996</v>
      </c>
      <c r="Y1313" s="135">
        <f t="shared" si="657"/>
        <v>0</v>
      </c>
      <c r="Z1313" s="148" t="str">
        <f t="shared" si="666"/>
        <v>A+J=</v>
      </c>
      <c r="AA1313" s="140">
        <f t="shared" si="667"/>
        <v>45371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4"/>
      <c r="DX1313" s="1"/>
      <c r="DY1313" s="1"/>
      <c r="DZ1313" s="1"/>
      <c r="EA1313" s="1"/>
      <c r="EB1313" s="1"/>
      <c r="EC1313" s="1"/>
    </row>
    <row r="1314" spans="1:133" ht="15" x14ac:dyDescent="0.2">
      <c r="A1314" s="134">
        <f t="shared" si="658"/>
        <v>45367</v>
      </c>
      <c r="B1314" s="135">
        <f t="shared" si="650"/>
        <v>908.54984375000004</v>
      </c>
      <c r="C1314" s="220">
        <f t="shared" si="649"/>
        <v>699.81355563383352</v>
      </c>
      <c r="D1314" s="136">
        <f t="shared" si="659"/>
        <v>6773.27</v>
      </c>
      <c r="E1314" s="137">
        <f t="shared" si="645"/>
        <v>6801.72</v>
      </c>
      <c r="F1314" s="138">
        <f t="shared" si="646"/>
        <v>45311</v>
      </c>
      <c r="G1314" s="139">
        <f t="shared" si="651"/>
        <v>4.2003345503722755E-3</v>
      </c>
      <c r="H1314" s="140">
        <f t="shared" si="664"/>
        <v>45371</v>
      </c>
      <c r="I1314" s="140">
        <f t="shared" si="652"/>
        <v>45371</v>
      </c>
      <c r="J1314" s="141">
        <f t="shared" si="660"/>
        <v>21</v>
      </c>
      <c r="K1314" s="141">
        <f t="shared" si="648"/>
        <v>19</v>
      </c>
      <c r="L1314" s="8">
        <f t="shared" si="661"/>
        <v>1.0037995399999999</v>
      </c>
      <c r="M1314" s="142">
        <f t="shared" si="647"/>
        <v>1.0056001299999999</v>
      </c>
      <c r="N1314" s="142">
        <f t="shared" si="668"/>
        <v>1.2860025917411846</v>
      </c>
      <c r="O1314" s="135">
        <f t="shared" si="644"/>
        <v>1.29088881</v>
      </c>
      <c r="P1314" s="135">
        <f t="shared" si="653"/>
        <v>903.38148805000003</v>
      </c>
      <c r="Q1314" s="190">
        <f t="shared" si="665"/>
        <v>0</v>
      </c>
      <c r="R1314" s="191">
        <f t="shared" si="662"/>
        <v>0</v>
      </c>
      <c r="S1314" s="135">
        <f t="shared" si="654"/>
        <v>0</v>
      </c>
      <c r="T1314" s="145">
        <f t="shared" si="663"/>
        <v>7.8600000000000003E-2</v>
      </c>
      <c r="U1314" s="143">
        <f t="shared" si="643"/>
        <v>19</v>
      </c>
      <c r="V1314" s="143">
        <v>252</v>
      </c>
      <c r="W1314" s="142">
        <f t="shared" si="655"/>
        <v>1.005721122</v>
      </c>
      <c r="X1314" s="135">
        <f t="shared" si="656"/>
        <v>5.1683557000000002</v>
      </c>
      <c r="Y1314" s="135">
        <f t="shared" si="657"/>
        <v>0</v>
      </c>
      <c r="Z1314" s="148" t="str">
        <f t="shared" si="666"/>
        <v>A+J=</v>
      </c>
      <c r="AA1314" s="140">
        <f t="shared" si="667"/>
        <v>45371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4"/>
      <c r="DX1314" s="1"/>
      <c r="DY1314" s="1"/>
      <c r="DZ1314" s="1"/>
      <c r="EA1314" s="1"/>
      <c r="EB1314" s="1"/>
      <c r="EC1314" s="1"/>
    </row>
    <row r="1315" spans="1:133" ht="15" x14ac:dyDescent="0.2">
      <c r="A1315" s="134">
        <f t="shared" si="658"/>
        <v>45368</v>
      </c>
      <c r="B1315" s="135">
        <f t="shared" si="650"/>
        <v>908.54984375000004</v>
      </c>
      <c r="C1315" s="220">
        <f t="shared" si="649"/>
        <v>699.81355563383352</v>
      </c>
      <c r="D1315" s="136">
        <f t="shared" si="659"/>
        <v>6773.27</v>
      </c>
      <c r="E1315" s="137">
        <f t="shared" si="645"/>
        <v>6801.72</v>
      </c>
      <c r="F1315" s="138">
        <f t="shared" si="646"/>
        <v>45311</v>
      </c>
      <c r="G1315" s="139">
        <f t="shared" si="651"/>
        <v>4.2003345503722755E-3</v>
      </c>
      <c r="H1315" s="140">
        <f t="shared" si="664"/>
        <v>45371</v>
      </c>
      <c r="I1315" s="140">
        <f t="shared" si="652"/>
        <v>45371</v>
      </c>
      <c r="J1315" s="141">
        <f t="shared" si="660"/>
        <v>21</v>
      </c>
      <c r="K1315" s="141">
        <f t="shared" si="648"/>
        <v>19</v>
      </c>
      <c r="L1315" s="8">
        <f t="shared" si="661"/>
        <v>1.0037995399999999</v>
      </c>
      <c r="M1315" s="142">
        <f t="shared" si="647"/>
        <v>1.0056001299999999</v>
      </c>
      <c r="N1315" s="142">
        <f t="shared" si="668"/>
        <v>1.2860025917411846</v>
      </c>
      <c r="O1315" s="135">
        <f t="shared" si="644"/>
        <v>1.29088881</v>
      </c>
      <c r="P1315" s="135">
        <f t="shared" si="653"/>
        <v>903.38148805000003</v>
      </c>
      <c r="Q1315" s="190">
        <f t="shared" si="665"/>
        <v>0</v>
      </c>
      <c r="R1315" s="191">
        <f t="shared" si="662"/>
        <v>0</v>
      </c>
      <c r="S1315" s="135">
        <f t="shared" si="654"/>
        <v>0</v>
      </c>
      <c r="T1315" s="145">
        <f t="shared" si="663"/>
        <v>7.8600000000000003E-2</v>
      </c>
      <c r="U1315" s="143">
        <f t="shared" si="643"/>
        <v>19</v>
      </c>
      <c r="V1315" s="143">
        <v>252</v>
      </c>
      <c r="W1315" s="142">
        <f t="shared" si="655"/>
        <v>1.005721122</v>
      </c>
      <c r="X1315" s="135">
        <f t="shared" si="656"/>
        <v>5.1683557000000002</v>
      </c>
      <c r="Y1315" s="135">
        <f t="shared" si="657"/>
        <v>0</v>
      </c>
      <c r="Z1315" s="148" t="str">
        <f t="shared" si="666"/>
        <v>A+J=</v>
      </c>
      <c r="AA1315" s="140">
        <f t="shared" si="667"/>
        <v>45371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4"/>
      <c r="DX1315" s="1"/>
      <c r="DY1315" s="1"/>
      <c r="DZ1315" s="1"/>
      <c r="EA1315" s="1"/>
      <c r="EB1315" s="1"/>
      <c r="EC1315" s="1"/>
    </row>
    <row r="1316" spans="1:133" ht="15" x14ac:dyDescent="0.2">
      <c r="A1316" s="134">
        <f t="shared" si="658"/>
        <v>45369</v>
      </c>
      <c r="B1316" s="135">
        <f t="shared" si="650"/>
        <v>908.54984375000004</v>
      </c>
      <c r="C1316" s="220">
        <f t="shared" si="649"/>
        <v>699.81355563383352</v>
      </c>
      <c r="D1316" s="136">
        <f t="shared" si="659"/>
        <v>6773.27</v>
      </c>
      <c r="E1316" s="137">
        <f t="shared" si="645"/>
        <v>6801.72</v>
      </c>
      <c r="F1316" s="138">
        <f t="shared" si="646"/>
        <v>45311</v>
      </c>
      <c r="G1316" s="139">
        <f t="shared" si="651"/>
        <v>4.2003345503722755E-3</v>
      </c>
      <c r="H1316" s="140">
        <f t="shared" si="664"/>
        <v>45371</v>
      </c>
      <c r="I1316" s="140">
        <f t="shared" si="652"/>
        <v>45371</v>
      </c>
      <c r="J1316" s="141">
        <f t="shared" si="660"/>
        <v>21</v>
      </c>
      <c r="K1316" s="141">
        <f t="shared" si="648"/>
        <v>19</v>
      </c>
      <c r="L1316" s="8">
        <f t="shared" si="661"/>
        <v>1.0037995399999999</v>
      </c>
      <c r="M1316" s="142">
        <f t="shared" si="647"/>
        <v>1.0056001299999999</v>
      </c>
      <c r="N1316" s="142">
        <f t="shared" si="668"/>
        <v>1.2860025917411846</v>
      </c>
      <c r="O1316" s="135">
        <f t="shared" si="644"/>
        <v>1.29088881</v>
      </c>
      <c r="P1316" s="135">
        <f t="shared" si="653"/>
        <v>903.38148805000003</v>
      </c>
      <c r="Q1316" s="190">
        <f t="shared" si="665"/>
        <v>0</v>
      </c>
      <c r="R1316" s="191">
        <f t="shared" si="662"/>
        <v>0</v>
      </c>
      <c r="S1316" s="135">
        <f t="shared" si="654"/>
        <v>0</v>
      </c>
      <c r="T1316" s="145">
        <f t="shared" si="663"/>
        <v>7.8600000000000003E-2</v>
      </c>
      <c r="U1316" s="143">
        <f t="shared" si="643"/>
        <v>19</v>
      </c>
      <c r="V1316" s="143">
        <v>252</v>
      </c>
      <c r="W1316" s="142">
        <f t="shared" si="655"/>
        <v>1.005721122</v>
      </c>
      <c r="X1316" s="135">
        <f t="shared" si="656"/>
        <v>5.1683557000000002</v>
      </c>
      <c r="Y1316" s="135">
        <f t="shared" si="657"/>
        <v>0</v>
      </c>
      <c r="Z1316" s="148" t="str">
        <f t="shared" si="666"/>
        <v>A+J=</v>
      </c>
      <c r="AA1316" s="140">
        <f t="shared" si="667"/>
        <v>45371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4"/>
      <c r="DX1316" s="1"/>
      <c r="DY1316" s="1"/>
      <c r="DZ1316" s="1"/>
      <c r="EA1316" s="1"/>
      <c r="EB1316" s="1"/>
      <c r="EC1316" s="1"/>
    </row>
    <row r="1317" spans="1:133" ht="15" x14ac:dyDescent="0.2">
      <c r="A1317" s="134">
        <f t="shared" si="658"/>
        <v>45370</v>
      </c>
      <c r="B1317" s="135">
        <f t="shared" si="650"/>
        <v>909.00408647000006</v>
      </c>
      <c r="C1317" s="220">
        <f t="shared" si="649"/>
        <v>699.81355563383352</v>
      </c>
      <c r="D1317" s="136">
        <f t="shared" si="659"/>
        <v>6773.27</v>
      </c>
      <c r="E1317" s="137">
        <f t="shared" si="645"/>
        <v>6801.72</v>
      </c>
      <c r="F1317" s="138">
        <f t="shared" si="646"/>
        <v>45311</v>
      </c>
      <c r="G1317" s="139">
        <f t="shared" si="651"/>
        <v>4.2003345503722755E-3</v>
      </c>
      <c r="H1317" s="140">
        <f t="shared" si="664"/>
        <v>45371</v>
      </c>
      <c r="I1317" s="140">
        <f t="shared" si="652"/>
        <v>45371</v>
      </c>
      <c r="J1317" s="141">
        <f t="shared" si="660"/>
        <v>21</v>
      </c>
      <c r="K1317" s="141">
        <f t="shared" si="648"/>
        <v>20</v>
      </c>
      <c r="L1317" s="8">
        <f t="shared" si="661"/>
        <v>1.0039999100000001</v>
      </c>
      <c r="M1317" s="142">
        <f t="shared" si="647"/>
        <v>1.0056001299999999</v>
      </c>
      <c r="N1317" s="142">
        <f t="shared" si="668"/>
        <v>1.2860025917411846</v>
      </c>
      <c r="O1317" s="135">
        <f t="shared" si="644"/>
        <v>1.2911464800000001</v>
      </c>
      <c r="P1317" s="135">
        <f t="shared" si="653"/>
        <v>903.56180901000005</v>
      </c>
      <c r="Q1317" s="190">
        <f t="shared" si="665"/>
        <v>0</v>
      </c>
      <c r="R1317" s="191">
        <f t="shared" si="662"/>
        <v>0</v>
      </c>
      <c r="S1317" s="135">
        <f t="shared" si="654"/>
        <v>0</v>
      </c>
      <c r="T1317" s="145">
        <f t="shared" si="663"/>
        <v>7.8600000000000003E-2</v>
      </c>
      <c r="U1317" s="143">
        <f t="shared" ref="U1317:U1380" si="669">IF(Q1316&gt;0,1,IF(K1317=K1316,U1316,U1316+1))</f>
        <v>20</v>
      </c>
      <c r="V1317" s="143">
        <v>252</v>
      </c>
      <c r="W1317" s="142">
        <f t="shared" si="655"/>
        <v>1.006023138</v>
      </c>
      <c r="X1317" s="135">
        <f t="shared" si="656"/>
        <v>5.4422774599999997</v>
      </c>
      <c r="Y1317" s="135">
        <f t="shared" si="657"/>
        <v>0</v>
      </c>
      <c r="Z1317" s="148" t="str">
        <f t="shared" si="666"/>
        <v>A+J=</v>
      </c>
      <c r="AA1317" s="140">
        <f t="shared" si="667"/>
        <v>45371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4"/>
      <c r="DX1317" s="1"/>
      <c r="DY1317" s="1"/>
      <c r="DZ1317" s="1"/>
      <c r="EA1317" s="1"/>
      <c r="EB1317" s="1"/>
      <c r="EC1317" s="1"/>
    </row>
    <row r="1318" spans="1:133" ht="15" x14ac:dyDescent="0.2">
      <c r="A1318" s="134">
        <f t="shared" si="658"/>
        <v>45371</v>
      </c>
      <c r="B1318" s="135">
        <f t="shared" si="650"/>
        <v>909.45857054999999</v>
      </c>
      <c r="C1318" s="220">
        <f t="shared" si="649"/>
        <v>699.81355563383352</v>
      </c>
      <c r="D1318" s="136">
        <f t="shared" si="659"/>
        <v>6773.27</v>
      </c>
      <c r="E1318" s="137">
        <f t="shared" si="645"/>
        <v>6801.72</v>
      </c>
      <c r="F1318" s="138">
        <f t="shared" si="646"/>
        <v>45311</v>
      </c>
      <c r="G1318" s="139">
        <f t="shared" si="651"/>
        <v>4.2003345503722755E-3</v>
      </c>
      <c r="H1318" s="140">
        <f t="shared" si="664"/>
        <v>45404</v>
      </c>
      <c r="I1318" s="140">
        <f t="shared" si="652"/>
        <v>45371</v>
      </c>
      <c r="J1318" s="141">
        <f t="shared" si="660"/>
        <v>21</v>
      </c>
      <c r="K1318" s="141">
        <f t="shared" si="648"/>
        <v>21</v>
      </c>
      <c r="L1318" s="8">
        <f t="shared" si="661"/>
        <v>1.00420033</v>
      </c>
      <c r="M1318" s="142">
        <f t="shared" si="647"/>
        <v>1.0056001299999999</v>
      </c>
      <c r="N1318" s="142">
        <f t="shared" si="668"/>
        <v>1.2860025917411846</v>
      </c>
      <c r="O1318" s="135">
        <f t="shared" si="644"/>
        <v>1.29140422</v>
      </c>
      <c r="P1318" s="135">
        <f t="shared" si="653"/>
        <v>903.74217895000004</v>
      </c>
      <c r="Q1318" s="190">
        <f t="shared" si="665"/>
        <v>43</v>
      </c>
      <c r="R1318" s="191">
        <f t="shared" si="662"/>
        <v>1.3708034070506078E-2</v>
      </c>
      <c r="S1318" s="135">
        <f t="shared" si="654"/>
        <v>12.388528579999999</v>
      </c>
      <c r="T1318" s="145">
        <f t="shared" si="663"/>
        <v>7.8600000000000003E-2</v>
      </c>
      <c r="U1318" s="143">
        <f t="shared" si="669"/>
        <v>21</v>
      </c>
      <c r="V1318" s="143">
        <v>252</v>
      </c>
      <c r="W1318" s="142">
        <f t="shared" si="655"/>
        <v>1.0063252460000001</v>
      </c>
      <c r="X1318" s="135">
        <f t="shared" si="656"/>
        <v>5.7163915999999997</v>
      </c>
      <c r="Y1318" s="135">
        <f t="shared" si="657"/>
        <v>18.104920180000001</v>
      </c>
      <c r="Z1318" s="148" t="str">
        <f t="shared" si="666"/>
        <v>A+J=</v>
      </c>
      <c r="AA1318" s="140">
        <f t="shared" si="667"/>
        <v>45371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4"/>
      <c r="DX1318" s="1"/>
      <c r="DY1318" s="1"/>
      <c r="DZ1318" s="1"/>
      <c r="EA1318" s="1"/>
      <c r="EB1318" s="1"/>
      <c r="EC1318" s="1"/>
    </row>
    <row r="1319" spans="1:133" ht="15" x14ac:dyDescent="0.2">
      <c r="A1319" s="134">
        <f t="shared" si="658"/>
        <v>45372</v>
      </c>
      <c r="B1319" s="135">
        <f t="shared" si="650"/>
        <v>891.95635304999996</v>
      </c>
      <c r="C1319" s="220">
        <f t="shared" si="649"/>
        <v>690.22048757029563</v>
      </c>
      <c r="D1319" s="136">
        <f t="shared" si="659"/>
        <v>6801.72</v>
      </c>
      <c r="E1319" s="137">
        <f t="shared" si="645"/>
        <v>6858.17</v>
      </c>
      <c r="F1319" s="138">
        <f t="shared" si="646"/>
        <v>45342</v>
      </c>
      <c r="G1319" s="139">
        <f t="shared" si="651"/>
        <v>8.2993713354857501E-3</v>
      </c>
      <c r="H1319" s="140">
        <f t="shared" si="664"/>
        <v>45404</v>
      </c>
      <c r="I1319" s="140">
        <f t="shared" si="652"/>
        <v>45404</v>
      </c>
      <c r="J1319" s="141">
        <f t="shared" si="660"/>
        <v>22</v>
      </c>
      <c r="K1319" s="141">
        <f t="shared" si="648"/>
        <v>1</v>
      </c>
      <c r="L1319" s="8">
        <f t="shared" si="661"/>
        <v>1.0003757499999999</v>
      </c>
      <c r="M1319" s="142">
        <f t="shared" si="647"/>
        <v>1.00420033</v>
      </c>
      <c r="N1319" s="142">
        <f t="shared" si="668"/>
        <v>1.2914042270073529</v>
      </c>
      <c r="O1319" s="135">
        <f t="shared" si="644"/>
        <v>1.2918894700000001</v>
      </c>
      <c r="P1319" s="135">
        <f t="shared" si="653"/>
        <v>891.68857987000001</v>
      </c>
      <c r="Q1319" s="190">
        <f t="shared" si="665"/>
        <v>0</v>
      </c>
      <c r="R1319" s="191">
        <f t="shared" si="662"/>
        <v>0</v>
      </c>
      <c r="S1319" s="135">
        <f t="shared" si="654"/>
        <v>0</v>
      </c>
      <c r="T1319" s="145">
        <f t="shared" si="663"/>
        <v>7.8600000000000003E-2</v>
      </c>
      <c r="U1319" s="143">
        <f t="shared" si="669"/>
        <v>1</v>
      </c>
      <c r="V1319" s="143">
        <v>252</v>
      </c>
      <c r="W1319" s="142">
        <f t="shared" si="655"/>
        <v>1.0003002990000001</v>
      </c>
      <c r="X1319" s="135">
        <f t="shared" si="656"/>
        <v>0.26777318</v>
      </c>
      <c r="Y1319" s="135">
        <f t="shared" si="657"/>
        <v>0</v>
      </c>
      <c r="Z1319" s="148" t="str">
        <f t="shared" si="666"/>
        <v>A+J=</v>
      </c>
      <c r="AA1319" s="140">
        <f t="shared" si="667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4"/>
      <c r="DX1319" s="1"/>
      <c r="DY1319" s="1"/>
      <c r="DZ1319" s="1"/>
      <c r="EA1319" s="1"/>
      <c r="EB1319" s="1"/>
      <c r="EC1319" s="1"/>
    </row>
    <row r="1320" spans="1:133" ht="15" x14ac:dyDescent="0.2">
      <c r="A1320" s="134">
        <f t="shared" si="658"/>
        <v>45373</v>
      </c>
      <c r="B1320" s="135">
        <f t="shared" si="650"/>
        <v>892.5594675000001</v>
      </c>
      <c r="C1320" s="220">
        <f t="shared" si="649"/>
        <v>690.22048757029563</v>
      </c>
      <c r="D1320" s="136">
        <f t="shared" si="659"/>
        <v>6801.72</v>
      </c>
      <c r="E1320" s="137">
        <f t="shared" si="645"/>
        <v>6858.17</v>
      </c>
      <c r="F1320" s="138">
        <f t="shared" si="646"/>
        <v>45342</v>
      </c>
      <c r="G1320" s="139">
        <f t="shared" si="651"/>
        <v>8.2993713354857501E-3</v>
      </c>
      <c r="H1320" s="140">
        <f t="shared" si="664"/>
        <v>45404</v>
      </c>
      <c r="I1320" s="140">
        <f t="shared" si="652"/>
        <v>45404</v>
      </c>
      <c r="J1320" s="141">
        <f t="shared" si="660"/>
        <v>22</v>
      </c>
      <c r="K1320" s="141">
        <f t="shared" si="648"/>
        <v>2</v>
      </c>
      <c r="L1320" s="8">
        <f t="shared" si="661"/>
        <v>1.00075165</v>
      </c>
      <c r="M1320" s="142">
        <f t="shared" si="647"/>
        <v>1.00420033</v>
      </c>
      <c r="N1320" s="142">
        <f t="shared" si="668"/>
        <v>1.2914042270073529</v>
      </c>
      <c r="O1320" s="135">
        <f t="shared" si="644"/>
        <v>1.2923749099999999</v>
      </c>
      <c r="P1320" s="135">
        <f t="shared" si="653"/>
        <v>892.02364050000006</v>
      </c>
      <c r="Q1320" s="190">
        <f t="shared" si="665"/>
        <v>0</v>
      </c>
      <c r="R1320" s="191">
        <f t="shared" si="662"/>
        <v>0</v>
      </c>
      <c r="S1320" s="135">
        <f t="shared" si="654"/>
        <v>0</v>
      </c>
      <c r="T1320" s="145">
        <f t="shared" si="663"/>
        <v>7.8600000000000003E-2</v>
      </c>
      <c r="U1320" s="143">
        <f t="shared" si="669"/>
        <v>2</v>
      </c>
      <c r="V1320" s="143">
        <v>252</v>
      </c>
      <c r="W1320" s="142">
        <f t="shared" si="655"/>
        <v>1.0006006869999999</v>
      </c>
      <c r="X1320" s="135">
        <f t="shared" si="656"/>
        <v>0.53582700000000005</v>
      </c>
      <c r="Y1320" s="135">
        <f t="shared" si="657"/>
        <v>0</v>
      </c>
      <c r="Z1320" s="148" t="str">
        <f t="shared" si="666"/>
        <v>A+J=</v>
      </c>
      <c r="AA1320" s="140">
        <f t="shared" si="667"/>
        <v>45404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4"/>
      <c r="DX1320" s="1"/>
      <c r="DY1320" s="1"/>
      <c r="DZ1320" s="1"/>
      <c r="EA1320" s="1"/>
      <c r="EB1320" s="1"/>
      <c r="EC1320" s="1"/>
    </row>
    <row r="1321" spans="1:133" ht="15" x14ac:dyDescent="0.2">
      <c r="A1321" s="134">
        <f t="shared" si="658"/>
        <v>45374</v>
      </c>
      <c r="B1321" s="135">
        <f t="shared" si="650"/>
        <v>893.16298879999999</v>
      </c>
      <c r="C1321" s="220">
        <f t="shared" si="649"/>
        <v>690.22048757029563</v>
      </c>
      <c r="D1321" s="136">
        <f t="shared" si="659"/>
        <v>6801.72</v>
      </c>
      <c r="E1321" s="137">
        <f t="shared" si="645"/>
        <v>6858.17</v>
      </c>
      <c r="F1321" s="138">
        <f t="shared" si="646"/>
        <v>45342</v>
      </c>
      <c r="G1321" s="139">
        <f t="shared" si="651"/>
        <v>8.2993713354857501E-3</v>
      </c>
      <c r="H1321" s="140">
        <f t="shared" si="664"/>
        <v>45404</v>
      </c>
      <c r="I1321" s="140">
        <f t="shared" si="652"/>
        <v>45404</v>
      </c>
      <c r="J1321" s="141">
        <f t="shared" si="660"/>
        <v>22</v>
      </c>
      <c r="K1321" s="141">
        <f t="shared" si="648"/>
        <v>3</v>
      </c>
      <c r="L1321" s="8">
        <f t="shared" si="661"/>
        <v>1.0011276899999999</v>
      </c>
      <c r="M1321" s="142">
        <f t="shared" si="647"/>
        <v>1.00420033</v>
      </c>
      <c r="N1321" s="142">
        <f t="shared" si="668"/>
        <v>1.2914042270073529</v>
      </c>
      <c r="O1321" s="135">
        <f t="shared" ref="O1321:O1384" si="670">TRUNC(TRUNC((L1321*N1321),15),8)</f>
        <v>1.29286053</v>
      </c>
      <c r="P1321" s="135">
        <f t="shared" si="653"/>
        <v>892.35882536999998</v>
      </c>
      <c r="Q1321" s="190">
        <f t="shared" si="665"/>
        <v>0</v>
      </c>
      <c r="R1321" s="191">
        <f t="shared" si="662"/>
        <v>0</v>
      </c>
      <c r="S1321" s="135">
        <f t="shared" si="654"/>
        <v>0</v>
      </c>
      <c r="T1321" s="145">
        <f t="shared" si="663"/>
        <v>7.8600000000000003E-2</v>
      </c>
      <c r="U1321" s="143">
        <f t="shared" si="669"/>
        <v>3</v>
      </c>
      <c r="V1321" s="143">
        <v>252</v>
      </c>
      <c r="W1321" s="142">
        <f t="shared" si="655"/>
        <v>1.000901166</v>
      </c>
      <c r="X1321" s="135">
        <f t="shared" si="656"/>
        <v>0.80416343000000001</v>
      </c>
      <c r="Y1321" s="135">
        <f t="shared" si="657"/>
        <v>0</v>
      </c>
      <c r="Z1321" s="148" t="str">
        <f t="shared" si="666"/>
        <v>A+J=</v>
      </c>
      <c r="AA1321" s="140">
        <f t="shared" si="667"/>
        <v>45404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4"/>
      <c r="DX1321" s="1"/>
      <c r="DY1321" s="1"/>
      <c r="DZ1321" s="1"/>
      <c r="EA1321" s="1"/>
      <c r="EB1321" s="1"/>
      <c r="EC1321" s="1"/>
    </row>
    <row r="1322" spans="1:133" ht="15" x14ac:dyDescent="0.2">
      <c r="A1322" s="134">
        <f t="shared" si="658"/>
        <v>45375</v>
      </c>
      <c r="B1322" s="135">
        <f t="shared" si="650"/>
        <v>893.16298879999999</v>
      </c>
      <c r="C1322" s="220">
        <f t="shared" si="649"/>
        <v>690.22048757029563</v>
      </c>
      <c r="D1322" s="136">
        <f t="shared" si="659"/>
        <v>6801.72</v>
      </c>
      <c r="E1322" s="137">
        <f t="shared" ref="E1322:E1385" si="671">IF($K1322=1,VLOOKUP($A1321,$AO$10:$AS$131,4),E1321)</f>
        <v>6858.17</v>
      </c>
      <c r="F1322" s="138">
        <f t="shared" ref="F1322:F1385" si="672">IF($K1322=1,VLOOKUP($A1321,$AO$10:$AS$131,5),F1321)</f>
        <v>45342</v>
      </c>
      <c r="G1322" s="139">
        <f t="shared" si="651"/>
        <v>8.2993713354857501E-3</v>
      </c>
      <c r="H1322" s="140">
        <f t="shared" si="664"/>
        <v>45404</v>
      </c>
      <c r="I1322" s="140">
        <f t="shared" si="652"/>
        <v>45404</v>
      </c>
      <c r="J1322" s="141">
        <f t="shared" si="660"/>
        <v>22</v>
      </c>
      <c r="K1322" s="141">
        <f t="shared" si="648"/>
        <v>3</v>
      </c>
      <c r="L1322" s="8">
        <f t="shared" si="661"/>
        <v>1.0011276899999999</v>
      </c>
      <c r="M1322" s="142">
        <f t="shared" ref="M1322:M1385" si="673">IF(I1322&gt;I1321,L1321,M1321)</f>
        <v>1.00420033</v>
      </c>
      <c r="N1322" s="142">
        <f t="shared" si="668"/>
        <v>1.2914042270073529</v>
      </c>
      <c r="O1322" s="135">
        <f t="shared" si="670"/>
        <v>1.29286053</v>
      </c>
      <c r="P1322" s="135">
        <f t="shared" si="653"/>
        <v>892.35882536999998</v>
      </c>
      <c r="Q1322" s="190">
        <f t="shared" si="665"/>
        <v>0</v>
      </c>
      <c r="R1322" s="191">
        <f t="shared" si="662"/>
        <v>0</v>
      </c>
      <c r="S1322" s="135">
        <f t="shared" si="654"/>
        <v>0</v>
      </c>
      <c r="T1322" s="145">
        <f t="shared" si="663"/>
        <v>7.8600000000000003E-2</v>
      </c>
      <c r="U1322" s="143">
        <f t="shared" si="669"/>
        <v>3</v>
      </c>
      <c r="V1322" s="143">
        <v>252</v>
      </c>
      <c r="W1322" s="142">
        <f t="shared" si="655"/>
        <v>1.000901166</v>
      </c>
      <c r="X1322" s="135">
        <f t="shared" si="656"/>
        <v>0.80416343000000001</v>
      </c>
      <c r="Y1322" s="135">
        <f t="shared" si="657"/>
        <v>0</v>
      </c>
      <c r="Z1322" s="148" t="str">
        <f t="shared" si="666"/>
        <v>A+J=</v>
      </c>
      <c r="AA1322" s="140">
        <f t="shared" si="667"/>
        <v>45404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4"/>
      <c r="DX1322" s="1"/>
      <c r="DY1322" s="1"/>
      <c r="DZ1322" s="1"/>
      <c r="EA1322" s="1"/>
      <c r="EB1322" s="1"/>
      <c r="EC1322" s="1"/>
    </row>
    <row r="1323" spans="1:133" ht="15" x14ac:dyDescent="0.2">
      <c r="A1323" s="134">
        <f t="shared" si="658"/>
        <v>45376</v>
      </c>
      <c r="B1323" s="135">
        <f t="shared" si="650"/>
        <v>893.16298879999999</v>
      </c>
      <c r="C1323" s="220">
        <f t="shared" si="649"/>
        <v>690.22048757029563</v>
      </c>
      <c r="D1323" s="136">
        <f t="shared" si="659"/>
        <v>6801.72</v>
      </c>
      <c r="E1323" s="137">
        <f t="shared" si="671"/>
        <v>6858.17</v>
      </c>
      <c r="F1323" s="138">
        <f t="shared" si="672"/>
        <v>45342</v>
      </c>
      <c r="G1323" s="139">
        <f t="shared" si="651"/>
        <v>8.2993713354857501E-3</v>
      </c>
      <c r="H1323" s="140">
        <f t="shared" si="664"/>
        <v>45404</v>
      </c>
      <c r="I1323" s="140">
        <f t="shared" si="652"/>
        <v>45404</v>
      </c>
      <c r="J1323" s="141">
        <f t="shared" si="660"/>
        <v>22</v>
      </c>
      <c r="K1323" s="141">
        <f t="shared" si="648"/>
        <v>3</v>
      </c>
      <c r="L1323" s="8">
        <f t="shared" si="661"/>
        <v>1.0011276899999999</v>
      </c>
      <c r="M1323" s="142">
        <f t="shared" si="673"/>
        <v>1.00420033</v>
      </c>
      <c r="N1323" s="142">
        <f t="shared" si="668"/>
        <v>1.2914042270073529</v>
      </c>
      <c r="O1323" s="135">
        <f t="shared" si="670"/>
        <v>1.29286053</v>
      </c>
      <c r="P1323" s="135">
        <f t="shared" si="653"/>
        <v>892.35882536999998</v>
      </c>
      <c r="Q1323" s="190">
        <f t="shared" si="665"/>
        <v>0</v>
      </c>
      <c r="R1323" s="191">
        <f t="shared" si="662"/>
        <v>0</v>
      </c>
      <c r="S1323" s="135">
        <f t="shared" si="654"/>
        <v>0</v>
      </c>
      <c r="T1323" s="145">
        <f t="shared" si="663"/>
        <v>7.8600000000000003E-2</v>
      </c>
      <c r="U1323" s="143">
        <f t="shared" si="669"/>
        <v>3</v>
      </c>
      <c r="V1323" s="143">
        <v>252</v>
      </c>
      <c r="W1323" s="142">
        <f t="shared" si="655"/>
        <v>1.000901166</v>
      </c>
      <c r="X1323" s="135">
        <f t="shared" si="656"/>
        <v>0.80416343000000001</v>
      </c>
      <c r="Y1323" s="135">
        <f t="shared" si="657"/>
        <v>0</v>
      </c>
      <c r="Z1323" s="148" t="str">
        <f t="shared" si="666"/>
        <v>A+J=</v>
      </c>
      <c r="AA1323" s="140">
        <f t="shared" si="667"/>
        <v>45404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4"/>
      <c r="DX1323" s="1"/>
      <c r="DY1323" s="1"/>
      <c r="DZ1323" s="1"/>
      <c r="EA1323" s="1"/>
      <c r="EB1323" s="1"/>
      <c r="EC1323" s="1"/>
    </row>
    <row r="1324" spans="1:133" ht="15" x14ac:dyDescent="0.2">
      <c r="A1324" s="134">
        <f t="shared" si="658"/>
        <v>45377</v>
      </c>
      <c r="B1324" s="135">
        <f t="shared" si="650"/>
        <v>893.76691715000004</v>
      </c>
      <c r="C1324" s="220">
        <f t="shared" si="649"/>
        <v>690.22048757029563</v>
      </c>
      <c r="D1324" s="136">
        <f t="shared" si="659"/>
        <v>6801.72</v>
      </c>
      <c r="E1324" s="137">
        <f t="shared" si="671"/>
        <v>6858.17</v>
      </c>
      <c r="F1324" s="138">
        <f t="shared" si="672"/>
        <v>45342</v>
      </c>
      <c r="G1324" s="139">
        <f t="shared" si="651"/>
        <v>8.2993713354857501E-3</v>
      </c>
      <c r="H1324" s="140">
        <f t="shared" si="664"/>
        <v>45404</v>
      </c>
      <c r="I1324" s="140">
        <f t="shared" si="652"/>
        <v>45404</v>
      </c>
      <c r="J1324" s="141">
        <f t="shared" si="660"/>
        <v>22</v>
      </c>
      <c r="K1324" s="141">
        <f t="shared" si="648"/>
        <v>4</v>
      </c>
      <c r="L1324" s="8">
        <f t="shared" si="661"/>
        <v>1.0015038700000001</v>
      </c>
      <c r="M1324" s="142">
        <f t="shared" si="673"/>
        <v>1.00420033</v>
      </c>
      <c r="N1324" s="142">
        <f t="shared" si="668"/>
        <v>1.2914042270073529</v>
      </c>
      <c r="O1324" s="135">
        <f t="shared" si="670"/>
        <v>1.2933463300000001</v>
      </c>
      <c r="P1324" s="135">
        <f t="shared" si="653"/>
        <v>892.69413448</v>
      </c>
      <c r="Q1324" s="190">
        <f t="shared" si="665"/>
        <v>0</v>
      </c>
      <c r="R1324" s="191">
        <f t="shared" si="662"/>
        <v>0</v>
      </c>
      <c r="S1324" s="135">
        <f t="shared" si="654"/>
        <v>0</v>
      </c>
      <c r="T1324" s="145">
        <f t="shared" si="663"/>
        <v>7.8600000000000003E-2</v>
      </c>
      <c r="U1324" s="143">
        <f t="shared" si="669"/>
        <v>4</v>
      </c>
      <c r="V1324" s="143">
        <v>252</v>
      </c>
      <c r="W1324" s="142">
        <f t="shared" si="655"/>
        <v>1.0012017360000001</v>
      </c>
      <c r="X1324" s="135">
        <f t="shared" si="656"/>
        <v>1.07278267</v>
      </c>
      <c r="Y1324" s="135">
        <f t="shared" si="657"/>
        <v>0</v>
      </c>
      <c r="Z1324" s="148" t="str">
        <f t="shared" si="666"/>
        <v>A+J=</v>
      </c>
      <c r="AA1324" s="140">
        <f t="shared" si="667"/>
        <v>45404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4"/>
      <c r="DX1324" s="1"/>
      <c r="DY1324" s="1"/>
      <c r="DZ1324" s="1"/>
      <c r="EA1324" s="1"/>
      <c r="EB1324" s="1"/>
      <c r="EC1324" s="1"/>
    </row>
    <row r="1325" spans="1:133" ht="15" x14ac:dyDescent="0.2">
      <c r="A1325" s="134">
        <f t="shared" si="658"/>
        <v>45378</v>
      </c>
      <c r="B1325" s="135">
        <f t="shared" si="650"/>
        <v>894.37125790000005</v>
      </c>
      <c r="C1325" s="220">
        <f t="shared" si="649"/>
        <v>690.22048757029563</v>
      </c>
      <c r="D1325" s="136">
        <f t="shared" si="659"/>
        <v>6801.72</v>
      </c>
      <c r="E1325" s="137">
        <f t="shared" si="671"/>
        <v>6858.17</v>
      </c>
      <c r="F1325" s="138">
        <f t="shared" si="672"/>
        <v>45342</v>
      </c>
      <c r="G1325" s="139">
        <f t="shared" si="651"/>
        <v>8.2993713354857501E-3</v>
      </c>
      <c r="H1325" s="140">
        <f t="shared" si="664"/>
        <v>45404</v>
      </c>
      <c r="I1325" s="140">
        <f t="shared" si="652"/>
        <v>45404</v>
      </c>
      <c r="J1325" s="141">
        <f t="shared" si="660"/>
        <v>22</v>
      </c>
      <c r="K1325" s="141">
        <f t="shared" si="648"/>
        <v>5</v>
      </c>
      <c r="L1325" s="8">
        <f t="shared" si="661"/>
        <v>1.0018802</v>
      </c>
      <c r="M1325" s="142">
        <f t="shared" si="673"/>
        <v>1.00420033</v>
      </c>
      <c r="N1325" s="142">
        <f t="shared" si="668"/>
        <v>1.2914042270073529</v>
      </c>
      <c r="O1325" s="135">
        <f t="shared" si="670"/>
        <v>1.2938323199999999</v>
      </c>
      <c r="P1325" s="135">
        <f t="shared" si="653"/>
        <v>893.02957474000004</v>
      </c>
      <c r="Q1325" s="190">
        <f t="shared" si="665"/>
        <v>0</v>
      </c>
      <c r="R1325" s="191">
        <f t="shared" si="662"/>
        <v>0</v>
      </c>
      <c r="S1325" s="135">
        <f t="shared" si="654"/>
        <v>0</v>
      </c>
      <c r="T1325" s="145">
        <f t="shared" si="663"/>
        <v>7.8600000000000003E-2</v>
      </c>
      <c r="U1325" s="143">
        <f t="shared" si="669"/>
        <v>5</v>
      </c>
      <c r="V1325" s="143">
        <v>252</v>
      </c>
      <c r="W1325" s="142">
        <f t="shared" si="655"/>
        <v>1.0015023949999999</v>
      </c>
      <c r="X1325" s="135">
        <f t="shared" si="656"/>
        <v>1.3416831600000001</v>
      </c>
      <c r="Y1325" s="135">
        <f t="shared" si="657"/>
        <v>0</v>
      </c>
      <c r="Z1325" s="148" t="str">
        <f t="shared" si="666"/>
        <v>A+J=</v>
      </c>
      <c r="AA1325" s="140">
        <f t="shared" si="667"/>
        <v>45404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4"/>
      <c r="DX1325" s="1"/>
      <c r="DY1325" s="1"/>
      <c r="DZ1325" s="1"/>
      <c r="EA1325" s="1"/>
      <c r="EB1325" s="1"/>
      <c r="EC1325" s="1"/>
    </row>
    <row r="1326" spans="1:133" ht="15" x14ac:dyDescent="0.2">
      <c r="A1326" s="134">
        <f t="shared" si="658"/>
        <v>45379</v>
      </c>
      <c r="B1326" s="135">
        <f t="shared" si="650"/>
        <v>894.97599920000005</v>
      </c>
      <c r="C1326" s="220">
        <f t="shared" si="649"/>
        <v>690.22048757029563</v>
      </c>
      <c r="D1326" s="136">
        <f t="shared" si="659"/>
        <v>6801.72</v>
      </c>
      <c r="E1326" s="137">
        <f t="shared" si="671"/>
        <v>6858.17</v>
      </c>
      <c r="F1326" s="138">
        <f t="shared" si="672"/>
        <v>45342</v>
      </c>
      <c r="G1326" s="139">
        <f t="shared" si="651"/>
        <v>8.2993713354857501E-3</v>
      </c>
      <c r="H1326" s="140">
        <f t="shared" si="664"/>
        <v>45404</v>
      </c>
      <c r="I1326" s="140">
        <f t="shared" si="652"/>
        <v>45404</v>
      </c>
      <c r="J1326" s="141">
        <f t="shared" si="660"/>
        <v>22</v>
      </c>
      <c r="K1326" s="141">
        <f t="shared" ref="K1326:K1389" si="674">(J1326-(NETWORKDAYS(A1326,I1326,AD$148:AD$502)-1))</f>
        <v>6</v>
      </c>
      <c r="L1326" s="8">
        <f t="shared" si="661"/>
        <v>1.00225666</v>
      </c>
      <c r="M1326" s="142">
        <f t="shared" si="673"/>
        <v>1.00420033</v>
      </c>
      <c r="N1326" s="142">
        <f t="shared" si="668"/>
        <v>1.2914042270073529</v>
      </c>
      <c r="O1326" s="135">
        <f t="shared" si="670"/>
        <v>1.29431848</v>
      </c>
      <c r="P1326" s="135">
        <f t="shared" si="653"/>
        <v>893.36513233000005</v>
      </c>
      <c r="Q1326" s="190">
        <f t="shared" si="665"/>
        <v>0</v>
      </c>
      <c r="R1326" s="191">
        <f t="shared" si="662"/>
        <v>0</v>
      </c>
      <c r="S1326" s="135">
        <f t="shared" si="654"/>
        <v>0</v>
      </c>
      <c r="T1326" s="145">
        <f t="shared" si="663"/>
        <v>7.8600000000000003E-2</v>
      </c>
      <c r="U1326" s="143">
        <f t="shared" si="669"/>
        <v>6</v>
      </c>
      <c r="V1326" s="143">
        <v>252</v>
      </c>
      <c r="W1326" s="142">
        <f t="shared" si="655"/>
        <v>1.001803145</v>
      </c>
      <c r="X1326" s="135">
        <f t="shared" si="656"/>
        <v>1.61086687</v>
      </c>
      <c r="Y1326" s="135">
        <f t="shared" si="657"/>
        <v>0</v>
      </c>
      <c r="Z1326" s="148" t="str">
        <f t="shared" si="666"/>
        <v>A+J=</v>
      </c>
      <c r="AA1326" s="140">
        <f t="shared" si="667"/>
        <v>45404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4"/>
      <c r="DX1326" s="1"/>
      <c r="DY1326" s="1"/>
      <c r="DZ1326" s="1"/>
      <c r="EA1326" s="1"/>
      <c r="EB1326" s="1"/>
      <c r="EC1326" s="1"/>
    </row>
    <row r="1327" spans="1:133" ht="15" x14ac:dyDescent="0.2">
      <c r="A1327" s="134">
        <f t="shared" si="658"/>
        <v>45380</v>
      </c>
      <c r="B1327" s="135">
        <f t="shared" si="650"/>
        <v>895.58116110000003</v>
      </c>
      <c r="C1327" s="220">
        <f t="shared" si="649"/>
        <v>690.22048757029563</v>
      </c>
      <c r="D1327" s="136">
        <f t="shared" si="659"/>
        <v>6801.72</v>
      </c>
      <c r="E1327" s="137">
        <f t="shared" si="671"/>
        <v>6858.17</v>
      </c>
      <c r="F1327" s="138">
        <f t="shared" si="672"/>
        <v>45342</v>
      </c>
      <c r="G1327" s="139">
        <f t="shared" si="651"/>
        <v>8.2993713354857501E-3</v>
      </c>
      <c r="H1327" s="140">
        <f t="shared" si="664"/>
        <v>45404</v>
      </c>
      <c r="I1327" s="140">
        <f t="shared" si="652"/>
        <v>45404</v>
      </c>
      <c r="J1327" s="141">
        <f t="shared" si="660"/>
        <v>22</v>
      </c>
      <c r="K1327" s="141">
        <f t="shared" si="674"/>
        <v>7</v>
      </c>
      <c r="L1327" s="8">
        <f t="shared" si="661"/>
        <v>1.00263327</v>
      </c>
      <c r="M1327" s="142">
        <f t="shared" si="673"/>
        <v>1.00420033</v>
      </c>
      <c r="N1327" s="142">
        <f t="shared" si="668"/>
        <v>1.2914042270073529</v>
      </c>
      <c r="O1327" s="135">
        <f t="shared" si="670"/>
        <v>1.2948048400000001</v>
      </c>
      <c r="P1327" s="135">
        <f t="shared" si="653"/>
        <v>893.70082796999998</v>
      </c>
      <c r="Q1327" s="190">
        <f t="shared" si="665"/>
        <v>0</v>
      </c>
      <c r="R1327" s="191">
        <f t="shared" si="662"/>
        <v>0</v>
      </c>
      <c r="S1327" s="135">
        <f t="shared" si="654"/>
        <v>0</v>
      </c>
      <c r="T1327" s="145">
        <f t="shared" si="663"/>
        <v>7.8600000000000003E-2</v>
      </c>
      <c r="U1327" s="143">
        <f t="shared" si="669"/>
        <v>7</v>
      </c>
      <c r="V1327" s="143">
        <v>252</v>
      </c>
      <c r="W1327" s="142">
        <f t="shared" si="655"/>
        <v>1.002103985</v>
      </c>
      <c r="X1327" s="135">
        <f t="shared" si="656"/>
        <v>1.8803331299999999</v>
      </c>
      <c r="Y1327" s="135">
        <f t="shared" si="657"/>
        <v>0</v>
      </c>
      <c r="Z1327" s="148" t="str">
        <f t="shared" si="666"/>
        <v>A+J=</v>
      </c>
      <c r="AA1327" s="140">
        <f t="shared" si="667"/>
        <v>45404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4"/>
      <c r="DX1327" s="1"/>
      <c r="DY1327" s="1"/>
      <c r="DZ1327" s="1"/>
      <c r="EA1327" s="1"/>
      <c r="EB1327" s="1"/>
      <c r="EC1327" s="1"/>
    </row>
    <row r="1328" spans="1:133" ht="15" x14ac:dyDescent="0.2">
      <c r="A1328" s="134">
        <f t="shared" si="658"/>
        <v>45381</v>
      </c>
      <c r="B1328" s="135">
        <f t="shared" si="650"/>
        <v>895.58116110000003</v>
      </c>
      <c r="C1328" s="220">
        <f t="shared" si="649"/>
        <v>690.22048757029563</v>
      </c>
      <c r="D1328" s="136">
        <f t="shared" si="659"/>
        <v>6801.72</v>
      </c>
      <c r="E1328" s="137">
        <f t="shared" si="671"/>
        <v>6858.17</v>
      </c>
      <c r="F1328" s="138">
        <f t="shared" si="672"/>
        <v>45342</v>
      </c>
      <c r="G1328" s="139">
        <f t="shared" si="651"/>
        <v>8.2993713354857501E-3</v>
      </c>
      <c r="H1328" s="140">
        <f t="shared" si="664"/>
        <v>45404</v>
      </c>
      <c r="I1328" s="140">
        <f t="shared" si="652"/>
        <v>45404</v>
      </c>
      <c r="J1328" s="141">
        <f t="shared" si="660"/>
        <v>22</v>
      </c>
      <c r="K1328" s="141">
        <f t="shared" si="674"/>
        <v>7</v>
      </c>
      <c r="L1328" s="8">
        <f t="shared" si="661"/>
        <v>1.00263327</v>
      </c>
      <c r="M1328" s="142">
        <f t="shared" si="673"/>
        <v>1.00420033</v>
      </c>
      <c r="N1328" s="142">
        <f t="shared" si="668"/>
        <v>1.2914042270073529</v>
      </c>
      <c r="O1328" s="135">
        <f t="shared" si="670"/>
        <v>1.2948048400000001</v>
      </c>
      <c r="P1328" s="135">
        <f t="shared" si="653"/>
        <v>893.70082796999998</v>
      </c>
      <c r="Q1328" s="190">
        <f t="shared" si="665"/>
        <v>0</v>
      </c>
      <c r="R1328" s="191">
        <f t="shared" si="662"/>
        <v>0</v>
      </c>
      <c r="S1328" s="135">
        <f t="shared" si="654"/>
        <v>0</v>
      </c>
      <c r="T1328" s="145">
        <f t="shared" si="663"/>
        <v>7.8600000000000003E-2</v>
      </c>
      <c r="U1328" s="143">
        <f t="shared" si="669"/>
        <v>7</v>
      </c>
      <c r="V1328" s="143">
        <v>252</v>
      </c>
      <c r="W1328" s="142">
        <f t="shared" si="655"/>
        <v>1.002103985</v>
      </c>
      <c r="X1328" s="135">
        <f t="shared" si="656"/>
        <v>1.8803331299999999</v>
      </c>
      <c r="Y1328" s="135">
        <f t="shared" si="657"/>
        <v>0</v>
      </c>
      <c r="Z1328" s="148" t="str">
        <f t="shared" si="666"/>
        <v>A+J=</v>
      </c>
      <c r="AA1328" s="140">
        <f t="shared" si="667"/>
        <v>45404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4"/>
      <c r="DX1328" s="1"/>
      <c r="DY1328" s="1"/>
      <c r="DZ1328" s="1"/>
      <c r="EA1328" s="1"/>
      <c r="EB1328" s="1"/>
      <c r="EC1328" s="1"/>
    </row>
    <row r="1329" spans="1:133" ht="15" x14ac:dyDescent="0.2">
      <c r="A1329" s="134">
        <f t="shared" si="658"/>
        <v>45382</v>
      </c>
      <c r="B1329" s="135">
        <f t="shared" si="650"/>
        <v>895.58116110000003</v>
      </c>
      <c r="C1329" s="220">
        <f t="shared" si="649"/>
        <v>690.22048757029563</v>
      </c>
      <c r="D1329" s="136">
        <f t="shared" si="659"/>
        <v>6801.72</v>
      </c>
      <c r="E1329" s="137">
        <f t="shared" si="671"/>
        <v>6858.17</v>
      </c>
      <c r="F1329" s="138">
        <f t="shared" si="672"/>
        <v>45342</v>
      </c>
      <c r="G1329" s="139">
        <f t="shared" si="651"/>
        <v>8.2993713354857501E-3</v>
      </c>
      <c r="H1329" s="140">
        <f t="shared" si="664"/>
        <v>45404</v>
      </c>
      <c r="I1329" s="140">
        <f t="shared" si="652"/>
        <v>45404</v>
      </c>
      <c r="J1329" s="141">
        <f t="shared" si="660"/>
        <v>22</v>
      </c>
      <c r="K1329" s="141">
        <f t="shared" si="674"/>
        <v>7</v>
      </c>
      <c r="L1329" s="8">
        <f t="shared" si="661"/>
        <v>1.00263327</v>
      </c>
      <c r="M1329" s="142">
        <f t="shared" si="673"/>
        <v>1.00420033</v>
      </c>
      <c r="N1329" s="142">
        <f t="shared" si="668"/>
        <v>1.2914042270073529</v>
      </c>
      <c r="O1329" s="135">
        <f t="shared" si="670"/>
        <v>1.2948048400000001</v>
      </c>
      <c r="P1329" s="135">
        <f t="shared" si="653"/>
        <v>893.70082796999998</v>
      </c>
      <c r="Q1329" s="190">
        <f t="shared" si="665"/>
        <v>0</v>
      </c>
      <c r="R1329" s="191">
        <f t="shared" si="662"/>
        <v>0</v>
      </c>
      <c r="S1329" s="135">
        <f t="shared" si="654"/>
        <v>0</v>
      </c>
      <c r="T1329" s="145">
        <f t="shared" si="663"/>
        <v>7.8600000000000003E-2</v>
      </c>
      <c r="U1329" s="143">
        <f t="shared" si="669"/>
        <v>7</v>
      </c>
      <c r="V1329" s="143">
        <v>252</v>
      </c>
      <c r="W1329" s="142">
        <f t="shared" si="655"/>
        <v>1.002103985</v>
      </c>
      <c r="X1329" s="135">
        <f t="shared" si="656"/>
        <v>1.8803331299999999</v>
      </c>
      <c r="Y1329" s="135">
        <f t="shared" si="657"/>
        <v>0</v>
      </c>
      <c r="Z1329" s="148" t="str">
        <f t="shared" si="666"/>
        <v>A+J=</v>
      </c>
      <c r="AA1329" s="140">
        <f t="shared" si="667"/>
        <v>45404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4"/>
      <c r="DX1329" s="1"/>
      <c r="DY1329" s="1"/>
      <c r="DZ1329" s="1"/>
      <c r="EA1329" s="1"/>
      <c r="EB1329" s="1"/>
      <c r="EC1329" s="1"/>
    </row>
    <row r="1330" spans="1:133" ht="15" x14ac:dyDescent="0.2">
      <c r="A1330" s="134">
        <f t="shared" si="658"/>
        <v>45383</v>
      </c>
      <c r="B1330" s="135">
        <f t="shared" si="650"/>
        <v>895.58116110000003</v>
      </c>
      <c r="C1330" s="220">
        <f t="shared" si="649"/>
        <v>690.22048757029563</v>
      </c>
      <c r="D1330" s="136">
        <f t="shared" si="659"/>
        <v>6801.72</v>
      </c>
      <c r="E1330" s="137">
        <f t="shared" si="671"/>
        <v>6858.17</v>
      </c>
      <c r="F1330" s="138">
        <f t="shared" si="672"/>
        <v>45342</v>
      </c>
      <c r="G1330" s="139">
        <f t="shared" si="651"/>
        <v>8.2993713354857501E-3</v>
      </c>
      <c r="H1330" s="140">
        <f t="shared" si="664"/>
        <v>45404</v>
      </c>
      <c r="I1330" s="140">
        <f t="shared" si="652"/>
        <v>45404</v>
      </c>
      <c r="J1330" s="141">
        <f t="shared" si="660"/>
        <v>22</v>
      </c>
      <c r="K1330" s="141">
        <f t="shared" si="674"/>
        <v>7</v>
      </c>
      <c r="L1330" s="8">
        <f t="shared" si="661"/>
        <v>1.00263327</v>
      </c>
      <c r="M1330" s="142">
        <f t="shared" si="673"/>
        <v>1.00420033</v>
      </c>
      <c r="N1330" s="142">
        <f t="shared" si="668"/>
        <v>1.2914042270073529</v>
      </c>
      <c r="O1330" s="135">
        <f t="shared" si="670"/>
        <v>1.2948048400000001</v>
      </c>
      <c r="P1330" s="135">
        <f t="shared" si="653"/>
        <v>893.70082796999998</v>
      </c>
      <c r="Q1330" s="190">
        <f t="shared" si="665"/>
        <v>0</v>
      </c>
      <c r="R1330" s="191">
        <f t="shared" si="662"/>
        <v>0</v>
      </c>
      <c r="S1330" s="135">
        <f t="shared" si="654"/>
        <v>0</v>
      </c>
      <c r="T1330" s="145">
        <f t="shared" si="663"/>
        <v>7.8600000000000003E-2</v>
      </c>
      <c r="U1330" s="143">
        <f t="shared" si="669"/>
        <v>7</v>
      </c>
      <c r="V1330" s="143">
        <v>252</v>
      </c>
      <c r="W1330" s="142">
        <f t="shared" si="655"/>
        <v>1.002103985</v>
      </c>
      <c r="X1330" s="135">
        <f t="shared" si="656"/>
        <v>1.8803331299999999</v>
      </c>
      <c r="Y1330" s="135">
        <f t="shared" si="657"/>
        <v>0</v>
      </c>
      <c r="Z1330" s="148" t="str">
        <f t="shared" si="666"/>
        <v>A+J=</v>
      </c>
      <c r="AA1330" s="140">
        <f t="shared" si="667"/>
        <v>45404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4"/>
      <c r="DX1330" s="1"/>
      <c r="DY1330" s="1"/>
      <c r="DZ1330" s="1"/>
      <c r="EA1330" s="1"/>
      <c r="EB1330" s="1"/>
      <c r="EC1330" s="1"/>
    </row>
    <row r="1331" spans="1:133" ht="15" x14ac:dyDescent="0.2">
      <c r="A1331" s="134">
        <f t="shared" si="658"/>
        <v>45384</v>
      </c>
      <c r="B1331" s="135">
        <f t="shared" si="650"/>
        <v>896.18671703999996</v>
      </c>
      <c r="C1331" s="220">
        <f t="shared" si="649"/>
        <v>690.22048757029563</v>
      </c>
      <c r="D1331" s="136">
        <f t="shared" si="659"/>
        <v>6801.72</v>
      </c>
      <c r="E1331" s="137">
        <f t="shared" si="671"/>
        <v>6858.17</v>
      </c>
      <c r="F1331" s="138">
        <f t="shared" si="672"/>
        <v>45342</v>
      </c>
      <c r="G1331" s="139">
        <f t="shared" si="651"/>
        <v>8.2993713354857501E-3</v>
      </c>
      <c r="H1331" s="140">
        <f t="shared" si="664"/>
        <v>45404</v>
      </c>
      <c r="I1331" s="140">
        <f t="shared" si="652"/>
        <v>45404</v>
      </c>
      <c r="J1331" s="141">
        <f t="shared" si="660"/>
        <v>22</v>
      </c>
      <c r="K1331" s="141">
        <f t="shared" si="674"/>
        <v>8</v>
      </c>
      <c r="L1331" s="8">
        <f t="shared" si="661"/>
        <v>1.0030100099999999</v>
      </c>
      <c r="M1331" s="142">
        <f t="shared" si="673"/>
        <v>1.00420033</v>
      </c>
      <c r="N1331" s="142">
        <f t="shared" si="668"/>
        <v>1.2914042270073529</v>
      </c>
      <c r="O1331" s="135">
        <f t="shared" si="670"/>
        <v>1.29529136</v>
      </c>
      <c r="P1331" s="135">
        <f t="shared" si="653"/>
        <v>894.03663403999997</v>
      </c>
      <c r="Q1331" s="190">
        <f t="shared" si="665"/>
        <v>0</v>
      </c>
      <c r="R1331" s="191">
        <f t="shared" si="662"/>
        <v>0</v>
      </c>
      <c r="S1331" s="135">
        <f t="shared" si="654"/>
        <v>0</v>
      </c>
      <c r="T1331" s="145">
        <f t="shared" si="663"/>
        <v>7.8600000000000003E-2</v>
      </c>
      <c r="U1331" s="143">
        <f t="shared" si="669"/>
        <v>8</v>
      </c>
      <c r="V1331" s="143">
        <v>252</v>
      </c>
      <c r="W1331" s="142">
        <f t="shared" si="655"/>
        <v>1.0024049159999999</v>
      </c>
      <c r="X1331" s="135">
        <f t="shared" si="656"/>
        <v>2.150083</v>
      </c>
      <c r="Y1331" s="135">
        <f t="shared" si="657"/>
        <v>0</v>
      </c>
      <c r="Z1331" s="148" t="str">
        <f t="shared" si="666"/>
        <v>A+J=</v>
      </c>
      <c r="AA1331" s="140">
        <f t="shared" si="667"/>
        <v>45404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4"/>
      <c r="DX1331" s="1"/>
      <c r="DY1331" s="1"/>
      <c r="DZ1331" s="1"/>
      <c r="EA1331" s="1"/>
      <c r="EB1331" s="1"/>
      <c r="EC1331" s="1"/>
    </row>
    <row r="1332" spans="1:133" ht="15" x14ac:dyDescent="0.2">
      <c r="A1332" s="134">
        <f t="shared" si="658"/>
        <v>45385</v>
      </c>
      <c r="B1332" s="135">
        <f t="shared" si="650"/>
        <v>896.79269400999999</v>
      </c>
      <c r="C1332" s="220">
        <f t="shared" si="649"/>
        <v>690.22048757029563</v>
      </c>
      <c r="D1332" s="136">
        <f t="shared" si="659"/>
        <v>6801.72</v>
      </c>
      <c r="E1332" s="137">
        <f t="shared" si="671"/>
        <v>6858.17</v>
      </c>
      <c r="F1332" s="138">
        <f t="shared" si="672"/>
        <v>45342</v>
      </c>
      <c r="G1332" s="139">
        <f t="shared" si="651"/>
        <v>8.2993713354857501E-3</v>
      </c>
      <c r="H1332" s="140">
        <f t="shared" si="664"/>
        <v>45404</v>
      </c>
      <c r="I1332" s="140">
        <f t="shared" si="652"/>
        <v>45404</v>
      </c>
      <c r="J1332" s="141">
        <f t="shared" si="660"/>
        <v>22</v>
      </c>
      <c r="K1332" s="141">
        <f t="shared" si="674"/>
        <v>9</v>
      </c>
      <c r="L1332" s="8">
        <f t="shared" si="661"/>
        <v>1.0033869</v>
      </c>
      <c r="M1332" s="142">
        <f t="shared" si="673"/>
        <v>1.00420033</v>
      </c>
      <c r="N1332" s="142">
        <f t="shared" si="668"/>
        <v>1.2914042270073529</v>
      </c>
      <c r="O1332" s="135">
        <f t="shared" si="670"/>
        <v>1.2957780800000001</v>
      </c>
      <c r="P1332" s="135">
        <f t="shared" si="653"/>
        <v>894.37257815999999</v>
      </c>
      <c r="Q1332" s="190">
        <f t="shared" si="665"/>
        <v>0</v>
      </c>
      <c r="R1332" s="191">
        <f t="shared" si="662"/>
        <v>0</v>
      </c>
      <c r="S1332" s="135">
        <f t="shared" si="654"/>
        <v>0</v>
      </c>
      <c r="T1332" s="145">
        <f t="shared" si="663"/>
        <v>7.8600000000000003E-2</v>
      </c>
      <c r="U1332" s="143">
        <f t="shared" si="669"/>
        <v>9</v>
      </c>
      <c r="V1332" s="143">
        <v>252</v>
      </c>
      <c r="W1332" s="142">
        <f t="shared" si="655"/>
        <v>1.002705937</v>
      </c>
      <c r="X1332" s="135">
        <f t="shared" si="656"/>
        <v>2.4201158500000002</v>
      </c>
      <c r="Y1332" s="135">
        <f t="shared" si="657"/>
        <v>0</v>
      </c>
      <c r="Z1332" s="148" t="str">
        <f t="shared" si="666"/>
        <v>A+J=</v>
      </c>
      <c r="AA1332" s="140">
        <f t="shared" si="667"/>
        <v>45404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4"/>
      <c r="DX1332" s="1"/>
      <c r="DY1332" s="1"/>
      <c r="DZ1332" s="1"/>
      <c r="EA1332" s="1"/>
      <c r="EB1332" s="1"/>
      <c r="EC1332" s="1"/>
    </row>
    <row r="1333" spans="1:133" ht="15" x14ac:dyDescent="0.2">
      <c r="A1333" s="134">
        <f t="shared" si="658"/>
        <v>45386</v>
      </c>
      <c r="B1333" s="135">
        <f t="shared" si="650"/>
        <v>897.39907834999997</v>
      </c>
      <c r="C1333" s="220">
        <f t="shared" si="649"/>
        <v>690.22048757029563</v>
      </c>
      <c r="D1333" s="136">
        <f t="shared" si="659"/>
        <v>6801.72</v>
      </c>
      <c r="E1333" s="137">
        <f t="shared" si="671"/>
        <v>6858.17</v>
      </c>
      <c r="F1333" s="138">
        <f t="shared" si="672"/>
        <v>45342</v>
      </c>
      <c r="G1333" s="139">
        <f t="shared" si="651"/>
        <v>8.2993713354857501E-3</v>
      </c>
      <c r="H1333" s="140">
        <f t="shared" si="664"/>
        <v>45404</v>
      </c>
      <c r="I1333" s="140">
        <f t="shared" si="652"/>
        <v>45404</v>
      </c>
      <c r="J1333" s="141">
        <f t="shared" si="660"/>
        <v>22</v>
      </c>
      <c r="K1333" s="141">
        <f t="shared" si="674"/>
        <v>10</v>
      </c>
      <c r="L1333" s="8">
        <f t="shared" si="661"/>
        <v>1.0037639300000001</v>
      </c>
      <c r="M1333" s="142">
        <f t="shared" si="673"/>
        <v>1.00420033</v>
      </c>
      <c r="N1333" s="142">
        <f t="shared" si="668"/>
        <v>1.2914042270073529</v>
      </c>
      <c r="O1333" s="135">
        <f t="shared" si="670"/>
        <v>1.2962649799999999</v>
      </c>
      <c r="P1333" s="135">
        <f t="shared" si="653"/>
        <v>894.70864650999999</v>
      </c>
      <c r="Q1333" s="190">
        <f t="shared" si="665"/>
        <v>0</v>
      </c>
      <c r="R1333" s="191">
        <f t="shared" si="662"/>
        <v>0</v>
      </c>
      <c r="S1333" s="135">
        <f t="shared" si="654"/>
        <v>0</v>
      </c>
      <c r="T1333" s="145">
        <f t="shared" si="663"/>
        <v>7.8600000000000003E-2</v>
      </c>
      <c r="U1333" s="143">
        <f t="shared" si="669"/>
        <v>10</v>
      </c>
      <c r="V1333" s="143">
        <v>252</v>
      </c>
      <c r="W1333" s="142">
        <f t="shared" si="655"/>
        <v>1.003007048</v>
      </c>
      <c r="X1333" s="135">
        <f t="shared" si="656"/>
        <v>2.69043184</v>
      </c>
      <c r="Y1333" s="135">
        <f t="shared" si="657"/>
        <v>0</v>
      </c>
      <c r="Z1333" s="148" t="str">
        <f t="shared" si="666"/>
        <v>A+J=</v>
      </c>
      <c r="AA1333" s="140">
        <f t="shared" si="667"/>
        <v>45404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4"/>
      <c r="DX1333" s="1"/>
      <c r="DY1333" s="1"/>
      <c r="DZ1333" s="1"/>
      <c r="EA1333" s="1"/>
      <c r="EB1333" s="1"/>
      <c r="EC1333" s="1"/>
    </row>
    <row r="1334" spans="1:133" ht="15" x14ac:dyDescent="0.2">
      <c r="A1334" s="134">
        <f t="shared" si="658"/>
        <v>45387</v>
      </c>
      <c r="B1334" s="135">
        <f t="shared" si="650"/>
        <v>898.00587812000003</v>
      </c>
      <c r="C1334" s="220">
        <f t="shared" si="649"/>
        <v>690.22048757029563</v>
      </c>
      <c r="D1334" s="136">
        <f t="shared" si="659"/>
        <v>6801.72</v>
      </c>
      <c r="E1334" s="137">
        <f t="shared" si="671"/>
        <v>6858.17</v>
      </c>
      <c r="F1334" s="138">
        <f t="shared" si="672"/>
        <v>45342</v>
      </c>
      <c r="G1334" s="139">
        <f t="shared" si="651"/>
        <v>8.2993713354857501E-3</v>
      </c>
      <c r="H1334" s="140">
        <f t="shared" si="664"/>
        <v>45404</v>
      </c>
      <c r="I1334" s="140">
        <f t="shared" si="652"/>
        <v>45404</v>
      </c>
      <c r="J1334" s="141">
        <f t="shared" si="660"/>
        <v>22</v>
      </c>
      <c r="K1334" s="141">
        <f t="shared" si="674"/>
        <v>11</v>
      </c>
      <c r="L1334" s="8">
        <f t="shared" si="661"/>
        <v>1.0041411099999999</v>
      </c>
      <c r="M1334" s="142">
        <f t="shared" si="673"/>
        <v>1.00420033</v>
      </c>
      <c r="N1334" s="142">
        <f t="shared" si="668"/>
        <v>1.2914042270073529</v>
      </c>
      <c r="O1334" s="135">
        <f t="shared" si="670"/>
        <v>1.2967520699999999</v>
      </c>
      <c r="P1334" s="135">
        <f t="shared" si="653"/>
        <v>895.04484601000001</v>
      </c>
      <c r="Q1334" s="190">
        <f t="shared" si="665"/>
        <v>0</v>
      </c>
      <c r="R1334" s="191">
        <f t="shared" si="662"/>
        <v>0</v>
      </c>
      <c r="S1334" s="135">
        <f t="shared" si="654"/>
        <v>0</v>
      </c>
      <c r="T1334" s="145">
        <f t="shared" si="663"/>
        <v>7.8600000000000003E-2</v>
      </c>
      <c r="U1334" s="143">
        <f t="shared" si="669"/>
        <v>11</v>
      </c>
      <c r="V1334" s="143">
        <v>252</v>
      </c>
      <c r="W1334" s="142">
        <f t="shared" si="655"/>
        <v>1.0033082499999999</v>
      </c>
      <c r="X1334" s="135">
        <f t="shared" si="656"/>
        <v>2.9610321100000001</v>
      </c>
      <c r="Y1334" s="135">
        <f t="shared" si="657"/>
        <v>0</v>
      </c>
      <c r="Z1334" s="148" t="str">
        <f t="shared" si="666"/>
        <v>A+J=</v>
      </c>
      <c r="AA1334" s="140">
        <f t="shared" si="667"/>
        <v>45404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4"/>
      <c r="DX1334" s="1"/>
      <c r="DY1334" s="1"/>
      <c r="DZ1334" s="1"/>
      <c r="EA1334" s="1"/>
      <c r="EB1334" s="1"/>
      <c r="EC1334" s="1"/>
    </row>
    <row r="1335" spans="1:133" ht="15" x14ac:dyDescent="0.2">
      <c r="A1335" s="134">
        <f t="shared" si="658"/>
        <v>45388</v>
      </c>
      <c r="B1335" s="135">
        <f t="shared" si="650"/>
        <v>898.61307875</v>
      </c>
      <c r="C1335" s="220">
        <f t="shared" si="649"/>
        <v>690.22048757029563</v>
      </c>
      <c r="D1335" s="136">
        <f t="shared" si="659"/>
        <v>6801.72</v>
      </c>
      <c r="E1335" s="137">
        <f t="shared" si="671"/>
        <v>6858.17</v>
      </c>
      <c r="F1335" s="138">
        <f t="shared" si="672"/>
        <v>45342</v>
      </c>
      <c r="G1335" s="139">
        <f t="shared" si="651"/>
        <v>8.2993713354857501E-3</v>
      </c>
      <c r="H1335" s="140">
        <f t="shared" si="664"/>
        <v>45404</v>
      </c>
      <c r="I1335" s="140">
        <f t="shared" si="652"/>
        <v>45404</v>
      </c>
      <c r="J1335" s="141">
        <f t="shared" si="660"/>
        <v>22</v>
      </c>
      <c r="K1335" s="141">
        <f t="shared" si="674"/>
        <v>12</v>
      </c>
      <c r="L1335" s="8">
        <f t="shared" si="661"/>
        <v>1.0045184199999999</v>
      </c>
      <c r="M1335" s="142">
        <f t="shared" si="673"/>
        <v>1.00420033</v>
      </c>
      <c r="N1335" s="142">
        <f t="shared" si="668"/>
        <v>1.2914042270073529</v>
      </c>
      <c r="O1335" s="135">
        <f t="shared" si="670"/>
        <v>1.29723933</v>
      </c>
      <c r="P1335" s="135">
        <f t="shared" si="653"/>
        <v>895.38116284</v>
      </c>
      <c r="Q1335" s="190">
        <f t="shared" si="665"/>
        <v>0</v>
      </c>
      <c r="R1335" s="191">
        <f t="shared" si="662"/>
        <v>0</v>
      </c>
      <c r="S1335" s="135">
        <f t="shared" si="654"/>
        <v>0</v>
      </c>
      <c r="T1335" s="145">
        <f t="shared" si="663"/>
        <v>7.8600000000000003E-2</v>
      </c>
      <c r="U1335" s="143">
        <f t="shared" si="669"/>
        <v>12</v>
      </c>
      <c r="V1335" s="143">
        <v>252</v>
      </c>
      <c r="W1335" s="142">
        <f t="shared" si="655"/>
        <v>1.003609542</v>
      </c>
      <c r="X1335" s="135">
        <f t="shared" si="656"/>
        <v>3.2319159100000001</v>
      </c>
      <c r="Y1335" s="135">
        <f t="shared" si="657"/>
        <v>0</v>
      </c>
      <c r="Z1335" s="148" t="str">
        <f t="shared" si="666"/>
        <v>A+J=</v>
      </c>
      <c r="AA1335" s="140">
        <f t="shared" si="667"/>
        <v>45404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4"/>
      <c r="DX1335" s="1"/>
      <c r="DY1335" s="1"/>
      <c r="DZ1335" s="1"/>
      <c r="EA1335" s="1"/>
      <c r="EB1335" s="1"/>
      <c r="EC1335" s="1"/>
    </row>
    <row r="1336" spans="1:133" ht="15" x14ac:dyDescent="0.2">
      <c r="A1336" s="134">
        <f t="shared" si="658"/>
        <v>45389</v>
      </c>
      <c r="B1336" s="135">
        <f t="shared" si="650"/>
        <v>898.61307875</v>
      </c>
      <c r="C1336" s="220">
        <f t="shared" si="649"/>
        <v>690.22048757029563</v>
      </c>
      <c r="D1336" s="136">
        <f t="shared" si="659"/>
        <v>6801.72</v>
      </c>
      <c r="E1336" s="137">
        <f t="shared" si="671"/>
        <v>6858.17</v>
      </c>
      <c r="F1336" s="138">
        <f t="shared" si="672"/>
        <v>45342</v>
      </c>
      <c r="G1336" s="139">
        <f t="shared" si="651"/>
        <v>8.2993713354857501E-3</v>
      </c>
      <c r="H1336" s="140">
        <f t="shared" si="664"/>
        <v>45404</v>
      </c>
      <c r="I1336" s="140">
        <f t="shared" si="652"/>
        <v>45404</v>
      </c>
      <c r="J1336" s="141">
        <f t="shared" si="660"/>
        <v>22</v>
      </c>
      <c r="K1336" s="141">
        <f t="shared" si="674"/>
        <v>12</v>
      </c>
      <c r="L1336" s="8">
        <f t="shared" si="661"/>
        <v>1.0045184199999999</v>
      </c>
      <c r="M1336" s="142">
        <f t="shared" si="673"/>
        <v>1.00420033</v>
      </c>
      <c r="N1336" s="142">
        <f t="shared" si="668"/>
        <v>1.2914042270073529</v>
      </c>
      <c r="O1336" s="135">
        <f t="shared" si="670"/>
        <v>1.29723933</v>
      </c>
      <c r="P1336" s="135">
        <f t="shared" si="653"/>
        <v>895.38116284</v>
      </c>
      <c r="Q1336" s="190">
        <f t="shared" si="665"/>
        <v>0</v>
      </c>
      <c r="R1336" s="191">
        <f t="shared" si="662"/>
        <v>0</v>
      </c>
      <c r="S1336" s="135">
        <f t="shared" si="654"/>
        <v>0</v>
      </c>
      <c r="T1336" s="145">
        <f t="shared" si="663"/>
        <v>7.8600000000000003E-2</v>
      </c>
      <c r="U1336" s="143">
        <f t="shared" si="669"/>
        <v>12</v>
      </c>
      <c r="V1336" s="143">
        <v>252</v>
      </c>
      <c r="W1336" s="142">
        <f t="shared" si="655"/>
        <v>1.003609542</v>
      </c>
      <c r="X1336" s="135">
        <f t="shared" si="656"/>
        <v>3.2319159100000001</v>
      </c>
      <c r="Y1336" s="135">
        <f t="shared" si="657"/>
        <v>0</v>
      </c>
      <c r="Z1336" s="148" t="str">
        <f t="shared" si="666"/>
        <v>A+J=</v>
      </c>
      <c r="AA1336" s="140">
        <f t="shared" si="667"/>
        <v>45404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4"/>
      <c r="DX1336" s="1"/>
      <c r="DY1336" s="1"/>
      <c r="DZ1336" s="1"/>
      <c r="EA1336" s="1"/>
      <c r="EB1336" s="1"/>
      <c r="EC1336" s="1"/>
    </row>
    <row r="1337" spans="1:133" ht="15" x14ac:dyDescent="0.2">
      <c r="A1337" s="134">
        <f t="shared" si="658"/>
        <v>45390</v>
      </c>
      <c r="B1337" s="135">
        <f t="shared" si="650"/>
        <v>898.61307875</v>
      </c>
      <c r="C1337" s="220">
        <f t="shared" si="649"/>
        <v>690.22048757029563</v>
      </c>
      <c r="D1337" s="136">
        <f t="shared" si="659"/>
        <v>6801.72</v>
      </c>
      <c r="E1337" s="137">
        <f t="shared" si="671"/>
        <v>6858.17</v>
      </c>
      <c r="F1337" s="138">
        <f t="shared" si="672"/>
        <v>45342</v>
      </c>
      <c r="G1337" s="139">
        <f t="shared" si="651"/>
        <v>8.2993713354857501E-3</v>
      </c>
      <c r="H1337" s="140">
        <f t="shared" si="664"/>
        <v>45404</v>
      </c>
      <c r="I1337" s="140">
        <f t="shared" si="652"/>
        <v>45404</v>
      </c>
      <c r="J1337" s="141">
        <f t="shared" si="660"/>
        <v>22</v>
      </c>
      <c r="K1337" s="141">
        <f t="shared" si="674"/>
        <v>12</v>
      </c>
      <c r="L1337" s="8">
        <f t="shared" si="661"/>
        <v>1.0045184199999999</v>
      </c>
      <c r="M1337" s="142">
        <f t="shared" si="673"/>
        <v>1.00420033</v>
      </c>
      <c r="N1337" s="142">
        <f t="shared" si="668"/>
        <v>1.2914042270073529</v>
      </c>
      <c r="O1337" s="135">
        <f t="shared" si="670"/>
        <v>1.29723933</v>
      </c>
      <c r="P1337" s="135">
        <f t="shared" si="653"/>
        <v>895.38116284</v>
      </c>
      <c r="Q1337" s="190">
        <f t="shared" si="665"/>
        <v>0</v>
      </c>
      <c r="R1337" s="191">
        <f t="shared" si="662"/>
        <v>0</v>
      </c>
      <c r="S1337" s="135">
        <f t="shared" si="654"/>
        <v>0</v>
      </c>
      <c r="T1337" s="145">
        <f t="shared" si="663"/>
        <v>7.8600000000000003E-2</v>
      </c>
      <c r="U1337" s="143">
        <f t="shared" si="669"/>
        <v>12</v>
      </c>
      <c r="V1337" s="143">
        <v>252</v>
      </c>
      <c r="W1337" s="142">
        <f t="shared" si="655"/>
        <v>1.003609542</v>
      </c>
      <c r="X1337" s="135">
        <f t="shared" si="656"/>
        <v>3.2319159100000001</v>
      </c>
      <c r="Y1337" s="135">
        <f t="shared" si="657"/>
        <v>0</v>
      </c>
      <c r="Z1337" s="148" t="str">
        <f t="shared" si="666"/>
        <v>A+J=</v>
      </c>
      <c r="AA1337" s="140">
        <f t="shared" si="667"/>
        <v>45404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4"/>
      <c r="DX1337" s="1"/>
      <c r="DY1337" s="1"/>
      <c r="DZ1337" s="1"/>
      <c r="EA1337" s="1"/>
      <c r="EB1337" s="1"/>
      <c r="EC1337" s="1"/>
    </row>
    <row r="1338" spans="1:133" ht="15" x14ac:dyDescent="0.2">
      <c r="A1338" s="134">
        <f t="shared" si="658"/>
        <v>45391</v>
      </c>
      <c r="B1338" s="135">
        <f t="shared" si="650"/>
        <v>899.22069432000001</v>
      </c>
      <c r="C1338" s="220">
        <f t="shared" si="649"/>
        <v>690.22048757029563</v>
      </c>
      <c r="D1338" s="136">
        <f t="shared" si="659"/>
        <v>6801.72</v>
      </c>
      <c r="E1338" s="137">
        <f t="shared" si="671"/>
        <v>6858.17</v>
      </c>
      <c r="F1338" s="138">
        <f t="shared" si="672"/>
        <v>45342</v>
      </c>
      <c r="G1338" s="139">
        <f t="shared" si="651"/>
        <v>8.2993713354857501E-3</v>
      </c>
      <c r="H1338" s="140">
        <f t="shared" si="664"/>
        <v>45404</v>
      </c>
      <c r="I1338" s="140">
        <f t="shared" si="652"/>
        <v>45404</v>
      </c>
      <c r="J1338" s="141">
        <f t="shared" si="660"/>
        <v>22</v>
      </c>
      <c r="K1338" s="141">
        <f t="shared" si="674"/>
        <v>13</v>
      </c>
      <c r="L1338" s="8">
        <f t="shared" si="661"/>
        <v>1.0048958800000001</v>
      </c>
      <c r="M1338" s="142">
        <f t="shared" si="673"/>
        <v>1.00420033</v>
      </c>
      <c r="N1338" s="142">
        <f t="shared" si="668"/>
        <v>1.2914042270073529</v>
      </c>
      <c r="O1338" s="135">
        <f t="shared" si="670"/>
        <v>1.2977267800000001</v>
      </c>
      <c r="P1338" s="135">
        <f t="shared" si="653"/>
        <v>895.71761082</v>
      </c>
      <c r="Q1338" s="190">
        <f t="shared" si="665"/>
        <v>0</v>
      </c>
      <c r="R1338" s="191">
        <f t="shared" si="662"/>
        <v>0</v>
      </c>
      <c r="S1338" s="135">
        <f t="shared" si="654"/>
        <v>0</v>
      </c>
      <c r="T1338" s="145">
        <f t="shared" si="663"/>
        <v>7.8600000000000003E-2</v>
      </c>
      <c r="U1338" s="143">
        <f t="shared" si="669"/>
        <v>13</v>
      </c>
      <c r="V1338" s="143">
        <v>252</v>
      </c>
      <c r="W1338" s="142">
        <f t="shared" si="655"/>
        <v>1.0039109239999999</v>
      </c>
      <c r="X1338" s="135">
        <f t="shared" si="656"/>
        <v>3.5030834999999998</v>
      </c>
      <c r="Y1338" s="135">
        <f t="shared" si="657"/>
        <v>0</v>
      </c>
      <c r="Z1338" s="148" t="str">
        <f t="shared" si="666"/>
        <v>A+J=</v>
      </c>
      <c r="AA1338" s="140">
        <f t="shared" si="667"/>
        <v>45404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4"/>
      <c r="DX1338" s="1"/>
      <c r="DY1338" s="1"/>
      <c r="DZ1338" s="1"/>
      <c r="EA1338" s="1"/>
      <c r="EB1338" s="1"/>
      <c r="EC1338" s="1"/>
    </row>
    <row r="1339" spans="1:133" ht="15" x14ac:dyDescent="0.2">
      <c r="A1339" s="134">
        <f t="shared" si="658"/>
        <v>45392</v>
      </c>
      <c r="B1339" s="135">
        <f t="shared" si="650"/>
        <v>899.82871204999992</v>
      </c>
      <c r="C1339" s="220">
        <f t="shared" si="649"/>
        <v>690.22048757029563</v>
      </c>
      <c r="D1339" s="136">
        <f t="shared" si="659"/>
        <v>6801.72</v>
      </c>
      <c r="E1339" s="137">
        <f t="shared" si="671"/>
        <v>6858.17</v>
      </c>
      <c r="F1339" s="138">
        <f t="shared" si="672"/>
        <v>45342</v>
      </c>
      <c r="G1339" s="139">
        <f t="shared" si="651"/>
        <v>8.2993713354857501E-3</v>
      </c>
      <c r="H1339" s="140">
        <f t="shared" si="664"/>
        <v>45404</v>
      </c>
      <c r="I1339" s="140">
        <f t="shared" si="652"/>
        <v>45404</v>
      </c>
      <c r="J1339" s="141">
        <f t="shared" si="660"/>
        <v>22</v>
      </c>
      <c r="K1339" s="141">
        <f t="shared" si="674"/>
        <v>14</v>
      </c>
      <c r="L1339" s="8">
        <f t="shared" si="661"/>
        <v>1.0052734699999999</v>
      </c>
      <c r="M1339" s="142">
        <f t="shared" si="673"/>
        <v>1.00420033</v>
      </c>
      <c r="N1339" s="142">
        <f t="shared" si="668"/>
        <v>1.2914042270073529</v>
      </c>
      <c r="O1339" s="135">
        <f t="shared" si="670"/>
        <v>1.2982144</v>
      </c>
      <c r="P1339" s="135">
        <f t="shared" si="653"/>
        <v>896.05417612999997</v>
      </c>
      <c r="Q1339" s="190">
        <f t="shared" si="665"/>
        <v>0</v>
      </c>
      <c r="R1339" s="191">
        <f t="shared" si="662"/>
        <v>0</v>
      </c>
      <c r="S1339" s="135">
        <f t="shared" si="654"/>
        <v>0</v>
      </c>
      <c r="T1339" s="145">
        <f t="shared" si="663"/>
        <v>7.8600000000000003E-2</v>
      </c>
      <c r="U1339" s="143">
        <f t="shared" si="669"/>
        <v>14</v>
      </c>
      <c r="V1339" s="143">
        <v>252</v>
      </c>
      <c r="W1339" s="142">
        <f t="shared" si="655"/>
        <v>1.0042123970000001</v>
      </c>
      <c r="X1339" s="135">
        <f t="shared" si="656"/>
        <v>3.7745359199999999</v>
      </c>
      <c r="Y1339" s="135">
        <f t="shared" si="657"/>
        <v>0</v>
      </c>
      <c r="Z1339" s="148" t="str">
        <f t="shared" si="666"/>
        <v>A+J=</v>
      </c>
      <c r="AA1339" s="140">
        <f t="shared" si="667"/>
        <v>45404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4"/>
      <c r="DX1339" s="1"/>
      <c r="DY1339" s="1"/>
      <c r="DZ1339" s="1"/>
      <c r="EA1339" s="1"/>
      <c r="EB1339" s="1"/>
      <c r="EC1339" s="1"/>
    </row>
    <row r="1340" spans="1:133" ht="15" x14ac:dyDescent="0.2">
      <c r="A1340" s="134">
        <f t="shared" si="658"/>
        <v>45393</v>
      </c>
      <c r="B1340" s="135">
        <f t="shared" si="650"/>
        <v>900.43715295999993</v>
      </c>
      <c r="C1340" s="220">
        <f t="shared" si="649"/>
        <v>690.22048757029563</v>
      </c>
      <c r="D1340" s="136">
        <f t="shared" si="659"/>
        <v>6801.72</v>
      </c>
      <c r="E1340" s="137">
        <f t="shared" si="671"/>
        <v>6858.17</v>
      </c>
      <c r="F1340" s="138">
        <f t="shared" si="672"/>
        <v>45342</v>
      </c>
      <c r="G1340" s="139">
        <f t="shared" si="651"/>
        <v>8.2993713354857501E-3</v>
      </c>
      <c r="H1340" s="140">
        <f t="shared" si="664"/>
        <v>45404</v>
      </c>
      <c r="I1340" s="140">
        <f t="shared" si="652"/>
        <v>45404</v>
      </c>
      <c r="J1340" s="141">
        <f t="shared" si="660"/>
        <v>22</v>
      </c>
      <c r="K1340" s="141">
        <f t="shared" si="674"/>
        <v>15</v>
      </c>
      <c r="L1340" s="8">
        <f t="shared" si="661"/>
        <v>1.0056512099999999</v>
      </c>
      <c r="M1340" s="142">
        <f t="shared" si="673"/>
        <v>1.00420033</v>
      </c>
      <c r="N1340" s="142">
        <f t="shared" si="668"/>
        <v>1.2914042270073529</v>
      </c>
      <c r="O1340" s="135">
        <f t="shared" si="670"/>
        <v>1.29870222</v>
      </c>
      <c r="P1340" s="135">
        <f t="shared" si="653"/>
        <v>896.39087948999997</v>
      </c>
      <c r="Q1340" s="190">
        <f t="shared" si="665"/>
        <v>0</v>
      </c>
      <c r="R1340" s="191">
        <f t="shared" si="662"/>
        <v>0</v>
      </c>
      <c r="S1340" s="135">
        <f t="shared" si="654"/>
        <v>0</v>
      </c>
      <c r="T1340" s="145">
        <f t="shared" si="663"/>
        <v>7.8600000000000003E-2</v>
      </c>
      <c r="U1340" s="143">
        <f t="shared" si="669"/>
        <v>15</v>
      </c>
      <c r="V1340" s="143">
        <v>252</v>
      </c>
      <c r="W1340" s="142">
        <f t="shared" si="655"/>
        <v>1.004513961</v>
      </c>
      <c r="X1340" s="135">
        <f t="shared" si="656"/>
        <v>4.04627347</v>
      </c>
      <c r="Y1340" s="135">
        <f t="shared" si="657"/>
        <v>0</v>
      </c>
      <c r="Z1340" s="148" t="str">
        <f t="shared" si="666"/>
        <v>A+J=</v>
      </c>
      <c r="AA1340" s="140">
        <f t="shared" si="667"/>
        <v>45404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4"/>
      <c r="DX1340" s="1"/>
      <c r="DY1340" s="1"/>
      <c r="DZ1340" s="1"/>
      <c r="EA1340" s="1"/>
      <c r="EB1340" s="1"/>
      <c r="EC1340" s="1"/>
    </row>
    <row r="1341" spans="1:133" ht="15" x14ac:dyDescent="0.2">
      <c r="A1341" s="134">
        <f t="shared" si="658"/>
        <v>45394</v>
      </c>
      <c r="B1341" s="135">
        <f t="shared" si="650"/>
        <v>901.04599554999993</v>
      </c>
      <c r="C1341" s="220">
        <f t="shared" si="649"/>
        <v>690.22048757029563</v>
      </c>
      <c r="D1341" s="136">
        <f t="shared" si="659"/>
        <v>6801.72</v>
      </c>
      <c r="E1341" s="137">
        <f t="shared" si="671"/>
        <v>6858.17</v>
      </c>
      <c r="F1341" s="138">
        <f t="shared" si="672"/>
        <v>45342</v>
      </c>
      <c r="G1341" s="139">
        <f t="shared" si="651"/>
        <v>8.2993713354857501E-3</v>
      </c>
      <c r="H1341" s="140">
        <f t="shared" si="664"/>
        <v>45404</v>
      </c>
      <c r="I1341" s="140">
        <f t="shared" si="652"/>
        <v>45404</v>
      </c>
      <c r="J1341" s="141">
        <f t="shared" si="660"/>
        <v>22</v>
      </c>
      <c r="K1341" s="141">
        <f t="shared" si="674"/>
        <v>16</v>
      </c>
      <c r="L1341" s="8">
        <f t="shared" si="661"/>
        <v>1.00602909</v>
      </c>
      <c r="M1341" s="142">
        <f t="shared" si="673"/>
        <v>1.00420033</v>
      </c>
      <c r="N1341" s="142">
        <f t="shared" si="668"/>
        <v>1.2914042270073529</v>
      </c>
      <c r="O1341" s="135">
        <f t="shared" si="670"/>
        <v>1.2991902099999999</v>
      </c>
      <c r="P1341" s="135">
        <f t="shared" si="653"/>
        <v>896.72770018999995</v>
      </c>
      <c r="Q1341" s="190">
        <f t="shared" si="665"/>
        <v>0</v>
      </c>
      <c r="R1341" s="191">
        <f t="shared" si="662"/>
        <v>0</v>
      </c>
      <c r="S1341" s="135">
        <f t="shared" si="654"/>
        <v>0</v>
      </c>
      <c r="T1341" s="145">
        <f t="shared" si="663"/>
        <v>7.8600000000000003E-2</v>
      </c>
      <c r="U1341" s="143">
        <f t="shared" si="669"/>
        <v>16</v>
      </c>
      <c r="V1341" s="143">
        <v>252</v>
      </c>
      <c r="W1341" s="142">
        <f t="shared" si="655"/>
        <v>1.0048156150000001</v>
      </c>
      <c r="X1341" s="135">
        <f t="shared" si="656"/>
        <v>4.3182953599999996</v>
      </c>
      <c r="Y1341" s="135">
        <f t="shared" si="657"/>
        <v>0</v>
      </c>
      <c r="Z1341" s="148" t="str">
        <f t="shared" si="666"/>
        <v>A+J=</v>
      </c>
      <c r="AA1341" s="140">
        <f t="shared" si="667"/>
        <v>45404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4"/>
      <c r="DX1341" s="1"/>
      <c r="DY1341" s="1"/>
      <c r="DZ1341" s="1"/>
      <c r="EA1341" s="1"/>
      <c r="EB1341" s="1"/>
      <c r="EC1341" s="1"/>
    </row>
    <row r="1342" spans="1:133" ht="15" x14ac:dyDescent="0.2">
      <c r="A1342" s="134">
        <f t="shared" si="658"/>
        <v>45395</v>
      </c>
      <c r="B1342" s="135">
        <f t="shared" si="650"/>
        <v>901.65526173000001</v>
      </c>
      <c r="C1342" s="220">
        <f t="shared" si="649"/>
        <v>690.22048757029563</v>
      </c>
      <c r="D1342" s="136">
        <f t="shared" si="659"/>
        <v>6801.72</v>
      </c>
      <c r="E1342" s="137">
        <f t="shared" si="671"/>
        <v>6858.17</v>
      </c>
      <c r="F1342" s="138">
        <f t="shared" si="672"/>
        <v>45342</v>
      </c>
      <c r="G1342" s="139">
        <f t="shared" si="651"/>
        <v>8.2993713354857501E-3</v>
      </c>
      <c r="H1342" s="140">
        <f t="shared" si="664"/>
        <v>45404</v>
      </c>
      <c r="I1342" s="140">
        <f t="shared" si="652"/>
        <v>45404</v>
      </c>
      <c r="J1342" s="141">
        <f t="shared" si="660"/>
        <v>22</v>
      </c>
      <c r="K1342" s="141">
        <f t="shared" si="674"/>
        <v>17</v>
      </c>
      <c r="L1342" s="8">
        <f t="shared" si="661"/>
        <v>1.00640712</v>
      </c>
      <c r="M1342" s="142">
        <f t="shared" si="673"/>
        <v>1.00420033</v>
      </c>
      <c r="N1342" s="142">
        <f t="shared" si="668"/>
        <v>1.2914042270073529</v>
      </c>
      <c r="O1342" s="135">
        <f t="shared" si="670"/>
        <v>1.2996783999999999</v>
      </c>
      <c r="P1342" s="135">
        <f t="shared" si="653"/>
        <v>897.06465892999995</v>
      </c>
      <c r="Q1342" s="190">
        <f t="shared" si="665"/>
        <v>0</v>
      </c>
      <c r="R1342" s="191">
        <f t="shared" si="662"/>
        <v>0</v>
      </c>
      <c r="S1342" s="135">
        <f t="shared" si="654"/>
        <v>0</v>
      </c>
      <c r="T1342" s="145">
        <f t="shared" si="663"/>
        <v>7.8600000000000003E-2</v>
      </c>
      <c r="U1342" s="143">
        <f t="shared" si="669"/>
        <v>17</v>
      </c>
      <c r="V1342" s="143">
        <v>252</v>
      </c>
      <c r="W1342" s="142">
        <f t="shared" si="655"/>
        <v>1.0051173600000001</v>
      </c>
      <c r="X1342" s="135">
        <f t="shared" si="656"/>
        <v>4.5906028000000001</v>
      </c>
      <c r="Y1342" s="135">
        <f t="shared" si="657"/>
        <v>0</v>
      </c>
      <c r="Z1342" s="148" t="str">
        <f t="shared" si="666"/>
        <v>A+J=</v>
      </c>
      <c r="AA1342" s="140">
        <f t="shared" si="667"/>
        <v>45404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4"/>
      <c r="DX1342" s="1"/>
      <c r="DY1342" s="1"/>
      <c r="DZ1342" s="1"/>
      <c r="EA1342" s="1"/>
      <c r="EB1342" s="1"/>
      <c r="EC1342" s="1"/>
    </row>
    <row r="1343" spans="1:133" ht="15" x14ac:dyDescent="0.2">
      <c r="A1343" s="134">
        <f t="shared" si="658"/>
        <v>45396</v>
      </c>
      <c r="B1343" s="135">
        <f t="shared" si="650"/>
        <v>901.65526173000001</v>
      </c>
      <c r="C1343" s="220">
        <f t="shared" si="649"/>
        <v>690.22048757029563</v>
      </c>
      <c r="D1343" s="136">
        <f t="shared" si="659"/>
        <v>6801.72</v>
      </c>
      <c r="E1343" s="137">
        <f t="shared" si="671"/>
        <v>6858.17</v>
      </c>
      <c r="F1343" s="138">
        <f t="shared" si="672"/>
        <v>45342</v>
      </c>
      <c r="G1343" s="139">
        <f t="shared" si="651"/>
        <v>8.2993713354857501E-3</v>
      </c>
      <c r="H1343" s="140">
        <f t="shared" si="664"/>
        <v>45404</v>
      </c>
      <c r="I1343" s="140">
        <f t="shared" si="652"/>
        <v>45404</v>
      </c>
      <c r="J1343" s="141">
        <f t="shared" si="660"/>
        <v>22</v>
      </c>
      <c r="K1343" s="141">
        <f t="shared" si="674"/>
        <v>17</v>
      </c>
      <c r="L1343" s="8">
        <f t="shared" si="661"/>
        <v>1.00640712</v>
      </c>
      <c r="M1343" s="142">
        <f t="shared" si="673"/>
        <v>1.00420033</v>
      </c>
      <c r="N1343" s="142">
        <f t="shared" si="668"/>
        <v>1.2914042270073529</v>
      </c>
      <c r="O1343" s="135">
        <f t="shared" si="670"/>
        <v>1.2996783999999999</v>
      </c>
      <c r="P1343" s="135">
        <f t="shared" si="653"/>
        <v>897.06465892999995</v>
      </c>
      <c r="Q1343" s="190">
        <f t="shared" si="665"/>
        <v>0</v>
      </c>
      <c r="R1343" s="191">
        <f t="shared" si="662"/>
        <v>0</v>
      </c>
      <c r="S1343" s="135">
        <f t="shared" si="654"/>
        <v>0</v>
      </c>
      <c r="T1343" s="145">
        <f t="shared" si="663"/>
        <v>7.8600000000000003E-2</v>
      </c>
      <c r="U1343" s="143">
        <f t="shared" si="669"/>
        <v>17</v>
      </c>
      <c r="V1343" s="143">
        <v>252</v>
      </c>
      <c r="W1343" s="142">
        <f t="shared" si="655"/>
        <v>1.0051173600000001</v>
      </c>
      <c r="X1343" s="135">
        <f t="shared" si="656"/>
        <v>4.5906028000000001</v>
      </c>
      <c r="Y1343" s="135">
        <f t="shared" si="657"/>
        <v>0</v>
      </c>
      <c r="Z1343" s="148" t="str">
        <f t="shared" si="666"/>
        <v>A+J=</v>
      </c>
      <c r="AA1343" s="140">
        <f t="shared" si="667"/>
        <v>45404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4"/>
      <c r="DX1343" s="1"/>
      <c r="DY1343" s="1"/>
      <c r="DZ1343" s="1"/>
      <c r="EA1343" s="1"/>
      <c r="EB1343" s="1"/>
      <c r="EC1343" s="1"/>
    </row>
    <row r="1344" spans="1:133" ht="15" x14ac:dyDescent="0.2">
      <c r="A1344" s="134">
        <f t="shared" si="658"/>
        <v>45397</v>
      </c>
      <c r="B1344" s="135">
        <f t="shared" si="650"/>
        <v>901.65526173000001</v>
      </c>
      <c r="C1344" s="220">
        <f t="shared" si="649"/>
        <v>690.22048757029563</v>
      </c>
      <c r="D1344" s="136">
        <f t="shared" si="659"/>
        <v>6801.72</v>
      </c>
      <c r="E1344" s="137">
        <f t="shared" si="671"/>
        <v>6858.17</v>
      </c>
      <c r="F1344" s="138">
        <f t="shared" si="672"/>
        <v>45342</v>
      </c>
      <c r="G1344" s="139">
        <f t="shared" si="651"/>
        <v>8.2993713354857501E-3</v>
      </c>
      <c r="H1344" s="140">
        <f t="shared" si="664"/>
        <v>45404</v>
      </c>
      <c r="I1344" s="140">
        <f t="shared" si="652"/>
        <v>45404</v>
      </c>
      <c r="J1344" s="141">
        <f t="shared" si="660"/>
        <v>22</v>
      </c>
      <c r="K1344" s="141">
        <f t="shared" si="674"/>
        <v>17</v>
      </c>
      <c r="L1344" s="8">
        <f t="shared" si="661"/>
        <v>1.00640712</v>
      </c>
      <c r="M1344" s="142">
        <f t="shared" si="673"/>
        <v>1.00420033</v>
      </c>
      <c r="N1344" s="142">
        <f t="shared" si="668"/>
        <v>1.2914042270073529</v>
      </c>
      <c r="O1344" s="135">
        <f t="shared" si="670"/>
        <v>1.2996783999999999</v>
      </c>
      <c r="P1344" s="135">
        <f t="shared" si="653"/>
        <v>897.06465892999995</v>
      </c>
      <c r="Q1344" s="190">
        <f t="shared" si="665"/>
        <v>0</v>
      </c>
      <c r="R1344" s="191">
        <f t="shared" si="662"/>
        <v>0</v>
      </c>
      <c r="S1344" s="135">
        <f t="shared" si="654"/>
        <v>0</v>
      </c>
      <c r="T1344" s="145">
        <f t="shared" si="663"/>
        <v>7.8600000000000003E-2</v>
      </c>
      <c r="U1344" s="143">
        <f t="shared" si="669"/>
        <v>17</v>
      </c>
      <c r="V1344" s="143">
        <v>252</v>
      </c>
      <c r="W1344" s="142">
        <f t="shared" si="655"/>
        <v>1.0051173600000001</v>
      </c>
      <c r="X1344" s="135">
        <f t="shared" si="656"/>
        <v>4.5906028000000001</v>
      </c>
      <c r="Y1344" s="135">
        <f t="shared" si="657"/>
        <v>0</v>
      </c>
      <c r="Z1344" s="148" t="str">
        <f t="shared" si="666"/>
        <v>A+J=</v>
      </c>
      <c r="AA1344" s="140">
        <f t="shared" si="667"/>
        <v>45404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4"/>
      <c r="DX1344" s="1"/>
      <c r="DY1344" s="1"/>
      <c r="DZ1344" s="1"/>
      <c r="EA1344" s="1"/>
      <c r="EB1344" s="1"/>
      <c r="EC1344" s="1"/>
    </row>
    <row r="1345" spans="1:133" ht="15" x14ac:dyDescent="0.2">
      <c r="A1345" s="134">
        <f t="shared" si="658"/>
        <v>45398</v>
      </c>
      <c r="B1345" s="135">
        <f t="shared" si="650"/>
        <v>902.26493089000007</v>
      </c>
      <c r="C1345" s="220">
        <f t="shared" si="649"/>
        <v>690.22048757029563</v>
      </c>
      <c r="D1345" s="136">
        <f t="shared" si="659"/>
        <v>6801.72</v>
      </c>
      <c r="E1345" s="137">
        <f t="shared" si="671"/>
        <v>6858.17</v>
      </c>
      <c r="F1345" s="138">
        <f t="shared" si="672"/>
        <v>45342</v>
      </c>
      <c r="G1345" s="139">
        <f t="shared" si="651"/>
        <v>8.2993713354857501E-3</v>
      </c>
      <c r="H1345" s="140">
        <f t="shared" si="664"/>
        <v>45404</v>
      </c>
      <c r="I1345" s="140">
        <f t="shared" si="652"/>
        <v>45404</v>
      </c>
      <c r="J1345" s="141">
        <f t="shared" si="660"/>
        <v>22</v>
      </c>
      <c r="K1345" s="141">
        <f t="shared" si="674"/>
        <v>18</v>
      </c>
      <c r="L1345" s="8">
        <f t="shared" si="661"/>
        <v>1.0067852799999999</v>
      </c>
      <c r="M1345" s="142">
        <f t="shared" si="673"/>
        <v>1.00420033</v>
      </c>
      <c r="N1345" s="142">
        <f t="shared" si="668"/>
        <v>1.2914042270073529</v>
      </c>
      <c r="O1345" s="135">
        <f t="shared" si="670"/>
        <v>1.30016676</v>
      </c>
      <c r="P1345" s="135">
        <f t="shared" si="653"/>
        <v>897.40173500000003</v>
      </c>
      <c r="Q1345" s="190">
        <f t="shared" si="665"/>
        <v>0</v>
      </c>
      <c r="R1345" s="191">
        <f t="shared" si="662"/>
        <v>0</v>
      </c>
      <c r="S1345" s="135">
        <f t="shared" si="654"/>
        <v>0</v>
      </c>
      <c r="T1345" s="145">
        <f t="shared" si="663"/>
        <v>7.8600000000000003E-2</v>
      </c>
      <c r="U1345" s="143">
        <f t="shared" si="669"/>
        <v>18</v>
      </c>
      <c r="V1345" s="143">
        <v>252</v>
      </c>
      <c r="W1345" s="142">
        <f t="shared" si="655"/>
        <v>1.0054191960000001</v>
      </c>
      <c r="X1345" s="135">
        <f t="shared" si="656"/>
        <v>4.8631958900000001</v>
      </c>
      <c r="Y1345" s="135">
        <f t="shared" si="657"/>
        <v>0</v>
      </c>
      <c r="Z1345" s="148" t="str">
        <f t="shared" si="666"/>
        <v>A+J=</v>
      </c>
      <c r="AA1345" s="140">
        <f t="shared" si="667"/>
        <v>45404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4"/>
      <c r="DX1345" s="1"/>
      <c r="DY1345" s="1"/>
      <c r="DZ1345" s="1"/>
      <c r="EA1345" s="1"/>
      <c r="EB1345" s="1"/>
      <c r="EC1345" s="1"/>
    </row>
    <row r="1346" spans="1:133" ht="15" x14ac:dyDescent="0.2">
      <c r="A1346" s="134">
        <f t="shared" si="658"/>
        <v>45399</v>
      </c>
      <c r="B1346" s="135">
        <f t="shared" si="650"/>
        <v>902.87501623000003</v>
      </c>
      <c r="C1346" s="220">
        <f t="shared" si="649"/>
        <v>690.22048757029563</v>
      </c>
      <c r="D1346" s="136">
        <f t="shared" si="659"/>
        <v>6801.72</v>
      </c>
      <c r="E1346" s="137">
        <f t="shared" si="671"/>
        <v>6858.17</v>
      </c>
      <c r="F1346" s="138">
        <f t="shared" si="672"/>
        <v>45342</v>
      </c>
      <c r="G1346" s="139">
        <f t="shared" si="651"/>
        <v>8.2993713354857501E-3</v>
      </c>
      <c r="H1346" s="140">
        <f t="shared" si="664"/>
        <v>45404</v>
      </c>
      <c r="I1346" s="140">
        <f t="shared" si="652"/>
        <v>45404</v>
      </c>
      <c r="J1346" s="141">
        <f t="shared" si="660"/>
        <v>22</v>
      </c>
      <c r="K1346" s="141">
        <f t="shared" si="674"/>
        <v>19</v>
      </c>
      <c r="L1346" s="8">
        <f t="shared" si="661"/>
        <v>1.00716359</v>
      </c>
      <c r="M1346" s="142">
        <f t="shared" si="673"/>
        <v>1.00420033</v>
      </c>
      <c r="N1346" s="142">
        <f t="shared" si="668"/>
        <v>1.2914042270073529</v>
      </c>
      <c r="O1346" s="135">
        <f t="shared" si="670"/>
        <v>1.30065531</v>
      </c>
      <c r="P1346" s="135">
        <f t="shared" si="653"/>
        <v>897.73894222000001</v>
      </c>
      <c r="Q1346" s="190">
        <f t="shared" si="665"/>
        <v>0</v>
      </c>
      <c r="R1346" s="191">
        <f t="shared" si="662"/>
        <v>0</v>
      </c>
      <c r="S1346" s="135">
        <f t="shared" si="654"/>
        <v>0</v>
      </c>
      <c r="T1346" s="145">
        <f t="shared" si="663"/>
        <v>7.8600000000000003E-2</v>
      </c>
      <c r="U1346" s="143">
        <f t="shared" si="669"/>
        <v>19</v>
      </c>
      <c r="V1346" s="143">
        <v>252</v>
      </c>
      <c r="W1346" s="142">
        <f t="shared" si="655"/>
        <v>1.005721122</v>
      </c>
      <c r="X1346" s="135">
        <f t="shared" si="656"/>
        <v>5.1360740099999997</v>
      </c>
      <c r="Y1346" s="135">
        <f t="shared" si="657"/>
        <v>0</v>
      </c>
      <c r="Z1346" s="148" t="str">
        <f t="shared" si="666"/>
        <v>A+J=</v>
      </c>
      <c r="AA1346" s="140">
        <f t="shared" si="667"/>
        <v>45404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4"/>
      <c r="DX1346" s="1"/>
      <c r="DY1346" s="1"/>
      <c r="DZ1346" s="1"/>
      <c r="EA1346" s="1"/>
      <c r="EB1346" s="1"/>
      <c r="EC1346" s="1"/>
    </row>
    <row r="1347" spans="1:133" ht="15" x14ac:dyDescent="0.2">
      <c r="A1347" s="134">
        <f t="shared" si="658"/>
        <v>45400</v>
      </c>
      <c r="B1347" s="135">
        <f t="shared" si="650"/>
        <v>903.48551100999998</v>
      </c>
      <c r="C1347" s="220">
        <f t="shared" si="649"/>
        <v>690.22048757029563</v>
      </c>
      <c r="D1347" s="136">
        <f t="shared" si="659"/>
        <v>6801.72</v>
      </c>
      <c r="E1347" s="137">
        <f t="shared" si="671"/>
        <v>6858.17</v>
      </c>
      <c r="F1347" s="138">
        <f t="shared" si="672"/>
        <v>45342</v>
      </c>
      <c r="G1347" s="139">
        <f t="shared" si="651"/>
        <v>8.2993713354857501E-3</v>
      </c>
      <c r="H1347" s="140">
        <f t="shared" si="664"/>
        <v>45404</v>
      </c>
      <c r="I1347" s="140">
        <f t="shared" si="652"/>
        <v>45404</v>
      </c>
      <c r="J1347" s="141">
        <f t="shared" si="660"/>
        <v>22</v>
      </c>
      <c r="K1347" s="141">
        <f t="shared" si="674"/>
        <v>20</v>
      </c>
      <c r="L1347" s="8">
        <f t="shared" si="661"/>
        <v>1.0075420399999999</v>
      </c>
      <c r="M1347" s="142">
        <f t="shared" si="673"/>
        <v>1.00420033</v>
      </c>
      <c r="N1347" s="142">
        <f t="shared" si="668"/>
        <v>1.2914042270073529</v>
      </c>
      <c r="O1347" s="135">
        <f t="shared" si="670"/>
        <v>1.3011440400000001</v>
      </c>
      <c r="P1347" s="135">
        <f t="shared" si="653"/>
        <v>898.07627367999999</v>
      </c>
      <c r="Q1347" s="190">
        <f t="shared" si="665"/>
        <v>0</v>
      </c>
      <c r="R1347" s="191">
        <f t="shared" si="662"/>
        <v>0</v>
      </c>
      <c r="S1347" s="135">
        <f t="shared" si="654"/>
        <v>0</v>
      </c>
      <c r="T1347" s="145">
        <f t="shared" si="663"/>
        <v>7.8600000000000003E-2</v>
      </c>
      <c r="U1347" s="143">
        <f t="shared" si="669"/>
        <v>20</v>
      </c>
      <c r="V1347" s="143">
        <v>252</v>
      </c>
      <c r="W1347" s="142">
        <f t="shared" si="655"/>
        <v>1.006023138</v>
      </c>
      <c r="X1347" s="135">
        <f t="shared" si="656"/>
        <v>5.4092373299999998</v>
      </c>
      <c r="Y1347" s="135">
        <f t="shared" si="657"/>
        <v>0</v>
      </c>
      <c r="Z1347" s="148" t="str">
        <f t="shared" si="666"/>
        <v>A+J=</v>
      </c>
      <c r="AA1347" s="140">
        <f t="shared" si="667"/>
        <v>45404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4"/>
      <c r="DX1347" s="1"/>
      <c r="DY1347" s="1"/>
      <c r="DZ1347" s="1"/>
      <c r="EA1347" s="1"/>
      <c r="EB1347" s="1"/>
      <c r="EC1347" s="1"/>
    </row>
    <row r="1348" spans="1:133" ht="15" x14ac:dyDescent="0.2">
      <c r="A1348" s="134">
        <f t="shared" si="658"/>
        <v>45401</v>
      </c>
      <c r="B1348" s="135">
        <f t="shared" si="650"/>
        <v>904.09642416999998</v>
      </c>
      <c r="C1348" s="220">
        <f t="shared" si="649"/>
        <v>690.22048757029563</v>
      </c>
      <c r="D1348" s="136">
        <f t="shared" si="659"/>
        <v>6801.72</v>
      </c>
      <c r="E1348" s="137">
        <f t="shared" si="671"/>
        <v>6858.17</v>
      </c>
      <c r="F1348" s="138">
        <f t="shared" si="672"/>
        <v>45342</v>
      </c>
      <c r="G1348" s="139">
        <f t="shared" si="651"/>
        <v>8.2993713354857501E-3</v>
      </c>
      <c r="H1348" s="140">
        <f t="shared" si="664"/>
        <v>45404</v>
      </c>
      <c r="I1348" s="140">
        <f t="shared" si="652"/>
        <v>45404</v>
      </c>
      <c r="J1348" s="141">
        <f t="shared" si="660"/>
        <v>22</v>
      </c>
      <c r="K1348" s="141">
        <f t="shared" si="674"/>
        <v>21</v>
      </c>
      <c r="L1348" s="8">
        <f t="shared" si="661"/>
        <v>1.0079206300000001</v>
      </c>
      <c r="M1348" s="142">
        <f t="shared" si="673"/>
        <v>1.00420033</v>
      </c>
      <c r="N1348" s="142">
        <f t="shared" si="668"/>
        <v>1.2914042270073529</v>
      </c>
      <c r="O1348" s="135">
        <f t="shared" si="670"/>
        <v>1.3016329600000001</v>
      </c>
      <c r="P1348" s="135">
        <f t="shared" si="653"/>
        <v>898.41373627999997</v>
      </c>
      <c r="Q1348" s="190">
        <f t="shared" si="665"/>
        <v>0</v>
      </c>
      <c r="R1348" s="191">
        <f t="shared" si="662"/>
        <v>0</v>
      </c>
      <c r="S1348" s="135">
        <f t="shared" si="654"/>
        <v>0</v>
      </c>
      <c r="T1348" s="145">
        <f t="shared" si="663"/>
        <v>7.8600000000000003E-2</v>
      </c>
      <c r="U1348" s="143">
        <f t="shared" si="669"/>
        <v>21</v>
      </c>
      <c r="V1348" s="143">
        <v>252</v>
      </c>
      <c r="W1348" s="142">
        <f t="shared" si="655"/>
        <v>1.0063252460000001</v>
      </c>
      <c r="X1348" s="135">
        <f t="shared" si="656"/>
        <v>5.6826878900000004</v>
      </c>
      <c r="Y1348" s="135">
        <f t="shared" si="657"/>
        <v>0</v>
      </c>
      <c r="Z1348" s="148" t="str">
        <f t="shared" si="666"/>
        <v>A+J=</v>
      </c>
      <c r="AA1348" s="140">
        <f t="shared" si="667"/>
        <v>45404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4"/>
      <c r="DX1348" s="1"/>
      <c r="DY1348" s="1"/>
      <c r="DZ1348" s="1"/>
      <c r="EA1348" s="1"/>
      <c r="EB1348" s="1"/>
      <c r="EC1348" s="1"/>
    </row>
    <row r="1349" spans="1:133" ht="15" x14ac:dyDescent="0.2">
      <c r="A1349" s="134">
        <f t="shared" si="658"/>
        <v>45402</v>
      </c>
      <c r="B1349" s="135">
        <f t="shared" si="650"/>
        <v>904.70774718000007</v>
      </c>
      <c r="C1349" s="220">
        <f t="shared" si="649"/>
        <v>690.22048757029563</v>
      </c>
      <c r="D1349" s="136">
        <f t="shared" si="659"/>
        <v>6801.72</v>
      </c>
      <c r="E1349" s="137">
        <f t="shared" si="671"/>
        <v>6858.17</v>
      </c>
      <c r="F1349" s="138">
        <f t="shared" si="672"/>
        <v>45342</v>
      </c>
      <c r="G1349" s="139">
        <f t="shared" si="651"/>
        <v>8.2993713354857501E-3</v>
      </c>
      <c r="H1349" s="140">
        <f t="shared" si="664"/>
        <v>45432</v>
      </c>
      <c r="I1349" s="140">
        <f t="shared" si="652"/>
        <v>45404</v>
      </c>
      <c r="J1349" s="141">
        <f t="shared" si="660"/>
        <v>22</v>
      </c>
      <c r="K1349" s="141">
        <f t="shared" si="674"/>
        <v>22</v>
      </c>
      <c r="L1349" s="8">
        <f t="shared" si="661"/>
        <v>1.00829937</v>
      </c>
      <c r="M1349" s="142">
        <f t="shared" si="673"/>
        <v>1.00420033</v>
      </c>
      <c r="N1349" s="142">
        <f t="shared" si="668"/>
        <v>1.2914042270073529</v>
      </c>
      <c r="O1349" s="135">
        <f t="shared" si="670"/>
        <v>1.3021220600000001</v>
      </c>
      <c r="P1349" s="135">
        <f t="shared" si="653"/>
        <v>898.75132312000005</v>
      </c>
      <c r="Q1349" s="190">
        <f t="shared" si="665"/>
        <v>0</v>
      </c>
      <c r="R1349" s="191">
        <f t="shared" si="662"/>
        <v>0</v>
      </c>
      <c r="S1349" s="135">
        <f t="shared" si="654"/>
        <v>0</v>
      </c>
      <c r="T1349" s="145">
        <f t="shared" si="663"/>
        <v>7.8600000000000003E-2</v>
      </c>
      <c r="U1349" s="143">
        <f t="shared" si="669"/>
        <v>22</v>
      </c>
      <c r="V1349" s="143">
        <v>252</v>
      </c>
      <c r="W1349" s="142">
        <f t="shared" si="655"/>
        <v>1.006627444</v>
      </c>
      <c r="X1349" s="135">
        <f t="shared" si="656"/>
        <v>5.9564240599999998</v>
      </c>
      <c r="Y1349" s="135">
        <f t="shared" si="657"/>
        <v>0</v>
      </c>
      <c r="Z1349" s="148" t="str">
        <f t="shared" si="666"/>
        <v>A+J=</v>
      </c>
      <c r="AA1349" s="140">
        <f t="shared" si="667"/>
        <v>45404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4"/>
      <c r="DX1349" s="1"/>
      <c r="DY1349" s="1"/>
      <c r="DZ1349" s="1"/>
      <c r="EA1349" s="1"/>
      <c r="EB1349" s="1"/>
      <c r="EC1349" s="1"/>
    </row>
    <row r="1350" spans="1:133" ht="15" x14ac:dyDescent="0.2">
      <c r="A1350" s="134">
        <f t="shared" si="658"/>
        <v>45403</v>
      </c>
      <c r="B1350" s="135">
        <f t="shared" si="650"/>
        <v>904.70774718000007</v>
      </c>
      <c r="C1350" s="220">
        <f t="shared" si="649"/>
        <v>690.22048757029563</v>
      </c>
      <c r="D1350" s="136">
        <f t="shared" si="659"/>
        <v>6801.72</v>
      </c>
      <c r="E1350" s="137">
        <f t="shared" si="671"/>
        <v>6858.17</v>
      </c>
      <c r="F1350" s="138">
        <f t="shared" si="672"/>
        <v>45342</v>
      </c>
      <c r="G1350" s="139">
        <f t="shared" si="651"/>
        <v>8.2993713354857501E-3</v>
      </c>
      <c r="H1350" s="140">
        <f t="shared" si="664"/>
        <v>45432</v>
      </c>
      <c r="I1350" s="140">
        <f t="shared" si="652"/>
        <v>45404</v>
      </c>
      <c r="J1350" s="141">
        <f t="shared" si="660"/>
        <v>22</v>
      </c>
      <c r="K1350" s="141">
        <f t="shared" si="674"/>
        <v>22</v>
      </c>
      <c r="L1350" s="8">
        <f t="shared" si="661"/>
        <v>1.00829937</v>
      </c>
      <c r="M1350" s="142">
        <f t="shared" si="673"/>
        <v>1.00420033</v>
      </c>
      <c r="N1350" s="142">
        <f t="shared" si="668"/>
        <v>1.2914042270073529</v>
      </c>
      <c r="O1350" s="135">
        <f t="shared" si="670"/>
        <v>1.3021220600000001</v>
      </c>
      <c r="P1350" s="135">
        <f t="shared" si="653"/>
        <v>898.75132312000005</v>
      </c>
      <c r="Q1350" s="190">
        <f t="shared" si="665"/>
        <v>0</v>
      </c>
      <c r="R1350" s="191">
        <f t="shared" si="662"/>
        <v>0</v>
      </c>
      <c r="S1350" s="135">
        <f t="shared" si="654"/>
        <v>0</v>
      </c>
      <c r="T1350" s="145">
        <f t="shared" si="663"/>
        <v>7.8600000000000003E-2</v>
      </c>
      <c r="U1350" s="143">
        <f t="shared" si="669"/>
        <v>22</v>
      </c>
      <c r="V1350" s="143">
        <v>252</v>
      </c>
      <c r="W1350" s="142">
        <f t="shared" si="655"/>
        <v>1.006627444</v>
      </c>
      <c r="X1350" s="135">
        <f t="shared" si="656"/>
        <v>5.9564240599999998</v>
      </c>
      <c r="Y1350" s="135">
        <f t="shared" si="657"/>
        <v>0</v>
      </c>
      <c r="Z1350" s="148" t="str">
        <f t="shared" si="666"/>
        <v>A+J=</v>
      </c>
      <c r="AA1350" s="140">
        <f t="shared" si="667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4"/>
      <c r="DX1350" s="1"/>
      <c r="DY1350" s="1"/>
      <c r="DZ1350" s="1"/>
      <c r="EA1350" s="1"/>
      <c r="EB1350" s="1"/>
      <c r="EC1350" s="1"/>
    </row>
    <row r="1351" spans="1:133" ht="15" x14ac:dyDescent="0.2">
      <c r="A1351" s="134">
        <f t="shared" si="658"/>
        <v>45404</v>
      </c>
      <c r="B1351" s="135">
        <f t="shared" si="650"/>
        <v>904.70774718000007</v>
      </c>
      <c r="C1351" s="220">
        <f t="shared" si="649"/>
        <v>690.22048757029563</v>
      </c>
      <c r="D1351" s="136">
        <f t="shared" si="659"/>
        <v>6801.72</v>
      </c>
      <c r="E1351" s="137">
        <f t="shared" si="671"/>
        <v>6858.17</v>
      </c>
      <c r="F1351" s="138">
        <f t="shared" si="672"/>
        <v>45342</v>
      </c>
      <c r="G1351" s="139">
        <f t="shared" si="651"/>
        <v>8.2993713354857501E-3</v>
      </c>
      <c r="H1351" s="140">
        <f t="shared" si="664"/>
        <v>45432</v>
      </c>
      <c r="I1351" s="140">
        <f t="shared" si="652"/>
        <v>45404</v>
      </c>
      <c r="J1351" s="141">
        <f t="shared" si="660"/>
        <v>22</v>
      </c>
      <c r="K1351" s="141">
        <f t="shared" si="674"/>
        <v>22</v>
      </c>
      <c r="L1351" s="8">
        <f t="shared" si="661"/>
        <v>1.00829937</v>
      </c>
      <c r="M1351" s="142">
        <f t="shared" si="673"/>
        <v>1.00420033</v>
      </c>
      <c r="N1351" s="142">
        <f t="shared" si="668"/>
        <v>1.2914042270073529</v>
      </c>
      <c r="O1351" s="135">
        <f t="shared" si="670"/>
        <v>1.3021220600000001</v>
      </c>
      <c r="P1351" s="135">
        <f t="shared" si="653"/>
        <v>898.75132312000005</v>
      </c>
      <c r="Q1351" s="190">
        <f t="shared" si="665"/>
        <v>44</v>
      </c>
      <c r="R1351" s="191">
        <f t="shared" si="662"/>
        <v>1.3364193299102711E-2</v>
      </c>
      <c r="S1351" s="135">
        <f t="shared" si="654"/>
        <v>12.011086410000001</v>
      </c>
      <c r="T1351" s="145">
        <f t="shared" si="663"/>
        <v>7.8600000000000003E-2</v>
      </c>
      <c r="U1351" s="143">
        <f t="shared" si="669"/>
        <v>22</v>
      </c>
      <c r="V1351" s="143">
        <v>252</v>
      </c>
      <c r="W1351" s="142">
        <f t="shared" si="655"/>
        <v>1.006627444</v>
      </c>
      <c r="X1351" s="135">
        <f t="shared" si="656"/>
        <v>5.9564240599999998</v>
      </c>
      <c r="Y1351" s="135">
        <f t="shared" si="657"/>
        <v>17.967510470000001</v>
      </c>
      <c r="Z1351" s="148" t="str">
        <f t="shared" si="666"/>
        <v>A+J=</v>
      </c>
      <c r="AA1351" s="140">
        <f t="shared" si="667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4"/>
      <c r="DX1351" s="1"/>
      <c r="DY1351" s="1"/>
      <c r="DZ1351" s="1"/>
      <c r="EA1351" s="1"/>
      <c r="EB1351" s="1"/>
      <c r="EC1351" s="1"/>
    </row>
    <row r="1352" spans="1:133" ht="15" x14ac:dyDescent="0.2">
      <c r="A1352" s="134">
        <f t="shared" si="658"/>
        <v>45405</v>
      </c>
      <c r="B1352" s="135">
        <f t="shared" si="650"/>
        <v>887.08114264000005</v>
      </c>
      <c r="C1352" s="220">
        <f t="shared" si="649"/>
        <v>680.99624755550008</v>
      </c>
      <c r="D1352" s="136">
        <f t="shared" si="659"/>
        <v>6858.17</v>
      </c>
      <c r="E1352" s="137">
        <f t="shared" si="671"/>
        <v>6869.14</v>
      </c>
      <c r="F1352" s="138">
        <f t="shared" si="672"/>
        <v>45373</v>
      </c>
      <c r="G1352" s="139">
        <f t="shared" si="651"/>
        <v>1.5995520670966101E-3</v>
      </c>
      <c r="H1352" s="140">
        <f t="shared" si="664"/>
        <v>45432</v>
      </c>
      <c r="I1352" s="140">
        <f t="shared" si="652"/>
        <v>45432</v>
      </c>
      <c r="J1352" s="141">
        <f t="shared" si="660"/>
        <v>19</v>
      </c>
      <c r="K1352" s="141">
        <f t="shared" si="674"/>
        <v>1</v>
      </c>
      <c r="L1352" s="8">
        <f t="shared" si="661"/>
        <v>1.0000841199999999</v>
      </c>
      <c r="M1352" s="142">
        <f t="shared" si="673"/>
        <v>1.00829937</v>
      </c>
      <c r="N1352" s="142">
        <f t="shared" si="668"/>
        <v>1.3021220685068509</v>
      </c>
      <c r="O1352" s="135">
        <f t="shared" si="670"/>
        <v>1.3022316</v>
      </c>
      <c r="P1352" s="135">
        <f t="shared" si="653"/>
        <v>886.81483304000005</v>
      </c>
      <c r="Q1352" s="190">
        <f t="shared" si="665"/>
        <v>0</v>
      </c>
      <c r="R1352" s="191">
        <f t="shared" si="662"/>
        <v>0</v>
      </c>
      <c r="S1352" s="135">
        <f t="shared" si="654"/>
        <v>0</v>
      </c>
      <c r="T1352" s="145">
        <f t="shared" si="663"/>
        <v>7.8600000000000003E-2</v>
      </c>
      <c r="U1352" s="143">
        <f t="shared" si="669"/>
        <v>1</v>
      </c>
      <c r="V1352" s="143">
        <v>252</v>
      </c>
      <c r="W1352" s="142">
        <f t="shared" si="655"/>
        <v>1.0003002990000001</v>
      </c>
      <c r="X1352" s="135">
        <f t="shared" si="656"/>
        <v>0.26630959999999998</v>
      </c>
      <c r="Y1352" s="135">
        <f t="shared" si="657"/>
        <v>0</v>
      </c>
      <c r="Z1352" s="148" t="str">
        <f t="shared" si="666"/>
        <v>A+J=</v>
      </c>
      <c r="AA1352" s="140">
        <f t="shared" si="667"/>
        <v>45432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4"/>
      <c r="DX1352" s="1"/>
      <c r="DY1352" s="1"/>
      <c r="DZ1352" s="1"/>
      <c r="EA1352" s="1"/>
      <c r="EB1352" s="1"/>
      <c r="EC1352" s="1"/>
    </row>
    <row r="1353" spans="1:133" ht="15" x14ac:dyDescent="0.2">
      <c r="A1353" s="134">
        <f t="shared" si="658"/>
        <v>45406</v>
      </c>
      <c r="B1353" s="135">
        <f t="shared" si="650"/>
        <v>887.42217913000002</v>
      </c>
      <c r="C1353" s="220">
        <f t="shared" ref="C1353:C1416" si="675">C1352-(S1352/O1352)</f>
        <v>680.99624755550008</v>
      </c>
      <c r="D1353" s="136">
        <f t="shared" si="659"/>
        <v>6858.17</v>
      </c>
      <c r="E1353" s="137">
        <f t="shared" si="671"/>
        <v>6869.14</v>
      </c>
      <c r="F1353" s="138">
        <f t="shared" si="672"/>
        <v>45373</v>
      </c>
      <c r="G1353" s="139">
        <f t="shared" si="651"/>
        <v>1.5995520670966101E-3</v>
      </c>
      <c r="H1353" s="140">
        <f t="shared" si="664"/>
        <v>45432</v>
      </c>
      <c r="I1353" s="140">
        <f t="shared" si="652"/>
        <v>45432</v>
      </c>
      <c r="J1353" s="141">
        <f t="shared" si="660"/>
        <v>19</v>
      </c>
      <c r="K1353" s="141">
        <f t="shared" si="674"/>
        <v>2</v>
      </c>
      <c r="L1353" s="8">
        <f t="shared" si="661"/>
        <v>1.00016825</v>
      </c>
      <c r="M1353" s="142">
        <f t="shared" si="673"/>
        <v>1.00829937</v>
      </c>
      <c r="N1353" s="142">
        <f t="shared" si="668"/>
        <v>1.3021220685068509</v>
      </c>
      <c r="O1353" s="135">
        <f t="shared" si="670"/>
        <v>1.3023411499999999</v>
      </c>
      <c r="P1353" s="135">
        <f t="shared" si="653"/>
        <v>886.88943617999996</v>
      </c>
      <c r="Q1353" s="190">
        <f t="shared" si="665"/>
        <v>0</v>
      </c>
      <c r="R1353" s="191">
        <f t="shared" si="662"/>
        <v>0</v>
      </c>
      <c r="S1353" s="135">
        <f t="shared" si="654"/>
        <v>0</v>
      </c>
      <c r="T1353" s="145">
        <f t="shared" si="663"/>
        <v>7.8600000000000003E-2</v>
      </c>
      <c r="U1353" s="143">
        <f t="shared" si="669"/>
        <v>2</v>
      </c>
      <c r="V1353" s="143">
        <v>252</v>
      </c>
      <c r="W1353" s="142">
        <f t="shared" si="655"/>
        <v>1.0006006869999999</v>
      </c>
      <c r="X1353" s="135">
        <f t="shared" si="656"/>
        <v>0.53274295000000005</v>
      </c>
      <c r="Y1353" s="135">
        <f t="shared" si="657"/>
        <v>0</v>
      </c>
      <c r="Z1353" s="148" t="str">
        <f t="shared" si="666"/>
        <v>A+J=</v>
      </c>
      <c r="AA1353" s="140">
        <f t="shared" si="667"/>
        <v>45432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4"/>
      <c r="DX1353" s="1"/>
      <c r="DY1353" s="1"/>
      <c r="DZ1353" s="1"/>
      <c r="EA1353" s="1"/>
      <c r="EB1353" s="1"/>
      <c r="EC1353" s="1"/>
    </row>
    <row r="1354" spans="1:133" ht="15" x14ac:dyDescent="0.2">
      <c r="A1354" s="134">
        <f t="shared" si="658"/>
        <v>45407</v>
      </c>
      <c r="B1354" s="135">
        <f t="shared" ref="B1354:B1417" si="676">(P1354+X1354)</f>
        <v>887.76334797000004</v>
      </c>
      <c r="C1354" s="220">
        <f t="shared" si="675"/>
        <v>680.99624755550008</v>
      </c>
      <c r="D1354" s="136">
        <f t="shared" si="659"/>
        <v>6858.17</v>
      </c>
      <c r="E1354" s="137">
        <f t="shared" si="671"/>
        <v>6869.14</v>
      </c>
      <c r="F1354" s="138">
        <f t="shared" si="672"/>
        <v>45373</v>
      </c>
      <c r="G1354" s="139">
        <f t="shared" ref="G1354:G1417" si="677">(E1354/D1354)-1</f>
        <v>1.5995520670966101E-3</v>
      </c>
      <c r="H1354" s="140">
        <f t="shared" si="664"/>
        <v>45432</v>
      </c>
      <c r="I1354" s="140">
        <f t="shared" ref="I1354:I1417" si="678">IF(A1354&gt;I1353,H1354,I1353)</f>
        <v>45432</v>
      </c>
      <c r="J1354" s="141">
        <f t="shared" si="660"/>
        <v>19</v>
      </c>
      <c r="K1354" s="141">
        <f t="shared" si="674"/>
        <v>3</v>
      </c>
      <c r="L1354" s="8">
        <f t="shared" si="661"/>
        <v>1.00025239</v>
      </c>
      <c r="M1354" s="142">
        <f t="shared" si="673"/>
        <v>1.00829937</v>
      </c>
      <c r="N1354" s="142">
        <f t="shared" si="668"/>
        <v>1.3021220685068509</v>
      </c>
      <c r="O1354" s="135">
        <f t="shared" si="670"/>
        <v>1.30245071</v>
      </c>
      <c r="P1354" s="135">
        <f t="shared" ref="P1354:P1417" si="679">TRUNC(C1354*O1354,8)</f>
        <v>886.96404613000004</v>
      </c>
      <c r="Q1354" s="190">
        <f t="shared" si="665"/>
        <v>0</v>
      </c>
      <c r="R1354" s="191">
        <f t="shared" si="662"/>
        <v>0</v>
      </c>
      <c r="S1354" s="135">
        <f t="shared" ref="S1354:S1417" si="680">IF(R1354&gt;0,TRUNC(R1354*P1354,8),0)</f>
        <v>0</v>
      </c>
      <c r="T1354" s="145">
        <f t="shared" si="663"/>
        <v>7.8600000000000003E-2</v>
      </c>
      <c r="U1354" s="143">
        <f t="shared" si="669"/>
        <v>3</v>
      </c>
      <c r="V1354" s="143">
        <v>252</v>
      </c>
      <c r="W1354" s="142">
        <f t="shared" ref="W1354:W1417" si="681">ROUND((1+T1354)^TRUNC((U1354/V1354),9),9)</f>
        <v>1.000901166</v>
      </c>
      <c r="X1354" s="135">
        <f t="shared" ref="X1354:X1417" si="682">TRUNC((P1354*(W1354-1)),8)</f>
        <v>0.79930184000000004</v>
      </c>
      <c r="Y1354" s="135">
        <f t="shared" ref="Y1354:Y1417" si="683">IF(Q1354&gt;0,S1354+X1354,0)</f>
        <v>0</v>
      </c>
      <c r="Z1354" s="148" t="str">
        <f t="shared" si="666"/>
        <v>A+J=</v>
      </c>
      <c r="AA1354" s="140">
        <f t="shared" si="667"/>
        <v>45432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4"/>
      <c r="DX1354" s="1"/>
      <c r="DY1354" s="1"/>
      <c r="DZ1354" s="1"/>
      <c r="EA1354" s="1"/>
      <c r="EB1354" s="1"/>
      <c r="EC1354" s="1"/>
    </row>
    <row r="1355" spans="1:133" ht="15" x14ac:dyDescent="0.2">
      <c r="A1355" s="134">
        <f t="shared" ref="A1355:A1418" si="684">(A1354+1)</f>
        <v>45408</v>
      </c>
      <c r="B1355" s="135">
        <f t="shared" si="676"/>
        <v>888.10464235999996</v>
      </c>
      <c r="C1355" s="220">
        <f t="shared" si="675"/>
        <v>680.99624755550008</v>
      </c>
      <c r="D1355" s="136">
        <f t="shared" ref="D1355:D1418" si="685">IF(E1355=E1354,D1354,E1354)</f>
        <v>6858.17</v>
      </c>
      <c r="E1355" s="137">
        <f t="shared" si="671"/>
        <v>6869.14</v>
      </c>
      <c r="F1355" s="138">
        <f t="shared" si="672"/>
        <v>45373</v>
      </c>
      <c r="G1355" s="139">
        <f t="shared" si="677"/>
        <v>1.5995520670966101E-3</v>
      </c>
      <c r="H1355" s="140">
        <f t="shared" si="664"/>
        <v>45432</v>
      </c>
      <c r="I1355" s="140">
        <f t="shared" si="678"/>
        <v>45432</v>
      </c>
      <c r="J1355" s="141">
        <f t="shared" ref="J1355:J1418" si="686">IF(I1355=I1354,J1354,NETWORKDAYS(I1354,I1355,$AD$148:$AD$502)-1)</f>
        <v>19</v>
      </c>
      <c r="K1355" s="141">
        <f t="shared" si="674"/>
        <v>4</v>
      </c>
      <c r="L1355" s="8">
        <f t="shared" ref="L1355:L1418" si="687">IF(E1355&lt;D1355,1,TRUNC((E1355/D1355)^TRUNC((K1355/J1355),9),8))</f>
        <v>1.00033653</v>
      </c>
      <c r="M1355" s="142">
        <f t="shared" si="673"/>
        <v>1.00829937</v>
      </c>
      <c r="N1355" s="142">
        <f t="shared" si="668"/>
        <v>1.3021220685068509</v>
      </c>
      <c r="O1355" s="135">
        <f t="shared" si="670"/>
        <v>1.3025602700000001</v>
      </c>
      <c r="P1355" s="135">
        <f t="shared" si="679"/>
        <v>887.03865608000001</v>
      </c>
      <c r="Q1355" s="190">
        <f t="shared" si="665"/>
        <v>0</v>
      </c>
      <c r="R1355" s="191">
        <f t="shared" ref="R1355:R1418" si="688">IF(Q1355&gt;0,VLOOKUP($A1355,$AD$10:$AI$140,6),0)</f>
        <v>0</v>
      </c>
      <c r="S1355" s="135">
        <f t="shared" si="680"/>
        <v>0</v>
      </c>
      <c r="T1355" s="145">
        <f t="shared" ref="T1355:T1418" si="689">(T1354)</f>
        <v>7.8600000000000003E-2</v>
      </c>
      <c r="U1355" s="143">
        <f t="shared" si="669"/>
        <v>4</v>
      </c>
      <c r="V1355" s="143">
        <v>252</v>
      </c>
      <c r="W1355" s="142">
        <f t="shared" si="681"/>
        <v>1.0012017360000001</v>
      </c>
      <c r="X1355" s="135">
        <f t="shared" si="682"/>
        <v>1.06598628</v>
      </c>
      <c r="Y1355" s="135">
        <f t="shared" si="683"/>
        <v>0</v>
      </c>
      <c r="Z1355" s="148" t="str">
        <f t="shared" si="666"/>
        <v>A+J=</v>
      </c>
      <c r="AA1355" s="140">
        <f t="shared" si="667"/>
        <v>45432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4"/>
      <c r="DX1355" s="1"/>
      <c r="DY1355" s="1"/>
      <c r="DZ1355" s="1"/>
      <c r="EA1355" s="1"/>
      <c r="EB1355" s="1"/>
      <c r="EC1355" s="1"/>
    </row>
    <row r="1356" spans="1:133" ht="15" x14ac:dyDescent="0.2">
      <c r="A1356" s="134">
        <f t="shared" si="684"/>
        <v>45409</v>
      </c>
      <c r="B1356" s="135">
        <f t="shared" si="676"/>
        <v>888.44606738000004</v>
      </c>
      <c r="C1356" s="220">
        <f t="shared" si="675"/>
        <v>680.99624755550008</v>
      </c>
      <c r="D1356" s="136">
        <f t="shared" si="685"/>
        <v>6858.17</v>
      </c>
      <c r="E1356" s="137">
        <f t="shared" si="671"/>
        <v>6869.14</v>
      </c>
      <c r="F1356" s="138">
        <f t="shared" si="672"/>
        <v>45373</v>
      </c>
      <c r="G1356" s="139">
        <f t="shared" si="677"/>
        <v>1.5995520670966101E-3</v>
      </c>
      <c r="H1356" s="140">
        <f t="shared" ref="H1356:H1419" si="690">IF(DAY(A1356)=H$9,VLOOKUP(A1356,AH$118:AN$450,4),H1355)</f>
        <v>45432</v>
      </c>
      <c r="I1356" s="140">
        <f t="shared" si="678"/>
        <v>45432</v>
      </c>
      <c r="J1356" s="141">
        <f t="shared" si="686"/>
        <v>19</v>
      </c>
      <c r="K1356" s="141">
        <f t="shared" si="674"/>
        <v>5</v>
      </c>
      <c r="L1356" s="8">
        <f t="shared" si="687"/>
        <v>1.00042068</v>
      </c>
      <c r="M1356" s="142">
        <f t="shared" si="673"/>
        <v>1.00829937</v>
      </c>
      <c r="N1356" s="142">
        <f t="shared" si="668"/>
        <v>1.3021220685068509</v>
      </c>
      <c r="O1356" s="135">
        <f t="shared" si="670"/>
        <v>1.3026698400000001</v>
      </c>
      <c r="P1356" s="135">
        <f t="shared" si="679"/>
        <v>887.11327284000004</v>
      </c>
      <c r="Q1356" s="190">
        <f t="shared" ref="Q1356:Q1419" si="691">IF(VLOOKUP(A1356,AD$10:AK$140,8)=VLOOKUP(A1355,AD$10:AK$140,8),0,VLOOKUP(A1356,AD$10:AK$140,8))</f>
        <v>0</v>
      </c>
      <c r="R1356" s="191">
        <f t="shared" si="688"/>
        <v>0</v>
      </c>
      <c r="S1356" s="135">
        <f t="shared" si="680"/>
        <v>0</v>
      </c>
      <c r="T1356" s="145">
        <f t="shared" si="689"/>
        <v>7.8600000000000003E-2</v>
      </c>
      <c r="U1356" s="143">
        <f t="shared" si="669"/>
        <v>5</v>
      </c>
      <c r="V1356" s="143">
        <v>252</v>
      </c>
      <c r="W1356" s="142">
        <f t="shared" si="681"/>
        <v>1.0015023949999999</v>
      </c>
      <c r="X1356" s="135">
        <f t="shared" si="682"/>
        <v>1.3327945400000001</v>
      </c>
      <c r="Y1356" s="135">
        <f t="shared" si="683"/>
        <v>0</v>
      </c>
      <c r="Z1356" s="148" t="str">
        <f t="shared" ref="Z1356:Z1419" si="692">IF($Q1355&gt;0,VLOOKUP($A1355,$AD$10:$AM$140,9),Z1355)</f>
        <v>A+J=</v>
      </c>
      <c r="AA1356" s="140">
        <f t="shared" ref="AA1356:AA1419" si="693">IF($Q1355&gt;0,VLOOKUP($A1355,$AD$10:$AM$140,10),AA1355)</f>
        <v>45432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4"/>
      <c r="DX1356" s="1"/>
      <c r="DY1356" s="1"/>
      <c r="DZ1356" s="1"/>
      <c r="EA1356" s="1"/>
      <c r="EB1356" s="1"/>
      <c r="EC1356" s="1"/>
    </row>
    <row r="1357" spans="1:133" ht="15" x14ac:dyDescent="0.2">
      <c r="A1357" s="134">
        <f t="shared" si="684"/>
        <v>45410</v>
      </c>
      <c r="B1357" s="135">
        <f t="shared" si="676"/>
        <v>888.44606738000004</v>
      </c>
      <c r="C1357" s="220">
        <f t="shared" si="675"/>
        <v>680.99624755550008</v>
      </c>
      <c r="D1357" s="136">
        <f t="shared" si="685"/>
        <v>6858.17</v>
      </c>
      <c r="E1357" s="137">
        <f t="shared" si="671"/>
        <v>6869.14</v>
      </c>
      <c r="F1357" s="138">
        <f t="shared" si="672"/>
        <v>45373</v>
      </c>
      <c r="G1357" s="139">
        <f t="shared" si="677"/>
        <v>1.5995520670966101E-3</v>
      </c>
      <c r="H1357" s="140">
        <f t="shared" si="690"/>
        <v>45432</v>
      </c>
      <c r="I1357" s="140">
        <f t="shared" si="678"/>
        <v>45432</v>
      </c>
      <c r="J1357" s="141">
        <f t="shared" si="686"/>
        <v>19</v>
      </c>
      <c r="K1357" s="141">
        <f t="shared" si="674"/>
        <v>5</v>
      </c>
      <c r="L1357" s="8">
        <f t="shared" si="687"/>
        <v>1.00042068</v>
      </c>
      <c r="M1357" s="142">
        <f t="shared" si="673"/>
        <v>1.00829937</v>
      </c>
      <c r="N1357" s="142">
        <f t="shared" si="668"/>
        <v>1.3021220685068509</v>
      </c>
      <c r="O1357" s="135">
        <f t="shared" si="670"/>
        <v>1.3026698400000001</v>
      </c>
      <c r="P1357" s="135">
        <f t="shared" si="679"/>
        <v>887.11327284000004</v>
      </c>
      <c r="Q1357" s="190">
        <f t="shared" si="691"/>
        <v>0</v>
      </c>
      <c r="R1357" s="191">
        <f t="shared" si="688"/>
        <v>0</v>
      </c>
      <c r="S1357" s="135">
        <f t="shared" si="680"/>
        <v>0</v>
      </c>
      <c r="T1357" s="145">
        <f t="shared" si="689"/>
        <v>7.8600000000000003E-2</v>
      </c>
      <c r="U1357" s="143">
        <f t="shared" si="669"/>
        <v>5</v>
      </c>
      <c r="V1357" s="143">
        <v>252</v>
      </c>
      <c r="W1357" s="142">
        <f t="shared" si="681"/>
        <v>1.0015023949999999</v>
      </c>
      <c r="X1357" s="135">
        <f t="shared" si="682"/>
        <v>1.3327945400000001</v>
      </c>
      <c r="Y1357" s="135">
        <f t="shared" si="683"/>
        <v>0</v>
      </c>
      <c r="Z1357" s="148" t="str">
        <f t="shared" si="692"/>
        <v>A+J=</v>
      </c>
      <c r="AA1357" s="140">
        <f t="shared" si="693"/>
        <v>45432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4"/>
      <c r="DX1357" s="1"/>
      <c r="DY1357" s="1"/>
      <c r="DZ1357" s="1"/>
      <c r="EA1357" s="1"/>
      <c r="EB1357" s="1"/>
      <c r="EC1357" s="1"/>
    </row>
    <row r="1358" spans="1:133" ht="15" x14ac:dyDescent="0.2">
      <c r="A1358" s="134">
        <f t="shared" si="684"/>
        <v>45411</v>
      </c>
      <c r="B1358" s="135">
        <f t="shared" si="676"/>
        <v>888.44606738000004</v>
      </c>
      <c r="C1358" s="220">
        <f t="shared" si="675"/>
        <v>680.99624755550008</v>
      </c>
      <c r="D1358" s="136">
        <f t="shared" si="685"/>
        <v>6858.17</v>
      </c>
      <c r="E1358" s="137">
        <f t="shared" si="671"/>
        <v>6869.14</v>
      </c>
      <c r="F1358" s="138">
        <f t="shared" si="672"/>
        <v>45373</v>
      </c>
      <c r="G1358" s="139">
        <f t="shared" si="677"/>
        <v>1.5995520670966101E-3</v>
      </c>
      <c r="H1358" s="140">
        <f t="shared" si="690"/>
        <v>45432</v>
      </c>
      <c r="I1358" s="140">
        <f t="shared" si="678"/>
        <v>45432</v>
      </c>
      <c r="J1358" s="141">
        <f t="shared" si="686"/>
        <v>19</v>
      </c>
      <c r="K1358" s="141">
        <f t="shared" si="674"/>
        <v>5</v>
      </c>
      <c r="L1358" s="8">
        <f t="shared" si="687"/>
        <v>1.00042068</v>
      </c>
      <c r="M1358" s="142">
        <f t="shared" si="673"/>
        <v>1.00829937</v>
      </c>
      <c r="N1358" s="142">
        <f t="shared" si="668"/>
        <v>1.3021220685068509</v>
      </c>
      <c r="O1358" s="135">
        <f t="shared" si="670"/>
        <v>1.3026698400000001</v>
      </c>
      <c r="P1358" s="135">
        <f t="shared" si="679"/>
        <v>887.11327284000004</v>
      </c>
      <c r="Q1358" s="190">
        <f t="shared" si="691"/>
        <v>0</v>
      </c>
      <c r="R1358" s="191">
        <f t="shared" si="688"/>
        <v>0</v>
      </c>
      <c r="S1358" s="135">
        <f t="shared" si="680"/>
        <v>0</v>
      </c>
      <c r="T1358" s="145">
        <f t="shared" si="689"/>
        <v>7.8600000000000003E-2</v>
      </c>
      <c r="U1358" s="143">
        <f t="shared" si="669"/>
        <v>5</v>
      </c>
      <c r="V1358" s="143">
        <v>252</v>
      </c>
      <c r="W1358" s="142">
        <f t="shared" si="681"/>
        <v>1.0015023949999999</v>
      </c>
      <c r="X1358" s="135">
        <f t="shared" si="682"/>
        <v>1.3327945400000001</v>
      </c>
      <c r="Y1358" s="135">
        <f t="shared" si="683"/>
        <v>0</v>
      </c>
      <c r="Z1358" s="148" t="str">
        <f t="shared" si="692"/>
        <v>A+J=</v>
      </c>
      <c r="AA1358" s="140">
        <f t="shared" si="693"/>
        <v>45432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4"/>
      <c r="DX1358" s="1"/>
      <c r="DY1358" s="1"/>
      <c r="DZ1358" s="1"/>
      <c r="EA1358" s="1"/>
      <c r="EB1358" s="1"/>
      <c r="EC1358" s="1"/>
    </row>
    <row r="1359" spans="1:133" ht="15" x14ac:dyDescent="0.2">
      <c r="A1359" s="134">
        <f t="shared" si="684"/>
        <v>45412</v>
      </c>
      <c r="B1359" s="135">
        <f t="shared" si="676"/>
        <v>888.78763164999998</v>
      </c>
      <c r="C1359" s="220">
        <f t="shared" si="675"/>
        <v>680.99624755550008</v>
      </c>
      <c r="D1359" s="136">
        <f t="shared" si="685"/>
        <v>6858.17</v>
      </c>
      <c r="E1359" s="137">
        <f t="shared" si="671"/>
        <v>6869.14</v>
      </c>
      <c r="F1359" s="138">
        <f t="shared" si="672"/>
        <v>45373</v>
      </c>
      <c r="G1359" s="139">
        <f t="shared" si="677"/>
        <v>1.5995520670966101E-3</v>
      </c>
      <c r="H1359" s="140">
        <f t="shared" si="690"/>
        <v>45432</v>
      </c>
      <c r="I1359" s="140">
        <f t="shared" si="678"/>
        <v>45432</v>
      </c>
      <c r="J1359" s="141">
        <f t="shared" si="686"/>
        <v>19</v>
      </c>
      <c r="K1359" s="141">
        <f t="shared" si="674"/>
        <v>6</v>
      </c>
      <c r="L1359" s="8">
        <f t="shared" si="687"/>
        <v>1.0005048400000001</v>
      </c>
      <c r="M1359" s="142">
        <f t="shared" si="673"/>
        <v>1.00829937</v>
      </c>
      <c r="N1359" s="142">
        <f t="shared" si="668"/>
        <v>1.3021220685068509</v>
      </c>
      <c r="O1359" s="135">
        <f t="shared" si="670"/>
        <v>1.30277943</v>
      </c>
      <c r="P1359" s="135">
        <f t="shared" si="679"/>
        <v>887.18790321999995</v>
      </c>
      <c r="Q1359" s="190">
        <f t="shared" si="691"/>
        <v>0</v>
      </c>
      <c r="R1359" s="191">
        <f t="shared" si="688"/>
        <v>0</v>
      </c>
      <c r="S1359" s="135">
        <f t="shared" si="680"/>
        <v>0</v>
      </c>
      <c r="T1359" s="145">
        <f t="shared" si="689"/>
        <v>7.8600000000000003E-2</v>
      </c>
      <c r="U1359" s="143">
        <f t="shared" si="669"/>
        <v>6</v>
      </c>
      <c r="V1359" s="143">
        <v>252</v>
      </c>
      <c r="W1359" s="142">
        <f t="shared" si="681"/>
        <v>1.001803145</v>
      </c>
      <c r="X1359" s="135">
        <f t="shared" si="682"/>
        <v>1.5997284300000001</v>
      </c>
      <c r="Y1359" s="135">
        <f t="shared" si="683"/>
        <v>0</v>
      </c>
      <c r="Z1359" s="148" t="str">
        <f t="shared" si="692"/>
        <v>A+J=</v>
      </c>
      <c r="AA1359" s="140">
        <f t="shared" si="693"/>
        <v>45432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4"/>
      <c r="DX1359" s="1"/>
      <c r="DY1359" s="1"/>
      <c r="DZ1359" s="1"/>
      <c r="EA1359" s="1"/>
      <c r="EB1359" s="1"/>
      <c r="EC1359" s="1"/>
    </row>
    <row r="1360" spans="1:133" ht="15" x14ac:dyDescent="0.2">
      <c r="A1360" s="134">
        <f t="shared" si="684"/>
        <v>45413</v>
      </c>
      <c r="B1360" s="135">
        <f t="shared" si="676"/>
        <v>889.12932748000003</v>
      </c>
      <c r="C1360" s="220">
        <f t="shared" si="675"/>
        <v>680.99624755550008</v>
      </c>
      <c r="D1360" s="136">
        <f t="shared" si="685"/>
        <v>6858.17</v>
      </c>
      <c r="E1360" s="137">
        <f t="shared" si="671"/>
        <v>6869.14</v>
      </c>
      <c r="F1360" s="138">
        <f t="shared" si="672"/>
        <v>45373</v>
      </c>
      <c r="G1360" s="139">
        <f t="shared" si="677"/>
        <v>1.5995520670966101E-3</v>
      </c>
      <c r="H1360" s="140">
        <f t="shared" si="690"/>
        <v>45432</v>
      </c>
      <c r="I1360" s="140">
        <f t="shared" si="678"/>
        <v>45432</v>
      </c>
      <c r="J1360" s="141">
        <f t="shared" si="686"/>
        <v>19</v>
      </c>
      <c r="K1360" s="141">
        <f t="shared" si="674"/>
        <v>7</v>
      </c>
      <c r="L1360" s="8">
        <f t="shared" si="687"/>
        <v>1.0005890099999999</v>
      </c>
      <c r="M1360" s="142">
        <f t="shared" si="673"/>
        <v>1.00829937</v>
      </c>
      <c r="N1360" s="142">
        <f t="shared" si="668"/>
        <v>1.3021220685068509</v>
      </c>
      <c r="O1360" s="135">
        <f t="shared" si="670"/>
        <v>1.30288903</v>
      </c>
      <c r="P1360" s="135">
        <f t="shared" si="679"/>
        <v>887.26254041000004</v>
      </c>
      <c r="Q1360" s="190">
        <f t="shared" si="691"/>
        <v>0</v>
      </c>
      <c r="R1360" s="191">
        <f t="shared" si="688"/>
        <v>0</v>
      </c>
      <c r="S1360" s="135">
        <f t="shared" si="680"/>
        <v>0</v>
      </c>
      <c r="T1360" s="145">
        <f t="shared" si="689"/>
        <v>7.8600000000000003E-2</v>
      </c>
      <c r="U1360" s="143">
        <f t="shared" si="669"/>
        <v>7</v>
      </c>
      <c r="V1360" s="143">
        <v>252</v>
      </c>
      <c r="W1360" s="142">
        <f t="shared" si="681"/>
        <v>1.002103985</v>
      </c>
      <c r="X1360" s="135">
        <f t="shared" si="682"/>
        <v>1.86678707</v>
      </c>
      <c r="Y1360" s="135">
        <f t="shared" si="683"/>
        <v>0</v>
      </c>
      <c r="Z1360" s="148" t="str">
        <f t="shared" si="692"/>
        <v>A+J=</v>
      </c>
      <c r="AA1360" s="140">
        <f t="shared" si="693"/>
        <v>45432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4"/>
      <c r="DX1360" s="1"/>
      <c r="DY1360" s="1"/>
      <c r="DZ1360" s="1"/>
      <c r="EA1360" s="1"/>
      <c r="EB1360" s="1"/>
      <c r="EC1360" s="1"/>
    </row>
    <row r="1361" spans="1:133" ht="15" x14ac:dyDescent="0.2">
      <c r="A1361" s="134">
        <f t="shared" si="684"/>
        <v>45414</v>
      </c>
      <c r="B1361" s="135">
        <f t="shared" si="676"/>
        <v>889.12932748000003</v>
      </c>
      <c r="C1361" s="220">
        <f t="shared" si="675"/>
        <v>680.99624755550008</v>
      </c>
      <c r="D1361" s="136">
        <f t="shared" si="685"/>
        <v>6858.17</v>
      </c>
      <c r="E1361" s="137">
        <f t="shared" si="671"/>
        <v>6869.14</v>
      </c>
      <c r="F1361" s="138">
        <f t="shared" si="672"/>
        <v>45373</v>
      </c>
      <c r="G1361" s="139">
        <f t="shared" si="677"/>
        <v>1.5995520670966101E-3</v>
      </c>
      <c r="H1361" s="140">
        <f t="shared" si="690"/>
        <v>45432</v>
      </c>
      <c r="I1361" s="140">
        <f t="shared" si="678"/>
        <v>45432</v>
      </c>
      <c r="J1361" s="141">
        <f t="shared" si="686"/>
        <v>19</v>
      </c>
      <c r="K1361" s="141">
        <f t="shared" si="674"/>
        <v>7</v>
      </c>
      <c r="L1361" s="8">
        <f t="shared" si="687"/>
        <v>1.0005890099999999</v>
      </c>
      <c r="M1361" s="142">
        <f t="shared" si="673"/>
        <v>1.00829937</v>
      </c>
      <c r="N1361" s="142">
        <f t="shared" si="668"/>
        <v>1.3021220685068509</v>
      </c>
      <c r="O1361" s="135">
        <f t="shared" si="670"/>
        <v>1.30288903</v>
      </c>
      <c r="P1361" s="135">
        <f t="shared" si="679"/>
        <v>887.26254041000004</v>
      </c>
      <c r="Q1361" s="190">
        <f t="shared" si="691"/>
        <v>0</v>
      </c>
      <c r="R1361" s="191">
        <f t="shared" si="688"/>
        <v>0</v>
      </c>
      <c r="S1361" s="135">
        <f t="shared" si="680"/>
        <v>0</v>
      </c>
      <c r="T1361" s="145">
        <f t="shared" si="689"/>
        <v>7.8600000000000003E-2</v>
      </c>
      <c r="U1361" s="143">
        <f t="shared" si="669"/>
        <v>7</v>
      </c>
      <c r="V1361" s="143">
        <v>252</v>
      </c>
      <c r="W1361" s="142">
        <f t="shared" si="681"/>
        <v>1.002103985</v>
      </c>
      <c r="X1361" s="135">
        <f t="shared" si="682"/>
        <v>1.86678707</v>
      </c>
      <c r="Y1361" s="135">
        <f t="shared" si="683"/>
        <v>0</v>
      </c>
      <c r="Z1361" s="148" t="str">
        <f t="shared" si="692"/>
        <v>A+J=</v>
      </c>
      <c r="AA1361" s="140">
        <f t="shared" si="693"/>
        <v>45432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4"/>
      <c r="DX1361" s="1"/>
      <c r="DY1361" s="1"/>
      <c r="DZ1361" s="1"/>
      <c r="EA1361" s="1"/>
      <c r="EB1361" s="1"/>
      <c r="EC1361" s="1"/>
    </row>
    <row r="1362" spans="1:133" ht="15" x14ac:dyDescent="0.2">
      <c r="A1362" s="134">
        <f t="shared" si="684"/>
        <v>45415</v>
      </c>
      <c r="B1362" s="135">
        <f t="shared" si="676"/>
        <v>889.47114896000005</v>
      </c>
      <c r="C1362" s="220">
        <f t="shared" si="675"/>
        <v>680.99624755550008</v>
      </c>
      <c r="D1362" s="136">
        <f t="shared" si="685"/>
        <v>6858.17</v>
      </c>
      <c r="E1362" s="137">
        <f t="shared" si="671"/>
        <v>6869.14</v>
      </c>
      <c r="F1362" s="138">
        <f t="shared" si="672"/>
        <v>45373</v>
      </c>
      <c r="G1362" s="139">
        <f t="shared" si="677"/>
        <v>1.5995520670966101E-3</v>
      </c>
      <c r="H1362" s="140">
        <f t="shared" si="690"/>
        <v>45432</v>
      </c>
      <c r="I1362" s="140">
        <f t="shared" si="678"/>
        <v>45432</v>
      </c>
      <c r="J1362" s="141">
        <f t="shared" si="686"/>
        <v>19</v>
      </c>
      <c r="K1362" s="141">
        <f t="shared" si="674"/>
        <v>8</v>
      </c>
      <c r="L1362" s="8">
        <f t="shared" si="687"/>
        <v>1.0006731799999999</v>
      </c>
      <c r="M1362" s="142">
        <f t="shared" si="673"/>
        <v>1.00829937</v>
      </c>
      <c r="N1362" s="142">
        <f t="shared" si="668"/>
        <v>1.3021220685068509</v>
      </c>
      <c r="O1362" s="135">
        <f t="shared" si="670"/>
        <v>1.30299863</v>
      </c>
      <c r="P1362" s="135">
        <f t="shared" si="679"/>
        <v>887.33717759000001</v>
      </c>
      <c r="Q1362" s="190">
        <f t="shared" si="691"/>
        <v>0</v>
      </c>
      <c r="R1362" s="191">
        <f t="shared" si="688"/>
        <v>0</v>
      </c>
      <c r="S1362" s="135">
        <f t="shared" si="680"/>
        <v>0</v>
      </c>
      <c r="T1362" s="145">
        <f t="shared" si="689"/>
        <v>7.8600000000000003E-2</v>
      </c>
      <c r="U1362" s="143">
        <f t="shared" si="669"/>
        <v>8</v>
      </c>
      <c r="V1362" s="143">
        <v>252</v>
      </c>
      <c r="W1362" s="142">
        <f t="shared" si="681"/>
        <v>1.0024049159999999</v>
      </c>
      <c r="X1362" s="135">
        <f t="shared" si="682"/>
        <v>2.1339713699999998</v>
      </c>
      <c r="Y1362" s="135">
        <f t="shared" si="683"/>
        <v>0</v>
      </c>
      <c r="Z1362" s="148" t="str">
        <f t="shared" si="692"/>
        <v>A+J=</v>
      </c>
      <c r="AA1362" s="140">
        <f t="shared" si="693"/>
        <v>45432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4"/>
      <c r="DX1362" s="1"/>
      <c r="DY1362" s="1"/>
      <c r="DZ1362" s="1"/>
      <c r="EA1362" s="1"/>
      <c r="EB1362" s="1"/>
      <c r="EC1362" s="1"/>
    </row>
    <row r="1363" spans="1:133" ht="15" x14ac:dyDescent="0.2">
      <c r="A1363" s="134">
        <f t="shared" si="684"/>
        <v>45416</v>
      </c>
      <c r="B1363" s="135">
        <f t="shared" si="676"/>
        <v>889.81310207000001</v>
      </c>
      <c r="C1363" s="220">
        <f t="shared" si="675"/>
        <v>680.99624755550008</v>
      </c>
      <c r="D1363" s="136">
        <f t="shared" si="685"/>
        <v>6858.17</v>
      </c>
      <c r="E1363" s="137">
        <f t="shared" si="671"/>
        <v>6869.14</v>
      </c>
      <c r="F1363" s="138">
        <f t="shared" si="672"/>
        <v>45373</v>
      </c>
      <c r="G1363" s="139">
        <f t="shared" si="677"/>
        <v>1.5995520670966101E-3</v>
      </c>
      <c r="H1363" s="140">
        <f t="shared" si="690"/>
        <v>45432</v>
      </c>
      <c r="I1363" s="140">
        <f t="shared" si="678"/>
        <v>45432</v>
      </c>
      <c r="J1363" s="141">
        <f t="shared" si="686"/>
        <v>19</v>
      </c>
      <c r="K1363" s="141">
        <f t="shared" si="674"/>
        <v>9</v>
      </c>
      <c r="L1363" s="8">
        <f t="shared" si="687"/>
        <v>1.0007573599999999</v>
      </c>
      <c r="M1363" s="142">
        <f t="shared" si="673"/>
        <v>1.00829937</v>
      </c>
      <c r="N1363" s="142">
        <f t="shared" si="668"/>
        <v>1.3021220685068509</v>
      </c>
      <c r="O1363" s="135">
        <f t="shared" si="670"/>
        <v>1.30310824</v>
      </c>
      <c r="P1363" s="135">
        <f t="shared" si="679"/>
        <v>887.41182159000005</v>
      </c>
      <c r="Q1363" s="190">
        <f t="shared" si="691"/>
        <v>0</v>
      </c>
      <c r="R1363" s="191">
        <f t="shared" si="688"/>
        <v>0</v>
      </c>
      <c r="S1363" s="135">
        <f t="shared" si="680"/>
        <v>0</v>
      </c>
      <c r="T1363" s="145">
        <f t="shared" si="689"/>
        <v>7.8600000000000003E-2</v>
      </c>
      <c r="U1363" s="143">
        <f t="shared" si="669"/>
        <v>9</v>
      </c>
      <c r="V1363" s="143">
        <v>252</v>
      </c>
      <c r="W1363" s="142">
        <f t="shared" si="681"/>
        <v>1.002705937</v>
      </c>
      <c r="X1363" s="135">
        <f t="shared" si="682"/>
        <v>2.4012804800000001</v>
      </c>
      <c r="Y1363" s="135">
        <f t="shared" si="683"/>
        <v>0</v>
      </c>
      <c r="Z1363" s="148" t="str">
        <f t="shared" si="692"/>
        <v>A+J=</v>
      </c>
      <c r="AA1363" s="140">
        <f t="shared" si="693"/>
        <v>45432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4"/>
      <c r="DX1363" s="1"/>
      <c r="DY1363" s="1"/>
      <c r="DZ1363" s="1"/>
      <c r="EA1363" s="1"/>
      <c r="EB1363" s="1"/>
      <c r="EC1363" s="1"/>
    </row>
    <row r="1364" spans="1:133" ht="15" x14ac:dyDescent="0.2">
      <c r="A1364" s="134">
        <f t="shared" si="684"/>
        <v>45417</v>
      </c>
      <c r="B1364" s="135">
        <f t="shared" si="676"/>
        <v>889.81310207000001</v>
      </c>
      <c r="C1364" s="220">
        <f t="shared" si="675"/>
        <v>680.99624755550008</v>
      </c>
      <c r="D1364" s="136">
        <f t="shared" si="685"/>
        <v>6858.17</v>
      </c>
      <c r="E1364" s="137">
        <f t="shared" si="671"/>
        <v>6869.14</v>
      </c>
      <c r="F1364" s="138">
        <f t="shared" si="672"/>
        <v>45373</v>
      </c>
      <c r="G1364" s="139">
        <f t="shared" si="677"/>
        <v>1.5995520670966101E-3</v>
      </c>
      <c r="H1364" s="140">
        <f t="shared" si="690"/>
        <v>45432</v>
      </c>
      <c r="I1364" s="140">
        <f t="shared" si="678"/>
        <v>45432</v>
      </c>
      <c r="J1364" s="141">
        <f t="shared" si="686"/>
        <v>19</v>
      </c>
      <c r="K1364" s="141">
        <f t="shared" si="674"/>
        <v>9</v>
      </c>
      <c r="L1364" s="8">
        <f t="shared" si="687"/>
        <v>1.0007573599999999</v>
      </c>
      <c r="M1364" s="142">
        <f t="shared" si="673"/>
        <v>1.00829937</v>
      </c>
      <c r="N1364" s="142">
        <f t="shared" si="668"/>
        <v>1.3021220685068509</v>
      </c>
      <c r="O1364" s="135">
        <f t="shared" si="670"/>
        <v>1.30310824</v>
      </c>
      <c r="P1364" s="135">
        <f t="shared" si="679"/>
        <v>887.41182159000005</v>
      </c>
      <c r="Q1364" s="190">
        <f t="shared" si="691"/>
        <v>0</v>
      </c>
      <c r="R1364" s="191">
        <f t="shared" si="688"/>
        <v>0</v>
      </c>
      <c r="S1364" s="135">
        <f t="shared" si="680"/>
        <v>0</v>
      </c>
      <c r="T1364" s="145">
        <f t="shared" si="689"/>
        <v>7.8600000000000003E-2</v>
      </c>
      <c r="U1364" s="143">
        <f t="shared" si="669"/>
        <v>9</v>
      </c>
      <c r="V1364" s="143">
        <v>252</v>
      </c>
      <c r="W1364" s="142">
        <f t="shared" si="681"/>
        <v>1.002705937</v>
      </c>
      <c r="X1364" s="135">
        <f t="shared" si="682"/>
        <v>2.4012804800000001</v>
      </c>
      <c r="Y1364" s="135">
        <f t="shared" si="683"/>
        <v>0</v>
      </c>
      <c r="Z1364" s="148" t="str">
        <f t="shared" si="692"/>
        <v>A+J=</v>
      </c>
      <c r="AA1364" s="140">
        <f t="shared" si="693"/>
        <v>45432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4"/>
      <c r="DX1364" s="1"/>
      <c r="DY1364" s="1"/>
      <c r="DZ1364" s="1"/>
      <c r="EA1364" s="1"/>
      <c r="EB1364" s="1"/>
      <c r="EC1364" s="1"/>
    </row>
    <row r="1365" spans="1:133" ht="15" x14ac:dyDescent="0.2">
      <c r="A1365" s="134">
        <f t="shared" si="684"/>
        <v>45418</v>
      </c>
      <c r="B1365" s="135">
        <f t="shared" si="676"/>
        <v>889.81310207000001</v>
      </c>
      <c r="C1365" s="220">
        <f t="shared" si="675"/>
        <v>680.99624755550008</v>
      </c>
      <c r="D1365" s="136">
        <f t="shared" si="685"/>
        <v>6858.17</v>
      </c>
      <c r="E1365" s="137">
        <f t="shared" si="671"/>
        <v>6869.14</v>
      </c>
      <c r="F1365" s="138">
        <f t="shared" si="672"/>
        <v>45373</v>
      </c>
      <c r="G1365" s="139">
        <f t="shared" si="677"/>
        <v>1.5995520670966101E-3</v>
      </c>
      <c r="H1365" s="140">
        <f t="shared" si="690"/>
        <v>45432</v>
      </c>
      <c r="I1365" s="140">
        <f t="shared" si="678"/>
        <v>45432</v>
      </c>
      <c r="J1365" s="141">
        <f t="shared" si="686"/>
        <v>19</v>
      </c>
      <c r="K1365" s="141">
        <f t="shared" si="674"/>
        <v>9</v>
      </c>
      <c r="L1365" s="8">
        <f t="shared" si="687"/>
        <v>1.0007573599999999</v>
      </c>
      <c r="M1365" s="142">
        <f t="shared" si="673"/>
        <v>1.00829937</v>
      </c>
      <c r="N1365" s="142">
        <f t="shared" si="668"/>
        <v>1.3021220685068509</v>
      </c>
      <c r="O1365" s="135">
        <f t="shared" si="670"/>
        <v>1.30310824</v>
      </c>
      <c r="P1365" s="135">
        <f t="shared" si="679"/>
        <v>887.41182159000005</v>
      </c>
      <c r="Q1365" s="190">
        <f t="shared" si="691"/>
        <v>0</v>
      </c>
      <c r="R1365" s="191">
        <f t="shared" si="688"/>
        <v>0</v>
      </c>
      <c r="S1365" s="135">
        <f t="shared" si="680"/>
        <v>0</v>
      </c>
      <c r="T1365" s="145">
        <f t="shared" si="689"/>
        <v>7.8600000000000003E-2</v>
      </c>
      <c r="U1365" s="143">
        <f t="shared" si="669"/>
        <v>9</v>
      </c>
      <c r="V1365" s="143">
        <v>252</v>
      </c>
      <c r="W1365" s="142">
        <f t="shared" si="681"/>
        <v>1.002705937</v>
      </c>
      <c r="X1365" s="135">
        <f t="shared" si="682"/>
        <v>2.4012804800000001</v>
      </c>
      <c r="Y1365" s="135">
        <f t="shared" si="683"/>
        <v>0</v>
      </c>
      <c r="Z1365" s="148" t="str">
        <f t="shared" si="692"/>
        <v>A+J=</v>
      </c>
      <c r="AA1365" s="140">
        <f t="shared" si="693"/>
        <v>45432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4"/>
      <c r="DX1365" s="1"/>
      <c r="DY1365" s="1"/>
      <c r="DZ1365" s="1"/>
      <c r="EA1365" s="1"/>
      <c r="EB1365" s="1"/>
      <c r="EC1365" s="1"/>
    </row>
    <row r="1366" spans="1:133" ht="15" x14ac:dyDescent="0.2">
      <c r="A1366" s="134">
        <f t="shared" si="684"/>
        <v>45419</v>
      </c>
      <c r="B1366" s="135">
        <f t="shared" si="676"/>
        <v>890.15518682000004</v>
      </c>
      <c r="C1366" s="220">
        <f t="shared" si="675"/>
        <v>680.99624755550008</v>
      </c>
      <c r="D1366" s="136">
        <f t="shared" si="685"/>
        <v>6858.17</v>
      </c>
      <c r="E1366" s="137">
        <f t="shared" si="671"/>
        <v>6869.14</v>
      </c>
      <c r="F1366" s="138">
        <f t="shared" si="672"/>
        <v>45373</v>
      </c>
      <c r="G1366" s="139">
        <f t="shared" si="677"/>
        <v>1.5995520670966101E-3</v>
      </c>
      <c r="H1366" s="140">
        <f t="shared" si="690"/>
        <v>45432</v>
      </c>
      <c r="I1366" s="140">
        <f t="shared" si="678"/>
        <v>45432</v>
      </c>
      <c r="J1366" s="141">
        <f t="shared" si="686"/>
        <v>19</v>
      </c>
      <c r="K1366" s="141">
        <f t="shared" si="674"/>
        <v>10</v>
      </c>
      <c r="L1366" s="8">
        <f t="shared" si="687"/>
        <v>1.0008415500000001</v>
      </c>
      <c r="M1366" s="142">
        <f t="shared" si="673"/>
        <v>1.00829937</v>
      </c>
      <c r="N1366" s="142">
        <f t="shared" si="668"/>
        <v>1.3021220685068509</v>
      </c>
      <c r="O1366" s="135">
        <f t="shared" si="670"/>
        <v>1.30321786</v>
      </c>
      <c r="P1366" s="135">
        <f t="shared" si="679"/>
        <v>887.48647240000003</v>
      </c>
      <c r="Q1366" s="190">
        <f t="shared" si="691"/>
        <v>0</v>
      </c>
      <c r="R1366" s="191">
        <f t="shared" si="688"/>
        <v>0</v>
      </c>
      <c r="S1366" s="135">
        <f t="shared" si="680"/>
        <v>0</v>
      </c>
      <c r="T1366" s="145">
        <f t="shared" si="689"/>
        <v>7.8600000000000003E-2</v>
      </c>
      <c r="U1366" s="143">
        <f t="shared" si="669"/>
        <v>10</v>
      </c>
      <c r="V1366" s="143">
        <v>252</v>
      </c>
      <c r="W1366" s="142">
        <f t="shared" si="681"/>
        <v>1.003007048</v>
      </c>
      <c r="X1366" s="135">
        <f t="shared" si="682"/>
        <v>2.6687144200000001</v>
      </c>
      <c r="Y1366" s="135">
        <f t="shared" si="683"/>
        <v>0</v>
      </c>
      <c r="Z1366" s="148" t="str">
        <f t="shared" si="692"/>
        <v>A+J=</v>
      </c>
      <c r="AA1366" s="140">
        <f t="shared" si="693"/>
        <v>45432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4"/>
      <c r="DX1366" s="1"/>
      <c r="DY1366" s="1"/>
      <c r="DZ1366" s="1"/>
      <c r="EA1366" s="1"/>
      <c r="EB1366" s="1"/>
      <c r="EC1366" s="1"/>
    </row>
    <row r="1367" spans="1:133" ht="15" x14ac:dyDescent="0.2">
      <c r="A1367" s="134">
        <f t="shared" si="684"/>
        <v>45420</v>
      </c>
      <c r="B1367" s="135">
        <f t="shared" si="676"/>
        <v>890.49740411999994</v>
      </c>
      <c r="C1367" s="220">
        <f t="shared" si="675"/>
        <v>680.99624755550008</v>
      </c>
      <c r="D1367" s="136">
        <f t="shared" si="685"/>
        <v>6858.17</v>
      </c>
      <c r="E1367" s="137">
        <f t="shared" si="671"/>
        <v>6869.14</v>
      </c>
      <c r="F1367" s="138">
        <f t="shared" si="672"/>
        <v>45373</v>
      </c>
      <c r="G1367" s="139">
        <f t="shared" si="677"/>
        <v>1.5995520670966101E-3</v>
      </c>
      <c r="H1367" s="140">
        <f t="shared" si="690"/>
        <v>45432</v>
      </c>
      <c r="I1367" s="140">
        <f t="shared" si="678"/>
        <v>45432</v>
      </c>
      <c r="J1367" s="141">
        <f t="shared" si="686"/>
        <v>19</v>
      </c>
      <c r="K1367" s="141">
        <f t="shared" si="674"/>
        <v>11</v>
      </c>
      <c r="L1367" s="8">
        <f t="shared" si="687"/>
        <v>1.00092574</v>
      </c>
      <c r="M1367" s="142">
        <f t="shared" si="673"/>
        <v>1.00829937</v>
      </c>
      <c r="N1367" s="142">
        <f t="shared" si="668"/>
        <v>1.3021220685068509</v>
      </c>
      <c r="O1367" s="135">
        <f t="shared" si="670"/>
        <v>1.30332749</v>
      </c>
      <c r="P1367" s="135">
        <f t="shared" si="679"/>
        <v>887.56113001999995</v>
      </c>
      <c r="Q1367" s="190">
        <f t="shared" si="691"/>
        <v>0</v>
      </c>
      <c r="R1367" s="191">
        <f t="shared" si="688"/>
        <v>0</v>
      </c>
      <c r="S1367" s="135">
        <f t="shared" si="680"/>
        <v>0</v>
      </c>
      <c r="T1367" s="145">
        <f t="shared" si="689"/>
        <v>7.8600000000000003E-2</v>
      </c>
      <c r="U1367" s="143">
        <f t="shared" si="669"/>
        <v>11</v>
      </c>
      <c r="V1367" s="143">
        <v>252</v>
      </c>
      <c r="W1367" s="142">
        <f t="shared" si="681"/>
        <v>1.0033082499999999</v>
      </c>
      <c r="X1367" s="135">
        <f t="shared" si="682"/>
        <v>2.9362740999999999</v>
      </c>
      <c r="Y1367" s="135">
        <f t="shared" si="683"/>
        <v>0</v>
      </c>
      <c r="Z1367" s="148" t="str">
        <f t="shared" si="692"/>
        <v>A+J=</v>
      </c>
      <c r="AA1367" s="140">
        <f t="shared" si="693"/>
        <v>45432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4"/>
      <c r="DX1367" s="1"/>
      <c r="DY1367" s="1"/>
      <c r="DZ1367" s="1"/>
      <c r="EA1367" s="1"/>
      <c r="EB1367" s="1"/>
      <c r="EC1367" s="1"/>
    </row>
    <row r="1368" spans="1:133" ht="15" x14ac:dyDescent="0.2">
      <c r="A1368" s="134">
        <f t="shared" si="684"/>
        <v>45421</v>
      </c>
      <c r="B1368" s="135">
        <f t="shared" si="676"/>
        <v>890.83975313000008</v>
      </c>
      <c r="C1368" s="220">
        <f t="shared" si="675"/>
        <v>680.99624755550008</v>
      </c>
      <c r="D1368" s="136">
        <f t="shared" si="685"/>
        <v>6858.17</v>
      </c>
      <c r="E1368" s="137">
        <f t="shared" si="671"/>
        <v>6869.14</v>
      </c>
      <c r="F1368" s="138">
        <f t="shared" si="672"/>
        <v>45373</v>
      </c>
      <c r="G1368" s="139">
        <f t="shared" si="677"/>
        <v>1.5995520670966101E-3</v>
      </c>
      <c r="H1368" s="140">
        <f t="shared" si="690"/>
        <v>45432</v>
      </c>
      <c r="I1368" s="140">
        <f t="shared" si="678"/>
        <v>45432</v>
      </c>
      <c r="J1368" s="141">
        <f t="shared" si="686"/>
        <v>19</v>
      </c>
      <c r="K1368" s="141">
        <f t="shared" si="674"/>
        <v>12</v>
      </c>
      <c r="L1368" s="8">
        <f t="shared" si="687"/>
        <v>1.0010099400000001</v>
      </c>
      <c r="M1368" s="142">
        <f t="shared" si="673"/>
        <v>1.00829937</v>
      </c>
      <c r="N1368" s="142">
        <f t="shared" si="668"/>
        <v>1.3021220685068509</v>
      </c>
      <c r="O1368" s="135">
        <f t="shared" si="670"/>
        <v>1.3034371300000001</v>
      </c>
      <c r="P1368" s="135">
        <f t="shared" si="679"/>
        <v>887.63579445000005</v>
      </c>
      <c r="Q1368" s="190">
        <f t="shared" si="691"/>
        <v>0</v>
      </c>
      <c r="R1368" s="191">
        <f t="shared" si="688"/>
        <v>0</v>
      </c>
      <c r="S1368" s="135">
        <f t="shared" si="680"/>
        <v>0</v>
      </c>
      <c r="T1368" s="145">
        <f t="shared" si="689"/>
        <v>7.8600000000000003E-2</v>
      </c>
      <c r="U1368" s="143">
        <f t="shared" si="669"/>
        <v>12</v>
      </c>
      <c r="V1368" s="143">
        <v>252</v>
      </c>
      <c r="W1368" s="142">
        <f t="shared" si="681"/>
        <v>1.003609542</v>
      </c>
      <c r="X1368" s="135">
        <f t="shared" si="682"/>
        <v>3.2039586799999999</v>
      </c>
      <c r="Y1368" s="135">
        <f t="shared" si="683"/>
        <v>0</v>
      </c>
      <c r="Z1368" s="148" t="str">
        <f t="shared" si="692"/>
        <v>A+J=</v>
      </c>
      <c r="AA1368" s="140">
        <f t="shared" si="693"/>
        <v>45432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4"/>
      <c r="DX1368" s="1"/>
      <c r="DY1368" s="1"/>
      <c r="DZ1368" s="1"/>
      <c r="EA1368" s="1"/>
      <c r="EB1368" s="1"/>
      <c r="EC1368" s="1"/>
    </row>
    <row r="1369" spans="1:133" ht="15" x14ac:dyDescent="0.2">
      <c r="A1369" s="134">
        <f t="shared" si="684"/>
        <v>45422</v>
      </c>
      <c r="B1369" s="135">
        <f t="shared" si="676"/>
        <v>891.18223384999999</v>
      </c>
      <c r="C1369" s="220">
        <f t="shared" si="675"/>
        <v>680.99624755550008</v>
      </c>
      <c r="D1369" s="136">
        <f t="shared" si="685"/>
        <v>6858.17</v>
      </c>
      <c r="E1369" s="137">
        <f t="shared" si="671"/>
        <v>6869.14</v>
      </c>
      <c r="F1369" s="138">
        <f t="shared" si="672"/>
        <v>45373</v>
      </c>
      <c r="G1369" s="139">
        <f t="shared" si="677"/>
        <v>1.5995520670966101E-3</v>
      </c>
      <c r="H1369" s="140">
        <f t="shared" si="690"/>
        <v>45432</v>
      </c>
      <c r="I1369" s="140">
        <f t="shared" si="678"/>
        <v>45432</v>
      </c>
      <c r="J1369" s="141">
        <f t="shared" si="686"/>
        <v>19</v>
      </c>
      <c r="K1369" s="141">
        <f t="shared" si="674"/>
        <v>13</v>
      </c>
      <c r="L1369" s="8">
        <f t="shared" si="687"/>
        <v>1.0010941499999999</v>
      </c>
      <c r="M1369" s="142">
        <f t="shared" si="673"/>
        <v>1.00829937</v>
      </c>
      <c r="N1369" s="142">
        <f t="shared" si="668"/>
        <v>1.3021220685068509</v>
      </c>
      <c r="O1369" s="135">
        <f t="shared" si="670"/>
        <v>1.30354678</v>
      </c>
      <c r="P1369" s="135">
        <f t="shared" si="679"/>
        <v>887.71046568999998</v>
      </c>
      <c r="Q1369" s="190">
        <f t="shared" si="691"/>
        <v>0</v>
      </c>
      <c r="R1369" s="191">
        <f t="shared" si="688"/>
        <v>0</v>
      </c>
      <c r="S1369" s="135">
        <f t="shared" si="680"/>
        <v>0</v>
      </c>
      <c r="T1369" s="145">
        <f t="shared" si="689"/>
        <v>7.8600000000000003E-2</v>
      </c>
      <c r="U1369" s="143">
        <f t="shared" si="669"/>
        <v>13</v>
      </c>
      <c r="V1369" s="143">
        <v>252</v>
      </c>
      <c r="W1369" s="142">
        <f t="shared" si="681"/>
        <v>1.0039109239999999</v>
      </c>
      <c r="X1369" s="135">
        <f t="shared" si="682"/>
        <v>3.4717681599999999</v>
      </c>
      <c r="Y1369" s="135">
        <f t="shared" si="683"/>
        <v>0</v>
      </c>
      <c r="Z1369" s="148" t="str">
        <f t="shared" si="692"/>
        <v>A+J=</v>
      </c>
      <c r="AA1369" s="140">
        <f t="shared" si="693"/>
        <v>45432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4"/>
      <c r="DX1369" s="1"/>
      <c r="DY1369" s="1"/>
      <c r="DZ1369" s="1"/>
      <c r="EA1369" s="1"/>
      <c r="EB1369" s="1"/>
      <c r="EC1369" s="1"/>
    </row>
    <row r="1370" spans="1:133" ht="15" x14ac:dyDescent="0.2">
      <c r="A1370" s="134">
        <f t="shared" si="684"/>
        <v>45423</v>
      </c>
      <c r="B1370" s="135">
        <f t="shared" si="676"/>
        <v>891.52484036999999</v>
      </c>
      <c r="C1370" s="220">
        <f t="shared" si="675"/>
        <v>680.99624755550008</v>
      </c>
      <c r="D1370" s="136">
        <f t="shared" si="685"/>
        <v>6858.17</v>
      </c>
      <c r="E1370" s="137">
        <f t="shared" si="671"/>
        <v>6869.14</v>
      </c>
      <c r="F1370" s="138">
        <f t="shared" si="672"/>
        <v>45373</v>
      </c>
      <c r="G1370" s="139">
        <f t="shared" si="677"/>
        <v>1.5995520670966101E-3</v>
      </c>
      <c r="H1370" s="140">
        <f t="shared" si="690"/>
        <v>45432</v>
      </c>
      <c r="I1370" s="140">
        <f t="shared" si="678"/>
        <v>45432</v>
      </c>
      <c r="J1370" s="141">
        <f t="shared" si="686"/>
        <v>19</v>
      </c>
      <c r="K1370" s="141">
        <f t="shared" si="674"/>
        <v>14</v>
      </c>
      <c r="L1370" s="8">
        <f t="shared" si="687"/>
        <v>1.0011783599999999</v>
      </c>
      <c r="M1370" s="142">
        <f t="shared" si="673"/>
        <v>1.00829937</v>
      </c>
      <c r="N1370" s="142">
        <f t="shared" si="668"/>
        <v>1.3021220685068509</v>
      </c>
      <c r="O1370" s="135">
        <f t="shared" si="670"/>
        <v>1.30365643</v>
      </c>
      <c r="P1370" s="135">
        <f t="shared" si="679"/>
        <v>887.78513693000002</v>
      </c>
      <c r="Q1370" s="190">
        <f t="shared" si="691"/>
        <v>0</v>
      </c>
      <c r="R1370" s="191">
        <f t="shared" si="688"/>
        <v>0</v>
      </c>
      <c r="S1370" s="135">
        <f t="shared" si="680"/>
        <v>0</v>
      </c>
      <c r="T1370" s="145">
        <f t="shared" si="689"/>
        <v>7.8600000000000003E-2</v>
      </c>
      <c r="U1370" s="143">
        <f t="shared" si="669"/>
        <v>14</v>
      </c>
      <c r="V1370" s="143">
        <v>252</v>
      </c>
      <c r="W1370" s="142">
        <f t="shared" si="681"/>
        <v>1.0042123970000001</v>
      </c>
      <c r="X1370" s="135">
        <f t="shared" si="682"/>
        <v>3.73970344</v>
      </c>
      <c r="Y1370" s="135">
        <f t="shared" si="683"/>
        <v>0</v>
      </c>
      <c r="Z1370" s="148" t="str">
        <f t="shared" si="692"/>
        <v>A+J=</v>
      </c>
      <c r="AA1370" s="140">
        <f t="shared" si="693"/>
        <v>45432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4"/>
      <c r="DX1370" s="1"/>
      <c r="DY1370" s="1"/>
      <c r="DZ1370" s="1"/>
      <c r="EA1370" s="1"/>
      <c r="EB1370" s="1"/>
      <c r="EC1370" s="1"/>
    </row>
    <row r="1371" spans="1:133" ht="15" x14ac:dyDescent="0.2">
      <c r="A1371" s="134">
        <f t="shared" si="684"/>
        <v>45424</v>
      </c>
      <c r="B1371" s="135">
        <f t="shared" si="676"/>
        <v>891.52484036999999</v>
      </c>
      <c r="C1371" s="220">
        <f t="shared" si="675"/>
        <v>680.99624755550008</v>
      </c>
      <c r="D1371" s="136">
        <f t="shared" si="685"/>
        <v>6858.17</v>
      </c>
      <c r="E1371" s="137">
        <f t="shared" si="671"/>
        <v>6869.14</v>
      </c>
      <c r="F1371" s="138">
        <f t="shared" si="672"/>
        <v>45373</v>
      </c>
      <c r="G1371" s="139">
        <f t="shared" si="677"/>
        <v>1.5995520670966101E-3</v>
      </c>
      <c r="H1371" s="140">
        <f t="shared" si="690"/>
        <v>45432</v>
      </c>
      <c r="I1371" s="140">
        <f t="shared" si="678"/>
        <v>45432</v>
      </c>
      <c r="J1371" s="141">
        <f t="shared" si="686"/>
        <v>19</v>
      </c>
      <c r="K1371" s="141">
        <f t="shared" si="674"/>
        <v>14</v>
      </c>
      <c r="L1371" s="8">
        <f t="shared" si="687"/>
        <v>1.0011783599999999</v>
      </c>
      <c r="M1371" s="142">
        <f t="shared" si="673"/>
        <v>1.00829937</v>
      </c>
      <c r="N1371" s="142">
        <f t="shared" si="668"/>
        <v>1.3021220685068509</v>
      </c>
      <c r="O1371" s="135">
        <f t="shared" si="670"/>
        <v>1.30365643</v>
      </c>
      <c r="P1371" s="135">
        <f t="shared" si="679"/>
        <v>887.78513693000002</v>
      </c>
      <c r="Q1371" s="190">
        <f t="shared" si="691"/>
        <v>0</v>
      </c>
      <c r="R1371" s="191">
        <f t="shared" si="688"/>
        <v>0</v>
      </c>
      <c r="S1371" s="135">
        <f t="shared" si="680"/>
        <v>0</v>
      </c>
      <c r="T1371" s="145">
        <f t="shared" si="689"/>
        <v>7.8600000000000003E-2</v>
      </c>
      <c r="U1371" s="143">
        <f t="shared" si="669"/>
        <v>14</v>
      </c>
      <c r="V1371" s="143">
        <v>252</v>
      </c>
      <c r="W1371" s="142">
        <f t="shared" si="681"/>
        <v>1.0042123970000001</v>
      </c>
      <c r="X1371" s="135">
        <f t="shared" si="682"/>
        <v>3.73970344</v>
      </c>
      <c r="Y1371" s="135">
        <f t="shared" si="683"/>
        <v>0</v>
      </c>
      <c r="Z1371" s="148" t="str">
        <f t="shared" si="692"/>
        <v>A+J=</v>
      </c>
      <c r="AA1371" s="140">
        <f t="shared" si="693"/>
        <v>45432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4"/>
      <c r="DX1371" s="1"/>
      <c r="DY1371" s="1"/>
      <c r="DZ1371" s="1"/>
      <c r="EA1371" s="1"/>
      <c r="EB1371" s="1"/>
      <c r="EC1371" s="1"/>
    </row>
    <row r="1372" spans="1:133" ht="15" x14ac:dyDescent="0.2">
      <c r="A1372" s="134">
        <f t="shared" si="684"/>
        <v>45425</v>
      </c>
      <c r="B1372" s="135">
        <f t="shared" si="676"/>
        <v>891.52484036999999</v>
      </c>
      <c r="C1372" s="220">
        <f t="shared" si="675"/>
        <v>680.99624755550008</v>
      </c>
      <c r="D1372" s="136">
        <f t="shared" si="685"/>
        <v>6858.17</v>
      </c>
      <c r="E1372" s="137">
        <f t="shared" si="671"/>
        <v>6869.14</v>
      </c>
      <c r="F1372" s="138">
        <f t="shared" si="672"/>
        <v>45373</v>
      </c>
      <c r="G1372" s="139">
        <f t="shared" si="677"/>
        <v>1.5995520670966101E-3</v>
      </c>
      <c r="H1372" s="140">
        <f t="shared" si="690"/>
        <v>45432</v>
      </c>
      <c r="I1372" s="140">
        <f t="shared" si="678"/>
        <v>45432</v>
      </c>
      <c r="J1372" s="141">
        <f t="shared" si="686"/>
        <v>19</v>
      </c>
      <c r="K1372" s="141">
        <f t="shared" si="674"/>
        <v>14</v>
      </c>
      <c r="L1372" s="8">
        <f t="shared" si="687"/>
        <v>1.0011783599999999</v>
      </c>
      <c r="M1372" s="142">
        <f t="shared" si="673"/>
        <v>1.00829937</v>
      </c>
      <c r="N1372" s="142">
        <f t="shared" si="668"/>
        <v>1.3021220685068509</v>
      </c>
      <c r="O1372" s="135">
        <f t="shared" si="670"/>
        <v>1.30365643</v>
      </c>
      <c r="P1372" s="135">
        <f t="shared" si="679"/>
        <v>887.78513693000002</v>
      </c>
      <c r="Q1372" s="190">
        <f t="shared" si="691"/>
        <v>0</v>
      </c>
      <c r="R1372" s="191">
        <f t="shared" si="688"/>
        <v>0</v>
      </c>
      <c r="S1372" s="135">
        <f t="shared" si="680"/>
        <v>0</v>
      </c>
      <c r="T1372" s="145">
        <f t="shared" si="689"/>
        <v>7.8600000000000003E-2</v>
      </c>
      <c r="U1372" s="143">
        <f t="shared" si="669"/>
        <v>14</v>
      </c>
      <c r="V1372" s="143">
        <v>252</v>
      </c>
      <c r="W1372" s="142">
        <f t="shared" si="681"/>
        <v>1.0042123970000001</v>
      </c>
      <c r="X1372" s="135">
        <f t="shared" si="682"/>
        <v>3.73970344</v>
      </c>
      <c r="Y1372" s="135">
        <f t="shared" si="683"/>
        <v>0</v>
      </c>
      <c r="Z1372" s="148" t="str">
        <f t="shared" si="692"/>
        <v>A+J=</v>
      </c>
      <c r="AA1372" s="140">
        <f t="shared" si="693"/>
        <v>45432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4"/>
      <c r="DX1372" s="1"/>
      <c r="DY1372" s="1"/>
      <c r="DZ1372" s="1"/>
      <c r="EA1372" s="1"/>
      <c r="EB1372" s="1"/>
      <c r="EC1372" s="1"/>
    </row>
    <row r="1373" spans="1:133" ht="15" x14ac:dyDescent="0.2">
      <c r="A1373" s="134">
        <f t="shared" si="684"/>
        <v>45426</v>
      </c>
      <c r="B1373" s="135">
        <f t="shared" si="676"/>
        <v>891.86759323000001</v>
      </c>
      <c r="C1373" s="220">
        <f t="shared" si="675"/>
        <v>680.99624755550008</v>
      </c>
      <c r="D1373" s="136">
        <f t="shared" si="685"/>
        <v>6858.17</v>
      </c>
      <c r="E1373" s="137">
        <f t="shared" si="671"/>
        <v>6869.14</v>
      </c>
      <c r="F1373" s="138">
        <f t="shared" si="672"/>
        <v>45373</v>
      </c>
      <c r="G1373" s="139">
        <f t="shared" si="677"/>
        <v>1.5995520670966101E-3</v>
      </c>
      <c r="H1373" s="140">
        <f t="shared" si="690"/>
        <v>45432</v>
      </c>
      <c r="I1373" s="140">
        <f t="shared" si="678"/>
        <v>45432</v>
      </c>
      <c r="J1373" s="141">
        <f t="shared" si="686"/>
        <v>19</v>
      </c>
      <c r="K1373" s="141">
        <f t="shared" si="674"/>
        <v>15</v>
      </c>
      <c r="L1373" s="8">
        <f t="shared" si="687"/>
        <v>1.0012625900000001</v>
      </c>
      <c r="M1373" s="142">
        <f t="shared" si="673"/>
        <v>1.00829937</v>
      </c>
      <c r="N1373" s="142">
        <f t="shared" si="668"/>
        <v>1.3021220685068509</v>
      </c>
      <c r="O1373" s="135">
        <f t="shared" si="670"/>
        <v>1.30376611</v>
      </c>
      <c r="P1373" s="135">
        <f t="shared" si="679"/>
        <v>887.85982860000001</v>
      </c>
      <c r="Q1373" s="190">
        <f t="shared" si="691"/>
        <v>0</v>
      </c>
      <c r="R1373" s="191">
        <f t="shared" si="688"/>
        <v>0</v>
      </c>
      <c r="S1373" s="135">
        <f t="shared" si="680"/>
        <v>0</v>
      </c>
      <c r="T1373" s="145">
        <f t="shared" si="689"/>
        <v>7.8600000000000003E-2</v>
      </c>
      <c r="U1373" s="143">
        <f t="shared" si="669"/>
        <v>15</v>
      </c>
      <c r="V1373" s="143">
        <v>252</v>
      </c>
      <c r="W1373" s="142">
        <f t="shared" si="681"/>
        <v>1.004513961</v>
      </c>
      <c r="X1373" s="135">
        <f t="shared" si="682"/>
        <v>4.0077646299999996</v>
      </c>
      <c r="Y1373" s="135">
        <f t="shared" si="683"/>
        <v>0</v>
      </c>
      <c r="Z1373" s="148" t="str">
        <f t="shared" si="692"/>
        <v>A+J=</v>
      </c>
      <c r="AA1373" s="140">
        <f t="shared" si="693"/>
        <v>45432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4"/>
      <c r="DX1373" s="1"/>
      <c r="DY1373" s="1"/>
      <c r="DZ1373" s="1"/>
      <c r="EA1373" s="1"/>
      <c r="EB1373" s="1"/>
      <c r="EC1373" s="1"/>
    </row>
    <row r="1374" spans="1:133" ht="15" x14ac:dyDescent="0.2">
      <c r="A1374" s="134">
        <f t="shared" si="684"/>
        <v>45427</v>
      </c>
      <c r="B1374" s="135">
        <f t="shared" si="676"/>
        <v>892.21047105000002</v>
      </c>
      <c r="C1374" s="220">
        <f t="shared" si="675"/>
        <v>680.99624755550008</v>
      </c>
      <c r="D1374" s="136">
        <f t="shared" si="685"/>
        <v>6858.17</v>
      </c>
      <c r="E1374" s="137">
        <f t="shared" si="671"/>
        <v>6869.14</v>
      </c>
      <c r="F1374" s="138">
        <f t="shared" si="672"/>
        <v>45373</v>
      </c>
      <c r="G1374" s="139">
        <f t="shared" si="677"/>
        <v>1.5995520670966101E-3</v>
      </c>
      <c r="H1374" s="140">
        <f t="shared" si="690"/>
        <v>45432</v>
      </c>
      <c r="I1374" s="140">
        <f t="shared" si="678"/>
        <v>45432</v>
      </c>
      <c r="J1374" s="141">
        <f t="shared" si="686"/>
        <v>19</v>
      </c>
      <c r="K1374" s="141">
        <f t="shared" si="674"/>
        <v>16</v>
      </c>
      <c r="L1374" s="8">
        <f t="shared" si="687"/>
        <v>1.00134682</v>
      </c>
      <c r="M1374" s="142">
        <f t="shared" si="673"/>
        <v>1.00829937</v>
      </c>
      <c r="N1374" s="142">
        <f t="shared" si="668"/>
        <v>1.3021220685068509</v>
      </c>
      <c r="O1374" s="135">
        <f t="shared" si="670"/>
        <v>1.30387579</v>
      </c>
      <c r="P1374" s="135">
        <f t="shared" si="679"/>
        <v>887.93452026</v>
      </c>
      <c r="Q1374" s="190">
        <f t="shared" si="691"/>
        <v>0</v>
      </c>
      <c r="R1374" s="191">
        <f t="shared" si="688"/>
        <v>0</v>
      </c>
      <c r="S1374" s="135">
        <f t="shared" si="680"/>
        <v>0</v>
      </c>
      <c r="T1374" s="145">
        <f t="shared" si="689"/>
        <v>7.8600000000000003E-2</v>
      </c>
      <c r="U1374" s="143">
        <f t="shared" si="669"/>
        <v>16</v>
      </c>
      <c r="V1374" s="143">
        <v>252</v>
      </c>
      <c r="W1374" s="142">
        <f t="shared" si="681"/>
        <v>1.0048156150000001</v>
      </c>
      <c r="X1374" s="135">
        <f t="shared" si="682"/>
        <v>4.2759507899999996</v>
      </c>
      <c r="Y1374" s="135">
        <f t="shared" si="683"/>
        <v>0</v>
      </c>
      <c r="Z1374" s="148" t="str">
        <f t="shared" si="692"/>
        <v>A+J=</v>
      </c>
      <c r="AA1374" s="140">
        <f t="shared" si="693"/>
        <v>45432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4"/>
      <c r="DX1374" s="1"/>
      <c r="DY1374" s="1"/>
      <c r="DZ1374" s="1"/>
      <c r="EA1374" s="1"/>
      <c r="EB1374" s="1"/>
      <c r="EC1374" s="1"/>
    </row>
    <row r="1375" spans="1:133" ht="15" x14ac:dyDescent="0.2">
      <c r="A1375" s="134">
        <f t="shared" si="684"/>
        <v>45428</v>
      </c>
      <c r="B1375" s="135">
        <f t="shared" si="676"/>
        <v>892.55347474999996</v>
      </c>
      <c r="C1375" s="220">
        <f t="shared" si="675"/>
        <v>680.99624755550008</v>
      </c>
      <c r="D1375" s="136">
        <f t="shared" si="685"/>
        <v>6858.17</v>
      </c>
      <c r="E1375" s="137">
        <f t="shared" si="671"/>
        <v>6869.14</v>
      </c>
      <c r="F1375" s="138">
        <f t="shared" si="672"/>
        <v>45373</v>
      </c>
      <c r="G1375" s="139">
        <f t="shared" si="677"/>
        <v>1.5995520670966101E-3</v>
      </c>
      <c r="H1375" s="140">
        <f t="shared" si="690"/>
        <v>45432</v>
      </c>
      <c r="I1375" s="140">
        <f t="shared" si="678"/>
        <v>45432</v>
      </c>
      <c r="J1375" s="141">
        <f t="shared" si="686"/>
        <v>19</v>
      </c>
      <c r="K1375" s="141">
        <f t="shared" si="674"/>
        <v>17</v>
      </c>
      <c r="L1375" s="8">
        <f t="shared" si="687"/>
        <v>1.0014310500000001</v>
      </c>
      <c r="M1375" s="142">
        <f t="shared" si="673"/>
        <v>1.00829937</v>
      </c>
      <c r="N1375" s="142">
        <f t="shared" ref="N1375:N1438" si="694">IF(I1375&gt;I1374,N1374*M1375,N1374)</f>
        <v>1.3021220685068509</v>
      </c>
      <c r="O1375" s="135">
        <f t="shared" si="670"/>
        <v>1.30398547</v>
      </c>
      <c r="P1375" s="135">
        <f t="shared" si="679"/>
        <v>888.00921192999999</v>
      </c>
      <c r="Q1375" s="190">
        <f t="shared" si="691"/>
        <v>0</v>
      </c>
      <c r="R1375" s="191">
        <f t="shared" si="688"/>
        <v>0</v>
      </c>
      <c r="S1375" s="135">
        <f t="shared" si="680"/>
        <v>0</v>
      </c>
      <c r="T1375" s="145">
        <f t="shared" si="689"/>
        <v>7.8600000000000003E-2</v>
      </c>
      <c r="U1375" s="143">
        <f t="shared" si="669"/>
        <v>17</v>
      </c>
      <c r="V1375" s="143">
        <v>252</v>
      </c>
      <c r="W1375" s="142">
        <f t="shared" si="681"/>
        <v>1.0051173600000001</v>
      </c>
      <c r="X1375" s="135">
        <f t="shared" si="682"/>
        <v>4.5442628200000001</v>
      </c>
      <c r="Y1375" s="135">
        <f t="shared" si="683"/>
        <v>0</v>
      </c>
      <c r="Z1375" s="148" t="str">
        <f t="shared" si="692"/>
        <v>A+J=</v>
      </c>
      <c r="AA1375" s="140">
        <f t="shared" si="693"/>
        <v>45432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4"/>
      <c r="DX1375" s="1"/>
      <c r="DY1375" s="1"/>
      <c r="DZ1375" s="1"/>
      <c r="EA1375" s="1"/>
      <c r="EB1375" s="1"/>
      <c r="EC1375" s="1"/>
    </row>
    <row r="1376" spans="1:133" ht="15" x14ac:dyDescent="0.2">
      <c r="A1376" s="134">
        <f t="shared" si="684"/>
        <v>45429</v>
      </c>
      <c r="B1376" s="135">
        <f t="shared" si="676"/>
        <v>892.89661803000001</v>
      </c>
      <c r="C1376" s="220">
        <f t="shared" si="675"/>
        <v>680.99624755550008</v>
      </c>
      <c r="D1376" s="136">
        <f t="shared" si="685"/>
        <v>6858.17</v>
      </c>
      <c r="E1376" s="137">
        <f t="shared" si="671"/>
        <v>6869.14</v>
      </c>
      <c r="F1376" s="138">
        <f t="shared" si="672"/>
        <v>45373</v>
      </c>
      <c r="G1376" s="139">
        <f t="shared" si="677"/>
        <v>1.5995520670966101E-3</v>
      </c>
      <c r="H1376" s="140">
        <f t="shared" si="690"/>
        <v>45432</v>
      </c>
      <c r="I1376" s="140">
        <f t="shared" si="678"/>
        <v>45432</v>
      </c>
      <c r="J1376" s="141">
        <f t="shared" si="686"/>
        <v>19</v>
      </c>
      <c r="K1376" s="141">
        <f t="shared" si="674"/>
        <v>18</v>
      </c>
      <c r="L1376" s="8">
        <f t="shared" si="687"/>
        <v>1.0015153000000001</v>
      </c>
      <c r="M1376" s="142">
        <f t="shared" si="673"/>
        <v>1.00829937</v>
      </c>
      <c r="N1376" s="142">
        <f t="shared" si="694"/>
        <v>1.3021220685068509</v>
      </c>
      <c r="O1376" s="135">
        <f t="shared" si="670"/>
        <v>1.3040951700000001</v>
      </c>
      <c r="P1376" s="135">
        <f t="shared" si="679"/>
        <v>888.08391721999999</v>
      </c>
      <c r="Q1376" s="190">
        <f t="shared" si="691"/>
        <v>0</v>
      </c>
      <c r="R1376" s="191">
        <f t="shared" si="688"/>
        <v>0</v>
      </c>
      <c r="S1376" s="135">
        <f t="shared" si="680"/>
        <v>0</v>
      </c>
      <c r="T1376" s="145">
        <f t="shared" si="689"/>
        <v>7.8600000000000003E-2</v>
      </c>
      <c r="U1376" s="143">
        <f t="shared" si="669"/>
        <v>18</v>
      </c>
      <c r="V1376" s="143">
        <v>252</v>
      </c>
      <c r="W1376" s="142">
        <f t="shared" si="681"/>
        <v>1.0054191960000001</v>
      </c>
      <c r="X1376" s="135">
        <f t="shared" si="682"/>
        <v>4.8127008099999999</v>
      </c>
      <c r="Y1376" s="135">
        <f t="shared" si="683"/>
        <v>0</v>
      </c>
      <c r="Z1376" s="148" t="str">
        <f t="shared" si="692"/>
        <v>A+J=</v>
      </c>
      <c r="AA1376" s="140">
        <f t="shared" si="693"/>
        <v>45432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4"/>
      <c r="DX1376" s="1"/>
      <c r="DY1376" s="1"/>
      <c r="DZ1376" s="1"/>
      <c r="EA1376" s="1"/>
      <c r="EB1376" s="1"/>
      <c r="EC1376" s="1"/>
    </row>
    <row r="1377" spans="1:133" ht="15" x14ac:dyDescent="0.2">
      <c r="A1377" s="134">
        <f t="shared" si="684"/>
        <v>45430</v>
      </c>
      <c r="B1377" s="135">
        <f t="shared" si="676"/>
        <v>893.23988634</v>
      </c>
      <c r="C1377" s="220">
        <f t="shared" si="675"/>
        <v>680.99624755550008</v>
      </c>
      <c r="D1377" s="136">
        <f t="shared" si="685"/>
        <v>6858.17</v>
      </c>
      <c r="E1377" s="137">
        <f t="shared" si="671"/>
        <v>6869.14</v>
      </c>
      <c r="F1377" s="138">
        <f t="shared" si="672"/>
        <v>45373</v>
      </c>
      <c r="G1377" s="139">
        <f t="shared" si="677"/>
        <v>1.5995520670966101E-3</v>
      </c>
      <c r="H1377" s="140">
        <f t="shared" si="690"/>
        <v>45432</v>
      </c>
      <c r="I1377" s="140">
        <f t="shared" si="678"/>
        <v>45432</v>
      </c>
      <c r="J1377" s="141">
        <f t="shared" si="686"/>
        <v>19</v>
      </c>
      <c r="K1377" s="141">
        <f t="shared" si="674"/>
        <v>19</v>
      </c>
      <c r="L1377" s="8">
        <f t="shared" si="687"/>
        <v>1.0015995499999999</v>
      </c>
      <c r="M1377" s="142">
        <f t="shared" si="673"/>
        <v>1.00829937</v>
      </c>
      <c r="N1377" s="142">
        <f t="shared" si="694"/>
        <v>1.3021220685068509</v>
      </c>
      <c r="O1377" s="135">
        <f t="shared" si="670"/>
        <v>1.30420487</v>
      </c>
      <c r="P1377" s="135">
        <f t="shared" si="679"/>
        <v>888.15862250999999</v>
      </c>
      <c r="Q1377" s="190">
        <f t="shared" si="691"/>
        <v>0</v>
      </c>
      <c r="R1377" s="191">
        <f t="shared" si="688"/>
        <v>0</v>
      </c>
      <c r="S1377" s="135">
        <f t="shared" si="680"/>
        <v>0</v>
      </c>
      <c r="T1377" s="145">
        <f t="shared" si="689"/>
        <v>7.8600000000000003E-2</v>
      </c>
      <c r="U1377" s="143">
        <f t="shared" si="669"/>
        <v>19</v>
      </c>
      <c r="V1377" s="143">
        <v>252</v>
      </c>
      <c r="W1377" s="142">
        <f t="shared" si="681"/>
        <v>1.005721122</v>
      </c>
      <c r="X1377" s="135">
        <f t="shared" si="682"/>
        <v>5.0812638300000001</v>
      </c>
      <c r="Y1377" s="135">
        <f t="shared" si="683"/>
        <v>0</v>
      </c>
      <c r="Z1377" s="148" t="str">
        <f t="shared" si="692"/>
        <v>A+J=</v>
      </c>
      <c r="AA1377" s="140">
        <f t="shared" si="693"/>
        <v>45432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4"/>
      <c r="DX1377" s="1"/>
      <c r="DY1377" s="1"/>
      <c r="DZ1377" s="1"/>
      <c r="EA1377" s="1"/>
      <c r="EB1377" s="1"/>
      <c r="EC1377" s="1"/>
    </row>
    <row r="1378" spans="1:133" ht="15" x14ac:dyDescent="0.2">
      <c r="A1378" s="134">
        <f t="shared" si="684"/>
        <v>45431</v>
      </c>
      <c r="B1378" s="135">
        <f t="shared" si="676"/>
        <v>893.23988634</v>
      </c>
      <c r="C1378" s="220">
        <f t="shared" si="675"/>
        <v>680.99624755550008</v>
      </c>
      <c r="D1378" s="136">
        <f t="shared" si="685"/>
        <v>6858.17</v>
      </c>
      <c r="E1378" s="137">
        <f t="shared" si="671"/>
        <v>6869.14</v>
      </c>
      <c r="F1378" s="138">
        <f t="shared" si="672"/>
        <v>45373</v>
      </c>
      <c r="G1378" s="139">
        <f t="shared" si="677"/>
        <v>1.5995520670966101E-3</v>
      </c>
      <c r="H1378" s="140">
        <f t="shared" si="690"/>
        <v>45432</v>
      </c>
      <c r="I1378" s="140">
        <f t="shared" si="678"/>
        <v>45432</v>
      </c>
      <c r="J1378" s="141">
        <f t="shared" si="686"/>
        <v>19</v>
      </c>
      <c r="K1378" s="141">
        <f t="shared" si="674"/>
        <v>19</v>
      </c>
      <c r="L1378" s="8">
        <f t="shared" si="687"/>
        <v>1.0015995499999999</v>
      </c>
      <c r="M1378" s="142">
        <f t="shared" si="673"/>
        <v>1.00829937</v>
      </c>
      <c r="N1378" s="142">
        <f t="shared" si="694"/>
        <v>1.3021220685068509</v>
      </c>
      <c r="O1378" s="135">
        <f t="shared" si="670"/>
        <v>1.30420487</v>
      </c>
      <c r="P1378" s="135">
        <f t="shared" si="679"/>
        <v>888.15862250999999</v>
      </c>
      <c r="Q1378" s="190">
        <f t="shared" si="691"/>
        <v>0</v>
      </c>
      <c r="R1378" s="191">
        <f t="shared" si="688"/>
        <v>0</v>
      </c>
      <c r="S1378" s="135">
        <f t="shared" si="680"/>
        <v>0</v>
      </c>
      <c r="T1378" s="145">
        <f t="shared" si="689"/>
        <v>7.8600000000000003E-2</v>
      </c>
      <c r="U1378" s="143">
        <f t="shared" si="669"/>
        <v>19</v>
      </c>
      <c r="V1378" s="143">
        <v>252</v>
      </c>
      <c r="W1378" s="142">
        <f t="shared" si="681"/>
        <v>1.005721122</v>
      </c>
      <c r="X1378" s="135">
        <f t="shared" si="682"/>
        <v>5.0812638300000001</v>
      </c>
      <c r="Y1378" s="135">
        <f t="shared" si="683"/>
        <v>0</v>
      </c>
      <c r="Z1378" s="148" t="str">
        <f t="shared" si="692"/>
        <v>A+J=</v>
      </c>
      <c r="AA1378" s="140">
        <f t="shared" si="693"/>
        <v>45432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4"/>
      <c r="DX1378" s="1"/>
      <c r="DY1378" s="1"/>
      <c r="DZ1378" s="1"/>
      <c r="EA1378" s="1"/>
      <c r="EB1378" s="1"/>
      <c r="EC1378" s="1"/>
    </row>
    <row r="1379" spans="1:133" ht="15" x14ac:dyDescent="0.2">
      <c r="A1379" s="134">
        <f t="shared" si="684"/>
        <v>45432</v>
      </c>
      <c r="B1379" s="135">
        <f t="shared" si="676"/>
        <v>893.23988634</v>
      </c>
      <c r="C1379" s="220">
        <f t="shared" si="675"/>
        <v>680.99624755550008</v>
      </c>
      <c r="D1379" s="136">
        <f t="shared" si="685"/>
        <v>6858.17</v>
      </c>
      <c r="E1379" s="137">
        <f t="shared" si="671"/>
        <v>6869.14</v>
      </c>
      <c r="F1379" s="138">
        <f t="shared" si="672"/>
        <v>45373</v>
      </c>
      <c r="G1379" s="139">
        <f t="shared" si="677"/>
        <v>1.5995520670966101E-3</v>
      </c>
      <c r="H1379" s="140">
        <f t="shared" si="690"/>
        <v>45463</v>
      </c>
      <c r="I1379" s="140">
        <f t="shared" si="678"/>
        <v>45432</v>
      </c>
      <c r="J1379" s="141">
        <f t="shared" si="686"/>
        <v>19</v>
      </c>
      <c r="K1379" s="141">
        <f t="shared" si="674"/>
        <v>19</v>
      </c>
      <c r="L1379" s="8">
        <f t="shared" si="687"/>
        <v>1.0015995499999999</v>
      </c>
      <c r="M1379" s="142">
        <f t="shared" si="673"/>
        <v>1.00829937</v>
      </c>
      <c r="N1379" s="142">
        <f t="shared" si="694"/>
        <v>1.3021220685068509</v>
      </c>
      <c r="O1379" s="135">
        <f t="shared" si="670"/>
        <v>1.30420487</v>
      </c>
      <c r="P1379" s="135">
        <f t="shared" si="679"/>
        <v>888.15862250999999</v>
      </c>
      <c r="Q1379" s="190">
        <f t="shared" si="691"/>
        <v>45</v>
      </c>
      <c r="R1379" s="191">
        <f t="shared" si="688"/>
        <v>1.415783249895592E-2</v>
      </c>
      <c r="S1379" s="135">
        <f t="shared" si="680"/>
        <v>12.574401010000001</v>
      </c>
      <c r="T1379" s="145">
        <f t="shared" si="689"/>
        <v>7.8600000000000003E-2</v>
      </c>
      <c r="U1379" s="143">
        <f t="shared" si="669"/>
        <v>19</v>
      </c>
      <c r="V1379" s="143">
        <v>252</v>
      </c>
      <c r="W1379" s="142">
        <f t="shared" si="681"/>
        <v>1.005721122</v>
      </c>
      <c r="X1379" s="135">
        <f t="shared" si="682"/>
        <v>5.0812638300000001</v>
      </c>
      <c r="Y1379" s="135">
        <f t="shared" si="683"/>
        <v>17.65566484</v>
      </c>
      <c r="Z1379" s="148" t="str">
        <f t="shared" si="692"/>
        <v>A+J=</v>
      </c>
      <c r="AA1379" s="140">
        <f t="shared" si="693"/>
        <v>45432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4"/>
      <c r="DX1379" s="1"/>
      <c r="DY1379" s="1"/>
      <c r="DZ1379" s="1"/>
      <c r="EA1379" s="1"/>
      <c r="EB1379" s="1"/>
      <c r="EC1379" s="1"/>
    </row>
    <row r="1380" spans="1:133" ht="15" x14ac:dyDescent="0.2">
      <c r="A1380" s="134">
        <f t="shared" si="684"/>
        <v>45433</v>
      </c>
      <c r="B1380" s="135">
        <f t="shared" si="676"/>
        <v>875.99814459000004</v>
      </c>
      <c r="C1380" s="220">
        <f t="shared" si="675"/>
        <v>671.35481675023095</v>
      </c>
      <c r="D1380" s="136">
        <f t="shared" si="685"/>
        <v>6869.14</v>
      </c>
      <c r="E1380" s="137">
        <f t="shared" si="671"/>
        <v>6895.24</v>
      </c>
      <c r="F1380" s="138">
        <f t="shared" si="672"/>
        <v>45402</v>
      </c>
      <c r="G1380" s="139">
        <f t="shared" si="677"/>
        <v>3.7996022791790818E-3</v>
      </c>
      <c r="H1380" s="140">
        <f t="shared" si="690"/>
        <v>45463</v>
      </c>
      <c r="I1380" s="140">
        <f t="shared" si="678"/>
        <v>45463</v>
      </c>
      <c r="J1380" s="141">
        <f t="shared" si="686"/>
        <v>22</v>
      </c>
      <c r="K1380" s="141">
        <f t="shared" si="674"/>
        <v>1</v>
      </c>
      <c r="L1380" s="8">
        <f t="shared" si="687"/>
        <v>1.0001723899999999</v>
      </c>
      <c r="M1380" s="142">
        <f t="shared" si="673"/>
        <v>1.0015995499999999</v>
      </c>
      <c r="N1380" s="142">
        <f t="shared" si="694"/>
        <v>1.3042048778615309</v>
      </c>
      <c r="O1380" s="135">
        <f t="shared" si="670"/>
        <v>1.3044297</v>
      </c>
      <c r="P1380" s="135">
        <f t="shared" si="679"/>
        <v>875.73516219999999</v>
      </c>
      <c r="Q1380" s="190">
        <f t="shared" si="691"/>
        <v>0</v>
      </c>
      <c r="R1380" s="191">
        <f t="shared" si="688"/>
        <v>0</v>
      </c>
      <c r="S1380" s="135">
        <f t="shared" si="680"/>
        <v>0</v>
      </c>
      <c r="T1380" s="145">
        <f t="shared" si="689"/>
        <v>7.8600000000000003E-2</v>
      </c>
      <c r="U1380" s="143">
        <f t="shared" si="669"/>
        <v>1</v>
      </c>
      <c r="V1380" s="143">
        <v>252</v>
      </c>
      <c r="W1380" s="142">
        <f t="shared" si="681"/>
        <v>1.0003002990000001</v>
      </c>
      <c r="X1380" s="135">
        <f t="shared" si="682"/>
        <v>0.26298239000000001</v>
      </c>
      <c r="Y1380" s="135">
        <f t="shared" si="683"/>
        <v>0</v>
      </c>
      <c r="Z1380" s="148" t="str">
        <f t="shared" si="692"/>
        <v>A+J=</v>
      </c>
      <c r="AA1380" s="140">
        <f t="shared" si="693"/>
        <v>45463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4"/>
      <c r="DX1380" s="1"/>
      <c r="DY1380" s="1"/>
      <c r="DZ1380" s="1"/>
      <c r="EA1380" s="1"/>
      <c r="EB1380" s="1"/>
      <c r="EC1380" s="1"/>
    </row>
    <row r="1381" spans="1:133" ht="15" x14ac:dyDescent="0.2">
      <c r="A1381" s="134">
        <f t="shared" si="684"/>
        <v>45434</v>
      </c>
      <c r="B1381" s="135">
        <f t="shared" si="676"/>
        <v>876.41227660000004</v>
      </c>
      <c r="C1381" s="220">
        <f t="shared" si="675"/>
        <v>671.35481675023095</v>
      </c>
      <c r="D1381" s="136">
        <f t="shared" si="685"/>
        <v>6869.14</v>
      </c>
      <c r="E1381" s="137">
        <f t="shared" si="671"/>
        <v>6895.24</v>
      </c>
      <c r="F1381" s="138">
        <f t="shared" si="672"/>
        <v>45402</v>
      </c>
      <c r="G1381" s="139">
        <f t="shared" si="677"/>
        <v>3.7996022791790818E-3</v>
      </c>
      <c r="H1381" s="140">
        <f t="shared" si="690"/>
        <v>45463</v>
      </c>
      <c r="I1381" s="140">
        <f t="shared" si="678"/>
        <v>45463</v>
      </c>
      <c r="J1381" s="141">
        <f t="shared" si="686"/>
        <v>22</v>
      </c>
      <c r="K1381" s="141">
        <f t="shared" si="674"/>
        <v>2</v>
      </c>
      <c r="L1381" s="8">
        <f t="shared" si="687"/>
        <v>1.00034482</v>
      </c>
      <c r="M1381" s="142">
        <f t="shared" si="673"/>
        <v>1.0015995499999999</v>
      </c>
      <c r="N1381" s="142">
        <f t="shared" si="694"/>
        <v>1.3042048778615309</v>
      </c>
      <c r="O1381" s="135">
        <f t="shared" si="670"/>
        <v>1.3046545899999999</v>
      </c>
      <c r="P1381" s="135">
        <f t="shared" si="679"/>
        <v>875.88614318999998</v>
      </c>
      <c r="Q1381" s="190">
        <f t="shared" si="691"/>
        <v>0</v>
      </c>
      <c r="R1381" s="191">
        <f t="shared" si="688"/>
        <v>0</v>
      </c>
      <c r="S1381" s="135">
        <f t="shared" si="680"/>
        <v>0</v>
      </c>
      <c r="T1381" s="145">
        <f t="shared" si="689"/>
        <v>7.8600000000000003E-2</v>
      </c>
      <c r="U1381" s="143">
        <f t="shared" ref="U1381:U1444" si="695">IF(Q1380&gt;0,1,IF(K1381=K1380,U1380,U1380+1))</f>
        <v>2</v>
      </c>
      <c r="V1381" s="143">
        <v>252</v>
      </c>
      <c r="W1381" s="142">
        <f t="shared" si="681"/>
        <v>1.0006006869999999</v>
      </c>
      <c r="X1381" s="135">
        <f t="shared" si="682"/>
        <v>0.52613341000000002</v>
      </c>
      <c r="Y1381" s="135">
        <f t="shared" si="683"/>
        <v>0</v>
      </c>
      <c r="Z1381" s="148" t="str">
        <f t="shared" si="692"/>
        <v>A+J=</v>
      </c>
      <c r="AA1381" s="140">
        <f t="shared" si="693"/>
        <v>45463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4"/>
      <c r="DX1381" s="1"/>
      <c r="DY1381" s="1"/>
      <c r="DZ1381" s="1"/>
      <c r="EA1381" s="1"/>
      <c r="EB1381" s="1"/>
      <c r="EC1381" s="1"/>
    </row>
    <row r="1382" spans="1:133" ht="15" x14ac:dyDescent="0.2">
      <c r="A1382" s="134">
        <f t="shared" si="684"/>
        <v>45435</v>
      </c>
      <c r="B1382" s="135">
        <f t="shared" si="676"/>
        <v>876.82659248000004</v>
      </c>
      <c r="C1382" s="220">
        <f t="shared" si="675"/>
        <v>671.35481675023095</v>
      </c>
      <c r="D1382" s="136">
        <f t="shared" si="685"/>
        <v>6869.14</v>
      </c>
      <c r="E1382" s="137">
        <f t="shared" si="671"/>
        <v>6895.24</v>
      </c>
      <c r="F1382" s="138">
        <f t="shared" si="672"/>
        <v>45402</v>
      </c>
      <c r="G1382" s="139">
        <f t="shared" si="677"/>
        <v>3.7996022791790818E-3</v>
      </c>
      <c r="H1382" s="140">
        <f t="shared" si="690"/>
        <v>45463</v>
      </c>
      <c r="I1382" s="140">
        <f t="shared" si="678"/>
        <v>45463</v>
      </c>
      <c r="J1382" s="141">
        <f t="shared" si="686"/>
        <v>22</v>
      </c>
      <c r="K1382" s="141">
        <f t="shared" si="674"/>
        <v>3</v>
      </c>
      <c r="L1382" s="8">
        <f t="shared" si="687"/>
        <v>1.00051727</v>
      </c>
      <c r="M1382" s="142">
        <f t="shared" si="673"/>
        <v>1.0015995499999999</v>
      </c>
      <c r="N1382" s="142">
        <f t="shared" si="694"/>
        <v>1.3042048778615309</v>
      </c>
      <c r="O1382" s="135">
        <f t="shared" si="670"/>
        <v>1.3048795</v>
      </c>
      <c r="P1382" s="135">
        <f t="shared" si="679"/>
        <v>876.03713760000005</v>
      </c>
      <c r="Q1382" s="190">
        <f t="shared" si="691"/>
        <v>0</v>
      </c>
      <c r="R1382" s="191">
        <f t="shared" si="688"/>
        <v>0</v>
      </c>
      <c r="S1382" s="135">
        <f t="shared" si="680"/>
        <v>0</v>
      </c>
      <c r="T1382" s="145">
        <f t="shared" si="689"/>
        <v>7.8600000000000003E-2</v>
      </c>
      <c r="U1382" s="143">
        <f t="shared" si="695"/>
        <v>3</v>
      </c>
      <c r="V1382" s="143">
        <v>252</v>
      </c>
      <c r="W1382" s="142">
        <f t="shared" si="681"/>
        <v>1.000901166</v>
      </c>
      <c r="X1382" s="135">
        <f t="shared" si="682"/>
        <v>0.78945487999999997</v>
      </c>
      <c r="Y1382" s="135">
        <f t="shared" si="683"/>
        <v>0</v>
      </c>
      <c r="Z1382" s="148" t="str">
        <f t="shared" si="692"/>
        <v>A+J=</v>
      </c>
      <c r="AA1382" s="140">
        <f t="shared" si="693"/>
        <v>45463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4"/>
      <c r="DX1382" s="1"/>
      <c r="DY1382" s="1"/>
      <c r="DZ1382" s="1"/>
      <c r="EA1382" s="1"/>
      <c r="EB1382" s="1"/>
      <c r="EC1382" s="1"/>
    </row>
    <row r="1383" spans="1:133" ht="15" x14ac:dyDescent="0.2">
      <c r="A1383" s="134">
        <f t="shared" si="684"/>
        <v>45436</v>
      </c>
      <c r="B1383" s="135">
        <f t="shared" si="676"/>
        <v>877.24111244000005</v>
      </c>
      <c r="C1383" s="220">
        <f t="shared" si="675"/>
        <v>671.35481675023095</v>
      </c>
      <c r="D1383" s="136">
        <f t="shared" si="685"/>
        <v>6869.14</v>
      </c>
      <c r="E1383" s="137">
        <f t="shared" si="671"/>
        <v>6895.24</v>
      </c>
      <c r="F1383" s="138">
        <f t="shared" si="672"/>
        <v>45402</v>
      </c>
      <c r="G1383" s="139">
        <f t="shared" si="677"/>
        <v>3.7996022791790818E-3</v>
      </c>
      <c r="H1383" s="140">
        <f t="shared" si="690"/>
        <v>45463</v>
      </c>
      <c r="I1383" s="140">
        <f t="shared" si="678"/>
        <v>45463</v>
      </c>
      <c r="J1383" s="141">
        <f t="shared" si="686"/>
        <v>22</v>
      </c>
      <c r="K1383" s="141">
        <f t="shared" si="674"/>
        <v>4</v>
      </c>
      <c r="L1383" s="8">
        <f t="shared" si="687"/>
        <v>1.00068976</v>
      </c>
      <c r="M1383" s="142">
        <f t="shared" si="673"/>
        <v>1.0015995499999999</v>
      </c>
      <c r="N1383" s="142">
        <f t="shared" si="694"/>
        <v>1.3042048778615309</v>
      </c>
      <c r="O1383" s="135">
        <f t="shared" si="670"/>
        <v>1.3051044599999999</v>
      </c>
      <c r="P1383" s="135">
        <f t="shared" si="679"/>
        <v>876.18816558000003</v>
      </c>
      <c r="Q1383" s="190">
        <f t="shared" si="691"/>
        <v>0</v>
      </c>
      <c r="R1383" s="191">
        <f t="shared" si="688"/>
        <v>0</v>
      </c>
      <c r="S1383" s="135">
        <f t="shared" si="680"/>
        <v>0</v>
      </c>
      <c r="T1383" s="145">
        <f t="shared" si="689"/>
        <v>7.8600000000000003E-2</v>
      </c>
      <c r="U1383" s="143">
        <f t="shared" si="695"/>
        <v>4</v>
      </c>
      <c r="V1383" s="143">
        <v>252</v>
      </c>
      <c r="W1383" s="142">
        <f t="shared" si="681"/>
        <v>1.0012017360000001</v>
      </c>
      <c r="X1383" s="135">
        <f t="shared" si="682"/>
        <v>1.05294686</v>
      </c>
      <c r="Y1383" s="135">
        <f t="shared" si="683"/>
        <v>0</v>
      </c>
      <c r="Z1383" s="148" t="str">
        <f t="shared" si="692"/>
        <v>A+J=</v>
      </c>
      <c r="AA1383" s="140">
        <f t="shared" si="693"/>
        <v>45463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4"/>
      <c r="DX1383" s="1"/>
      <c r="DY1383" s="1"/>
      <c r="DZ1383" s="1"/>
      <c r="EA1383" s="1"/>
      <c r="EB1383" s="1"/>
      <c r="EC1383" s="1"/>
    </row>
    <row r="1384" spans="1:133" ht="15" x14ac:dyDescent="0.2">
      <c r="A1384" s="134">
        <f t="shared" si="684"/>
        <v>45437</v>
      </c>
      <c r="B1384" s="135">
        <f t="shared" si="676"/>
        <v>877.6558280700001</v>
      </c>
      <c r="C1384" s="220">
        <f t="shared" si="675"/>
        <v>671.35481675023095</v>
      </c>
      <c r="D1384" s="136">
        <f t="shared" si="685"/>
        <v>6869.14</v>
      </c>
      <c r="E1384" s="137">
        <f t="shared" si="671"/>
        <v>6895.24</v>
      </c>
      <c r="F1384" s="138">
        <f t="shared" si="672"/>
        <v>45402</v>
      </c>
      <c r="G1384" s="139">
        <f t="shared" si="677"/>
        <v>3.7996022791790818E-3</v>
      </c>
      <c r="H1384" s="140">
        <f t="shared" si="690"/>
        <v>45463</v>
      </c>
      <c r="I1384" s="140">
        <f t="shared" si="678"/>
        <v>45463</v>
      </c>
      <c r="J1384" s="141">
        <f t="shared" si="686"/>
        <v>22</v>
      </c>
      <c r="K1384" s="141">
        <f t="shared" si="674"/>
        <v>5</v>
      </c>
      <c r="L1384" s="8">
        <f t="shared" si="687"/>
        <v>1.00086228</v>
      </c>
      <c r="M1384" s="142">
        <f t="shared" si="673"/>
        <v>1.0015995499999999</v>
      </c>
      <c r="N1384" s="142">
        <f t="shared" si="694"/>
        <v>1.3042048778615309</v>
      </c>
      <c r="O1384" s="135">
        <f t="shared" si="670"/>
        <v>1.3053294600000001</v>
      </c>
      <c r="P1384" s="135">
        <f t="shared" si="679"/>
        <v>876.33922041000005</v>
      </c>
      <c r="Q1384" s="190">
        <f t="shared" si="691"/>
        <v>0</v>
      </c>
      <c r="R1384" s="191">
        <f t="shared" si="688"/>
        <v>0</v>
      </c>
      <c r="S1384" s="135">
        <f t="shared" si="680"/>
        <v>0</v>
      </c>
      <c r="T1384" s="145">
        <f t="shared" si="689"/>
        <v>7.8600000000000003E-2</v>
      </c>
      <c r="U1384" s="143">
        <f t="shared" si="695"/>
        <v>5</v>
      </c>
      <c r="V1384" s="143">
        <v>252</v>
      </c>
      <c r="W1384" s="142">
        <f t="shared" si="681"/>
        <v>1.0015023949999999</v>
      </c>
      <c r="X1384" s="135">
        <f t="shared" si="682"/>
        <v>1.3166076600000001</v>
      </c>
      <c r="Y1384" s="135">
        <f t="shared" si="683"/>
        <v>0</v>
      </c>
      <c r="Z1384" s="148" t="str">
        <f t="shared" si="692"/>
        <v>A+J=</v>
      </c>
      <c r="AA1384" s="140">
        <f t="shared" si="693"/>
        <v>45463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4"/>
      <c r="DX1384" s="1"/>
      <c r="DY1384" s="1"/>
      <c r="DZ1384" s="1"/>
      <c r="EA1384" s="1"/>
      <c r="EB1384" s="1"/>
      <c r="EC1384" s="1"/>
    </row>
    <row r="1385" spans="1:133" ht="15" x14ac:dyDescent="0.2">
      <c r="A1385" s="134">
        <f t="shared" si="684"/>
        <v>45438</v>
      </c>
      <c r="B1385" s="135">
        <f t="shared" si="676"/>
        <v>877.6558280700001</v>
      </c>
      <c r="C1385" s="220">
        <f t="shared" si="675"/>
        <v>671.35481675023095</v>
      </c>
      <c r="D1385" s="136">
        <f t="shared" si="685"/>
        <v>6869.14</v>
      </c>
      <c r="E1385" s="137">
        <f t="shared" si="671"/>
        <v>6895.24</v>
      </c>
      <c r="F1385" s="138">
        <f t="shared" si="672"/>
        <v>45402</v>
      </c>
      <c r="G1385" s="139">
        <f t="shared" si="677"/>
        <v>3.7996022791790818E-3</v>
      </c>
      <c r="H1385" s="140">
        <f t="shared" si="690"/>
        <v>45463</v>
      </c>
      <c r="I1385" s="140">
        <f t="shared" si="678"/>
        <v>45463</v>
      </c>
      <c r="J1385" s="141">
        <f t="shared" si="686"/>
        <v>22</v>
      </c>
      <c r="K1385" s="141">
        <f t="shared" si="674"/>
        <v>5</v>
      </c>
      <c r="L1385" s="8">
        <f t="shared" si="687"/>
        <v>1.00086228</v>
      </c>
      <c r="M1385" s="142">
        <f t="shared" si="673"/>
        <v>1.0015995499999999</v>
      </c>
      <c r="N1385" s="142">
        <f t="shared" si="694"/>
        <v>1.3042048778615309</v>
      </c>
      <c r="O1385" s="135">
        <f t="shared" ref="O1385:O1448" si="696">TRUNC(TRUNC((L1385*N1385),15),8)</f>
        <v>1.3053294600000001</v>
      </c>
      <c r="P1385" s="135">
        <f t="shared" si="679"/>
        <v>876.33922041000005</v>
      </c>
      <c r="Q1385" s="190">
        <f t="shared" si="691"/>
        <v>0</v>
      </c>
      <c r="R1385" s="191">
        <f t="shared" si="688"/>
        <v>0</v>
      </c>
      <c r="S1385" s="135">
        <f t="shared" si="680"/>
        <v>0</v>
      </c>
      <c r="T1385" s="145">
        <f t="shared" si="689"/>
        <v>7.8600000000000003E-2</v>
      </c>
      <c r="U1385" s="143">
        <f t="shared" si="695"/>
        <v>5</v>
      </c>
      <c r="V1385" s="143">
        <v>252</v>
      </c>
      <c r="W1385" s="142">
        <f t="shared" si="681"/>
        <v>1.0015023949999999</v>
      </c>
      <c r="X1385" s="135">
        <f t="shared" si="682"/>
        <v>1.3166076600000001</v>
      </c>
      <c r="Y1385" s="135">
        <f t="shared" si="683"/>
        <v>0</v>
      </c>
      <c r="Z1385" s="148" t="str">
        <f t="shared" si="692"/>
        <v>A+J=</v>
      </c>
      <c r="AA1385" s="140">
        <f t="shared" si="693"/>
        <v>45463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4"/>
      <c r="DX1385" s="1"/>
      <c r="DY1385" s="1"/>
      <c r="DZ1385" s="1"/>
      <c r="EA1385" s="1"/>
      <c r="EB1385" s="1"/>
      <c r="EC1385" s="1"/>
    </row>
    <row r="1386" spans="1:133" ht="15" x14ac:dyDescent="0.2">
      <c r="A1386" s="134">
        <f t="shared" si="684"/>
        <v>45439</v>
      </c>
      <c r="B1386" s="135">
        <f t="shared" si="676"/>
        <v>877.6558280700001</v>
      </c>
      <c r="C1386" s="220">
        <f t="shared" si="675"/>
        <v>671.35481675023095</v>
      </c>
      <c r="D1386" s="136">
        <f t="shared" si="685"/>
        <v>6869.14</v>
      </c>
      <c r="E1386" s="137">
        <f t="shared" ref="E1386:E1449" si="697">IF($K1386=1,VLOOKUP($A1385,$AO$10:$AS$131,4),E1385)</f>
        <v>6895.24</v>
      </c>
      <c r="F1386" s="138">
        <f t="shared" ref="F1386:F1449" si="698">IF($K1386=1,VLOOKUP($A1385,$AO$10:$AS$131,5),F1385)</f>
        <v>45402</v>
      </c>
      <c r="G1386" s="139">
        <f t="shared" si="677"/>
        <v>3.7996022791790818E-3</v>
      </c>
      <c r="H1386" s="140">
        <f t="shared" si="690"/>
        <v>45463</v>
      </c>
      <c r="I1386" s="140">
        <f t="shared" si="678"/>
        <v>45463</v>
      </c>
      <c r="J1386" s="141">
        <f t="shared" si="686"/>
        <v>22</v>
      </c>
      <c r="K1386" s="141">
        <f t="shared" si="674"/>
        <v>5</v>
      </c>
      <c r="L1386" s="8">
        <f t="shared" si="687"/>
        <v>1.00086228</v>
      </c>
      <c r="M1386" s="142">
        <f t="shared" ref="M1386:M1449" si="699">IF(I1386&gt;I1385,L1385,M1385)</f>
        <v>1.0015995499999999</v>
      </c>
      <c r="N1386" s="142">
        <f t="shared" si="694"/>
        <v>1.3042048778615309</v>
      </c>
      <c r="O1386" s="135">
        <f t="shared" si="696"/>
        <v>1.3053294600000001</v>
      </c>
      <c r="P1386" s="135">
        <f t="shared" si="679"/>
        <v>876.33922041000005</v>
      </c>
      <c r="Q1386" s="190">
        <f t="shared" si="691"/>
        <v>0</v>
      </c>
      <c r="R1386" s="191">
        <f t="shared" si="688"/>
        <v>0</v>
      </c>
      <c r="S1386" s="135">
        <f t="shared" si="680"/>
        <v>0</v>
      </c>
      <c r="T1386" s="145">
        <f t="shared" si="689"/>
        <v>7.8600000000000003E-2</v>
      </c>
      <c r="U1386" s="143">
        <f t="shared" si="695"/>
        <v>5</v>
      </c>
      <c r="V1386" s="143">
        <v>252</v>
      </c>
      <c r="W1386" s="142">
        <f t="shared" si="681"/>
        <v>1.0015023949999999</v>
      </c>
      <c r="X1386" s="135">
        <f t="shared" si="682"/>
        <v>1.3166076600000001</v>
      </c>
      <c r="Y1386" s="135">
        <f t="shared" si="683"/>
        <v>0</v>
      </c>
      <c r="Z1386" s="148" t="str">
        <f t="shared" si="692"/>
        <v>A+J=</v>
      </c>
      <c r="AA1386" s="140">
        <f t="shared" si="693"/>
        <v>45463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4"/>
      <c r="DX1386" s="1"/>
      <c r="DY1386" s="1"/>
      <c r="DZ1386" s="1"/>
      <c r="EA1386" s="1"/>
      <c r="EB1386" s="1"/>
      <c r="EC1386" s="1"/>
    </row>
    <row r="1387" spans="1:133" ht="15" x14ac:dyDescent="0.2">
      <c r="A1387" s="134">
        <f t="shared" si="684"/>
        <v>45440</v>
      </c>
      <c r="B1387" s="135">
        <f t="shared" si="676"/>
        <v>878.07073448000006</v>
      </c>
      <c r="C1387" s="220">
        <f t="shared" si="675"/>
        <v>671.35481675023095</v>
      </c>
      <c r="D1387" s="136">
        <f t="shared" si="685"/>
        <v>6869.14</v>
      </c>
      <c r="E1387" s="137">
        <f t="shared" si="697"/>
        <v>6895.24</v>
      </c>
      <c r="F1387" s="138">
        <f t="shared" si="698"/>
        <v>45402</v>
      </c>
      <c r="G1387" s="139">
        <f t="shared" si="677"/>
        <v>3.7996022791790818E-3</v>
      </c>
      <c r="H1387" s="140">
        <f t="shared" si="690"/>
        <v>45463</v>
      </c>
      <c r="I1387" s="140">
        <f t="shared" si="678"/>
        <v>45463</v>
      </c>
      <c r="J1387" s="141">
        <f t="shared" si="686"/>
        <v>22</v>
      </c>
      <c r="K1387" s="141">
        <f t="shared" si="674"/>
        <v>6</v>
      </c>
      <c r="L1387" s="8">
        <f t="shared" si="687"/>
        <v>1.0010348200000001</v>
      </c>
      <c r="M1387" s="142">
        <f t="shared" si="699"/>
        <v>1.0015995499999999</v>
      </c>
      <c r="N1387" s="142">
        <f t="shared" si="694"/>
        <v>1.3042048778615309</v>
      </c>
      <c r="O1387" s="135">
        <f t="shared" si="696"/>
        <v>1.30555449</v>
      </c>
      <c r="P1387" s="135">
        <f t="shared" si="679"/>
        <v>876.49029539000003</v>
      </c>
      <c r="Q1387" s="190">
        <f t="shared" si="691"/>
        <v>0</v>
      </c>
      <c r="R1387" s="191">
        <f t="shared" si="688"/>
        <v>0</v>
      </c>
      <c r="S1387" s="135">
        <f t="shared" si="680"/>
        <v>0</v>
      </c>
      <c r="T1387" s="145">
        <f t="shared" si="689"/>
        <v>7.8600000000000003E-2</v>
      </c>
      <c r="U1387" s="143">
        <f t="shared" si="695"/>
        <v>6</v>
      </c>
      <c r="V1387" s="143">
        <v>252</v>
      </c>
      <c r="W1387" s="142">
        <f t="shared" si="681"/>
        <v>1.001803145</v>
      </c>
      <c r="X1387" s="135">
        <f t="shared" si="682"/>
        <v>1.58043909</v>
      </c>
      <c r="Y1387" s="135">
        <f t="shared" si="683"/>
        <v>0</v>
      </c>
      <c r="Z1387" s="148" t="str">
        <f t="shared" si="692"/>
        <v>A+J=</v>
      </c>
      <c r="AA1387" s="140">
        <f t="shared" si="693"/>
        <v>45463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4"/>
      <c r="DX1387" s="1"/>
      <c r="DY1387" s="1"/>
      <c r="DZ1387" s="1"/>
      <c r="EA1387" s="1"/>
      <c r="EB1387" s="1"/>
      <c r="EC1387" s="1"/>
    </row>
    <row r="1388" spans="1:133" ht="15" x14ac:dyDescent="0.2">
      <c r="A1388" s="134">
        <f t="shared" si="684"/>
        <v>45441</v>
      </c>
      <c r="B1388" s="135">
        <f t="shared" si="676"/>
        <v>878.48584429000005</v>
      </c>
      <c r="C1388" s="220">
        <f t="shared" si="675"/>
        <v>671.35481675023095</v>
      </c>
      <c r="D1388" s="136">
        <f t="shared" si="685"/>
        <v>6869.14</v>
      </c>
      <c r="E1388" s="137">
        <f t="shared" si="697"/>
        <v>6895.24</v>
      </c>
      <c r="F1388" s="138">
        <f t="shared" si="698"/>
        <v>45402</v>
      </c>
      <c r="G1388" s="139">
        <f t="shared" si="677"/>
        <v>3.7996022791790818E-3</v>
      </c>
      <c r="H1388" s="140">
        <f t="shared" si="690"/>
        <v>45463</v>
      </c>
      <c r="I1388" s="140">
        <f t="shared" si="678"/>
        <v>45463</v>
      </c>
      <c r="J1388" s="141">
        <f t="shared" si="686"/>
        <v>22</v>
      </c>
      <c r="K1388" s="141">
        <f t="shared" si="674"/>
        <v>7</v>
      </c>
      <c r="L1388" s="8">
        <f t="shared" si="687"/>
        <v>1.0012074</v>
      </c>
      <c r="M1388" s="142">
        <f t="shared" si="699"/>
        <v>1.0015995499999999</v>
      </c>
      <c r="N1388" s="142">
        <f t="shared" si="694"/>
        <v>1.3042048778615309</v>
      </c>
      <c r="O1388" s="135">
        <f t="shared" si="696"/>
        <v>1.3057795699999999</v>
      </c>
      <c r="P1388" s="135">
        <f t="shared" si="679"/>
        <v>876.64140393000002</v>
      </c>
      <c r="Q1388" s="190">
        <f t="shared" si="691"/>
        <v>0</v>
      </c>
      <c r="R1388" s="191">
        <f t="shared" si="688"/>
        <v>0</v>
      </c>
      <c r="S1388" s="135">
        <f t="shared" si="680"/>
        <v>0</v>
      </c>
      <c r="T1388" s="145">
        <f t="shared" si="689"/>
        <v>7.8600000000000003E-2</v>
      </c>
      <c r="U1388" s="143">
        <f t="shared" si="695"/>
        <v>7</v>
      </c>
      <c r="V1388" s="143">
        <v>252</v>
      </c>
      <c r="W1388" s="142">
        <f t="shared" si="681"/>
        <v>1.002103985</v>
      </c>
      <c r="X1388" s="135">
        <f t="shared" si="682"/>
        <v>1.8444403599999999</v>
      </c>
      <c r="Y1388" s="135">
        <f t="shared" si="683"/>
        <v>0</v>
      </c>
      <c r="Z1388" s="148" t="str">
        <f t="shared" si="692"/>
        <v>A+J=</v>
      </c>
      <c r="AA1388" s="140">
        <f t="shared" si="693"/>
        <v>45463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4"/>
      <c r="DX1388" s="1"/>
      <c r="DY1388" s="1"/>
      <c r="DZ1388" s="1"/>
      <c r="EA1388" s="1"/>
      <c r="EB1388" s="1"/>
      <c r="EC1388" s="1"/>
    </row>
    <row r="1389" spans="1:133" ht="15" x14ac:dyDescent="0.2">
      <c r="A1389" s="134">
        <f t="shared" si="684"/>
        <v>45442</v>
      </c>
      <c r="B1389" s="135">
        <f t="shared" si="676"/>
        <v>878.90114499999993</v>
      </c>
      <c r="C1389" s="220">
        <f t="shared" si="675"/>
        <v>671.35481675023095</v>
      </c>
      <c r="D1389" s="136">
        <f t="shared" si="685"/>
        <v>6869.14</v>
      </c>
      <c r="E1389" s="137">
        <f t="shared" si="697"/>
        <v>6895.24</v>
      </c>
      <c r="F1389" s="138">
        <f t="shared" si="698"/>
        <v>45402</v>
      </c>
      <c r="G1389" s="139">
        <f t="shared" si="677"/>
        <v>3.7996022791790818E-3</v>
      </c>
      <c r="H1389" s="140">
        <f t="shared" si="690"/>
        <v>45463</v>
      </c>
      <c r="I1389" s="140">
        <f t="shared" si="678"/>
        <v>45463</v>
      </c>
      <c r="J1389" s="141">
        <f t="shared" si="686"/>
        <v>22</v>
      </c>
      <c r="K1389" s="141">
        <f t="shared" si="674"/>
        <v>8</v>
      </c>
      <c r="L1389" s="8">
        <f t="shared" si="687"/>
        <v>1.0013799999999999</v>
      </c>
      <c r="M1389" s="142">
        <f t="shared" si="699"/>
        <v>1.0015995499999999</v>
      </c>
      <c r="N1389" s="142">
        <f t="shared" si="694"/>
        <v>1.3042048778615309</v>
      </c>
      <c r="O1389" s="135">
        <f t="shared" si="696"/>
        <v>1.30600468</v>
      </c>
      <c r="P1389" s="135">
        <f t="shared" si="679"/>
        <v>876.79253260999997</v>
      </c>
      <c r="Q1389" s="190">
        <f t="shared" si="691"/>
        <v>0</v>
      </c>
      <c r="R1389" s="191">
        <f t="shared" si="688"/>
        <v>0</v>
      </c>
      <c r="S1389" s="135">
        <f t="shared" si="680"/>
        <v>0</v>
      </c>
      <c r="T1389" s="145">
        <f t="shared" si="689"/>
        <v>7.8600000000000003E-2</v>
      </c>
      <c r="U1389" s="143">
        <f t="shared" si="695"/>
        <v>8</v>
      </c>
      <c r="V1389" s="143">
        <v>252</v>
      </c>
      <c r="W1389" s="142">
        <f t="shared" si="681"/>
        <v>1.0024049159999999</v>
      </c>
      <c r="X1389" s="135">
        <f t="shared" si="682"/>
        <v>2.1086123899999998</v>
      </c>
      <c r="Y1389" s="135">
        <f t="shared" si="683"/>
        <v>0</v>
      </c>
      <c r="Z1389" s="148" t="str">
        <f t="shared" si="692"/>
        <v>A+J=</v>
      </c>
      <c r="AA1389" s="140">
        <f t="shared" si="693"/>
        <v>45463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4"/>
      <c r="DX1389" s="1"/>
      <c r="DY1389" s="1"/>
      <c r="DZ1389" s="1"/>
      <c r="EA1389" s="1"/>
      <c r="EB1389" s="1"/>
      <c r="EC1389" s="1"/>
    </row>
    <row r="1390" spans="1:133" ht="15" x14ac:dyDescent="0.2">
      <c r="A1390" s="134">
        <f t="shared" si="684"/>
        <v>45443</v>
      </c>
      <c r="B1390" s="135">
        <f t="shared" si="676"/>
        <v>878.90114499999993</v>
      </c>
      <c r="C1390" s="220">
        <f t="shared" si="675"/>
        <v>671.35481675023095</v>
      </c>
      <c r="D1390" s="136">
        <f t="shared" si="685"/>
        <v>6869.14</v>
      </c>
      <c r="E1390" s="137">
        <f t="shared" si="697"/>
        <v>6895.24</v>
      </c>
      <c r="F1390" s="138">
        <f t="shared" si="698"/>
        <v>45402</v>
      </c>
      <c r="G1390" s="139">
        <f t="shared" si="677"/>
        <v>3.7996022791790818E-3</v>
      </c>
      <c r="H1390" s="140">
        <f t="shared" si="690"/>
        <v>45463</v>
      </c>
      <c r="I1390" s="140">
        <f t="shared" si="678"/>
        <v>45463</v>
      </c>
      <c r="J1390" s="141">
        <f t="shared" si="686"/>
        <v>22</v>
      </c>
      <c r="K1390" s="141">
        <f t="shared" ref="K1390:K1453" si="700">(J1390-(NETWORKDAYS(A1390,I1390,AD$148:AD$502)-1))</f>
        <v>8</v>
      </c>
      <c r="L1390" s="8">
        <f t="shared" si="687"/>
        <v>1.0013799999999999</v>
      </c>
      <c r="M1390" s="142">
        <f t="shared" si="699"/>
        <v>1.0015995499999999</v>
      </c>
      <c r="N1390" s="142">
        <f t="shared" si="694"/>
        <v>1.3042048778615309</v>
      </c>
      <c r="O1390" s="135">
        <f t="shared" si="696"/>
        <v>1.30600468</v>
      </c>
      <c r="P1390" s="135">
        <f t="shared" si="679"/>
        <v>876.79253260999997</v>
      </c>
      <c r="Q1390" s="190">
        <f t="shared" si="691"/>
        <v>0</v>
      </c>
      <c r="R1390" s="191">
        <f t="shared" si="688"/>
        <v>0</v>
      </c>
      <c r="S1390" s="135">
        <f t="shared" si="680"/>
        <v>0</v>
      </c>
      <c r="T1390" s="145">
        <f t="shared" si="689"/>
        <v>7.8600000000000003E-2</v>
      </c>
      <c r="U1390" s="143">
        <f t="shared" si="695"/>
        <v>8</v>
      </c>
      <c r="V1390" s="143">
        <v>252</v>
      </c>
      <c r="W1390" s="142">
        <f t="shared" si="681"/>
        <v>1.0024049159999999</v>
      </c>
      <c r="X1390" s="135">
        <f t="shared" si="682"/>
        <v>2.1086123899999998</v>
      </c>
      <c r="Y1390" s="135">
        <f t="shared" si="683"/>
        <v>0</v>
      </c>
      <c r="Z1390" s="148" t="str">
        <f t="shared" si="692"/>
        <v>A+J=</v>
      </c>
      <c r="AA1390" s="140">
        <f t="shared" si="693"/>
        <v>45463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4"/>
      <c r="DX1390" s="1"/>
      <c r="DY1390" s="1"/>
      <c r="DZ1390" s="1"/>
      <c r="EA1390" s="1"/>
      <c r="EB1390" s="1"/>
      <c r="EC1390" s="1"/>
    </row>
    <row r="1391" spans="1:133" ht="15" x14ac:dyDescent="0.2">
      <c r="A1391" s="134">
        <f t="shared" si="684"/>
        <v>45444</v>
      </c>
      <c r="B1391" s="135">
        <f t="shared" si="676"/>
        <v>879.31664251999996</v>
      </c>
      <c r="C1391" s="220">
        <f t="shared" si="675"/>
        <v>671.35481675023095</v>
      </c>
      <c r="D1391" s="136">
        <f t="shared" si="685"/>
        <v>6869.14</v>
      </c>
      <c r="E1391" s="137">
        <f t="shared" si="697"/>
        <v>6895.24</v>
      </c>
      <c r="F1391" s="138">
        <f t="shared" si="698"/>
        <v>45402</v>
      </c>
      <c r="G1391" s="139">
        <f t="shared" si="677"/>
        <v>3.7996022791790818E-3</v>
      </c>
      <c r="H1391" s="140">
        <f t="shared" si="690"/>
        <v>45463</v>
      </c>
      <c r="I1391" s="140">
        <f t="shared" si="678"/>
        <v>45463</v>
      </c>
      <c r="J1391" s="141">
        <f t="shared" si="686"/>
        <v>22</v>
      </c>
      <c r="K1391" s="141">
        <f t="shared" si="700"/>
        <v>9</v>
      </c>
      <c r="L1391" s="8">
        <f t="shared" si="687"/>
        <v>1.0015526400000001</v>
      </c>
      <c r="M1391" s="142">
        <f t="shared" si="699"/>
        <v>1.0015995499999999</v>
      </c>
      <c r="N1391" s="142">
        <f t="shared" si="694"/>
        <v>1.3042048778615309</v>
      </c>
      <c r="O1391" s="135">
        <f t="shared" si="696"/>
        <v>1.3062298299999999</v>
      </c>
      <c r="P1391" s="135">
        <f t="shared" si="679"/>
        <v>876.94368814999996</v>
      </c>
      <c r="Q1391" s="190">
        <f t="shared" si="691"/>
        <v>0</v>
      </c>
      <c r="R1391" s="191">
        <f t="shared" si="688"/>
        <v>0</v>
      </c>
      <c r="S1391" s="135">
        <f t="shared" si="680"/>
        <v>0</v>
      </c>
      <c r="T1391" s="145">
        <f t="shared" si="689"/>
        <v>7.8600000000000003E-2</v>
      </c>
      <c r="U1391" s="143">
        <f t="shared" si="695"/>
        <v>9</v>
      </c>
      <c r="V1391" s="143">
        <v>252</v>
      </c>
      <c r="W1391" s="142">
        <f t="shared" si="681"/>
        <v>1.002705937</v>
      </c>
      <c r="X1391" s="135">
        <f t="shared" si="682"/>
        <v>2.37295437</v>
      </c>
      <c r="Y1391" s="135">
        <f t="shared" si="683"/>
        <v>0</v>
      </c>
      <c r="Z1391" s="148" t="str">
        <f t="shared" si="692"/>
        <v>A+J=</v>
      </c>
      <c r="AA1391" s="140">
        <f t="shared" si="693"/>
        <v>45463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4"/>
      <c r="DX1391" s="1"/>
      <c r="DY1391" s="1"/>
      <c r="DZ1391" s="1"/>
      <c r="EA1391" s="1"/>
      <c r="EB1391" s="1"/>
      <c r="EC1391" s="1"/>
    </row>
    <row r="1392" spans="1:133" ht="15" x14ac:dyDescent="0.2">
      <c r="A1392" s="134">
        <f t="shared" si="684"/>
        <v>45445</v>
      </c>
      <c r="B1392" s="135">
        <f t="shared" si="676"/>
        <v>879.31664251999996</v>
      </c>
      <c r="C1392" s="220">
        <f t="shared" si="675"/>
        <v>671.35481675023095</v>
      </c>
      <c r="D1392" s="136">
        <f t="shared" si="685"/>
        <v>6869.14</v>
      </c>
      <c r="E1392" s="137">
        <f t="shared" si="697"/>
        <v>6895.24</v>
      </c>
      <c r="F1392" s="138">
        <f t="shared" si="698"/>
        <v>45402</v>
      </c>
      <c r="G1392" s="139">
        <f t="shared" si="677"/>
        <v>3.7996022791790818E-3</v>
      </c>
      <c r="H1392" s="140">
        <f t="shared" si="690"/>
        <v>45463</v>
      </c>
      <c r="I1392" s="140">
        <f t="shared" si="678"/>
        <v>45463</v>
      </c>
      <c r="J1392" s="141">
        <f t="shared" si="686"/>
        <v>22</v>
      </c>
      <c r="K1392" s="141">
        <f t="shared" si="700"/>
        <v>9</v>
      </c>
      <c r="L1392" s="8">
        <f t="shared" si="687"/>
        <v>1.0015526400000001</v>
      </c>
      <c r="M1392" s="142">
        <f t="shared" si="699"/>
        <v>1.0015995499999999</v>
      </c>
      <c r="N1392" s="142">
        <f t="shared" si="694"/>
        <v>1.3042048778615309</v>
      </c>
      <c r="O1392" s="135">
        <f t="shared" si="696"/>
        <v>1.3062298299999999</v>
      </c>
      <c r="P1392" s="135">
        <f t="shared" si="679"/>
        <v>876.94368814999996</v>
      </c>
      <c r="Q1392" s="190">
        <f t="shared" si="691"/>
        <v>0</v>
      </c>
      <c r="R1392" s="191">
        <f t="shared" si="688"/>
        <v>0</v>
      </c>
      <c r="S1392" s="135">
        <f t="shared" si="680"/>
        <v>0</v>
      </c>
      <c r="T1392" s="145">
        <f t="shared" si="689"/>
        <v>7.8600000000000003E-2</v>
      </c>
      <c r="U1392" s="143">
        <f t="shared" si="695"/>
        <v>9</v>
      </c>
      <c r="V1392" s="143">
        <v>252</v>
      </c>
      <c r="W1392" s="142">
        <f t="shared" si="681"/>
        <v>1.002705937</v>
      </c>
      <c r="X1392" s="135">
        <f t="shared" si="682"/>
        <v>2.37295437</v>
      </c>
      <c r="Y1392" s="135">
        <f t="shared" si="683"/>
        <v>0</v>
      </c>
      <c r="Z1392" s="148" t="str">
        <f t="shared" si="692"/>
        <v>A+J=</v>
      </c>
      <c r="AA1392" s="140">
        <f t="shared" si="693"/>
        <v>45463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4"/>
      <c r="DX1392" s="1"/>
      <c r="DY1392" s="1"/>
      <c r="DZ1392" s="1"/>
      <c r="EA1392" s="1"/>
      <c r="EB1392" s="1"/>
      <c r="EC1392" s="1"/>
    </row>
    <row r="1393" spans="1:133" ht="15" x14ac:dyDescent="0.2">
      <c r="A1393" s="134">
        <f t="shared" si="684"/>
        <v>45446</v>
      </c>
      <c r="B1393" s="135">
        <f t="shared" si="676"/>
        <v>879.31664251999996</v>
      </c>
      <c r="C1393" s="220">
        <f t="shared" si="675"/>
        <v>671.35481675023095</v>
      </c>
      <c r="D1393" s="136">
        <f t="shared" si="685"/>
        <v>6869.14</v>
      </c>
      <c r="E1393" s="137">
        <f t="shared" si="697"/>
        <v>6895.24</v>
      </c>
      <c r="F1393" s="138">
        <f t="shared" si="698"/>
        <v>45402</v>
      </c>
      <c r="G1393" s="139">
        <f t="shared" si="677"/>
        <v>3.7996022791790818E-3</v>
      </c>
      <c r="H1393" s="140">
        <f t="shared" si="690"/>
        <v>45463</v>
      </c>
      <c r="I1393" s="140">
        <f t="shared" si="678"/>
        <v>45463</v>
      </c>
      <c r="J1393" s="141">
        <f t="shared" si="686"/>
        <v>22</v>
      </c>
      <c r="K1393" s="141">
        <f t="shared" si="700"/>
        <v>9</v>
      </c>
      <c r="L1393" s="8">
        <f t="shared" si="687"/>
        <v>1.0015526400000001</v>
      </c>
      <c r="M1393" s="142">
        <f t="shared" si="699"/>
        <v>1.0015995499999999</v>
      </c>
      <c r="N1393" s="142">
        <f t="shared" si="694"/>
        <v>1.3042048778615309</v>
      </c>
      <c r="O1393" s="135">
        <f t="shared" si="696"/>
        <v>1.3062298299999999</v>
      </c>
      <c r="P1393" s="135">
        <f t="shared" si="679"/>
        <v>876.94368814999996</v>
      </c>
      <c r="Q1393" s="190">
        <f t="shared" si="691"/>
        <v>0</v>
      </c>
      <c r="R1393" s="191">
        <f t="shared" si="688"/>
        <v>0</v>
      </c>
      <c r="S1393" s="135">
        <f t="shared" si="680"/>
        <v>0</v>
      </c>
      <c r="T1393" s="145">
        <f t="shared" si="689"/>
        <v>7.8600000000000003E-2</v>
      </c>
      <c r="U1393" s="143">
        <f t="shared" si="695"/>
        <v>9</v>
      </c>
      <c r="V1393" s="143">
        <v>252</v>
      </c>
      <c r="W1393" s="142">
        <f t="shared" si="681"/>
        <v>1.002705937</v>
      </c>
      <c r="X1393" s="135">
        <f t="shared" si="682"/>
        <v>2.37295437</v>
      </c>
      <c r="Y1393" s="135">
        <f t="shared" si="683"/>
        <v>0</v>
      </c>
      <c r="Z1393" s="148" t="str">
        <f t="shared" si="692"/>
        <v>A+J=</v>
      </c>
      <c r="AA1393" s="140">
        <f t="shared" si="693"/>
        <v>45463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4"/>
      <c r="DX1393" s="1"/>
      <c r="DY1393" s="1"/>
      <c r="DZ1393" s="1"/>
      <c r="EA1393" s="1"/>
      <c r="EB1393" s="1"/>
      <c r="EC1393" s="1"/>
    </row>
    <row r="1394" spans="1:133" ht="15" x14ac:dyDescent="0.2">
      <c r="A1394" s="134">
        <f t="shared" si="684"/>
        <v>45447</v>
      </c>
      <c r="B1394" s="135">
        <f t="shared" si="676"/>
        <v>879.73233690999996</v>
      </c>
      <c r="C1394" s="220">
        <f t="shared" si="675"/>
        <v>671.35481675023095</v>
      </c>
      <c r="D1394" s="136">
        <f t="shared" si="685"/>
        <v>6869.14</v>
      </c>
      <c r="E1394" s="137">
        <f t="shared" si="697"/>
        <v>6895.24</v>
      </c>
      <c r="F1394" s="138">
        <f t="shared" si="698"/>
        <v>45402</v>
      </c>
      <c r="G1394" s="139">
        <f t="shared" si="677"/>
        <v>3.7996022791790818E-3</v>
      </c>
      <c r="H1394" s="140">
        <f t="shared" si="690"/>
        <v>45463</v>
      </c>
      <c r="I1394" s="140">
        <f t="shared" si="678"/>
        <v>45463</v>
      </c>
      <c r="J1394" s="141">
        <f t="shared" si="686"/>
        <v>22</v>
      </c>
      <c r="K1394" s="141">
        <f t="shared" si="700"/>
        <v>10</v>
      </c>
      <c r="L1394" s="8">
        <f t="shared" si="687"/>
        <v>1.0017252999999999</v>
      </c>
      <c r="M1394" s="142">
        <f t="shared" si="699"/>
        <v>1.0015995499999999</v>
      </c>
      <c r="N1394" s="142">
        <f t="shared" si="694"/>
        <v>1.3042048778615309</v>
      </c>
      <c r="O1394" s="135">
        <f t="shared" si="696"/>
        <v>1.30645502</v>
      </c>
      <c r="P1394" s="135">
        <f t="shared" si="679"/>
        <v>877.09487053999999</v>
      </c>
      <c r="Q1394" s="190">
        <f t="shared" si="691"/>
        <v>0</v>
      </c>
      <c r="R1394" s="191">
        <f t="shared" si="688"/>
        <v>0</v>
      </c>
      <c r="S1394" s="135">
        <f t="shared" si="680"/>
        <v>0</v>
      </c>
      <c r="T1394" s="145">
        <f t="shared" si="689"/>
        <v>7.8600000000000003E-2</v>
      </c>
      <c r="U1394" s="143">
        <f t="shared" si="695"/>
        <v>10</v>
      </c>
      <c r="V1394" s="143">
        <v>252</v>
      </c>
      <c r="W1394" s="142">
        <f t="shared" si="681"/>
        <v>1.003007048</v>
      </c>
      <c r="X1394" s="135">
        <f t="shared" si="682"/>
        <v>2.6374663699999998</v>
      </c>
      <c r="Y1394" s="135">
        <f t="shared" si="683"/>
        <v>0</v>
      </c>
      <c r="Z1394" s="148" t="str">
        <f t="shared" si="692"/>
        <v>A+J=</v>
      </c>
      <c r="AA1394" s="140">
        <f t="shared" si="693"/>
        <v>45463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4"/>
      <c r="DX1394" s="1"/>
      <c r="DY1394" s="1"/>
      <c r="DZ1394" s="1"/>
      <c r="EA1394" s="1"/>
      <c r="EB1394" s="1"/>
      <c r="EC1394" s="1"/>
    </row>
    <row r="1395" spans="1:133" ht="15" x14ac:dyDescent="0.2">
      <c r="A1395" s="134">
        <f t="shared" si="684"/>
        <v>45448</v>
      </c>
      <c r="B1395" s="135">
        <f t="shared" si="676"/>
        <v>880.14822239</v>
      </c>
      <c r="C1395" s="220">
        <f t="shared" si="675"/>
        <v>671.35481675023095</v>
      </c>
      <c r="D1395" s="136">
        <f t="shared" si="685"/>
        <v>6869.14</v>
      </c>
      <c r="E1395" s="137">
        <f t="shared" si="697"/>
        <v>6895.24</v>
      </c>
      <c r="F1395" s="138">
        <f t="shared" si="698"/>
        <v>45402</v>
      </c>
      <c r="G1395" s="139">
        <f t="shared" si="677"/>
        <v>3.7996022791790818E-3</v>
      </c>
      <c r="H1395" s="140">
        <f t="shared" si="690"/>
        <v>45463</v>
      </c>
      <c r="I1395" s="140">
        <f t="shared" si="678"/>
        <v>45463</v>
      </c>
      <c r="J1395" s="141">
        <f t="shared" si="686"/>
        <v>22</v>
      </c>
      <c r="K1395" s="141">
        <f t="shared" si="700"/>
        <v>11</v>
      </c>
      <c r="L1395" s="8">
        <f t="shared" si="687"/>
        <v>1.00189799</v>
      </c>
      <c r="M1395" s="142">
        <f t="shared" si="699"/>
        <v>1.0015995499999999</v>
      </c>
      <c r="N1395" s="142">
        <f t="shared" si="694"/>
        <v>1.3042048778615309</v>
      </c>
      <c r="O1395" s="135">
        <f t="shared" si="696"/>
        <v>1.3066802399999999</v>
      </c>
      <c r="P1395" s="135">
        <f t="shared" si="679"/>
        <v>877.24607306999997</v>
      </c>
      <c r="Q1395" s="190">
        <f t="shared" si="691"/>
        <v>0</v>
      </c>
      <c r="R1395" s="191">
        <f t="shared" si="688"/>
        <v>0</v>
      </c>
      <c r="S1395" s="135">
        <f t="shared" si="680"/>
        <v>0</v>
      </c>
      <c r="T1395" s="145">
        <f t="shared" si="689"/>
        <v>7.8600000000000003E-2</v>
      </c>
      <c r="U1395" s="143">
        <f t="shared" si="695"/>
        <v>11</v>
      </c>
      <c r="V1395" s="143">
        <v>252</v>
      </c>
      <c r="W1395" s="142">
        <f t="shared" si="681"/>
        <v>1.0033082499999999</v>
      </c>
      <c r="X1395" s="135">
        <f t="shared" si="682"/>
        <v>2.9021493199999999</v>
      </c>
      <c r="Y1395" s="135">
        <f t="shared" si="683"/>
        <v>0</v>
      </c>
      <c r="Z1395" s="148" t="str">
        <f t="shared" si="692"/>
        <v>A+J=</v>
      </c>
      <c r="AA1395" s="140">
        <f t="shared" si="693"/>
        <v>45463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4"/>
      <c r="DX1395" s="1"/>
      <c r="DY1395" s="1"/>
      <c r="DZ1395" s="1"/>
      <c r="EA1395" s="1"/>
      <c r="EB1395" s="1"/>
      <c r="EC1395" s="1"/>
    </row>
    <row r="1396" spans="1:133" ht="15" x14ac:dyDescent="0.2">
      <c r="A1396" s="134">
        <f t="shared" si="684"/>
        <v>45449</v>
      </c>
      <c r="B1396" s="135">
        <f t="shared" si="676"/>
        <v>880.56431834</v>
      </c>
      <c r="C1396" s="220">
        <f t="shared" si="675"/>
        <v>671.35481675023095</v>
      </c>
      <c r="D1396" s="136">
        <f t="shared" si="685"/>
        <v>6869.14</v>
      </c>
      <c r="E1396" s="137">
        <f t="shared" si="697"/>
        <v>6895.24</v>
      </c>
      <c r="F1396" s="138">
        <f t="shared" si="698"/>
        <v>45402</v>
      </c>
      <c r="G1396" s="139">
        <f t="shared" si="677"/>
        <v>3.7996022791790818E-3</v>
      </c>
      <c r="H1396" s="140">
        <f t="shared" si="690"/>
        <v>45463</v>
      </c>
      <c r="I1396" s="140">
        <f t="shared" si="678"/>
        <v>45463</v>
      </c>
      <c r="J1396" s="141">
        <f t="shared" si="686"/>
        <v>22</v>
      </c>
      <c r="K1396" s="141">
        <f t="shared" si="700"/>
        <v>12</v>
      </c>
      <c r="L1396" s="8">
        <f t="shared" si="687"/>
        <v>1.0020707200000001</v>
      </c>
      <c r="M1396" s="142">
        <f t="shared" si="699"/>
        <v>1.0015995499999999</v>
      </c>
      <c r="N1396" s="142">
        <f t="shared" si="694"/>
        <v>1.3042048778615309</v>
      </c>
      <c r="O1396" s="135">
        <f t="shared" si="696"/>
        <v>1.3069055199999999</v>
      </c>
      <c r="P1396" s="135">
        <f t="shared" si="679"/>
        <v>877.39731587999995</v>
      </c>
      <c r="Q1396" s="190">
        <f t="shared" si="691"/>
        <v>0</v>
      </c>
      <c r="R1396" s="191">
        <f t="shared" si="688"/>
        <v>0</v>
      </c>
      <c r="S1396" s="135">
        <f t="shared" si="680"/>
        <v>0</v>
      </c>
      <c r="T1396" s="145">
        <f t="shared" si="689"/>
        <v>7.8600000000000003E-2</v>
      </c>
      <c r="U1396" s="143">
        <f t="shared" si="695"/>
        <v>12</v>
      </c>
      <c r="V1396" s="143">
        <v>252</v>
      </c>
      <c r="W1396" s="142">
        <f t="shared" si="681"/>
        <v>1.003609542</v>
      </c>
      <c r="X1396" s="135">
        <f t="shared" si="682"/>
        <v>3.16700246</v>
      </c>
      <c r="Y1396" s="135">
        <f t="shared" si="683"/>
        <v>0</v>
      </c>
      <c r="Z1396" s="148" t="str">
        <f t="shared" si="692"/>
        <v>A+J=</v>
      </c>
      <c r="AA1396" s="140">
        <f t="shared" si="693"/>
        <v>45463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4"/>
      <c r="DX1396" s="1"/>
      <c r="DY1396" s="1"/>
      <c r="DZ1396" s="1"/>
      <c r="EA1396" s="1"/>
      <c r="EB1396" s="1"/>
      <c r="EC1396" s="1"/>
    </row>
    <row r="1397" spans="1:133" ht="15" x14ac:dyDescent="0.2">
      <c r="A1397" s="134">
        <f t="shared" si="684"/>
        <v>45450</v>
      </c>
      <c r="B1397" s="135">
        <f t="shared" si="676"/>
        <v>880.98059789000001</v>
      </c>
      <c r="C1397" s="220">
        <f t="shared" si="675"/>
        <v>671.35481675023095</v>
      </c>
      <c r="D1397" s="136">
        <f t="shared" si="685"/>
        <v>6869.14</v>
      </c>
      <c r="E1397" s="137">
        <f t="shared" si="697"/>
        <v>6895.24</v>
      </c>
      <c r="F1397" s="138">
        <f t="shared" si="698"/>
        <v>45402</v>
      </c>
      <c r="G1397" s="139">
        <f t="shared" si="677"/>
        <v>3.7996022791790818E-3</v>
      </c>
      <c r="H1397" s="140">
        <f t="shared" si="690"/>
        <v>45463</v>
      </c>
      <c r="I1397" s="140">
        <f t="shared" si="678"/>
        <v>45463</v>
      </c>
      <c r="J1397" s="141">
        <f t="shared" si="686"/>
        <v>22</v>
      </c>
      <c r="K1397" s="141">
        <f t="shared" si="700"/>
        <v>13</v>
      </c>
      <c r="L1397" s="8">
        <f t="shared" si="687"/>
        <v>1.00224347</v>
      </c>
      <c r="M1397" s="142">
        <f t="shared" si="699"/>
        <v>1.0015995499999999</v>
      </c>
      <c r="N1397" s="142">
        <f t="shared" si="694"/>
        <v>1.3042048778615309</v>
      </c>
      <c r="O1397" s="135">
        <f t="shared" si="696"/>
        <v>1.30713082</v>
      </c>
      <c r="P1397" s="135">
        <f t="shared" si="679"/>
        <v>877.54857212000002</v>
      </c>
      <c r="Q1397" s="190">
        <f t="shared" si="691"/>
        <v>0</v>
      </c>
      <c r="R1397" s="191">
        <f t="shared" si="688"/>
        <v>0</v>
      </c>
      <c r="S1397" s="135">
        <f t="shared" si="680"/>
        <v>0</v>
      </c>
      <c r="T1397" s="145">
        <f t="shared" si="689"/>
        <v>7.8600000000000003E-2</v>
      </c>
      <c r="U1397" s="143">
        <f t="shared" si="695"/>
        <v>13</v>
      </c>
      <c r="V1397" s="143">
        <v>252</v>
      </c>
      <c r="W1397" s="142">
        <f t="shared" si="681"/>
        <v>1.0039109239999999</v>
      </c>
      <c r="X1397" s="135">
        <f t="shared" si="682"/>
        <v>3.4320257700000001</v>
      </c>
      <c r="Y1397" s="135">
        <f t="shared" si="683"/>
        <v>0</v>
      </c>
      <c r="Z1397" s="148" t="str">
        <f t="shared" si="692"/>
        <v>A+J=</v>
      </c>
      <c r="AA1397" s="140">
        <f t="shared" si="693"/>
        <v>45463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4"/>
      <c r="DX1397" s="1"/>
      <c r="DY1397" s="1"/>
      <c r="DZ1397" s="1"/>
      <c r="EA1397" s="1"/>
      <c r="EB1397" s="1"/>
      <c r="EC1397" s="1"/>
    </row>
    <row r="1398" spans="1:133" ht="15" x14ac:dyDescent="0.2">
      <c r="A1398" s="134">
        <f t="shared" si="684"/>
        <v>45451</v>
      </c>
      <c r="B1398" s="135">
        <f t="shared" si="676"/>
        <v>881.39708218999999</v>
      </c>
      <c r="C1398" s="220">
        <f t="shared" si="675"/>
        <v>671.35481675023095</v>
      </c>
      <c r="D1398" s="136">
        <f t="shared" si="685"/>
        <v>6869.14</v>
      </c>
      <c r="E1398" s="137">
        <f t="shared" si="697"/>
        <v>6895.24</v>
      </c>
      <c r="F1398" s="138">
        <f t="shared" si="698"/>
        <v>45402</v>
      </c>
      <c r="G1398" s="139">
        <f t="shared" si="677"/>
        <v>3.7996022791790818E-3</v>
      </c>
      <c r="H1398" s="140">
        <f t="shared" si="690"/>
        <v>45463</v>
      </c>
      <c r="I1398" s="140">
        <f t="shared" si="678"/>
        <v>45463</v>
      </c>
      <c r="J1398" s="141">
        <f t="shared" si="686"/>
        <v>22</v>
      </c>
      <c r="K1398" s="141">
        <f t="shared" si="700"/>
        <v>14</v>
      </c>
      <c r="L1398" s="8">
        <f t="shared" si="687"/>
        <v>1.0024162599999999</v>
      </c>
      <c r="M1398" s="142">
        <f t="shared" si="699"/>
        <v>1.0015995499999999</v>
      </c>
      <c r="N1398" s="142">
        <f t="shared" si="694"/>
        <v>1.3042048778615309</v>
      </c>
      <c r="O1398" s="135">
        <f t="shared" si="696"/>
        <v>1.30735617</v>
      </c>
      <c r="P1398" s="135">
        <f t="shared" si="679"/>
        <v>877.69986193</v>
      </c>
      <c r="Q1398" s="190">
        <f t="shared" si="691"/>
        <v>0</v>
      </c>
      <c r="R1398" s="191">
        <f t="shared" si="688"/>
        <v>0</v>
      </c>
      <c r="S1398" s="135">
        <f t="shared" si="680"/>
        <v>0</v>
      </c>
      <c r="T1398" s="145">
        <f t="shared" si="689"/>
        <v>7.8600000000000003E-2</v>
      </c>
      <c r="U1398" s="143">
        <f t="shared" si="695"/>
        <v>14</v>
      </c>
      <c r="V1398" s="143">
        <v>252</v>
      </c>
      <c r="W1398" s="142">
        <f t="shared" si="681"/>
        <v>1.0042123970000001</v>
      </c>
      <c r="X1398" s="135">
        <f t="shared" si="682"/>
        <v>3.6972202599999999</v>
      </c>
      <c r="Y1398" s="135">
        <f t="shared" si="683"/>
        <v>0</v>
      </c>
      <c r="Z1398" s="148" t="str">
        <f t="shared" si="692"/>
        <v>A+J=</v>
      </c>
      <c r="AA1398" s="140">
        <f t="shared" si="693"/>
        <v>45463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4"/>
      <c r="DX1398" s="1"/>
      <c r="DY1398" s="1"/>
      <c r="DZ1398" s="1"/>
      <c r="EA1398" s="1"/>
      <c r="EB1398" s="1"/>
      <c r="EC1398" s="1"/>
    </row>
    <row r="1399" spans="1:133" ht="15" x14ac:dyDescent="0.2">
      <c r="A1399" s="134">
        <f t="shared" si="684"/>
        <v>45452</v>
      </c>
      <c r="B1399" s="135">
        <f t="shared" si="676"/>
        <v>881.39708218999999</v>
      </c>
      <c r="C1399" s="220">
        <f t="shared" si="675"/>
        <v>671.35481675023095</v>
      </c>
      <c r="D1399" s="136">
        <f t="shared" si="685"/>
        <v>6869.14</v>
      </c>
      <c r="E1399" s="137">
        <f t="shared" si="697"/>
        <v>6895.24</v>
      </c>
      <c r="F1399" s="138">
        <f t="shared" si="698"/>
        <v>45402</v>
      </c>
      <c r="G1399" s="139">
        <f t="shared" si="677"/>
        <v>3.7996022791790818E-3</v>
      </c>
      <c r="H1399" s="140">
        <f t="shared" si="690"/>
        <v>45463</v>
      </c>
      <c r="I1399" s="140">
        <f t="shared" si="678"/>
        <v>45463</v>
      </c>
      <c r="J1399" s="141">
        <f t="shared" si="686"/>
        <v>22</v>
      </c>
      <c r="K1399" s="141">
        <f t="shared" si="700"/>
        <v>14</v>
      </c>
      <c r="L1399" s="8">
        <f t="shared" si="687"/>
        <v>1.0024162599999999</v>
      </c>
      <c r="M1399" s="142">
        <f t="shared" si="699"/>
        <v>1.0015995499999999</v>
      </c>
      <c r="N1399" s="142">
        <f t="shared" si="694"/>
        <v>1.3042048778615309</v>
      </c>
      <c r="O1399" s="135">
        <f t="shared" si="696"/>
        <v>1.30735617</v>
      </c>
      <c r="P1399" s="135">
        <f t="shared" si="679"/>
        <v>877.69986193</v>
      </c>
      <c r="Q1399" s="190">
        <f t="shared" si="691"/>
        <v>0</v>
      </c>
      <c r="R1399" s="191">
        <f t="shared" si="688"/>
        <v>0</v>
      </c>
      <c r="S1399" s="135">
        <f t="shared" si="680"/>
        <v>0</v>
      </c>
      <c r="T1399" s="145">
        <f t="shared" si="689"/>
        <v>7.8600000000000003E-2</v>
      </c>
      <c r="U1399" s="143">
        <f t="shared" si="695"/>
        <v>14</v>
      </c>
      <c r="V1399" s="143">
        <v>252</v>
      </c>
      <c r="W1399" s="142">
        <f t="shared" si="681"/>
        <v>1.0042123970000001</v>
      </c>
      <c r="X1399" s="135">
        <f t="shared" si="682"/>
        <v>3.6972202599999999</v>
      </c>
      <c r="Y1399" s="135">
        <f t="shared" si="683"/>
        <v>0</v>
      </c>
      <c r="Z1399" s="148" t="str">
        <f t="shared" si="692"/>
        <v>A+J=</v>
      </c>
      <c r="AA1399" s="140">
        <f t="shared" si="693"/>
        <v>45463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4"/>
      <c r="DX1399" s="1"/>
      <c r="DY1399" s="1"/>
      <c r="DZ1399" s="1"/>
      <c r="EA1399" s="1"/>
      <c r="EB1399" s="1"/>
      <c r="EC1399" s="1"/>
    </row>
    <row r="1400" spans="1:133" ht="15" x14ac:dyDescent="0.2">
      <c r="A1400" s="134">
        <f t="shared" si="684"/>
        <v>45453</v>
      </c>
      <c r="B1400" s="135">
        <f t="shared" si="676"/>
        <v>881.39708218999999</v>
      </c>
      <c r="C1400" s="220">
        <f t="shared" si="675"/>
        <v>671.35481675023095</v>
      </c>
      <c r="D1400" s="136">
        <f t="shared" si="685"/>
        <v>6869.14</v>
      </c>
      <c r="E1400" s="137">
        <f t="shared" si="697"/>
        <v>6895.24</v>
      </c>
      <c r="F1400" s="138">
        <f t="shared" si="698"/>
        <v>45402</v>
      </c>
      <c r="G1400" s="139">
        <f t="shared" si="677"/>
        <v>3.7996022791790818E-3</v>
      </c>
      <c r="H1400" s="140">
        <f t="shared" si="690"/>
        <v>45463</v>
      </c>
      <c r="I1400" s="140">
        <f t="shared" si="678"/>
        <v>45463</v>
      </c>
      <c r="J1400" s="141">
        <f t="shared" si="686"/>
        <v>22</v>
      </c>
      <c r="K1400" s="141">
        <f t="shared" si="700"/>
        <v>14</v>
      </c>
      <c r="L1400" s="8">
        <f t="shared" si="687"/>
        <v>1.0024162599999999</v>
      </c>
      <c r="M1400" s="142">
        <f t="shared" si="699"/>
        <v>1.0015995499999999</v>
      </c>
      <c r="N1400" s="142">
        <f t="shared" si="694"/>
        <v>1.3042048778615309</v>
      </c>
      <c r="O1400" s="135">
        <f t="shared" si="696"/>
        <v>1.30735617</v>
      </c>
      <c r="P1400" s="135">
        <f t="shared" si="679"/>
        <v>877.69986193</v>
      </c>
      <c r="Q1400" s="190">
        <f t="shared" si="691"/>
        <v>0</v>
      </c>
      <c r="R1400" s="191">
        <f t="shared" si="688"/>
        <v>0</v>
      </c>
      <c r="S1400" s="135">
        <f t="shared" si="680"/>
        <v>0</v>
      </c>
      <c r="T1400" s="145">
        <f t="shared" si="689"/>
        <v>7.8600000000000003E-2</v>
      </c>
      <c r="U1400" s="143">
        <f t="shared" si="695"/>
        <v>14</v>
      </c>
      <c r="V1400" s="143">
        <v>252</v>
      </c>
      <c r="W1400" s="142">
        <f t="shared" si="681"/>
        <v>1.0042123970000001</v>
      </c>
      <c r="X1400" s="135">
        <f t="shared" si="682"/>
        <v>3.6972202599999999</v>
      </c>
      <c r="Y1400" s="135">
        <f t="shared" si="683"/>
        <v>0</v>
      </c>
      <c r="Z1400" s="148" t="str">
        <f t="shared" si="692"/>
        <v>A+J=</v>
      </c>
      <c r="AA1400" s="140">
        <f t="shared" si="693"/>
        <v>45463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4"/>
      <c r="DX1400" s="1"/>
      <c r="DY1400" s="1"/>
      <c r="DZ1400" s="1"/>
      <c r="EA1400" s="1"/>
      <c r="EB1400" s="1"/>
      <c r="EC1400" s="1"/>
    </row>
    <row r="1401" spans="1:133" ht="15" x14ac:dyDescent="0.2">
      <c r="A1401" s="134">
        <f t="shared" si="684"/>
        <v>45454</v>
      </c>
      <c r="B1401" s="135">
        <f t="shared" si="676"/>
        <v>881.81375782999999</v>
      </c>
      <c r="C1401" s="220">
        <f t="shared" si="675"/>
        <v>671.35481675023095</v>
      </c>
      <c r="D1401" s="136">
        <f t="shared" si="685"/>
        <v>6869.14</v>
      </c>
      <c r="E1401" s="137">
        <f t="shared" si="697"/>
        <v>6895.24</v>
      </c>
      <c r="F1401" s="138">
        <f t="shared" si="698"/>
        <v>45402</v>
      </c>
      <c r="G1401" s="139">
        <f t="shared" si="677"/>
        <v>3.7996022791790818E-3</v>
      </c>
      <c r="H1401" s="140">
        <f t="shared" si="690"/>
        <v>45463</v>
      </c>
      <c r="I1401" s="140">
        <f t="shared" si="678"/>
        <v>45463</v>
      </c>
      <c r="J1401" s="141">
        <f t="shared" si="686"/>
        <v>22</v>
      </c>
      <c r="K1401" s="141">
        <f t="shared" si="700"/>
        <v>15</v>
      </c>
      <c r="L1401" s="8">
        <f t="shared" si="687"/>
        <v>1.00258907</v>
      </c>
      <c r="M1401" s="142">
        <f t="shared" si="699"/>
        <v>1.0015995499999999</v>
      </c>
      <c r="N1401" s="142">
        <f t="shared" si="694"/>
        <v>1.3042048778615309</v>
      </c>
      <c r="O1401" s="135">
        <f t="shared" si="696"/>
        <v>1.3075815500000001</v>
      </c>
      <c r="P1401" s="135">
        <f t="shared" si="679"/>
        <v>877.85117188000004</v>
      </c>
      <c r="Q1401" s="190">
        <f t="shared" si="691"/>
        <v>0</v>
      </c>
      <c r="R1401" s="191">
        <f t="shared" si="688"/>
        <v>0</v>
      </c>
      <c r="S1401" s="135">
        <f t="shared" si="680"/>
        <v>0</v>
      </c>
      <c r="T1401" s="145">
        <f t="shared" si="689"/>
        <v>7.8600000000000003E-2</v>
      </c>
      <c r="U1401" s="143">
        <f t="shared" si="695"/>
        <v>15</v>
      </c>
      <c r="V1401" s="143">
        <v>252</v>
      </c>
      <c r="W1401" s="142">
        <f t="shared" si="681"/>
        <v>1.004513961</v>
      </c>
      <c r="X1401" s="135">
        <f t="shared" si="682"/>
        <v>3.9625859499999998</v>
      </c>
      <c r="Y1401" s="135">
        <f t="shared" si="683"/>
        <v>0</v>
      </c>
      <c r="Z1401" s="148" t="str">
        <f t="shared" si="692"/>
        <v>A+J=</v>
      </c>
      <c r="AA1401" s="140">
        <f t="shared" si="693"/>
        <v>45463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4"/>
      <c r="DX1401" s="1"/>
      <c r="DY1401" s="1"/>
      <c r="DZ1401" s="1"/>
      <c r="EA1401" s="1"/>
      <c r="EB1401" s="1"/>
      <c r="EC1401" s="1"/>
    </row>
    <row r="1402" spans="1:133" ht="15" x14ac:dyDescent="0.2">
      <c r="A1402" s="134">
        <f t="shared" si="684"/>
        <v>45455</v>
      </c>
      <c r="B1402" s="135">
        <f t="shared" si="676"/>
        <v>882.23063073000003</v>
      </c>
      <c r="C1402" s="220">
        <f t="shared" si="675"/>
        <v>671.35481675023095</v>
      </c>
      <c r="D1402" s="136">
        <f t="shared" si="685"/>
        <v>6869.14</v>
      </c>
      <c r="E1402" s="137">
        <f t="shared" si="697"/>
        <v>6895.24</v>
      </c>
      <c r="F1402" s="138">
        <f t="shared" si="698"/>
        <v>45402</v>
      </c>
      <c r="G1402" s="139">
        <f t="shared" si="677"/>
        <v>3.7996022791790818E-3</v>
      </c>
      <c r="H1402" s="140">
        <f t="shared" si="690"/>
        <v>45463</v>
      </c>
      <c r="I1402" s="140">
        <f t="shared" si="678"/>
        <v>45463</v>
      </c>
      <c r="J1402" s="141">
        <f t="shared" si="686"/>
        <v>22</v>
      </c>
      <c r="K1402" s="141">
        <f t="shared" si="700"/>
        <v>16</v>
      </c>
      <c r="L1402" s="8">
        <f t="shared" si="687"/>
        <v>1.00276191</v>
      </c>
      <c r="M1402" s="142">
        <f t="shared" si="699"/>
        <v>1.0015995499999999</v>
      </c>
      <c r="N1402" s="142">
        <f t="shared" si="694"/>
        <v>1.3042048778615309</v>
      </c>
      <c r="O1402" s="135">
        <f t="shared" si="696"/>
        <v>1.3078069699999999</v>
      </c>
      <c r="P1402" s="135">
        <f t="shared" si="679"/>
        <v>878.00250868000001</v>
      </c>
      <c r="Q1402" s="190">
        <f t="shared" si="691"/>
        <v>0</v>
      </c>
      <c r="R1402" s="191">
        <f t="shared" si="688"/>
        <v>0</v>
      </c>
      <c r="S1402" s="135">
        <f t="shared" si="680"/>
        <v>0</v>
      </c>
      <c r="T1402" s="145">
        <f t="shared" si="689"/>
        <v>7.8600000000000003E-2</v>
      </c>
      <c r="U1402" s="143">
        <f t="shared" si="695"/>
        <v>16</v>
      </c>
      <c r="V1402" s="143">
        <v>252</v>
      </c>
      <c r="W1402" s="142">
        <f t="shared" si="681"/>
        <v>1.0048156150000001</v>
      </c>
      <c r="X1402" s="135">
        <f t="shared" si="682"/>
        <v>4.2281220499999996</v>
      </c>
      <c r="Y1402" s="135">
        <f t="shared" si="683"/>
        <v>0</v>
      </c>
      <c r="Z1402" s="148" t="str">
        <f t="shared" si="692"/>
        <v>A+J=</v>
      </c>
      <c r="AA1402" s="140">
        <f t="shared" si="693"/>
        <v>45463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4"/>
      <c r="DX1402" s="1"/>
      <c r="DY1402" s="1"/>
      <c r="DZ1402" s="1"/>
      <c r="EA1402" s="1"/>
      <c r="EB1402" s="1"/>
      <c r="EC1402" s="1"/>
    </row>
    <row r="1403" spans="1:133" ht="15" x14ac:dyDescent="0.2">
      <c r="A1403" s="134">
        <f t="shared" si="684"/>
        <v>45456</v>
      </c>
      <c r="B1403" s="135">
        <f t="shared" si="676"/>
        <v>882.64770857999997</v>
      </c>
      <c r="C1403" s="220">
        <f t="shared" si="675"/>
        <v>671.35481675023095</v>
      </c>
      <c r="D1403" s="136">
        <f t="shared" si="685"/>
        <v>6869.14</v>
      </c>
      <c r="E1403" s="137">
        <f t="shared" si="697"/>
        <v>6895.24</v>
      </c>
      <c r="F1403" s="138">
        <f t="shared" si="698"/>
        <v>45402</v>
      </c>
      <c r="G1403" s="139">
        <f t="shared" si="677"/>
        <v>3.7996022791790818E-3</v>
      </c>
      <c r="H1403" s="140">
        <f t="shared" si="690"/>
        <v>45463</v>
      </c>
      <c r="I1403" s="140">
        <f t="shared" si="678"/>
        <v>45463</v>
      </c>
      <c r="J1403" s="141">
        <f t="shared" si="686"/>
        <v>22</v>
      </c>
      <c r="K1403" s="141">
        <f t="shared" si="700"/>
        <v>17</v>
      </c>
      <c r="L1403" s="8">
        <f t="shared" si="687"/>
        <v>1.0029347900000001</v>
      </c>
      <c r="M1403" s="142">
        <f t="shared" si="699"/>
        <v>1.0015995499999999</v>
      </c>
      <c r="N1403" s="142">
        <f t="shared" si="694"/>
        <v>1.3042048778615309</v>
      </c>
      <c r="O1403" s="135">
        <f t="shared" si="696"/>
        <v>1.3080324400000001</v>
      </c>
      <c r="P1403" s="135">
        <f t="shared" si="679"/>
        <v>878.15387905</v>
      </c>
      <c r="Q1403" s="190">
        <f t="shared" si="691"/>
        <v>0</v>
      </c>
      <c r="R1403" s="191">
        <f t="shared" si="688"/>
        <v>0</v>
      </c>
      <c r="S1403" s="135">
        <f t="shared" si="680"/>
        <v>0</v>
      </c>
      <c r="T1403" s="145">
        <f t="shared" si="689"/>
        <v>7.8600000000000003E-2</v>
      </c>
      <c r="U1403" s="143">
        <f t="shared" si="695"/>
        <v>17</v>
      </c>
      <c r="V1403" s="143">
        <v>252</v>
      </c>
      <c r="W1403" s="142">
        <f t="shared" si="681"/>
        <v>1.0051173600000001</v>
      </c>
      <c r="X1403" s="135">
        <f t="shared" si="682"/>
        <v>4.4938295300000002</v>
      </c>
      <c r="Y1403" s="135">
        <f t="shared" si="683"/>
        <v>0</v>
      </c>
      <c r="Z1403" s="148" t="str">
        <f t="shared" si="692"/>
        <v>A+J=</v>
      </c>
      <c r="AA1403" s="140">
        <f t="shared" si="693"/>
        <v>45463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4"/>
      <c r="DX1403" s="1"/>
      <c r="DY1403" s="1"/>
      <c r="DZ1403" s="1"/>
      <c r="EA1403" s="1"/>
      <c r="EB1403" s="1"/>
      <c r="EC1403" s="1"/>
    </row>
    <row r="1404" spans="1:133" ht="15" x14ac:dyDescent="0.2">
      <c r="A1404" s="134">
        <f t="shared" si="684"/>
        <v>45457</v>
      </c>
      <c r="B1404" s="135">
        <f t="shared" si="676"/>
        <v>883.06497796999997</v>
      </c>
      <c r="C1404" s="220">
        <f t="shared" si="675"/>
        <v>671.35481675023095</v>
      </c>
      <c r="D1404" s="136">
        <f t="shared" si="685"/>
        <v>6869.14</v>
      </c>
      <c r="E1404" s="137">
        <f t="shared" si="697"/>
        <v>6895.24</v>
      </c>
      <c r="F1404" s="138">
        <f t="shared" si="698"/>
        <v>45402</v>
      </c>
      <c r="G1404" s="139">
        <f t="shared" si="677"/>
        <v>3.7996022791790818E-3</v>
      </c>
      <c r="H1404" s="140">
        <f t="shared" si="690"/>
        <v>45463</v>
      </c>
      <c r="I1404" s="140">
        <f t="shared" si="678"/>
        <v>45463</v>
      </c>
      <c r="J1404" s="141">
        <f t="shared" si="686"/>
        <v>22</v>
      </c>
      <c r="K1404" s="141">
        <f t="shared" si="700"/>
        <v>18</v>
      </c>
      <c r="L1404" s="8">
        <f t="shared" si="687"/>
        <v>1.00310769</v>
      </c>
      <c r="M1404" s="142">
        <f t="shared" si="699"/>
        <v>1.0015995499999999</v>
      </c>
      <c r="N1404" s="142">
        <f t="shared" si="694"/>
        <v>1.3042048778615309</v>
      </c>
      <c r="O1404" s="135">
        <f t="shared" si="696"/>
        <v>1.3082579400000001</v>
      </c>
      <c r="P1404" s="135">
        <f t="shared" si="679"/>
        <v>878.30526956999995</v>
      </c>
      <c r="Q1404" s="190">
        <f t="shared" si="691"/>
        <v>0</v>
      </c>
      <c r="R1404" s="191">
        <f t="shared" si="688"/>
        <v>0</v>
      </c>
      <c r="S1404" s="135">
        <f t="shared" si="680"/>
        <v>0</v>
      </c>
      <c r="T1404" s="145">
        <f t="shared" si="689"/>
        <v>7.8600000000000003E-2</v>
      </c>
      <c r="U1404" s="143">
        <f t="shared" si="695"/>
        <v>18</v>
      </c>
      <c r="V1404" s="143">
        <v>252</v>
      </c>
      <c r="W1404" s="142">
        <f t="shared" si="681"/>
        <v>1.0054191960000001</v>
      </c>
      <c r="X1404" s="135">
        <f t="shared" si="682"/>
        <v>4.7597084000000001</v>
      </c>
      <c r="Y1404" s="135">
        <f t="shared" si="683"/>
        <v>0</v>
      </c>
      <c r="Z1404" s="148" t="str">
        <f t="shared" si="692"/>
        <v>A+J=</v>
      </c>
      <c r="AA1404" s="140">
        <f t="shared" si="693"/>
        <v>45463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4"/>
      <c r="DX1404" s="1"/>
      <c r="DY1404" s="1"/>
      <c r="DZ1404" s="1"/>
      <c r="EA1404" s="1"/>
      <c r="EB1404" s="1"/>
      <c r="EC1404" s="1"/>
    </row>
    <row r="1405" spans="1:133" ht="15" x14ac:dyDescent="0.2">
      <c r="A1405" s="134">
        <f t="shared" si="684"/>
        <v>45458</v>
      </c>
      <c r="B1405" s="135">
        <f t="shared" si="676"/>
        <v>883.48243804999993</v>
      </c>
      <c r="C1405" s="220">
        <f t="shared" si="675"/>
        <v>671.35481675023095</v>
      </c>
      <c r="D1405" s="136">
        <f t="shared" si="685"/>
        <v>6869.14</v>
      </c>
      <c r="E1405" s="137">
        <f t="shared" si="697"/>
        <v>6895.24</v>
      </c>
      <c r="F1405" s="138">
        <f t="shared" si="698"/>
        <v>45402</v>
      </c>
      <c r="G1405" s="139">
        <f t="shared" si="677"/>
        <v>3.7996022791790818E-3</v>
      </c>
      <c r="H1405" s="140">
        <f t="shared" si="690"/>
        <v>45463</v>
      </c>
      <c r="I1405" s="140">
        <f t="shared" si="678"/>
        <v>45463</v>
      </c>
      <c r="J1405" s="141">
        <f t="shared" si="686"/>
        <v>22</v>
      </c>
      <c r="K1405" s="141">
        <f t="shared" si="700"/>
        <v>19</v>
      </c>
      <c r="L1405" s="8">
        <f t="shared" si="687"/>
        <v>1.00328062</v>
      </c>
      <c r="M1405" s="142">
        <f t="shared" si="699"/>
        <v>1.0015995499999999</v>
      </c>
      <c r="N1405" s="142">
        <f t="shared" si="694"/>
        <v>1.3042048778615309</v>
      </c>
      <c r="O1405" s="135">
        <f t="shared" si="696"/>
        <v>1.3084834700000001</v>
      </c>
      <c r="P1405" s="135">
        <f t="shared" si="679"/>
        <v>878.45668021999995</v>
      </c>
      <c r="Q1405" s="190">
        <f t="shared" si="691"/>
        <v>0</v>
      </c>
      <c r="R1405" s="191">
        <f t="shared" si="688"/>
        <v>0</v>
      </c>
      <c r="S1405" s="135">
        <f t="shared" si="680"/>
        <v>0</v>
      </c>
      <c r="T1405" s="145">
        <f t="shared" si="689"/>
        <v>7.8600000000000003E-2</v>
      </c>
      <c r="U1405" s="143">
        <f t="shared" si="695"/>
        <v>19</v>
      </c>
      <c r="V1405" s="143">
        <v>252</v>
      </c>
      <c r="W1405" s="142">
        <f t="shared" si="681"/>
        <v>1.005721122</v>
      </c>
      <c r="X1405" s="135">
        <f t="shared" si="682"/>
        <v>5.0257578299999999</v>
      </c>
      <c r="Y1405" s="135">
        <f t="shared" si="683"/>
        <v>0</v>
      </c>
      <c r="Z1405" s="148" t="str">
        <f t="shared" si="692"/>
        <v>A+J=</v>
      </c>
      <c r="AA1405" s="140">
        <f t="shared" si="693"/>
        <v>45463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4"/>
      <c r="DX1405" s="1"/>
      <c r="DY1405" s="1"/>
      <c r="DZ1405" s="1"/>
      <c r="EA1405" s="1"/>
      <c r="EB1405" s="1"/>
      <c r="EC1405" s="1"/>
    </row>
    <row r="1406" spans="1:133" ht="15" x14ac:dyDescent="0.2">
      <c r="A1406" s="134">
        <f t="shared" si="684"/>
        <v>45459</v>
      </c>
      <c r="B1406" s="135">
        <f t="shared" si="676"/>
        <v>883.48243804999993</v>
      </c>
      <c r="C1406" s="220">
        <f t="shared" si="675"/>
        <v>671.35481675023095</v>
      </c>
      <c r="D1406" s="136">
        <f t="shared" si="685"/>
        <v>6869.14</v>
      </c>
      <c r="E1406" s="137">
        <f t="shared" si="697"/>
        <v>6895.24</v>
      </c>
      <c r="F1406" s="138">
        <f t="shared" si="698"/>
        <v>45402</v>
      </c>
      <c r="G1406" s="139">
        <f t="shared" si="677"/>
        <v>3.7996022791790818E-3</v>
      </c>
      <c r="H1406" s="140">
        <f t="shared" si="690"/>
        <v>45463</v>
      </c>
      <c r="I1406" s="140">
        <f t="shared" si="678"/>
        <v>45463</v>
      </c>
      <c r="J1406" s="141">
        <f t="shared" si="686"/>
        <v>22</v>
      </c>
      <c r="K1406" s="141">
        <f t="shared" si="700"/>
        <v>19</v>
      </c>
      <c r="L1406" s="8">
        <f t="shared" si="687"/>
        <v>1.00328062</v>
      </c>
      <c r="M1406" s="142">
        <f t="shared" si="699"/>
        <v>1.0015995499999999</v>
      </c>
      <c r="N1406" s="142">
        <f t="shared" si="694"/>
        <v>1.3042048778615309</v>
      </c>
      <c r="O1406" s="135">
        <f t="shared" si="696"/>
        <v>1.3084834700000001</v>
      </c>
      <c r="P1406" s="135">
        <f t="shared" si="679"/>
        <v>878.45668021999995</v>
      </c>
      <c r="Q1406" s="190">
        <f t="shared" si="691"/>
        <v>0</v>
      </c>
      <c r="R1406" s="191">
        <f t="shared" si="688"/>
        <v>0</v>
      </c>
      <c r="S1406" s="135">
        <f t="shared" si="680"/>
        <v>0</v>
      </c>
      <c r="T1406" s="145">
        <f t="shared" si="689"/>
        <v>7.8600000000000003E-2</v>
      </c>
      <c r="U1406" s="143">
        <f t="shared" si="695"/>
        <v>19</v>
      </c>
      <c r="V1406" s="143">
        <v>252</v>
      </c>
      <c r="W1406" s="142">
        <f t="shared" si="681"/>
        <v>1.005721122</v>
      </c>
      <c r="X1406" s="135">
        <f t="shared" si="682"/>
        <v>5.0257578299999999</v>
      </c>
      <c r="Y1406" s="135">
        <f t="shared" si="683"/>
        <v>0</v>
      </c>
      <c r="Z1406" s="148" t="str">
        <f t="shared" si="692"/>
        <v>A+J=</v>
      </c>
      <c r="AA1406" s="140">
        <f t="shared" si="693"/>
        <v>45463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4"/>
      <c r="DX1406" s="1"/>
      <c r="DY1406" s="1"/>
      <c r="DZ1406" s="1"/>
      <c r="EA1406" s="1"/>
      <c r="EB1406" s="1"/>
      <c r="EC1406" s="1"/>
    </row>
    <row r="1407" spans="1:133" ht="15" x14ac:dyDescent="0.2">
      <c r="A1407" s="134">
        <f t="shared" si="684"/>
        <v>45460</v>
      </c>
      <c r="B1407" s="135">
        <f t="shared" si="676"/>
        <v>883.48243804999993</v>
      </c>
      <c r="C1407" s="220">
        <f t="shared" si="675"/>
        <v>671.35481675023095</v>
      </c>
      <c r="D1407" s="136">
        <f t="shared" si="685"/>
        <v>6869.14</v>
      </c>
      <c r="E1407" s="137">
        <f t="shared" si="697"/>
        <v>6895.24</v>
      </c>
      <c r="F1407" s="138">
        <f t="shared" si="698"/>
        <v>45402</v>
      </c>
      <c r="G1407" s="139">
        <f t="shared" si="677"/>
        <v>3.7996022791790818E-3</v>
      </c>
      <c r="H1407" s="140">
        <f t="shared" si="690"/>
        <v>45463</v>
      </c>
      <c r="I1407" s="140">
        <f t="shared" si="678"/>
        <v>45463</v>
      </c>
      <c r="J1407" s="141">
        <f t="shared" si="686"/>
        <v>22</v>
      </c>
      <c r="K1407" s="141">
        <f t="shared" si="700"/>
        <v>19</v>
      </c>
      <c r="L1407" s="8">
        <f t="shared" si="687"/>
        <v>1.00328062</v>
      </c>
      <c r="M1407" s="142">
        <f t="shared" si="699"/>
        <v>1.0015995499999999</v>
      </c>
      <c r="N1407" s="142">
        <f t="shared" si="694"/>
        <v>1.3042048778615309</v>
      </c>
      <c r="O1407" s="135">
        <f t="shared" si="696"/>
        <v>1.3084834700000001</v>
      </c>
      <c r="P1407" s="135">
        <f t="shared" si="679"/>
        <v>878.45668021999995</v>
      </c>
      <c r="Q1407" s="190">
        <f t="shared" si="691"/>
        <v>0</v>
      </c>
      <c r="R1407" s="191">
        <f t="shared" si="688"/>
        <v>0</v>
      </c>
      <c r="S1407" s="135">
        <f t="shared" si="680"/>
        <v>0</v>
      </c>
      <c r="T1407" s="145">
        <f t="shared" si="689"/>
        <v>7.8600000000000003E-2</v>
      </c>
      <c r="U1407" s="143">
        <f t="shared" si="695"/>
        <v>19</v>
      </c>
      <c r="V1407" s="143">
        <v>252</v>
      </c>
      <c r="W1407" s="142">
        <f t="shared" si="681"/>
        <v>1.005721122</v>
      </c>
      <c r="X1407" s="135">
        <f t="shared" si="682"/>
        <v>5.0257578299999999</v>
      </c>
      <c r="Y1407" s="135">
        <f t="shared" si="683"/>
        <v>0</v>
      </c>
      <c r="Z1407" s="148" t="str">
        <f t="shared" si="692"/>
        <v>A+J=</v>
      </c>
      <c r="AA1407" s="140">
        <f t="shared" si="693"/>
        <v>45463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4"/>
      <c r="DX1407" s="1"/>
      <c r="DY1407" s="1"/>
      <c r="DZ1407" s="1"/>
      <c r="EA1407" s="1"/>
      <c r="EB1407" s="1"/>
      <c r="EC1407" s="1"/>
    </row>
    <row r="1408" spans="1:133" ht="15" x14ac:dyDescent="0.2">
      <c r="A1408" s="134">
        <f t="shared" si="684"/>
        <v>45461</v>
      </c>
      <c r="B1408" s="135">
        <f t="shared" si="676"/>
        <v>883.90010241999994</v>
      </c>
      <c r="C1408" s="220">
        <f t="shared" si="675"/>
        <v>671.35481675023095</v>
      </c>
      <c r="D1408" s="136">
        <f t="shared" si="685"/>
        <v>6869.14</v>
      </c>
      <c r="E1408" s="137">
        <f t="shared" si="697"/>
        <v>6895.24</v>
      </c>
      <c r="F1408" s="138">
        <f t="shared" si="698"/>
        <v>45402</v>
      </c>
      <c r="G1408" s="139">
        <f t="shared" si="677"/>
        <v>3.7996022791790818E-3</v>
      </c>
      <c r="H1408" s="140">
        <f t="shared" si="690"/>
        <v>45463</v>
      </c>
      <c r="I1408" s="140">
        <f t="shared" si="678"/>
        <v>45463</v>
      </c>
      <c r="J1408" s="141">
        <f t="shared" si="686"/>
        <v>22</v>
      </c>
      <c r="K1408" s="141">
        <f t="shared" si="700"/>
        <v>20</v>
      </c>
      <c r="L1408" s="8">
        <f t="shared" si="687"/>
        <v>1.00345358</v>
      </c>
      <c r="M1408" s="142">
        <f t="shared" si="699"/>
        <v>1.0015995499999999</v>
      </c>
      <c r="N1408" s="142">
        <f t="shared" si="694"/>
        <v>1.3042048778615309</v>
      </c>
      <c r="O1408" s="135">
        <f t="shared" si="696"/>
        <v>1.30870905</v>
      </c>
      <c r="P1408" s="135">
        <f t="shared" si="679"/>
        <v>878.60812443999998</v>
      </c>
      <c r="Q1408" s="190">
        <f t="shared" si="691"/>
        <v>0</v>
      </c>
      <c r="R1408" s="191">
        <f t="shared" si="688"/>
        <v>0</v>
      </c>
      <c r="S1408" s="135">
        <f t="shared" si="680"/>
        <v>0</v>
      </c>
      <c r="T1408" s="145">
        <f t="shared" si="689"/>
        <v>7.8600000000000003E-2</v>
      </c>
      <c r="U1408" s="143">
        <f t="shared" si="695"/>
        <v>20</v>
      </c>
      <c r="V1408" s="143">
        <v>252</v>
      </c>
      <c r="W1408" s="142">
        <f t="shared" si="681"/>
        <v>1.006023138</v>
      </c>
      <c r="X1408" s="135">
        <f t="shared" si="682"/>
        <v>5.2919779800000004</v>
      </c>
      <c r="Y1408" s="135">
        <f t="shared" si="683"/>
        <v>0</v>
      </c>
      <c r="Z1408" s="148" t="str">
        <f t="shared" si="692"/>
        <v>A+J=</v>
      </c>
      <c r="AA1408" s="140">
        <f t="shared" si="693"/>
        <v>45463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4"/>
      <c r="DX1408" s="1"/>
      <c r="DY1408" s="1"/>
      <c r="DZ1408" s="1"/>
      <c r="EA1408" s="1"/>
      <c r="EB1408" s="1"/>
      <c r="EC1408" s="1"/>
    </row>
    <row r="1409" spans="1:133" ht="15" x14ac:dyDescent="0.2">
      <c r="A1409" s="134">
        <f t="shared" si="684"/>
        <v>45462</v>
      </c>
      <c r="B1409" s="135">
        <f t="shared" si="676"/>
        <v>884.31797287000006</v>
      </c>
      <c r="C1409" s="220">
        <f t="shared" si="675"/>
        <v>671.35481675023095</v>
      </c>
      <c r="D1409" s="136">
        <f t="shared" si="685"/>
        <v>6869.14</v>
      </c>
      <c r="E1409" s="137">
        <f t="shared" si="697"/>
        <v>6895.24</v>
      </c>
      <c r="F1409" s="138">
        <f t="shared" si="698"/>
        <v>45402</v>
      </c>
      <c r="G1409" s="139">
        <f t="shared" si="677"/>
        <v>3.7996022791790818E-3</v>
      </c>
      <c r="H1409" s="140">
        <f t="shared" si="690"/>
        <v>45463</v>
      </c>
      <c r="I1409" s="140">
        <f t="shared" si="678"/>
        <v>45463</v>
      </c>
      <c r="J1409" s="141">
        <f t="shared" si="686"/>
        <v>22</v>
      </c>
      <c r="K1409" s="141">
        <f t="shared" si="700"/>
        <v>21</v>
      </c>
      <c r="L1409" s="8">
        <f t="shared" si="687"/>
        <v>1.0036265799999999</v>
      </c>
      <c r="M1409" s="142">
        <f t="shared" si="699"/>
        <v>1.0015995499999999</v>
      </c>
      <c r="N1409" s="142">
        <f t="shared" si="694"/>
        <v>1.3042048778615309</v>
      </c>
      <c r="O1409" s="135">
        <f t="shared" si="696"/>
        <v>1.3089346799999999</v>
      </c>
      <c r="P1409" s="135">
        <f t="shared" si="679"/>
        <v>878.75960222000003</v>
      </c>
      <c r="Q1409" s="190">
        <f t="shared" si="691"/>
        <v>0</v>
      </c>
      <c r="R1409" s="191">
        <f t="shared" si="688"/>
        <v>0</v>
      </c>
      <c r="S1409" s="135">
        <f t="shared" si="680"/>
        <v>0</v>
      </c>
      <c r="T1409" s="145">
        <f t="shared" si="689"/>
        <v>7.8600000000000003E-2</v>
      </c>
      <c r="U1409" s="143">
        <f t="shared" si="695"/>
        <v>21</v>
      </c>
      <c r="V1409" s="143">
        <v>252</v>
      </c>
      <c r="W1409" s="142">
        <f t="shared" si="681"/>
        <v>1.0063252460000001</v>
      </c>
      <c r="X1409" s="135">
        <f t="shared" si="682"/>
        <v>5.5583706499999996</v>
      </c>
      <c r="Y1409" s="135">
        <f t="shared" si="683"/>
        <v>0</v>
      </c>
      <c r="Z1409" s="148" t="str">
        <f t="shared" si="692"/>
        <v>A+J=</v>
      </c>
      <c r="AA1409" s="140">
        <f t="shared" si="693"/>
        <v>45463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4"/>
      <c r="DX1409" s="1"/>
      <c r="DY1409" s="1"/>
      <c r="DZ1409" s="1"/>
      <c r="EA1409" s="1"/>
      <c r="EB1409" s="1"/>
      <c r="EC1409" s="1"/>
    </row>
    <row r="1410" spans="1:133" ht="15" x14ac:dyDescent="0.2">
      <c r="A1410" s="134">
        <f t="shared" si="684"/>
        <v>45463</v>
      </c>
      <c r="B1410" s="135">
        <f t="shared" si="676"/>
        <v>884.73602748999997</v>
      </c>
      <c r="C1410" s="220">
        <f t="shared" si="675"/>
        <v>671.35481675023095</v>
      </c>
      <c r="D1410" s="136">
        <f t="shared" si="685"/>
        <v>6869.14</v>
      </c>
      <c r="E1410" s="137">
        <f t="shared" si="697"/>
        <v>6895.24</v>
      </c>
      <c r="F1410" s="138">
        <f t="shared" si="698"/>
        <v>45402</v>
      </c>
      <c r="G1410" s="139">
        <f t="shared" si="677"/>
        <v>3.7996022791790818E-3</v>
      </c>
      <c r="H1410" s="140">
        <f t="shared" si="690"/>
        <v>45495</v>
      </c>
      <c r="I1410" s="140">
        <f t="shared" si="678"/>
        <v>45463</v>
      </c>
      <c r="J1410" s="141">
        <f t="shared" si="686"/>
        <v>22</v>
      </c>
      <c r="K1410" s="141">
        <f t="shared" si="700"/>
        <v>22</v>
      </c>
      <c r="L1410" s="8">
        <f t="shared" si="687"/>
        <v>1.0037996</v>
      </c>
      <c r="M1410" s="142">
        <f t="shared" si="699"/>
        <v>1.0015995499999999</v>
      </c>
      <c r="N1410" s="142">
        <f t="shared" si="694"/>
        <v>1.3042048778615309</v>
      </c>
      <c r="O1410" s="135">
        <f t="shared" si="696"/>
        <v>1.3091603300000001</v>
      </c>
      <c r="P1410" s="135">
        <f t="shared" si="679"/>
        <v>878.91109343999995</v>
      </c>
      <c r="Q1410" s="190">
        <f t="shared" si="691"/>
        <v>46</v>
      </c>
      <c r="R1410" s="191">
        <f t="shared" si="688"/>
        <v>1.3666872678766585E-2</v>
      </c>
      <c r="S1410" s="135">
        <f t="shared" si="680"/>
        <v>12.01196601</v>
      </c>
      <c r="T1410" s="145">
        <f t="shared" si="689"/>
        <v>7.8600000000000003E-2</v>
      </c>
      <c r="U1410" s="143">
        <f t="shared" si="695"/>
        <v>22</v>
      </c>
      <c r="V1410" s="143">
        <v>252</v>
      </c>
      <c r="W1410" s="142">
        <f t="shared" si="681"/>
        <v>1.006627444</v>
      </c>
      <c r="X1410" s="135">
        <f t="shared" si="682"/>
        <v>5.8249340500000004</v>
      </c>
      <c r="Y1410" s="135">
        <f t="shared" si="683"/>
        <v>17.836900060000001</v>
      </c>
      <c r="Z1410" s="148" t="str">
        <f t="shared" si="692"/>
        <v>A+J=</v>
      </c>
      <c r="AA1410" s="140">
        <f t="shared" si="693"/>
        <v>45463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4"/>
      <c r="DX1410" s="1"/>
      <c r="DY1410" s="1"/>
      <c r="DZ1410" s="1"/>
      <c r="EA1410" s="1"/>
      <c r="EB1410" s="1"/>
      <c r="EC1410" s="1"/>
    </row>
    <row r="1411" spans="1:133" ht="15" x14ac:dyDescent="0.2">
      <c r="A1411" s="134">
        <f t="shared" si="684"/>
        <v>45464</v>
      </c>
      <c r="B1411" s="135">
        <f t="shared" si="676"/>
        <v>867.34037839000007</v>
      </c>
      <c r="C1411" s="220">
        <f t="shared" si="675"/>
        <v>662.17949594746881</v>
      </c>
      <c r="D1411" s="136">
        <f t="shared" si="685"/>
        <v>6895.24</v>
      </c>
      <c r="E1411" s="137">
        <f t="shared" si="697"/>
        <v>6926.96</v>
      </c>
      <c r="F1411" s="138">
        <f t="shared" si="698"/>
        <v>45432</v>
      </c>
      <c r="G1411" s="139">
        <f t="shared" si="677"/>
        <v>4.600274972299756E-3</v>
      </c>
      <c r="H1411" s="140">
        <f t="shared" si="690"/>
        <v>45495</v>
      </c>
      <c r="I1411" s="140">
        <f t="shared" si="678"/>
        <v>45495</v>
      </c>
      <c r="J1411" s="141">
        <f t="shared" si="686"/>
        <v>22</v>
      </c>
      <c r="K1411" s="141">
        <f t="shared" si="700"/>
        <v>1</v>
      </c>
      <c r="L1411" s="8">
        <f t="shared" si="687"/>
        <v>1.0002086400000001</v>
      </c>
      <c r="M1411" s="142">
        <f t="shared" si="699"/>
        <v>1.0037996</v>
      </c>
      <c r="N1411" s="142">
        <f t="shared" si="694"/>
        <v>1.3091603347154537</v>
      </c>
      <c r="O1411" s="135">
        <f t="shared" si="696"/>
        <v>1.3094334700000001</v>
      </c>
      <c r="P1411" s="135">
        <f t="shared" si="679"/>
        <v>867.07999514000005</v>
      </c>
      <c r="Q1411" s="190">
        <f t="shared" si="691"/>
        <v>0</v>
      </c>
      <c r="R1411" s="191">
        <f t="shared" si="688"/>
        <v>0</v>
      </c>
      <c r="S1411" s="135">
        <f t="shared" si="680"/>
        <v>0</v>
      </c>
      <c r="T1411" s="145">
        <f t="shared" si="689"/>
        <v>7.8600000000000003E-2</v>
      </c>
      <c r="U1411" s="143">
        <f t="shared" si="695"/>
        <v>1</v>
      </c>
      <c r="V1411" s="143">
        <v>252</v>
      </c>
      <c r="W1411" s="142">
        <f t="shared" si="681"/>
        <v>1.0003002990000001</v>
      </c>
      <c r="X1411" s="135">
        <f t="shared" si="682"/>
        <v>0.26038325000000001</v>
      </c>
      <c r="Y1411" s="135">
        <f t="shared" si="683"/>
        <v>0</v>
      </c>
      <c r="Z1411" s="148" t="str">
        <f t="shared" si="692"/>
        <v>A+J=</v>
      </c>
      <c r="AA1411" s="140">
        <f t="shared" si="693"/>
        <v>45495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4"/>
      <c r="DX1411" s="1"/>
      <c r="DY1411" s="1"/>
      <c r="DZ1411" s="1"/>
      <c r="EA1411" s="1"/>
      <c r="EB1411" s="1"/>
      <c r="EC1411" s="1"/>
    </row>
    <row r="1412" spans="1:133" ht="15" x14ac:dyDescent="0.2">
      <c r="A1412" s="134">
        <f t="shared" si="684"/>
        <v>45465</v>
      </c>
      <c r="B1412" s="135">
        <f t="shared" si="676"/>
        <v>867.78186155000003</v>
      </c>
      <c r="C1412" s="220">
        <f t="shared" si="675"/>
        <v>662.17949594746881</v>
      </c>
      <c r="D1412" s="136">
        <f t="shared" si="685"/>
        <v>6895.24</v>
      </c>
      <c r="E1412" s="137">
        <f t="shared" si="697"/>
        <v>6926.96</v>
      </c>
      <c r="F1412" s="138">
        <f t="shared" si="698"/>
        <v>45432</v>
      </c>
      <c r="G1412" s="139">
        <f t="shared" si="677"/>
        <v>4.600274972299756E-3</v>
      </c>
      <c r="H1412" s="140">
        <f t="shared" si="690"/>
        <v>45495</v>
      </c>
      <c r="I1412" s="140">
        <f t="shared" si="678"/>
        <v>45495</v>
      </c>
      <c r="J1412" s="141">
        <f t="shared" si="686"/>
        <v>22</v>
      </c>
      <c r="K1412" s="141">
        <f t="shared" si="700"/>
        <v>2</v>
      </c>
      <c r="L1412" s="8">
        <f t="shared" si="687"/>
        <v>1.0004173300000001</v>
      </c>
      <c r="M1412" s="142">
        <f t="shared" si="699"/>
        <v>1.0037996</v>
      </c>
      <c r="N1412" s="142">
        <f t="shared" si="694"/>
        <v>1.3091603347154537</v>
      </c>
      <c r="O1412" s="135">
        <f t="shared" si="696"/>
        <v>1.3097066799999999</v>
      </c>
      <c r="P1412" s="135">
        <f t="shared" si="679"/>
        <v>867.26090920000001</v>
      </c>
      <c r="Q1412" s="190">
        <f t="shared" si="691"/>
        <v>0</v>
      </c>
      <c r="R1412" s="191">
        <f t="shared" si="688"/>
        <v>0</v>
      </c>
      <c r="S1412" s="135">
        <f t="shared" si="680"/>
        <v>0</v>
      </c>
      <c r="T1412" s="145">
        <f t="shared" si="689"/>
        <v>7.8600000000000003E-2</v>
      </c>
      <c r="U1412" s="143">
        <f t="shared" si="695"/>
        <v>2</v>
      </c>
      <c r="V1412" s="143">
        <v>252</v>
      </c>
      <c r="W1412" s="142">
        <f t="shared" si="681"/>
        <v>1.0006006869999999</v>
      </c>
      <c r="X1412" s="135">
        <f t="shared" si="682"/>
        <v>0.52095234999999995</v>
      </c>
      <c r="Y1412" s="135">
        <f t="shared" si="683"/>
        <v>0</v>
      </c>
      <c r="Z1412" s="148" t="str">
        <f t="shared" si="692"/>
        <v>A+J=</v>
      </c>
      <c r="AA1412" s="140">
        <f t="shared" si="693"/>
        <v>45495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4"/>
      <c r="DX1412" s="1"/>
      <c r="DY1412" s="1"/>
      <c r="DZ1412" s="1"/>
      <c r="EA1412" s="1"/>
      <c r="EB1412" s="1"/>
      <c r="EC1412" s="1"/>
    </row>
    <row r="1413" spans="1:133" ht="15" x14ac:dyDescent="0.2">
      <c r="A1413" s="134">
        <f t="shared" si="684"/>
        <v>45466</v>
      </c>
      <c r="B1413" s="135">
        <f t="shared" si="676"/>
        <v>867.78186155000003</v>
      </c>
      <c r="C1413" s="220">
        <f t="shared" si="675"/>
        <v>662.17949594746881</v>
      </c>
      <c r="D1413" s="136">
        <f t="shared" si="685"/>
        <v>6895.24</v>
      </c>
      <c r="E1413" s="137">
        <f t="shared" si="697"/>
        <v>6926.96</v>
      </c>
      <c r="F1413" s="138">
        <f t="shared" si="698"/>
        <v>45432</v>
      </c>
      <c r="G1413" s="139">
        <f t="shared" si="677"/>
        <v>4.600274972299756E-3</v>
      </c>
      <c r="H1413" s="140">
        <f t="shared" si="690"/>
        <v>45495</v>
      </c>
      <c r="I1413" s="140">
        <f t="shared" si="678"/>
        <v>45495</v>
      </c>
      <c r="J1413" s="141">
        <f t="shared" si="686"/>
        <v>22</v>
      </c>
      <c r="K1413" s="141">
        <f t="shared" si="700"/>
        <v>2</v>
      </c>
      <c r="L1413" s="8">
        <f t="shared" si="687"/>
        <v>1.0004173300000001</v>
      </c>
      <c r="M1413" s="142">
        <f t="shared" si="699"/>
        <v>1.0037996</v>
      </c>
      <c r="N1413" s="142">
        <f t="shared" si="694"/>
        <v>1.3091603347154537</v>
      </c>
      <c r="O1413" s="135">
        <f t="shared" si="696"/>
        <v>1.3097066799999999</v>
      </c>
      <c r="P1413" s="135">
        <f t="shared" si="679"/>
        <v>867.26090920000001</v>
      </c>
      <c r="Q1413" s="190">
        <f t="shared" si="691"/>
        <v>0</v>
      </c>
      <c r="R1413" s="191">
        <f t="shared" si="688"/>
        <v>0</v>
      </c>
      <c r="S1413" s="135">
        <f t="shared" si="680"/>
        <v>0</v>
      </c>
      <c r="T1413" s="145">
        <f t="shared" si="689"/>
        <v>7.8600000000000003E-2</v>
      </c>
      <c r="U1413" s="143">
        <f t="shared" si="695"/>
        <v>2</v>
      </c>
      <c r="V1413" s="143">
        <v>252</v>
      </c>
      <c r="W1413" s="142">
        <f t="shared" si="681"/>
        <v>1.0006006869999999</v>
      </c>
      <c r="X1413" s="135">
        <f t="shared" si="682"/>
        <v>0.52095234999999995</v>
      </c>
      <c r="Y1413" s="135">
        <f t="shared" si="683"/>
        <v>0</v>
      </c>
      <c r="Z1413" s="148" t="str">
        <f t="shared" si="692"/>
        <v>A+J=</v>
      </c>
      <c r="AA1413" s="140">
        <f t="shared" si="693"/>
        <v>45495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4"/>
      <c r="DX1413" s="1"/>
      <c r="DY1413" s="1"/>
      <c r="DZ1413" s="1"/>
      <c r="EA1413" s="1"/>
      <c r="EB1413" s="1"/>
      <c r="EC1413" s="1"/>
    </row>
    <row r="1414" spans="1:133" ht="15" x14ac:dyDescent="0.2">
      <c r="A1414" s="134">
        <f t="shared" si="684"/>
        <v>45467</v>
      </c>
      <c r="B1414" s="135">
        <f t="shared" si="676"/>
        <v>867.78186155000003</v>
      </c>
      <c r="C1414" s="220">
        <f t="shared" si="675"/>
        <v>662.17949594746881</v>
      </c>
      <c r="D1414" s="136">
        <f t="shared" si="685"/>
        <v>6895.24</v>
      </c>
      <c r="E1414" s="137">
        <f t="shared" si="697"/>
        <v>6926.96</v>
      </c>
      <c r="F1414" s="138">
        <f t="shared" si="698"/>
        <v>45432</v>
      </c>
      <c r="G1414" s="139">
        <f t="shared" si="677"/>
        <v>4.600274972299756E-3</v>
      </c>
      <c r="H1414" s="140">
        <f t="shared" si="690"/>
        <v>45495</v>
      </c>
      <c r="I1414" s="140">
        <f t="shared" si="678"/>
        <v>45495</v>
      </c>
      <c r="J1414" s="141">
        <f t="shared" si="686"/>
        <v>22</v>
      </c>
      <c r="K1414" s="141">
        <f t="shared" si="700"/>
        <v>2</v>
      </c>
      <c r="L1414" s="8">
        <f t="shared" si="687"/>
        <v>1.0004173300000001</v>
      </c>
      <c r="M1414" s="142">
        <f t="shared" si="699"/>
        <v>1.0037996</v>
      </c>
      <c r="N1414" s="142">
        <f t="shared" si="694"/>
        <v>1.3091603347154537</v>
      </c>
      <c r="O1414" s="135">
        <f t="shared" si="696"/>
        <v>1.3097066799999999</v>
      </c>
      <c r="P1414" s="135">
        <f t="shared" si="679"/>
        <v>867.26090920000001</v>
      </c>
      <c r="Q1414" s="190">
        <f t="shared" si="691"/>
        <v>0</v>
      </c>
      <c r="R1414" s="191">
        <f t="shared" si="688"/>
        <v>0</v>
      </c>
      <c r="S1414" s="135">
        <f t="shared" si="680"/>
        <v>0</v>
      </c>
      <c r="T1414" s="145">
        <f t="shared" si="689"/>
        <v>7.8600000000000003E-2</v>
      </c>
      <c r="U1414" s="143">
        <f t="shared" si="695"/>
        <v>2</v>
      </c>
      <c r="V1414" s="143">
        <v>252</v>
      </c>
      <c r="W1414" s="142">
        <f t="shared" si="681"/>
        <v>1.0006006869999999</v>
      </c>
      <c r="X1414" s="135">
        <f t="shared" si="682"/>
        <v>0.52095234999999995</v>
      </c>
      <c r="Y1414" s="135">
        <f t="shared" si="683"/>
        <v>0</v>
      </c>
      <c r="Z1414" s="148" t="str">
        <f t="shared" si="692"/>
        <v>A+J=</v>
      </c>
      <c r="AA1414" s="140">
        <f t="shared" si="693"/>
        <v>45495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4"/>
      <c r="DX1414" s="1"/>
      <c r="DY1414" s="1"/>
      <c r="DZ1414" s="1"/>
      <c r="EA1414" s="1"/>
      <c r="EB1414" s="1"/>
      <c r="EC1414" s="1"/>
    </row>
    <row r="1415" spans="1:133" ht="15" x14ac:dyDescent="0.2">
      <c r="A1415" s="134">
        <f t="shared" si="684"/>
        <v>45468</v>
      </c>
      <c r="B1415" s="135">
        <f t="shared" si="676"/>
        <v>868.22356546999993</v>
      </c>
      <c r="C1415" s="220">
        <f t="shared" si="675"/>
        <v>662.17949594746881</v>
      </c>
      <c r="D1415" s="136">
        <f t="shared" si="685"/>
        <v>6895.24</v>
      </c>
      <c r="E1415" s="137">
        <f t="shared" si="697"/>
        <v>6926.96</v>
      </c>
      <c r="F1415" s="138">
        <f t="shared" si="698"/>
        <v>45432</v>
      </c>
      <c r="G1415" s="139">
        <f t="shared" si="677"/>
        <v>4.600274972299756E-3</v>
      </c>
      <c r="H1415" s="140">
        <f t="shared" si="690"/>
        <v>45495</v>
      </c>
      <c r="I1415" s="140">
        <f t="shared" si="678"/>
        <v>45495</v>
      </c>
      <c r="J1415" s="141">
        <f t="shared" si="686"/>
        <v>22</v>
      </c>
      <c r="K1415" s="141">
        <f t="shared" si="700"/>
        <v>3</v>
      </c>
      <c r="L1415" s="8">
        <f t="shared" si="687"/>
        <v>1.0006260600000001</v>
      </c>
      <c r="M1415" s="142">
        <f t="shared" si="699"/>
        <v>1.0037996</v>
      </c>
      <c r="N1415" s="142">
        <f t="shared" si="694"/>
        <v>1.3091603347154537</v>
      </c>
      <c r="O1415" s="135">
        <f t="shared" si="696"/>
        <v>1.3099799400000001</v>
      </c>
      <c r="P1415" s="135">
        <f t="shared" si="679"/>
        <v>867.44185636999998</v>
      </c>
      <c r="Q1415" s="190">
        <f t="shared" si="691"/>
        <v>0</v>
      </c>
      <c r="R1415" s="191">
        <f t="shared" si="688"/>
        <v>0</v>
      </c>
      <c r="S1415" s="135">
        <f t="shared" si="680"/>
        <v>0</v>
      </c>
      <c r="T1415" s="145">
        <f t="shared" si="689"/>
        <v>7.8600000000000003E-2</v>
      </c>
      <c r="U1415" s="143">
        <f t="shared" si="695"/>
        <v>3</v>
      </c>
      <c r="V1415" s="143">
        <v>252</v>
      </c>
      <c r="W1415" s="142">
        <f t="shared" si="681"/>
        <v>1.000901166</v>
      </c>
      <c r="X1415" s="135">
        <f t="shared" si="682"/>
        <v>0.78170910000000005</v>
      </c>
      <c r="Y1415" s="135">
        <f t="shared" si="683"/>
        <v>0</v>
      </c>
      <c r="Z1415" s="148" t="str">
        <f t="shared" si="692"/>
        <v>A+J=</v>
      </c>
      <c r="AA1415" s="140">
        <f t="shared" si="693"/>
        <v>45495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4"/>
      <c r="DX1415" s="1"/>
      <c r="DY1415" s="1"/>
      <c r="DZ1415" s="1"/>
      <c r="EA1415" s="1"/>
      <c r="EB1415" s="1"/>
      <c r="EC1415" s="1"/>
    </row>
    <row r="1416" spans="1:133" ht="15" x14ac:dyDescent="0.2">
      <c r="A1416" s="134">
        <f t="shared" si="684"/>
        <v>45469</v>
      </c>
      <c r="B1416" s="135">
        <f t="shared" si="676"/>
        <v>868.6655035</v>
      </c>
      <c r="C1416" s="220">
        <f t="shared" si="675"/>
        <v>662.17949594746881</v>
      </c>
      <c r="D1416" s="136">
        <f t="shared" si="685"/>
        <v>6895.24</v>
      </c>
      <c r="E1416" s="137">
        <f t="shared" si="697"/>
        <v>6926.96</v>
      </c>
      <c r="F1416" s="138">
        <f t="shared" si="698"/>
        <v>45432</v>
      </c>
      <c r="G1416" s="139">
        <f t="shared" si="677"/>
        <v>4.600274972299756E-3</v>
      </c>
      <c r="H1416" s="140">
        <f t="shared" si="690"/>
        <v>45495</v>
      </c>
      <c r="I1416" s="140">
        <f t="shared" si="678"/>
        <v>45495</v>
      </c>
      <c r="J1416" s="141">
        <f t="shared" si="686"/>
        <v>22</v>
      </c>
      <c r="K1416" s="141">
        <f t="shared" si="700"/>
        <v>4</v>
      </c>
      <c r="L1416" s="8">
        <f t="shared" si="687"/>
        <v>1.00083484</v>
      </c>
      <c r="M1416" s="142">
        <f t="shared" si="699"/>
        <v>1.0037996</v>
      </c>
      <c r="N1416" s="142">
        <f t="shared" si="694"/>
        <v>1.3091603347154537</v>
      </c>
      <c r="O1416" s="135">
        <f t="shared" si="696"/>
        <v>1.31025327</v>
      </c>
      <c r="P1416" s="135">
        <f t="shared" si="679"/>
        <v>867.62284989</v>
      </c>
      <c r="Q1416" s="190">
        <f t="shared" si="691"/>
        <v>0</v>
      </c>
      <c r="R1416" s="191">
        <f t="shared" si="688"/>
        <v>0</v>
      </c>
      <c r="S1416" s="135">
        <f t="shared" si="680"/>
        <v>0</v>
      </c>
      <c r="T1416" s="145">
        <f t="shared" si="689"/>
        <v>7.8600000000000003E-2</v>
      </c>
      <c r="U1416" s="143">
        <f t="shared" si="695"/>
        <v>4</v>
      </c>
      <c r="V1416" s="143">
        <v>252</v>
      </c>
      <c r="W1416" s="142">
        <f t="shared" si="681"/>
        <v>1.0012017360000001</v>
      </c>
      <c r="X1416" s="135">
        <f t="shared" si="682"/>
        <v>1.0426536099999999</v>
      </c>
      <c r="Y1416" s="135">
        <f t="shared" si="683"/>
        <v>0</v>
      </c>
      <c r="Z1416" s="148" t="str">
        <f t="shared" si="692"/>
        <v>A+J=</v>
      </c>
      <c r="AA1416" s="140">
        <f t="shared" si="693"/>
        <v>45495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4"/>
      <c r="DX1416" s="1"/>
      <c r="DY1416" s="1"/>
      <c r="DZ1416" s="1"/>
      <c r="EA1416" s="1"/>
      <c r="EB1416" s="1"/>
      <c r="EC1416" s="1"/>
    </row>
    <row r="1417" spans="1:133" ht="15" x14ac:dyDescent="0.2">
      <c r="A1417" s="134">
        <f t="shared" si="684"/>
        <v>45470</v>
      </c>
      <c r="B1417" s="135">
        <f t="shared" si="676"/>
        <v>869.10766072000001</v>
      </c>
      <c r="C1417" s="220">
        <f t="shared" ref="C1417:C1480" si="701">C1416-(S1416/O1416)</f>
        <v>662.17949594746881</v>
      </c>
      <c r="D1417" s="136">
        <f t="shared" si="685"/>
        <v>6895.24</v>
      </c>
      <c r="E1417" s="137">
        <f t="shared" si="697"/>
        <v>6926.96</v>
      </c>
      <c r="F1417" s="138">
        <f t="shared" si="698"/>
        <v>45432</v>
      </c>
      <c r="G1417" s="139">
        <f t="shared" si="677"/>
        <v>4.600274972299756E-3</v>
      </c>
      <c r="H1417" s="140">
        <f t="shared" si="690"/>
        <v>45495</v>
      </c>
      <c r="I1417" s="140">
        <f t="shared" si="678"/>
        <v>45495</v>
      </c>
      <c r="J1417" s="141">
        <f t="shared" si="686"/>
        <v>22</v>
      </c>
      <c r="K1417" s="141">
        <f t="shared" si="700"/>
        <v>5</v>
      </c>
      <c r="L1417" s="8">
        <f t="shared" si="687"/>
        <v>1.0010436599999999</v>
      </c>
      <c r="M1417" s="142">
        <f t="shared" si="699"/>
        <v>1.0037996</v>
      </c>
      <c r="N1417" s="142">
        <f t="shared" si="694"/>
        <v>1.3091603347154537</v>
      </c>
      <c r="O1417" s="135">
        <f t="shared" si="696"/>
        <v>1.3105266499999999</v>
      </c>
      <c r="P1417" s="135">
        <f t="shared" si="679"/>
        <v>867.80387652000002</v>
      </c>
      <c r="Q1417" s="190">
        <f t="shared" si="691"/>
        <v>0</v>
      </c>
      <c r="R1417" s="191">
        <f t="shared" si="688"/>
        <v>0</v>
      </c>
      <c r="S1417" s="135">
        <f t="shared" si="680"/>
        <v>0</v>
      </c>
      <c r="T1417" s="145">
        <f t="shared" si="689"/>
        <v>7.8600000000000003E-2</v>
      </c>
      <c r="U1417" s="143">
        <f t="shared" si="695"/>
        <v>5</v>
      </c>
      <c r="V1417" s="143">
        <v>252</v>
      </c>
      <c r="W1417" s="142">
        <f t="shared" si="681"/>
        <v>1.0015023949999999</v>
      </c>
      <c r="X1417" s="135">
        <f t="shared" si="682"/>
        <v>1.3037841999999999</v>
      </c>
      <c r="Y1417" s="135">
        <f t="shared" si="683"/>
        <v>0</v>
      </c>
      <c r="Z1417" s="148" t="str">
        <f t="shared" si="692"/>
        <v>A+J=</v>
      </c>
      <c r="AA1417" s="140">
        <f t="shared" si="693"/>
        <v>45495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4"/>
      <c r="DX1417" s="1"/>
      <c r="DY1417" s="1"/>
      <c r="DZ1417" s="1"/>
      <c r="EA1417" s="1"/>
      <c r="EB1417" s="1"/>
      <c r="EC1417" s="1"/>
    </row>
    <row r="1418" spans="1:133" ht="15" x14ac:dyDescent="0.2">
      <c r="A1418" s="134">
        <f t="shared" si="684"/>
        <v>45471</v>
      </c>
      <c r="B1418" s="135">
        <f t="shared" ref="B1418:B1481" si="702">(P1418+X1418)</f>
        <v>869.55003895000004</v>
      </c>
      <c r="C1418" s="220">
        <f t="shared" si="701"/>
        <v>662.17949594746881</v>
      </c>
      <c r="D1418" s="136">
        <f t="shared" si="685"/>
        <v>6895.24</v>
      </c>
      <c r="E1418" s="137">
        <f t="shared" si="697"/>
        <v>6926.96</v>
      </c>
      <c r="F1418" s="138">
        <f t="shared" si="698"/>
        <v>45432</v>
      </c>
      <c r="G1418" s="139">
        <f t="shared" ref="G1418:G1481" si="703">(E1418/D1418)-1</f>
        <v>4.600274972299756E-3</v>
      </c>
      <c r="H1418" s="140">
        <f t="shared" si="690"/>
        <v>45495</v>
      </c>
      <c r="I1418" s="140">
        <f t="shared" ref="I1418:I1481" si="704">IF(A1418&gt;I1417,H1418,I1417)</f>
        <v>45495</v>
      </c>
      <c r="J1418" s="141">
        <f t="shared" si="686"/>
        <v>22</v>
      </c>
      <c r="K1418" s="141">
        <f t="shared" si="700"/>
        <v>6</v>
      </c>
      <c r="L1418" s="8">
        <f t="shared" si="687"/>
        <v>1.00125252</v>
      </c>
      <c r="M1418" s="142">
        <f t="shared" si="699"/>
        <v>1.0037996</v>
      </c>
      <c r="N1418" s="142">
        <f t="shared" si="694"/>
        <v>1.3091603347154537</v>
      </c>
      <c r="O1418" s="135">
        <f t="shared" si="696"/>
        <v>1.3108000799999999</v>
      </c>
      <c r="P1418" s="135">
        <f t="shared" ref="P1418:P1481" si="705">TRUNC(C1418*O1418,8)</f>
        <v>867.98493626000004</v>
      </c>
      <c r="Q1418" s="190">
        <f t="shared" si="691"/>
        <v>0</v>
      </c>
      <c r="R1418" s="191">
        <f t="shared" si="688"/>
        <v>0</v>
      </c>
      <c r="S1418" s="135">
        <f t="shared" ref="S1418:S1481" si="706">IF(R1418&gt;0,TRUNC(R1418*P1418,8),0)</f>
        <v>0</v>
      </c>
      <c r="T1418" s="145">
        <f t="shared" si="689"/>
        <v>7.8600000000000003E-2</v>
      </c>
      <c r="U1418" s="143">
        <f t="shared" si="695"/>
        <v>6</v>
      </c>
      <c r="V1418" s="143">
        <v>252</v>
      </c>
      <c r="W1418" s="142">
        <f t="shared" ref="W1418:W1481" si="707">ROUND((1+T1418)^TRUNC((U1418/V1418),9),9)</f>
        <v>1.001803145</v>
      </c>
      <c r="X1418" s="135">
        <f t="shared" ref="X1418:X1481" si="708">TRUNC((P1418*(W1418-1)),8)</f>
        <v>1.56510269</v>
      </c>
      <c r="Y1418" s="135">
        <f t="shared" ref="Y1418:Y1481" si="709">IF(Q1418&gt;0,S1418+X1418,0)</f>
        <v>0</v>
      </c>
      <c r="Z1418" s="148" t="str">
        <f t="shared" si="692"/>
        <v>A+J=</v>
      </c>
      <c r="AA1418" s="140">
        <f t="shared" si="693"/>
        <v>45495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4"/>
      <c r="DX1418" s="1"/>
      <c r="DY1418" s="1"/>
      <c r="DZ1418" s="1"/>
      <c r="EA1418" s="1"/>
      <c r="EB1418" s="1"/>
      <c r="EC1418" s="1"/>
    </row>
    <row r="1419" spans="1:133" ht="15" x14ac:dyDescent="0.2">
      <c r="A1419" s="134">
        <f t="shared" ref="A1419:A1482" si="710">(A1418+1)</f>
        <v>45472</v>
      </c>
      <c r="B1419" s="135">
        <f t="shared" si="702"/>
        <v>869.99265068</v>
      </c>
      <c r="C1419" s="220">
        <f t="shared" si="701"/>
        <v>662.17949594746881</v>
      </c>
      <c r="D1419" s="136">
        <f t="shared" ref="D1419:D1482" si="711">IF(E1419=E1418,D1418,E1418)</f>
        <v>6895.24</v>
      </c>
      <c r="E1419" s="137">
        <f t="shared" si="697"/>
        <v>6926.96</v>
      </c>
      <c r="F1419" s="138">
        <f t="shared" si="698"/>
        <v>45432</v>
      </c>
      <c r="G1419" s="139">
        <f t="shared" si="703"/>
        <v>4.600274972299756E-3</v>
      </c>
      <c r="H1419" s="140">
        <f t="shared" si="690"/>
        <v>45495</v>
      </c>
      <c r="I1419" s="140">
        <f t="shared" si="704"/>
        <v>45495</v>
      </c>
      <c r="J1419" s="141">
        <f t="shared" ref="J1419:J1482" si="712">IF(I1419=I1418,J1418,NETWORKDAYS(I1418,I1419,$AD$148:$AD$502)-1)</f>
        <v>22</v>
      </c>
      <c r="K1419" s="141">
        <f t="shared" si="700"/>
        <v>7</v>
      </c>
      <c r="L1419" s="8">
        <f t="shared" ref="L1419:L1482" si="713">IF(E1419&lt;D1419,1,TRUNC((E1419/D1419)^TRUNC((K1419/J1419),9),8))</f>
        <v>1.00146143</v>
      </c>
      <c r="M1419" s="142">
        <f t="shared" si="699"/>
        <v>1.0037996</v>
      </c>
      <c r="N1419" s="142">
        <f t="shared" si="694"/>
        <v>1.3091603347154537</v>
      </c>
      <c r="O1419" s="135">
        <f t="shared" si="696"/>
        <v>1.31107358</v>
      </c>
      <c r="P1419" s="135">
        <f t="shared" si="705"/>
        <v>868.16604235</v>
      </c>
      <c r="Q1419" s="190">
        <f t="shared" si="691"/>
        <v>0</v>
      </c>
      <c r="R1419" s="191">
        <f t="shared" ref="R1419:R1482" si="714">IF(Q1419&gt;0,VLOOKUP($A1419,$AD$10:$AI$140,6),0)</f>
        <v>0</v>
      </c>
      <c r="S1419" s="135">
        <f t="shared" si="706"/>
        <v>0</v>
      </c>
      <c r="T1419" s="145">
        <f t="shared" ref="T1419:T1482" si="715">(T1418)</f>
        <v>7.8600000000000003E-2</v>
      </c>
      <c r="U1419" s="143">
        <f t="shared" si="695"/>
        <v>7</v>
      </c>
      <c r="V1419" s="143">
        <v>252</v>
      </c>
      <c r="W1419" s="142">
        <f t="shared" si="707"/>
        <v>1.002103985</v>
      </c>
      <c r="X1419" s="135">
        <f t="shared" si="708"/>
        <v>1.82660833</v>
      </c>
      <c r="Y1419" s="135">
        <f t="shared" si="709"/>
        <v>0</v>
      </c>
      <c r="Z1419" s="148" t="str">
        <f t="shared" si="692"/>
        <v>A+J=</v>
      </c>
      <c r="AA1419" s="140">
        <f t="shared" si="693"/>
        <v>45495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4"/>
      <c r="DX1419" s="1"/>
      <c r="DY1419" s="1"/>
      <c r="DZ1419" s="1"/>
      <c r="EA1419" s="1"/>
      <c r="EB1419" s="1"/>
      <c r="EC1419" s="1"/>
    </row>
    <row r="1420" spans="1:133" ht="15" x14ac:dyDescent="0.2">
      <c r="A1420" s="134">
        <f t="shared" si="710"/>
        <v>45473</v>
      </c>
      <c r="B1420" s="135">
        <f t="shared" si="702"/>
        <v>869.99265068</v>
      </c>
      <c r="C1420" s="220">
        <f t="shared" si="701"/>
        <v>662.17949594746881</v>
      </c>
      <c r="D1420" s="136">
        <f t="shared" si="711"/>
        <v>6895.24</v>
      </c>
      <c r="E1420" s="137">
        <f t="shared" si="697"/>
        <v>6926.96</v>
      </c>
      <c r="F1420" s="138">
        <f t="shared" si="698"/>
        <v>45432</v>
      </c>
      <c r="G1420" s="139">
        <f t="shared" si="703"/>
        <v>4.600274972299756E-3</v>
      </c>
      <c r="H1420" s="140">
        <f t="shared" ref="H1420:H1483" si="716">IF(DAY(A1420)=H$9,VLOOKUP(A1420,AH$118:AN$450,4),H1419)</f>
        <v>45495</v>
      </c>
      <c r="I1420" s="140">
        <f t="shared" si="704"/>
        <v>45495</v>
      </c>
      <c r="J1420" s="141">
        <f t="shared" si="712"/>
        <v>22</v>
      </c>
      <c r="K1420" s="141">
        <f t="shared" si="700"/>
        <v>7</v>
      </c>
      <c r="L1420" s="8">
        <f t="shared" si="713"/>
        <v>1.00146143</v>
      </c>
      <c r="M1420" s="142">
        <f t="shared" si="699"/>
        <v>1.0037996</v>
      </c>
      <c r="N1420" s="142">
        <f t="shared" si="694"/>
        <v>1.3091603347154537</v>
      </c>
      <c r="O1420" s="135">
        <f t="shared" si="696"/>
        <v>1.31107358</v>
      </c>
      <c r="P1420" s="135">
        <f t="shared" si="705"/>
        <v>868.16604235</v>
      </c>
      <c r="Q1420" s="190">
        <f t="shared" ref="Q1420:Q1483" si="717">IF(VLOOKUP(A1420,AD$10:AK$140,8)=VLOOKUP(A1419,AD$10:AK$140,8),0,VLOOKUP(A1420,AD$10:AK$140,8))</f>
        <v>0</v>
      </c>
      <c r="R1420" s="191">
        <f t="shared" si="714"/>
        <v>0</v>
      </c>
      <c r="S1420" s="135">
        <f t="shared" si="706"/>
        <v>0</v>
      </c>
      <c r="T1420" s="145">
        <f t="shared" si="715"/>
        <v>7.8600000000000003E-2</v>
      </c>
      <c r="U1420" s="143">
        <f t="shared" si="695"/>
        <v>7</v>
      </c>
      <c r="V1420" s="143">
        <v>252</v>
      </c>
      <c r="W1420" s="142">
        <f t="shared" si="707"/>
        <v>1.002103985</v>
      </c>
      <c r="X1420" s="135">
        <f t="shared" si="708"/>
        <v>1.82660833</v>
      </c>
      <c r="Y1420" s="135">
        <f t="shared" si="709"/>
        <v>0</v>
      </c>
      <c r="Z1420" s="148" t="str">
        <f t="shared" ref="Z1420:Z1483" si="718">IF($Q1419&gt;0,VLOOKUP($A1419,$AD$10:$AM$140,9),Z1419)</f>
        <v>A+J=</v>
      </c>
      <c r="AA1420" s="140">
        <f t="shared" ref="AA1420:AA1483" si="719">IF($Q1419&gt;0,VLOOKUP($A1419,$AD$10:$AM$140,10),AA1419)</f>
        <v>45495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4"/>
      <c r="DX1420" s="1"/>
      <c r="DY1420" s="1"/>
      <c r="DZ1420" s="1"/>
      <c r="EA1420" s="1"/>
      <c r="EB1420" s="1"/>
      <c r="EC1420" s="1"/>
    </row>
    <row r="1421" spans="1:133" ht="15" x14ac:dyDescent="0.2">
      <c r="A1421" s="134">
        <f t="shared" si="710"/>
        <v>45474</v>
      </c>
      <c r="B1421" s="135">
        <f t="shared" si="702"/>
        <v>869.99265068</v>
      </c>
      <c r="C1421" s="220">
        <f t="shared" si="701"/>
        <v>662.17949594746881</v>
      </c>
      <c r="D1421" s="136">
        <f t="shared" si="711"/>
        <v>6895.24</v>
      </c>
      <c r="E1421" s="137">
        <f t="shared" si="697"/>
        <v>6926.96</v>
      </c>
      <c r="F1421" s="138">
        <f t="shared" si="698"/>
        <v>45432</v>
      </c>
      <c r="G1421" s="139">
        <f t="shared" si="703"/>
        <v>4.600274972299756E-3</v>
      </c>
      <c r="H1421" s="140">
        <f t="shared" si="716"/>
        <v>45495</v>
      </c>
      <c r="I1421" s="140">
        <f t="shared" si="704"/>
        <v>45495</v>
      </c>
      <c r="J1421" s="141">
        <f t="shared" si="712"/>
        <v>22</v>
      </c>
      <c r="K1421" s="141">
        <f t="shared" si="700"/>
        <v>7</v>
      </c>
      <c r="L1421" s="8">
        <f t="shared" si="713"/>
        <v>1.00146143</v>
      </c>
      <c r="M1421" s="142">
        <f t="shared" si="699"/>
        <v>1.0037996</v>
      </c>
      <c r="N1421" s="142">
        <f t="shared" si="694"/>
        <v>1.3091603347154537</v>
      </c>
      <c r="O1421" s="135">
        <f t="shared" si="696"/>
        <v>1.31107358</v>
      </c>
      <c r="P1421" s="135">
        <f t="shared" si="705"/>
        <v>868.16604235</v>
      </c>
      <c r="Q1421" s="190">
        <f t="shared" si="717"/>
        <v>0</v>
      </c>
      <c r="R1421" s="191">
        <f t="shared" si="714"/>
        <v>0</v>
      </c>
      <c r="S1421" s="135">
        <f t="shared" si="706"/>
        <v>0</v>
      </c>
      <c r="T1421" s="145">
        <f t="shared" si="715"/>
        <v>7.8600000000000003E-2</v>
      </c>
      <c r="U1421" s="143">
        <f t="shared" si="695"/>
        <v>7</v>
      </c>
      <c r="V1421" s="143">
        <v>252</v>
      </c>
      <c r="W1421" s="142">
        <f t="shared" si="707"/>
        <v>1.002103985</v>
      </c>
      <c r="X1421" s="135">
        <f t="shared" si="708"/>
        <v>1.82660833</v>
      </c>
      <c r="Y1421" s="135">
        <f t="shared" si="709"/>
        <v>0</v>
      </c>
      <c r="Z1421" s="148" t="str">
        <f t="shared" si="718"/>
        <v>A+J=</v>
      </c>
      <c r="AA1421" s="140">
        <f t="shared" si="719"/>
        <v>45495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4"/>
      <c r="DX1421" s="1"/>
      <c r="DY1421" s="1"/>
      <c r="DZ1421" s="1"/>
      <c r="EA1421" s="1"/>
      <c r="EB1421" s="1"/>
      <c r="EC1421" s="1"/>
    </row>
    <row r="1422" spans="1:133" ht="15" x14ac:dyDescent="0.2">
      <c r="A1422" s="134">
        <f t="shared" si="710"/>
        <v>45475</v>
      </c>
      <c r="B1422" s="135">
        <f t="shared" si="702"/>
        <v>870.43547694000006</v>
      </c>
      <c r="C1422" s="220">
        <f t="shared" si="701"/>
        <v>662.17949594746881</v>
      </c>
      <c r="D1422" s="136">
        <f t="shared" si="711"/>
        <v>6895.24</v>
      </c>
      <c r="E1422" s="137">
        <f t="shared" si="697"/>
        <v>6926.96</v>
      </c>
      <c r="F1422" s="138">
        <f t="shared" si="698"/>
        <v>45432</v>
      </c>
      <c r="G1422" s="139">
        <f t="shared" si="703"/>
        <v>4.600274972299756E-3</v>
      </c>
      <c r="H1422" s="140">
        <f t="shared" si="716"/>
        <v>45495</v>
      </c>
      <c r="I1422" s="140">
        <f t="shared" si="704"/>
        <v>45495</v>
      </c>
      <c r="J1422" s="141">
        <f t="shared" si="712"/>
        <v>22</v>
      </c>
      <c r="K1422" s="141">
        <f t="shared" si="700"/>
        <v>8</v>
      </c>
      <c r="L1422" s="8">
        <f t="shared" si="713"/>
        <v>1.00167038</v>
      </c>
      <c r="M1422" s="142">
        <f t="shared" si="699"/>
        <v>1.0037996</v>
      </c>
      <c r="N1422" s="142">
        <f t="shared" si="694"/>
        <v>1.3091603347154537</v>
      </c>
      <c r="O1422" s="135">
        <f t="shared" si="696"/>
        <v>1.31134712</v>
      </c>
      <c r="P1422" s="135">
        <f t="shared" si="705"/>
        <v>868.34717493000005</v>
      </c>
      <c r="Q1422" s="190">
        <f t="shared" si="717"/>
        <v>0</v>
      </c>
      <c r="R1422" s="191">
        <f t="shared" si="714"/>
        <v>0</v>
      </c>
      <c r="S1422" s="135">
        <f t="shared" si="706"/>
        <v>0</v>
      </c>
      <c r="T1422" s="145">
        <f t="shared" si="715"/>
        <v>7.8600000000000003E-2</v>
      </c>
      <c r="U1422" s="143">
        <f t="shared" si="695"/>
        <v>8</v>
      </c>
      <c r="V1422" s="143">
        <v>252</v>
      </c>
      <c r="W1422" s="142">
        <f t="shared" si="707"/>
        <v>1.0024049159999999</v>
      </c>
      <c r="X1422" s="135">
        <f t="shared" si="708"/>
        <v>2.08830201</v>
      </c>
      <c r="Y1422" s="135">
        <f t="shared" si="709"/>
        <v>0</v>
      </c>
      <c r="Z1422" s="148" t="str">
        <f t="shared" si="718"/>
        <v>A+J=</v>
      </c>
      <c r="AA1422" s="140">
        <f t="shared" si="719"/>
        <v>45495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4"/>
      <c r="DX1422" s="1"/>
      <c r="DY1422" s="1"/>
      <c r="DZ1422" s="1"/>
      <c r="EA1422" s="1"/>
      <c r="EB1422" s="1"/>
      <c r="EC1422" s="1"/>
    </row>
    <row r="1423" spans="1:133" ht="15" x14ac:dyDescent="0.2">
      <c r="A1423" s="134">
        <f t="shared" si="710"/>
        <v>45476</v>
      </c>
      <c r="B1423" s="135">
        <f t="shared" si="702"/>
        <v>870.87853686000005</v>
      </c>
      <c r="C1423" s="220">
        <f t="shared" si="701"/>
        <v>662.17949594746881</v>
      </c>
      <c r="D1423" s="136">
        <f t="shared" si="711"/>
        <v>6895.24</v>
      </c>
      <c r="E1423" s="137">
        <f t="shared" si="697"/>
        <v>6926.96</v>
      </c>
      <c r="F1423" s="138">
        <f t="shared" si="698"/>
        <v>45432</v>
      </c>
      <c r="G1423" s="139">
        <f t="shared" si="703"/>
        <v>4.600274972299756E-3</v>
      </c>
      <c r="H1423" s="140">
        <f t="shared" si="716"/>
        <v>45495</v>
      </c>
      <c r="I1423" s="140">
        <f t="shared" si="704"/>
        <v>45495</v>
      </c>
      <c r="J1423" s="141">
        <f t="shared" si="712"/>
        <v>22</v>
      </c>
      <c r="K1423" s="141">
        <f t="shared" si="700"/>
        <v>9</v>
      </c>
      <c r="L1423" s="8">
        <f t="shared" si="713"/>
        <v>1.0018793699999999</v>
      </c>
      <c r="M1423" s="142">
        <f t="shared" si="699"/>
        <v>1.0037996</v>
      </c>
      <c r="N1423" s="142">
        <f t="shared" si="694"/>
        <v>1.3091603347154537</v>
      </c>
      <c r="O1423" s="135">
        <f t="shared" si="696"/>
        <v>1.31162073</v>
      </c>
      <c r="P1423" s="135">
        <f t="shared" si="705"/>
        <v>868.52835386000004</v>
      </c>
      <c r="Q1423" s="190">
        <f t="shared" si="717"/>
        <v>0</v>
      </c>
      <c r="R1423" s="191">
        <f t="shared" si="714"/>
        <v>0</v>
      </c>
      <c r="S1423" s="135">
        <f t="shared" si="706"/>
        <v>0</v>
      </c>
      <c r="T1423" s="145">
        <f t="shared" si="715"/>
        <v>7.8600000000000003E-2</v>
      </c>
      <c r="U1423" s="143">
        <f t="shared" si="695"/>
        <v>9</v>
      </c>
      <c r="V1423" s="143">
        <v>252</v>
      </c>
      <c r="W1423" s="142">
        <f t="shared" si="707"/>
        <v>1.002705937</v>
      </c>
      <c r="X1423" s="135">
        <f t="shared" si="708"/>
        <v>2.3501829999999999</v>
      </c>
      <c r="Y1423" s="135">
        <f t="shared" si="709"/>
        <v>0</v>
      </c>
      <c r="Z1423" s="148" t="str">
        <f t="shared" si="718"/>
        <v>A+J=</v>
      </c>
      <c r="AA1423" s="140">
        <f t="shared" si="719"/>
        <v>45495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4"/>
      <c r="DX1423" s="1"/>
      <c r="DY1423" s="1"/>
      <c r="DZ1423" s="1"/>
      <c r="EA1423" s="1"/>
      <c r="EB1423" s="1"/>
      <c r="EC1423" s="1"/>
    </row>
    <row r="1424" spans="1:133" ht="15" x14ac:dyDescent="0.2">
      <c r="A1424" s="134">
        <f t="shared" si="710"/>
        <v>45477</v>
      </c>
      <c r="B1424" s="135">
        <f t="shared" si="702"/>
        <v>871.32181725999999</v>
      </c>
      <c r="C1424" s="220">
        <f t="shared" si="701"/>
        <v>662.17949594746881</v>
      </c>
      <c r="D1424" s="136">
        <f t="shared" si="711"/>
        <v>6895.24</v>
      </c>
      <c r="E1424" s="137">
        <f t="shared" si="697"/>
        <v>6926.96</v>
      </c>
      <c r="F1424" s="138">
        <f t="shared" si="698"/>
        <v>45432</v>
      </c>
      <c r="G1424" s="139">
        <f t="shared" si="703"/>
        <v>4.600274972299756E-3</v>
      </c>
      <c r="H1424" s="140">
        <f t="shared" si="716"/>
        <v>45495</v>
      </c>
      <c r="I1424" s="140">
        <f t="shared" si="704"/>
        <v>45495</v>
      </c>
      <c r="J1424" s="141">
        <f t="shared" si="712"/>
        <v>22</v>
      </c>
      <c r="K1424" s="141">
        <f t="shared" si="700"/>
        <v>10</v>
      </c>
      <c r="L1424" s="8">
        <f t="shared" si="713"/>
        <v>1.00208841</v>
      </c>
      <c r="M1424" s="142">
        <f t="shared" si="699"/>
        <v>1.0037996</v>
      </c>
      <c r="N1424" s="142">
        <f t="shared" si="694"/>
        <v>1.3091603347154537</v>
      </c>
      <c r="O1424" s="135">
        <f t="shared" si="696"/>
        <v>1.31189439</v>
      </c>
      <c r="P1424" s="135">
        <f t="shared" si="705"/>
        <v>868.70956590000003</v>
      </c>
      <c r="Q1424" s="190">
        <f t="shared" si="717"/>
        <v>0</v>
      </c>
      <c r="R1424" s="191">
        <f t="shared" si="714"/>
        <v>0</v>
      </c>
      <c r="S1424" s="135">
        <f t="shared" si="706"/>
        <v>0</v>
      </c>
      <c r="T1424" s="145">
        <f t="shared" si="715"/>
        <v>7.8600000000000003E-2</v>
      </c>
      <c r="U1424" s="143">
        <f t="shared" si="695"/>
        <v>10</v>
      </c>
      <c r="V1424" s="143">
        <v>252</v>
      </c>
      <c r="W1424" s="142">
        <f t="shared" si="707"/>
        <v>1.003007048</v>
      </c>
      <c r="X1424" s="135">
        <f t="shared" si="708"/>
        <v>2.6122513600000001</v>
      </c>
      <c r="Y1424" s="135">
        <f t="shared" si="709"/>
        <v>0</v>
      </c>
      <c r="Z1424" s="148" t="str">
        <f t="shared" si="718"/>
        <v>A+J=</v>
      </c>
      <c r="AA1424" s="140">
        <f t="shared" si="719"/>
        <v>45495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4"/>
      <c r="DX1424" s="1"/>
      <c r="DY1424" s="1"/>
      <c r="DZ1424" s="1"/>
      <c r="EA1424" s="1"/>
      <c r="EB1424" s="1"/>
      <c r="EC1424" s="1"/>
    </row>
    <row r="1425" spans="1:133" ht="15" x14ac:dyDescent="0.2">
      <c r="A1425" s="134">
        <f t="shared" si="710"/>
        <v>45478</v>
      </c>
      <c r="B1425" s="135">
        <f t="shared" si="702"/>
        <v>871.76532571000007</v>
      </c>
      <c r="C1425" s="220">
        <f t="shared" si="701"/>
        <v>662.17949594746881</v>
      </c>
      <c r="D1425" s="136">
        <f t="shared" si="711"/>
        <v>6895.24</v>
      </c>
      <c r="E1425" s="137">
        <f t="shared" si="697"/>
        <v>6926.96</v>
      </c>
      <c r="F1425" s="138">
        <f t="shared" si="698"/>
        <v>45432</v>
      </c>
      <c r="G1425" s="139">
        <f t="shared" si="703"/>
        <v>4.600274972299756E-3</v>
      </c>
      <c r="H1425" s="140">
        <f t="shared" si="716"/>
        <v>45495</v>
      </c>
      <c r="I1425" s="140">
        <f t="shared" si="704"/>
        <v>45495</v>
      </c>
      <c r="J1425" s="141">
        <f t="shared" si="712"/>
        <v>22</v>
      </c>
      <c r="K1425" s="141">
        <f t="shared" si="700"/>
        <v>11</v>
      </c>
      <c r="L1425" s="8">
        <f t="shared" si="713"/>
        <v>1.0022974899999999</v>
      </c>
      <c r="M1425" s="142">
        <f t="shared" si="699"/>
        <v>1.0037996</v>
      </c>
      <c r="N1425" s="142">
        <f t="shared" si="694"/>
        <v>1.3091603347154537</v>
      </c>
      <c r="O1425" s="135">
        <f t="shared" si="696"/>
        <v>1.31216811</v>
      </c>
      <c r="P1425" s="135">
        <f t="shared" si="705"/>
        <v>868.89081767000005</v>
      </c>
      <c r="Q1425" s="190">
        <f t="shared" si="717"/>
        <v>0</v>
      </c>
      <c r="R1425" s="191">
        <f t="shared" si="714"/>
        <v>0</v>
      </c>
      <c r="S1425" s="135">
        <f t="shared" si="706"/>
        <v>0</v>
      </c>
      <c r="T1425" s="145">
        <f t="shared" si="715"/>
        <v>7.8600000000000003E-2</v>
      </c>
      <c r="U1425" s="143">
        <f t="shared" si="695"/>
        <v>11</v>
      </c>
      <c r="V1425" s="143">
        <v>252</v>
      </c>
      <c r="W1425" s="142">
        <f t="shared" si="707"/>
        <v>1.0033082499999999</v>
      </c>
      <c r="X1425" s="135">
        <f t="shared" si="708"/>
        <v>2.8745080399999998</v>
      </c>
      <c r="Y1425" s="135">
        <f t="shared" si="709"/>
        <v>0</v>
      </c>
      <c r="Z1425" s="148" t="str">
        <f t="shared" si="718"/>
        <v>A+J=</v>
      </c>
      <c r="AA1425" s="140">
        <f t="shared" si="719"/>
        <v>45495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4"/>
      <c r="DX1425" s="1"/>
      <c r="DY1425" s="1"/>
      <c r="DZ1425" s="1"/>
      <c r="EA1425" s="1"/>
      <c r="EB1425" s="1"/>
      <c r="EC1425" s="1"/>
    </row>
    <row r="1426" spans="1:133" ht="15" x14ac:dyDescent="0.2">
      <c r="A1426" s="134">
        <f t="shared" si="710"/>
        <v>45479</v>
      </c>
      <c r="B1426" s="135">
        <f t="shared" si="702"/>
        <v>872.20906809999997</v>
      </c>
      <c r="C1426" s="220">
        <f t="shared" si="701"/>
        <v>662.17949594746881</v>
      </c>
      <c r="D1426" s="136">
        <f t="shared" si="711"/>
        <v>6895.24</v>
      </c>
      <c r="E1426" s="137">
        <f t="shared" si="697"/>
        <v>6926.96</v>
      </c>
      <c r="F1426" s="138">
        <f t="shared" si="698"/>
        <v>45432</v>
      </c>
      <c r="G1426" s="139">
        <f t="shared" si="703"/>
        <v>4.600274972299756E-3</v>
      </c>
      <c r="H1426" s="140">
        <f t="shared" si="716"/>
        <v>45495</v>
      </c>
      <c r="I1426" s="140">
        <f t="shared" si="704"/>
        <v>45495</v>
      </c>
      <c r="J1426" s="141">
        <f t="shared" si="712"/>
        <v>22</v>
      </c>
      <c r="K1426" s="141">
        <f t="shared" si="700"/>
        <v>12</v>
      </c>
      <c r="L1426" s="8">
        <f t="shared" si="713"/>
        <v>1.0025066199999999</v>
      </c>
      <c r="M1426" s="142">
        <f t="shared" si="699"/>
        <v>1.0037996</v>
      </c>
      <c r="N1426" s="142">
        <f t="shared" si="694"/>
        <v>1.3091603347154537</v>
      </c>
      <c r="O1426" s="135">
        <f t="shared" si="696"/>
        <v>1.3124419000000001</v>
      </c>
      <c r="P1426" s="135">
        <f t="shared" si="705"/>
        <v>869.07211580000001</v>
      </c>
      <c r="Q1426" s="190">
        <f t="shared" si="717"/>
        <v>0</v>
      </c>
      <c r="R1426" s="191">
        <f t="shared" si="714"/>
        <v>0</v>
      </c>
      <c r="S1426" s="135">
        <f t="shared" si="706"/>
        <v>0</v>
      </c>
      <c r="T1426" s="145">
        <f t="shared" si="715"/>
        <v>7.8600000000000003E-2</v>
      </c>
      <c r="U1426" s="143">
        <f t="shared" si="695"/>
        <v>12</v>
      </c>
      <c r="V1426" s="143">
        <v>252</v>
      </c>
      <c r="W1426" s="142">
        <f t="shared" si="707"/>
        <v>1.003609542</v>
      </c>
      <c r="X1426" s="135">
        <f t="shared" si="708"/>
        <v>3.1369522999999999</v>
      </c>
      <c r="Y1426" s="135">
        <f t="shared" si="709"/>
        <v>0</v>
      </c>
      <c r="Z1426" s="148" t="str">
        <f t="shared" si="718"/>
        <v>A+J=</v>
      </c>
      <c r="AA1426" s="140">
        <f t="shared" si="719"/>
        <v>45495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4"/>
      <c r="DX1426" s="1"/>
      <c r="DY1426" s="1"/>
      <c r="DZ1426" s="1"/>
      <c r="EA1426" s="1"/>
      <c r="EB1426" s="1"/>
      <c r="EC1426" s="1"/>
    </row>
    <row r="1427" spans="1:133" ht="15" x14ac:dyDescent="0.2">
      <c r="A1427" s="134">
        <f t="shared" si="710"/>
        <v>45480</v>
      </c>
      <c r="B1427" s="135">
        <f t="shared" si="702"/>
        <v>872.20906809999997</v>
      </c>
      <c r="C1427" s="220">
        <f t="shared" si="701"/>
        <v>662.17949594746881</v>
      </c>
      <c r="D1427" s="136">
        <f t="shared" si="711"/>
        <v>6895.24</v>
      </c>
      <c r="E1427" s="137">
        <f t="shared" si="697"/>
        <v>6926.96</v>
      </c>
      <c r="F1427" s="138">
        <f t="shared" si="698"/>
        <v>45432</v>
      </c>
      <c r="G1427" s="139">
        <f t="shared" si="703"/>
        <v>4.600274972299756E-3</v>
      </c>
      <c r="H1427" s="140">
        <f t="shared" si="716"/>
        <v>45495</v>
      </c>
      <c r="I1427" s="140">
        <f t="shared" si="704"/>
        <v>45495</v>
      </c>
      <c r="J1427" s="141">
        <f t="shared" si="712"/>
        <v>22</v>
      </c>
      <c r="K1427" s="141">
        <f t="shared" si="700"/>
        <v>12</v>
      </c>
      <c r="L1427" s="8">
        <f t="shared" si="713"/>
        <v>1.0025066199999999</v>
      </c>
      <c r="M1427" s="142">
        <f t="shared" si="699"/>
        <v>1.0037996</v>
      </c>
      <c r="N1427" s="142">
        <f t="shared" si="694"/>
        <v>1.3091603347154537</v>
      </c>
      <c r="O1427" s="135">
        <f t="shared" si="696"/>
        <v>1.3124419000000001</v>
      </c>
      <c r="P1427" s="135">
        <f t="shared" si="705"/>
        <v>869.07211580000001</v>
      </c>
      <c r="Q1427" s="190">
        <f t="shared" si="717"/>
        <v>0</v>
      </c>
      <c r="R1427" s="191">
        <f t="shared" si="714"/>
        <v>0</v>
      </c>
      <c r="S1427" s="135">
        <f t="shared" si="706"/>
        <v>0</v>
      </c>
      <c r="T1427" s="145">
        <f t="shared" si="715"/>
        <v>7.8600000000000003E-2</v>
      </c>
      <c r="U1427" s="143">
        <f t="shared" si="695"/>
        <v>12</v>
      </c>
      <c r="V1427" s="143">
        <v>252</v>
      </c>
      <c r="W1427" s="142">
        <f t="shared" si="707"/>
        <v>1.003609542</v>
      </c>
      <c r="X1427" s="135">
        <f t="shared" si="708"/>
        <v>3.1369522999999999</v>
      </c>
      <c r="Y1427" s="135">
        <f t="shared" si="709"/>
        <v>0</v>
      </c>
      <c r="Z1427" s="148" t="str">
        <f t="shared" si="718"/>
        <v>A+J=</v>
      </c>
      <c r="AA1427" s="140">
        <f t="shared" si="719"/>
        <v>45495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4"/>
      <c r="DX1427" s="1"/>
      <c r="DY1427" s="1"/>
      <c r="DZ1427" s="1"/>
      <c r="EA1427" s="1"/>
      <c r="EB1427" s="1"/>
      <c r="EC1427" s="1"/>
    </row>
    <row r="1428" spans="1:133" ht="15" x14ac:dyDescent="0.2">
      <c r="A1428" s="134">
        <f t="shared" si="710"/>
        <v>45481</v>
      </c>
      <c r="B1428" s="135">
        <f t="shared" si="702"/>
        <v>872.20906809999997</v>
      </c>
      <c r="C1428" s="220">
        <f t="shared" si="701"/>
        <v>662.17949594746881</v>
      </c>
      <c r="D1428" s="136">
        <f t="shared" si="711"/>
        <v>6895.24</v>
      </c>
      <c r="E1428" s="137">
        <f t="shared" si="697"/>
        <v>6926.96</v>
      </c>
      <c r="F1428" s="138">
        <f t="shared" si="698"/>
        <v>45432</v>
      </c>
      <c r="G1428" s="139">
        <f t="shared" si="703"/>
        <v>4.600274972299756E-3</v>
      </c>
      <c r="H1428" s="140">
        <f t="shared" si="716"/>
        <v>45495</v>
      </c>
      <c r="I1428" s="140">
        <f t="shared" si="704"/>
        <v>45495</v>
      </c>
      <c r="J1428" s="141">
        <f t="shared" si="712"/>
        <v>22</v>
      </c>
      <c r="K1428" s="141">
        <f t="shared" si="700"/>
        <v>12</v>
      </c>
      <c r="L1428" s="8">
        <f t="shared" si="713"/>
        <v>1.0025066199999999</v>
      </c>
      <c r="M1428" s="142">
        <f t="shared" si="699"/>
        <v>1.0037996</v>
      </c>
      <c r="N1428" s="142">
        <f t="shared" si="694"/>
        <v>1.3091603347154537</v>
      </c>
      <c r="O1428" s="135">
        <f t="shared" si="696"/>
        <v>1.3124419000000001</v>
      </c>
      <c r="P1428" s="135">
        <f t="shared" si="705"/>
        <v>869.07211580000001</v>
      </c>
      <c r="Q1428" s="190">
        <f t="shared" si="717"/>
        <v>0</v>
      </c>
      <c r="R1428" s="191">
        <f t="shared" si="714"/>
        <v>0</v>
      </c>
      <c r="S1428" s="135">
        <f t="shared" si="706"/>
        <v>0</v>
      </c>
      <c r="T1428" s="145">
        <f t="shared" si="715"/>
        <v>7.8600000000000003E-2</v>
      </c>
      <c r="U1428" s="143">
        <f t="shared" si="695"/>
        <v>12</v>
      </c>
      <c r="V1428" s="143">
        <v>252</v>
      </c>
      <c r="W1428" s="142">
        <f t="shared" si="707"/>
        <v>1.003609542</v>
      </c>
      <c r="X1428" s="135">
        <f t="shared" si="708"/>
        <v>3.1369522999999999</v>
      </c>
      <c r="Y1428" s="135">
        <f t="shared" si="709"/>
        <v>0</v>
      </c>
      <c r="Z1428" s="148" t="str">
        <f t="shared" si="718"/>
        <v>A+J=</v>
      </c>
      <c r="AA1428" s="140">
        <f t="shared" si="719"/>
        <v>45495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4"/>
      <c r="DX1428" s="1"/>
      <c r="DY1428" s="1"/>
      <c r="DZ1428" s="1"/>
      <c r="EA1428" s="1"/>
      <c r="EB1428" s="1"/>
      <c r="EC1428" s="1"/>
    </row>
    <row r="1429" spans="1:133" ht="15" x14ac:dyDescent="0.2">
      <c r="A1429" s="134">
        <f t="shared" si="710"/>
        <v>45482</v>
      </c>
      <c r="B1429" s="135">
        <f t="shared" si="702"/>
        <v>872.65302455000005</v>
      </c>
      <c r="C1429" s="220">
        <f t="shared" si="701"/>
        <v>662.17949594746881</v>
      </c>
      <c r="D1429" s="136">
        <f t="shared" si="711"/>
        <v>6895.24</v>
      </c>
      <c r="E1429" s="137">
        <f t="shared" si="697"/>
        <v>6926.96</v>
      </c>
      <c r="F1429" s="138">
        <f t="shared" si="698"/>
        <v>45432</v>
      </c>
      <c r="G1429" s="139">
        <f t="shared" si="703"/>
        <v>4.600274972299756E-3</v>
      </c>
      <c r="H1429" s="140">
        <f t="shared" si="716"/>
        <v>45495</v>
      </c>
      <c r="I1429" s="140">
        <f t="shared" si="704"/>
        <v>45495</v>
      </c>
      <c r="J1429" s="141">
        <f t="shared" si="712"/>
        <v>22</v>
      </c>
      <c r="K1429" s="141">
        <f t="shared" si="700"/>
        <v>13</v>
      </c>
      <c r="L1429" s="8">
        <f t="shared" si="713"/>
        <v>1.0027157900000001</v>
      </c>
      <c r="M1429" s="142">
        <f t="shared" si="699"/>
        <v>1.0037996</v>
      </c>
      <c r="N1429" s="142">
        <f t="shared" si="694"/>
        <v>1.3091603347154537</v>
      </c>
      <c r="O1429" s="135">
        <f t="shared" si="696"/>
        <v>1.3127157300000001</v>
      </c>
      <c r="P1429" s="135">
        <f t="shared" si="705"/>
        <v>869.25344041000005</v>
      </c>
      <c r="Q1429" s="190">
        <f t="shared" si="717"/>
        <v>0</v>
      </c>
      <c r="R1429" s="191">
        <f t="shared" si="714"/>
        <v>0</v>
      </c>
      <c r="S1429" s="135">
        <f t="shared" si="706"/>
        <v>0</v>
      </c>
      <c r="T1429" s="145">
        <f t="shared" si="715"/>
        <v>7.8600000000000003E-2</v>
      </c>
      <c r="U1429" s="143">
        <f t="shared" si="695"/>
        <v>13</v>
      </c>
      <c r="V1429" s="143">
        <v>252</v>
      </c>
      <c r="W1429" s="142">
        <f t="shared" si="707"/>
        <v>1.0039109239999999</v>
      </c>
      <c r="X1429" s="135">
        <f t="shared" si="708"/>
        <v>3.39958414</v>
      </c>
      <c r="Y1429" s="135">
        <f t="shared" si="709"/>
        <v>0</v>
      </c>
      <c r="Z1429" s="148" t="str">
        <f t="shared" si="718"/>
        <v>A+J=</v>
      </c>
      <c r="AA1429" s="140">
        <f t="shared" si="719"/>
        <v>45495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4"/>
      <c r="DX1429" s="1"/>
      <c r="DY1429" s="1"/>
      <c r="DZ1429" s="1"/>
      <c r="EA1429" s="1"/>
      <c r="EB1429" s="1"/>
      <c r="EC1429" s="1"/>
    </row>
    <row r="1430" spans="1:133" ht="15" x14ac:dyDescent="0.2">
      <c r="A1430" s="134">
        <f t="shared" si="710"/>
        <v>45483</v>
      </c>
      <c r="B1430" s="135">
        <f t="shared" si="702"/>
        <v>873.09720931000004</v>
      </c>
      <c r="C1430" s="220">
        <f t="shared" si="701"/>
        <v>662.17949594746881</v>
      </c>
      <c r="D1430" s="136">
        <f t="shared" si="711"/>
        <v>6895.24</v>
      </c>
      <c r="E1430" s="137">
        <f t="shared" si="697"/>
        <v>6926.96</v>
      </c>
      <c r="F1430" s="138">
        <f t="shared" si="698"/>
        <v>45432</v>
      </c>
      <c r="G1430" s="139">
        <f t="shared" si="703"/>
        <v>4.600274972299756E-3</v>
      </c>
      <c r="H1430" s="140">
        <f t="shared" si="716"/>
        <v>45495</v>
      </c>
      <c r="I1430" s="140">
        <f t="shared" si="704"/>
        <v>45495</v>
      </c>
      <c r="J1430" s="141">
        <f t="shared" si="712"/>
        <v>22</v>
      </c>
      <c r="K1430" s="141">
        <f t="shared" si="700"/>
        <v>14</v>
      </c>
      <c r="L1430" s="8">
        <f t="shared" si="713"/>
        <v>1.0029250000000001</v>
      </c>
      <c r="M1430" s="142">
        <f t="shared" si="699"/>
        <v>1.0037996</v>
      </c>
      <c r="N1430" s="142">
        <f t="shared" si="694"/>
        <v>1.3091603347154537</v>
      </c>
      <c r="O1430" s="135">
        <f t="shared" si="696"/>
        <v>1.31298962</v>
      </c>
      <c r="P1430" s="135">
        <f t="shared" si="705"/>
        <v>869.43480475000001</v>
      </c>
      <c r="Q1430" s="190">
        <f t="shared" si="717"/>
        <v>0</v>
      </c>
      <c r="R1430" s="191">
        <f t="shared" si="714"/>
        <v>0</v>
      </c>
      <c r="S1430" s="135">
        <f t="shared" si="706"/>
        <v>0</v>
      </c>
      <c r="T1430" s="145">
        <f t="shared" si="715"/>
        <v>7.8600000000000003E-2</v>
      </c>
      <c r="U1430" s="143">
        <f t="shared" si="695"/>
        <v>14</v>
      </c>
      <c r="V1430" s="143">
        <v>252</v>
      </c>
      <c r="W1430" s="142">
        <f t="shared" si="707"/>
        <v>1.0042123970000001</v>
      </c>
      <c r="X1430" s="135">
        <f t="shared" si="708"/>
        <v>3.6624045600000001</v>
      </c>
      <c r="Y1430" s="135">
        <f t="shared" si="709"/>
        <v>0</v>
      </c>
      <c r="Z1430" s="148" t="str">
        <f t="shared" si="718"/>
        <v>A+J=</v>
      </c>
      <c r="AA1430" s="140">
        <f t="shared" si="719"/>
        <v>45495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4"/>
      <c r="DX1430" s="1"/>
      <c r="DY1430" s="1"/>
      <c r="DZ1430" s="1"/>
      <c r="EA1430" s="1"/>
      <c r="EB1430" s="1"/>
      <c r="EC1430" s="1"/>
    </row>
    <row r="1431" spans="1:133" ht="15" x14ac:dyDescent="0.2">
      <c r="A1431" s="134">
        <f t="shared" si="710"/>
        <v>45484</v>
      </c>
      <c r="B1431" s="135">
        <f t="shared" si="702"/>
        <v>873.54162913000005</v>
      </c>
      <c r="C1431" s="220">
        <f t="shared" si="701"/>
        <v>662.17949594746881</v>
      </c>
      <c r="D1431" s="136">
        <f t="shared" si="711"/>
        <v>6895.24</v>
      </c>
      <c r="E1431" s="137">
        <f t="shared" si="697"/>
        <v>6926.96</v>
      </c>
      <c r="F1431" s="138">
        <f t="shared" si="698"/>
        <v>45432</v>
      </c>
      <c r="G1431" s="139">
        <f t="shared" si="703"/>
        <v>4.600274972299756E-3</v>
      </c>
      <c r="H1431" s="140">
        <f t="shared" si="716"/>
        <v>45495</v>
      </c>
      <c r="I1431" s="140">
        <f t="shared" si="704"/>
        <v>45495</v>
      </c>
      <c r="J1431" s="141">
        <f t="shared" si="712"/>
        <v>22</v>
      </c>
      <c r="K1431" s="141">
        <f t="shared" si="700"/>
        <v>15</v>
      </c>
      <c r="L1431" s="8">
        <f t="shared" si="713"/>
        <v>1.0031342599999999</v>
      </c>
      <c r="M1431" s="142">
        <f t="shared" si="699"/>
        <v>1.0037996</v>
      </c>
      <c r="N1431" s="142">
        <f t="shared" si="694"/>
        <v>1.3091603347154537</v>
      </c>
      <c r="O1431" s="135">
        <f t="shared" si="696"/>
        <v>1.3132635800000001</v>
      </c>
      <c r="P1431" s="135">
        <f t="shared" si="705"/>
        <v>869.61621545000003</v>
      </c>
      <c r="Q1431" s="190">
        <f t="shared" si="717"/>
        <v>0</v>
      </c>
      <c r="R1431" s="191">
        <f t="shared" si="714"/>
        <v>0</v>
      </c>
      <c r="S1431" s="135">
        <f t="shared" si="706"/>
        <v>0</v>
      </c>
      <c r="T1431" s="145">
        <f t="shared" si="715"/>
        <v>7.8600000000000003E-2</v>
      </c>
      <c r="U1431" s="143">
        <f t="shared" si="695"/>
        <v>15</v>
      </c>
      <c r="V1431" s="143">
        <v>252</v>
      </c>
      <c r="W1431" s="142">
        <f t="shared" si="707"/>
        <v>1.004513961</v>
      </c>
      <c r="X1431" s="135">
        <f t="shared" si="708"/>
        <v>3.9254136800000001</v>
      </c>
      <c r="Y1431" s="135">
        <f t="shared" si="709"/>
        <v>0</v>
      </c>
      <c r="Z1431" s="148" t="str">
        <f t="shared" si="718"/>
        <v>A+J=</v>
      </c>
      <c r="AA1431" s="140">
        <f t="shared" si="719"/>
        <v>45495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4"/>
      <c r="DX1431" s="1"/>
      <c r="DY1431" s="1"/>
      <c r="DZ1431" s="1"/>
      <c r="EA1431" s="1"/>
      <c r="EB1431" s="1"/>
      <c r="EC1431" s="1"/>
    </row>
    <row r="1432" spans="1:133" ht="15" x14ac:dyDescent="0.2">
      <c r="A1432" s="134">
        <f t="shared" si="710"/>
        <v>45485</v>
      </c>
      <c r="B1432" s="135">
        <f t="shared" si="702"/>
        <v>873.98625660000005</v>
      </c>
      <c r="C1432" s="220">
        <f t="shared" si="701"/>
        <v>662.17949594746881</v>
      </c>
      <c r="D1432" s="136">
        <f t="shared" si="711"/>
        <v>6895.24</v>
      </c>
      <c r="E1432" s="137">
        <f t="shared" si="697"/>
        <v>6926.96</v>
      </c>
      <c r="F1432" s="138">
        <f t="shared" si="698"/>
        <v>45432</v>
      </c>
      <c r="G1432" s="139">
        <f t="shared" si="703"/>
        <v>4.600274972299756E-3</v>
      </c>
      <c r="H1432" s="140">
        <f t="shared" si="716"/>
        <v>45495</v>
      </c>
      <c r="I1432" s="140">
        <f t="shared" si="704"/>
        <v>45495</v>
      </c>
      <c r="J1432" s="141">
        <f t="shared" si="712"/>
        <v>22</v>
      </c>
      <c r="K1432" s="141">
        <f t="shared" si="700"/>
        <v>16</v>
      </c>
      <c r="L1432" s="8">
        <f t="shared" si="713"/>
        <v>1.0033435500000001</v>
      </c>
      <c r="M1432" s="142">
        <f t="shared" si="699"/>
        <v>1.0037996</v>
      </c>
      <c r="N1432" s="142">
        <f t="shared" si="694"/>
        <v>1.3091603347154537</v>
      </c>
      <c r="O1432" s="135">
        <f t="shared" si="696"/>
        <v>1.31353757</v>
      </c>
      <c r="P1432" s="135">
        <f t="shared" si="705"/>
        <v>869.79764600999999</v>
      </c>
      <c r="Q1432" s="190">
        <f t="shared" si="717"/>
        <v>0</v>
      </c>
      <c r="R1432" s="191">
        <f t="shared" si="714"/>
        <v>0</v>
      </c>
      <c r="S1432" s="135">
        <f t="shared" si="706"/>
        <v>0</v>
      </c>
      <c r="T1432" s="145">
        <f t="shared" si="715"/>
        <v>7.8600000000000003E-2</v>
      </c>
      <c r="U1432" s="143">
        <f t="shared" si="695"/>
        <v>16</v>
      </c>
      <c r="V1432" s="143">
        <v>252</v>
      </c>
      <c r="W1432" s="142">
        <f t="shared" si="707"/>
        <v>1.0048156150000001</v>
      </c>
      <c r="X1432" s="135">
        <f t="shared" si="708"/>
        <v>4.1886105899999997</v>
      </c>
      <c r="Y1432" s="135">
        <f t="shared" si="709"/>
        <v>0</v>
      </c>
      <c r="Z1432" s="148" t="str">
        <f t="shared" si="718"/>
        <v>A+J=</v>
      </c>
      <c r="AA1432" s="140">
        <f t="shared" si="719"/>
        <v>45495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4"/>
      <c r="DX1432" s="1"/>
      <c r="DY1432" s="1"/>
      <c r="DZ1432" s="1"/>
      <c r="EA1432" s="1"/>
      <c r="EB1432" s="1"/>
      <c r="EC1432" s="1"/>
    </row>
    <row r="1433" spans="1:133" ht="15" x14ac:dyDescent="0.2">
      <c r="A1433" s="134">
        <f t="shared" si="710"/>
        <v>45486</v>
      </c>
      <c r="B1433" s="135">
        <f t="shared" si="702"/>
        <v>874.43113259000006</v>
      </c>
      <c r="C1433" s="220">
        <f t="shared" si="701"/>
        <v>662.17949594746881</v>
      </c>
      <c r="D1433" s="136">
        <f t="shared" si="711"/>
        <v>6895.24</v>
      </c>
      <c r="E1433" s="137">
        <f t="shared" si="697"/>
        <v>6926.96</v>
      </c>
      <c r="F1433" s="138">
        <f t="shared" si="698"/>
        <v>45432</v>
      </c>
      <c r="G1433" s="139">
        <f t="shared" si="703"/>
        <v>4.600274972299756E-3</v>
      </c>
      <c r="H1433" s="140">
        <f t="shared" si="716"/>
        <v>45495</v>
      </c>
      <c r="I1433" s="140">
        <f t="shared" si="704"/>
        <v>45495</v>
      </c>
      <c r="J1433" s="141">
        <f t="shared" si="712"/>
        <v>22</v>
      </c>
      <c r="K1433" s="141">
        <f t="shared" si="700"/>
        <v>17</v>
      </c>
      <c r="L1433" s="8">
        <f t="shared" si="713"/>
        <v>1.0035529000000001</v>
      </c>
      <c r="M1433" s="142">
        <f t="shared" si="699"/>
        <v>1.0037996</v>
      </c>
      <c r="N1433" s="142">
        <f t="shared" si="694"/>
        <v>1.3091603347154537</v>
      </c>
      <c r="O1433" s="135">
        <f t="shared" si="696"/>
        <v>1.3138116500000001</v>
      </c>
      <c r="P1433" s="135">
        <f t="shared" si="705"/>
        <v>869.97913616000005</v>
      </c>
      <c r="Q1433" s="190">
        <f t="shared" si="717"/>
        <v>0</v>
      </c>
      <c r="R1433" s="191">
        <f t="shared" si="714"/>
        <v>0</v>
      </c>
      <c r="S1433" s="135">
        <f t="shared" si="706"/>
        <v>0</v>
      </c>
      <c r="T1433" s="145">
        <f t="shared" si="715"/>
        <v>7.8600000000000003E-2</v>
      </c>
      <c r="U1433" s="143">
        <f t="shared" si="695"/>
        <v>17</v>
      </c>
      <c r="V1433" s="143">
        <v>252</v>
      </c>
      <c r="W1433" s="142">
        <f t="shared" si="707"/>
        <v>1.0051173600000001</v>
      </c>
      <c r="X1433" s="135">
        <f t="shared" si="708"/>
        <v>4.4519964300000003</v>
      </c>
      <c r="Y1433" s="135">
        <f t="shared" si="709"/>
        <v>0</v>
      </c>
      <c r="Z1433" s="148" t="str">
        <f t="shared" si="718"/>
        <v>A+J=</v>
      </c>
      <c r="AA1433" s="140">
        <f t="shared" si="719"/>
        <v>45495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4"/>
      <c r="DX1433" s="1"/>
      <c r="DY1433" s="1"/>
      <c r="DZ1433" s="1"/>
      <c r="EA1433" s="1"/>
      <c r="EB1433" s="1"/>
      <c r="EC1433" s="1"/>
    </row>
    <row r="1434" spans="1:133" ht="15" x14ac:dyDescent="0.2">
      <c r="A1434" s="134">
        <f t="shared" si="710"/>
        <v>45487</v>
      </c>
      <c r="B1434" s="135">
        <f t="shared" si="702"/>
        <v>874.43113259000006</v>
      </c>
      <c r="C1434" s="220">
        <f t="shared" si="701"/>
        <v>662.17949594746881</v>
      </c>
      <c r="D1434" s="136">
        <f t="shared" si="711"/>
        <v>6895.24</v>
      </c>
      <c r="E1434" s="137">
        <f t="shared" si="697"/>
        <v>6926.96</v>
      </c>
      <c r="F1434" s="138">
        <f t="shared" si="698"/>
        <v>45432</v>
      </c>
      <c r="G1434" s="139">
        <f t="shared" si="703"/>
        <v>4.600274972299756E-3</v>
      </c>
      <c r="H1434" s="140">
        <f t="shared" si="716"/>
        <v>45495</v>
      </c>
      <c r="I1434" s="140">
        <f t="shared" si="704"/>
        <v>45495</v>
      </c>
      <c r="J1434" s="141">
        <f t="shared" si="712"/>
        <v>22</v>
      </c>
      <c r="K1434" s="141">
        <f t="shared" si="700"/>
        <v>17</v>
      </c>
      <c r="L1434" s="8">
        <f t="shared" si="713"/>
        <v>1.0035529000000001</v>
      </c>
      <c r="M1434" s="142">
        <f t="shared" si="699"/>
        <v>1.0037996</v>
      </c>
      <c r="N1434" s="142">
        <f t="shared" si="694"/>
        <v>1.3091603347154537</v>
      </c>
      <c r="O1434" s="135">
        <f t="shared" si="696"/>
        <v>1.3138116500000001</v>
      </c>
      <c r="P1434" s="135">
        <f t="shared" si="705"/>
        <v>869.97913616000005</v>
      </c>
      <c r="Q1434" s="190">
        <f t="shared" si="717"/>
        <v>0</v>
      </c>
      <c r="R1434" s="191">
        <f t="shared" si="714"/>
        <v>0</v>
      </c>
      <c r="S1434" s="135">
        <f t="shared" si="706"/>
        <v>0</v>
      </c>
      <c r="T1434" s="145">
        <f t="shared" si="715"/>
        <v>7.8600000000000003E-2</v>
      </c>
      <c r="U1434" s="143">
        <f t="shared" si="695"/>
        <v>17</v>
      </c>
      <c r="V1434" s="143">
        <v>252</v>
      </c>
      <c r="W1434" s="142">
        <f t="shared" si="707"/>
        <v>1.0051173600000001</v>
      </c>
      <c r="X1434" s="135">
        <f t="shared" si="708"/>
        <v>4.4519964300000003</v>
      </c>
      <c r="Y1434" s="135">
        <f t="shared" si="709"/>
        <v>0</v>
      </c>
      <c r="Z1434" s="148" t="str">
        <f t="shared" si="718"/>
        <v>A+J=</v>
      </c>
      <c r="AA1434" s="140">
        <f t="shared" si="719"/>
        <v>45495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4"/>
      <c r="DX1434" s="1"/>
      <c r="DY1434" s="1"/>
      <c r="DZ1434" s="1"/>
      <c r="EA1434" s="1"/>
      <c r="EB1434" s="1"/>
      <c r="EC1434" s="1"/>
    </row>
    <row r="1435" spans="1:133" ht="15" x14ac:dyDescent="0.2">
      <c r="A1435" s="134">
        <f t="shared" si="710"/>
        <v>45488</v>
      </c>
      <c r="B1435" s="135">
        <f t="shared" si="702"/>
        <v>874.43113259000006</v>
      </c>
      <c r="C1435" s="220">
        <f t="shared" si="701"/>
        <v>662.17949594746881</v>
      </c>
      <c r="D1435" s="136">
        <f t="shared" si="711"/>
        <v>6895.24</v>
      </c>
      <c r="E1435" s="137">
        <f t="shared" si="697"/>
        <v>6926.96</v>
      </c>
      <c r="F1435" s="138">
        <f t="shared" si="698"/>
        <v>45432</v>
      </c>
      <c r="G1435" s="139">
        <f t="shared" si="703"/>
        <v>4.600274972299756E-3</v>
      </c>
      <c r="H1435" s="140">
        <f t="shared" si="716"/>
        <v>45495</v>
      </c>
      <c r="I1435" s="140">
        <f t="shared" si="704"/>
        <v>45495</v>
      </c>
      <c r="J1435" s="141">
        <f t="shared" si="712"/>
        <v>22</v>
      </c>
      <c r="K1435" s="141">
        <f t="shared" si="700"/>
        <v>17</v>
      </c>
      <c r="L1435" s="8">
        <f t="shared" si="713"/>
        <v>1.0035529000000001</v>
      </c>
      <c r="M1435" s="142">
        <f t="shared" si="699"/>
        <v>1.0037996</v>
      </c>
      <c r="N1435" s="142">
        <f t="shared" si="694"/>
        <v>1.3091603347154537</v>
      </c>
      <c r="O1435" s="135">
        <f t="shared" si="696"/>
        <v>1.3138116500000001</v>
      </c>
      <c r="P1435" s="135">
        <f t="shared" si="705"/>
        <v>869.97913616000005</v>
      </c>
      <c r="Q1435" s="190">
        <f t="shared" si="717"/>
        <v>0</v>
      </c>
      <c r="R1435" s="191">
        <f t="shared" si="714"/>
        <v>0</v>
      </c>
      <c r="S1435" s="135">
        <f t="shared" si="706"/>
        <v>0</v>
      </c>
      <c r="T1435" s="145">
        <f t="shared" si="715"/>
        <v>7.8600000000000003E-2</v>
      </c>
      <c r="U1435" s="143">
        <f t="shared" si="695"/>
        <v>17</v>
      </c>
      <c r="V1435" s="143">
        <v>252</v>
      </c>
      <c r="W1435" s="142">
        <f t="shared" si="707"/>
        <v>1.0051173600000001</v>
      </c>
      <c r="X1435" s="135">
        <f t="shared" si="708"/>
        <v>4.4519964300000003</v>
      </c>
      <c r="Y1435" s="135">
        <f t="shared" si="709"/>
        <v>0</v>
      </c>
      <c r="Z1435" s="148" t="str">
        <f t="shared" si="718"/>
        <v>A+J=</v>
      </c>
      <c r="AA1435" s="140">
        <f t="shared" si="719"/>
        <v>45495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4"/>
      <c r="DX1435" s="1"/>
      <c r="DY1435" s="1"/>
      <c r="DZ1435" s="1"/>
      <c r="EA1435" s="1"/>
      <c r="EB1435" s="1"/>
      <c r="EC1435" s="1"/>
    </row>
    <row r="1436" spans="1:133" ht="15" x14ac:dyDescent="0.2">
      <c r="A1436" s="134">
        <f t="shared" si="710"/>
        <v>45489</v>
      </c>
      <c r="B1436" s="135">
        <f t="shared" si="702"/>
        <v>874.87622393000004</v>
      </c>
      <c r="C1436" s="220">
        <f t="shared" si="701"/>
        <v>662.17949594746881</v>
      </c>
      <c r="D1436" s="136">
        <f t="shared" si="711"/>
        <v>6895.24</v>
      </c>
      <c r="E1436" s="137">
        <f t="shared" si="697"/>
        <v>6926.96</v>
      </c>
      <c r="F1436" s="138">
        <f t="shared" si="698"/>
        <v>45432</v>
      </c>
      <c r="G1436" s="139">
        <f t="shared" si="703"/>
        <v>4.600274972299756E-3</v>
      </c>
      <c r="H1436" s="140">
        <f t="shared" si="716"/>
        <v>45495</v>
      </c>
      <c r="I1436" s="140">
        <f t="shared" si="704"/>
        <v>45495</v>
      </c>
      <c r="J1436" s="141">
        <f t="shared" si="712"/>
        <v>22</v>
      </c>
      <c r="K1436" s="141">
        <f t="shared" si="700"/>
        <v>18</v>
      </c>
      <c r="L1436" s="8">
        <f t="shared" si="713"/>
        <v>1.0037622900000001</v>
      </c>
      <c r="M1436" s="142">
        <f t="shared" si="699"/>
        <v>1.0037996</v>
      </c>
      <c r="N1436" s="142">
        <f t="shared" si="694"/>
        <v>1.3091603347154537</v>
      </c>
      <c r="O1436" s="135">
        <f t="shared" si="696"/>
        <v>1.3140857699999999</v>
      </c>
      <c r="P1436" s="135">
        <f t="shared" si="705"/>
        <v>870.16065280999999</v>
      </c>
      <c r="Q1436" s="190">
        <f t="shared" si="717"/>
        <v>0</v>
      </c>
      <c r="R1436" s="191">
        <f t="shared" si="714"/>
        <v>0</v>
      </c>
      <c r="S1436" s="135">
        <f t="shared" si="706"/>
        <v>0</v>
      </c>
      <c r="T1436" s="145">
        <f t="shared" si="715"/>
        <v>7.8600000000000003E-2</v>
      </c>
      <c r="U1436" s="143">
        <f t="shared" si="695"/>
        <v>18</v>
      </c>
      <c r="V1436" s="143">
        <v>252</v>
      </c>
      <c r="W1436" s="142">
        <f t="shared" si="707"/>
        <v>1.0054191960000001</v>
      </c>
      <c r="X1436" s="135">
        <f t="shared" si="708"/>
        <v>4.7155711199999999</v>
      </c>
      <c r="Y1436" s="135">
        <f t="shared" si="709"/>
        <v>0</v>
      </c>
      <c r="Z1436" s="148" t="str">
        <f t="shared" si="718"/>
        <v>A+J=</v>
      </c>
      <c r="AA1436" s="140">
        <f t="shared" si="719"/>
        <v>45495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4"/>
      <c r="DX1436" s="1"/>
      <c r="DY1436" s="1"/>
      <c r="DZ1436" s="1"/>
      <c r="EA1436" s="1"/>
      <c r="EB1436" s="1"/>
      <c r="EC1436" s="1"/>
    </row>
    <row r="1437" spans="1:133" ht="15" x14ac:dyDescent="0.2">
      <c r="A1437" s="134">
        <f t="shared" si="710"/>
        <v>45490</v>
      </c>
      <c r="B1437" s="135">
        <f t="shared" si="702"/>
        <v>875.32154314000002</v>
      </c>
      <c r="C1437" s="220">
        <f t="shared" si="701"/>
        <v>662.17949594746881</v>
      </c>
      <c r="D1437" s="136">
        <f t="shared" si="711"/>
        <v>6895.24</v>
      </c>
      <c r="E1437" s="137">
        <f t="shared" si="697"/>
        <v>6926.96</v>
      </c>
      <c r="F1437" s="138">
        <f t="shared" si="698"/>
        <v>45432</v>
      </c>
      <c r="G1437" s="139">
        <f t="shared" si="703"/>
        <v>4.600274972299756E-3</v>
      </c>
      <c r="H1437" s="140">
        <f t="shared" si="716"/>
        <v>45495</v>
      </c>
      <c r="I1437" s="140">
        <f t="shared" si="704"/>
        <v>45495</v>
      </c>
      <c r="J1437" s="141">
        <f t="shared" si="712"/>
        <v>22</v>
      </c>
      <c r="K1437" s="141">
        <f t="shared" si="700"/>
        <v>19</v>
      </c>
      <c r="L1437" s="8">
        <f t="shared" si="713"/>
        <v>1.00397172</v>
      </c>
      <c r="M1437" s="142">
        <f t="shared" si="699"/>
        <v>1.0037996</v>
      </c>
      <c r="N1437" s="142">
        <f t="shared" si="694"/>
        <v>1.3091603347154537</v>
      </c>
      <c r="O1437" s="135">
        <f t="shared" si="696"/>
        <v>1.3143599500000001</v>
      </c>
      <c r="P1437" s="135">
        <f t="shared" si="705"/>
        <v>870.34220918000005</v>
      </c>
      <c r="Q1437" s="190">
        <f t="shared" si="717"/>
        <v>0</v>
      </c>
      <c r="R1437" s="191">
        <f t="shared" si="714"/>
        <v>0</v>
      </c>
      <c r="S1437" s="135">
        <f t="shared" si="706"/>
        <v>0</v>
      </c>
      <c r="T1437" s="145">
        <f t="shared" si="715"/>
        <v>7.8600000000000003E-2</v>
      </c>
      <c r="U1437" s="143">
        <f t="shared" si="695"/>
        <v>19</v>
      </c>
      <c r="V1437" s="143">
        <v>252</v>
      </c>
      <c r="W1437" s="142">
        <f t="shared" si="707"/>
        <v>1.005721122</v>
      </c>
      <c r="X1437" s="135">
        <f t="shared" si="708"/>
        <v>4.9793339599999999</v>
      </c>
      <c r="Y1437" s="135">
        <f t="shared" si="709"/>
        <v>0</v>
      </c>
      <c r="Z1437" s="148" t="str">
        <f t="shared" si="718"/>
        <v>A+J=</v>
      </c>
      <c r="AA1437" s="140">
        <f t="shared" si="719"/>
        <v>45495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4"/>
      <c r="DX1437" s="1"/>
      <c r="DY1437" s="1"/>
      <c r="DZ1437" s="1"/>
      <c r="EA1437" s="1"/>
      <c r="EB1437" s="1"/>
      <c r="EC1437" s="1"/>
    </row>
    <row r="1438" spans="1:133" ht="15" x14ac:dyDescent="0.2">
      <c r="A1438" s="134">
        <f t="shared" si="710"/>
        <v>45491</v>
      </c>
      <c r="B1438" s="135">
        <f t="shared" si="702"/>
        <v>875.76708363</v>
      </c>
      <c r="C1438" s="220">
        <f t="shared" si="701"/>
        <v>662.17949594746881</v>
      </c>
      <c r="D1438" s="136">
        <f t="shared" si="711"/>
        <v>6895.24</v>
      </c>
      <c r="E1438" s="137">
        <f t="shared" si="697"/>
        <v>6926.96</v>
      </c>
      <c r="F1438" s="138">
        <f t="shared" si="698"/>
        <v>45432</v>
      </c>
      <c r="G1438" s="139">
        <f t="shared" si="703"/>
        <v>4.600274972299756E-3</v>
      </c>
      <c r="H1438" s="140">
        <f t="shared" si="716"/>
        <v>45495</v>
      </c>
      <c r="I1438" s="140">
        <f t="shared" si="704"/>
        <v>45495</v>
      </c>
      <c r="J1438" s="141">
        <f t="shared" si="712"/>
        <v>22</v>
      </c>
      <c r="K1438" s="141">
        <f t="shared" si="700"/>
        <v>20</v>
      </c>
      <c r="L1438" s="8">
        <f t="shared" si="713"/>
        <v>1.0041811899999999</v>
      </c>
      <c r="M1438" s="142">
        <f t="shared" si="699"/>
        <v>1.0037996</v>
      </c>
      <c r="N1438" s="142">
        <f t="shared" si="694"/>
        <v>1.3091603347154537</v>
      </c>
      <c r="O1438" s="135">
        <f t="shared" si="696"/>
        <v>1.3146341800000001</v>
      </c>
      <c r="P1438" s="135">
        <f t="shared" si="705"/>
        <v>870.52379866000001</v>
      </c>
      <c r="Q1438" s="190">
        <f t="shared" si="717"/>
        <v>0</v>
      </c>
      <c r="R1438" s="191">
        <f t="shared" si="714"/>
        <v>0</v>
      </c>
      <c r="S1438" s="135">
        <f t="shared" si="706"/>
        <v>0</v>
      </c>
      <c r="T1438" s="145">
        <f t="shared" si="715"/>
        <v>7.8600000000000003E-2</v>
      </c>
      <c r="U1438" s="143">
        <f t="shared" si="695"/>
        <v>20</v>
      </c>
      <c r="V1438" s="143">
        <v>252</v>
      </c>
      <c r="W1438" s="142">
        <f t="shared" si="707"/>
        <v>1.006023138</v>
      </c>
      <c r="X1438" s="135">
        <f t="shared" si="708"/>
        <v>5.2432849700000004</v>
      </c>
      <c r="Y1438" s="135">
        <f t="shared" si="709"/>
        <v>0</v>
      </c>
      <c r="Z1438" s="148" t="str">
        <f t="shared" si="718"/>
        <v>A+J=</v>
      </c>
      <c r="AA1438" s="140">
        <f t="shared" si="719"/>
        <v>45495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4"/>
      <c r="DX1438" s="1"/>
      <c r="DY1438" s="1"/>
      <c r="DZ1438" s="1"/>
      <c r="EA1438" s="1"/>
      <c r="EB1438" s="1"/>
      <c r="EC1438" s="1"/>
    </row>
    <row r="1439" spans="1:133" ht="15" x14ac:dyDescent="0.2">
      <c r="A1439" s="134">
        <f t="shared" si="710"/>
        <v>45492</v>
      </c>
      <c r="B1439" s="135">
        <f t="shared" si="702"/>
        <v>876.21285390000003</v>
      </c>
      <c r="C1439" s="220">
        <f t="shared" si="701"/>
        <v>662.17949594746881</v>
      </c>
      <c r="D1439" s="136">
        <f t="shared" si="711"/>
        <v>6895.24</v>
      </c>
      <c r="E1439" s="137">
        <f t="shared" si="697"/>
        <v>6926.96</v>
      </c>
      <c r="F1439" s="138">
        <f t="shared" si="698"/>
        <v>45432</v>
      </c>
      <c r="G1439" s="139">
        <f t="shared" si="703"/>
        <v>4.600274972299756E-3</v>
      </c>
      <c r="H1439" s="140">
        <f t="shared" si="716"/>
        <v>45495</v>
      </c>
      <c r="I1439" s="140">
        <f t="shared" si="704"/>
        <v>45495</v>
      </c>
      <c r="J1439" s="141">
        <f t="shared" si="712"/>
        <v>22</v>
      </c>
      <c r="K1439" s="141">
        <f t="shared" si="700"/>
        <v>21</v>
      </c>
      <c r="L1439" s="8">
        <f t="shared" si="713"/>
        <v>1.00439071</v>
      </c>
      <c r="M1439" s="142">
        <f t="shared" si="699"/>
        <v>1.0037996</v>
      </c>
      <c r="N1439" s="142">
        <f t="shared" ref="N1439:N1502" si="720">IF(I1439&gt;I1438,N1438*M1439,N1438)</f>
        <v>1.3091603347154537</v>
      </c>
      <c r="O1439" s="135">
        <f t="shared" si="696"/>
        <v>1.31490847</v>
      </c>
      <c r="P1439" s="135">
        <f t="shared" si="705"/>
        <v>870.70542788</v>
      </c>
      <c r="Q1439" s="190">
        <f t="shared" si="717"/>
        <v>0</v>
      </c>
      <c r="R1439" s="191">
        <f t="shared" si="714"/>
        <v>0</v>
      </c>
      <c r="S1439" s="135">
        <f t="shared" si="706"/>
        <v>0</v>
      </c>
      <c r="T1439" s="145">
        <f t="shared" si="715"/>
        <v>7.8600000000000003E-2</v>
      </c>
      <c r="U1439" s="143">
        <f t="shared" si="695"/>
        <v>21</v>
      </c>
      <c r="V1439" s="143">
        <v>252</v>
      </c>
      <c r="W1439" s="142">
        <f t="shared" si="707"/>
        <v>1.0063252460000001</v>
      </c>
      <c r="X1439" s="135">
        <f t="shared" si="708"/>
        <v>5.5074260199999996</v>
      </c>
      <c r="Y1439" s="135">
        <f t="shared" si="709"/>
        <v>0</v>
      </c>
      <c r="Z1439" s="148" t="str">
        <f t="shared" si="718"/>
        <v>A+J=</v>
      </c>
      <c r="AA1439" s="140">
        <f t="shared" si="719"/>
        <v>45495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4"/>
      <c r="DX1439" s="1"/>
      <c r="DY1439" s="1"/>
      <c r="DZ1439" s="1"/>
      <c r="EA1439" s="1"/>
      <c r="EB1439" s="1"/>
      <c r="EC1439" s="1"/>
    </row>
    <row r="1440" spans="1:133" ht="15" x14ac:dyDescent="0.2">
      <c r="A1440" s="134">
        <f t="shared" si="710"/>
        <v>45493</v>
      </c>
      <c r="B1440" s="135">
        <f t="shared" si="702"/>
        <v>876.65885228000002</v>
      </c>
      <c r="C1440" s="220">
        <f t="shared" si="701"/>
        <v>662.17949594746881</v>
      </c>
      <c r="D1440" s="136">
        <f t="shared" si="711"/>
        <v>6895.24</v>
      </c>
      <c r="E1440" s="137">
        <f t="shared" si="697"/>
        <v>6926.96</v>
      </c>
      <c r="F1440" s="138">
        <f t="shared" si="698"/>
        <v>45432</v>
      </c>
      <c r="G1440" s="139">
        <f t="shared" si="703"/>
        <v>4.600274972299756E-3</v>
      </c>
      <c r="H1440" s="140">
        <f t="shared" si="716"/>
        <v>45524</v>
      </c>
      <c r="I1440" s="140">
        <f t="shared" si="704"/>
        <v>45495</v>
      </c>
      <c r="J1440" s="141">
        <f t="shared" si="712"/>
        <v>22</v>
      </c>
      <c r="K1440" s="141">
        <f t="shared" si="700"/>
        <v>22</v>
      </c>
      <c r="L1440" s="8">
        <f t="shared" si="713"/>
        <v>1.0046002700000001</v>
      </c>
      <c r="M1440" s="142">
        <f t="shared" si="699"/>
        <v>1.0037996</v>
      </c>
      <c r="N1440" s="142">
        <f t="shared" si="720"/>
        <v>1.3091603347154537</v>
      </c>
      <c r="O1440" s="135">
        <f t="shared" si="696"/>
        <v>1.31518282</v>
      </c>
      <c r="P1440" s="135">
        <f t="shared" si="705"/>
        <v>870.88709682000001</v>
      </c>
      <c r="Q1440" s="190">
        <f t="shared" si="717"/>
        <v>0</v>
      </c>
      <c r="R1440" s="191">
        <f t="shared" si="714"/>
        <v>0</v>
      </c>
      <c r="S1440" s="135">
        <f t="shared" si="706"/>
        <v>0</v>
      </c>
      <c r="T1440" s="145">
        <f t="shared" si="715"/>
        <v>7.8600000000000003E-2</v>
      </c>
      <c r="U1440" s="143">
        <f t="shared" si="695"/>
        <v>22</v>
      </c>
      <c r="V1440" s="143">
        <v>252</v>
      </c>
      <c r="W1440" s="142">
        <f t="shared" si="707"/>
        <v>1.006627444</v>
      </c>
      <c r="X1440" s="135">
        <f t="shared" si="708"/>
        <v>5.7717554599999996</v>
      </c>
      <c r="Y1440" s="135">
        <f t="shared" si="709"/>
        <v>0</v>
      </c>
      <c r="Z1440" s="148" t="str">
        <f t="shared" si="718"/>
        <v>A+J=</v>
      </c>
      <c r="AA1440" s="140">
        <f t="shared" si="719"/>
        <v>45495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4"/>
      <c r="DX1440" s="1"/>
      <c r="DY1440" s="1"/>
      <c r="DZ1440" s="1"/>
      <c r="EA1440" s="1"/>
      <c r="EB1440" s="1"/>
      <c r="EC1440" s="1"/>
    </row>
    <row r="1441" spans="1:133" ht="15" x14ac:dyDescent="0.2">
      <c r="A1441" s="134">
        <f t="shared" si="710"/>
        <v>45494</v>
      </c>
      <c r="B1441" s="135">
        <f t="shared" si="702"/>
        <v>876.65885228000002</v>
      </c>
      <c r="C1441" s="220">
        <f t="shared" si="701"/>
        <v>662.17949594746881</v>
      </c>
      <c r="D1441" s="136">
        <f t="shared" si="711"/>
        <v>6895.24</v>
      </c>
      <c r="E1441" s="137">
        <f t="shared" si="697"/>
        <v>6926.96</v>
      </c>
      <c r="F1441" s="138">
        <f t="shared" si="698"/>
        <v>45432</v>
      </c>
      <c r="G1441" s="139">
        <f t="shared" si="703"/>
        <v>4.600274972299756E-3</v>
      </c>
      <c r="H1441" s="140">
        <f t="shared" si="716"/>
        <v>45524</v>
      </c>
      <c r="I1441" s="140">
        <f t="shared" si="704"/>
        <v>45495</v>
      </c>
      <c r="J1441" s="141">
        <f t="shared" si="712"/>
        <v>22</v>
      </c>
      <c r="K1441" s="141">
        <f t="shared" si="700"/>
        <v>22</v>
      </c>
      <c r="L1441" s="8">
        <f t="shared" si="713"/>
        <v>1.0046002700000001</v>
      </c>
      <c r="M1441" s="142">
        <f t="shared" si="699"/>
        <v>1.0037996</v>
      </c>
      <c r="N1441" s="142">
        <f t="shared" si="720"/>
        <v>1.3091603347154537</v>
      </c>
      <c r="O1441" s="135">
        <f t="shared" si="696"/>
        <v>1.31518282</v>
      </c>
      <c r="P1441" s="135">
        <f t="shared" si="705"/>
        <v>870.88709682000001</v>
      </c>
      <c r="Q1441" s="190">
        <f t="shared" si="717"/>
        <v>0</v>
      </c>
      <c r="R1441" s="191">
        <f t="shared" si="714"/>
        <v>0</v>
      </c>
      <c r="S1441" s="135">
        <f t="shared" si="706"/>
        <v>0</v>
      </c>
      <c r="T1441" s="145">
        <f t="shared" si="715"/>
        <v>7.8600000000000003E-2</v>
      </c>
      <c r="U1441" s="143">
        <f t="shared" si="695"/>
        <v>22</v>
      </c>
      <c r="V1441" s="143">
        <v>252</v>
      </c>
      <c r="W1441" s="142">
        <f t="shared" si="707"/>
        <v>1.006627444</v>
      </c>
      <c r="X1441" s="135">
        <f t="shared" si="708"/>
        <v>5.7717554599999996</v>
      </c>
      <c r="Y1441" s="135">
        <f t="shared" si="709"/>
        <v>0</v>
      </c>
      <c r="Z1441" s="148" t="str">
        <f t="shared" si="718"/>
        <v>A+J=</v>
      </c>
      <c r="AA1441" s="140">
        <f t="shared" si="719"/>
        <v>45495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4"/>
      <c r="DX1441" s="1"/>
      <c r="DY1441" s="1"/>
      <c r="DZ1441" s="1"/>
      <c r="EA1441" s="1"/>
      <c r="EB1441" s="1"/>
      <c r="EC1441" s="1"/>
    </row>
    <row r="1442" spans="1:133" ht="15" x14ac:dyDescent="0.2">
      <c r="A1442" s="134">
        <f t="shared" si="710"/>
        <v>45495</v>
      </c>
      <c r="B1442" s="135">
        <f t="shared" si="702"/>
        <v>876.65885228000002</v>
      </c>
      <c r="C1442" s="220">
        <f t="shared" si="701"/>
        <v>662.17949594746881</v>
      </c>
      <c r="D1442" s="136">
        <f t="shared" si="711"/>
        <v>6895.24</v>
      </c>
      <c r="E1442" s="137">
        <f t="shared" si="697"/>
        <v>6926.96</v>
      </c>
      <c r="F1442" s="138">
        <f t="shared" si="698"/>
        <v>45432</v>
      </c>
      <c r="G1442" s="139">
        <f t="shared" si="703"/>
        <v>4.600274972299756E-3</v>
      </c>
      <c r="H1442" s="140">
        <f t="shared" si="716"/>
        <v>45524</v>
      </c>
      <c r="I1442" s="140">
        <f t="shared" si="704"/>
        <v>45495</v>
      </c>
      <c r="J1442" s="141">
        <f t="shared" si="712"/>
        <v>22</v>
      </c>
      <c r="K1442" s="141">
        <f t="shared" si="700"/>
        <v>22</v>
      </c>
      <c r="L1442" s="8">
        <f t="shared" si="713"/>
        <v>1.0046002700000001</v>
      </c>
      <c r="M1442" s="142">
        <f t="shared" si="699"/>
        <v>1.0037996</v>
      </c>
      <c r="N1442" s="142">
        <f t="shared" si="720"/>
        <v>1.3091603347154537</v>
      </c>
      <c r="O1442" s="135">
        <f t="shared" si="696"/>
        <v>1.31518282</v>
      </c>
      <c r="P1442" s="135">
        <f t="shared" si="705"/>
        <v>870.88709682000001</v>
      </c>
      <c r="Q1442" s="190">
        <f t="shared" si="717"/>
        <v>47</v>
      </c>
      <c r="R1442" s="191">
        <f t="shared" si="714"/>
        <v>1.3939410130575277E-2</v>
      </c>
      <c r="S1442" s="135">
        <f t="shared" si="706"/>
        <v>12.139652420000001</v>
      </c>
      <c r="T1442" s="145">
        <f t="shared" si="715"/>
        <v>7.8600000000000003E-2</v>
      </c>
      <c r="U1442" s="143">
        <f t="shared" si="695"/>
        <v>22</v>
      </c>
      <c r="V1442" s="143">
        <v>252</v>
      </c>
      <c r="W1442" s="142">
        <f t="shared" si="707"/>
        <v>1.006627444</v>
      </c>
      <c r="X1442" s="135">
        <f t="shared" si="708"/>
        <v>5.7717554599999996</v>
      </c>
      <c r="Y1442" s="135">
        <f t="shared" si="709"/>
        <v>17.911407879999999</v>
      </c>
      <c r="Z1442" s="148" t="str">
        <f t="shared" si="718"/>
        <v>A+J=</v>
      </c>
      <c r="AA1442" s="140">
        <f t="shared" si="719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4"/>
      <c r="DX1442" s="1"/>
      <c r="DY1442" s="1"/>
      <c r="DZ1442" s="1"/>
      <c r="EA1442" s="1"/>
      <c r="EB1442" s="1"/>
      <c r="EC1442" s="1"/>
    </row>
    <row r="1443" spans="1:133" ht="15" x14ac:dyDescent="0.2">
      <c r="A1443" s="134">
        <f t="shared" si="710"/>
        <v>45496</v>
      </c>
      <c r="B1443" s="135">
        <f t="shared" si="702"/>
        <v>859.0911552</v>
      </c>
      <c r="C1443" s="220">
        <f t="shared" si="701"/>
        <v>652.94910437346698</v>
      </c>
      <c r="D1443" s="136">
        <f t="shared" si="711"/>
        <v>6926.96</v>
      </c>
      <c r="E1443" s="137">
        <f t="shared" si="697"/>
        <v>6941.51</v>
      </c>
      <c r="F1443" s="138">
        <f t="shared" si="698"/>
        <v>45465</v>
      </c>
      <c r="G1443" s="139">
        <f t="shared" si="703"/>
        <v>2.1004885259912065E-3</v>
      </c>
      <c r="H1443" s="140">
        <f t="shared" si="716"/>
        <v>45524</v>
      </c>
      <c r="I1443" s="140">
        <f t="shared" si="704"/>
        <v>45524</v>
      </c>
      <c r="J1443" s="141">
        <f t="shared" si="712"/>
        <v>21</v>
      </c>
      <c r="K1443" s="141">
        <f t="shared" si="700"/>
        <v>1</v>
      </c>
      <c r="L1443" s="8">
        <f t="shared" si="713"/>
        <v>1.00009992</v>
      </c>
      <c r="M1443" s="142">
        <f t="shared" si="699"/>
        <v>1.0046002700000001</v>
      </c>
      <c r="N1443" s="142">
        <f t="shared" si="720"/>
        <v>1.3151828257284353</v>
      </c>
      <c r="O1443" s="135">
        <f t="shared" si="696"/>
        <v>1.31531423</v>
      </c>
      <c r="P1443" s="135">
        <f t="shared" si="705"/>
        <v>858.83324844000003</v>
      </c>
      <c r="Q1443" s="190">
        <f t="shared" si="717"/>
        <v>0</v>
      </c>
      <c r="R1443" s="191">
        <f t="shared" si="714"/>
        <v>0</v>
      </c>
      <c r="S1443" s="135">
        <f t="shared" si="706"/>
        <v>0</v>
      </c>
      <c r="T1443" s="145">
        <f t="shared" si="715"/>
        <v>7.8600000000000003E-2</v>
      </c>
      <c r="U1443" s="143">
        <f t="shared" si="695"/>
        <v>1</v>
      </c>
      <c r="V1443" s="143">
        <v>252</v>
      </c>
      <c r="W1443" s="142">
        <f t="shared" si="707"/>
        <v>1.0003002990000001</v>
      </c>
      <c r="X1443" s="135">
        <f t="shared" si="708"/>
        <v>0.25790676000000001</v>
      </c>
      <c r="Y1443" s="135">
        <f t="shared" si="709"/>
        <v>0</v>
      </c>
      <c r="Z1443" s="148" t="str">
        <f t="shared" si="718"/>
        <v>A+J=</v>
      </c>
      <c r="AA1443" s="140">
        <f t="shared" si="719"/>
        <v>45524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4"/>
      <c r="DX1443" s="1"/>
      <c r="DY1443" s="1"/>
      <c r="DZ1443" s="1"/>
      <c r="EA1443" s="1"/>
      <c r="EB1443" s="1"/>
      <c r="EC1443" s="1"/>
    </row>
    <row r="1444" spans="1:133" ht="15" x14ac:dyDescent="0.2">
      <c r="A1444" s="134">
        <f t="shared" si="710"/>
        <v>45497</v>
      </c>
      <c r="B1444" s="135">
        <f t="shared" si="702"/>
        <v>859.43500704999997</v>
      </c>
      <c r="C1444" s="220">
        <f t="shared" si="701"/>
        <v>652.94910437346698</v>
      </c>
      <c r="D1444" s="136">
        <f t="shared" si="711"/>
        <v>6926.96</v>
      </c>
      <c r="E1444" s="137">
        <f t="shared" si="697"/>
        <v>6941.51</v>
      </c>
      <c r="F1444" s="138">
        <f t="shared" si="698"/>
        <v>45465</v>
      </c>
      <c r="G1444" s="139">
        <f t="shared" si="703"/>
        <v>2.1004885259912065E-3</v>
      </c>
      <c r="H1444" s="140">
        <f t="shared" si="716"/>
        <v>45524</v>
      </c>
      <c r="I1444" s="140">
        <f t="shared" si="704"/>
        <v>45524</v>
      </c>
      <c r="J1444" s="141">
        <f t="shared" si="712"/>
        <v>21</v>
      </c>
      <c r="K1444" s="141">
        <f t="shared" si="700"/>
        <v>2</v>
      </c>
      <c r="L1444" s="8">
        <f t="shared" si="713"/>
        <v>1.00019985</v>
      </c>
      <c r="M1444" s="142">
        <f t="shared" si="699"/>
        <v>1.0046002700000001</v>
      </c>
      <c r="N1444" s="142">
        <f t="shared" si="720"/>
        <v>1.3151828257284353</v>
      </c>
      <c r="O1444" s="135">
        <f t="shared" si="696"/>
        <v>1.31544566</v>
      </c>
      <c r="P1444" s="135">
        <f t="shared" si="705"/>
        <v>858.91906554000002</v>
      </c>
      <c r="Q1444" s="190">
        <f t="shared" si="717"/>
        <v>0</v>
      </c>
      <c r="R1444" s="191">
        <f t="shared" si="714"/>
        <v>0</v>
      </c>
      <c r="S1444" s="135">
        <f t="shared" si="706"/>
        <v>0</v>
      </c>
      <c r="T1444" s="145">
        <f t="shared" si="715"/>
        <v>7.8600000000000003E-2</v>
      </c>
      <c r="U1444" s="143">
        <f t="shared" si="695"/>
        <v>2</v>
      </c>
      <c r="V1444" s="143">
        <v>252</v>
      </c>
      <c r="W1444" s="142">
        <f t="shared" si="707"/>
        <v>1.0006006869999999</v>
      </c>
      <c r="X1444" s="135">
        <f t="shared" si="708"/>
        <v>0.51594150999999999</v>
      </c>
      <c r="Y1444" s="135">
        <f t="shared" si="709"/>
        <v>0</v>
      </c>
      <c r="Z1444" s="148" t="str">
        <f t="shared" si="718"/>
        <v>A+J=</v>
      </c>
      <c r="AA1444" s="140">
        <f t="shared" si="719"/>
        <v>45524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4"/>
      <c r="DX1444" s="1"/>
      <c r="DY1444" s="1"/>
      <c r="DZ1444" s="1"/>
      <c r="EA1444" s="1"/>
      <c r="EB1444" s="1"/>
      <c r="EC1444" s="1"/>
    </row>
    <row r="1445" spans="1:133" ht="15" x14ac:dyDescent="0.2">
      <c r="A1445" s="134">
        <f t="shared" si="710"/>
        <v>45498</v>
      </c>
      <c r="B1445" s="135">
        <f t="shared" si="702"/>
        <v>859.77900169999998</v>
      </c>
      <c r="C1445" s="220">
        <f t="shared" si="701"/>
        <v>652.94910437346698</v>
      </c>
      <c r="D1445" s="136">
        <f t="shared" si="711"/>
        <v>6926.96</v>
      </c>
      <c r="E1445" s="137">
        <f t="shared" si="697"/>
        <v>6941.51</v>
      </c>
      <c r="F1445" s="138">
        <f t="shared" si="698"/>
        <v>45465</v>
      </c>
      <c r="G1445" s="139">
        <f t="shared" si="703"/>
        <v>2.1004885259912065E-3</v>
      </c>
      <c r="H1445" s="140">
        <f t="shared" si="716"/>
        <v>45524</v>
      </c>
      <c r="I1445" s="140">
        <f t="shared" si="704"/>
        <v>45524</v>
      </c>
      <c r="J1445" s="141">
        <f t="shared" si="712"/>
        <v>21</v>
      </c>
      <c r="K1445" s="141">
        <f t="shared" si="700"/>
        <v>3</v>
      </c>
      <c r="L1445" s="8">
        <f t="shared" si="713"/>
        <v>1.0002998000000001</v>
      </c>
      <c r="M1445" s="142">
        <f t="shared" si="699"/>
        <v>1.0046002700000001</v>
      </c>
      <c r="N1445" s="142">
        <f t="shared" si="720"/>
        <v>1.3151828257284353</v>
      </c>
      <c r="O1445" s="135">
        <f t="shared" si="696"/>
        <v>1.31557711</v>
      </c>
      <c r="P1445" s="135">
        <f t="shared" si="705"/>
        <v>859.00489570000002</v>
      </c>
      <c r="Q1445" s="190">
        <f t="shared" si="717"/>
        <v>0</v>
      </c>
      <c r="R1445" s="191">
        <f t="shared" si="714"/>
        <v>0</v>
      </c>
      <c r="S1445" s="135">
        <f t="shared" si="706"/>
        <v>0</v>
      </c>
      <c r="T1445" s="145">
        <f t="shared" si="715"/>
        <v>7.8600000000000003E-2</v>
      </c>
      <c r="U1445" s="143">
        <f t="shared" ref="U1445:U1508" si="721">IF(Q1444&gt;0,1,IF(K1445=K1444,U1444,U1444+1))</f>
        <v>3</v>
      </c>
      <c r="V1445" s="143">
        <v>252</v>
      </c>
      <c r="W1445" s="142">
        <f t="shared" si="707"/>
        <v>1.000901166</v>
      </c>
      <c r="X1445" s="135">
        <f t="shared" si="708"/>
        <v>0.77410599999999996</v>
      </c>
      <c r="Y1445" s="135">
        <f t="shared" si="709"/>
        <v>0</v>
      </c>
      <c r="Z1445" s="148" t="str">
        <f t="shared" si="718"/>
        <v>A+J=</v>
      </c>
      <c r="AA1445" s="140">
        <f t="shared" si="719"/>
        <v>45524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4"/>
      <c r="DX1445" s="1"/>
      <c r="DY1445" s="1"/>
      <c r="DZ1445" s="1"/>
      <c r="EA1445" s="1"/>
      <c r="EB1445" s="1"/>
      <c r="EC1445" s="1"/>
    </row>
    <row r="1446" spans="1:133" ht="15" x14ac:dyDescent="0.2">
      <c r="A1446" s="134">
        <f t="shared" si="710"/>
        <v>45499</v>
      </c>
      <c r="B1446" s="135">
        <f t="shared" si="702"/>
        <v>860.12313265</v>
      </c>
      <c r="C1446" s="220">
        <f t="shared" si="701"/>
        <v>652.94910437346698</v>
      </c>
      <c r="D1446" s="136">
        <f t="shared" si="711"/>
        <v>6926.96</v>
      </c>
      <c r="E1446" s="137">
        <f t="shared" si="697"/>
        <v>6941.51</v>
      </c>
      <c r="F1446" s="138">
        <f t="shared" si="698"/>
        <v>45465</v>
      </c>
      <c r="G1446" s="139">
        <f t="shared" si="703"/>
        <v>2.1004885259912065E-3</v>
      </c>
      <c r="H1446" s="140">
        <f t="shared" si="716"/>
        <v>45524</v>
      </c>
      <c r="I1446" s="140">
        <f t="shared" si="704"/>
        <v>45524</v>
      </c>
      <c r="J1446" s="141">
        <f t="shared" si="712"/>
        <v>21</v>
      </c>
      <c r="K1446" s="141">
        <f t="shared" si="700"/>
        <v>4</v>
      </c>
      <c r="L1446" s="8">
        <f t="shared" si="713"/>
        <v>1.0003997499999999</v>
      </c>
      <c r="M1446" s="142">
        <f t="shared" si="699"/>
        <v>1.0046002700000001</v>
      </c>
      <c r="N1446" s="142">
        <f t="shared" si="720"/>
        <v>1.3151828257284353</v>
      </c>
      <c r="O1446" s="135">
        <f t="shared" si="696"/>
        <v>1.31570857</v>
      </c>
      <c r="P1446" s="135">
        <f t="shared" si="705"/>
        <v>859.09073238999997</v>
      </c>
      <c r="Q1446" s="190">
        <f t="shared" si="717"/>
        <v>0</v>
      </c>
      <c r="R1446" s="191">
        <f t="shared" si="714"/>
        <v>0</v>
      </c>
      <c r="S1446" s="135">
        <f t="shared" si="706"/>
        <v>0</v>
      </c>
      <c r="T1446" s="145">
        <f t="shared" si="715"/>
        <v>7.8600000000000003E-2</v>
      </c>
      <c r="U1446" s="143">
        <f t="shared" si="721"/>
        <v>4</v>
      </c>
      <c r="V1446" s="143">
        <v>252</v>
      </c>
      <c r="W1446" s="142">
        <f t="shared" si="707"/>
        <v>1.0012017360000001</v>
      </c>
      <c r="X1446" s="135">
        <f t="shared" si="708"/>
        <v>1.03240026</v>
      </c>
      <c r="Y1446" s="135">
        <f t="shared" si="709"/>
        <v>0</v>
      </c>
      <c r="Z1446" s="148" t="str">
        <f t="shared" si="718"/>
        <v>A+J=</v>
      </c>
      <c r="AA1446" s="140">
        <f t="shared" si="719"/>
        <v>45524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4"/>
      <c r="DX1446" s="1"/>
      <c r="DY1446" s="1"/>
      <c r="DZ1446" s="1"/>
      <c r="EA1446" s="1"/>
      <c r="EB1446" s="1"/>
      <c r="EC1446" s="1"/>
    </row>
    <row r="1447" spans="1:133" ht="15" x14ac:dyDescent="0.2">
      <c r="A1447" s="134">
        <f t="shared" si="710"/>
        <v>45500</v>
      </c>
      <c r="B1447" s="135">
        <f t="shared" si="702"/>
        <v>860.46739166000009</v>
      </c>
      <c r="C1447" s="220">
        <f t="shared" si="701"/>
        <v>652.94910437346698</v>
      </c>
      <c r="D1447" s="136">
        <f t="shared" si="711"/>
        <v>6926.96</v>
      </c>
      <c r="E1447" s="137">
        <f t="shared" si="697"/>
        <v>6941.51</v>
      </c>
      <c r="F1447" s="138">
        <f t="shared" si="698"/>
        <v>45465</v>
      </c>
      <c r="G1447" s="139">
        <f t="shared" si="703"/>
        <v>2.1004885259912065E-3</v>
      </c>
      <c r="H1447" s="140">
        <f t="shared" si="716"/>
        <v>45524</v>
      </c>
      <c r="I1447" s="140">
        <f t="shared" si="704"/>
        <v>45524</v>
      </c>
      <c r="J1447" s="141">
        <f t="shared" si="712"/>
        <v>21</v>
      </c>
      <c r="K1447" s="141">
        <f t="shared" si="700"/>
        <v>5</v>
      </c>
      <c r="L1447" s="8">
        <f t="shared" si="713"/>
        <v>1.0004997099999999</v>
      </c>
      <c r="M1447" s="142">
        <f t="shared" si="699"/>
        <v>1.0046002700000001</v>
      </c>
      <c r="N1447" s="142">
        <f t="shared" si="720"/>
        <v>1.3151828257284353</v>
      </c>
      <c r="O1447" s="135">
        <f t="shared" si="696"/>
        <v>1.3158400299999999</v>
      </c>
      <c r="P1447" s="135">
        <f t="shared" si="705"/>
        <v>859.17656908000004</v>
      </c>
      <c r="Q1447" s="190">
        <f t="shared" si="717"/>
        <v>0</v>
      </c>
      <c r="R1447" s="191">
        <f t="shared" si="714"/>
        <v>0</v>
      </c>
      <c r="S1447" s="135">
        <f t="shared" si="706"/>
        <v>0</v>
      </c>
      <c r="T1447" s="145">
        <f t="shared" si="715"/>
        <v>7.8600000000000003E-2</v>
      </c>
      <c r="U1447" s="143">
        <f t="shared" si="721"/>
        <v>5</v>
      </c>
      <c r="V1447" s="143">
        <v>252</v>
      </c>
      <c r="W1447" s="142">
        <f t="shared" si="707"/>
        <v>1.0015023949999999</v>
      </c>
      <c r="X1447" s="135">
        <f t="shared" si="708"/>
        <v>1.2908225799999999</v>
      </c>
      <c r="Y1447" s="135">
        <f t="shared" si="709"/>
        <v>0</v>
      </c>
      <c r="Z1447" s="148" t="str">
        <f t="shared" si="718"/>
        <v>A+J=</v>
      </c>
      <c r="AA1447" s="140">
        <f t="shared" si="719"/>
        <v>45524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4"/>
      <c r="DX1447" s="1"/>
      <c r="DY1447" s="1"/>
      <c r="DZ1447" s="1"/>
      <c r="EA1447" s="1"/>
      <c r="EB1447" s="1"/>
      <c r="EC1447" s="1"/>
    </row>
    <row r="1448" spans="1:133" ht="15" x14ac:dyDescent="0.2">
      <c r="A1448" s="134">
        <f t="shared" si="710"/>
        <v>45501</v>
      </c>
      <c r="B1448" s="135">
        <f t="shared" si="702"/>
        <v>860.46739166000009</v>
      </c>
      <c r="C1448" s="220">
        <f t="shared" si="701"/>
        <v>652.94910437346698</v>
      </c>
      <c r="D1448" s="136">
        <f t="shared" si="711"/>
        <v>6926.96</v>
      </c>
      <c r="E1448" s="137">
        <f t="shared" si="697"/>
        <v>6941.51</v>
      </c>
      <c r="F1448" s="138">
        <f t="shared" si="698"/>
        <v>45465</v>
      </c>
      <c r="G1448" s="139">
        <f t="shared" si="703"/>
        <v>2.1004885259912065E-3</v>
      </c>
      <c r="H1448" s="140">
        <f t="shared" si="716"/>
        <v>45524</v>
      </c>
      <c r="I1448" s="140">
        <f t="shared" si="704"/>
        <v>45524</v>
      </c>
      <c r="J1448" s="141">
        <f t="shared" si="712"/>
        <v>21</v>
      </c>
      <c r="K1448" s="141">
        <f t="shared" si="700"/>
        <v>5</v>
      </c>
      <c r="L1448" s="8">
        <f t="shared" si="713"/>
        <v>1.0004997099999999</v>
      </c>
      <c r="M1448" s="142">
        <f t="shared" si="699"/>
        <v>1.0046002700000001</v>
      </c>
      <c r="N1448" s="142">
        <f t="shared" si="720"/>
        <v>1.3151828257284353</v>
      </c>
      <c r="O1448" s="135">
        <f t="shared" si="696"/>
        <v>1.3158400299999999</v>
      </c>
      <c r="P1448" s="135">
        <f t="shared" si="705"/>
        <v>859.17656908000004</v>
      </c>
      <c r="Q1448" s="190">
        <f t="shared" si="717"/>
        <v>0</v>
      </c>
      <c r="R1448" s="191">
        <f t="shared" si="714"/>
        <v>0</v>
      </c>
      <c r="S1448" s="135">
        <f t="shared" si="706"/>
        <v>0</v>
      </c>
      <c r="T1448" s="145">
        <f t="shared" si="715"/>
        <v>7.8600000000000003E-2</v>
      </c>
      <c r="U1448" s="143">
        <f t="shared" si="721"/>
        <v>5</v>
      </c>
      <c r="V1448" s="143">
        <v>252</v>
      </c>
      <c r="W1448" s="142">
        <f t="shared" si="707"/>
        <v>1.0015023949999999</v>
      </c>
      <c r="X1448" s="135">
        <f t="shared" si="708"/>
        <v>1.2908225799999999</v>
      </c>
      <c r="Y1448" s="135">
        <f t="shared" si="709"/>
        <v>0</v>
      </c>
      <c r="Z1448" s="148" t="str">
        <f t="shared" si="718"/>
        <v>A+J=</v>
      </c>
      <c r="AA1448" s="140">
        <f t="shared" si="719"/>
        <v>45524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4"/>
      <c r="DX1448" s="1"/>
      <c r="DY1448" s="1"/>
      <c r="DZ1448" s="1"/>
      <c r="EA1448" s="1"/>
      <c r="EB1448" s="1"/>
      <c r="EC1448" s="1"/>
    </row>
    <row r="1449" spans="1:133" ht="15" x14ac:dyDescent="0.2">
      <c r="A1449" s="134">
        <f t="shared" si="710"/>
        <v>45502</v>
      </c>
      <c r="B1449" s="135">
        <f t="shared" si="702"/>
        <v>860.46739166000009</v>
      </c>
      <c r="C1449" s="220">
        <f t="shared" si="701"/>
        <v>652.94910437346698</v>
      </c>
      <c r="D1449" s="136">
        <f t="shared" si="711"/>
        <v>6926.96</v>
      </c>
      <c r="E1449" s="137">
        <f t="shared" si="697"/>
        <v>6941.51</v>
      </c>
      <c r="F1449" s="138">
        <f t="shared" si="698"/>
        <v>45465</v>
      </c>
      <c r="G1449" s="139">
        <f t="shared" si="703"/>
        <v>2.1004885259912065E-3</v>
      </c>
      <c r="H1449" s="140">
        <f t="shared" si="716"/>
        <v>45524</v>
      </c>
      <c r="I1449" s="140">
        <f t="shared" si="704"/>
        <v>45524</v>
      </c>
      <c r="J1449" s="141">
        <f t="shared" si="712"/>
        <v>21</v>
      </c>
      <c r="K1449" s="141">
        <f t="shared" si="700"/>
        <v>5</v>
      </c>
      <c r="L1449" s="8">
        <f t="shared" si="713"/>
        <v>1.0004997099999999</v>
      </c>
      <c r="M1449" s="142">
        <f t="shared" si="699"/>
        <v>1.0046002700000001</v>
      </c>
      <c r="N1449" s="142">
        <f t="shared" si="720"/>
        <v>1.3151828257284353</v>
      </c>
      <c r="O1449" s="135">
        <f t="shared" ref="O1449:O1512" si="722">TRUNC(TRUNC((L1449*N1449),15),8)</f>
        <v>1.3158400299999999</v>
      </c>
      <c r="P1449" s="135">
        <f t="shared" si="705"/>
        <v>859.17656908000004</v>
      </c>
      <c r="Q1449" s="190">
        <f t="shared" si="717"/>
        <v>0</v>
      </c>
      <c r="R1449" s="191">
        <f t="shared" si="714"/>
        <v>0</v>
      </c>
      <c r="S1449" s="135">
        <f t="shared" si="706"/>
        <v>0</v>
      </c>
      <c r="T1449" s="145">
        <f t="shared" si="715"/>
        <v>7.8600000000000003E-2</v>
      </c>
      <c r="U1449" s="143">
        <f t="shared" si="721"/>
        <v>5</v>
      </c>
      <c r="V1449" s="143">
        <v>252</v>
      </c>
      <c r="W1449" s="142">
        <f t="shared" si="707"/>
        <v>1.0015023949999999</v>
      </c>
      <c r="X1449" s="135">
        <f t="shared" si="708"/>
        <v>1.2908225799999999</v>
      </c>
      <c r="Y1449" s="135">
        <f t="shared" si="709"/>
        <v>0</v>
      </c>
      <c r="Z1449" s="148" t="str">
        <f t="shared" si="718"/>
        <v>A+J=</v>
      </c>
      <c r="AA1449" s="140">
        <f t="shared" si="719"/>
        <v>45524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4"/>
      <c r="DX1449" s="1"/>
      <c r="DY1449" s="1"/>
      <c r="DZ1449" s="1"/>
      <c r="EA1449" s="1"/>
      <c r="EB1449" s="1"/>
      <c r="EC1449" s="1"/>
    </row>
    <row r="1450" spans="1:133" ht="15" x14ac:dyDescent="0.2">
      <c r="A1450" s="134">
        <f t="shared" si="710"/>
        <v>45503</v>
      </c>
      <c r="B1450" s="135">
        <f t="shared" si="702"/>
        <v>860.81179355999996</v>
      </c>
      <c r="C1450" s="220">
        <f t="shared" si="701"/>
        <v>652.94910437346698</v>
      </c>
      <c r="D1450" s="136">
        <f t="shared" si="711"/>
        <v>6926.96</v>
      </c>
      <c r="E1450" s="137">
        <f t="shared" ref="E1450:E1513" si="723">IF($K1450=1,VLOOKUP($A1449,$AO$10:$AS$131,4),E1449)</f>
        <v>6941.51</v>
      </c>
      <c r="F1450" s="138">
        <f t="shared" ref="F1450:F1513" si="724">IF($K1450=1,VLOOKUP($A1449,$AO$10:$AS$131,5),F1449)</f>
        <v>45465</v>
      </c>
      <c r="G1450" s="139">
        <f t="shared" si="703"/>
        <v>2.1004885259912065E-3</v>
      </c>
      <c r="H1450" s="140">
        <f t="shared" si="716"/>
        <v>45524</v>
      </c>
      <c r="I1450" s="140">
        <f t="shared" si="704"/>
        <v>45524</v>
      </c>
      <c r="J1450" s="141">
        <f t="shared" si="712"/>
        <v>21</v>
      </c>
      <c r="K1450" s="141">
        <f t="shared" si="700"/>
        <v>6</v>
      </c>
      <c r="L1450" s="8">
        <f t="shared" si="713"/>
        <v>1.0005996800000001</v>
      </c>
      <c r="M1450" s="142">
        <f t="shared" ref="M1450:M1513" si="725">IF(I1450&gt;I1449,L1449,M1449)</f>
        <v>1.0046002700000001</v>
      </c>
      <c r="N1450" s="142">
        <f t="shared" si="720"/>
        <v>1.3151828257284353</v>
      </c>
      <c r="O1450" s="135">
        <f t="shared" si="722"/>
        <v>1.31597151</v>
      </c>
      <c r="P1450" s="135">
        <f t="shared" si="705"/>
        <v>859.26241883</v>
      </c>
      <c r="Q1450" s="190">
        <f t="shared" si="717"/>
        <v>0</v>
      </c>
      <c r="R1450" s="191">
        <f t="shared" si="714"/>
        <v>0</v>
      </c>
      <c r="S1450" s="135">
        <f t="shared" si="706"/>
        <v>0</v>
      </c>
      <c r="T1450" s="145">
        <f t="shared" si="715"/>
        <v>7.8600000000000003E-2</v>
      </c>
      <c r="U1450" s="143">
        <f t="shared" si="721"/>
        <v>6</v>
      </c>
      <c r="V1450" s="143">
        <v>252</v>
      </c>
      <c r="W1450" s="142">
        <f t="shared" si="707"/>
        <v>1.001803145</v>
      </c>
      <c r="X1450" s="135">
        <f t="shared" si="708"/>
        <v>1.54937473</v>
      </c>
      <c r="Y1450" s="135">
        <f t="shared" si="709"/>
        <v>0</v>
      </c>
      <c r="Z1450" s="148" t="str">
        <f t="shared" si="718"/>
        <v>A+J=</v>
      </c>
      <c r="AA1450" s="140">
        <f t="shared" si="719"/>
        <v>45524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4"/>
      <c r="DX1450" s="1"/>
      <c r="DY1450" s="1"/>
      <c r="DZ1450" s="1"/>
      <c r="EA1450" s="1"/>
      <c r="EB1450" s="1"/>
      <c r="EC1450" s="1"/>
    </row>
    <row r="1451" spans="1:133" ht="15" x14ac:dyDescent="0.2">
      <c r="A1451" s="134">
        <f t="shared" si="710"/>
        <v>45504</v>
      </c>
      <c r="B1451" s="135">
        <f t="shared" si="702"/>
        <v>861.15633752999997</v>
      </c>
      <c r="C1451" s="220">
        <f t="shared" si="701"/>
        <v>652.94910437346698</v>
      </c>
      <c r="D1451" s="136">
        <f t="shared" si="711"/>
        <v>6926.96</v>
      </c>
      <c r="E1451" s="137">
        <f t="shared" si="723"/>
        <v>6941.51</v>
      </c>
      <c r="F1451" s="138">
        <f t="shared" si="724"/>
        <v>45465</v>
      </c>
      <c r="G1451" s="139">
        <f t="shared" si="703"/>
        <v>2.1004885259912065E-3</v>
      </c>
      <c r="H1451" s="140">
        <f t="shared" si="716"/>
        <v>45524</v>
      </c>
      <c r="I1451" s="140">
        <f t="shared" si="704"/>
        <v>45524</v>
      </c>
      <c r="J1451" s="141">
        <f t="shared" si="712"/>
        <v>21</v>
      </c>
      <c r="K1451" s="141">
        <f t="shared" si="700"/>
        <v>7</v>
      </c>
      <c r="L1451" s="8">
        <f t="shared" si="713"/>
        <v>1.0006996699999999</v>
      </c>
      <c r="M1451" s="142">
        <f t="shared" si="725"/>
        <v>1.0046002700000001</v>
      </c>
      <c r="N1451" s="142">
        <f t="shared" si="720"/>
        <v>1.3151828257284353</v>
      </c>
      <c r="O1451" s="135">
        <f t="shared" si="722"/>
        <v>1.31610301</v>
      </c>
      <c r="P1451" s="135">
        <f t="shared" si="705"/>
        <v>859.34828163999998</v>
      </c>
      <c r="Q1451" s="190">
        <f t="shared" si="717"/>
        <v>0</v>
      </c>
      <c r="R1451" s="191">
        <f t="shared" si="714"/>
        <v>0</v>
      </c>
      <c r="S1451" s="135">
        <f t="shared" si="706"/>
        <v>0</v>
      </c>
      <c r="T1451" s="145">
        <f t="shared" si="715"/>
        <v>7.8600000000000003E-2</v>
      </c>
      <c r="U1451" s="143">
        <f t="shared" si="721"/>
        <v>7</v>
      </c>
      <c r="V1451" s="143">
        <v>252</v>
      </c>
      <c r="W1451" s="142">
        <f t="shared" si="707"/>
        <v>1.002103985</v>
      </c>
      <c r="X1451" s="135">
        <f t="shared" si="708"/>
        <v>1.8080558900000001</v>
      </c>
      <c r="Y1451" s="135">
        <f t="shared" si="709"/>
        <v>0</v>
      </c>
      <c r="Z1451" s="148" t="str">
        <f t="shared" si="718"/>
        <v>A+J=</v>
      </c>
      <c r="AA1451" s="140">
        <f t="shared" si="719"/>
        <v>45524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4"/>
      <c r="DX1451" s="1"/>
      <c r="DY1451" s="1"/>
      <c r="DZ1451" s="1"/>
      <c r="EA1451" s="1"/>
      <c r="EB1451" s="1"/>
      <c r="EC1451" s="1"/>
    </row>
    <row r="1452" spans="1:133" ht="15" x14ac:dyDescent="0.2">
      <c r="A1452" s="134">
        <f t="shared" si="710"/>
        <v>45505</v>
      </c>
      <c r="B1452" s="135">
        <f t="shared" si="702"/>
        <v>861.50101790999997</v>
      </c>
      <c r="C1452" s="220">
        <f t="shared" si="701"/>
        <v>652.94910437346698</v>
      </c>
      <c r="D1452" s="136">
        <f t="shared" si="711"/>
        <v>6926.96</v>
      </c>
      <c r="E1452" s="137">
        <f t="shared" si="723"/>
        <v>6941.51</v>
      </c>
      <c r="F1452" s="138">
        <f t="shared" si="724"/>
        <v>45465</v>
      </c>
      <c r="G1452" s="139">
        <f t="shared" si="703"/>
        <v>2.1004885259912065E-3</v>
      </c>
      <c r="H1452" s="140">
        <f t="shared" si="716"/>
        <v>45524</v>
      </c>
      <c r="I1452" s="140">
        <f t="shared" si="704"/>
        <v>45524</v>
      </c>
      <c r="J1452" s="141">
        <f t="shared" si="712"/>
        <v>21</v>
      </c>
      <c r="K1452" s="141">
        <f t="shared" si="700"/>
        <v>8</v>
      </c>
      <c r="L1452" s="8">
        <f t="shared" si="713"/>
        <v>1.00079966</v>
      </c>
      <c r="M1452" s="142">
        <f t="shared" si="725"/>
        <v>1.0046002700000001</v>
      </c>
      <c r="N1452" s="142">
        <f t="shared" si="720"/>
        <v>1.3151828257284353</v>
      </c>
      <c r="O1452" s="135">
        <f t="shared" si="722"/>
        <v>1.3162345200000001</v>
      </c>
      <c r="P1452" s="135">
        <f t="shared" si="705"/>
        <v>859.43415097000002</v>
      </c>
      <c r="Q1452" s="190">
        <f t="shared" si="717"/>
        <v>0</v>
      </c>
      <c r="R1452" s="191">
        <f t="shared" si="714"/>
        <v>0</v>
      </c>
      <c r="S1452" s="135">
        <f t="shared" si="706"/>
        <v>0</v>
      </c>
      <c r="T1452" s="145">
        <f t="shared" si="715"/>
        <v>7.8600000000000003E-2</v>
      </c>
      <c r="U1452" s="143">
        <f t="shared" si="721"/>
        <v>8</v>
      </c>
      <c r="V1452" s="143">
        <v>252</v>
      </c>
      <c r="W1452" s="142">
        <f t="shared" si="707"/>
        <v>1.0024049159999999</v>
      </c>
      <c r="X1452" s="135">
        <f t="shared" si="708"/>
        <v>2.0668669400000002</v>
      </c>
      <c r="Y1452" s="135">
        <f t="shared" si="709"/>
        <v>0</v>
      </c>
      <c r="Z1452" s="148" t="str">
        <f t="shared" si="718"/>
        <v>A+J=</v>
      </c>
      <c r="AA1452" s="140">
        <f t="shared" si="719"/>
        <v>45524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4"/>
      <c r="DX1452" s="1"/>
      <c r="DY1452" s="1"/>
      <c r="DZ1452" s="1"/>
      <c r="EA1452" s="1"/>
      <c r="EB1452" s="1"/>
      <c r="EC1452" s="1"/>
    </row>
    <row r="1453" spans="1:133" ht="15" x14ac:dyDescent="0.2">
      <c r="A1453" s="134">
        <f t="shared" si="710"/>
        <v>45506</v>
      </c>
      <c r="B1453" s="135">
        <f t="shared" si="702"/>
        <v>861.84583387999999</v>
      </c>
      <c r="C1453" s="220">
        <f t="shared" si="701"/>
        <v>652.94910437346698</v>
      </c>
      <c r="D1453" s="136">
        <f t="shared" si="711"/>
        <v>6926.96</v>
      </c>
      <c r="E1453" s="137">
        <f t="shared" si="723"/>
        <v>6941.51</v>
      </c>
      <c r="F1453" s="138">
        <f t="shared" si="724"/>
        <v>45465</v>
      </c>
      <c r="G1453" s="139">
        <f t="shared" si="703"/>
        <v>2.1004885259912065E-3</v>
      </c>
      <c r="H1453" s="140">
        <f t="shared" si="716"/>
        <v>45524</v>
      </c>
      <c r="I1453" s="140">
        <f t="shared" si="704"/>
        <v>45524</v>
      </c>
      <c r="J1453" s="141">
        <f t="shared" si="712"/>
        <v>21</v>
      </c>
      <c r="K1453" s="141">
        <f t="shared" si="700"/>
        <v>9</v>
      </c>
      <c r="L1453" s="8">
        <f t="shared" si="713"/>
        <v>1.00089966</v>
      </c>
      <c r="M1453" s="142">
        <f t="shared" si="725"/>
        <v>1.0046002700000001</v>
      </c>
      <c r="N1453" s="142">
        <f t="shared" si="720"/>
        <v>1.3151828257284353</v>
      </c>
      <c r="O1453" s="135">
        <f t="shared" si="722"/>
        <v>1.3163660399999999</v>
      </c>
      <c r="P1453" s="135">
        <f t="shared" si="705"/>
        <v>859.52002684000001</v>
      </c>
      <c r="Q1453" s="190">
        <f t="shared" si="717"/>
        <v>0</v>
      </c>
      <c r="R1453" s="191">
        <f t="shared" si="714"/>
        <v>0</v>
      </c>
      <c r="S1453" s="135">
        <f t="shared" si="706"/>
        <v>0</v>
      </c>
      <c r="T1453" s="145">
        <f t="shared" si="715"/>
        <v>7.8600000000000003E-2</v>
      </c>
      <c r="U1453" s="143">
        <f t="shared" si="721"/>
        <v>9</v>
      </c>
      <c r="V1453" s="143">
        <v>252</v>
      </c>
      <c r="W1453" s="142">
        <f t="shared" si="707"/>
        <v>1.002705937</v>
      </c>
      <c r="X1453" s="135">
        <f t="shared" si="708"/>
        <v>2.3258070399999999</v>
      </c>
      <c r="Y1453" s="135">
        <f t="shared" si="709"/>
        <v>0</v>
      </c>
      <c r="Z1453" s="148" t="str">
        <f t="shared" si="718"/>
        <v>A+J=</v>
      </c>
      <c r="AA1453" s="140">
        <f t="shared" si="719"/>
        <v>45524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4"/>
      <c r="DX1453" s="1"/>
      <c r="DY1453" s="1"/>
      <c r="DZ1453" s="1"/>
      <c r="EA1453" s="1"/>
      <c r="EB1453" s="1"/>
      <c r="EC1453" s="1"/>
    </row>
    <row r="1454" spans="1:133" ht="15" x14ac:dyDescent="0.2">
      <c r="A1454" s="134">
        <f t="shared" si="710"/>
        <v>45507</v>
      </c>
      <c r="B1454" s="135">
        <f t="shared" si="702"/>
        <v>862.19079201</v>
      </c>
      <c r="C1454" s="220">
        <f t="shared" si="701"/>
        <v>652.94910437346698</v>
      </c>
      <c r="D1454" s="136">
        <f t="shared" si="711"/>
        <v>6926.96</v>
      </c>
      <c r="E1454" s="137">
        <f t="shared" si="723"/>
        <v>6941.51</v>
      </c>
      <c r="F1454" s="138">
        <f t="shared" si="724"/>
        <v>45465</v>
      </c>
      <c r="G1454" s="139">
        <f t="shared" si="703"/>
        <v>2.1004885259912065E-3</v>
      </c>
      <c r="H1454" s="140">
        <f t="shared" si="716"/>
        <v>45524</v>
      </c>
      <c r="I1454" s="140">
        <f t="shared" si="704"/>
        <v>45524</v>
      </c>
      <c r="J1454" s="141">
        <f t="shared" si="712"/>
        <v>21</v>
      </c>
      <c r="K1454" s="141">
        <f t="shared" ref="K1454:K1517" si="726">(J1454-(NETWORKDAYS(A1454,I1454,AD$148:AD$502)-1))</f>
        <v>10</v>
      </c>
      <c r="L1454" s="8">
        <f t="shared" si="713"/>
        <v>1.0009996800000001</v>
      </c>
      <c r="M1454" s="142">
        <f t="shared" si="725"/>
        <v>1.0046002700000001</v>
      </c>
      <c r="N1454" s="142">
        <f t="shared" si="720"/>
        <v>1.3151828257284353</v>
      </c>
      <c r="O1454" s="135">
        <f t="shared" si="722"/>
        <v>1.3164975800000001</v>
      </c>
      <c r="P1454" s="135">
        <f t="shared" si="705"/>
        <v>859.60591577000002</v>
      </c>
      <c r="Q1454" s="190">
        <f t="shared" si="717"/>
        <v>0</v>
      </c>
      <c r="R1454" s="191">
        <f t="shared" si="714"/>
        <v>0</v>
      </c>
      <c r="S1454" s="135">
        <f t="shared" si="706"/>
        <v>0</v>
      </c>
      <c r="T1454" s="145">
        <f t="shared" si="715"/>
        <v>7.8600000000000003E-2</v>
      </c>
      <c r="U1454" s="143">
        <f t="shared" si="721"/>
        <v>10</v>
      </c>
      <c r="V1454" s="143">
        <v>252</v>
      </c>
      <c r="W1454" s="142">
        <f t="shared" si="707"/>
        <v>1.003007048</v>
      </c>
      <c r="X1454" s="135">
        <f t="shared" si="708"/>
        <v>2.5848762399999998</v>
      </c>
      <c r="Y1454" s="135">
        <f t="shared" si="709"/>
        <v>0</v>
      </c>
      <c r="Z1454" s="148" t="str">
        <f t="shared" si="718"/>
        <v>A+J=</v>
      </c>
      <c r="AA1454" s="140">
        <f t="shared" si="719"/>
        <v>45524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4"/>
      <c r="DX1454" s="1"/>
      <c r="DY1454" s="1"/>
      <c r="DZ1454" s="1"/>
      <c r="EA1454" s="1"/>
      <c r="EB1454" s="1"/>
      <c r="EC1454" s="1"/>
    </row>
    <row r="1455" spans="1:133" ht="15" x14ac:dyDescent="0.2">
      <c r="A1455" s="134">
        <f t="shared" si="710"/>
        <v>45508</v>
      </c>
      <c r="B1455" s="135">
        <f t="shared" si="702"/>
        <v>862.19079201</v>
      </c>
      <c r="C1455" s="220">
        <f t="shared" si="701"/>
        <v>652.94910437346698</v>
      </c>
      <c r="D1455" s="136">
        <f t="shared" si="711"/>
        <v>6926.96</v>
      </c>
      <c r="E1455" s="137">
        <f t="shared" si="723"/>
        <v>6941.51</v>
      </c>
      <c r="F1455" s="138">
        <f t="shared" si="724"/>
        <v>45465</v>
      </c>
      <c r="G1455" s="139">
        <f t="shared" si="703"/>
        <v>2.1004885259912065E-3</v>
      </c>
      <c r="H1455" s="140">
        <f t="shared" si="716"/>
        <v>45524</v>
      </c>
      <c r="I1455" s="140">
        <f t="shared" si="704"/>
        <v>45524</v>
      </c>
      <c r="J1455" s="141">
        <f t="shared" si="712"/>
        <v>21</v>
      </c>
      <c r="K1455" s="141">
        <f t="shared" si="726"/>
        <v>10</v>
      </c>
      <c r="L1455" s="8">
        <f t="shared" si="713"/>
        <v>1.0009996800000001</v>
      </c>
      <c r="M1455" s="142">
        <f t="shared" si="725"/>
        <v>1.0046002700000001</v>
      </c>
      <c r="N1455" s="142">
        <f t="shared" si="720"/>
        <v>1.3151828257284353</v>
      </c>
      <c r="O1455" s="135">
        <f t="shared" si="722"/>
        <v>1.3164975800000001</v>
      </c>
      <c r="P1455" s="135">
        <f t="shared" si="705"/>
        <v>859.60591577000002</v>
      </c>
      <c r="Q1455" s="190">
        <f t="shared" si="717"/>
        <v>0</v>
      </c>
      <c r="R1455" s="191">
        <f t="shared" si="714"/>
        <v>0</v>
      </c>
      <c r="S1455" s="135">
        <f t="shared" si="706"/>
        <v>0</v>
      </c>
      <c r="T1455" s="145">
        <f t="shared" si="715"/>
        <v>7.8600000000000003E-2</v>
      </c>
      <c r="U1455" s="143">
        <f t="shared" si="721"/>
        <v>10</v>
      </c>
      <c r="V1455" s="143">
        <v>252</v>
      </c>
      <c r="W1455" s="142">
        <f t="shared" si="707"/>
        <v>1.003007048</v>
      </c>
      <c r="X1455" s="135">
        <f t="shared" si="708"/>
        <v>2.5848762399999998</v>
      </c>
      <c r="Y1455" s="135">
        <f t="shared" si="709"/>
        <v>0</v>
      </c>
      <c r="Z1455" s="148" t="str">
        <f t="shared" si="718"/>
        <v>A+J=</v>
      </c>
      <c r="AA1455" s="140">
        <f t="shared" si="719"/>
        <v>45524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4"/>
      <c r="DX1455" s="1"/>
      <c r="DY1455" s="1"/>
      <c r="DZ1455" s="1"/>
      <c r="EA1455" s="1"/>
      <c r="EB1455" s="1"/>
      <c r="EC1455" s="1"/>
    </row>
    <row r="1456" spans="1:133" ht="15" x14ac:dyDescent="0.2">
      <c r="A1456" s="134">
        <f t="shared" si="710"/>
        <v>45509</v>
      </c>
      <c r="B1456" s="135">
        <f t="shared" si="702"/>
        <v>862.19079201</v>
      </c>
      <c r="C1456" s="220">
        <f t="shared" si="701"/>
        <v>652.94910437346698</v>
      </c>
      <c r="D1456" s="136">
        <f t="shared" si="711"/>
        <v>6926.96</v>
      </c>
      <c r="E1456" s="137">
        <f t="shared" si="723"/>
        <v>6941.51</v>
      </c>
      <c r="F1456" s="138">
        <f t="shared" si="724"/>
        <v>45465</v>
      </c>
      <c r="G1456" s="139">
        <f t="shared" si="703"/>
        <v>2.1004885259912065E-3</v>
      </c>
      <c r="H1456" s="140">
        <f t="shared" si="716"/>
        <v>45524</v>
      </c>
      <c r="I1456" s="140">
        <f t="shared" si="704"/>
        <v>45524</v>
      </c>
      <c r="J1456" s="141">
        <f t="shared" si="712"/>
        <v>21</v>
      </c>
      <c r="K1456" s="141">
        <f t="shared" si="726"/>
        <v>10</v>
      </c>
      <c r="L1456" s="8">
        <f t="shared" si="713"/>
        <v>1.0009996800000001</v>
      </c>
      <c r="M1456" s="142">
        <f t="shared" si="725"/>
        <v>1.0046002700000001</v>
      </c>
      <c r="N1456" s="142">
        <f t="shared" si="720"/>
        <v>1.3151828257284353</v>
      </c>
      <c r="O1456" s="135">
        <f t="shared" si="722"/>
        <v>1.3164975800000001</v>
      </c>
      <c r="P1456" s="135">
        <f t="shared" si="705"/>
        <v>859.60591577000002</v>
      </c>
      <c r="Q1456" s="190">
        <f t="shared" si="717"/>
        <v>0</v>
      </c>
      <c r="R1456" s="191">
        <f t="shared" si="714"/>
        <v>0</v>
      </c>
      <c r="S1456" s="135">
        <f t="shared" si="706"/>
        <v>0</v>
      </c>
      <c r="T1456" s="145">
        <f t="shared" si="715"/>
        <v>7.8600000000000003E-2</v>
      </c>
      <c r="U1456" s="143">
        <f t="shared" si="721"/>
        <v>10</v>
      </c>
      <c r="V1456" s="143">
        <v>252</v>
      </c>
      <c r="W1456" s="142">
        <f t="shared" si="707"/>
        <v>1.003007048</v>
      </c>
      <c r="X1456" s="135">
        <f t="shared" si="708"/>
        <v>2.5848762399999998</v>
      </c>
      <c r="Y1456" s="135">
        <f t="shared" si="709"/>
        <v>0</v>
      </c>
      <c r="Z1456" s="148" t="str">
        <f t="shared" si="718"/>
        <v>A+J=</v>
      </c>
      <c r="AA1456" s="140">
        <f t="shared" si="719"/>
        <v>45524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4"/>
      <c r="DX1456" s="1"/>
      <c r="DY1456" s="1"/>
      <c r="DZ1456" s="1"/>
      <c r="EA1456" s="1"/>
      <c r="EB1456" s="1"/>
      <c r="EC1456" s="1"/>
    </row>
    <row r="1457" spans="1:133" ht="15" x14ac:dyDescent="0.2">
      <c r="A1457" s="134">
        <f t="shared" si="710"/>
        <v>45510</v>
      </c>
      <c r="B1457" s="135">
        <f t="shared" si="702"/>
        <v>862.53588664999995</v>
      </c>
      <c r="C1457" s="220">
        <f t="shared" si="701"/>
        <v>652.94910437346698</v>
      </c>
      <c r="D1457" s="136">
        <f t="shared" si="711"/>
        <v>6926.96</v>
      </c>
      <c r="E1457" s="137">
        <f t="shared" si="723"/>
        <v>6941.51</v>
      </c>
      <c r="F1457" s="138">
        <f t="shared" si="724"/>
        <v>45465</v>
      </c>
      <c r="G1457" s="139">
        <f t="shared" si="703"/>
        <v>2.1004885259912065E-3</v>
      </c>
      <c r="H1457" s="140">
        <f t="shared" si="716"/>
        <v>45524</v>
      </c>
      <c r="I1457" s="140">
        <f t="shared" si="704"/>
        <v>45524</v>
      </c>
      <c r="J1457" s="141">
        <f t="shared" si="712"/>
        <v>21</v>
      </c>
      <c r="K1457" s="141">
        <f t="shared" si="726"/>
        <v>11</v>
      </c>
      <c r="L1457" s="8">
        <f t="shared" si="713"/>
        <v>1.0010996999999999</v>
      </c>
      <c r="M1457" s="142">
        <f t="shared" si="725"/>
        <v>1.0046002700000001</v>
      </c>
      <c r="N1457" s="142">
        <f t="shared" si="720"/>
        <v>1.3151828257284353</v>
      </c>
      <c r="O1457" s="135">
        <f t="shared" si="722"/>
        <v>1.3166291299999999</v>
      </c>
      <c r="P1457" s="135">
        <f t="shared" si="705"/>
        <v>859.69181121999998</v>
      </c>
      <c r="Q1457" s="190">
        <f t="shared" si="717"/>
        <v>0</v>
      </c>
      <c r="R1457" s="191">
        <f t="shared" si="714"/>
        <v>0</v>
      </c>
      <c r="S1457" s="135">
        <f t="shared" si="706"/>
        <v>0</v>
      </c>
      <c r="T1457" s="145">
        <f t="shared" si="715"/>
        <v>7.8600000000000003E-2</v>
      </c>
      <c r="U1457" s="143">
        <f t="shared" si="721"/>
        <v>11</v>
      </c>
      <c r="V1457" s="143">
        <v>252</v>
      </c>
      <c r="W1457" s="142">
        <f t="shared" si="707"/>
        <v>1.0033082499999999</v>
      </c>
      <c r="X1457" s="135">
        <f t="shared" si="708"/>
        <v>2.8440754300000002</v>
      </c>
      <c r="Y1457" s="135">
        <f t="shared" si="709"/>
        <v>0</v>
      </c>
      <c r="Z1457" s="148" t="str">
        <f t="shared" si="718"/>
        <v>A+J=</v>
      </c>
      <c r="AA1457" s="140">
        <f t="shared" si="719"/>
        <v>45524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4"/>
      <c r="DX1457" s="1"/>
      <c r="DY1457" s="1"/>
      <c r="DZ1457" s="1"/>
      <c r="EA1457" s="1"/>
      <c r="EB1457" s="1"/>
      <c r="EC1457" s="1"/>
    </row>
    <row r="1458" spans="1:133" ht="15" x14ac:dyDescent="0.2">
      <c r="A1458" s="134">
        <f t="shared" si="710"/>
        <v>45511</v>
      </c>
      <c r="B1458" s="135">
        <f t="shared" si="702"/>
        <v>862.88111695999999</v>
      </c>
      <c r="C1458" s="220">
        <f t="shared" si="701"/>
        <v>652.94910437346698</v>
      </c>
      <c r="D1458" s="136">
        <f t="shared" si="711"/>
        <v>6926.96</v>
      </c>
      <c r="E1458" s="137">
        <f t="shared" si="723"/>
        <v>6941.51</v>
      </c>
      <c r="F1458" s="138">
        <f t="shared" si="724"/>
        <v>45465</v>
      </c>
      <c r="G1458" s="139">
        <f t="shared" si="703"/>
        <v>2.1004885259912065E-3</v>
      </c>
      <c r="H1458" s="140">
        <f t="shared" si="716"/>
        <v>45524</v>
      </c>
      <c r="I1458" s="140">
        <f t="shared" si="704"/>
        <v>45524</v>
      </c>
      <c r="J1458" s="141">
        <f t="shared" si="712"/>
        <v>21</v>
      </c>
      <c r="K1458" s="141">
        <f t="shared" si="726"/>
        <v>12</v>
      </c>
      <c r="L1458" s="8">
        <f t="shared" si="713"/>
        <v>1.00119973</v>
      </c>
      <c r="M1458" s="142">
        <f t="shared" si="725"/>
        <v>1.0046002700000001</v>
      </c>
      <c r="N1458" s="142">
        <f t="shared" si="720"/>
        <v>1.3151828257284353</v>
      </c>
      <c r="O1458" s="135">
        <f t="shared" si="722"/>
        <v>1.31676069</v>
      </c>
      <c r="P1458" s="135">
        <f t="shared" si="705"/>
        <v>859.77771319999999</v>
      </c>
      <c r="Q1458" s="190">
        <f t="shared" si="717"/>
        <v>0</v>
      </c>
      <c r="R1458" s="191">
        <f t="shared" si="714"/>
        <v>0</v>
      </c>
      <c r="S1458" s="135">
        <f t="shared" si="706"/>
        <v>0</v>
      </c>
      <c r="T1458" s="145">
        <f t="shared" si="715"/>
        <v>7.8600000000000003E-2</v>
      </c>
      <c r="U1458" s="143">
        <f t="shared" si="721"/>
        <v>12</v>
      </c>
      <c r="V1458" s="143">
        <v>252</v>
      </c>
      <c r="W1458" s="142">
        <f t="shared" si="707"/>
        <v>1.003609542</v>
      </c>
      <c r="X1458" s="135">
        <f t="shared" si="708"/>
        <v>3.10340376</v>
      </c>
      <c r="Y1458" s="135">
        <f t="shared" si="709"/>
        <v>0</v>
      </c>
      <c r="Z1458" s="148" t="str">
        <f t="shared" si="718"/>
        <v>A+J=</v>
      </c>
      <c r="AA1458" s="140">
        <f t="shared" si="719"/>
        <v>45524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4"/>
      <c r="DX1458" s="1"/>
      <c r="DY1458" s="1"/>
      <c r="DZ1458" s="1"/>
      <c r="EA1458" s="1"/>
      <c r="EB1458" s="1"/>
      <c r="EC1458" s="1"/>
    </row>
    <row r="1459" spans="1:133" ht="15" x14ac:dyDescent="0.2">
      <c r="A1459" s="134">
        <f t="shared" si="710"/>
        <v>45512</v>
      </c>
      <c r="B1459" s="135">
        <f t="shared" si="702"/>
        <v>863.22648955</v>
      </c>
      <c r="C1459" s="220">
        <f t="shared" si="701"/>
        <v>652.94910437346698</v>
      </c>
      <c r="D1459" s="136">
        <f t="shared" si="711"/>
        <v>6926.96</v>
      </c>
      <c r="E1459" s="137">
        <f t="shared" si="723"/>
        <v>6941.51</v>
      </c>
      <c r="F1459" s="138">
        <f t="shared" si="724"/>
        <v>45465</v>
      </c>
      <c r="G1459" s="139">
        <f t="shared" si="703"/>
        <v>2.1004885259912065E-3</v>
      </c>
      <c r="H1459" s="140">
        <f t="shared" si="716"/>
        <v>45524</v>
      </c>
      <c r="I1459" s="140">
        <f t="shared" si="704"/>
        <v>45524</v>
      </c>
      <c r="J1459" s="141">
        <f t="shared" si="712"/>
        <v>21</v>
      </c>
      <c r="K1459" s="141">
        <f t="shared" si="726"/>
        <v>13</v>
      </c>
      <c r="L1459" s="8">
        <f t="shared" si="713"/>
        <v>1.0012997800000001</v>
      </c>
      <c r="M1459" s="142">
        <f t="shared" si="725"/>
        <v>1.0046002700000001</v>
      </c>
      <c r="N1459" s="142">
        <f t="shared" si="720"/>
        <v>1.3151828257284353</v>
      </c>
      <c r="O1459" s="135">
        <f t="shared" si="722"/>
        <v>1.3168922700000001</v>
      </c>
      <c r="P1459" s="135">
        <f t="shared" si="705"/>
        <v>859.86362825000003</v>
      </c>
      <c r="Q1459" s="190">
        <f t="shared" si="717"/>
        <v>0</v>
      </c>
      <c r="R1459" s="191">
        <f t="shared" si="714"/>
        <v>0</v>
      </c>
      <c r="S1459" s="135">
        <f t="shared" si="706"/>
        <v>0</v>
      </c>
      <c r="T1459" s="145">
        <f t="shared" si="715"/>
        <v>7.8600000000000003E-2</v>
      </c>
      <c r="U1459" s="143">
        <f t="shared" si="721"/>
        <v>13</v>
      </c>
      <c r="V1459" s="143">
        <v>252</v>
      </c>
      <c r="W1459" s="142">
        <f t="shared" si="707"/>
        <v>1.0039109239999999</v>
      </c>
      <c r="X1459" s="135">
        <f t="shared" si="708"/>
        <v>3.3628613000000001</v>
      </c>
      <c r="Y1459" s="135">
        <f t="shared" si="709"/>
        <v>0</v>
      </c>
      <c r="Z1459" s="148" t="str">
        <f t="shared" si="718"/>
        <v>A+J=</v>
      </c>
      <c r="AA1459" s="140">
        <f t="shared" si="719"/>
        <v>45524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4"/>
      <c r="DX1459" s="1"/>
      <c r="DY1459" s="1"/>
      <c r="DZ1459" s="1"/>
      <c r="EA1459" s="1"/>
      <c r="EB1459" s="1"/>
      <c r="EC1459" s="1"/>
    </row>
    <row r="1460" spans="1:133" ht="15" x14ac:dyDescent="0.2">
      <c r="A1460" s="134">
        <f t="shared" si="710"/>
        <v>45513</v>
      </c>
      <c r="B1460" s="135">
        <f t="shared" si="702"/>
        <v>863.57199215999992</v>
      </c>
      <c r="C1460" s="220">
        <f t="shared" si="701"/>
        <v>652.94910437346698</v>
      </c>
      <c r="D1460" s="136">
        <f t="shared" si="711"/>
        <v>6926.96</v>
      </c>
      <c r="E1460" s="137">
        <f t="shared" si="723"/>
        <v>6941.51</v>
      </c>
      <c r="F1460" s="138">
        <f t="shared" si="724"/>
        <v>45465</v>
      </c>
      <c r="G1460" s="139">
        <f t="shared" si="703"/>
        <v>2.1004885259912065E-3</v>
      </c>
      <c r="H1460" s="140">
        <f t="shared" si="716"/>
        <v>45524</v>
      </c>
      <c r="I1460" s="140">
        <f t="shared" si="704"/>
        <v>45524</v>
      </c>
      <c r="J1460" s="141">
        <f t="shared" si="712"/>
        <v>21</v>
      </c>
      <c r="K1460" s="141">
        <f t="shared" si="726"/>
        <v>14</v>
      </c>
      <c r="L1460" s="8">
        <f t="shared" si="713"/>
        <v>1.00139983</v>
      </c>
      <c r="M1460" s="142">
        <f t="shared" si="725"/>
        <v>1.0046002700000001</v>
      </c>
      <c r="N1460" s="142">
        <f t="shared" si="720"/>
        <v>1.3151828257284353</v>
      </c>
      <c r="O1460" s="135">
        <f t="shared" si="722"/>
        <v>1.31702385</v>
      </c>
      <c r="P1460" s="135">
        <f t="shared" si="705"/>
        <v>859.94954328999995</v>
      </c>
      <c r="Q1460" s="190">
        <f t="shared" si="717"/>
        <v>0</v>
      </c>
      <c r="R1460" s="191">
        <f t="shared" si="714"/>
        <v>0</v>
      </c>
      <c r="S1460" s="135">
        <f t="shared" si="706"/>
        <v>0</v>
      </c>
      <c r="T1460" s="145">
        <f t="shared" si="715"/>
        <v>7.8600000000000003E-2</v>
      </c>
      <c r="U1460" s="143">
        <f t="shared" si="721"/>
        <v>14</v>
      </c>
      <c r="V1460" s="143">
        <v>252</v>
      </c>
      <c r="W1460" s="142">
        <f t="shared" si="707"/>
        <v>1.0042123970000001</v>
      </c>
      <c r="X1460" s="135">
        <f t="shared" si="708"/>
        <v>3.6224488699999999</v>
      </c>
      <c r="Y1460" s="135">
        <f t="shared" si="709"/>
        <v>0</v>
      </c>
      <c r="Z1460" s="148" t="str">
        <f t="shared" si="718"/>
        <v>A+J=</v>
      </c>
      <c r="AA1460" s="140">
        <f t="shared" si="719"/>
        <v>45524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4"/>
      <c r="DX1460" s="1"/>
      <c r="DY1460" s="1"/>
      <c r="DZ1460" s="1"/>
      <c r="EA1460" s="1"/>
      <c r="EB1460" s="1"/>
      <c r="EC1460" s="1"/>
    </row>
    <row r="1461" spans="1:133" ht="15" x14ac:dyDescent="0.2">
      <c r="A1461" s="134">
        <f t="shared" si="710"/>
        <v>45514</v>
      </c>
      <c r="B1461" s="135">
        <f t="shared" si="702"/>
        <v>863.91763795999998</v>
      </c>
      <c r="C1461" s="220">
        <f t="shared" si="701"/>
        <v>652.94910437346698</v>
      </c>
      <c r="D1461" s="136">
        <f t="shared" si="711"/>
        <v>6926.96</v>
      </c>
      <c r="E1461" s="137">
        <f t="shared" si="723"/>
        <v>6941.51</v>
      </c>
      <c r="F1461" s="138">
        <f t="shared" si="724"/>
        <v>45465</v>
      </c>
      <c r="G1461" s="139">
        <f t="shared" si="703"/>
        <v>2.1004885259912065E-3</v>
      </c>
      <c r="H1461" s="140">
        <f t="shared" si="716"/>
        <v>45524</v>
      </c>
      <c r="I1461" s="140">
        <f t="shared" si="704"/>
        <v>45524</v>
      </c>
      <c r="J1461" s="141">
        <f t="shared" si="712"/>
        <v>21</v>
      </c>
      <c r="K1461" s="141">
        <f t="shared" si="726"/>
        <v>15</v>
      </c>
      <c r="L1461" s="8">
        <f t="shared" si="713"/>
        <v>1.0014998900000001</v>
      </c>
      <c r="M1461" s="142">
        <f t="shared" si="725"/>
        <v>1.0046002700000001</v>
      </c>
      <c r="N1461" s="142">
        <f t="shared" si="720"/>
        <v>1.3151828257284353</v>
      </c>
      <c r="O1461" s="135">
        <f t="shared" si="722"/>
        <v>1.31715545</v>
      </c>
      <c r="P1461" s="135">
        <f t="shared" si="705"/>
        <v>860.03547139</v>
      </c>
      <c r="Q1461" s="190">
        <f t="shared" si="717"/>
        <v>0</v>
      </c>
      <c r="R1461" s="191">
        <f t="shared" si="714"/>
        <v>0</v>
      </c>
      <c r="S1461" s="135">
        <f t="shared" si="706"/>
        <v>0</v>
      </c>
      <c r="T1461" s="145">
        <f t="shared" si="715"/>
        <v>7.8600000000000003E-2</v>
      </c>
      <c r="U1461" s="143">
        <f t="shared" si="721"/>
        <v>15</v>
      </c>
      <c r="V1461" s="143">
        <v>252</v>
      </c>
      <c r="W1461" s="142">
        <f t="shared" si="707"/>
        <v>1.004513961</v>
      </c>
      <c r="X1461" s="135">
        <f t="shared" si="708"/>
        <v>3.8821665699999999</v>
      </c>
      <c r="Y1461" s="135">
        <f t="shared" si="709"/>
        <v>0</v>
      </c>
      <c r="Z1461" s="148" t="str">
        <f t="shared" si="718"/>
        <v>A+J=</v>
      </c>
      <c r="AA1461" s="140">
        <f t="shared" si="719"/>
        <v>45524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4"/>
      <c r="DX1461" s="1"/>
      <c r="DY1461" s="1"/>
      <c r="DZ1461" s="1"/>
      <c r="EA1461" s="1"/>
      <c r="EB1461" s="1"/>
      <c r="EC1461" s="1"/>
    </row>
    <row r="1462" spans="1:133" ht="15" x14ac:dyDescent="0.2">
      <c r="A1462" s="134">
        <f t="shared" si="710"/>
        <v>45515</v>
      </c>
      <c r="B1462" s="135">
        <f t="shared" si="702"/>
        <v>863.91763795999998</v>
      </c>
      <c r="C1462" s="220">
        <f t="shared" si="701"/>
        <v>652.94910437346698</v>
      </c>
      <c r="D1462" s="136">
        <f t="shared" si="711"/>
        <v>6926.96</v>
      </c>
      <c r="E1462" s="137">
        <f t="shared" si="723"/>
        <v>6941.51</v>
      </c>
      <c r="F1462" s="138">
        <f t="shared" si="724"/>
        <v>45465</v>
      </c>
      <c r="G1462" s="139">
        <f t="shared" si="703"/>
        <v>2.1004885259912065E-3</v>
      </c>
      <c r="H1462" s="140">
        <f t="shared" si="716"/>
        <v>45524</v>
      </c>
      <c r="I1462" s="140">
        <f t="shared" si="704"/>
        <v>45524</v>
      </c>
      <c r="J1462" s="141">
        <f t="shared" si="712"/>
        <v>21</v>
      </c>
      <c r="K1462" s="141">
        <f t="shared" si="726"/>
        <v>15</v>
      </c>
      <c r="L1462" s="8">
        <f t="shared" si="713"/>
        <v>1.0014998900000001</v>
      </c>
      <c r="M1462" s="142">
        <f t="shared" si="725"/>
        <v>1.0046002700000001</v>
      </c>
      <c r="N1462" s="142">
        <f t="shared" si="720"/>
        <v>1.3151828257284353</v>
      </c>
      <c r="O1462" s="135">
        <f t="shared" si="722"/>
        <v>1.31715545</v>
      </c>
      <c r="P1462" s="135">
        <f t="shared" si="705"/>
        <v>860.03547139</v>
      </c>
      <c r="Q1462" s="190">
        <f t="shared" si="717"/>
        <v>0</v>
      </c>
      <c r="R1462" s="191">
        <f t="shared" si="714"/>
        <v>0</v>
      </c>
      <c r="S1462" s="135">
        <f t="shared" si="706"/>
        <v>0</v>
      </c>
      <c r="T1462" s="145">
        <f t="shared" si="715"/>
        <v>7.8600000000000003E-2</v>
      </c>
      <c r="U1462" s="143">
        <f t="shared" si="721"/>
        <v>15</v>
      </c>
      <c r="V1462" s="143">
        <v>252</v>
      </c>
      <c r="W1462" s="142">
        <f t="shared" si="707"/>
        <v>1.004513961</v>
      </c>
      <c r="X1462" s="135">
        <f t="shared" si="708"/>
        <v>3.8821665699999999</v>
      </c>
      <c r="Y1462" s="135">
        <f t="shared" si="709"/>
        <v>0</v>
      </c>
      <c r="Z1462" s="148" t="str">
        <f t="shared" si="718"/>
        <v>A+J=</v>
      </c>
      <c r="AA1462" s="140">
        <f t="shared" si="719"/>
        <v>45524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4"/>
      <c r="DX1462" s="1"/>
      <c r="DY1462" s="1"/>
      <c r="DZ1462" s="1"/>
      <c r="EA1462" s="1"/>
      <c r="EB1462" s="1"/>
      <c r="EC1462" s="1"/>
    </row>
    <row r="1463" spans="1:133" ht="15" x14ac:dyDescent="0.2">
      <c r="A1463" s="134">
        <f t="shared" si="710"/>
        <v>45516</v>
      </c>
      <c r="B1463" s="135">
        <f t="shared" si="702"/>
        <v>863.91763795999998</v>
      </c>
      <c r="C1463" s="220">
        <f t="shared" si="701"/>
        <v>652.94910437346698</v>
      </c>
      <c r="D1463" s="136">
        <f t="shared" si="711"/>
        <v>6926.96</v>
      </c>
      <c r="E1463" s="137">
        <f t="shared" si="723"/>
        <v>6941.51</v>
      </c>
      <c r="F1463" s="138">
        <f t="shared" si="724"/>
        <v>45465</v>
      </c>
      <c r="G1463" s="139">
        <f t="shared" si="703"/>
        <v>2.1004885259912065E-3</v>
      </c>
      <c r="H1463" s="140">
        <f t="shared" si="716"/>
        <v>45524</v>
      </c>
      <c r="I1463" s="140">
        <f t="shared" si="704"/>
        <v>45524</v>
      </c>
      <c r="J1463" s="141">
        <f t="shared" si="712"/>
        <v>21</v>
      </c>
      <c r="K1463" s="141">
        <f t="shared" si="726"/>
        <v>15</v>
      </c>
      <c r="L1463" s="8">
        <f t="shared" si="713"/>
        <v>1.0014998900000001</v>
      </c>
      <c r="M1463" s="142">
        <f t="shared" si="725"/>
        <v>1.0046002700000001</v>
      </c>
      <c r="N1463" s="142">
        <f t="shared" si="720"/>
        <v>1.3151828257284353</v>
      </c>
      <c r="O1463" s="135">
        <f t="shared" si="722"/>
        <v>1.31715545</v>
      </c>
      <c r="P1463" s="135">
        <f t="shared" si="705"/>
        <v>860.03547139</v>
      </c>
      <c r="Q1463" s="190">
        <f t="shared" si="717"/>
        <v>0</v>
      </c>
      <c r="R1463" s="191">
        <f t="shared" si="714"/>
        <v>0</v>
      </c>
      <c r="S1463" s="135">
        <f t="shared" si="706"/>
        <v>0</v>
      </c>
      <c r="T1463" s="145">
        <f t="shared" si="715"/>
        <v>7.8600000000000003E-2</v>
      </c>
      <c r="U1463" s="143">
        <f t="shared" si="721"/>
        <v>15</v>
      </c>
      <c r="V1463" s="143">
        <v>252</v>
      </c>
      <c r="W1463" s="142">
        <f t="shared" si="707"/>
        <v>1.004513961</v>
      </c>
      <c r="X1463" s="135">
        <f t="shared" si="708"/>
        <v>3.8821665699999999</v>
      </c>
      <c r="Y1463" s="135">
        <f t="shared" si="709"/>
        <v>0</v>
      </c>
      <c r="Z1463" s="148" t="str">
        <f t="shared" si="718"/>
        <v>A+J=</v>
      </c>
      <c r="AA1463" s="140">
        <f t="shared" si="719"/>
        <v>45524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4"/>
      <c r="DX1463" s="1"/>
      <c r="DY1463" s="1"/>
      <c r="DZ1463" s="1"/>
      <c r="EA1463" s="1"/>
      <c r="EB1463" s="1"/>
      <c r="EC1463" s="1"/>
    </row>
    <row r="1464" spans="1:133" ht="15" x14ac:dyDescent="0.2">
      <c r="A1464" s="134">
        <f t="shared" si="710"/>
        <v>45517</v>
      </c>
      <c r="B1464" s="135">
        <f t="shared" si="702"/>
        <v>864.26342611999996</v>
      </c>
      <c r="C1464" s="220">
        <f t="shared" si="701"/>
        <v>652.94910437346698</v>
      </c>
      <c r="D1464" s="136">
        <f t="shared" si="711"/>
        <v>6926.96</v>
      </c>
      <c r="E1464" s="137">
        <f t="shared" si="723"/>
        <v>6941.51</v>
      </c>
      <c r="F1464" s="138">
        <f t="shared" si="724"/>
        <v>45465</v>
      </c>
      <c r="G1464" s="139">
        <f t="shared" si="703"/>
        <v>2.1004885259912065E-3</v>
      </c>
      <c r="H1464" s="140">
        <f t="shared" si="716"/>
        <v>45524</v>
      </c>
      <c r="I1464" s="140">
        <f t="shared" si="704"/>
        <v>45524</v>
      </c>
      <c r="J1464" s="141">
        <f t="shared" si="712"/>
        <v>21</v>
      </c>
      <c r="K1464" s="141">
        <f t="shared" si="726"/>
        <v>16</v>
      </c>
      <c r="L1464" s="8">
        <f t="shared" si="713"/>
        <v>1.00159997</v>
      </c>
      <c r="M1464" s="142">
        <f t="shared" si="725"/>
        <v>1.0046002700000001</v>
      </c>
      <c r="N1464" s="142">
        <f t="shared" si="720"/>
        <v>1.3151828257284353</v>
      </c>
      <c r="O1464" s="135">
        <f t="shared" si="722"/>
        <v>1.3172870699999999</v>
      </c>
      <c r="P1464" s="135">
        <f t="shared" si="705"/>
        <v>860.12141254999995</v>
      </c>
      <c r="Q1464" s="190">
        <f t="shared" si="717"/>
        <v>0</v>
      </c>
      <c r="R1464" s="191">
        <f t="shared" si="714"/>
        <v>0</v>
      </c>
      <c r="S1464" s="135">
        <f t="shared" si="706"/>
        <v>0</v>
      </c>
      <c r="T1464" s="145">
        <f t="shared" si="715"/>
        <v>7.8600000000000003E-2</v>
      </c>
      <c r="U1464" s="143">
        <f t="shared" si="721"/>
        <v>16</v>
      </c>
      <c r="V1464" s="143">
        <v>252</v>
      </c>
      <c r="W1464" s="142">
        <f t="shared" si="707"/>
        <v>1.0048156150000001</v>
      </c>
      <c r="X1464" s="135">
        <f t="shared" si="708"/>
        <v>4.1420135699999996</v>
      </c>
      <c r="Y1464" s="135">
        <f t="shared" si="709"/>
        <v>0</v>
      </c>
      <c r="Z1464" s="148" t="str">
        <f t="shared" si="718"/>
        <v>A+J=</v>
      </c>
      <c r="AA1464" s="140">
        <f t="shared" si="719"/>
        <v>45524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4"/>
      <c r="DX1464" s="1"/>
      <c r="DY1464" s="1"/>
      <c r="DZ1464" s="1"/>
      <c r="EA1464" s="1"/>
      <c r="EB1464" s="1"/>
      <c r="EC1464" s="1"/>
    </row>
    <row r="1465" spans="1:133" ht="15" x14ac:dyDescent="0.2">
      <c r="A1465" s="134">
        <f t="shared" si="710"/>
        <v>45518</v>
      </c>
      <c r="B1465" s="135">
        <f t="shared" si="702"/>
        <v>864.60935096999992</v>
      </c>
      <c r="C1465" s="220">
        <f t="shared" si="701"/>
        <v>652.94910437346698</v>
      </c>
      <c r="D1465" s="136">
        <f t="shared" si="711"/>
        <v>6926.96</v>
      </c>
      <c r="E1465" s="137">
        <f t="shared" si="723"/>
        <v>6941.51</v>
      </c>
      <c r="F1465" s="138">
        <f t="shared" si="724"/>
        <v>45465</v>
      </c>
      <c r="G1465" s="139">
        <f t="shared" si="703"/>
        <v>2.1004885259912065E-3</v>
      </c>
      <c r="H1465" s="140">
        <f t="shared" si="716"/>
        <v>45524</v>
      </c>
      <c r="I1465" s="140">
        <f t="shared" si="704"/>
        <v>45524</v>
      </c>
      <c r="J1465" s="141">
        <f t="shared" si="712"/>
        <v>21</v>
      </c>
      <c r="K1465" s="141">
        <f t="shared" si="726"/>
        <v>17</v>
      </c>
      <c r="L1465" s="8">
        <f t="shared" si="713"/>
        <v>1.00170005</v>
      </c>
      <c r="M1465" s="142">
        <f t="shared" si="725"/>
        <v>1.0046002700000001</v>
      </c>
      <c r="N1465" s="142">
        <f t="shared" si="720"/>
        <v>1.3151828257284353</v>
      </c>
      <c r="O1465" s="135">
        <f t="shared" si="722"/>
        <v>1.3174186999999999</v>
      </c>
      <c r="P1465" s="135">
        <f t="shared" si="705"/>
        <v>860.20736023999996</v>
      </c>
      <c r="Q1465" s="190">
        <f t="shared" si="717"/>
        <v>0</v>
      </c>
      <c r="R1465" s="191">
        <f t="shared" si="714"/>
        <v>0</v>
      </c>
      <c r="S1465" s="135">
        <f t="shared" si="706"/>
        <v>0</v>
      </c>
      <c r="T1465" s="145">
        <f t="shared" si="715"/>
        <v>7.8600000000000003E-2</v>
      </c>
      <c r="U1465" s="143">
        <f t="shared" si="721"/>
        <v>17</v>
      </c>
      <c r="V1465" s="143">
        <v>252</v>
      </c>
      <c r="W1465" s="142">
        <f t="shared" si="707"/>
        <v>1.0051173600000001</v>
      </c>
      <c r="X1465" s="135">
        <f t="shared" si="708"/>
        <v>4.4019907299999996</v>
      </c>
      <c r="Y1465" s="135">
        <f t="shared" si="709"/>
        <v>0</v>
      </c>
      <c r="Z1465" s="148" t="str">
        <f t="shared" si="718"/>
        <v>A+J=</v>
      </c>
      <c r="AA1465" s="140">
        <f t="shared" si="719"/>
        <v>45524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4"/>
      <c r="DX1465" s="1"/>
      <c r="DY1465" s="1"/>
      <c r="DZ1465" s="1"/>
      <c r="EA1465" s="1"/>
      <c r="EB1465" s="1"/>
      <c r="EC1465" s="1"/>
    </row>
    <row r="1466" spans="1:133" ht="15" x14ac:dyDescent="0.2">
      <c r="A1466" s="134">
        <f t="shared" si="710"/>
        <v>45519</v>
      </c>
      <c r="B1466" s="135">
        <f t="shared" si="702"/>
        <v>864.95540599000003</v>
      </c>
      <c r="C1466" s="220">
        <f t="shared" si="701"/>
        <v>652.94910437346698</v>
      </c>
      <c r="D1466" s="136">
        <f t="shared" si="711"/>
        <v>6926.96</v>
      </c>
      <c r="E1466" s="137">
        <f t="shared" si="723"/>
        <v>6941.51</v>
      </c>
      <c r="F1466" s="138">
        <f t="shared" si="724"/>
        <v>45465</v>
      </c>
      <c r="G1466" s="139">
        <f t="shared" si="703"/>
        <v>2.1004885259912065E-3</v>
      </c>
      <c r="H1466" s="140">
        <f t="shared" si="716"/>
        <v>45524</v>
      </c>
      <c r="I1466" s="140">
        <f t="shared" si="704"/>
        <v>45524</v>
      </c>
      <c r="J1466" s="141">
        <f t="shared" si="712"/>
        <v>21</v>
      </c>
      <c r="K1466" s="141">
        <f t="shared" si="726"/>
        <v>18</v>
      </c>
      <c r="L1466" s="8">
        <f t="shared" si="713"/>
        <v>1.0018001400000001</v>
      </c>
      <c r="M1466" s="142">
        <f t="shared" si="725"/>
        <v>1.0046002700000001</v>
      </c>
      <c r="N1466" s="142">
        <f t="shared" si="720"/>
        <v>1.3151828257284353</v>
      </c>
      <c r="O1466" s="135">
        <f t="shared" si="722"/>
        <v>1.31755033</v>
      </c>
      <c r="P1466" s="135">
        <f t="shared" si="705"/>
        <v>860.29330793999998</v>
      </c>
      <c r="Q1466" s="190">
        <f t="shared" si="717"/>
        <v>0</v>
      </c>
      <c r="R1466" s="191">
        <f t="shared" si="714"/>
        <v>0</v>
      </c>
      <c r="S1466" s="135">
        <f t="shared" si="706"/>
        <v>0</v>
      </c>
      <c r="T1466" s="145">
        <f t="shared" si="715"/>
        <v>7.8600000000000003E-2</v>
      </c>
      <c r="U1466" s="143">
        <f t="shared" si="721"/>
        <v>18</v>
      </c>
      <c r="V1466" s="143">
        <v>252</v>
      </c>
      <c r="W1466" s="142">
        <f t="shared" si="707"/>
        <v>1.0054191960000001</v>
      </c>
      <c r="X1466" s="135">
        <f t="shared" si="708"/>
        <v>4.66209805</v>
      </c>
      <c r="Y1466" s="135">
        <f t="shared" si="709"/>
        <v>0</v>
      </c>
      <c r="Z1466" s="148" t="str">
        <f t="shared" si="718"/>
        <v>A+J=</v>
      </c>
      <c r="AA1466" s="140">
        <f t="shared" si="719"/>
        <v>45524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4"/>
      <c r="DX1466" s="1"/>
      <c r="DY1466" s="1"/>
      <c r="DZ1466" s="1"/>
      <c r="EA1466" s="1"/>
      <c r="EB1466" s="1"/>
      <c r="EC1466" s="1"/>
    </row>
    <row r="1467" spans="1:133" ht="15" x14ac:dyDescent="0.2">
      <c r="A1467" s="134">
        <f t="shared" si="710"/>
        <v>45520</v>
      </c>
      <c r="B1467" s="135">
        <f t="shared" si="702"/>
        <v>865.30161656999996</v>
      </c>
      <c r="C1467" s="220">
        <f t="shared" si="701"/>
        <v>652.94910437346698</v>
      </c>
      <c r="D1467" s="136">
        <f t="shared" si="711"/>
        <v>6926.96</v>
      </c>
      <c r="E1467" s="137">
        <f t="shared" si="723"/>
        <v>6941.51</v>
      </c>
      <c r="F1467" s="138">
        <f t="shared" si="724"/>
        <v>45465</v>
      </c>
      <c r="G1467" s="139">
        <f t="shared" si="703"/>
        <v>2.1004885259912065E-3</v>
      </c>
      <c r="H1467" s="140">
        <f t="shared" si="716"/>
        <v>45524</v>
      </c>
      <c r="I1467" s="140">
        <f t="shared" si="704"/>
        <v>45524</v>
      </c>
      <c r="J1467" s="141">
        <f t="shared" si="712"/>
        <v>21</v>
      </c>
      <c r="K1467" s="141">
        <f t="shared" si="726"/>
        <v>19</v>
      </c>
      <c r="L1467" s="8">
        <f t="shared" si="713"/>
        <v>1.00190025</v>
      </c>
      <c r="M1467" s="142">
        <f t="shared" si="725"/>
        <v>1.0046002700000001</v>
      </c>
      <c r="N1467" s="142">
        <f t="shared" si="720"/>
        <v>1.3151828257284353</v>
      </c>
      <c r="O1467" s="135">
        <f t="shared" si="722"/>
        <v>1.317682</v>
      </c>
      <c r="P1467" s="135">
        <f t="shared" si="705"/>
        <v>860.37928174000001</v>
      </c>
      <c r="Q1467" s="190">
        <f t="shared" si="717"/>
        <v>0</v>
      </c>
      <c r="R1467" s="191">
        <f t="shared" si="714"/>
        <v>0</v>
      </c>
      <c r="S1467" s="135">
        <f t="shared" si="706"/>
        <v>0</v>
      </c>
      <c r="T1467" s="145">
        <f t="shared" si="715"/>
        <v>7.8600000000000003E-2</v>
      </c>
      <c r="U1467" s="143">
        <f t="shared" si="721"/>
        <v>19</v>
      </c>
      <c r="V1467" s="143">
        <v>252</v>
      </c>
      <c r="W1467" s="142">
        <f t="shared" si="707"/>
        <v>1.005721122</v>
      </c>
      <c r="X1467" s="135">
        <f t="shared" si="708"/>
        <v>4.9223348299999996</v>
      </c>
      <c r="Y1467" s="135">
        <f t="shared" si="709"/>
        <v>0</v>
      </c>
      <c r="Z1467" s="148" t="str">
        <f t="shared" si="718"/>
        <v>A+J=</v>
      </c>
      <c r="AA1467" s="140">
        <f t="shared" si="719"/>
        <v>45524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4"/>
      <c r="DX1467" s="1"/>
      <c r="DY1467" s="1"/>
      <c r="DZ1467" s="1"/>
      <c r="EA1467" s="1"/>
      <c r="EB1467" s="1"/>
      <c r="EC1467" s="1"/>
    </row>
    <row r="1468" spans="1:133" ht="15" x14ac:dyDescent="0.2">
      <c r="A1468" s="134">
        <f t="shared" si="710"/>
        <v>45521</v>
      </c>
      <c r="B1468" s="135">
        <f t="shared" si="702"/>
        <v>865.64794995</v>
      </c>
      <c r="C1468" s="220">
        <f t="shared" si="701"/>
        <v>652.94910437346698</v>
      </c>
      <c r="D1468" s="136">
        <f t="shared" si="711"/>
        <v>6926.96</v>
      </c>
      <c r="E1468" s="137">
        <f t="shared" si="723"/>
        <v>6941.51</v>
      </c>
      <c r="F1468" s="138">
        <f t="shared" si="724"/>
        <v>45465</v>
      </c>
      <c r="G1468" s="139">
        <f t="shared" si="703"/>
        <v>2.1004885259912065E-3</v>
      </c>
      <c r="H1468" s="140">
        <f t="shared" si="716"/>
        <v>45524</v>
      </c>
      <c r="I1468" s="140">
        <f t="shared" si="704"/>
        <v>45524</v>
      </c>
      <c r="J1468" s="141">
        <f t="shared" si="712"/>
        <v>21</v>
      </c>
      <c r="K1468" s="141">
        <f t="shared" si="726"/>
        <v>20</v>
      </c>
      <c r="L1468" s="8">
        <f t="shared" si="713"/>
        <v>1.00200036</v>
      </c>
      <c r="M1468" s="142">
        <f t="shared" si="725"/>
        <v>1.0046002700000001</v>
      </c>
      <c r="N1468" s="142">
        <f t="shared" si="720"/>
        <v>1.3151828257284353</v>
      </c>
      <c r="O1468" s="135">
        <f t="shared" si="722"/>
        <v>1.3178136600000001</v>
      </c>
      <c r="P1468" s="135">
        <f t="shared" si="705"/>
        <v>860.46524901999999</v>
      </c>
      <c r="Q1468" s="190">
        <f t="shared" si="717"/>
        <v>0</v>
      </c>
      <c r="R1468" s="191">
        <f t="shared" si="714"/>
        <v>0</v>
      </c>
      <c r="S1468" s="135">
        <f t="shared" si="706"/>
        <v>0</v>
      </c>
      <c r="T1468" s="145">
        <f t="shared" si="715"/>
        <v>7.8600000000000003E-2</v>
      </c>
      <c r="U1468" s="143">
        <f t="shared" si="721"/>
        <v>20</v>
      </c>
      <c r="V1468" s="143">
        <v>252</v>
      </c>
      <c r="W1468" s="142">
        <f t="shared" si="707"/>
        <v>1.006023138</v>
      </c>
      <c r="X1468" s="135">
        <f t="shared" si="708"/>
        <v>5.1827009300000002</v>
      </c>
      <c r="Y1468" s="135">
        <f t="shared" si="709"/>
        <v>0</v>
      </c>
      <c r="Z1468" s="148" t="str">
        <f t="shared" si="718"/>
        <v>A+J=</v>
      </c>
      <c r="AA1468" s="140">
        <f t="shared" si="719"/>
        <v>45524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4"/>
      <c r="DX1468" s="1"/>
      <c r="DY1468" s="1"/>
      <c r="DZ1468" s="1"/>
      <c r="EA1468" s="1"/>
      <c r="EB1468" s="1"/>
      <c r="EC1468" s="1"/>
    </row>
    <row r="1469" spans="1:133" ht="15" x14ac:dyDescent="0.2">
      <c r="A1469" s="134">
        <f t="shared" si="710"/>
        <v>45522</v>
      </c>
      <c r="B1469" s="135">
        <f t="shared" si="702"/>
        <v>865.64794995</v>
      </c>
      <c r="C1469" s="220">
        <f t="shared" si="701"/>
        <v>652.94910437346698</v>
      </c>
      <c r="D1469" s="136">
        <f t="shared" si="711"/>
        <v>6926.96</v>
      </c>
      <c r="E1469" s="137">
        <f t="shared" si="723"/>
        <v>6941.51</v>
      </c>
      <c r="F1469" s="138">
        <f t="shared" si="724"/>
        <v>45465</v>
      </c>
      <c r="G1469" s="139">
        <f t="shared" si="703"/>
        <v>2.1004885259912065E-3</v>
      </c>
      <c r="H1469" s="140">
        <f t="shared" si="716"/>
        <v>45524</v>
      </c>
      <c r="I1469" s="140">
        <f t="shared" si="704"/>
        <v>45524</v>
      </c>
      <c r="J1469" s="141">
        <f t="shared" si="712"/>
        <v>21</v>
      </c>
      <c r="K1469" s="141">
        <f t="shared" si="726"/>
        <v>20</v>
      </c>
      <c r="L1469" s="8">
        <f t="shared" si="713"/>
        <v>1.00200036</v>
      </c>
      <c r="M1469" s="142">
        <f t="shared" si="725"/>
        <v>1.0046002700000001</v>
      </c>
      <c r="N1469" s="142">
        <f t="shared" si="720"/>
        <v>1.3151828257284353</v>
      </c>
      <c r="O1469" s="135">
        <f t="shared" si="722"/>
        <v>1.3178136600000001</v>
      </c>
      <c r="P1469" s="135">
        <f t="shared" si="705"/>
        <v>860.46524901999999</v>
      </c>
      <c r="Q1469" s="190">
        <f t="shared" si="717"/>
        <v>0</v>
      </c>
      <c r="R1469" s="191">
        <f t="shared" si="714"/>
        <v>0</v>
      </c>
      <c r="S1469" s="135">
        <f t="shared" si="706"/>
        <v>0</v>
      </c>
      <c r="T1469" s="145">
        <f t="shared" si="715"/>
        <v>7.8600000000000003E-2</v>
      </c>
      <c r="U1469" s="143">
        <f t="shared" si="721"/>
        <v>20</v>
      </c>
      <c r="V1469" s="143">
        <v>252</v>
      </c>
      <c r="W1469" s="142">
        <f t="shared" si="707"/>
        <v>1.006023138</v>
      </c>
      <c r="X1469" s="135">
        <f t="shared" si="708"/>
        <v>5.1827009300000002</v>
      </c>
      <c r="Y1469" s="135">
        <f t="shared" si="709"/>
        <v>0</v>
      </c>
      <c r="Z1469" s="148" t="str">
        <f t="shared" si="718"/>
        <v>A+J=</v>
      </c>
      <c r="AA1469" s="140">
        <f t="shared" si="719"/>
        <v>45524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4"/>
      <c r="DX1469" s="1"/>
      <c r="DY1469" s="1"/>
      <c r="DZ1469" s="1"/>
      <c r="EA1469" s="1"/>
      <c r="EB1469" s="1"/>
      <c r="EC1469" s="1"/>
    </row>
    <row r="1470" spans="1:133" ht="15" x14ac:dyDescent="0.2">
      <c r="A1470" s="134">
        <f t="shared" si="710"/>
        <v>45523</v>
      </c>
      <c r="B1470" s="135">
        <f t="shared" si="702"/>
        <v>865.64794995</v>
      </c>
      <c r="C1470" s="220">
        <f t="shared" si="701"/>
        <v>652.94910437346698</v>
      </c>
      <c r="D1470" s="136">
        <f t="shared" si="711"/>
        <v>6926.96</v>
      </c>
      <c r="E1470" s="137">
        <f t="shared" si="723"/>
        <v>6941.51</v>
      </c>
      <c r="F1470" s="138">
        <f t="shared" si="724"/>
        <v>45465</v>
      </c>
      <c r="G1470" s="139">
        <f t="shared" si="703"/>
        <v>2.1004885259912065E-3</v>
      </c>
      <c r="H1470" s="140">
        <f t="shared" si="716"/>
        <v>45524</v>
      </c>
      <c r="I1470" s="140">
        <f t="shared" si="704"/>
        <v>45524</v>
      </c>
      <c r="J1470" s="141">
        <f t="shared" si="712"/>
        <v>21</v>
      </c>
      <c r="K1470" s="141">
        <f t="shared" si="726"/>
        <v>20</v>
      </c>
      <c r="L1470" s="8">
        <f t="shared" si="713"/>
        <v>1.00200036</v>
      </c>
      <c r="M1470" s="142">
        <f t="shared" si="725"/>
        <v>1.0046002700000001</v>
      </c>
      <c r="N1470" s="142">
        <f t="shared" si="720"/>
        <v>1.3151828257284353</v>
      </c>
      <c r="O1470" s="135">
        <f t="shared" si="722"/>
        <v>1.3178136600000001</v>
      </c>
      <c r="P1470" s="135">
        <f t="shared" si="705"/>
        <v>860.46524901999999</v>
      </c>
      <c r="Q1470" s="190">
        <f t="shared" si="717"/>
        <v>0</v>
      </c>
      <c r="R1470" s="191">
        <f t="shared" si="714"/>
        <v>0</v>
      </c>
      <c r="S1470" s="135">
        <f t="shared" si="706"/>
        <v>0</v>
      </c>
      <c r="T1470" s="145">
        <f t="shared" si="715"/>
        <v>7.8600000000000003E-2</v>
      </c>
      <c r="U1470" s="143">
        <f t="shared" si="721"/>
        <v>20</v>
      </c>
      <c r="V1470" s="143">
        <v>252</v>
      </c>
      <c r="W1470" s="142">
        <f t="shared" si="707"/>
        <v>1.006023138</v>
      </c>
      <c r="X1470" s="135">
        <f t="shared" si="708"/>
        <v>5.1827009300000002</v>
      </c>
      <c r="Y1470" s="135">
        <f t="shared" si="709"/>
        <v>0</v>
      </c>
      <c r="Z1470" s="148" t="str">
        <f t="shared" si="718"/>
        <v>A+J=</v>
      </c>
      <c r="AA1470" s="140">
        <f t="shared" si="719"/>
        <v>45524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4"/>
      <c r="DX1470" s="1"/>
      <c r="DY1470" s="1"/>
      <c r="DZ1470" s="1"/>
      <c r="EA1470" s="1"/>
      <c r="EB1470" s="1"/>
      <c r="EC1470" s="1"/>
    </row>
    <row r="1471" spans="1:133" ht="15" x14ac:dyDescent="0.2">
      <c r="A1471" s="134">
        <f t="shared" si="710"/>
        <v>45524</v>
      </c>
      <c r="B1471" s="135">
        <f t="shared" si="702"/>
        <v>865.99442757999998</v>
      </c>
      <c r="C1471" s="220">
        <f t="shared" si="701"/>
        <v>652.94910437346698</v>
      </c>
      <c r="D1471" s="136">
        <f t="shared" si="711"/>
        <v>6926.96</v>
      </c>
      <c r="E1471" s="137">
        <f t="shared" si="723"/>
        <v>6941.51</v>
      </c>
      <c r="F1471" s="138">
        <f t="shared" si="724"/>
        <v>45465</v>
      </c>
      <c r="G1471" s="139">
        <f t="shared" si="703"/>
        <v>2.1004885259912065E-3</v>
      </c>
      <c r="H1471" s="140">
        <f t="shared" si="716"/>
        <v>45555</v>
      </c>
      <c r="I1471" s="140">
        <f t="shared" si="704"/>
        <v>45524</v>
      </c>
      <c r="J1471" s="141">
        <f t="shared" si="712"/>
        <v>21</v>
      </c>
      <c r="K1471" s="141">
        <f t="shared" si="726"/>
        <v>21</v>
      </c>
      <c r="L1471" s="8">
        <f t="shared" si="713"/>
        <v>1.00210048</v>
      </c>
      <c r="M1471" s="142">
        <f t="shared" si="725"/>
        <v>1.0046002700000001</v>
      </c>
      <c r="N1471" s="142">
        <f t="shared" si="720"/>
        <v>1.3151828257284353</v>
      </c>
      <c r="O1471" s="135">
        <f t="shared" si="722"/>
        <v>1.3179453400000001</v>
      </c>
      <c r="P1471" s="135">
        <f t="shared" si="705"/>
        <v>860.55122935999998</v>
      </c>
      <c r="Q1471" s="190">
        <f t="shared" si="717"/>
        <v>48</v>
      </c>
      <c r="R1471" s="191">
        <f>S1471/P1471</f>
        <v>2.1678883236125854E-2</v>
      </c>
      <c r="S1471" s="135">
        <f>12.09074456+6.56504506</f>
        <v>18.65578962</v>
      </c>
      <c r="T1471" s="145">
        <f t="shared" si="715"/>
        <v>7.8600000000000003E-2</v>
      </c>
      <c r="U1471" s="143">
        <f t="shared" si="721"/>
        <v>21</v>
      </c>
      <c r="V1471" s="143">
        <v>252</v>
      </c>
      <c r="W1471" s="142">
        <f t="shared" si="707"/>
        <v>1.0063252460000001</v>
      </c>
      <c r="X1471" s="135">
        <f t="shared" si="708"/>
        <v>5.4431982200000002</v>
      </c>
      <c r="Y1471" s="135">
        <f t="shared" si="709"/>
        <v>24.098987839999999</v>
      </c>
      <c r="Z1471" s="148" t="str">
        <f t="shared" si="718"/>
        <v>A+J=</v>
      </c>
      <c r="AA1471" s="140">
        <f t="shared" si="719"/>
        <v>45524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4"/>
      <c r="DX1471" s="1"/>
      <c r="DY1471" s="1"/>
      <c r="DZ1471" s="1"/>
      <c r="EA1471" s="1"/>
      <c r="EB1471" s="1"/>
      <c r="EC1471" s="1"/>
    </row>
    <row r="1472" spans="1:133" ht="15" x14ac:dyDescent="0.2">
      <c r="A1472" s="134">
        <f t="shared" si="710"/>
        <v>45525</v>
      </c>
      <c r="B1472" s="135">
        <f t="shared" si="702"/>
        <v>842.28715003000002</v>
      </c>
      <c r="C1472" s="220">
        <f t="shared" si="701"/>
        <v>638.79389698072339</v>
      </c>
      <c r="D1472" s="136">
        <f t="shared" si="711"/>
        <v>6941.51</v>
      </c>
      <c r="E1472" s="137">
        <f t="shared" si="723"/>
        <v>6967.89</v>
      </c>
      <c r="F1472" s="138">
        <f t="shared" si="724"/>
        <v>45493</v>
      </c>
      <c r="G1472" s="139">
        <f t="shared" si="703"/>
        <v>3.8003258656977845E-3</v>
      </c>
      <c r="H1472" s="140">
        <f t="shared" si="716"/>
        <v>45555</v>
      </c>
      <c r="I1472" s="140">
        <f t="shared" si="704"/>
        <v>45555</v>
      </c>
      <c r="J1472" s="141">
        <f t="shared" si="712"/>
        <v>23</v>
      </c>
      <c r="K1472" s="141">
        <f t="shared" si="726"/>
        <v>1</v>
      </c>
      <c r="L1472" s="8">
        <f t="shared" si="713"/>
        <v>1.00016493</v>
      </c>
      <c r="M1472" s="142">
        <f t="shared" si="725"/>
        <v>1.00210048</v>
      </c>
      <c r="N1472" s="142">
        <f t="shared" si="720"/>
        <v>1.3179453409502213</v>
      </c>
      <c r="O1472" s="135">
        <f t="shared" si="722"/>
        <v>1.3181627</v>
      </c>
      <c r="P1472" s="135">
        <f t="shared" si="705"/>
        <v>842.03428798000004</v>
      </c>
      <c r="Q1472" s="190">
        <f t="shared" si="717"/>
        <v>0</v>
      </c>
      <c r="R1472" s="191">
        <f t="shared" si="714"/>
        <v>0</v>
      </c>
      <c r="S1472" s="135">
        <f t="shared" si="706"/>
        <v>0</v>
      </c>
      <c r="T1472" s="145">
        <f t="shared" si="715"/>
        <v>7.8600000000000003E-2</v>
      </c>
      <c r="U1472" s="143">
        <f t="shared" si="721"/>
        <v>1</v>
      </c>
      <c r="V1472" s="143">
        <v>252</v>
      </c>
      <c r="W1472" s="142">
        <f t="shared" si="707"/>
        <v>1.0003002990000001</v>
      </c>
      <c r="X1472" s="135">
        <f t="shared" si="708"/>
        <v>0.25286205</v>
      </c>
      <c r="Y1472" s="135">
        <f t="shared" si="709"/>
        <v>0</v>
      </c>
      <c r="Z1472" s="148" t="str">
        <f t="shared" si="718"/>
        <v>A+J=</v>
      </c>
      <c r="AA1472" s="140">
        <f t="shared" si="719"/>
        <v>45555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4"/>
      <c r="DX1472" s="1"/>
      <c r="DY1472" s="1"/>
      <c r="DZ1472" s="1"/>
      <c r="EA1472" s="1"/>
      <c r="EB1472" s="1"/>
      <c r="EC1472" s="1"/>
    </row>
    <row r="1473" spans="1:133" ht="15" x14ac:dyDescent="0.2">
      <c r="A1473" s="134">
        <f t="shared" si="710"/>
        <v>45526</v>
      </c>
      <c r="B1473" s="135">
        <f t="shared" si="702"/>
        <v>842.67905063000001</v>
      </c>
      <c r="C1473" s="220">
        <f t="shared" si="701"/>
        <v>638.79389698072339</v>
      </c>
      <c r="D1473" s="136">
        <f t="shared" si="711"/>
        <v>6941.51</v>
      </c>
      <c r="E1473" s="137">
        <f t="shared" si="723"/>
        <v>6967.89</v>
      </c>
      <c r="F1473" s="138">
        <f t="shared" si="724"/>
        <v>45493</v>
      </c>
      <c r="G1473" s="139">
        <f t="shared" si="703"/>
        <v>3.8003258656977845E-3</v>
      </c>
      <c r="H1473" s="140">
        <f t="shared" si="716"/>
        <v>45555</v>
      </c>
      <c r="I1473" s="140">
        <f t="shared" si="704"/>
        <v>45555</v>
      </c>
      <c r="J1473" s="141">
        <f t="shared" si="712"/>
        <v>23</v>
      </c>
      <c r="K1473" s="141">
        <f t="shared" si="726"/>
        <v>2</v>
      </c>
      <c r="L1473" s="8">
        <f t="shared" si="713"/>
        <v>1.0003298899999999</v>
      </c>
      <c r="M1473" s="142">
        <f t="shared" si="725"/>
        <v>1.00210048</v>
      </c>
      <c r="N1473" s="142">
        <f t="shared" si="720"/>
        <v>1.3179453409502213</v>
      </c>
      <c r="O1473" s="135">
        <f t="shared" si="722"/>
        <v>1.3183801100000001</v>
      </c>
      <c r="P1473" s="135">
        <f t="shared" si="705"/>
        <v>842.17316816000005</v>
      </c>
      <c r="Q1473" s="190">
        <f t="shared" si="717"/>
        <v>0</v>
      </c>
      <c r="R1473" s="191">
        <f t="shared" si="714"/>
        <v>0</v>
      </c>
      <c r="S1473" s="135">
        <f t="shared" si="706"/>
        <v>0</v>
      </c>
      <c r="T1473" s="145">
        <f t="shared" si="715"/>
        <v>7.8600000000000003E-2</v>
      </c>
      <c r="U1473" s="143">
        <f t="shared" si="721"/>
        <v>2</v>
      </c>
      <c r="V1473" s="143">
        <v>252</v>
      </c>
      <c r="W1473" s="142">
        <f t="shared" si="707"/>
        <v>1.0006006869999999</v>
      </c>
      <c r="X1473" s="135">
        <f t="shared" si="708"/>
        <v>0.50588246999999997</v>
      </c>
      <c r="Y1473" s="135">
        <f t="shared" si="709"/>
        <v>0</v>
      </c>
      <c r="Z1473" s="148" t="str">
        <f t="shared" si="718"/>
        <v>A+J=</v>
      </c>
      <c r="AA1473" s="140">
        <f t="shared" si="719"/>
        <v>45555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4"/>
      <c r="DX1473" s="1"/>
      <c r="DY1473" s="1"/>
      <c r="DZ1473" s="1"/>
      <c r="EA1473" s="1"/>
      <c r="EB1473" s="1"/>
      <c r="EC1473" s="1"/>
    </row>
    <row r="1474" spans="1:133" ht="15" x14ac:dyDescent="0.2">
      <c r="A1474" s="134">
        <f t="shared" si="710"/>
        <v>45527</v>
      </c>
      <c r="B1474" s="135">
        <f t="shared" si="702"/>
        <v>843.07113049999998</v>
      </c>
      <c r="C1474" s="220">
        <f t="shared" si="701"/>
        <v>638.79389698072339</v>
      </c>
      <c r="D1474" s="136">
        <f t="shared" si="711"/>
        <v>6941.51</v>
      </c>
      <c r="E1474" s="137">
        <f t="shared" si="723"/>
        <v>6967.89</v>
      </c>
      <c r="F1474" s="138">
        <f t="shared" si="724"/>
        <v>45493</v>
      </c>
      <c r="G1474" s="139">
        <f t="shared" si="703"/>
        <v>3.8003258656977845E-3</v>
      </c>
      <c r="H1474" s="140">
        <f t="shared" si="716"/>
        <v>45555</v>
      </c>
      <c r="I1474" s="140">
        <f t="shared" si="704"/>
        <v>45555</v>
      </c>
      <c r="J1474" s="141">
        <f t="shared" si="712"/>
        <v>23</v>
      </c>
      <c r="K1474" s="141">
        <f t="shared" si="726"/>
        <v>3</v>
      </c>
      <c r="L1474" s="8">
        <f t="shared" si="713"/>
        <v>1.00049487</v>
      </c>
      <c r="M1474" s="142">
        <f t="shared" si="725"/>
        <v>1.00210048</v>
      </c>
      <c r="N1474" s="142">
        <f t="shared" si="720"/>
        <v>1.3179453409502213</v>
      </c>
      <c r="O1474" s="135">
        <f t="shared" si="722"/>
        <v>1.31859755</v>
      </c>
      <c r="P1474" s="135">
        <f t="shared" si="705"/>
        <v>842.31206751000002</v>
      </c>
      <c r="Q1474" s="190">
        <f t="shared" si="717"/>
        <v>0</v>
      </c>
      <c r="R1474" s="191">
        <f t="shared" si="714"/>
        <v>0</v>
      </c>
      <c r="S1474" s="135">
        <f t="shared" si="706"/>
        <v>0</v>
      </c>
      <c r="T1474" s="145">
        <f t="shared" si="715"/>
        <v>7.8600000000000003E-2</v>
      </c>
      <c r="U1474" s="143">
        <f t="shared" si="721"/>
        <v>3</v>
      </c>
      <c r="V1474" s="143">
        <v>252</v>
      </c>
      <c r="W1474" s="142">
        <f t="shared" si="707"/>
        <v>1.000901166</v>
      </c>
      <c r="X1474" s="135">
        <f t="shared" si="708"/>
        <v>0.75906298999999999</v>
      </c>
      <c r="Y1474" s="135">
        <f t="shared" si="709"/>
        <v>0</v>
      </c>
      <c r="Z1474" s="148" t="str">
        <f t="shared" si="718"/>
        <v>A+J=</v>
      </c>
      <c r="AA1474" s="140">
        <f t="shared" si="719"/>
        <v>45555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4"/>
      <c r="DX1474" s="1"/>
      <c r="DY1474" s="1"/>
      <c r="DZ1474" s="1"/>
      <c r="EA1474" s="1"/>
      <c r="EB1474" s="1"/>
      <c r="EC1474" s="1"/>
    </row>
    <row r="1475" spans="1:133" ht="15" x14ac:dyDescent="0.2">
      <c r="A1475" s="134">
        <f t="shared" si="710"/>
        <v>45528</v>
      </c>
      <c r="B1475" s="135">
        <f t="shared" si="702"/>
        <v>843.46339609000006</v>
      </c>
      <c r="C1475" s="220">
        <f t="shared" si="701"/>
        <v>638.79389698072339</v>
      </c>
      <c r="D1475" s="136">
        <f t="shared" si="711"/>
        <v>6941.51</v>
      </c>
      <c r="E1475" s="137">
        <f t="shared" si="723"/>
        <v>6967.89</v>
      </c>
      <c r="F1475" s="138">
        <f t="shared" si="724"/>
        <v>45493</v>
      </c>
      <c r="G1475" s="139">
        <f t="shared" si="703"/>
        <v>3.8003258656977845E-3</v>
      </c>
      <c r="H1475" s="140">
        <f t="shared" si="716"/>
        <v>45555</v>
      </c>
      <c r="I1475" s="140">
        <f t="shared" si="704"/>
        <v>45555</v>
      </c>
      <c r="J1475" s="141">
        <f t="shared" si="712"/>
        <v>23</v>
      </c>
      <c r="K1475" s="141">
        <f t="shared" si="726"/>
        <v>4</v>
      </c>
      <c r="L1475" s="8">
        <f t="shared" si="713"/>
        <v>1.0006598900000001</v>
      </c>
      <c r="M1475" s="142">
        <f t="shared" si="725"/>
        <v>1.00210048</v>
      </c>
      <c r="N1475" s="142">
        <f t="shared" si="720"/>
        <v>1.3179453409502213</v>
      </c>
      <c r="O1475" s="135">
        <f t="shared" si="722"/>
        <v>1.3188150300000001</v>
      </c>
      <c r="P1475" s="135">
        <f t="shared" si="705"/>
        <v>842.45099241000003</v>
      </c>
      <c r="Q1475" s="190">
        <f t="shared" si="717"/>
        <v>0</v>
      </c>
      <c r="R1475" s="191">
        <f t="shared" si="714"/>
        <v>0</v>
      </c>
      <c r="S1475" s="135">
        <f t="shared" si="706"/>
        <v>0</v>
      </c>
      <c r="T1475" s="145">
        <f t="shared" si="715"/>
        <v>7.8600000000000003E-2</v>
      </c>
      <c r="U1475" s="143">
        <f t="shared" si="721"/>
        <v>4</v>
      </c>
      <c r="V1475" s="143">
        <v>252</v>
      </c>
      <c r="W1475" s="142">
        <f t="shared" si="707"/>
        <v>1.0012017360000001</v>
      </c>
      <c r="X1475" s="135">
        <f t="shared" si="708"/>
        <v>1.01240368</v>
      </c>
      <c r="Y1475" s="135">
        <f t="shared" si="709"/>
        <v>0</v>
      </c>
      <c r="Z1475" s="148" t="str">
        <f t="shared" si="718"/>
        <v>A+J=</v>
      </c>
      <c r="AA1475" s="140">
        <f t="shared" si="719"/>
        <v>45555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4"/>
      <c r="DX1475" s="1"/>
      <c r="DY1475" s="1"/>
      <c r="DZ1475" s="1"/>
      <c r="EA1475" s="1"/>
      <c r="EB1475" s="1"/>
      <c r="EC1475" s="1"/>
    </row>
    <row r="1476" spans="1:133" ht="15" x14ac:dyDescent="0.2">
      <c r="A1476" s="134">
        <f t="shared" si="710"/>
        <v>45529</v>
      </c>
      <c r="B1476" s="135">
        <f t="shared" si="702"/>
        <v>843.46339609000006</v>
      </c>
      <c r="C1476" s="220">
        <f t="shared" si="701"/>
        <v>638.79389698072339</v>
      </c>
      <c r="D1476" s="136">
        <f t="shared" si="711"/>
        <v>6941.51</v>
      </c>
      <c r="E1476" s="137">
        <f t="shared" si="723"/>
        <v>6967.89</v>
      </c>
      <c r="F1476" s="138">
        <f t="shared" si="724"/>
        <v>45493</v>
      </c>
      <c r="G1476" s="139">
        <f t="shared" si="703"/>
        <v>3.8003258656977845E-3</v>
      </c>
      <c r="H1476" s="140">
        <f t="shared" si="716"/>
        <v>45555</v>
      </c>
      <c r="I1476" s="140">
        <f t="shared" si="704"/>
        <v>45555</v>
      </c>
      <c r="J1476" s="141">
        <f t="shared" si="712"/>
        <v>23</v>
      </c>
      <c r="K1476" s="141">
        <f t="shared" si="726"/>
        <v>4</v>
      </c>
      <c r="L1476" s="8">
        <f t="shared" si="713"/>
        <v>1.0006598900000001</v>
      </c>
      <c r="M1476" s="142">
        <f t="shared" si="725"/>
        <v>1.00210048</v>
      </c>
      <c r="N1476" s="142">
        <f t="shared" si="720"/>
        <v>1.3179453409502213</v>
      </c>
      <c r="O1476" s="135">
        <f t="shared" si="722"/>
        <v>1.3188150300000001</v>
      </c>
      <c r="P1476" s="135">
        <f t="shared" si="705"/>
        <v>842.45099241000003</v>
      </c>
      <c r="Q1476" s="190">
        <f t="shared" si="717"/>
        <v>0</v>
      </c>
      <c r="R1476" s="191">
        <f t="shared" si="714"/>
        <v>0</v>
      </c>
      <c r="S1476" s="135">
        <f t="shared" si="706"/>
        <v>0</v>
      </c>
      <c r="T1476" s="145">
        <f t="shared" si="715"/>
        <v>7.8600000000000003E-2</v>
      </c>
      <c r="U1476" s="143">
        <f t="shared" si="721"/>
        <v>4</v>
      </c>
      <c r="V1476" s="143">
        <v>252</v>
      </c>
      <c r="W1476" s="142">
        <f t="shared" si="707"/>
        <v>1.0012017360000001</v>
      </c>
      <c r="X1476" s="135">
        <f t="shared" si="708"/>
        <v>1.01240368</v>
      </c>
      <c r="Y1476" s="135">
        <f t="shared" si="709"/>
        <v>0</v>
      </c>
      <c r="Z1476" s="148" t="str">
        <f t="shared" si="718"/>
        <v>A+J=</v>
      </c>
      <c r="AA1476" s="140">
        <f t="shared" si="719"/>
        <v>45555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4"/>
      <c r="DX1476" s="1"/>
      <c r="DY1476" s="1"/>
      <c r="DZ1476" s="1"/>
      <c r="EA1476" s="1"/>
      <c r="EB1476" s="1"/>
      <c r="EC1476" s="1"/>
    </row>
    <row r="1477" spans="1:133" ht="15" x14ac:dyDescent="0.2">
      <c r="A1477" s="134">
        <f t="shared" si="710"/>
        <v>45530</v>
      </c>
      <c r="B1477" s="135">
        <f t="shared" si="702"/>
        <v>843.46339609000006</v>
      </c>
      <c r="C1477" s="220">
        <f t="shared" si="701"/>
        <v>638.79389698072339</v>
      </c>
      <c r="D1477" s="136">
        <f t="shared" si="711"/>
        <v>6941.51</v>
      </c>
      <c r="E1477" s="137">
        <f t="shared" si="723"/>
        <v>6967.89</v>
      </c>
      <c r="F1477" s="138">
        <f t="shared" si="724"/>
        <v>45493</v>
      </c>
      <c r="G1477" s="139">
        <f t="shared" si="703"/>
        <v>3.8003258656977845E-3</v>
      </c>
      <c r="H1477" s="140">
        <f t="shared" si="716"/>
        <v>45555</v>
      </c>
      <c r="I1477" s="140">
        <f t="shared" si="704"/>
        <v>45555</v>
      </c>
      <c r="J1477" s="141">
        <f t="shared" si="712"/>
        <v>23</v>
      </c>
      <c r="K1477" s="141">
        <f t="shared" si="726"/>
        <v>4</v>
      </c>
      <c r="L1477" s="8">
        <f t="shared" si="713"/>
        <v>1.0006598900000001</v>
      </c>
      <c r="M1477" s="142">
        <f t="shared" si="725"/>
        <v>1.00210048</v>
      </c>
      <c r="N1477" s="142">
        <f t="shared" si="720"/>
        <v>1.3179453409502213</v>
      </c>
      <c r="O1477" s="135">
        <f t="shared" si="722"/>
        <v>1.3188150300000001</v>
      </c>
      <c r="P1477" s="135">
        <f t="shared" si="705"/>
        <v>842.45099241000003</v>
      </c>
      <c r="Q1477" s="190">
        <f t="shared" si="717"/>
        <v>0</v>
      </c>
      <c r="R1477" s="191">
        <f t="shared" si="714"/>
        <v>0</v>
      </c>
      <c r="S1477" s="135">
        <f t="shared" si="706"/>
        <v>0</v>
      </c>
      <c r="T1477" s="145">
        <f t="shared" si="715"/>
        <v>7.8600000000000003E-2</v>
      </c>
      <c r="U1477" s="143">
        <f t="shared" si="721"/>
        <v>4</v>
      </c>
      <c r="V1477" s="143">
        <v>252</v>
      </c>
      <c r="W1477" s="142">
        <f t="shared" si="707"/>
        <v>1.0012017360000001</v>
      </c>
      <c r="X1477" s="135">
        <f t="shared" si="708"/>
        <v>1.01240368</v>
      </c>
      <c r="Y1477" s="135">
        <f t="shared" si="709"/>
        <v>0</v>
      </c>
      <c r="Z1477" s="148" t="str">
        <f t="shared" si="718"/>
        <v>A+J=</v>
      </c>
      <c r="AA1477" s="140">
        <f t="shared" si="719"/>
        <v>45555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4"/>
      <c r="DX1477" s="1"/>
      <c r="DY1477" s="1"/>
      <c r="DZ1477" s="1"/>
      <c r="EA1477" s="1"/>
      <c r="EB1477" s="1"/>
      <c r="EC1477" s="1"/>
    </row>
    <row r="1478" spans="1:133" ht="15" x14ac:dyDescent="0.2">
      <c r="A1478" s="134">
        <f t="shared" si="710"/>
        <v>45531</v>
      </c>
      <c r="B1478" s="135">
        <f t="shared" si="702"/>
        <v>843.85584576000008</v>
      </c>
      <c r="C1478" s="220">
        <f t="shared" si="701"/>
        <v>638.79389698072339</v>
      </c>
      <c r="D1478" s="136">
        <f t="shared" si="711"/>
        <v>6941.51</v>
      </c>
      <c r="E1478" s="137">
        <f t="shared" si="723"/>
        <v>6967.89</v>
      </c>
      <c r="F1478" s="138">
        <f t="shared" si="724"/>
        <v>45493</v>
      </c>
      <c r="G1478" s="139">
        <f t="shared" si="703"/>
        <v>3.8003258656977845E-3</v>
      </c>
      <c r="H1478" s="140">
        <f t="shared" si="716"/>
        <v>45555</v>
      </c>
      <c r="I1478" s="140">
        <f t="shared" si="704"/>
        <v>45555</v>
      </c>
      <c r="J1478" s="141">
        <f t="shared" si="712"/>
        <v>23</v>
      </c>
      <c r="K1478" s="141">
        <f t="shared" si="726"/>
        <v>5</v>
      </c>
      <c r="L1478" s="8">
        <f t="shared" si="713"/>
        <v>1.0008249300000001</v>
      </c>
      <c r="M1478" s="142">
        <f t="shared" si="725"/>
        <v>1.00210048</v>
      </c>
      <c r="N1478" s="142">
        <f t="shared" si="720"/>
        <v>1.3179453409502213</v>
      </c>
      <c r="O1478" s="135">
        <f t="shared" si="722"/>
        <v>1.31903255</v>
      </c>
      <c r="P1478" s="135">
        <f t="shared" si="705"/>
        <v>842.58994285000006</v>
      </c>
      <c r="Q1478" s="190">
        <f t="shared" si="717"/>
        <v>0</v>
      </c>
      <c r="R1478" s="191">
        <f t="shared" si="714"/>
        <v>0</v>
      </c>
      <c r="S1478" s="135">
        <f t="shared" si="706"/>
        <v>0</v>
      </c>
      <c r="T1478" s="145">
        <f t="shared" si="715"/>
        <v>7.8600000000000003E-2</v>
      </c>
      <c r="U1478" s="143">
        <f t="shared" si="721"/>
        <v>5</v>
      </c>
      <c r="V1478" s="143">
        <v>252</v>
      </c>
      <c r="W1478" s="142">
        <f t="shared" si="707"/>
        <v>1.0015023949999999</v>
      </c>
      <c r="X1478" s="135">
        <f t="shared" si="708"/>
        <v>1.2659029100000001</v>
      </c>
      <c r="Y1478" s="135">
        <f t="shared" si="709"/>
        <v>0</v>
      </c>
      <c r="Z1478" s="148" t="str">
        <f t="shared" si="718"/>
        <v>A+J=</v>
      </c>
      <c r="AA1478" s="140">
        <f t="shared" si="719"/>
        <v>45555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4"/>
      <c r="DX1478" s="1"/>
      <c r="DY1478" s="1"/>
      <c r="DZ1478" s="1"/>
      <c r="EA1478" s="1"/>
      <c r="EB1478" s="1"/>
      <c r="EC1478" s="1"/>
    </row>
    <row r="1479" spans="1:133" ht="15" x14ac:dyDescent="0.2">
      <c r="A1479" s="134">
        <f t="shared" si="710"/>
        <v>45532</v>
      </c>
      <c r="B1479" s="135">
        <f t="shared" si="702"/>
        <v>844.24847489000001</v>
      </c>
      <c r="C1479" s="220">
        <f t="shared" si="701"/>
        <v>638.79389698072339</v>
      </c>
      <c r="D1479" s="136">
        <f t="shared" si="711"/>
        <v>6941.51</v>
      </c>
      <c r="E1479" s="137">
        <f t="shared" si="723"/>
        <v>6967.89</v>
      </c>
      <c r="F1479" s="138">
        <f t="shared" si="724"/>
        <v>45493</v>
      </c>
      <c r="G1479" s="139">
        <f t="shared" si="703"/>
        <v>3.8003258656977845E-3</v>
      </c>
      <c r="H1479" s="140">
        <f t="shared" si="716"/>
        <v>45555</v>
      </c>
      <c r="I1479" s="140">
        <f t="shared" si="704"/>
        <v>45555</v>
      </c>
      <c r="J1479" s="141">
        <f t="shared" si="712"/>
        <v>23</v>
      </c>
      <c r="K1479" s="141">
        <f t="shared" si="726"/>
        <v>6</v>
      </c>
      <c r="L1479" s="8">
        <f t="shared" si="713"/>
        <v>1.00099</v>
      </c>
      <c r="M1479" s="142">
        <f t="shared" si="725"/>
        <v>1.00210048</v>
      </c>
      <c r="N1479" s="142">
        <f t="shared" si="720"/>
        <v>1.3179453409502213</v>
      </c>
      <c r="O1479" s="135">
        <f t="shared" si="722"/>
        <v>1.3192501000000001</v>
      </c>
      <c r="P1479" s="135">
        <f t="shared" si="705"/>
        <v>842.72891246999995</v>
      </c>
      <c r="Q1479" s="190">
        <f t="shared" si="717"/>
        <v>0</v>
      </c>
      <c r="R1479" s="191">
        <f t="shared" si="714"/>
        <v>0</v>
      </c>
      <c r="S1479" s="135">
        <f t="shared" si="706"/>
        <v>0</v>
      </c>
      <c r="T1479" s="145">
        <f t="shared" si="715"/>
        <v>7.8600000000000003E-2</v>
      </c>
      <c r="U1479" s="143">
        <f t="shared" si="721"/>
        <v>6</v>
      </c>
      <c r="V1479" s="143">
        <v>252</v>
      </c>
      <c r="W1479" s="142">
        <f t="shared" si="707"/>
        <v>1.001803145</v>
      </c>
      <c r="X1479" s="135">
        <f t="shared" si="708"/>
        <v>1.51956242</v>
      </c>
      <c r="Y1479" s="135">
        <f t="shared" si="709"/>
        <v>0</v>
      </c>
      <c r="Z1479" s="148" t="str">
        <f t="shared" si="718"/>
        <v>A+J=</v>
      </c>
      <c r="AA1479" s="140">
        <f t="shared" si="719"/>
        <v>45555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4"/>
      <c r="DX1479" s="1"/>
      <c r="DY1479" s="1"/>
      <c r="DZ1479" s="1"/>
      <c r="EA1479" s="1"/>
      <c r="EB1479" s="1"/>
      <c r="EC1479" s="1"/>
    </row>
    <row r="1480" spans="1:133" ht="15" x14ac:dyDescent="0.2">
      <c r="A1480" s="134">
        <f t="shared" si="710"/>
        <v>45533</v>
      </c>
      <c r="B1480" s="135">
        <f t="shared" si="702"/>
        <v>844.64128266</v>
      </c>
      <c r="C1480" s="220">
        <f t="shared" si="701"/>
        <v>638.79389698072339</v>
      </c>
      <c r="D1480" s="136">
        <f t="shared" si="711"/>
        <v>6941.51</v>
      </c>
      <c r="E1480" s="137">
        <f t="shared" si="723"/>
        <v>6967.89</v>
      </c>
      <c r="F1480" s="138">
        <f t="shared" si="724"/>
        <v>45493</v>
      </c>
      <c r="G1480" s="139">
        <f t="shared" si="703"/>
        <v>3.8003258656977845E-3</v>
      </c>
      <c r="H1480" s="140">
        <f t="shared" si="716"/>
        <v>45555</v>
      </c>
      <c r="I1480" s="140">
        <f t="shared" si="704"/>
        <v>45555</v>
      </c>
      <c r="J1480" s="141">
        <f t="shared" si="712"/>
        <v>23</v>
      </c>
      <c r="K1480" s="141">
        <f t="shared" si="726"/>
        <v>7</v>
      </c>
      <c r="L1480" s="8">
        <f t="shared" si="713"/>
        <v>1.0011550899999999</v>
      </c>
      <c r="M1480" s="142">
        <f t="shared" si="725"/>
        <v>1.00210048</v>
      </c>
      <c r="N1480" s="142">
        <f t="shared" si="720"/>
        <v>1.3179453409502213</v>
      </c>
      <c r="O1480" s="135">
        <f t="shared" si="722"/>
        <v>1.31946768</v>
      </c>
      <c r="P1480" s="135">
        <f t="shared" si="705"/>
        <v>842.86790124000004</v>
      </c>
      <c r="Q1480" s="190">
        <f t="shared" si="717"/>
        <v>0</v>
      </c>
      <c r="R1480" s="191">
        <f t="shared" si="714"/>
        <v>0</v>
      </c>
      <c r="S1480" s="135">
        <f t="shared" si="706"/>
        <v>0</v>
      </c>
      <c r="T1480" s="145">
        <f t="shared" si="715"/>
        <v>7.8600000000000003E-2</v>
      </c>
      <c r="U1480" s="143">
        <f t="shared" si="721"/>
        <v>7</v>
      </c>
      <c r="V1480" s="143">
        <v>252</v>
      </c>
      <c r="W1480" s="142">
        <f t="shared" si="707"/>
        <v>1.002103985</v>
      </c>
      <c r="X1480" s="135">
        <f t="shared" si="708"/>
        <v>1.77338142</v>
      </c>
      <c r="Y1480" s="135">
        <f t="shared" si="709"/>
        <v>0</v>
      </c>
      <c r="Z1480" s="148" t="str">
        <f t="shared" si="718"/>
        <v>A+J=</v>
      </c>
      <c r="AA1480" s="140">
        <f t="shared" si="719"/>
        <v>45555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4"/>
      <c r="DX1480" s="1"/>
      <c r="DY1480" s="1"/>
      <c r="DZ1480" s="1"/>
      <c r="EA1480" s="1"/>
      <c r="EB1480" s="1"/>
      <c r="EC1480" s="1"/>
    </row>
    <row r="1481" spans="1:133" ht="15" x14ac:dyDescent="0.2">
      <c r="A1481" s="134">
        <f t="shared" si="710"/>
        <v>45534</v>
      </c>
      <c r="B1481" s="135">
        <f t="shared" si="702"/>
        <v>845.03427638000005</v>
      </c>
      <c r="C1481" s="220">
        <f t="shared" ref="C1481:C1544" si="727">C1480-(S1480/O1480)</f>
        <v>638.79389698072339</v>
      </c>
      <c r="D1481" s="136">
        <f t="shared" si="711"/>
        <v>6941.51</v>
      </c>
      <c r="E1481" s="137">
        <f t="shared" si="723"/>
        <v>6967.89</v>
      </c>
      <c r="F1481" s="138">
        <f t="shared" si="724"/>
        <v>45493</v>
      </c>
      <c r="G1481" s="139">
        <f t="shared" si="703"/>
        <v>3.8003258656977845E-3</v>
      </c>
      <c r="H1481" s="140">
        <f t="shared" si="716"/>
        <v>45555</v>
      </c>
      <c r="I1481" s="140">
        <f t="shared" si="704"/>
        <v>45555</v>
      </c>
      <c r="J1481" s="141">
        <f t="shared" si="712"/>
        <v>23</v>
      </c>
      <c r="K1481" s="141">
        <f t="shared" si="726"/>
        <v>8</v>
      </c>
      <c r="L1481" s="8">
        <f t="shared" si="713"/>
        <v>1.00132021</v>
      </c>
      <c r="M1481" s="142">
        <f t="shared" si="725"/>
        <v>1.00210048</v>
      </c>
      <c r="N1481" s="142">
        <f t="shared" si="720"/>
        <v>1.3179453409502213</v>
      </c>
      <c r="O1481" s="135">
        <f t="shared" si="722"/>
        <v>1.3196853</v>
      </c>
      <c r="P1481" s="135">
        <f t="shared" si="705"/>
        <v>843.00691557000005</v>
      </c>
      <c r="Q1481" s="190">
        <f t="shared" si="717"/>
        <v>0</v>
      </c>
      <c r="R1481" s="191">
        <f t="shared" si="714"/>
        <v>0</v>
      </c>
      <c r="S1481" s="135">
        <f t="shared" si="706"/>
        <v>0</v>
      </c>
      <c r="T1481" s="145">
        <f t="shared" si="715"/>
        <v>7.8600000000000003E-2</v>
      </c>
      <c r="U1481" s="143">
        <f t="shared" si="721"/>
        <v>8</v>
      </c>
      <c r="V1481" s="143">
        <v>252</v>
      </c>
      <c r="W1481" s="142">
        <f t="shared" si="707"/>
        <v>1.0024049159999999</v>
      </c>
      <c r="X1481" s="135">
        <f t="shared" si="708"/>
        <v>2.0273608099999998</v>
      </c>
      <c r="Y1481" s="135">
        <f t="shared" si="709"/>
        <v>0</v>
      </c>
      <c r="Z1481" s="148" t="str">
        <f t="shared" si="718"/>
        <v>A+J=</v>
      </c>
      <c r="AA1481" s="140">
        <f t="shared" si="719"/>
        <v>45555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4"/>
      <c r="DX1481" s="1"/>
      <c r="DY1481" s="1"/>
      <c r="DZ1481" s="1"/>
      <c r="EA1481" s="1"/>
      <c r="EB1481" s="1"/>
      <c r="EC1481" s="1"/>
    </row>
    <row r="1482" spans="1:133" ht="15" x14ac:dyDescent="0.2">
      <c r="A1482" s="134">
        <f t="shared" si="710"/>
        <v>45535</v>
      </c>
      <c r="B1482" s="135">
        <f t="shared" ref="B1482:B1545" si="728">(P1482+X1482)</f>
        <v>845.42745528</v>
      </c>
      <c r="C1482" s="220">
        <f t="shared" si="727"/>
        <v>638.79389698072339</v>
      </c>
      <c r="D1482" s="136">
        <f t="shared" si="711"/>
        <v>6941.51</v>
      </c>
      <c r="E1482" s="137">
        <f t="shared" si="723"/>
        <v>6967.89</v>
      </c>
      <c r="F1482" s="138">
        <f t="shared" si="724"/>
        <v>45493</v>
      </c>
      <c r="G1482" s="139">
        <f t="shared" ref="G1482:G1545" si="729">(E1482/D1482)-1</f>
        <v>3.8003258656977845E-3</v>
      </c>
      <c r="H1482" s="140">
        <f t="shared" si="716"/>
        <v>45555</v>
      </c>
      <c r="I1482" s="140">
        <f t="shared" ref="I1482:I1545" si="730">IF(A1482&gt;I1481,H1482,I1481)</f>
        <v>45555</v>
      </c>
      <c r="J1482" s="141">
        <f t="shared" si="712"/>
        <v>23</v>
      </c>
      <c r="K1482" s="141">
        <f t="shared" si="726"/>
        <v>9</v>
      </c>
      <c r="L1482" s="8">
        <f t="shared" si="713"/>
        <v>1.00148536</v>
      </c>
      <c r="M1482" s="142">
        <f t="shared" si="725"/>
        <v>1.00210048</v>
      </c>
      <c r="N1482" s="142">
        <f t="shared" si="720"/>
        <v>1.3179453409502213</v>
      </c>
      <c r="O1482" s="135">
        <f t="shared" si="722"/>
        <v>1.3199029600000001</v>
      </c>
      <c r="P1482" s="135">
        <f t="shared" ref="P1482:P1545" si="731">TRUNC(C1482*O1482,8)</f>
        <v>843.14595544999997</v>
      </c>
      <c r="Q1482" s="190">
        <f t="shared" si="717"/>
        <v>0</v>
      </c>
      <c r="R1482" s="191">
        <f t="shared" si="714"/>
        <v>0</v>
      </c>
      <c r="S1482" s="135">
        <f t="shared" ref="S1482:S1545" si="732">IF(R1482&gt;0,TRUNC(R1482*P1482,8),0)</f>
        <v>0</v>
      </c>
      <c r="T1482" s="145">
        <f t="shared" si="715"/>
        <v>7.8600000000000003E-2</v>
      </c>
      <c r="U1482" s="143">
        <f t="shared" si="721"/>
        <v>9</v>
      </c>
      <c r="V1482" s="143">
        <v>252</v>
      </c>
      <c r="W1482" s="142">
        <f t="shared" ref="W1482:W1545" si="733">ROUND((1+T1482)^TRUNC((U1482/V1482),9),9)</f>
        <v>1.002705937</v>
      </c>
      <c r="X1482" s="135">
        <f t="shared" ref="X1482:X1545" si="734">TRUNC((P1482*(W1482-1)),8)</f>
        <v>2.28149983</v>
      </c>
      <c r="Y1482" s="135">
        <f t="shared" ref="Y1482:Y1545" si="735">IF(Q1482&gt;0,S1482+X1482,0)</f>
        <v>0</v>
      </c>
      <c r="Z1482" s="148" t="str">
        <f t="shared" si="718"/>
        <v>A+J=</v>
      </c>
      <c r="AA1482" s="140">
        <f t="shared" si="719"/>
        <v>45555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4"/>
      <c r="DX1482" s="1"/>
      <c r="DY1482" s="1"/>
      <c r="DZ1482" s="1"/>
      <c r="EA1482" s="1"/>
      <c r="EB1482" s="1"/>
      <c r="EC1482" s="1"/>
    </row>
    <row r="1483" spans="1:133" ht="15" x14ac:dyDescent="0.2">
      <c r="A1483" s="134">
        <f t="shared" ref="A1483:A1546" si="736">(A1482+1)</f>
        <v>45536</v>
      </c>
      <c r="B1483" s="135">
        <f t="shared" si="728"/>
        <v>845.42745528</v>
      </c>
      <c r="C1483" s="220">
        <f t="shared" si="727"/>
        <v>638.79389698072339</v>
      </c>
      <c r="D1483" s="136">
        <f t="shared" ref="D1483:D1546" si="737">IF(E1483=E1482,D1482,E1482)</f>
        <v>6941.51</v>
      </c>
      <c r="E1483" s="137">
        <f t="shared" si="723"/>
        <v>6967.89</v>
      </c>
      <c r="F1483" s="138">
        <f t="shared" si="724"/>
        <v>45493</v>
      </c>
      <c r="G1483" s="139">
        <f t="shared" si="729"/>
        <v>3.8003258656977845E-3</v>
      </c>
      <c r="H1483" s="140">
        <f t="shared" si="716"/>
        <v>45555</v>
      </c>
      <c r="I1483" s="140">
        <f t="shared" si="730"/>
        <v>45555</v>
      </c>
      <c r="J1483" s="141">
        <f t="shared" ref="J1483:J1546" si="738">IF(I1483=I1482,J1482,NETWORKDAYS(I1482,I1483,$AD$148:$AD$502)-1)</f>
        <v>23</v>
      </c>
      <c r="K1483" s="141">
        <f t="shared" si="726"/>
        <v>9</v>
      </c>
      <c r="L1483" s="8">
        <f t="shared" ref="L1483:L1546" si="739">IF(E1483&lt;D1483,1,TRUNC((E1483/D1483)^TRUNC((K1483/J1483),9),8))</f>
        <v>1.00148536</v>
      </c>
      <c r="M1483" s="142">
        <f t="shared" si="725"/>
        <v>1.00210048</v>
      </c>
      <c r="N1483" s="142">
        <f t="shared" si="720"/>
        <v>1.3179453409502213</v>
      </c>
      <c r="O1483" s="135">
        <f t="shared" si="722"/>
        <v>1.3199029600000001</v>
      </c>
      <c r="P1483" s="135">
        <f t="shared" si="731"/>
        <v>843.14595544999997</v>
      </c>
      <c r="Q1483" s="190">
        <f t="shared" si="717"/>
        <v>0</v>
      </c>
      <c r="R1483" s="191">
        <f t="shared" ref="R1483:R1546" si="740">IF(Q1483&gt;0,VLOOKUP($A1483,$AD$10:$AI$140,6),0)</f>
        <v>0</v>
      </c>
      <c r="S1483" s="135">
        <f t="shared" si="732"/>
        <v>0</v>
      </c>
      <c r="T1483" s="145">
        <f t="shared" ref="T1483:T1546" si="741">(T1482)</f>
        <v>7.8600000000000003E-2</v>
      </c>
      <c r="U1483" s="143">
        <f t="shared" si="721"/>
        <v>9</v>
      </c>
      <c r="V1483" s="143">
        <v>252</v>
      </c>
      <c r="W1483" s="142">
        <f t="shared" si="733"/>
        <v>1.002705937</v>
      </c>
      <c r="X1483" s="135">
        <f t="shared" si="734"/>
        <v>2.28149983</v>
      </c>
      <c r="Y1483" s="135">
        <f t="shared" si="735"/>
        <v>0</v>
      </c>
      <c r="Z1483" s="148" t="str">
        <f t="shared" si="718"/>
        <v>A+J=</v>
      </c>
      <c r="AA1483" s="140">
        <f t="shared" si="719"/>
        <v>45555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4"/>
      <c r="DX1483" s="1"/>
      <c r="DY1483" s="1"/>
      <c r="DZ1483" s="1"/>
      <c r="EA1483" s="1"/>
      <c r="EB1483" s="1"/>
      <c r="EC1483" s="1"/>
    </row>
    <row r="1484" spans="1:133" ht="15" x14ac:dyDescent="0.2">
      <c r="A1484" s="134">
        <f t="shared" si="736"/>
        <v>45537</v>
      </c>
      <c r="B1484" s="135">
        <f t="shared" si="728"/>
        <v>845.42745528</v>
      </c>
      <c r="C1484" s="220">
        <f t="shared" si="727"/>
        <v>638.79389698072339</v>
      </c>
      <c r="D1484" s="136">
        <f t="shared" si="737"/>
        <v>6941.51</v>
      </c>
      <c r="E1484" s="137">
        <f t="shared" si="723"/>
        <v>6967.89</v>
      </c>
      <c r="F1484" s="138">
        <f t="shared" si="724"/>
        <v>45493</v>
      </c>
      <c r="G1484" s="139">
        <f t="shared" si="729"/>
        <v>3.8003258656977845E-3</v>
      </c>
      <c r="H1484" s="140">
        <f t="shared" ref="H1484:H1547" si="742">IF(DAY(A1484)=H$9,VLOOKUP(A1484,AH$118:AN$450,4),H1483)</f>
        <v>45555</v>
      </c>
      <c r="I1484" s="140">
        <f t="shared" si="730"/>
        <v>45555</v>
      </c>
      <c r="J1484" s="141">
        <f t="shared" si="738"/>
        <v>23</v>
      </c>
      <c r="K1484" s="141">
        <f t="shared" si="726"/>
        <v>9</v>
      </c>
      <c r="L1484" s="8">
        <f t="shared" si="739"/>
        <v>1.00148536</v>
      </c>
      <c r="M1484" s="142">
        <f t="shared" si="725"/>
        <v>1.00210048</v>
      </c>
      <c r="N1484" s="142">
        <f t="shared" si="720"/>
        <v>1.3179453409502213</v>
      </c>
      <c r="O1484" s="135">
        <f t="shared" si="722"/>
        <v>1.3199029600000001</v>
      </c>
      <c r="P1484" s="135">
        <f t="shared" si="731"/>
        <v>843.14595544999997</v>
      </c>
      <c r="Q1484" s="190">
        <f t="shared" ref="Q1484:Q1547" si="743">IF(VLOOKUP(A1484,AD$10:AK$140,8)=VLOOKUP(A1483,AD$10:AK$140,8),0,VLOOKUP(A1484,AD$10:AK$140,8))</f>
        <v>0</v>
      </c>
      <c r="R1484" s="191">
        <f t="shared" si="740"/>
        <v>0</v>
      </c>
      <c r="S1484" s="135">
        <f t="shared" si="732"/>
        <v>0</v>
      </c>
      <c r="T1484" s="145">
        <f t="shared" si="741"/>
        <v>7.8600000000000003E-2</v>
      </c>
      <c r="U1484" s="143">
        <f t="shared" si="721"/>
        <v>9</v>
      </c>
      <c r="V1484" s="143">
        <v>252</v>
      </c>
      <c r="W1484" s="142">
        <f t="shared" si="733"/>
        <v>1.002705937</v>
      </c>
      <c r="X1484" s="135">
        <f t="shared" si="734"/>
        <v>2.28149983</v>
      </c>
      <c r="Y1484" s="135">
        <f t="shared" si="735"/>
        <v>0</v>
      </c>
      <c r="Z1484" s="148" t="str">
        <f t="shared" ref="Z1484:Z1547" si="744">IF($Q1483&gt;0,VLOOKUP($A1483,$AD$10:$AM$140,9),Z1483)</f>
        <v>A+J=</v>
      </c>
      <c r="AA1484" s="140">
        <f t="shared" ref="AA1484:AA1547" si="745">IF($Q1483&gt;0,VLOOKUP($A1483,$AD$10:$AM$140,10),AA1483)</f>
        <v>45555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4"/>
      <c r="DX1484" s="1"/>
      <c r="DY1484" s="1"/>
      <c r="DZ1484" s="1"/>
      <c r="EA1484" s="1"/>
      <c r="EB1484" s="1"/>
      <c r="EC1484" s="1"/>
    </row>
    <row r="1485" spans="1:133" ht="15" x14ac:dyDescent="0.2">
      <c r="A1485" s="134">
        <f t="shared" si="736"/>
        <v>45538</v>
      </c>
      <c r="B1485" s="135">
        <f t="shared" si="728"/>
        <v>845.82081941000001</v>
      </c>
      <c r="C1485" s="220">
        <f t="shared" si="727"/>
        <v>638.79389698072339</v>
      </c>
      <c r="D1485" s="136">
        <f t="shared" si="737"/>
        <v>6941.51</v>
      </c>
      <c r="E1485" s="137">
        <f t="shared" si="723"/>
        <v>6967.89</v>
      </c>
      <c r="F1485" s="138">
        <f t="shared" si="724"/>
        <v>45493</v>
      </c>
      <c r="G1485" s="139">
        <f t="shared" si="729"/>
        <v>3.8003258656977845E-3</v>
      </c>
      <c r="H1485" s="140">
        <f t="shared" si="742"/>
        <v>45555</v>
      </c>
      <c r="I1485" s="140">
        <f t="shared" si="730"/>
        <v>45555</v>
      </c>
      <c r="J1485" s="141">
        <f t="shared" si="738"/>
        <v>23</v>
      </c>
      <c r="K1485" s="141">
        <f t="shared" si="726"/>
        <v>10</v>
      </c>
      <c r="L1485" s="8">
        <f t="shared" si="739"/>
        <v>1.00165054</v>
      </c>
      <c r="M1485" s="142">
        <f t="shared" si="725"/>
        <v>1.00210048</v>
      </c>
      <c r="N1485" s="142">
        <f t="shared" si="720"/>
        <v>1.3179453409502213</v>
      </c>
      <c r="O1485" s="135">
        <f t="shared" si="722"/>
        <v>1.3201206599999999</v>
      </c>
      <c r="P1485" s="135">
        <f t="shared" si="731"/>
        <v>843.28502088000005</v>
      </c>
      <c r="Q1485" s="190">
        <f t="shared" si="743"/>
        <v>0</v>
      </c>
      <c r="R1485" s="191">
        <f t="shared" si="740"/>
        <v>0</v>
      </c>
      <c r="S1485" s="135">
        <f t="shared" si="732"/>
        <v>0</v>
      </c>
      <c r="T1485" s="145">
        <f t="shared" si="741"/>
        <v>7.8600000000000003E-2</v>
      </c>
      <c r="U1485" s="143">
        <f t="shared" si="721"/>
        <v>10</v>
      </c>
      <c r="V1485" s="143">
        <v>252</v>
      </c>
      <c r="W1485" s="142">
        <f t="shared" si="733"/>
        <v>1.003007048</v>
      </c>
      <c r="X1485" s="135">
        <f t="shared" si="734"/>
        <v>2.5357985300000001</v>
      </c>
      <c r="Y1485" s="135">
        <f t="shared" si="735"/>
        <v>0</v>
      </c>
      <c r="Z1485" s="148" t="str">
        <f t="shared" si="744"/>
        <v>A+J=</v>
      </c>
      <c r="AA1485" s="140">
        <f t="shared" si="745"/>
        <v>45555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4"/>
      <c r="DX1485" s="1"/>
      <c r="DY1485" s="1"/>
      <c r="DZ1485" s="1"/>
      <c r="EA1485" s="1"/>
      <c r="EB1485" s="1"/>
      <c r="EC1485" s="1"/>
    </row>
    <row r="1486" spans="1:133" ht="15" x14ac:dyDescent="0.2">
      <c r="A1486" s="134">
        <f t="shared" si="736"/>
        <v>45539</v>
      </c>
      <c r="B1486" s="135">
        <f t="shared" si="728"/>
        <v>846.21435686000007</v>
      </c>
      <c r="C1486" s="220">
        <f t="shared" si="727"/>
        <v>638.79389698072339</v>
      </c>
      <c r="D1486" s="136">
        <f t="shared" si="737"/>
        <v>6941.51</v>
      </c>
      <c r="E1486" s="137">
        <f t="shared" si="723"/>
        <v>6967.89</v>
      </c>
      <c r="F1486" s="138">
        <f t="shared" si="724"/>
        <v>45493</v>
      </c>
      <c r="G1486" s="139">
        <f t="shared" si="729"/>
        <v>3.8003258656977845E-3</v>
      </c>
      <c r="H1486" s="140">
        <f t="shared" si="742"/>
        <v>45555</v>
      </c>
      <c r="I1486" s="140">
        <f t="shared" si="730"/>
        <v>45555</v>
      </c>
      <c r="J1486" s="141">
        <f t="shared" si="738"/>
        <v>23</v>
      </c>
      <c r="K1486" s="141">
        <f t="shared" si="726"/>
        <v>11</v>
      </c>
      <c r="L1486" s="8">
        <f t="shared" si="739"/>
        <v>1.0018157400000001</v>
      </c>
      <c r="M1486" s="142">
        <f t="shared" si="725"/>
        <v>1.00210048</v>
      </c>
      <c r="N1486" s="142">
        <f t="shared" si="720"/>
        <v>1.3179453409502213</v>
      </c>
      <c r="O1486" s="135">
        <f t="shared" si="722"/>
        <v>1.3203383799999999</v>
      </c>
      <c r="P1486" s="135">
        <f t="shared" si="731"/>
        <v>843.42409909000003</v>
      </c>
      <c r="Q1486" s="190">
        <f t="shared" si="743"/>
        <v>0</v>
      </c>
      <c r="R1486" s="191">
        <f t="shared" si="740"/>
        <v>0</v>
      </c>
      <c r="S1486" s="135">
        <f t="shared" si="732"/>
        <v>0</v>
      </c>
      <c r="T1486" s="145">
        <f t="shared" si="741"/>
        <v>7.8600000000000003E-2</v>
      </c>
      <c r="U1486" s="143">
        <f t="shared" si="721"/>
        <v>11</v>
      </c>
      <c r="V1486" s="143">
        <v>252</v>
      </c>
      <c r="W1486" s="142">
        <f t="shared" si="733"/>
        <v>1.0033082499999999</v>
      </c>
      <c r="X1486" s="135">
        <f t="shared" si="734"/>
        <v>2.7902577700000002</v>
      </c>
      <c r="Y1486" s="135">
        <f t="shared" si="735"/>
        <v>0</v>
      </c>
      <c r="Z1486" s="148" t="str">
        <f t="shared" si="744"/>
        <v>A+J=</v>
      </c>
      <c r="AA1486" s="140">
        <f t="shared" si="745"/>
        <v>45555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4"/>
      <c r="DX1486" s="1"/>
      <c r="DY1486" s="1"/>
      <c r="DZ1486" s="1"/>
      <c r="EA1486" s="1"/>
      <c r="EB1486" s="1"/>
      <c r="EC1486" s="1"/>
    </row>
    <row r="1487" spans="1:133" ht="15" x14ac:dyDescent="0.2">
      <c r="A1487" s="134">
        <f t="shared" si="736"/>
        <v>45540</v>
      </c>
      <c r="B1487" s="135">
        <f t="shared" si="728"/>
        <v>846.60809247000009</v>
      </c>
      <c r="C1487" s="220">
        <f t="shared" si="727"/>
        <v>638.79389698072339</v>
      </c>
      <c r="D1487" s="136">
        <f t="shared" si="737"/>
        <v>6941.51</v>
      </c>
      <c r="E1487" s="137">
        <f t="shared" si="723"/>
        <v>6967.89</v>
      </c>
      <c r="F1487" s="138">
        <f t="shared" si="724"/>
        <v>45493</v>
      </c>
      <c r="G1487" s="139">
        <f t="shared" si="729"/>
        <v>3.8003258656977845E-3</v>
      </c>
      <c r="H1487" s="140">
        <f t="shared" si="742"/>
        <v>45555</v>
      </c>
      <c r="I1487" s="140">
        <f t="shared" si="730"/>
        <v>45555</v>
      </c>
      <c r="J1487" s="141">
        <f t="shared" si="738"/>
        <v>23</v>
      </c>
      <c r="K1487" s="141">
        <f t="shared" si="726"/>
        <v>12</v>
      </c>
      <c r="L1487" s="8">
        <f t="shared" si="739"/>
        <v>1.0019809799999999</v>
      </c>
      <c r="M1487" s="142">
        <f t="shared" si="725"/>
        <v>1.00210048</v>
      </c>
      <c r="N1487" s="142">
        <f t="shared" si="720"/>
        <v>1.3179453409502213</v>
      </c>
      <c r="O1487" s="135">
        <f t="shared" si="722"/>
        <v>1.32055616</v>
      </c>
      <c r="P1487" s="135">
        <f t="shared" si="731"/>
        <v>843.56321562000005</v>
      </c>
      <c r="Q1487" s="190">
        <f t="shared" si="743"/>
        <v>0</v>
      </c>
      <c r="R1487" s="191">
        <f t="shared" si="740"/>
        <v>0</v>
      </c>
      <c r="S1487" s="135">
        <f t="shared" si="732"/>
        <v>0</v>
      </c>
      <c r="T1487" s="145">
        <f t="shared" si="741"/>
        <v>7.8600000000000003E-2</v>
      </c>
      <c r="U1487" s="143">
        <f t="shared" si="721"/>
        <v>12</v>
      </c>
      <c r="V1487" s="143">
        <v>252</v>
      </c>
      <c r="W1487" s="142">
        <f t="shared" si="733"/>
        <v>1.003609542</v>
      </c>
      <c r="X1487" s="135">
        <f t="shared" si="734"/>
        <v>3.0448768500000001</v>
      </c>
      <c r="Y1487" s="135">
        <f t="shared" si="735"/>
        <v>0</v>
      </c>
      <c r="Z1487" s="148" t="str">
        <f t="shared" si="744"/>
        <v>A+J=</v>
      </c>
      <c r="AA1487" s="140">
        <f t="shared" si="745"/>
        <v>45555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4"/>
      <c r="DX1487" s="1"/>
      <c r="DY1487" s="1"/>
      <c r="DZ1487" s="1"/>
      <c r="EA1487" s="1"/>
      <c r="EB1487" s="1"/>
      <c r="EC1487" s="1"/>
    </row>
    <row r="1488" spans="1:133" ht="15" x14ac:dyDescent="0.2">
      <c r="A1488" s="134">
        <f t="shared" si="736"/>
        <v>45541</v>
      </c>
      <c r="B1488" s="135">
        <f t="shared" si="728"/>
        <v>847.00199427000007</v>
      </c>
      <c r="C1488" s="220">
        <f t="shared" si="727"/>
        <v>638.79389698072339</v>
      </c>
      <c r="D1488" s="136">
        <f t="shared" si="737"/>
        <v>6941.51</v>
      </c>
      <c r="E1488" s="137">
        <f t="shared" si="723"/>
        <v>6967.89</v>
      </c>
      <c r="F1488" s="138">
        <f t="shared" si="724"/>
        <v>45493</v>
      </c>
      <c r="G1488" s="139">
        <f t="shared" si="729"/>
        <v>3.8003258656977845E-3</v>
      </c>
      <c r="H1488" s="140">
        <f t="shared" si="742"/>
        <v>45555</v>
      </c>
      <c r="I1488" s="140">
        <f t="shared" si="730"/>
        <v>45555</v>
      </c>
      <c r="J1488" s="141">
        <f t="shared" si="738"/>
        <v>23</v>
      </c>
      <c r="K1488" s="141">
        <f t="shared" si="726"/>
        <v>13</v>
      </c>
      <c r="L1488" s="8">
        <f t="shared" si="739"/>
        <v>1.0021462299999999</v>
      </c>
      <c r="M1488" s="142">
        <f t="shared" si="725"/>
        <v>1.00210048</v>
      </c>
      <c r="N1488" s="142">
        <f t="shared" si="720"/>
        <v>1.3179453409502213</v>
      </c>
      <c r="O1488" s="135">
        <f t="shared" si="722"/>
        <v>1.32077395</v>
      </c>
      <c r="P1488" s="135">
        <f t="shared" si="731"/>
        <v>843.70233855000004</v>
      </c>
      <c r="Q1488" s="190">
        <f t="shared" si="743"/>
        <v>0</v>
      </c>
      <c r="R1488" s="191">
        <f t="shared" si="740"/>
        <v>0</v>
      </c>
      <c r="S1488" s="135">
        <f t="shared" si="732"/>
        <v>0</v>
      </c>
      <c r="T1488" s="145">
        <f t="shared" si="741"/>
        <v>7.8600000000000003E-2</v>
      </c>
      <c r="U1488" s="143">
        <f t="shared" si="721"/>
        <v>13</v>
      </c>
      <c r="V1488" s="143">
        <v>252</v>
      </c>
      <c r="W1488" s="142">
        <f t="shared" si="733"/>
        <v>1.0039109239999999</v>
      </c>
      <c r="X1488" s="135">
        <f t="shared" si="734"/>
        <v>3.2996557200000001</v>
      </c>
      <c r="Y1488" s="135">
        <f t="shared" si="735"/>
        <v>0</v>
      </c>
      <c r="Z1488" s="148" t="str">
        <f t="shared" si="744"/>
        <v>A+J=</v>
      </c>
      <c r="AA1488" s="140">
        <f t="shared" si="745"/>
        <v>45555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4"/>
      <c r="DX1488" s="1"/>
      <c r="DY1488" s="1"/>
      <c r="DZ1488" s="1"/>
      <c r="EA1488" s="1"/>
      <c r="EB1488" s="1"/>
      <c r="EC1488" s="1"/>
    </row>
    <row r="1489" spans="1:133" ht="15" x14ac:dyDescent="0.2">
      <c r="A1489" s="134">
        <f t="shared" si="736"/>
        <v>45542</v>
      </c>
      <c r="B1489" s="135">
        <f t="shared" si="728"/>
        <v>847.39608878000001</v>
      </c>
      <c r="C1489" s="220">
        <f t="shared" si="727"/>
        <v>638.79389698072339</v>
      </c>
      <c r="D1489" s="136">
        <f t="shared" si="737"/>
        <v>6941.51</v>
      </c>
      <c r="E1489" s="137">
        <f t="shared" si="723"/>
        <v>6967.89</v>
      </c>
      <c r="F1489" s="138">
        <f t="shared" si="724"/>
        <v>45493</v>
      </c>
      <c r="G1489" s="139">
        <f t="shared" si="729"/>
        <v>3.8003258656977845E-3</v>
      </c>
      <c r="H1489" s="140">
        <f t="shared" si="742"/>
        <v>45555</v>
      </c>
      <c r="I1489" s="140">
        <f t="shared" si="730"/>
        <v>45555</v>
      </c>
      <c r="J1489" s="141">
        <f t="shared" si="738"/>
        <v>23</v>
      </c>
      <c r="K1489" s="141">
        <f t="shared" si="726"/>
        <v>14</v>
      </c>
      <c r="L1489" s="8">
        <f t="shared" si="739"/>
        <v>1.0023115199999999</v>
      </c>
      <c r="M1489" s="142">
        <f t="shared" si="725"/>
        <v>1.00210048</v>
      </c>
      <c r="N1489" s="142">
        <f t="shared" si="720"/>
        <v>1.3179453409502213</v>
      </c>
      <c r="O1489" s="135">
        <f t="shared" si="722"/>
        <v>1.3209917900000001</v>
      </c>
      <c r="P1489" s="135">
        <f t="shared" si="731"/>
        <v>843.84149341</v>
      </c>
      <c r="Q1489" s="190">
        <f t="shared" si="743"/>
        <v>0</v>
      </c>
      <c r="R1489" s="191">
        <f t="shared" si="740"/>
        <v>0</v>
      </c>
      <c r="S1489" s="135">
        <f t="shared" si="732"/>
        <v>0</v>
      </c>
      <c r="T1489" s="145">
        <f t="shared" si="741"/>
        <v>7.8600000000000003E-2</v>
      </c>
      <c r="U1489" s="143">
        <f t="shared" si="721"/>
        <v>14</v>
      </c>
      <c r="V1489" s="143">
        <v>252</v>
      </c>
      <c r="W1489" s="142">
        <f t="shared" si="733"/>
        <v>1.0042123970000001</v>
      </c>
      <c r="X1489" s="135">
        <f t="shared" si="734"/>
        <v>3.5545953699999999</v>
      </c>
      <c r="Y1489" s="135">
        <f t="shared" si="735"/>
        <v>0</v>
      </c>
      <c r="Z1489" s="148" t="str">
        <f t="shared" si="744"/>
        <v>A+J=</v>
      </c>
      <c r="AA1489" s="140">
        <f t="shared" si="745"/>
        <v>45555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4"/>
      <c r="DX1489" s="1"/>
      <c r="DY1489" s="1"/>
      <c r="DZ1489" s="1"/>
      <c r="EA1489" s="1"/>
      <c r="EB1489" s="1"/>
      <c r="EC1489" s="1"/>
    </row>
    <row r="1490" spans="1:133" ht="15" x14ac:dyDescent="0.2">
      <c r="A1490" s="134">
        <f t="shared" si="736"/>
        <v>45543</v>
      </c>
      <c r="B1490" s="135">
        <f t="shared" si="728"/>
        <v>847.39608878000001</v>
      </c>
      <c r="C1490" s="220">
        <f t="shared" si="727"/>
        <v>638.79389698072339</v>
      </c>
      <c r="D1490" s="136">
        <f t="shared" si="737"/>
        <v>6941.51</v>
      </c>
      <c r="E1490" s="137">
        <f t="shared" si="723"/>
        <v>6967.89</v>
      </c>
      <c r="F1490" s="138">
        <f t="shared" si="724"/>
        <v>45493</v>
      </c>
      <c r="G1490" s="139">
        <f t="shared" si="729"/>
        <v>3.8003258656977845E-3</v>
      </c>
      <c r="H1490" s="140">
        <f t="shared" si="742"/>
        <v>45555</v>
      </c>
      <c r="I1490" s="140">
        <f t="shared" si="730"/>
        <v>45555</v>
      </c>
      <c r="J1490" s="141">
        <f t="shared" si="738"/>
        <v>23</v>
      </c>
      <c r="K1490" s="141">
        <f t="shared" si="726"/>
        <v>14</v>
      </c>
      <c r="L1490" s="8">
        <f t="shared" si="739"/>
        <v>1.0023115199999999</v>
      </c>
      <c r="M1490" s="142">
        <f t="shared" si="725"/>
        <v>1.00210048</v>
      </c>
      <c r="N1490" s="142">
        <f t="shared" si="720"/>
        <v>1.3179453409502213</v>
      </c>
      <c r="O1490" s="135">
        <f t="shared" si="722"/>
        <v>1.3209917900000001</v>
      </c>
      <c r="P1490" s="135">
        <f t="shared" si="731"/>
        <v>843.84149341</v>
      </c>
      <c r="Q1490" s="190">
        <f t="shared" si="743"/>
        <v>0</v>
      </c>
      <c r="R1490" s="191">
        <f t="shared" si="740"/>
        <v>0</v>
      </c>
      <c r="S1490" s="135">
        <f t="shared" si="732"/>
        <v>0</v>
      </c>
      <c r="T1490" s="145">
        <f t="shared" si="741"/>
        <v>7.8600000000000003E-2</v>
      </c>
      <c r="U1490" s="143">
        <f t="shared" si="721"/>
        <v>14</v>
      </c>
      <c r="V1490" s="143">
        <v>252</v>
      </c>
      <c r="W1490" s="142">
        <f t="shared" si="733"/>
        <v>1.0042123970000001</v>
      </c>
      <c r="X1490" s="135">
        <f t="shared" si="734"/>
        <v>3.5545953699999999</v>
      </c>
      <c r="Y1490" s="135">
        <f t="shared" si="735"/>
        <v>0</v>
      </c>
      <c r="Z1490" s="148" t="str">
        <f t="shared" si="744"/>
        <v>A+J=</v>
      </c>
      <c r="AA1490" s="140">
        <f t="shared" si="745"/>
        <v>45555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4"/>
      <c r="DX1490" s="1"/>
      <c r="DY1490" s="1"/>
      <c r="DZ1490" s="1"/>
      <c r="EA1490" s="1"/>
      <c r="EB1490" s="1"/>
      <c r="EC1490" s="1"/>
    </row>
    <row r="1491" spans="1:133" ht="15" x14ac:dyDescent="0.2">
      <c r="A1491" s="134">
        <f t="shared" si="736"/>
        <v>45544</v>
      </c>
      <c r="B1491" s="135">
        <f t="shared" si="728"/>
        <v>847.39608878000001</v>
      </c>
      <c r="C1491" s="220">
        <f t="shared" si="727"/>
        <v>638.79389698072339</v>
      </c>
      <c r="D1491" s="136">
        <f t="shared" si="737"/>
        <v>6941.51</v>
      </c>
      <c r="E1491" s="137">
        <f t="shared" si="723"/>
        <v>6967.89</v>
      </c>
      <c r="F1491" s="138">
        <f t="shared" si="724"/>
        <v>45493</v>
      </c>
      <c r="G1491" s="139">
        <f t="shared" si="729"/>
        <v>3.8003258656977845E-3</v>
      </c>
      <c r="H1491" s="140">
        <f t="shared" si="742"/>
        <v>45555</v>
      </c>
      <c r="I1491" s="140">
        <f t="shared" si="730"/>
        <v>45555</v>
      </c>
      <c r="J1491" s="141">
        <f t="shared" si="738"/>
        <v>23</v>
      </c>
      <c r="K1491" s="141">
        <f t="shared" si="726"/>
        <v>14</v>
      </c>
      <c r="L1491" s="8">
        <f t="shared" si="739"/>
        <v>1.0023115199999999</v>
      </c>
      <c r="M1491" s="142">
        <f t="shared" si="725"/>
        <v>1.00210048</v>
      </c>
      <c r="N1491" s="142">
        <f t="shared" si="720"/>
        <v>1.3179453409502213</v>
      </c>
      <c r="O1491" s="135">
        <f t="shared" si="722"/>
        <v>1.3209917900000001</v>
      </c>
      <c r="P1491" s="135">
        <f t="shared" si="731"/>
        <v>843.84149341</v>
      </c>
      <c r="Q1491" s="190">
        <f t="shared" si="743"/>
        <v>0</v>
      </c>
      <c r="R1491" s="191">
        <f t="shared" si="740"/>
        <v>0</v>
      </c>
      <c r="S1491" s="135">
        <f t="shared" si="732"/>
        <v>0</v>
      </c>
      <c r="T1491" s="145">
        <f t="shared" si="741"/>
        <v>7.8600000000000003E-2</v>
      </c>
      <c r="U1491" s="143">
        <f t="shared" si="721"/>
        <v>14</v>
      </c>
      <c r="V1491" s="143">
        <v>252</v>
      </c>
      <c r="W1491" s="142">
        <f t="shared" si="733"/>
        <v>1.0042123970000001</v>
      </c>
      <c r="X1491" s="135">
        <f t="shared" si="734"/>
        <v>3.5545953699999999</v>
      </c>
      <c r="Y1491" s="135">
        <f t="shared" si="735"/>
        <v>0</v>
      </c>
      <c r="Z1491" s="148" t="str">
        <f t="shared" si="744"/>
        <v>A+J=</v>
      </c>
      <c r="AA1491" s="140">
        <f t="shared" si="745"/>
        <v>45555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4"/>
      <c r="DX1491" s="1"/>
      <c r="DY1491" s="1"/>
      <c r="DZ1491" s="1"/>
      <c r="EA1491" s="1"/>
      <c r="EB1491" s="1"/>
      <c r="EC1491" s="1"/>
    </row>
    <row r="1492" spans="1:133" ht="15" x14ac:dyDescent="0.2">
      <c r="A1492" s="134">
        <f t="shared" si="736"/>
        <v>45545</v>
      </c>
      <c r="B1492" s="135">
        <f t="shared" si="728"/>
        <v>847.79036324000003</v>
      </c>
      <c r="C1492" s="220">
        <f t="shared" si="727"/>
        <v>638.79389698072339</v>
      </c>
      <c r="D1492" s="136">
        <f t="shared" si="737"/>
        <v>6941.51</v>
      </c>
      <c r="E1492" s="137">
        <f t="shared" si="723"/>
        <v>6967.89</v>
      </c>
      <c r="F1492" s="138">
        <f t="shared" si="724"/>
        <v>45493</v>
      </c>
      <c r="G1492" s="139">
        <f t="shared" si="729"/>
        <v>3.8003258656977845E-3</v>
      </c>
      <c r="H1492" s="140">
        <f t="shared" si="742"/>
        <v>45555</v>
      </c>
      <c r="I1492" s="140">
        <f t="shared" si="730"/>
        <v>45555</v>
      </c>
      <c r="J1492" s="141">
        <f t="shared" si="738"/>
        <v>23</v>
      </c>
      <c r="K1492" s="141">
        <f t="shared" si="726"/>
        <v>15</v>
      </c>
      <c r="L1492" s="8">
        <f t="shared" si="739"/>
        <v>1.00247683</v>
      </c>
      <c r="M1492" s="142">
        <f t="shared" si="725"/>
        <v>1.00210048</v>
      </c>
      <c r="N1492" s="142">
        <f t="shared" si="720"/>
        <v>1.3179453409502213</v>
      </c>
      <c r="O1492" s="135">
        <f t="shared" si="722"/>
        <v>1.3212096600000001</v>
      </c>
      <c r="P1492" s="135">
        <f t="shared" si="731"/>
        <v>843.98066743000004</v>
      </c>
      <c r="Q1492" s="190">
        <f t="shared" si="743"/>
        <v>0</v>
      </c>
      <c r="R1492" s="191">
        <f t="shared" si="740"/>
        <v>0</v>
      </c>
      <c r="S1492" s="135">
        <f t="shared" si="732"/>
        <v>0</v>
      </c>
      <c r="T1492" s="145">
        <f t="shared" si="741"/>
        <v>7.8600000000000003E-2</v>
      </c>
      <c r="U1492" s="143">
        <f t="shared" si="721"/>
        <v>15</v>
      </c>
      <c r="V1492" s="143">
        <v>252</v>
      </c>
      <c r="W1492" s="142">
        <f t="shared" si="733"/>
        <v>1.004513961</v>
      </c>
      <c r="X1492" s="135">
        <f t="shared" si="734"/>
        <v>3.80969581</v>
      </c>
      <c r="Y1492" s="135">
        <f t="shared" si="735"/>
        <v>0</v>
      </c>
      <c r="Z1492" s="148" t="str">
        <f t="shared" si="744"/>
        <v>A+J=</v>
      </c>
      <c r="AA1492" s="140">
        <f t="shared" si="745"/>
        <v>45555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4"/>
      <c r="DX1492" s="1"/>
      <c r="DY1492" s="1"/>
      <c r="DZ1492" s="1"/>
      <c r="EA1492" s="1"/>
      <c r="EB1492" s="1"/>
      <c r="EC1492" s="1"/>
    </row>
    <row r="1493" spans="1:133" ht="15" x14ac:dyDescent="0.2">
      <c r="A1493" s="134">
        <f t="shared" si="736"/>
        <v>45546</v>
      </c>
      <c r="B1493" s="135">
        <f t="shared" si="728"/>
        <v>848.18482330000006</v>
      </c>
      <c r="C1493" s="220">
        <f t="shared" si="727"/>
        <v>638.79389698072339</v>
      </c>
      <c r="D1493" s="136">
        <f t="shared" si="737"/>
        <v>6941.51</v>
      </c>
      <c r="E1493" s="137">
        <f t="shared" si="723"/>
        <v>6967.89</v>
      </c>
      <c r="F1493" s="138">
        <f t="shared" si="724"/>
        <v>45493</v>
      </c>
      <c r="G1493" s="139">
        <f t="shared" si="729"/>
        <v>3.8003258656977845E-3</v>
      </c>
      <c r="H1493" s="140">
        <f t="shared" si="742"/>
        <v>45555</v>
      </c>
      <c r="I1493" s="140">
        <f t="shared" si="730"/>
        <v>45555</v>
      </c>
      <c r="J1493" s="141">
        <f t="shared" si="738"/>
        <v>23</v>
      </c>
      <c r="K1493" s="141">
        <f t="shared" si="726"/>
        <v>16</v>
      </c>
      <c r="L1493" s="8">
        <f t="shared" si="739"/>
        <v>1.0026421700000001</v>
      </c>
      <c r="M1493" s="142">
        <f t="shared" si="725"/>
        <v>1.00210048</v>
      </c>
      <c r="N1493" s="142">
        <f t="shared" si="720"/>
        <v>1.3179453409502213</v>
      </c>
      <c r="O1493" s="135">
        <f t="shared" si="722"/>
        <v>1.32142757</v>
      </c>
      <c r="P1493" s="135">
        <f t="shared" si="731"/>
        <v>844.11986701000001</v>
      </c>
      <c r="Q1493" s="190">
        <f t="shared" si="743"/>
        <v>0</v>
      </c>
      <c r="R1493" s="191">
        <f t="shared" si="740"/>
        <v>0</v>
      </c>
      <c r="S1493" s="135">
        <f t="shared" si="732"/>
        <v>0</v>
      </c>
      <c r="T1493" s="145">
        <f t="shared" si="741"/>
        <v>7.8600000000000003E-2</v>
      </c>
      <c r="U1493" s="143">
        <f t="shared" si="721"/>
        <v>16</v>
      </c>
      <c r="V1493" s="143">
        <v>252</v>
      </c>
      <c r="W1493" s="142">
        <f t="shared" si="733"/>
        <v>1.0048156150000001</v>
      </c>
      <c r="X1493" s="135">
        <f t="shared" si="734"/>
        <v>4.0649562899999996</v>
      </c>
      <c r="Y1493" s="135">
        <f t="shared" si="735"/>
        <v>0</v>
      </c>
      <c r="Z1493" s="148" t="str">
        <f t="shared" si="744"/>
        <v>A+J=</v>
      </c>
      <c r="AA1493" s="140">
        <f t="shared" si="745"/>
        <v>45555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4"/>
      <c r="DX1493" s="1"/>
      <c r="DY1493" s="1"/>
      <c r="DZ1493" s="1"/>
      <c r="EA1493" s="1"/>
      <c r="EB1493" s="1"/>
      <c r="EC1493" s="1"/>
    </row>
    <row r="1494" spans="1:133" ht="15" x14ac:dyDescent="0.2">
      <c r="A1494" s="134">
        <f t="shared" si="736"/>
        <v>45547</v>
      </c>
      <c r="B1494" s="135">
        <f t="shared" si="728"/>
        <v>848.57946984</v>
      </c>
      <c r="C1494" s="220">
        <f t="shared" si="727"/>
        <v>638.79389698072339</v>
      </c>
      <c r="D1494" s="136">
        <f t="shared" si="737"/>
        <v>6941.51</v>
      </c>
      <c r="E1494" s="137">
        <f t="shared" si="723"/>
        <v>6967.89</v>
      </c>
      <c r="F1494" s="138">
        <f t="shared" si="724"/>
        <v>45493</v>
      </c>
      <c r="G1494" s="139">
        <f t="shared" si="729"/>
        <v>3.8003258656977845E-3</v>
      </c>
      <c r="H1494" s="140">
        <f t="shared" si="742"/>
        <v>45555</v>
      </c>
      <c r="I1494" s="140">
        <f t="shared" si="730"/>
        <v>45555</v>
      </c>
      <c r="J1494" s="141">
        <f t="shared" si="738"/>
        <v>23</v>
      </c>
      <c r="K1494" s="141">
        <f t="shared" si="726"/>
        <v>17</v>
      </c>
      <c r="L1494" s="8">
        <f t="shared" si="739"/>
        <v>1.0028075400000001</v>
      </c>
      <c r="M1494" s="142">
        <f t="shared" si="725"/>
        <v>1.00210048</v>
      </c>
      <c r="N1494" s="142">
        <f t="shared" si="720"/>
        <v>1.3179453409502213</v>
      </c>
      <c r="O1494" s="135">
        <f t="shared" si="722"/>
        <v>1.3216455199999999</v>
      </c>
      <c r="P1494" s="135">
        <f t="shared" si="731"/>
        <v>844.25909214000001</v>
      </c>
      <c r="Q1494" s="190">
        <f t="shared" si="743"/>
        <v>0</v>
      </c>
      <c r="R1494" s="191">
        <f t="shared" si="740"/>
        <v>0</v>
      </c>
      <c r="S1494" s="135">
        <f t="shared" si="732"/>
        <v>0</v>
      </c>
      <c r="T1494" s="145">
        <f t="shared" si="741"/>
        <v>7.8600000000000003E-2</v>
      </c>
      <c r="U1494" s="143">
        <f t="shared" si="721"/>
        <v>17</v>
      </c>
      <c r="V1494" s="143">
        <v>252</v>
      </c>
      <c r="W1494" s="142">
        <f t="shared" si="733"/>
        <v>1.0051173600000001</v>
      </c>
      <c r="X1494" s="135">
        <f t="shared" si="734"/>
        <v>4.3203776999999999</v>
      </c>
      <c r="Y1494" s="135">
        <f t="shared" si="735"/>
        <v>0</v>
      </c>
      <c r="Z1494" s="148" t="str">
        <f t="shared" si="744"/>
        <v>A+J=</v>
      </c>
      <c r="AA1494" s="140">
        <f t="shared" si="745"/>
        <v>45555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4"/>
      <c r="DX1494" s="1"/>
      <c r="DY1494" s="1"/>
      <c r="DZ1494" s="1"/>
      <c r="EA1494" s="1"/>
      <c r="EB1494" s="1"/>
      <c r="EC1494" s="1"/>
    </row>
    <row r="1495" spans="1:133" ht="15" x14ac:dyDescent="0.2">
      <c r="A1495" s="134">
        <f t="shared" si="736"/>
        <v>45548</v>
      </c>
      <c r="B1495" s="135">
        <f t="shared" si="728"/>
        <v>848.97430294000003</v>
      </c>
      <c r="C1495" s="220">
        <f t="shared" si="727"/>
        <v>638.79389698072339</v>
      </c>
      <c r="D1495" s="136">
        <f t="shared" si="737"/>
        <v>6941.51</v>
      </c>
      <c r="E1495" s="137">
        <f t="shared" si="723"/>
        <v>6967.89</v>
      </c>
      <c r="F1495" s="138">
        <f t="shared" si="724"/>
        <v>45493</v>
      </c>
      <c r="G1495" s="139">
        <f t="shared" si="729"/>
        <v>3.8003258656977845E-3</v>
      </c>
      <c r="H1495" s="140">
        <f t="shared" si="742"/>
        <v>45555</v>
      </c>
      <c r="I1495" s="140">
        <f t="shared" si="730"/>
        <v>45555</v>
      </c>
      <c r="J1495" s="141">
        <f t="shared" si="738"/>
        <v>23</v>
      </c>
      <c r="K1495" s="141">
        <f t="shared" si="726"/>
        <v>18</v>
      </c>
      <c r="L1495" s="8">
        <f t="shared" si="739"/>
        <v>1.00297294</v>
      </c>
      <c r="M1495" s="142">
        <f t="shared" si="725"/>
        <v>1.00210048</v>
      </c>
      <c r="N1495" s="142">
        <f t="shared" si="720"/>
        <v>1.3179453409502213</v>
      </c>
      <c r="O1495" s="135">
        <f t="shared" si="722"/>
        <v>1.32186351</v>
      </c>
      <c r="P1495" s="135">
        <f t="shared" si="731"/>
        <v>844.39834282000004</v>
      </c>
      <c r="Q1495" s="190">
        <f t="shared" si="743"/>
        <v>0</v>
      </c>
      <c r="R1495" s="191">
        <f t="shared" si="740"/>
        <v>0</v>
      </c>
      <c r="S1495" s="135">
        <f t="shared" si="732"/>
        <v>0</v>
      </c>
      <c r="T1495" s="145">
        <f t="shared" si="741"/>
        <v>7.8600000000000003E-2</v>
      </c>
      <c r="U1495" s="143">
        <f t="shared" si="721"/>
        <v>18</v>
      </c>
      <c r="V1495" s="143">
        <v>252</v>
      </c>
      <c r="W1495" s="142">
        <f t="shared" si="733"/>
        <v>1.0054191960000001</v>
      </c>
      <c r="X1495" s="135">
        <f t="shared" si="734"/>
        <v>4.5759601200000004</v>
      </c>
      <c r="Y1495" s="135">
        <f t="shared" si="735"/>
        <v>0</v>
      </c>
      <c r="Z1495" s="148" t="str">
        <f t="shared" si="744"/>
        <v>A+J=</v>
      </c>
      <c r="AA1495" s="140">
        <f t="shared" si="745"/>
        <v>45555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4"/>
      <c r="DX1495" s="1"/>
      <c r="DY1495" s="1"/>
      <c r="DZ1495" s="1"/>
      <c r="EA1495" s="1"/>
      <c r="EB1495" s="1"/>
      <c r="EC1495" s="1"/>
    </row>
    <row r="1496" spans="1:133" ht="15" x14ac:dyDescent="0.2">
      <c r="A1496" s="134">
        <f t="shared" si="736"/>
        <v>45549</v>
      </c>
      <c r="B1496" s="135">
        <f t="shared" si="728"/>
        <v>849.36930895</v>
      </c>
      <c r="C1496" s="220">
        <f t="shared" si="727"/>
        <v>638.79389698072339</v>
      </c>
      <c r="D1496" s="136">
        <f t="shared" si="737"/>
        <v>6941.51</v>
      </c>
      <c r="E1496" s="137">
        <f t="shared" si="723"/>
        <v>6967.89</v>
      </c>
      <c r="F1496" s="138">
        <f t="shared" si="724"/>
        <v>45493</v>
      </c>
      <c r="G1496" s="139">
        <f t="shared" si="729"/>
        <v>3.8003258656977845E-3</v>
      </c>
      <c r="H1496" s="140">
        <f t="shared" si="742"/>
        <v>45555</v>
      </c>
      <c r="I1496" s="140">
        <f t="shared" si="730"/>
        <v>45555</v>
      </c>
      <c r="J1496" s="141">
        <f t="shared" si="738"/>
        <v>23</v>
      </c>
      <c r="K1496" s="141">
        <f t="shared" si="726"/>
        <v>19</v>
      </c>
      <c r="L1496" s="8">
        <f t="shared" si="739"/>
        <v>1.0031383599999999</v>
      </c>
      <c r="M1496" s="142">
        <f t="shared" si="725"/>
        <v>1.00210048</v>
      </c>
      <c r="N1496" s="142">
        <f t="shared" si="720"/>
        <v>1.3179453409502213</v>
      </c>
      <c r="O1496" s="135">
        <f t="shared" si="722"/>
        <v>1.32208152</v>
      </c>
      <c r="P1496" s="135">
        <f t="shared" si="731"/>
        <v>844.53760627999998</v>
      </c>
      <c r="Q1496" s="190">
        <f t="shared" si="743"/>
        <v>0</v>
      </c>
      <c r="R1496" s="191">
        <f t="shared" si="740"/>
        <v>0</v>
      </c>
      <c r="S1496" s="135">
        <f t="shared" si="732"/>
        <v>0</v>
      </c>
      <c r="T1496" s="145">
        <f t="shared" si="741"/>
        <v>7.8600000000000003E-2</v>
      </c>
      <c r="U1496" s="143">
        <f t="shared" si="721"/>
        <v>19</v>
      </c>
      <c r="V1496" s="143">
        <v>252</v>
      </c>
      <c r="W1496" s="142">
        <f t="shared" si="733"/>
        <v>1.005721122</v>
      </c>
      <c r="X1496" s="135">
        <f t="shared" si="734"/>
        <v>4.8317026700000003</v>
      </c>
      <c r="Y1496" s="135">
        <f t="shared" si="735"/>
        <v>0</v>
      </c>
      <c r="Z1496" s="148" t="str">
        <f t="shared" si="744"/>
        <v>A+J=</v>
      </c>
      <c r="AA1496" s="140">
        <f t="shared" si="745"/>
        <v>45555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4"/>
      <c r="DX1496" s="1"/>
      <c r="DY1496" s="1"/>
      <c r="DZ1496" s="1"/>
      <c r="EA1496" s="1"/>
      <c r="EB1496" s="1"/>
      <c r="EC1496" s="1"/>
    </row>
    <row r="1497" spans="1:133" ht="15" x14ac:dyDescent="0.2">
      <c r="A1497" s="134">
        <f t="shared" si="736"/>
        <v>45550</v>
      </c>
      <c r="B1497" s="135">
        <f t="shared" si="728"/>
        <v>849.36930895</v>
      </c>
      <c r="C1497" s="220">
        <f t="shared" si="727"/>
        <v>638.79389698072339</v>
      </c>
      <c r="D1497" s="136">
        <f t="shared" si="737"/>
        <v>6941.51</v>
      </c>
      <c r="E1497" s="137">
        <f t="shared" si="723"/>
        <v>6967.89</v>
      </c>
      <c r="F1497" s="138">
        <f t="shared" si="724"/>
        <v>45493</v>
      </c>
      <c r="G1497" s="139">
        <f t="shared" si="729"/>
        <v>3.8003258656977845E-3</v>
      </c>
      <c r="H1497" s="140">
        <f t="shared" si="742"/>
        <v>45555</v>
      </c>
      <c r="I1497" s="140">
        <f t="shared" si="730"/>
        <v>45555</v>
      </c>
      <c r="J1497" s="141">
        <f t="shared" si="738"/>
        <v>23</v>
      </c>
      <c r="K1497" s="141">
        <f t="shared" si="726"/>
        <v>19</v>
      </c>
      <c r="L1497" s="8">
        <f t="shared" si="739"/>
        <v>1.0031383599999999</v>
      </c>
      <c r="M1497" s="142">
        <f t="shared" si="725"/>
        <v>1.00210048</v>
      </c>
      <c r="N1497" s="142">
        <f t="shared" si="720"/>
        <v>1.3179453409502213</v>
      </c>
      <c r="O1497" s="135">
        <f t="shared" si="722"/>
        <v>1.32208152</v>
      </c>
      <c r="P1497" s="135">
        <f t="shared" si="731"/>
        <v>844.53760627999998</v>
      </c>
      <c r="Q1497" s="190">
        <f t="shared" si="743"/>
        <v>0</v>
      </c>
      <c r="R1497" s="191">
        <f t="shared" si="740"/>
        <v>0</v>
      </c>
      <c r="S1497" s="135">
        <f t="shared" si="732"/>
        <v>0</v>
      </c>
      <c r="T1497" s="145">
        <f t="shared" si="741"/>
        <v>7.8600000000000003E-2</v>
      </c>
      <c r="U1497" s="143">
        <f t="shared" si="721"/>
        <v>19</v>
      </c>
      <c r="V1497" s="143">
        <v>252</v>
      </c>
      <c r="W1497" s="142">
        <f t="shared" si="733"/>
        <v>1.005721122</v>
      </c>
      <c r="X1497" s="135">
        <f t="shared" si="734"/>
        <v>4.8317026700000003</v>
      </c>
      <c r="Y1497" s="135">
        <f t="shared" si="735"/>
        <v>0</v>
      </c>
      <c r="Z1497" s="148" t="str">
        <f t="shared" si="744"/>
        <v>A+J=</v>
      </c>
      <c r="AA1497" s="140">
        <f t="shared" si="745"/>
        <v>45555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4"/>
      <c r="DX1497" s="1"/>
      <c r="DY1497" s="1"/>
      <c r="DZ1497" s="1"/>
      <c r="EA1497" s="1"/>
      <c r="EB1497" s="1"/>
      <c r="EC1497" s="1"/>
    </row>
    <row r="1498" spans="1:133" ht="15" x14ac:dyDescent="0.2">
      <c r="A1498" s="134">
        <f t="shared" si="736"/>
        <v>45551</v>
      </c>
      <c r="B1498" s="135">
        <f t="shared" si="728"/>
        <v>849.36930895</v>
      </c>
      <c r="C1498" s="220">
        <f t="shared" si="727"/>
        <v>638.79389698072339</v>
      </c>
      <c r="D1498" s="136">
        <f t="shared" si="737"/>
        <v>6941.51</v>
      </c>
      <c r="E1498" s="137">
        <f t="shared" si="723"/>
        <v>6967.89</v>
      </c>
      <c r="F1498" s="138">
        <f t="shared" si="724"/>
        <v>45493</v>
      </c>
      <c r="G1498" s="139">
        <f t="shared" si="729"/>
        <v>3.8003258656977845E-3</v>
      </c>
      <c r="H1498" s="140">
        <f t="shared" si="742"/>
        <v>45555</v>
      </c>
      <c r="I1498" s="140">
        <f t="shared" si="730"/>
        <v>45555</v>
      </c>
      <c r="J1498" s="141">
        <f t="shared" si="738"/>
        <v>23</v>
      </c>
      <c r="K1498" s="141">
        <f t="shared" si="726"/>
        <v>19</v>
      </c>
      <c r="L1498" s="8">
        <f t="shared" si="739"/>
        <v>1.0031383599999999</v>
      </c>
      <c r="M1498" s="142">
        <f t="shared" si="725"/>
        <v>1.00210048</v>
      </c>
      <c r="N1498" s="142">
        <f t="shared" si="720"/>
        <v>1.3179453409502213</v>
      </c>
      <c r="O1498" s="135">
        <f t="shared" si="722"/>
        <v>1.32208152</v>
      </c>
      <c r="P1498" s="135">
        <f t="shared" si="731"/>
        <v>844.53760627999998</v>
      </c>
      <c r="Q1498" s="190">
        <f t="shared" si="743"/>
        <v>0</v>
      </c>
      <c r="R1498" s="191">
        <f t="shared" si="740"/>
        <v>0</v>
      </c>
      <c r="S1498" s="135">
        <f t="shared" si="732"/>
        <v>0</v>
      </c>
      <c r="T1498" s="145">
        <f t="shared" si="741"/>
        <v>7.8600000000000003E-2</v>
      </c>
      <c r="U1498" s="143">
        <f t="shared" si="721"/>
        <v>19</v>
      </c>
      <c r="V1498" s="143">
        <v>252</v>
      </c>
      <c r="W1498" s="142">
        <f t="shared" si="733"/>
        <v>1.005721122</v>
      </c>
      <c r="X1498" s="135">
        <f t="shared" si="734"/>
        <v>4.8317026700000003</v>
      </c>
      <c r="Y1498" s="135">
        <f t="shared" si="735"/>
        <v>0</v>
      </c>
      <c r="Z1498" s="148" t="str">
        <f t="shared" si="744"/>
        <v>A+J=</v>
      </c>
      <c r="AA1498" s="140">
        <f t="shared" si="745"/>
        <v>45555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4"/>
      <c r="DX1498" s="1"/>
      <c r="DY1498" s="1"/>
      <c r="DZ1498" s="1"/>
      <c r="EA1498" s="1"/>
      <c r="EB1498" s="1"/>
      <c r="EC1498" s="1"/>
    </row>
    <row r="1499" spans="1:133" ht="15" x14ac:dyDescent="0.2">
      <c r="A1499" s="134">
        <f t="shared" si="736"/>
        <v>45552</v>
      </c>
      <c r="B1499" s="135">
        <f t="shared" si="728"/>
        <v>849.76450722000004</v>
      </c>
      <c r="C1499" s="220">
        <f t="shared" si="727"/>
        <v>638.79389698072339</v>
      </c>
      <c r="D1499" s="136">
        <f t="shared" si="737"/>
        <v>6941.51</v>
      </c>
      <c r="E1499" s="137">
        <f t="shared" si="723"/>
        <v>6967.89</v>
      </c>
      <c r="F1499" s="138">
        <f t="shared" si="724"/>
        <v>45493</v>
      </c>
      <c r="G1499" s="139">
        <f t="shared" si="729"/>
        <v>3.8003258656977845E-3</v>
      </c>
      <c r="H1499" s="140">
        <f t="shared" si="742"/>
        <v>45555</v>
      </c>
      <c r="I1499" s="140">
        <f t="shared" si="730"/>
        <v>45555</v>
      </c>
      <c r="J1499" s="141">
        <f t="shared" si="738"/>
        <v>23</v>
      </c>
      <c r="K1499" s="141">
        <f t="shared" si="726"/>
        <v>20</v>
      </c>
      <c r="L1499" s="8">
        <f t="shared" si="739"/>
        <v>1.00330381</v>
      </c>
      <c r="M1499" s="142">
        <f t="shared" si="725"/>
        <v>1.00210048</v>
      </c>
      <c r="N1499" s="142">
        <f t="shared" si="720"/>
        <v>1.3179453409502213</v>
      </c>
      <c r="O1499" s="135">
        <f t="shared" si="722"/>
        <v>1.3222995799999999</v>
      </c>
      <c r="P1499" s="135">
        <f t="shared" si="731"/>
        <v>844.67690168000001</v>
      </c>
      <c r="Q1499" s="190">
        <f t="shared" si="743"/>
        <v>0</v>
      </c>
      <c r="R1499" s="191">
        <f t="shared" si="740"/>
        <v>0</v>
      </c>
      <c r="S1499" s="135">
        <f t="shared" si="732"/>
        <v>0</v>
      </c>
      <c r="T1499" s="145">
        <f t="shared" si="741"/>
        <v>7.8600000000000003E-2</v>
      </c>
      <c r="U1499" s="143">
        <f t="shared" si="721"/>
        <v>20</v>
      </c>
      <c r="V1499" s="143">
        <v>252</v>
      </c>
      <c r="W1499" s="142">
        <f t="shared" si="733"/>
        <v>1.006023138</v>
      </c>
      <c r="X1499" s="135">
        <f t="shared" si="734"/>
        <v>5.0876055400000002</v>
      </c>
      <c r="Y1499" s="135">
        <f t="shared" si="735"/>
        <v>0</v>
      </c>
      <c r="Z1499" s="148" t="str">
        <f t="shared" si="744"/>
        <v>A+J=</v>
      </c>
      <c r="AA1499" s="140">
        <f t="shared" si="745"/>
        <v>45555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4"/>
      <c r="DX1499" s="1"/>
      <c r="DY1499" s="1"/>
      <c r="DZ1499" s="1"/>
      <c r="EA1499" s="1"/>
      <c r="EB1499" s="1"/>
      <c r="EC1499" s="1"/>
    </row>
    <row r="1500" spans="1:133" ht="15" x14ac:dyDescent="0.2">
      <c r="A1500" s="134">
        <f t="shared" si="736"/>
        <v>45553</v>
      </c>
      <c r="B1500" s="135">
        <f t="shared" si="728"/>
        <v>850.15988663000007</v>
      </c>
      <c r="C1500" s="220">
        <f t="shared" si="727"/>
        <v>638.79389698072339</v>
      </c>
      <c r="D1500" s="136">
        <f t="shared" si="737"/>
        <v>6941.51</v>
      </c>
      <c r="E1500" s="137">
        <f t="shared" si="723"/>
        <v>6967.89</v>
      </c>
      <c r="F1500" s="138">
        <f t="shared" si="724"/>
        <v>45493</v>
      </c>
      <c r="G1500" s="139">
        <f t="shared" si="729"/>
        <v>3.8003258656977845E-3</v>
      </c>
      <c r="H1500" s="140">
        <f t="shared" si="742"/>
        <v>45555</v>
      </c>
      <c r="I1500" s="140">
        <f t="shared" si="730"/>
        <v>45555</v>
      </c>
      <c r="J1500" s="141">
        <f t="shared" si="738"/>
        <v>23</v>
      </c>
      <c r="K1500" s="141">
        <f t="shared" si="726"/>
        <v>21</v>
      </c>
      <c r="L1500" s="8">
        <f t="shared" si="739"/>
        <v>1.00346929</v>
      </c>
      <c r="M1500" s="142">
        <f t="shared" si="725"/>
        <v>1.00210048</v>
      </c>
      <c r="N1500" s="142">
        <f t="shared" si="720"/>
        <v>1.3179453409502213</v>
      </c>
      <c r="O1500" s="135">
        <f t="shared" si="722"/>
        <v>1.3225176700000001</v>
      </c>
      <c r="P1500" s="135">
        <f t="shared" si="731"/>
        <v>844.81621624000002</v>
      </c>
      <c r="Q1500" s="190">
        <f t="shared" si="743"/>
        <v>0</v>
      </c>
      <c r="R1500" s="191">
        <f t="shared" si="740"/>
        <v>0</v>
      </c>
      <c r="S1500" s="135">
        <f t="shared" si="732"/>
        <v>0</v>
      </c>
      <c r="T1500" s="145">
        <f t="shared" si="741"/>
        <v>7.8600000000000003E-2</v>
      </c>
      <c r="U1500" s="143">
        <f t="shared" si="721"/>
        <v>21</v>
      </c>
      <c r="V1500" s="143">
        <v>252</v>
      </c>
      <c r="W1500" s="142">
        <f t="shared" si="733"/>
        <v>1.0063252460000001</v>
      </c>
      <c r="X1500" s="135">
        <f t="shared" si="734"/>
        <v>5.3436703899999998</v>
      </c>
      <c r="Y1500" s="135">
        <f t="shared" si="735"/>
        <v>0</v>
      </c>
      <c r="Z1500" s="148" t="str">
        <f t="shared" si="744"/>
        <v>A+J=</v>
      </c>
      <c r="AA1500" s="140">
        <f t="shared" si="745"/>
        <v>45555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4"/>
      <c r="DX1500" s="1"/>
      <c r="DY1500" s="1"/>
      <c r="DZ1500" s="1"/>
      <c r="EA1500" s="1"/>
      <c r="EB1500" s="1"/>
      <c r="EC1500" s="1"/>
    </row>
    <row r="1501" spans="1:133" ht="15" x14ac:dyDescent="0.2">
      <c r="A1501" s="134">
        <f t="shared" si="736"/>
        <v>45554</v>
      </c>
      <c r="B1501" s="135">
        <f t="shared" si="728"/>
        <v>850.55544553999994</v>
      </c>
      <c r="C1501" s="220">
        <f t="shared" si="727"/>
        <v>638.79389698072339</v>
      </c>
      <c r="D1501" s="136">
        <f t="shared" si="737"/>
        <v>6941.51</v>
      </c>
      <c r="E1501" s="137">
        <f t="shared" si="723"/>
        <v>6967.89</v>
      </c>
      <c r="F1501" s="138">
        <f t="shared" si="724"/>
        <v>45493</v>
      </c>
      <c r="G1501" s="139">
        <f t="shared" si="729"/>
        <v>3.8003258656977845E-3</v>
      </c>
      <c r="H1501" s="140">
        <f t="shared" si="742"/>
        <v>45555</v>
      </c>
      <c r="I1501" s="140">
        <f t="shared" si="730"/>
        <v>45555</v>
      </c>
      <c r="J1501" s="141">
        <f t="shared" si="738"/>
        <v>23</v>
      </c>
      <c r="K1501" s="141">
        <f t="shared" si="726"/>
        <v>22</v>
      </c>
      <c r="L1501" s="8">
        <f t="shared" si="739"/>
        <v>1.00363479</v>
      </c>
      <c r="M1501" s="142">
        <f t="shared" si="725"/>
        <v>1.00210048</v>
      </c>
      <c r="N1501" s="142">
        <f t="shared" si="720"/>
        <v>1.3179453409502213</v>
      </c>
      <c r="O1501" s="135">
        <f t="shared" si="722"/>
        <v>1.3227357900000001</v>
      </c>
      <c r="P1501" s="135">
        <f t="shared" si="731"/>
        <v>844.95554995999998</v>
      </c>
      <c r="Q1501" s="190">
        <f t="shared" si="743"/>
        <v>0</v>
      </c>
      <c r="R1501" s="191">
        <f t="shared" si="740"/>
        <v>0</v>
      </c>
      <c r="S1501" s="135">
        <f t="shared" si="732"/>
        <v>0</v>
      </c>
      <c r="T1501" s="145">
        <f t="shared" si="741"/>
        <v>7.8600000000000003E-2</v>
      </c>
      <c r="U1501" s="143">
        <f t="shared" si="721"/>
        <v>22</v>
      </c>
      <c r="V1501" s="143">
        <v>252</v>
      </c>
      <c r="W1501" s="142">
        <f t="shared" si="733"/>
        <v>1.006627444</v>
      </c>
      <c r="X1501" s="135">
        <f t="shared" si="734"/>
        <v>5.5998955800000001</v>
      </c>
      <c r="Y1501" s="135">
        <f t="shared" si="735"/>
        <v>0</v>
      </c>
      <c r="Z1501" s="148" t="str">
        <f t="shared" si="744"/>
        <v>A+J=</v>
      </c>
      <c r="AA1501" s="140">
        <f t="shared" si="745"/>
        <v>45555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4"/>
      <c r="DX1501" s="1"/>
      <c r="DY1501" s="1"/>
      <c r="DZ1501" s="1"/>
      <c r="EA1501" s="1"/>
      <c r="EB1501" s="1"/>
      <c r="EC1501" s="1"/>
    </row>
    <row r="1502" spans="1:133" ht="15" x14ac:dyDescent="0.2">
      <c r="A1502" s="134">
        <f t="shared" si="736"/>
        <v>45555</v>
      </c>
      <c r="B1502" s="135">
        <f t="shared" si="728"/>
        <v>850.95119132000002</v>
      </c>
      <c r="C1502" s="220">
        <f t="shared" si="727"/>
        <v>638.79389698072339</v>
      </c>
      <c r="D1502" s="136">
        <f t="shared" si="737"/>
        <v>6941.51</v>
      </c>
      <c r="E1502" s="137">
        <f t="shared" si="723"/>
        <v>6967.89</v>
      </c>
      <c r="F1502" s="138">
        <f t="shared" si="724"/>
        <v>45493</v>
      </c>
      <c r="G1502" s="139">
        <f t="shared" si="729"/>
        <v>3.8003258656977845E-3</v>
      </c>
      <c r="H1502" s="140">
        <f t="shared" si="742"/>
        <v>45586</v>
      </c>
      <c r="I1502" s="140">
        <f t="shared" si="730"/>
        <v>45555</v>
      </c>
      <c r="J1502" s="141">
        <f t="shared" si="738"/>
        <v>23</v>
      </c>
      <c r="K1502" s="141">
        <f t="shared" si="726"/>
        <v>23</v>
      </c>
      <c r="L1502" s="8">
        <f t="shared" si="739"/>
        <v>1.0038003200000001</v>
      </c>
      <c r="M1502" s="142">
        <f t="shared" si="725"/>
        <v>1.00210048</v>
      </c>
      <c r="N1502" s="142">
        <f t="shared" si="720"/>
        <v>1.3179453409502213</v>
      </c>
      <c r="O1502" s="135">
        <f t="shared" si="722"/>
        <v>1.32295395</v>
      </c>
      <c r="P1502" s="135">
        <f t="shared" si="731"/>
        <v>845.09490923999999</v>
      </c>
      <c r="Q1502" s="190">
        <f t="shared" si="743"/>
        <v>49</v>
      </c>
      <c r="R1502" s="191">
        <f t="shared" si="740"/>
        <v>1.3735999794909852E-2</v>
      </c>
      <c r="S1502" s="135">
        <f t="shared" si="732"/>
        <v>11.608223499999999</v>
      </c>
      <c r="T1502" s="145">
        <f t="shared" si="741"/>
        <v>7.8600000000000003E-2</v>
      </c>
      <c r="U1502" s="143">
        <f t="shared" si="721"/>
        <v>23</v>
      </c>
      <c r="V1502" s="143">
        <v>252</v>
      </c>
      <c r="W1502" s="142">
        <f t="shared" si="733"/>
        <v>1.006929733</v>
      </c>
      <c r="X1502" s="135">
        <f t="shared" si="734"/>
        <v>5.8562820799999997</v>
      </c>
      <c r="Y1502" s="135">
        <f t="shared" si="735"/>
        <v>17.464505580000001</v>
      </c>
      <c r="Z1502" s="148" t="str">
        <f t="shared" si="744"/>
        <v>A+J=</v>
      </c>
      <c r="AA1502" s="140">
        <f t="shared" si="745"/>
        <v>45555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4"/>
      <c r="DX1502" s="1"/>
      <c r="DY1502" s="1"/>
      <c r="DZ1502" s="1"/>
      <c r="EA1502" s="1"/>
      <c r="EB1502" s="1"/>
      <c r="EC1502" s="1"/>
    </row>
    <row r="1503" spans="1:133" ht="15" x14ac:dyDescent="0.2">
      <c r="A1503" s="134">
        <f t="shared" si="736"/>
        <v>45556</v>
      </c>
      <c r="B1503" s="135">
        <f t="shared" si="728"/>
        <v>833.73698094999997</v>
      </c>
      <c r="C1503" s="220">
        <f t="shared" si="727"/>
        <v>630.01942414287441</v>
      </c>
      <c r="D1503" s="136">
        <f t="shared" si="737"/>
        <v>6967.89</v>
      </c>
      <c r="E1503" s="137">
        <f t="shared" si="723"/>
        <v>6966.5</v>
      </c>
      <c r="F1503" s="138">
        <f t="shared" si="724"/>
        <v>45524</v>
      </c>
      <c r="G1503" s="139">
        <f t="shared" si="729"/>
        <v>-1.9948650165257931E-4</v>
      </c>
      <c r="H1503" s="140">
        <f t="shared" si="742"/>
        <v>45586</v>
      </c>
      <c r="I1503" s="140">
        <f t="shared" si="730"/>
        <v>45586</v>
      </c>
      <c r="J1503" s="141">
        <f t="shared" si="738"/>
        <v>21</v>
      </c>
      <c r="K1503" s="141">
        <f t="shared" si="726"/>
        <v>1</v>
      </c>
      <c r="L1503" s="8">
        <f t="shared" si="739"/>
        <v>1</v>
      </c>
      <c r="M1503" s="142">
        <f t="shared" si="725"/>
        <v>1.0038003200000001</v>
      </c>
      <c r="N1503" s="142">
        <f t="shared" ref="N1503:N1566" si="746">IF(I1503&gt;I1502,N1502*M1503,N1502)</f>
        <v>1.3229539549883413</v>
      </c>
      <c r="O1503" s="135">
        <f t="shared" si="722"/>
        <v>1.32295395</v>
      </c>
      <c r="P1503" s="135">
        <f t="shared" si="731"/>
        <v>833.48668573999998</v>
      </c>
      <c r="Q1503" s="190">
        <f t="shared" si="743"/>
        <v>0</v>
      </c>
      <c r="R1503" s="191">
        <f t="shared" si="740"/>
        <v>0</v>
      </c>
      <c r="S1503" s="135">
        <f t="shared" si="732"/>
        <v>0</v>
      </c>
      <c r="T1503" s="145">
        <f t="shared" si="741"/>
        <v>7.8600000000000003E-2</v>
      </c>
      <c r="U1503" s="143">
        <f t="shared" si="721"/>
        <v>1</v>
      </c>
      <c r="V1503" s="143">
        <v>252</v>
      </c>
      <c r="W1503" s="142">
        <f t="shared" si="733"/>
        <v>1.0003002990000001</v>
      </c>
      <c r="X1503" s="135">
        <f t="shared" si="734"/>
        <v>0.25029520999999999</v>
      </c>
      <c r="Y1503" s="135">
        <f t="shared" si="735"/>
        <v>0</v>
      </c>
      <c r="Z1503" s="148" t="str">
        <f t="shared" si="744"/>
        <v>A+J=</v>
      </c>
      <c r="AA1503" s="140">
        <f t="shared" si="745"/>
        <v>45586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4"/>
      <c r="DX1503" s="1"/>
      <c r="DY1503" s="1"/>
      <c r="DZ1503" s="1"/>
      <c r="EA1503" s="1"/>
      <c r="EB1503" s="1"/>
      <c r="EC1503" s="1"/>
    </row>
    <row r="1504" spans="1:133" ht="15" x14ac:dyDescent="0.2">
      <c r="A1504" s="134">
        <f t="shared" si="736"/>
        <v>45557</v>
      </c>
      <c r="B1504" s="135">
        <f t="shared" si="728"/>
        <v>833.73698094999997</v>
      </c>
      <c r="C1504" s="220">
        <f t="shared" si="727"/>
        <v>630.01942414287441</v>
      </c>
      <c r="D1504" s="136">
        <f t="shared" si="737"/>
        <v>6967.89</v>
      </c>
      <c r="E1504" s="137">
        <f t="shared" si="723"/>
        <v>6966.5</v>
      </c>
      <c r="F1504" s="138">
        <f t="shared" si="724"/>
        <v>45524</v>
      </c>
      <c r="G1504" s="139">
        <f t="shared" si="729"/>
        <v>-1.9948650165257931E-4</v>
      </c>
      <c r="H1504" s="140">
        <f t="shared" si="742"/>
        <v>45586</v>
      </c>
      <c r="I1504" s="140">
        <f t="shared" si="730"/>
        <v>45586</v>
      </c>
      <c r="J1504" s="141">
        <f t="shared" si="738"/>
        <v>21</v>
      </c>
      <c r="K1504" s="141">
        <f t="shared" si="726"/>
        <v>1</v>
      </c>
      <c r="L1504" s="8">
        <f t="shared" si="739"/>
        <v>1</v>
      </c>
      <c r="M1504" s="142">
        <f t="shared" si="725"/>
        <v>1.0038003200000001</v>
      </c>
      <c r="N1504" s="142">
        <f t="shared" si="746"/>
        <v>1.3229539549883413</v>
      </c>
      <c r="O1504" s="135">
        <f t="shared" si="722"/>
        <v>1.32295395</v>
      </c>
      <c r="P1504" s="135">
        <f t="shared" si="731"/>
        <v>833.48668573999998</v>
      </c>
      <c r="Q1504" s="190">
        <f t="shared" si="743"/>
        <v>0</v>
      </c>
      <c r="R1504" s="191">
        <f t="shared" si="740"/>
        <v>0</v>
      </c>
      <c r="S1504" s="135">
        <f t="shared" si="732"/>
        <v>0</v>
      </c>
      <c r="T1504" s="145">
        <f t="shared" si="741"/>
        <v>7.8600000000000003E-2</v>
      </c>
      <c r="U1504" s="143">
        <f t="shared" si="721"/>
        <v>1</v>
      </c>
      <c r="V1504" s="143">
        <v>252</v>
      </c>
      <c r="W1504" s="142">
        <f t="shared" si="733"/>
        <v>1.0003002990000001</v>
      </c>
      <c r="X1504" s="135">
        <f t="shared" si="734"/>
        <v>0.25029520999999999</v>
      </c>
      <c r="Y1504" s="135">
        <f t="shared" si="735"/>
        <v>0</v>
      </c>
      <c r="Z1504" s="148" t="str">
        <f t="shared" si="744"/>
        <v>A+J=</v>
      </c>
      <c r="AA1504" s="140">
        <f t="shared" si="745"/>
        <v>45586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4"/>
      <c r="DX1504" s="1"/>
      <c r="DY1504" s="1"/>
      <c r="DZ1504" s="1"/>
      <c r="EA1504" s="1"/>
      <c r="EB1504" s="1"/>
      <c r="EC1504" s="1"/>
    </row>
    <row r="1505" spans="1:133" ht="15" x14ac:dyDescent="0.2">
      <c r="A1505" s="134">
        <f t="shared" si="736"/>
        <v>45558</v>
      </c>
      <c r="B1505" s="135">
        <f t="shared" si="728"/>
        <v>833.73698094999997</v>
      </c>
      <c r="C1505" s="220">
        <f t="shared" si="727"/>
        <v>630.01942414287441</v>
      </c>
      <c r="D1505" s="136">
        <f t="shared" si="737"/>
        <v>6967.89</v>
      </c>
      <c r="E1505" s="137">
        <f t="shared" si="723"/>
        <v>6966.5</v>
      </c>
      <c r="F1505" s="138">
        <f t="shared" si="724"/>
        <v>45524</v>
      </c>
      <c r="G1505" s="139">
        <f t="shared" si="729"/>
        <v>-1.9948650165257931E-4</v>
      </c>
      <c r="H1505" s="140">
        <f t="shared" si="742"/>
        <v>45586</v>
      </c>
      <c r="I1505" s="140">
        <f t="shared" si="730"/>
        <v>45586</v>
      </c>
      <c r="J1505" s="141">
        <f t="shared" si="738"/>
        <v>21</v>
      </c>
      <c r="K1505" s="141">
        <f t="shared" si="726"/>
        <v>1</v>
      </c>
      <c r="L1505" s="8">
        <f t="shared" si="739"/>
        <v>1</v>
      </c>
      <c r="M1505" s="142">
        <f t="shared" si="725"/>
        <v>1.0038003200000001</v>
      </c>
      <c r="N1505" s="142">
        <f t="shared" si="746"/>
        <v>1.3229539549883413</v>
      </c>
      <c r="O1505" s="135">
        <f t="shared" si="722"/>
        <v>1.32295395</v>
      </c>
      <c r="P1505" s="135">
        <f t="shared" si="731"/>
        <v>833.48668573999998</v>
      </c>
      <c r="Q1505" s="190">
        <f t="shared" si="743"/>
        <v>0</v>
      </c>
      <c r="R1505" s="191">
        <f t="shared" si="740"/>
        <v>0</v>
      </c>
      <c r="S1505" s="135">
        <f t="shared" si="732"/>
        <v>0</v>
      </c>
      <c r="T1505" s="145">
        <f t="shared" si="741"/>
        <v>7.8600000000000003E-2</v>
      </c>
      <c r="U1505" s="143">
        <f t="shared" si="721"/>
        <v>1</v>
      </c>
      <c r="V1505" s="143">
        <v>252</v>
      </c>
      <c r="W1505" s="142">
        <f t="shared" si="733"/>
        <v>1.0003002990000001</v>
      </c>
      <c r="X1505" s="135">
        <f t="shared" si="734"/>
        <v>0.25029520999999999</v>
      </c>
      <c r="Y1505" s="135">
        <f t="shared" si="735"/>
        <v>0</v>
      </c>
      <c r="Z1505" s="148" t="str">
        <f t="shared" si="744"/>
        <v>A+J=</v>
      </c>
      <c r="AA1505" s="140">
        <f t="shared" si="745"/>
        <v>45586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4"/>
      <c r="DX1505" s="1"/>
      <c r="DY1505" s="1"/>
      <c r="DZ1505" s="1"/>
      <c r="EA1505" s="1"/>
      <c r="EB1505" s="1"/>
      <c r="EC1505" s="1"/>
    </row>
    <row r="1506" spans="1:133" ht="15" x14ac:dyDescent="0.2">
      <c r="A1506" s="134">
        <f t="shared" si="736"/>
        <v>45559</v>
      </c>
      <c r="B1506" s="135">
        <f t="shared" si="728"/>
        <v>833.98735034999993</v>
      </c>
      <c r="C1506" s="220">
        <f t="shared" si="727"/>
        <v>630.01942414287441</v>
      </c>
      <c r="D1506" s="136">
        <f t="shared" si="737"/>
        <v>6967.89</v>
      </c>
      <c r="E1506" s="137">
        <f t="shared" si="723"/>
        <v>6966.5</v>
      </c>
      <c r="F1506" s="138">
        <f t="shared" si="724"/>
        <v>45524</v>
      </c>
      <c r="G1506" s="139">
        <f t="shared" si="729"/>
        <v>-1.9948650165257931E-4</v>
      </c>
      <c r="H1506" s="140">
        <f t="shared" si="742"/>
        <v>45586</v>
      </c>
      <c r="I1506" s="140">
        <f t="shared" si="730"/>
        <v>45586</v>
      </c>
      <c r="J1506" s="141">
        <f t="shared" si="738"/>
        <v>21</v>
      </c>
      <c r="K1506" s="141">
        <f t="shared" si="726"/>
        <v>2</v>
      </c>
      <c r="L1506" s="8">
        <f t="shared" si="739"/>
        <v>1</v>
      </c>
      <c r="M1506" s="142">
        <f t="shared" si="725"/>
        <v>1.0038003200000001</v>
      </c>
      <c r="N1506" s="142">
        <f t="shared" si="746"/>
        <v>1.3229539549883413</v>
      </c>
      <c r="O1506" s="135">
        <f t="shared" si="722"/>
        <v>1.32295395</v>
      </c>
      <c r="P1506" s="135">
        <f t="shared" si="731"/>
        <v>833.48668573999998</v>
      </c>
      <c r="Q1506" s="190">
        <f t="shared" si="743"/>
        <v>0</v>
      </c>
      <c r="R1506" s="191">
        <f t="shared" si="740"/>
        <v>0</v>
      </c>
      <c r="S1506" s="135">
        <f t="shared" si="732"/>
        <v>0</v>
      </c>
      <c r="T1506" s="145">
        <f t="shared" si="741"/>
        <v>7.8600000000000003E-2</v>
      </c>
      <c r="U1506" s="143">
        <f t="shared" si="721"/>
        <v>2</v>
      </c>
      <c r="V1506" s="143">
        <v>252</v>
      </c>
      <c r="W1506" s="142">
        <f t="shared" si="733"/>
        <v>1.0006006869999999</v>
      </c>
      <c r="X1506" s="135">
        <f t="shared" si="734"/>
        <v>0.50066460999999995</v>
      </c>
      <c r="Y1506" s="135">
        <f t="shared" si="735"/>
        <v>0</v>
      </c>
      <c r="Z1506" s="148" t="str">
        <f t="shared" si="744"/>
        <v>A+J=</v>
      </c>
      <c r="AA1506" s="140">
        <f t="shared" si="745"/>
        <v>45586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4"/>
      <c r="DX1506" s="1"/>
      <c r="DY1506" s="1"/>
      <c r="DZ1506" s="1"/>
      <c r="EA1506" s="1"/>
      <c r="EB1506" s="1"/>
      <c r="EC1506" s="1"/>
    </row>
    <row r="1507" spans="1:133" ht="15" x14ac:dyDescent="0.2">
      <c r="A1507" s="134">
        <f t="shared" si="736"/>
        <v>45560</v>
      </c>
      <c r="B1507" s="135">
        <f t="shared" si="728"/>
        <v>834.23779560000003</v>
      </c>
      <c r="C1507" s="220">
        <f t="shared" si="727"/>
        <v>630.01942414287441</v>
      </c>
      <c r="D1507" s="136">
        <f t="shared" si="737"/>
        <v>6967.89</v>
      </c>
      <c r="E1507" s="137">
        <f t="shared" si="723"/>
        <v>6966.5</v>
      </c>
      <c r="F1507" s="138">
        <f t="shared" si="724"/>
        <v>45524</v>
      </c>
      <c r="G1507" s="139">
        <f t="shared" si="729"/>
        <v>-1.9948650165257931E-4</v>
      </c>
      <c r="H1507" s="140">
        <f t="shared" si="742"/>
        <v>45586</v>
      </c>
      <c r="I1507" s="140">
        <f t="shared" si="730"/>
        <v>45586</v>
      </c>
      <c r="J1507" s="141">
        <f t="shared" si="738"/>
        <v>21</v>
      </c>
      <c r="K1507" s="141">
        <f t="shared" si="726"/>
        <v>3</v>
      </c>
      <c r="L1507" s="8">
        <f t="shared" si="739"/>
        <v>1</v>
      </c>
      <c r="M1507" s="142">
        <f t="shared" si="725"/>
        <v>1.0038003200000001</v>
      </c>
      <c r="N1507" s="142">
        <f t="shared" si="746"/>
        <v>1.3229539549883413</v>
      </c>
      <c r="O1507" s="135">
        <f t="shared" si="722"/>
        <v>1.32295395</v>
      </c>
      <c r="P1507" s="135">
        <f t="shared" si="731"/>
        <v>833.48668573999998</v>
      </c>
      <c r="Q1507" s="190">
        <f t="shared" si="743"/>
        <v>0</v>
      </c>
      <c r="R1507" s="191">
        <f t="shared" si="740"/>
        <v>0</v>
      </c>
      <c r="S1507" s="135">
        <f t="shared" si="732"/>
        <v>0</v>
      </c>
      <c r="T1507" s="145">
        <f t="shared" si="741"/>
        <v>7.8600000000000003E-2</v>
      </c>
      <c r="U1507" s="143">
        <f t="shared" si="721"/>
        <v>3</v>
      </c>
      <c r="V1507" s="143">
        <v>252</v>
      </c>
      <c r="W1507" s="142">
        <f t="shared" si="733"/>
        <v>1.000901166</v>
      </c>
      <c r="X1507" s="135">
        <f t="shared" si="734"/>
        <v>0.75110986000000002</v>
      </c>
      <c r="Y1507" s="135">
        <f t="shared" si="735"/>
        <v>0</v>
      </c>
      <c r="Z1507" s="148" t="str">
        <f t="shared" si="744"/>
        <v>A+J=</v>
      </c>
      <c r="AA1507" s="140">
        <f t="shared" si="745"/>
        <v>45586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4"/>
      <c r="DX1507" s="1"/>
      <c r="DY1507" s="1"/>
      <c r="DZ1507" s="1"/>
      <c r="EA1507" s="1"/>
      <c r="EB1507" s="1"/>
      <c r="EC1507" s="1"/>
    </row>
    <row r="1508" spans="1:133" ht="15" x14ac:dyDescent="0.2">
      <c r="A1508" s="134">
        <f t="shared" si="736"/>
        <v>45561</v>
      </c>
      <c r="B1508" s="135">
        <f t="shared" si="728"/>
        <v>834.48831669000003</v>
      </c>
      <c r="C1508" s="220">
        <f t="shared" si="727"/>
        <v>630.01942414287441</v>
      </c>
      <c r="D1508" s="136">
        <f t="shared" si="737"/>
        <v>6967.89</v>
      </c>
      <c r="E1508" s="137">
        <f t="shared" si="723"/>
        <v>6966.5</v>
      </c>
      <c r="F1508" s="138">
        <f t="shared" si="724"/>
        <v>45524</v>
      </c>
      <c r="G1508" s="139">
        <f t="shared" si="729"/>
        <v>-1.9948650165257931E-4</v>
      </c>
      <c r="H1508" s="140">
        <f t="shared" si="742"/>
        <v>45586</v>
      </c>
      <c r="I1508" s="140">
        <f t="shared" si="730"/>
        <v>45586</v>
      </c>
      <c r="J1508" s="141">
        <f t="shared" si="738"/>
        <v>21</v>
      </c>
      <c r="K1508" s="141">
        <f t="shared" si="726"/>
        <v>4</v>
      </c>
      <c r="L1508" s="8">
        <f t="shared" si="739"/>
        <v>1</v>
      </c>
      <c r="M1508" s="142">
        <f t="shared" si="725"/>
        <v>1.0038003200000001</v>
      </c>
      <c r="N1508" s="142">
        <f t="shared" si="746"/>
        <v>1.3229539549883413</v>
      </c>
      <c r="O1508" s="135">
        <f t="shared" si="722"/>
        <v>1.32295395</v>
      </c>
      <c r="P1508" s="135">
        <f t="shared" si="731"/>
        <v>833.48668573999998</v>
      </c>
      <c r="Q1508" s="190">
        <f t="shared" si="743"/>
        <v>0</v>
      </c>
      <c r="R1508" s="191">
        <f t="shared" si="740"/>
        <v>0</v>
      </c>
      <c r="S1508" s="135">
        <f t="shared" si="732"/>
        <v>0</v>
      </c>
      <c r="T1508" s="145">
        <f t="shared" si="741"/>
        <v>7.8600000000000003E-2</v>
      </c>
      <c r="U1508" s="143">
        <f t="shared" si="721"/>
        <v>4</v>
      </c>
      <c r="V1508" s="143">
        <v>252</v>
      </c>
      <c r="W1508" s="142">
        <f t="shared" si="733"/>
        <v>1.0012017360000001</v>
      </c>
      <c r="X1508" s="135">
        <f t="shared" si="734"/>
        <v>1.00163095</v>
      </c>
      <c r="Y1508" s="135">
        <f t="shared" si="735"/>
        <v>0</v>
      </c>
      <c r="Z1508" s="148" t="str">
        <f t="shared" si="744"/>
        <v>A+J=</v>
      </c>
      <c r="AA1508" s="140">
        <f t="shared" si="745"/>
        <v>45586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4"/>
      <c r="DX1508" s="1"/>
      <c r="DY1508" s="1"/>
      <c r="DZ1508" s="1"/>
      <c r="EA1508" s="1"/>
      <c r="EB1508" s="1"/>
      <c r="EC1508" s="1"/>
    </row>
    <row r="1509" spans="1:133" ht="15" x14ac:dyDescent="0.2">
      <c r="A1509" s="134">
        <f t="shared" si="736"/>
        <v>45562</v>
      </c>
      <c r="B1509" s="135">
        <f t="shared" si="728"/>
        <v>834.73891196</v>
      </c>
      <c r="C1509" s="220">
        <f t="shared" si="727"/>
        <v>630.01942414287441</v>
      </c>
      <c r="D1509" s="136">
        <f t="shared" si="737"/>
        <v>6967.89</v>
      </c>
      <c r="E1509" s="137">
        <f t="shared" si="723"/>
        <v>6966.5</v>
      </c>
      <c r="F1509" s="138">
        <f t="shared" si="724"/>
        <v>45524</v>
      </c>
      <c r="G1509" s="139">
        <f t="shared" si="729"/>
        <v>-1.9948650165257931E-4</v>
      </c>
      <c r="H1509" s="140">
        <f t="shared" si="742"/>
        <v>45586</v>
      </c>
      <c r="I1509" s="140">
        <f t="shared" si="730"/>
        <v>45586</v>
      </c>
      <c r="J1509" s="141">
        <f t="shared" si="738"/>
        <v>21</v>
      </c>
      <c r="K1509" s="141">
        <f t="shared" si="726"/>
        <v>5</v>
      </c>
      <c r="L1509" s="8">
        <f t="shared" si="739"/>
        <v>1</v>
      </c>
      <c r="M1509" s="142">
        <f t="shared" si="725"/>
        <v>1.0038003200000001</v>
      </c>
      <c r="N1509" s="142">
        <f t="shared" si="746"/>
        <v>1.3229539549883413</v>
      </c>
      <c r="O1509" s="135">
        <f t="shared" si="722"/>
        <v>1.32295395</v>
      </c>
      <c r="P1509" s="135">
        <f t="shared" si="731"/>
        <v>833.48668573999998</v>
      </c>
      <c r="Q1509" s="190">
        <f t="shared" si="743"/>
        <v>0</v>
      </c>
      <c r="R1509" s="191">
        <f t="shared" si="740"/>
        <v>0</v>
      </c>
      <c r="S1509" s="135">
        <f t="shared" si="732"/>
        <v>0</v>
      </c>
      <c r="T1509" s="145">
        <f t="shared" si="741"/>
        <v>7.8600000000000003E-2</v>
      </c>
      <c r="U1509" s="143">
        <f t="shared" ref="U1509:U1572" si="747">IF(Q1508&gt;0,1,IF(K1509=K1508,U1508,U1508+1))</f>
        <v>5</v>
      </c>
      <c r="V1509" s="143">
        <v>252</v>
      </c>
      <c r="W1509" s="142">
        <f t="shared" si="733"/>
        <v>1.0015023949999999</v>
      </c>
      <c r="X1509" s="135">
        <f t="shared" si="734"/>
        <v>1.2522262200000001</v>
      </c>
      <c r="Y1509" s="135">
        <f t="shared" si="735"/>
        <v>0</v>
      </c>
      <c r="Z1509" s="148" t="str">
        <f t="shared" si="744"/>
        <v>A+J=</v>
      </c>
      <c r="AA1509" s="140">
        <f t="shared" si="745"/>
        <v>45586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4"/>
      <c r="DX1509" s="1"/>
      <c r="DY1509" s="1"/>
      <c r="DZ1509" s="1"/>
      <c r="EA1509" s="1"/>
      <c r="EB1509" s="1"/>
      <c r="EC1509" s="1"/>
    </row>
    <row r="1510" spans="1:133" ht="15" x14ac:dyDescent="0.2">
      <c r="A1510" s="134">
        <f t="shared" si="736"/>
        <v>45563</v>
      </c>
      <c r="B1510" s="135">
        <f t="shared" si="728"/>
        <v>834.98958307999999</v>
      </c>
      <c r="C1510" s="220">
        <f t="shared" si="727"/>
        <v>630.01942414287441</v>
      </c>
      <c r="D1510" s="136">
        <f t="shared" si="737"/>
        <v>6967.89</v>
      </c>
      <c r="E1510" s="137">
        <f t="shared" si="723"/>
        <v>6966.5</v>
      </c>
      <c r="F1510" s="138">
        <f t="shared" si="724"/>
        <v>45524</v>
      </c>
      <c r="G1510" s="139">
        <f t="shared" si="729"/>
        <v>-1.9948650165257931E-4</v>
      </c>
      <c r="H1510" s="140">
        <f t="shared" si="742"/>
        <v>45586</v>
      </c>
      <c r="I1510" s="140">
        <f t="shared" si="730"/>
        <v>45586</v>
      </c>
      <c r="J1510" s="141">
        <f t="shared" si="738"/>
        <v>21</v>
      </c>
      <c r="K1510" s="141">
        <f t="shared" si="726"/>
        <v>6</v>
      </c>
      <c r="L1510" s="8">
        <f t="shared" si="739"/>
        <v>1</v>
      </c>
      <c r="M1510" s="142">
        <f t="shared" si="725"/>
        <v>1.0038003200000001</v>
      </c>
      <c r="N1510" s="142">
        <f t="shared" si="746"/>
        <v>1.3229539549883413</v>
      </c>
      <c r="O1510" s="135">
        <f t="shared" si="722"/>
        <v>1.32295395</v>
      </c>
      <c r="P1510" s="135">
        <f t="shared" si="731"/>
        <v>833.48668573999998</v>
      </c>
      <c r="Q1510" s="190">
        <f t="shared" si="743"/>
        <v>0</v>
      </c>
      <c r="R1510" s="191">
        <f t="shared" si="740"/>
        <v>0</v>
      </c>
      <c r="S1510" s="135">
        <f t="shared" si="732"/>
        <v>0</v>
      </c>
      <c r="T1510" s="145">
        <f t="shared" si="741"/>
        <v>7.8600000000000003E-2</v>
      </c>
      <c r="U1510" s="143">
        <f t="shared" si="747"/>
        <v>6</v>
      </c>
      <c r="V1510" s="143">
        <v>252</v>
      </c>
      <c r="W1510" s="142">
        <f t="shared" si="733"/>
        <v>1.001803145</v>
      </c>
      <c r="X1510" s="135">
        <f t="shared" si="734"/>
        <v>1.5028973400000001</v>
      </c>
      <c r="Y1510" s="135">
        <f t="shared" si="735"/>
        <v>0</v>
      </c>
      <c r="Z1510" s="148" t="str">
        <f t="shared" si="744"/>
        <v>A+J=</v>
      </c>
      <c r="AA1510" s="140">
        <f t="shared" si="745"/>
        <v>45586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4"/>
      <c r="DX1510" s="1"/>
      <c r="DY1510" s="1"/>
      <c r="DZ1510" s="1"/>
      <c r="EA1510" s="1"/>
      <c r="EB1510" s="1"/>
      <c r="EC1510" s="1"/>
    </row>
    <row r="1511" spans="1:133" ht="15" x14ac:dyDescent="0.2">
      <c r="A1511" s="134">
        <f t="shared" si="736"/>
        <v>45564</v>
      </c>
      <c r="B1511" s="135">
        <f t="shared" si="728"/>
        <v>834.98958307999999</v>
      </c>
      <c r="C1511" s="220">
        <f t="shared" si="727"/>
        <v>630.01942414287441</v>
      </c>
      <c r="D1511" s="136">
        <f t="shared" si="737"/>
        <v>6967.89</v>
      </c>
      <c r="E1511" s="137">
        <f t="shared" si="723"/>
        <v>6966.5</v>
      </c>
      <c r="F1511" s="138">
        <f t="shared" si="724"/>
        <v>45524</v>
      </c>
      <c r="G1511" s="139">
        <f t="shared" si="729"/>
        <v>-1.9948650165257931E-4</v>
      </c>
      <c r="H1511" s="140">
        <f t="shared" si="742"/>
        <v>45586</v>
      </c>
      <c r="I1511" s="140">
        <f t="shared" si="730"/>
        <v>45586</v>
      </c>
      <c r="J1511" s="141">
        <f t="shared" si="738"/>
        <v>21</v>
      </c>
      <c r="K1511" s="141">
        <f t="shared" si="726"/>
        <v>6</v>
      </c>
      <c r="L1511" s="8">
        <f t="shared" si="739"/>
        <v>1</v>
      </c>
      <c r="M1511" s="142">
        <f t="shared" si="725"/>
        <v>1.0038003200000001</v>
      </c>
      <c r="N1511" s="142">
        <f t="shared" si="746"/>
        <v>1.3229539549883413</v>
      </c>
      <c r="O1511" s="135">
        <f t="shared" si="722"/>
        <v>1.32295395</v>
      </c>
      <c r="P1511" s="135">
        <f t="shared" si="731"/>
        <v>833.48668573999998</v>
      </c>
      <c r="Q1511" s="190">
        <f t="shared" si="743"/>
        <v>0</v>
      </c>
      <c r="R1511" s="191">
        <f t="shared" si="740"/>
        <v>0</v>
      </c>
      <c r="S1511" s="135">
        <f t="shared" si="732"/>
        <v>0</v>
      </c>
      <c r="T1511" s="145">
        <f t="shared" si="741"/>
        <v>7.8600000000000003E-2</v>
      </c>
      <c r="U1511" s="143">
        <f t="shared" si="747"/>
        <v>6</v>
      </c>
      <c r="V1511" s="143">
        <v>252</v>
      </c>
      <c r="W1511" s="142">
        <f t="shared" si="733"/>
        <v>1.001803145</v>
      </c>
      <c r="X1511" s="135">
        <f t="shared" si="734"/>
        <v>1.5028973400000001</v>
      </c>
      <c r="Y1511" s="135">
        <f t="shared" si="735"/>
        <v>0</v>
      </c>
      <c r="Z1511" s="148" t="str">
        <f t="shared" si="744"/>
        <v>A+J=</v>
      </c>
      <c r="AA1511" s="140">
        <f t="shared" si="745"/>
        <v>45586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4"/>
      <c r="DX1511" s="1"/>
      <c r="DY1511" s="1"/>
      <c r="DZ1511" s="1"/>
      <c r="EA1511" s="1"/>
      <c r="EB1511" s="1"/>
      <c r="EC1511" s="1"/>
    </row>
    <row r="1512" spans="1:133" ht="15" x14ac:dyDescent="0.2">
      <c r="A1512" s="134">
        <f t="shared" si="736"/>
        <v>45565</v>
      </c>
      <c r="B1512" s="135">
        <f t="shared" si="728"/>
        <v>834.98958307999999</v>
      </c>
      <c r="C1512" s="220">
        <f t="shared" si="727"/>
        <v>630.01942414287441</v>
      </c>
      <c r="D1512" s="136">
        <f t="shared" si="737"/>
        <v>6967.89</v>
      </c>
      <c r="E1512" s="137">
        <f t="shared" si="723"/>
        <v>6966.5</v>
      </c>
      <c r="F1512" s="138">
        <f t="shared" si="724"/>
        <v>45524</v>
      </c>
      <c r="G1512" s="139">
        <f t="shared" si="729"/>
        <v>-1.9948650165257931E-4</v>
      </c>
      <c r="H1512" s="140">
        <f t="shared" si="742"/>
        <v>45586</v>
      </c>
      <c r="I1512" s="140">
        <f t="shared" si="730"/>
        <v>45586</v>
      </c>
      <c r="J1512" s="141">
        <f t="shared" si="738"/>
        <v>21</v>
      </c>
      <c r="K1512" s="141">
        <f t="shared" si="726"/>
        <v>6</v>
      </c>
      <c r="L1512" s="8">
        <f t="shared" si="739"/>
        <v>1</v>
      </c>
      <c r="M1512" s="142">
        <f t="shared" si="725"/>
        <v>1.0038003200000001</v>
      </c>
      <c r="N1512" s="142">
        <f t="shared" si="746"/>
        <v>1.3229539549883413</v>
      </c>
      <c r="O1512" s="135">
        <f t="shared" si="722"/>
        <v>1.32295395</v>
      </c>
      <c r="P1512" s="135">
        <f t="shared" si="731"/>
        <v>833.48668573999998</v>
      </c>
      <c r="Q1512" s="190">
        <f t="shared" si="743"/>
        <v>0</v>
      </c>
      <c r="R1512" s="191">
        <f t="shared" si="740"/>
        <v>0</v>
      </c>
      <c r="S1512" s="135">
        <f t="shared" si="732"/>
        <v>0</v>
      </c>
      <c r="T1512" s="145">
        <f t="shared" si="741"/>
        <v>7.8600000000000003E-2</v>
      </c>
      <c r="U1512" s="143">
        <f t="shared" si="747"/>
        <v>6</v>
      </c>
      <c r="V1512" s="143">
        <v>252</v>
      </c>
      <c r="W1512" s="142">
        <f t="shared" si="733"/>
        <v>1.001803145</v>
      </c>
      <c r="X1512" s="135">
        <f t="shared" si="734"/>
        <v>1.5028973400000001</v>
      </c>
      <c r="Y1512" s="135">
        <f t="shared" si="735"/>
        <v>0</v>
      </c>
      <c r="Z1512" s="148" t="str">
        <f t="shared" si="744"/>
        <v>A+J=</v>
      </c>
      <c r="AA1512" s="140">
        <f t="shared" si="745"/>
        <v>45586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4"/>
      <c r="DX1512" s="1"/>
      <c r="DY1512" s="1"/>
      <c r="DZ1512" s="1"/>
      <c r="EA1512" s="1"/>
      <c r="EB1512" s="1"/>
      <c r="EC1512" s="1"/>
    </row>
    <row r="1513" spans="1:133" ht="15" x14ac:dyDescent="0.2">
      <c r="A1513" s="134">
        <f t="shared" si="736"/>
        <v>45566</v>
      </c>
      <c r="B1513" s="135">
        <f t="shared" si="728"/>
        <v>835.24032922000004</v>
      </c>
      <c r="C1513" s="220">
        <f t="shared" si="727"/>
        <v>630.01942414287441</v>
      </c>
      <c r="D1513" s="136">
        <f t="shared" si="737"/>
        <v>6967.89</v>
      </c>
      <c r="E1513" s="137">
        <f t="shared" si="723"/>
        <v>6966.5</v>
      </c>
      <c r="F1513" s="138">
        <f t="shared" si="724"/>
        <v>45524</v>
      </c>
      <c r="G1513" s="139">
        <f t="shared" si="729"/>
        <v>-1.9948650165257931E-4</v>
      </c>
      <c r="H1513" s="140">
        <f t="shared" si="742"/>
        <v>45586</v>
      </c>
      <c r="I1513" s="140">
        <f t="shared" si="730"/>
        <v>45586</v>
      </c>
      <c r="J1513" s="141">
        <f t="shared" si="738"/>
        <v>21</v>
      </c>
      <c r="K1513" s="141">
        <f t="shared" si="726"/>
        <v>7</v>
      </c>
      <c r="L1513" s="8">
        <f t="shared" si="739"/>
        <v>1</v>
      </c>
      <c r="M1513" s="142">
        <f t="shared" si="725"/>
        <v>1.0038003200000001</v>
      </c>
      <c r="N1513" s="142">
        <f t="shared" si="746"/>
        <v>1.3229539549883413</v>
      </c>
      <c r="O1513" s="135">
        <f t="shared" ref="O1513:O1576" si="748">TRUNC(TRUNC((L1513*N1513),15),8)</f>
        <v>1.32295395</v>
      </c>
      <c r="P1513" s="135">
        <f t="shared" si="731"/>
        <v>833.48668573999998</v>
      </c>
      <c r="Q1513" s="190">
        <f t="shared" si="743"/>
        <v>0</v>
      </c>
      <c r="R1513" s="191">
        <f t="shared" si="740"/>
        <v>0</v>
      </c>
      <c r="S1513" s="135">
        <f t="shared" si="732"/>
        <v>0</v>
      </c>
      <c r="T1513" s="145">
        <f t="shared" si="741"/>
        <v>7.8600000000000003E-2</v>
      </c>
      <c r="U1513" s="143">
        <f t="shared" si="747"/>
        <v>7</v>
      </c>
      <c r="V1513" s="143">
        <v>252</v>
      </c>
      <c r="W1513" s="142">
        <f t="shared" si="733"/>
        <v>1.002103985</v>
      </c>
      <c r="X1513" s="135">
        <f t="shared" si="734"/>
        <v>1.75364348</v>
      </c>
      <c r="Y1513" s="135">
        <f t="shared" si="735"/>
        <v>0</v>
      </c>
      <c r="Z1513" s="148" t="str">
        <f t="shared" si="744"/>
        <v>A+J=</v>
      </c>
      <c r="AA1513" s="140">
        <f t="shared" si="745"/>
        <v>45586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4"/>
      <c r="DX1513" s="1"/>
      <c r="DY1513" s="1"/>
      <c r="DZ1513" s="1"/>
      <c r="EA1513" s="1"/>
      <c r="EB1513" s="1"/>
      <c r="EC1513" s="1"/>
    </row>
    <row r="1514" spans="1:133" ht="15" x14ac:dyDescent="0.2">
      <c r="A1514" s="134">
        <f t="shared" si="736"/>
        <v>45567</v>
      </c>
      <c r="B1514" s="135">
        <f t="shared" si="728"/>
        <v>835.49115119999999</v>
      </c>
      <c r="C1514" s="220">
        <f t="shared" si="727"/>
        <v>630.01942414287441</v>
      </c>
      <c r="D1514" s="136">
        <f t="shared" si="737"/>
        <v>6967.89</v>
      </c>
      <c r="E1514" s="137">
        <f t="shared" ref="E1514:E1577" si="749">IF($K1514=1,VLOOKUP($A1513,$AO$10:$AS$131,4),E1513)</f>
        <v>6966.5</v>
      </c>
      <c r="F1514" s="138">
        <f t="shared" ref="F1514:F1577" si="750">IF($K1514=1,VLOOKUP($A1513,$AO$10:$AS$131,5),F1513)</f>
        <v>45524</v>
      </c>
      <c r="G1514" s="139">
        <f t="shared" si="729"/>
        <v>-1.9948650165257931E-4</v>
      </c>
      <c r="H1514" s="140">
        <f t="shared" si="742"/>
        <v>45586</v>
      </c>
      <c r="I1514" s="140">
        <f t="shared" si="730"/>
        <v>45586</v>
      </c>
      <c r="J1514" s="141">
        <f t="shared" si="738"/>
        <v>21</v>
      </c>
      <c r="K1514" s="141">
        <f t="shared" si="726"/>
        <v>8</v>
      </c>
      <c r="L1514" s="8">
        <f t="shared" si="739"/>
        <v>1</v>
      </c>
      <c r="M1514" s="142">
        <f t="shared" ref="M1514:M1577" si="751">IF(I1514&gt;I1513,L1513,M1513)</f>
        <v>1.0038003200000001</v>
      </c>
      <c r="N1514" s="142">
        <f t="shared" si="746"/>
        <v>1.3229539549883413</v>
      </c>
      <c r="O1514" s="135">
        <f t="shared" si="748"/>
        <v>1.32295395</v>
      </c>
      <c r="P1514" s="135">
        <f t="shared" si="731"/>
        <v>833.48668573999998</v>
      </c>
      <c r="Q1514" s="190">
        <f t="shared" si="743"/>
        <v>0</v>
      </c>
      <c r="R1514" s="191">
        <f t="shared" si="740"/>
        <v>0</v>
      </c>
      <c r="S1514" s="135">
        <f t="shared" si="732"/>
        <v>0</v>
      </c>
      <c r="T1514" s="145">
        <f t="shared" si="741"/>
        <v>7.8600000000000003E-2</v>
      </c>
      <c r="U1514" s="143">
        <f t="shared" si="747"/>
        <v>8</v>
      </c>
      <c r="V1514" s="143">
        <v>252</v>
      </c>
      <c r="W1514" s="142">
        <f t="shared" si="733"/>
        <v>1.0024049159999999</v>
      </c>
      <c r="X1514" s="135">
        <f t="shared" si="734"/>
        <v>2.00446546</v>
      </c>
      <c r="Y1514" s="135">
        <f t="shared" si="735"/>
        <v>0</v>
      </c>
      <c r="Z1514" s="148" t="str">
        <f t="shared" si="744"/>
        <v>A+J=</v>
      </c>
      <c r="AA1514" s="140">
        <f t="shared" si="745"/>
        <v>45586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4"/>
      <c r="DX1514" s="1"/>
      <c r="DY1514" s="1"/>
      <c r="DZ1514" s="1"/>
      <c r="EA1514" s="1"/>
      <c r="EB1514" s="1"/>
      <c r="EC1514" s="1"/>
    </row>
    <row r="1515" spans="1:133" ht="15" x14ac:dyDescent="0.2">
      <c r="A1515" s="134">
        <f t="shared" si="736"/>
        <v>45568</v>
      </c>
      <c r="B1515" s="135">
        <f t="shared" si="728"/>
        <v>835.7420482</v>
      </c>
      <c r="C1515" s="220">
        <f t="shared" si="727"/>
        <v>630.01942414287441</v>
      </c>
      <c r="D1515" s="136">
        <f t="shared" si="737"/>
        <v>6967.89</v>
      </c>
      <c r="E1515" s="137">
        <f t="shared" si="749"/>
        <v>6966.5</v>
      </c>
      <c r="F1515" s="138">
        <f t="shared" si="750"/>
        <v>45524</v>
      </c>
      <c r="G1515" s="139">
        <f t="shared" si="729"/>
        <v>-1.9948650165257931E-4</v>
      </c>
      <c r="H1515" s="140">
        <f t="shared" si="742"/>
        <v>45586</v>
      </c>
      <c r="I1515" s="140">
        <f t="shared" si="730"/>
        <v>45586</v>
      </c>
      <c r="J1515" s="141">
        <f t="shared" si="738"/>
        <v>21</v>
      </c>
      <c r="K1515" s="141">
        <f t="shared" si="726"/>
        <v>9</v>
      </c>
      <c r="L1515" s="8">
        <f t="shared" si="739"/>
        <v>1</v>
      </c>
      <c r="M1515" s="142">
        <f t="shared" si="751"/>
        <v>1.0038003200000001</v>
      </c>
      <c r="N1515" s="142">
        <f t="shared" si="746"/>
        <v>1.3229539549883413</v>
      </c>
      <c r="O1515" s="135">
        <f t="shared" si="748"/>
        <v>1.32295395</v>
      </c>
      <c r="P1515" s="135">
        <f t="shared" si="731"/>
        <v>833.48668573999998</v>
      </c>
      <c r="Q1515" s="190">
        <f t="shared" si="743"/>
        <v>0</v>
      </c>
      <c r="R1515" s="191">
        <f t="shared" si="740"/>
        <v>0</v>
      </c>
      <c r="S1515" s="135">
        <f t="shared" si="732"/>
        <v>0</v>
      </c>
      <c r="T1515" s="145">
        <f t="shared" si="741"/>
        <v>7.8600000000000003E-2</v>
      </c>
      <c r="U1515" s="143">
        <f t="shared" si="747"/>
        <v>9</v>
      </c>
      <c r="V1515" s="143">
        <v>252</v>
      </c>
      <c r="W1515" s="142">
        <f t="shared" si="733"/>
        <v>1.002705937</v>
      </c>
      <c r="X1515" s="135">
        <f t="shared" si="734"/>
        <v>2.2553624600000002</v>
      </c>
      <c r="Y1515" s="135">
        <f t="shared" si="735"/>
        <v>0</v>
      </c>
      <c r="Z1515" s="148" t="str">
        <f t="shared" si="744"/>
        <v>A+J=</v>
      </c>
      <c r="AA1515" s="140">
        <f t="shared" si="745"/>
        <v>45586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4"/>
      <c r="DX1515" s="1"/>
      <c r="DY1515" s="1"/>
      <c r="DZ1515" s="1"/>
      <c r="EA1515" s="1"/>
      <c r="EB1515" s="1"/>
      <c r="EC1515" s="1"/>
    </row>
    <row r="1516" spans="1:133" ht="15" x14ac:dyDescent="0.2">
      <c r="A1516" s="134">
        <f t="shared" si="736"/>
        <v>45569</v>
      </c>
      <c r="B1516" s="135">
        <f t="shared" si="728"/>
        <v>835.99302020999994</v>
      </c>
      <c r="C1516" s="220">
        <f t="shared" si="727"/>
        <v>630.01942414287441</v>
      </c>
      <c r="D1516" s="136">
        <f t="shared" si="737"/>
        <v>6967.89</v>
      </c>
      <c r="E1516" s="137">
        <f t="shared" si="749"/>
        <v>6966.5</v>
      </c>
      <c r="F1516" s="138">
        <f t="shared" si="750"/>
        <v>45524</v>
      </c>
      <c r="G1516" s="139">
        <f t="shared" si="729"/>
        <v>-1.9948650165257931E-4</v>
      </c>
      <c r="H1516" s="140">
        <f t="shared" si="742"/>
        <v>45586</v>
      </c>
      <c r="I1516" s="140">
        <f t="shared" si="730"/>
        <v>45586</v>
      </c>
      <c r="J1516" s="141">
        <f t="shared" si="738"/>
        <v>21</v>
      </c>
      <c r="K1516" s="141">
        <f t="shared" si="726"/>
        <v>10</v>
      </c>
      <c r="L1516" s="8">
        <f t="shared" si="739"/>
        <v>1</v>
      </c>
      <c r="M1516" s="142">
        <f t="shared" si="751"/>
        <v>1.0038003200000001</v>
      </c>
      <c r="N1516" s="142">
        <f t="shared" si="746"/>
        <v>1.3229539549883413</v>
      </c>
      <c r="O1516" s="135">
        <f t="shared" si="748"/>
        <v>1.32295395</v>
      </c>
      <c r="P1516" s="135">
        <f t="shared" si="731"/>
        <v>833.48668573999998</v>
      </c>
      <c r="Q1516" s="190">
        <f t="shared" si="743"/>
        <v>0</v>
      </c>
      <c r="R1516" s="191">
        <f t="shared" si="740"/>
        <v>0</v>
      </c>
      <c r="S1516" s="135">
        <f t="shared" si="732"/>
        <v>0</v>
      </c>
      <c r="T1516" s="145">
        <f t="shared" si="741"/>
        <v>7.8600000000000003E-2</v>
      </c>
      <c r="U1516" s="143">
        <f t="shared" si="747"/>
        <v>10</v>
      </c>
      <c r="V1516" s="143">
        <v>252</v>
      </c>
      <c r="W1516" s="142">
        <f t="shared" si="733"/>
        <v>1.003007048</v>
      </c>
      <c r="X1516" s="135">
        <f t="shared" si="734"/>
        <v>2.5063344700000001</v>
      </c>
      <c r="Y1516" s="135">
        <f t="shared" si="735"/>
        <v>0</v>
      </c>
      <c r="Z1516" s="148" t="str">
        <f t="shared" si="744"/>
        <v>A+J=</v>
      </c>
      <c r="AA1516" s="140">
        <f t="shared" si="745"/>
        <v>45586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4"/>
      <c r="DX1516" s="1"/>
      <c r="DY1516" s="1"/>
      <c r="DZ1516" s="1"/>
      <c r="EA1516" s="1"/>
      <c r="EB1516" s="1"/>
      <c r="EC1516" s="1"/>
    </row>
    <row r="1517" spans="1:133" ht="15" x14ac:dyDescent="0.2">
      <c r="A1517" s="134">
        <f t="shared" si="736"/>
        <v>45570</v>
      </c>
      <c r="B1517" s="135">
        <f t="shared" si="728"/>
        <v>836.24406806000002</v>
      </c>
      <c r="C1517" s="220">
        <f t="shared" si="727"/>
        <v>630.01942414287441</v>
      </c>
      <c r="D1517" s="136">
        <f t="shared" si="737"/>
        <v>6967.89</v>
      </c>
      <c r="E1517" s="137">
        <f t="shared" si="749"/>
        <v>6966.5</v>
      </c>
      <c r="F1517" s="138">
        <f t="shared" si="750"/>
        <v>45524</v>
      </c>
      <c r="G1517" s="139">
        <f t="shared" si="729"/>
        <v>-1.9948650165257931E-4</v>
      </c>
      <c r="H1517" s="140">
        <f t="shared" si="742"/>
        <v>45586</v>
      </c>
      <c r="I1517" s="140">
        <f t="shared" si="730"/>
        <v>45586</v>
      </c>
      <c r="J1517" s="141">
        <f t="shared" si="738"/>
        <v>21</v>
      </c>
      <c r="K1517" s="141">
        <f t="shared" si="726"/>
        <v>11</v>
      </c>
      <c r="L1517" s="8">
        <f t="shared" si="739"/>
        <v>1</v>
      </c>
      <c r="M1517" s="142">
        <f t="shared" si="751"/>
        <v>1.0038003200000001</v>
      </c>
      <c r="N1517" s="142">
        <f t="shared" si="746"/>
        <v>1.3229539549883413</v>
      </c>
      <c r="O1517" s="135">
        <f t="shared" si="748"/>
        <v>1.32295395</v>
      </c>
      <c r="P1517" s="135">
        <f t="shared" si="731"/>
        <v>833.48668573999998</v>
      </c>
      <c r="Q1517" s="190">
        <f t="shared" si="743"/>
        <v>0</v>
      </c>
      <c r="R1517" s="191">
        <f t="shared" si="740"/>
        <v>0</v>
      </c>
      <c r="S1517" s="135">
        <f t="shared" si="732"/>
        <v>0</v>
      </c>
      <c r="T1517" s="145">
        <f t="shared" si="741"/>
        <v>7.8600000000000003E-2</v>
      </c>
      <c r="U1517" s="143">
        <f t="shared" si="747"/>
        <v>11</v>
      </c>
      <c r="V1517" s="143">
        <v>252</v>
      </c>
      <c r="W1517" s="142">
        <f t="shared" si="733"/>
        <v>1.0033082499999999</v>
      </c>
      <c r="X1517" s="135">
        <f t="shared" si="734"/>
        <v>2.7573823200000001</v>
      </c>
      <c r="Y1517" s="135">
        <f t="shared" si="735"/>
        <v>0</v>
      </c>
      <c r="Z1517" s="148" t="str">
        <f t="shared" si="744"/>
        <v>A+J=</v>
      </c>
      <c r="AA1517" s="140">
        <f t="shared" si="745"/>
        <v>45586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4"/>
      <c r="DX1517" s="1"/>
      <c r="DY1517" s="1"/>
      <c r="DZ1517" s="1"/>
      <c r="EA1517" s="1"/>
      <c r="EB1517" s="1"/>
      <c r="EC1517" s="1"/>
    </row>
    <row r="1518" spans="1:133" ht="15" x14ac:dyDescent="0.2">
      <c r="A1518" s="134">
        <f t="shared" si="736"/>
        <v>45571</v>
      </c>
      <c r="B1518" s="135">
        <f t="shared" si="728"/>
        <v>836.24406806000002</v>
      </c>
      <c r="C1518" s="220">
        <f t="shared" si="727"/>
        <v>630.01942414287441</v>
      </c>
      <c r="D1518" s="136">
        <f t="shared" si="737"/>
        <v>6967.89</v>
      </c>
      <c r="E1518" s="137">
        <f t="shared" si="749"/>
        <v>6966.5</v>
      </c>
      <c r="F1518" s="138">
        <f t="shared" si="750"/>
        <v>45524</v>
      </c>
      <c r="G1518" s="139">
        <f t="shared" si="729"/>
        <v>-1.9948650165257931E-4</v>
      </c>
      <c r="H1518" s="140">
        <f t="shared" si="742"/>
        <v>45586</v>
      </c>
      <c r="I1518" s="140">
        <f t="shared" si="730"/>
        <v>45586</v>
      </c>
      <c r="J1518" s="141">
        <f t="shared" si="738"/>
        <v>21</v>
      </c>
      <c r="K1518" s="141">
        <f t="shared" ref="K1518:K1581" si="752">(J1518-(NETWORKDAYS(A1518,I1518,AD$148:AD$502)-1))</f>
        <v>11</v>
      </c>
      <c r="L1518" s="8">
        <f t="shared" si="739"/>
        <v>1</v>
      </c>
      <c r="M1518" s="142">
        <f t="shared" si="751"/>
        <v>1.0038003200000001</v>
      </c>
      <c r="N1518" s="142">
        <f t="shared" si="746"/>
        <v>1.3229539549883413</v>
      </c>
      <c r="O1518" s="135">
        <f t="shared" si="748"/>
        <v>1.32295395</v>
      </c>
      <c r="P1518" s="135">
        <f t="shared" si="731"/>
        <v>833.48668573999998</v>
      </c>
      <c r="Q1518" s="190">
        <f t="shared" si="743"/>
        <v>0</v>
      </c>
      <c r="R1518" s="191">
        <f t="shared" si="740"/>
        <v>0</v>
      </c>
      <c r="S1518" s="135">
        <f t="shared" si="732"/>
        <v>0</v>
      </c>
      <c r="T1518" s="145">
        <f t="shared" si="741"/>
        <v>7.8600000000000003E-2</v>
      </c>
      <c r="U1518" s="143">
        <f t="shared" si="747"/>
        <v>11</v>
      </c>
      <c r="V1518" s="143">
        <v>252</v>
      </c>
      <c r="W1518" s="142">
        <f t="shared" si="733"/>
        <v>1.0033082499999999</v>
      </c>
      <c r="X1518" s="135">
        <f t="shared" si="734"/>
        <v>2.7573823200000001</v>
      </c>
      <c r="Y1518" s="135">
        <f t="shared" si="735"/>
        <v>0</v>
      </c>
      <c r="Z1518" s="148" t="str">
        <f t="shared" si="744"/>
        <v>A+J=</v>
      </c>
      <c r="AA1518" s="140">
        <f t="shared" si="745"/>
        <v>45586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4"/>
      <c r="DX1518" s="1"/>
      <c r="DY1518" s="1"/>
      <c r="DZ1518" s="1"/>
      <c r="EA1518" s="1"/>
      <c r="EB1518" s="1"/>
      <c r="EC1518" s="1"/>
    </row>
    <row r="1519" spans="1:133" ht="15" x14ac:dyDescent="0.2">
      <c r="A1519" s="134">
        <f t="shared" si="736"/>
        <v>45572</v>
      </c>
      <c r="B1519" s="135">
        <f t="shared" si="728"/>
        <v>836.24406806000002</v>
      </c>
      <c r="C1519" s="220">
        <f t="shared" si="727"/>
        <v>630.01942414287441</v>
      </c>
      <c r="D1519" s="136">
        <f t="shared" si="737"/>
        <v>6967.89</v>
      </c>
      <c r="E1519" s="137">
        <f t="shared" si="749"/>
        <v>6966.5</v>
      </c>
      <c r="F1519" s="138">
        <f t="shared" si="750"/>
        <v>45524</v>
      </c>
      <c r="G1519" s="139">
        <f t="shared" si="729"/>
        <v>-1.9948650165257931E-4</v>
      </c>
      <c r="H1519" s="140">
        <f t="shared" si="742"/>
        <v>45586</v>
      </c>
      <c r="I1519" s="140">
        <f t="shared" si="730"/>
        <v>45586</v>
      </c>
      <c r="J1519" s="141">
        <f t="shared" si="738"/>
        <v>21</v>
      </c>
      <c r="K1519" s="141">
        <f t="shared" si="752"/>
        <v>11</v>
      </c>
      <c r="L1519" s="8">
        <f t="shared" si="739"/>
        <v>1</v>
      </c>
      <c r="M1519" s="142">
        <f t="shared" si="751"/>
        <v>1.0038003200000001</v>
      </c>
      <c r="N1519" s="142">
        <f t="shared" si="746"/>
        <v>1.3229539549883413</v>
      </c>
      <c r="O1519" s="135">
        <f t="shared" si="748"/>
        <v>1.32295395</v>
      </c>
      <c r="P1519" s="135">
        <f t="shared" si="731"/>
        <v>833.48668573999998</v>
      </c>
      <c r="Q1519" s="190">
        <f t="shared" si="743"/>
        <v>0</v>
      </c>
      <c r="R1519" s="191">
        <f t="shared" si="740"/>
        <v>0</v>
      </c>
      <c r="S1519" s="135">
        <f t="shared" si="732"/>
        <v>0</v>
      </c>
      <c r="T1519" s="145">
        <f t="shared" si="741"/>
        <v>7.8600000000000003E-2</v>
      </c>
      <c r="U1519" s="143">
        <f t="shared" si="747"/>
        <v>11</v>
      </c>
      <c r="V1519" s="143">
        <v>252</v>
      </c>
      <c r="W1519" s="142">
        <f t="shared" si="733"/>
        <v>1.0033082499999999</v>
      </c>
      <c r="X1519" s="135">
        <f t="shared" si="734"/>
        <v>2.7573823200000001</v>
      </c>
      <c r="Y1519" s="135">
        <f t="shared" si="735"/>
        <v>0</v>
      </c>
      <c r="Z1519" s="148" t="str">
        <f t="shared" si="744"/>
        <v>A+J=</v>
      </c>
      <c r="AA1519" s="140">
        <f t="shared" si="745"/>
        <v>45586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4"/>
      <c r="DX1519" s="1"/>
      <c r="DY1519" s="1"/>
      <c r="DZ1519" s="1"/>
      <c r="EA1519" s="1"/>
      <c r="EB1519" s="1"/>
      <c r="EC1519" s="1"/>
    </row>
    <row r="1520" spans="1:133" ht="15" x14ac:dyDescent="0.2">
      <c r="A1520" s="134">
        <f t="shared" si="736"/>
        <v>45573</v>
      </c>
      <c r="B1520" s="135">
        <f t="shared" si="728"/>
        <v>836.49519093000004</v>
      </c>
      <c r="C1520" s="220">
        <f t="shared" si="727"/>
        <v>630.01942414287441</v>
      </c>
      <c r="D1520" s="136">
        <f t="shared" si="737"/>
        <v>6967.89</v>
      </c>
      <c r="E1520" s="137">
        <f t="shared" si="749"/>
        <v>6966.5</v>
      </c>
      <c r="F1520" s="138">
        <f t="shared" si="750"/>
        <v>45524</v>
      </c>
      <c r="G1520" s="139">
        <f t="shared" si="729"/>
        <v>-1.9948650165257931E-4</v>
      </c>
      <c r="H1520" s="140">
        <f t="shared" si="742"/>
        <v>45586</v>
      </c>
      <c r="I1520" s="140">
        <f t="shared" si="730"/>
        <v>45586</v>
      </c>
      <c r="J1520" s="141">
        <f t="shared" si="738"/>
        <v>21</v>
      </c>
      <c r="K1520" s="141">
        <f t="shared" si="752"/>
        <v>12</v>
      </c>
      <c r="L1520" s="8">
        <f t="shared" si="739"/>
        <v>1</v>
      </c>
      <c r="M1520" s="142">
        <f t="shared" si="751"/>
        <v>1.0038003200000001</v>
      </c>
      <c r="N1520" s="142">
        <f t="shared" si="746"/>
        <v>1.3229539549883413</v>
      </c>
      <c r="O1520" s="135">
        <f t="shared" si="748"/>
        <v>1.32295395</v>
      </c>
      <c r="P1520" s="135">
        <f t="shared" si="731"/>
        <v>833.48668573999998</v>
      </c>
      <c r="Q1520" s="190">
        <f t="shared" si="743"/>
        <v>0</v>
      </c>
      <c r="R1520" s="191">
        <f t="shared" si="740"/>
        <v>0</v>
      </c>
      <c r="S1520" s="135">
        <f t="shared" si="732"/>
        <v>0</v>
      </c>
      <c r="T1520" s="145">
        <f t="shared" si="741"/>
        <v>7.8600000000000003E-2</v>
      </c>
      <c r="U1520" s="143">
        <f t="shared" si="747"/>
        <v>12</v>
      </c>
      <c r="V1520" s="143">
        <v>252</v>
      </c>
      <c r="W1520" s="142">
        <f t="shared" si="733"/>
        <v>1.003609542</v>
      </c>
      <c r="X1520" s="135">
        <f t="shared" si="734"/>
        <v>3.0085051900000002</v>
      </c>
      <c r="Y1520" s="135">
        <f t="shared" si="735"/>
        <v>0</v>
      </c>
      <c r="Z1520" s="148" t="str">
        <f t="shared" si="744"/>
        <v>A+J=</v>
      </c>
      <c r="AA1520" s="140">
        <f t="shared" si="745"/>
        <v>45586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4"/>
      <c r="DX1520" s="1"/>
      <c r="DY1520" s="1"/>
      <c r="DZ1520" s="1"/>
      <c r="EA1520" s="1"/>
      <c r="EB1520" s="1"/>
      <c r="EC1520" s="1"/>
    </row>
    <row r="1521" spans="1:133" ht="15" x14ac:dyDescent="0.2">
      <c r="A1521" s="134">
        <f t="shared" si="736"/>
        <v>45574</v>
      </c>
      <c r="B1521" s="135">
        <f t="shared" si="728"/>
        <v>836.74638881999999</v>
      </c>
      <c r="C1521" s="220">
        <f t="shared" si="727"/>
        <v>630.01942414287441</v>
      </c>
      <c r="D1521" s="136">
        <f t="shared" si="737"/>
        <v>6967.89</v>
      </c>
      <c r="E1521" s="137">
        <f t="shared" si="749"/>
        <v>6966.5</v>
      </c>
      <c r="F1521" s="138">
        <f t="shared" si="750"/>
        <v>45524</v>
      </c>
      <c r="G1521" s="139">
        <f t="shared" si="729"/>
        <v>-1.9948650165257931E-4</v>
      </c>
      <c r="H1521" s="140">
        <f t="shared" si="742"/>
        <v>45586</v>
      </c>
      <c r="I1521" s="140">
        <f t="shared" si="730"/>
        <v>45586</v>
      </c>
      <c r="J1521" s="141">
        <f t="shared" si="738"/>
        <v>21</v>
      </c>
      <c r="K1521" s="141">
        <f t="shared" si="752"/>
        <v>13</v>
      </c>
      <c r="L1521" s="8">
        <f t="shared" si="739"/>
        <v>1</v>
      </c>
      <c r="M1521" s="142">
        <f t="shared" si="751"/>
        <v>1.0038003200000001</v>
      </c>
      <c r="N1521" s="142">
        <f t="shared" si="746"/>
        <v>1.3229539549883413</v>
      </c>
      <c r="O1521" s="135">
        <f t="shared" si="748"/>
        <v>1.32295395</v>
      </c>
      <c r="P1521" s="135">
        <f t="shared" si="731"/>
        <v>833.48668573999998</v>
      </c>
      <c r="Q1521" s="190">
        <f t="shared" si="743"/>
        <v>0</v>
      </c>
      <c r="R1521" s="191">
        <f t="shared" si="740"/>
        <v>0</v>
      </c>
      <c r="S1521" s="135">
        <f t="shared" si="732"/>
        <v>0</v>
      </c>
      <c r="T1521" s="145">
        <f t="shared" si="741"/>
        <v>7.8600000000000003E-2</v>
      </c>
      <c r="U1521" s="143">
        <f t="shared" si="747"/>
        <v>13</v>
      </c>
      <c r="V1521" s="143">
        <v>252</v>
      </c>
      <c r="W1521" s="142">
        <f t="shared" si="733"/>
        <v>1.0039109239999999</v>
      </c>
      <c r="X1521" s="135">
        <f t="shared" si="734"/>
        <v>3.25970308</v>
      </c>
      <c r="Y1521" s="135">
        <f t="shared" si="735"/>
        <v>0</v>
      </c>
      <c r="Z1521" s="148" t="str">
        <f t="shared" si="744"/>
        <v>A+J=</v>
      </c>
      <c r="AA1521" s="140">
        <f t="shared" si="745"/>
        <v>45586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4"/>
      <c r="DX1521" s="1"/>
      <c r="DY1521" s="1"/>
      <c r="DZ1521" s="1"/>
      <c r="EA1521" s="1"/>
      <c r="EB1521" s="1"/>
      <c r="EC1521" s="1"/>
    </row>
    <row r="1522" spans="1:133" ht="15" x14ac:dyDescent="0.2">
      <c r="A1522" s="134">
        <f t="shared" si="736"/>
        <v>45575</v>
      </c>
      <c r="B1522" s="135">
        <f t="shared" si="728"/>
        <v>836.99766254999997</v>
      </c>
      <c r="C1522" s="220">
        <f t="shared" si="727"/>
        <v>630.01942414287441</v>
      </c>
      <c r="D1522" s="136">
        <f t="shared" si="737"/>
        <v>6967.89</v>
      </c>
      <c r="E1522" s="137">
        <f t="shared" si="749"/>
        <v>6966.5</v>
      </c>
      <c r="F1522" s="138">
        <f t="shared" si="750"/>
        <v>45524</v>
      </c>
      <c r="G1522" s="139">
        <f t="shared" si="729"/>
        <v>-1.9948650165257931E-4</v>
      </c>
      <c r="H1522" s="140">
        <f t="shared" si="742"/>
        <v>45586</v>
      </c>
      <c r="I1522" s="140">
        <f t="shared" si="730"/>
        <v>45586</v>
      </c>
      <c r="J1522" s="141">
        <f t="shared" si="738"/>
        <v>21</v>
      </c>
      <c r="K1522" s="141">
        <f t="shared" si="752"/>
        <v>14</v>
      </c>
      <c r="L1522" s="8">
        <f t="shared" si="739"/>
        <v>1</v>
      </c>
      <c r="M1522" s="142">
        <f t="shared" si="751"/>
        <v>1.0038003200000001</v>
      </c>
      <c r="N1522" s="142">
        <f t="shared" si="746"/>
        <v>1.3229539549883413</v>
      </c>
      <c r="O1522" s="135">
        <f t="shared" si="748"/>
        <v>1.32295395</v>
      </c>
      <c r="P1522" s="135">
        <f t="shared" si="731"/>
        <v>833.48668573999998</v>
      </c>
      <c r="Q1522" s="190">
        <f t="shared" si="743"/>
        <v>0</v>
      </c>
      <c r="R1522" s="191">
        <f t="shared" si="740"/>
        <v>0</v>
      </c>
      <c r="S1522" s="135">
        <f t="shared" si="732"/>
        <v>0</v>
      </c>
      <c r="T1522" s="145">
        <f t="shared" si="741"/>
        <v>7.8600000000000003E-2</v>
      </c>
      <c r="U1522" s="143">
        <f t="shared" si="747"/>
        <v>14</v>
      </c>
      <c r="V1522" s="143">
        <v>252</v>
      </c>
      <c r="W1522" s="142">
        <f t="shared" si="733"/>
        <v>1.0042123970000001</v>
      </c>
      <c r="X1522" s="135">
        <f t="shared" si="734"/>
        <v>3.5109768099999998</v>
      </c>
      <c r="Y1522" s="135">
        <f t="shared" si="735"/>
        <v>0</v>
      </c>
      <c r="Z1522" s="148" t="str">
        <f t="shared" si="744"/>
        <v>A+J=</v>
      </c>
      <c r="AA1522" s="140">
        <f t="shared" si="745"/>
        <v>45586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4"/>
      <c r="DX1522" s="1"/>
      <c r="DY1522" s="1"/>
      <c r="DZ1522" s="1"/>
      <c r="EA1522" s="1"/>
      <c r="EB1522" s="1"/>
      <c r="EC1522" s="1"/>
    </row>
    <row r="1523" spans="1:133" ht="15" x14ac:dyDescent="0.2">
      <c r="A1523" s="134">
        <f t="shared" si="736"/>
        <v>45576</v>
      </c>
      <c r="B1523" s="135">
        <f t="shared" si="728"/>
        <v>837.24901212999998</v>
      </c>
      <c r="C1523" s="220">
        <f t="shared" si="727"/>
        <v>630.01942414287441</v>
      </c>
      <c r="D1523" s="136">
        <f t="shared" si="737"/>
        <v>6967.89</v>
      </c>
      <c r="E1523" s="137">
        <f t="shared" si="749"/>
        <v>6966.5</v>
      </c>
      <c r="F1523" s="138">
        <f t="shared" si="750"/>
        <v>45524</v>
      </c>
      <c r="G1523" s="139">
        <f t="shared" si="729"/>
        <v>-1.9948650165257931E-4</v>
      </c>
      <c r="H1523" s="140">
        <f t="shared" si="742"/>
        <v>45586</v>
      </c>
      <c r="I1523" s="140">
        <f t="shared" si="730"/>
        <v>45586</v>
      </c>
      <c r="J1523" s="141">
        <f t="shared" si="738"/>
        <v>21</v>
      </c>
      <c r="K1523" s="141">
        <f t="shared" si="752"/>
        <v>15</v>
      </c>
      <c r="L1523" s="8">
        <f t="shared" si="739"/>
        <v>1</v>
      </c>
      <c r="M1523" s="142">
        <f t="shared" si="751"/>
        <v>1.0038003200000001</v>
      </c>
      <c r="N1523" s="142">
        <f t="shared" si="746"/>
        <v>1.3229539549883413</v>
      </c>
      <c r="O1523" s="135">
        <f t="shared" si="748"/>
        <v>1.32295395</v>
      </c>
      <c r="P1523" s="135">
        <f t="shared" si="731"/>
        <v>833.48668573999998</v>
      </c>
      <c r="Q1523" s="190">
        <f t="shared" si="743"/>
        <v>0</v>
      </c>
      <c r="R1523" s="191">
        <f t="shared" si="740"/>
        <v>0</v>
      </c>
      <c r="S1523" s="135">
        <f t="shared" si="732"/>
        <v>0</v>
      </c>
      <c r="T1523" s="145">
        <f t="shared" si="741"/>
        <v>7.8600000000000003E-2</v>
      </c>
      <c r="U1523" s="143">
        <f t="shared" si="747"/>
        <v>15</v>
      </c>
      <c r="V1523" s="143">
        <v>252</v>
      </c>
      <c r="W1523" s="142">
        <f t="shared" si="733"/>
        <v>1.004513961</v>
      </c>
      <c r="X1523" s="135">
        <f t="shared" si="734"/>
        <v>3.7623263900000001</v>
      </c>
      <c r="Y1523" s="135">
        <f t="shared" si="735"/>
        <v>0</v>
      </c>
      <c r="Z1523" s="148" t="str">
        <f t="shared" si="744"/>
        <v>A+J=</v>
      </c>
      <c r="AA1523" s="140">
        <f t="shared" si="745"/>
        <v>45586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4"/>
      <c r="DX1523" s="1"/>
      <c r="DY1523" s="1"/>
      <c r="DZ1523" s="1"/>
      <c r="EA1523" s="1"/>
      <c r="EB1523" s="1"/>
      <c r="EC1523" s="1"/>
    </row>
    <row r="1524" spans="1:133" ht="15" x14ac:dyDescent="0.2">
      <c r="A1524" s="134">
        <f t="shared" si="736"/>
        <v>45577</v>
      </c>
      <c r="B1524" s="135">
        <f t="shared" si="728"/>
        <v>837.50043672000004</v>
      </c>
      <c r="C1524" s="220">
        <f t="shared" si="727"/>
        <v>630.01942414287441</v>
      </c>
      <c r="D1524" s="136">
        <f t="shared" si="737"/>
        <v>6967.89</v>
      </c>
      <c r="E1524" s="137">
        <f t="shared" si="749"/>
        <v>6966.5</v>
      </c>
      <c r="F1524" s="138">
        <f t="shared" si="750"/>
        <v>45524</v>
      </c>
      <c r="G1524" s="139">
        <f t="shared" si="729"/>
        <v>-1.9948650165257931E-4</v>
      </c>
      <c r="H1524" s="140">
        <f t="shared" si="742"/>
        <v>45586</v>
      </c>
      <c r="I1524" s="140">
        <f t="shared" si="730"/>
        <v>45586</v>
      </c>
      <c r="J1524" s="141">
        <f t="shared" si="738"/>
        <v>21</v>
      </c>
      <c r="K1524" s="141">
        <f t="shared" si="752"/>
        <v>16</v>
      </c>
      <c r="L1524" s="8">
        <f t="shared" si="739"/>
        <v>1</v>
      </c>
      <c r="M1524" s="142">
        <f t="shared" si="751"/>
        <v>1.0038003200000001</v>
      </c>
      <c r="N1524" s="142">
        <f t="shared" si="746"/>
        <v>1.3229539549883413</v>
      </c>
      <c r="O1524" s="135">
        <f t="shared" si="748"/>
        <v>1.32295395</v>
      </c>
      <c r="P1524" s="135">
        <f t="shared" si="731"/>
        <v>833.48668573999998</v>
      </c>
      <c r="Q1524" s="190">
        <f t="shared" si="743"/>
        <v>0</v>
      </c>
      <c r="R1524" s="191">
        <f t="shared" si="740"/>
        <v>0</v>
      </c>
      <c r="S1524" s="135">
        <f t="shared" si="732"/>
        <v>0</v>
      </c>
      <c r="T1524" s="145">
        <f t="shared" si="741"/>
        <v>7.8600000000000003E-2</v>
      </c>
      <c r="U1524" s="143">
        <f t="shared" si="747"/>
        <v>16</v>
      </c>
      <c r="V1524" s="143">
        <v>252</v>
      </c>
      <c r="W1524" s="142">
        <f t="shared" si="733"/>
        <v>1.0048156150000001</v>
      </c>
      <c r="X1524" s="135">
        <f t="shared" si="734"/>
        <v>4.0137509800000002</v>
      </c>
      <c r="Y1524" s="135">
        <f t="shared" si="735"/>
        <v>0</v>
      </c>
      <c r="Z1524" s="148" t="str">
        <f t="shared" si="744"/>
        <v>A+J=</v>
      </c>
      <c r="AA1524" s="140">
        <f t="shared" si="745"/>
        <v>45586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4"/>
      <c r="DX1524" s="1"/>
      <c r="DY1524" s="1"/>
      <c r="DZ1524" s="1"/>
      <c r="EA1524" s="1"/>
      <c r="EB1524" s="1"/>
      <c r="EC1524" s="1"/>
    </row>
    <row r="1525" spans="1:133" ht="15" x14ac:dyDescent="0.2">
      <c r="A1525" s="134">
        <f t="shared" si="736"/>
        <v>45578</v>
      </c>
      <c r="B1525" s="135">
        <f t="shared" si="728"/>
        <v>837.50043672000004</v>
      </c>
      <c r="C1525" s="220">
        <f t="shared" si="727"/>
        <v>630.01942414287441</v>
      </c>
      <c r="D1525" s="136">
        <f t="shared" si="737"/>
        <v>6967.89</v>
      </c>
      <c r="E1525" s="137">
        <f t="shared" si="749"/>
        <v>6966.5</v>
      </c>
      <c r="F1525" s="138">
        <f t="shared" si="750"/>
        <v>45524</v>
      </c>
      <c r="G1525" s="139">
        <f t="shared" si="729"/>
        <v>-1.9948650165257931E-4</v>
      </c>
      <c r="H1525" s="140">
        <f t="shared" si="742"/>
        <v>45586</v>
      </c>
      <c r="I1525" s="140">
        <f t="shared" si="730"/>
        <v>45586</v>
      </c>
      <c r="J1525" s="141">
        <f t="shared" si="738"/>
        <v>21</v>
      </c>
      <c r="K1525" s="141">
        <f t="shared" si="752"/>
        <v>16</v>
      </c>
      <c r="L1525" s="8">
        <f t="shared" si="739"/>
        <v>1</v>
      </c>
      <c r="M1525" s="142">
        <f t="shared" si="751"/>
        <v>1.0038003200000001</v>
      </c>
      <c r="N1525" s="142">
        <f t="shared" si="746"/>
        <v>1.3229539549883413</v>
      </c>
      <c r="O1525" s="135">
        <f t="shared" si="748"/>
        <v>1.32295395</v>
      </c>
      <c r="P1525" s="135">
        <f t="shared" si="731"/>
        <v>833.48668573999998</v>
      </c>
      <c r="Q1525" s="190">
        <f t="shared" si="743"/>
        <v>0</v>
      </c>
      <c r="R1525" s="191">
        <f t="shared" si="740"/>
        <v>0</v>
      </c>
      <c r="S1525" s="135">
        <f t="shared" si="732"/>
        <v>0</v>
      </c>
      <c r="T1525" s="145">
        <f t="shared" si="741"/>
        <v>7.8600000000000003E-2</v>
      </c>
      <c r="U1525" s="143">
        <f t="shared" si="747"/>
        <v>16</v>
      </c>
      <c r="V1525" s="143">
        <v>252</v>
      </c>
      <c r="W1525" s="142">
        <f t="shared" si="733"/>
        <v>1.0048156150000001</v>
      </c>
      <c r="X1525" s="135">
        <f t="shared" si="734"/>
        <v>4.0137509800000002</v>
      </c>
      <c r="Y1525" s="135">
        <f t="shared" si="735"/>
        <v>0</v>
      </c>
      <c r="Z1525" s="148" t="str">
        <f t="shared" si="744"/>
        <v>A+J=</v>
      </c>
      <c r="AA1525" s="140">
        <f t="shared" si="745"/>
        <v>45586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4"/>
      <c r="DX1525" s="1"/>
      <c r="DY1525" s="1"/>
      <c r="DZ1525" s="1"/>
      <c r="EA1525" s="1"/>
      <c r="EB1525" s="1"/>
      <c r="EC1525" s="1"/>
    </row>
    <row r="1526" spans="1:133" ht="15" x14ac:dyDescent="0.2">
      <c r="A1526" s="134">
        <f t="shared" si="736"/>
        <v>45579</v>
      </c>
      <c r="B1526" s="135">
        <f t="shared" si="728"/>
        <v>837.50043672000004</v>
      </c>
      <c r="C1526" s="220">
        <f t="shared" si="727"/>
        <v>630.01942414287441</v>
      </c>
      <c r="D1526" s="136">
        <f t="shared" si="737"/>
        <v>6967.89</v>
      </c>
      <c r="E1526" s="137">
        <f t="shared" si="749"/>
        <v>6966.5</v>
      </c>
      <c r="F1526" s="138">
        <f t="shared" si="750"/>
        <v>45524</v>
      </c>
      <c r="G1526" s="139">
        <f t="shared" si="729"/>
        <v>-1.9948650165257931E-4</v>
      </c>
      <c r="H1526" s="140">
        <f t="shared" si="742"/>
        <v>45586</v>
      </c>
      <c r="I1526" s="140">
        <f t="shared" si="730"/>
        <v>45586</v>
      </c>
      <c r="J1526" s="141">
        <f t="shared" si="738"/>
        <v>21</v>
      </c>
      <c r="K1526" s="141">
        <f t="shared" si="752"/>
        <v>16</v>
      </c>
      <c r="L1526" s="8">
        <f t="shared" si="739"/>
        <v>1</v>
      </c>
      <c r="M1526" s="142">
        <f t="shared" si="751"/>
        <v>1.0038003200000001</v>
      </c>
      <c r="N1526" s="142">
        <f t="shared" si="746"/>
        <v>1.3229539549883413</v>
      </c>
      <c r="O1526" s="135">
        <f t="shared" si="748"/>
        <v>1.32295395</v>
      </c>
      <c r="P1526" s="135">
        <f t="shared" si="731"/>
        <v>833.48668573999998</v>
      </c>
      <c r="Q1526" s="190">
        <f t="shared" si="743"/>
        <v>0</v>
      </c>
      <c r="R1526" s="191">
        <f t="shared" si="740"/>
        <v>0</v>
      </c>
      <c r="S1526" s="135">
        <f t="shared" si="732"/>
        <v>0</v>
      </c>
      <c r="T1526" s="145">
        <f t="shared" si="741"/>
        <v>7.8600000000000003E-2</v>
      </c>
      <c r="U1526" s="143">
        <f t="shared" si="747"/>
        <v>16</v>
      </c>
      <c r="V1526" s="143">
        <v>252</v>
      </c>
      <c r="W1526" s="142">
        <f t="shared" si="733"/>
        <v>1.0048156150000001</v>
      </c>
      <c r="X1526" s="135">
        <f t="shared" si="734"/>
        <v>4.0137509800000002</v>
      </c>
      <c r="Y1526" s="135">
        <f t="shared" si="735"/>
        <v>0</v>
      </c>
      <c r="Z1526" s="148" t="str">
        <f t="shared" si="744"/>
        <v>A+J=</v>
      </c>
      <c r="AA1526" s="140">
        <f t="shared" si="745"/>
        <v>45586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4"/>
      <c r="DX1526" s="1"/>
      <c r="DY1526" s="1"/>
      <c r="DZ1526" s="1"/>
      <c r="EA1526" s="1"/>
      <c r="EB1526" s="1"/>
      <c r="EC1526" s="1"/>
    </row>
    <row r="1527" spans="1:133" ht="15" x14ac:dyDescent="0.2">
      <c r="A1527" s="134">
        <f t="shared" si="736"/>
        <v>45580</v>
      </c>
      <c r="B1527" s="135">
        <f t="shared" si="728"/>
        <v>837.75193716000001</v>
      </c>
      <c r="C1527" s="220">
        <f t="shared" si="727"/>
        <v>630.01942414287441</v>
      </c>
      <c r="D1527" s="136">
        <f t="shared" si="737"/>
        <v>6967.89</v>
      </c>
      <c r="E1527" s="137">
        <f t="shared" si="749"/>
        <v>6966.5</v>
      </c>
      <c r="F1527" s="138">
        <f t="shared" si="750"/>
        <v>45524</v>
      </c>
      <c r="G1527" s="139">
        <f t="shared" si="729"/>
        <v>-1.9948650165257931E-4</v>
      </c>
      <c r="H1527" s="140">
        <f t="shared" si="742"/>
        <v>45586</v>
      </c>
      <c r="I1527" s="140">
        <f t="shared" si="730"/>
        <v>45586</v>
      </c>
      <c r="J1527" s="141">
        <f t="shared" si="738"/>
        <v>21</v>
      </c>
      <c r="K1527" s="141">
        <f t="shared" si="752"/>
        <v>17</v>
      </c>
      <c r="L1527" s="8">
        <f t="shared" si="739"/>
        <v>1</v>
      </c>
      <c r="M1527" s="142">
        <f t="shared" si="751"/>
        <v>1.0038003200000001</v>
      </c>
      <c r="N1527" s="142">
        <f t="shared" si="746"/>
        <v>1.3229539549883413</v>
      </c>
      <c r="O1527" s="135">
        <f t="shared" si="748"/>
        <v>1.32295395</v>
      </c>
      <c r="P1527" s="135">
        <f t="shared" si="731"/>
        <v>833.48668573999998</v>
      </c>
      <c r="Q1527" s="190">
        <f t="shared" si="743"/>
        <v>0</v>
      </c>
      <c r="R1527" s="191">
        <f t="shared" si="740"/>
        <v>0</v>
      </c>
      <c r="S1527" s="135">
        <f t="shared" si="732"/>
        <v>0</v>
      </c>
      <c r="T1527" s="145">
        <f t="shared" si="741"/>
        <v>7.8600000000000003E-2</v>
      </c>
      <c r="U1527" s="143">
        <f t="shared" si="747"/>
        <v>17</v>
      </c>
      <c r="V1527" s="143">
        <v>252</v>
      </c>
      <c r="W1527" s="142">
        <f t="shared" si="733"/>
        <v>1.0051173600000001</v>
      </c>
      <c r="X1527" s="135">
        <f t="shared" si="734"/>
        <v>4.2652514200000002</v>
      </c>
      <c r="Y1527" s="135">
        <f t="shared" si="735"/>
        <v>0</v>
      </c>
      <c r="Z1527" s="148" t="str">
        <f t="shared" si="744"/>
        <v>A+J=</v>
      </c>
      <c r="AA1527" s="140">
        <f t="shared" si="745"/>
        <v>45586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4"/>
      <c r="DX1527" s="1"/>
      <c r="DY1527" s="1"/>
      <c r="DZ1527" s="1"/>
      <c r="EA1527" s="1"/>
      <c r="EB1527" s="1"/>
      <c r="EC1527" s="1"/>
    </row>
    <row r="1528" spans="1:133" ht="15" x14ac:dyDescent="0.2">
      <c r="A1528" s="134">
        <f t="shared" si="736"/>
        <v>45581</v>
      </c>
      <c r="B1528" s="135">
        <f t="shared" si="728"/>
        <v>838.00351345000001</v>
      </c>
      <c r="C1528" s="220">
        <f t="shared" si="727"/>
        <v>630.01942414287441</v>
      </c>
      <c r="D1528" s="136">
        <f t="shared" si="737"/>
        <v>6967.89</v>
      </c>
      <c r="E1528" s="137">
        <f t="shared" si="749"/>
        <v>6966.5</v>
      </c>
      <c r="F1528" s="138">
        <f t="shared" si="750"/>
        <v>45524</v>
      </c>
      <c r="G1528" s="139">
        <f t="shared" si="729"/>
        <v>-1.9948650165257931E-4</v>
      </c>
      <c r="H1528" s="140">
        <f t="shared" si="742"/>
        <v>45586</v>
      </c>
      <c r="I1528" s="140">
        <f t="shared" si="730"/>
        <v>45586</v>
      </c>
      <c r="J1528" s="141">
        <f t="shared" si="738"/>
        <v>21</v>
      </c>
      <c r="K1528" s="141">
        <f t="shared" si="752"/>
        <v>18</v>
      </c>
      <c r="L1528" s="8">
        <f t="shared" si="739"/>
        <v>1</v>
      </c>
      <c r="M1528" s="142">
        <f t="shared" si="751"/>
        <v>1.0038003200000001</v>
      </c>
      <c r="N1528" s="142">
        <f t="shared" si="746"/>
        <v>1.3229539549883413</v>
      </c>
      <c r="O1528" s="135">
        <f t="shared" si="748"/>
        <v>1.32295395</v>
      </c>
      <c r="P1528" s="135">
        <f t="shared" si="731"/>
        <v>833.48668573999998</v>
      </c>
      <c r="Q1528" s="190">
        <f t="shared" si="743"/>
        <v>0</v>
      </c>
      <c r="R1528" s="191">
        <f t="shared" si="740"/>
        <v>0</v>
      </c>
      <c r="S1528" s="135">
        <f t="shared" si="732"/>
        <v>0</v>
      </c>
      <c r="T1528" s="145">
        <f t="shared" si="741"/>
        <v>7.8600000000000003E-2</v>
      </c>
      <c r="U1528" s="143">
        <f t="shared" si="747"/>
        <v>18</v>
      </c>
      <c r="V1528" s="143">
        <v>252</v>
      </c>
      <c r="W1528" s="142">
        <f t="shared" si="733"/>
        <v>1.0054191960000001</v>
      </c>
      <c r="X1528" s="135">
        <f t="shared" si="734"/>
        <v>4.5168277100000003</v>
      </c>
      <c r="Y1528" s="135">
        <f t="shared" si="735"/>
        <v>0</v>
      </c>
      <c r="Z1528" s="148" t="str">
        <f t="shared" si="744"/>
        <v>A+J=</v>
      </c>
      <c r="AA1528" s="140">
        <f t="shared" si="745"/>
        <v>45586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4"/>
      <c r="DX1528" s="1"/>
      <c r="DY1528" s="1"/>
      <c r="DZ1528" s="1"/>
      <c r="EA1528" s="1"/>
      <c r="EB1528" s="1"/>
      <c r="EC1528" s="1"/>
    </row>
    <row r="1529" spans="1:133" ht="15" x14ac:dyDescent="0.2">
      <c r="A1529" s="134">
        <f t="shared" si="736"/>
        <v>45582</v>
      </c>
      <c r="B1529" s="135">
        <f t="shared" si="728"/>
        <v>838.25516474999995</v>
      </c>
      <c r="C1529" s="220">
        <f t="shared" si="727"/>
        <v>630.01942414287441</v>
      </c>
      <c r="D1529" s="136">
        <f t="shared" si="737"/>
        <v>6967.89</v>
      </c>
      <c r="E1529" s="137">
        <f t="shared" si="749"/>
        <v>6966.5</v>
      </c>
      <c r="F1529" s="138">
        <f t="shared" si="750"/>
        <v>45524</v>
      </c>
      <c r="G1529" s="139">
        <f t="shared" si="729"/>
        <v>-1.9948650165257931E-4</v>
      </c>
      <c r="H1529" s="140">
        <f t="shared" si="742"/>
        <v>45586</v>
      </c>
      <c r="I1529" s="140">
        <f t="shared" si="730"/>
        <v>45586</v>
      </c>
      <c r="J1529" s="141">
        <f t="shared" si="738"/>
        <v>21</v>
      </c>
      <c r="K1529" s="141">
        <f t="shared" si="752"/>
        <v>19</v>
      </c>
      <c r="L1529" s="8">
        <f t="shared" si="739"/>
        <v>1</v>
      </c>
      <c r="M1529" s="142">
        <f t="shared" si="751"/>
        <v>1.0038003200000001</v>
      </c>
      <c r="N1529" s="142">
        <f t="shared" si="746"/>
        <v>1.3229539549883413</v>
      </c>
      <c r="O1529" s="135">
        <f t="shared" si="748"/>
        <v>1.32295395</v>
      </c>
      <c r="P1529" s="135">
        <f t="shared" si="731"/>
        <v>833.48668573999998</v>
      </c>
      <c r="Q1529" s="190">
        <f t="shared" si="743"/>
        <v>0</v>
      </c>
      <c r="R1529" s="191">
        <f t="shared" si="740"/>
        <v>0</v>
      </c>
      <c r="S1529" s="135">
        <f t="shared" si="732"/>
        <v>0</v>
      </c>
      <c r="T1529" s="145">
        <f t="shared" si="741"/>
        <v>7.8600000000000003E-2</v>
      </c>
      <c r="U1529" s="143">
        <f t="shared" si="747"/>
        <v>19</v>
      </c>
      <c r="V1529" s="143">
        <v>252</v>
      </c>
      <c r="W1529" s="142">
        <f t="shared" si="733"/>
        <v>1.005721122</v>
      </c>
      <c r="X1529" s="135">
        <f t="shared" si="734"/>
        <v>4.7684790100000001</v>
      </c>
      <c r="Y1529" s="135">
        <f t="shared" si="735"/>
        <v>0</v>
      </c>
      <c r="Z1529" s="148" t="str">
        <f t="shared" si="744"/>
        <v>A+J=</v>
      </c>
      <c r="AA1529" s="140">
        <f t="shared" si="745"/>
        <v>45586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4"/>
      <c r="DX1529" s="1"/>
      <c r="DY1529" s="1"/>
      <c r="DZ1529" s="1"/>
      <c r="EA1529" s="1"/>
      <c r="EB1529" s="1"/>
      <c r="EC1529" s="1"/>
    </row>
    <row r="1530" spans="1:133" ht="15" x14ac:dyDescent="0.2">
      <c r="A1530" s="134">
        <f t="shared" si="736"/>
        <v>45583</v>
      </c>
      <c r="B1530" s="135">
        <f t="shared" si="728"/>
        <v>838.50689105999993</v>
      </c>
      <c r="C1530" s="220">
        <f t="shared" si="727"/>
        <v>630.01942414287441</v>
      </c>
      <c r="D1530" s="136">
        <f t="shared" si="737"/>
        <v>6967.89</v>
      </c>
      <c r="E1530" s="137">
        <f t="shared" si="749"/>
        <v>6966.5</v>
      </c>
      <c r="F1530" s="138">
        <f t="shared" si="750"/>
        <v>45524</v>
      </c>
      <c r="G1530" s="139">
        <f t="shared" si="729"/>
        <v>-1.9948650165257931E-4</v>
      </c>
      <c r="H1530" s="140">
        <f t="shared" si="742"/>
        <v>45586</v>
      </c>
      <c r="I1530" s="140">
        <f t="shared" si="730"/>
        <v>45586</v>
      </c>
      <c r="J1530" s="141">
        <f t="shared" si="738"/>
        <v>21</v>
      </c>
      <c r="K1530" s="141">
        <f t="shared" si="752"/>
        <v>20</v>
      </c>
      <c r="L1530" s="8">
        <f t="shared" si="739"/>
        <v>1</v>
      </c>
      <c r="M1530" s="142">
        <f t="shared" si="751"/>
        <v>1.0038003200000001</v>
      </c>
      <c r="N1530" s="142">
        <f t="shared" si="746"/>
        <v>1.3229539549883413</v>
      </c>
      <c r="O1530" s="135">
        <f t="shared" si="748"/>
        <v>1.32295395</v>
      </c>
      <c r="P1530" s="135">
        <f t="shared" si="731"/>
        <v>833.48668573999998</v>
      </c>
      <c r="Q1530" s="190">
        <f t="shared" si="743"/>
        <v>0</v>
      </c>
      <c r="R1530" s="191">
        <f t="shared" si="740"/>
        <v>0</v>
      </c>
      <c r="S1530" s="135">
        <f t="shared" si="732"/>
        <v>0</v>
      </c>
      <c r="T1530" s="145">
        <f t="shared" si="741"/>
        <v>7.8600000000000003E-2</v>
      </c>
      <c r="U1530" s="143">
        <f t="shared" si="747"/>
        <v>20</v>
      </c>
      <c r="V1530" s="143">
        <v>252</v>
      </c>
      <c r="W1530" s="142">
        <f t="shared" si="733"/>
        <v>1.006023138</v>
      </c>
      <c r="X1530" s="135">
        <f t="shared" si="734"/>
        <v>5.0202053199999996</v>
      </c>
      <c r="Y1530" s="135">
        <f t="shared" si="735"/>
        <v>0</v>
      </c>
      <c r="Z1530" s="148" t="str">
        <f t="shared" si="744"/>
        <v>A+J=</v>
      </c>
      <c r="AA1530" s="140">
        <f t="shared" si="745"/>
        <v>45586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4"/>
      <c r="DX1530" s="1"/>
      <c r="DY1530" s="1"/>
      <c r="DZ1530" s="1"/>
      <c r="EA1530" s="1"/>
      <c r="EB1530" s="1"/>
      <c r="EC1530" s="1"/>
    </row>
    <row r="1531" spans="1:133" ht="15" x14ac:dyDescent="0.2">
      <c r="A1531" s="134">
        <f t="shared" si="736"/>
        <v>45584</v>
      </c>
      <c r="B1531" s="135">
        <f t="shared" si="728"/>
        <v>838.75869406000004</v>
      </c>
      <c r="C1531" s="220">
        <f t="shared" si="727"/>
        <v>630.01942414287441</v>
      </c>
      <c r="D1531" s="136">
        <f t="shared" si="737"/>
        <v>6967.89</v>
      </c>
      <c r="E1531" s="137">
        <f t="shared" si="749"/>
        <v>6966.5</v>
      </c>
      <c r="F1531" s="138">
        <f t="shared" si="750"/>
        <v>45524</v>
      </c>
      <c r="G1531" s="139">
        <f t="shared" si="729"/>
        <v>-1.9948650165257931E-4</v>
      </c>
      <c r="H1531" s="140">
        <f t="shared" si="742"/>
        <v>45586</v>
      </c>
      <c r="I1531" s="140">
        <f t="shared" si="730"/>
        <v>45586</v>
      </c>
      <c r="J1531" s="141">
        <f t="shared" si="738"/>
        <v>21</v>
      </c>
      <c r="K1531" s="141">
        <f t="shared" si="752"/>
        <v>21</v>
      </c>
      <c r="L1531" s="8">
        <f t="shared" si="739"/>
        <v>1</v>
      </c>
      <c r="M1531" s="142">
        <f t="shared" si="751"/>
        <v>1.0038003200000001</v>
      </c>
      <c r="N1531" s="142">
        <f t="shared" si="746"/>
        <v>1.3229539549883413</v>
      </c>
      <c r="O1531" s="135">
        <f t="shared" si="748"/>
        <v>1.32295395</v>
      </c>
      <c r="P1531" s="135">
        <f t="shared" si="731"/>
        <v>833.48668573999998</v>
      </c>
      <c r="Q1531" s="190">
        <f t="shared" si="743"/>
        <v>0</v>
      </c>
      <c r="R1531" s="191">
        <f t="shared" si="740"/>
        <v>0</v>
      </c>
      <c r="S1531" s="135">
        <f t="shared" si="732"/>
        <v>0</v>
      </c>
      <c r="T1531" s="145">
        <f t="shared" si="741"/>
        <v>7.8600000000000003E-2</v>
      </c>
      <c r="U1531" s="143">
        <f t="shared" si="747"/>
        <v>21</v>
      </c>
      <c r="V1531" s="143">
        <v>252</v>
      </c>
      <c r="W1531" s="142">
        <f t="shared" si="733"/>
        <v>1.0063252460000001</v>
      </c>
      <c r="X1531" s="135">
        <f t="shared" si="734"/>
        <v>5.2720083200000003</v>
      </c>
      <c r="Y1531" s="135">
        <f t="shared" si="735"/>
        <v>0</v>
      </c>
      <c r="Z1531" s="148" t="str">
        <f t="shared" si="744"/>
        <v>A+J=</v>
      </c>
      <c r="AA1531" s="140">
        <f t="shared" si="745"/>
        <v>45586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4"/>
      <c r="DX1531" s="1"/>
      <c r="DY1531" s="1"/>
      <c r="DZ1531" s="1"/>
      <c r="EA1531" s="1"/>
      <c r="EB1531" s="1"/>
      <c r="EC1531" s="1"/>
    </row>
    <row r="1532" spans="1:133" ht="15" x14ac:dyDescent="0.2">
      <c r="A1532" s="134">
        <f t="shared" si="736"/>
        <v>45585</v>
      </c>
      <c r="B1532" s="135">
        <f t="shared" si="728"/>
        <v>838.75869406000004</v>
      </c>
      <c r="C1532" s="220">
        <f t="shared" si="727"/>
        <v>630.01942414287441</v>
      </c>
      <c r="D1532" s="136">
        <f t="shared" si="737"/>
        <v>6967.89</v>
      </c>
      <c r="E1532" s="137">
        <f t="shared" si="749"/>
        <v>6966.5</v>
      </c>
      <c r="F1532" s="138">
        <f t="shared" si="750"/>
        <v>45524</v>
      </c>
      <c r="G1532" s="139">
        <f t="shared" si="729"/>
        <v>-1.9948650165257931E-4</v>
      </c>
      <c r="H1532" s="140">
        <f t="shared" si="742"/>
        <v>45616</v>
      </c>
      <c r="I1532" s="140">
        <f t="shared" si="730"/>
        <v>45586</v>
      </c>
      <c r="J1532" s="141">
        <f t="shared" si="738"/>
        <v>21</v>
      </c>
      <c r="K1532" s="141">
        <f t="shared" si="752"/>
        <v>21</v>
      </c>
      <c r="L1532" s="8">
        <f t="shared" si="739"/>
        <v>1</v>
      </c>
      <c r="M1532" s="142">
        <f t="shared" si="751"/>
        <v>1.0038003200000001</v>
      </c>
      <c r="N1532" s="142">
        <f t="shared" si="746"/>
        <v>1.3229539549883413</v>
      </c>
      <c r="O1532" s="135">
        <f t="shared" si="748"/>
        <v>1.32295395</v>
      </c>
      <c r="P1532" s="135">
        <f t="shared" si="731"/>
        <v>833.48668573999998</v>
      </c>
      <c r="Q1532" s="190">
        <f t="shared" si="743"/>
        <v>0</v>
      </c>
      <c r="R1532" s="191">
        <f t="shared" si="740"/>
        <v>0</v>
      </c>
      <c r="S1532" s="135">
        <f t="shared" si="732"/>
        <v>0</v>
      </c>
      <c r="T1532" s="145">
        <f t="shared" si="741"/>
        <v>7.8600000000000003E-2</v>
      </c>
      <c r="U1532" s="143">
        <f t="shared" si="747"/>
        <v>21</v>
      </c>
      <c r="V1532" s="143">
        <v>252</v>
      </c>
      <c r="W1532" s="142">
        <f t="shared" si="733"/>
        <v>1.0063252460000001</v>
      </c>
      <c r="X1532" s="135">
        <f t="shared" si="734"/>
        <v>5.2720083200000003</v>
      </c>
      <c r="Y1532" s="135">
        <f t="shared" si="735"/>
        <v>0</v>
      </c>
      <c r="Z1532" s="148" t="str">
        <f t="shared" si="744"/>
        <v>A+J=</v>
      </c>
      <c r="AA1532" s="140">
        <f t="shared" si="745"/>
        <v>45586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4"/>
      <c r="DX1532" s="1"/>
      <c r="DY1532" s="1"/>
      <c r="DZ1532" s="1"/>
      <c r="EA1532" s="1"/>
      <c r="EB1532" s="1"/>
      <c r="EC1532" s="1"/>
    </row>
    <row r="1533" spans="1:133" ht="15" x14ac:dyDescent="0.2">
      <c r="A1533" s="134">
        <f t="shared" si="736"/>
        <v>45586</v>
      </c>
      <c r="B1533" s="135">
        <f t="shared" si="728"/>
        <v>838.75869406000004</v>
      </c>
      <c r="C1533" s="220">
        <f t="shared" si="727"/>
        <v>630.01942414287441</v>
      </c>
      <c r="D1533" s="136">
        <f t="shared" si="737"/>
        <v>6967.89</v>
      </c>
      <c r="E1533" s="137">
        <f t="shared" si="749"/>
        <v>6966.5</v>
      </c>
      <c r="F1533" s="138">
        <f t="shared" si="750"/>
        <v>45524</v>
      </c>
      <c r="G1533" s="139">
        <f t="shared" si="729"/>
        <v>-1.9948650165257931E-4</v>
      </c>
      <c r="H1533" s="140">
        <f t="shared" si="742"/>
        <v>45616</v>
      </c>
      <c r="I1533" s="140">
        <f t="shared" si="730"/>
        <v>45586</v>
      </c>
      <c r="J1533" s="141">
        <f t="shared" si="738"/>
        <v>21</v>
      </c>
      <c r="K1533" s="141">
        <f t="shared" si="752"/>
        <v>21</v>
      </c>
      <c r="L1533" s="8">
        <f t="shared" si="739"/>
        <v>1</v>
      </c>
      <c r="M1533" s="142">
        <f t="shared" si="751"/>
        <v>1.0038003200000001</v>
      </c>
      <c r="N1533" s="142">
        <f t="shared" si="746"/>
        <v>1.3229539549883413</v>
      </c>
      <c r="O1533" s="135">
        <f t="shared" si="748"/>
        <v>1.32295395</v>
      </c>
      <c r="P1533" s="135">
        <f t="shared" si="731"/>
        <v>833.48668573999998</v>
      </c>
      <c r="Q1533" s="190">
        <f t="shared" si="743"/>
        <v>50</v>
      </c>
      <c r="R1533" s="191">
        <f t="shared" si="740"/>
        <v>1.4773480117522964E-2</v>
      </c>
      <c r="S1533" s="135">
        <f t="shared" si="732"/>
        <v>12.31349898</v>
      </c>
      <c r="T1533" s="145">
        <f t="shared" si="741"/>
        <v>7.8600000000000003E-2</v>
      </c>
      <c r="U1533" s="143">
        <f t="shared" si="747"/>
        <v>21</v>
      </c>
      <c r="V1533" s="143">
        <v>252</v>
      </c>
      <c r="W1533" s="142">
        <f t="shared" si="733"/>
        <v>1.0063252460000001</v>
      </c>
      <c r="X1533" s="135">
        <f t="shared" si="734"/>
        <v>5.2720083200000003</v>
      </c>
      <c r="Y1533" s="135">
        <f t="shared" si="735"/>
        <v>17.5855073</v>
      </c>
      <c r="Z1533" s="148" t="str">
        <f t="shared" si="744"/>
        <v>A+J=</v>
      </c>
      <c r="AA1533" s="140">
        <f t="shared" si="745"/>
        <v>45586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4"/>
      <c r="DX1533" s="1"/>
      <c r="DY1533" s="1"/>
      <c r="DZ1533" s="1"/>
      <c r="EA1533" s="1"/>
      <c r="EB1533" s="1"/>
      <c r="EC1533" s="1"/>
    </row>
    <row r="1534" spans="1:133" ht="15" x14ac:dyDescent="0.2">
      <c r="A1534" s="134">
        <f t="shared" si="736"/>
        <v>45587</v>
      </c>
      <c r="B1534" s="135">
        <f t="shared" si="728"/>
        <v>821.59151227999996</v>
      </c>
      <c r="C1534" s="220">
        <f t="shared" si="727"/>
        <v>620.71184470671949</v>
      </c>
      <c r="D1534" s="136">
        <f t="shared" si="737"/>
        <v>6966.5</v>
      </c>
      <c r="E1534" s="137">
        <f t="shared" si="749"/>
        <v>6997.15</v>
      </c>
      <c r="F1534" s="138">
        <f t="shared" si="750"/>
        <v>45556</v>
      </c>
      <c r="G1534" s="139">
        <f t="shared" si="729"/>
        <v>4.39962678532968E-3</v>
      </c>
      <c r="H1534" s="140">
        <f t="shared" si="742"/>
        <v>45616</v>
      </c>
      <c r="I1534" s="140">
        <f t="shared" si="730"/>
        <v>45616</v>
      </c>
      <c r="J1534" s="141">
        <f t="shared" si="738"/>
        <v>21</v>
      </c>
      <c r="K1534" s="141">
        <f t="shared" si="752"/>
        <v>1</v>
      </c>
      <c r="L1534" s="8">
        <f t="shared" si="739"/>
        <v>1.00020906</v>
      </c>
      <c r="M1534" s="142">
        <f t="shared" si="751"/>
        <v>1</v>
      </c>
      <c r="N1534" s="142">
        <f t="shared" si="746"/>
        <v>1.3229539549883413</v>
      </c>
      <c r="O1534" s="135">
        <f t="shared" si="748"/>
        <v>1.32323053</v>
      </c>
      <c r="P1534" s="135">
        <f t="shared" si="731"/>
        <v>821.34486324</v>
      </c>
      <c r="Q1534" s="190">
        <f t="shared" si="743"/>
        <v>0</v>
      </c>
      <c r="R1534" s="191">
        <f t="shared" si="740"/>
        <v>0</v>
      </c>
      <c r="S1534" s="135">
        <f t="shared" si="732"/>
        <v>0</v>
      </c>
      <c r="T1534" s="145">
        <f t="shared" si="741"/>
        <v>7.8600000000000003E-2</v>
      </c>
      <c r="U1534" s="143">
        <f t="shared" si="747"/>
        <v>1</v>
      </c>
      <c r="V1534" s="143">
        <v>252</v>
      </c>
      <c r="W1534" s="142">
        <f t="shared" si="733"/>
        <v>1.0003002990000001</v>
      </c>
      <c r="X1534" s="135">
        <f t="shared" si="734"/>
        <v>0.24664904000000001</v>
      </c>
      <c r="Y1534" s="135">
        <f t="shared" si="735"/>
        <v>0</v>
      </c>
      <c r="Z1534" s="148" t="str">
        <f t="shared" si="744"/>
        <v>A+J=</v>
      </c>
      <c r="AA1534" s="140">
        <f t="shared" si="745"/>
        <v>45616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4"/>
      <c r="DX1534" s="1"/>
      <c r="DY1534" s="1"/>
      <c r="DZ1534" s="1"/>
      <c r="EA1534" s="1"/>
      <c r="EB1534" s="1"/>
      <c r="EC1534" s="1"/>
    </row>
    <row r="1535" spans="1:133" ht="15" x14ac:dyDescent="0.2">
      <c r="A1535" s="134">
        <f t="shared" si="736"/>
        <v>45588</v>
      </c>
      <c r="B1535" s="135">
        <f t="shared" si="728"/>
        <v>822.01005751000002</v>
      </c>
      <c r="C1535" s="220">
        <f t="shared" si="727"/>
        <v>620.71184470671949</v>
      </c>
      <c r="D1535" s="136">
        <f t="shared" si="737"/>
        <v>6966.5</v>
      </c>
      <c r="E1535" s="137">
        <f t="shared" si="749"/>
        <v>6997.15</v>
      </c>
      <c r="F1535" s="138">
        <f t="shared" si="750"/>
        <v>45556</v>
      </c>
      <c r="G1535" s="139">
        <f t="shared" si="729"/>
        <v>4.39962678532968E-3</v>
      </c>
      <c r="H1535" s="140">
        <f t="shared" si="742"/>
        <v>45616</v>
      </c>
      <c r="I1535" s="140">
        <f t="shared" si="730"/>
        <v>45616</v>
      </c>
      <c r="J1535" s="141">
        <f t="shared" si="738"/>
        <v>21</v>
      </c>
      <c r="K1535" s="141">
        <f t="shared" si="752"/>
        <v>2</v>
      </c>
      <c r="L1535" s="8">
        <f t="shared" si="739"/>
        <v>1.00041818</v>
      </c>
      <c r="M1535" s="142">
        <f t="shared" si="751"/>
        <v>1</v>
      </c>
      <c r="N1535" s="142">
        <f t="shared" si="746"/>
        <v>1.3229539549883413</v>
      </c>
      <c r="O1535" s="135">
        <f t="shared" si="748"/>
        <v>1.32350718</v>
      </c>
      <c r="P1535" s="135">
        <f t="shared" si="731"/>
        <v>821.51658318</v>
      </c>
      <c r="Q1535" s="190">
        <f t="shared" si="743"/>
        <v>0</v>
      </c>
      <c r="R1535" s="191">
        <f t="shared" si="740"/>
        <v>0</v>
      </c>
      <c r="S1535" s="135">
        <f t="shared" si="732"/>
        <v>0</v>
      </c>
      <c r="T1535" s="145">
        <f t="shared" si="741"/>
        <v>7.8600000000000003E-2</v>
      </c>
      <c r="U1535" s="143">
        <f t="shared" si="747"/>
        <v>2</v>
      </c>
      <c r="V1535" s="143">
        <v>252</v>
      </c>
      <c r="W1535" s="142">
        <f t="shared" si="733"/>
        <v>1.0006006869999999</v>
      </c>
      <c r="X1535" s="135">
        <f t="shared" si="734"/>
        <v>0.49347433000000002</v>
      </c>
      <c r="Y1535" s="135">
        <f t="shared" si="735"/>
        <v>0</v>
      </c>
      <c r="Z1535" s="148" t="str">
        <f t="shared" si="744"/>
        <v>A+J=</v>
      </c>
      <c r="AA1535" s="140">
        <f t="shared" si="745"/>
        <v>45616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4"/>
      <c r="DX1535" s="1"/>
      <c r="DY1535" s="1"/>
      <c r="DZ1535" s="1"/>
      <c r="EA1535" s="1"/>
      <c r="EB1535" s="1"/>
      <c r="EC1535" s="1"/>
    </row>
    <row r="1536" spans="1:133" ht="15" x14ac:dyDescent="0.2">
      <c r="A1536" s="134">
        <f t="shared" si="736"/>
        <v>45589</v>
      </c>
      <c r="B1536" s="135">
        <f t="shared" si="728"/>
        <v>822.42881172</v>
      </c>
      <c r="C1536" s="220">
        <f t="shared" si="727"/>
        <v>620.71184470671949</v>
      </c>
      <c r="D1536" s="136">
        <f t="shared" si="737"/>
        <v>6966.5</v>
      </c>
      <c r="E1536" s="137">
        <f t="shared" si="749"/>
        <v>6997.15</v>
      </c>
      <c r="F1536" s="138">
        <f t="shared" si="750"/>
        <v>45556</v>
      </c>
      <c r="G1536" s="139">
        <f t="shared" si="729"/>
        <v>4.39962678532968E-3</v>
      </c>
      <c r="H1536" s="140">
        <f t="shared" si="742"/>
        <v>45616</v>
      </c>
      <c r="I1536" s="140">
        <f t="shared" si="730"/>
        <v>45616</v>
      </c>
      <c r="J1536" s="141">
        <f t="shared" si="738"/>
        <v>21</v>
      </c>
      <c r="K1536" s="141">
        <f t="shared" si="752"/>
        <v>3</v>
      </c>
      <c r="L1536" s="8">
        <f t="shared" si="739"/>
        <v>1.0006273299999999</v>
      </c>
      <c r="M1536" s="142">
        <f t="shared" si="751"/>
        <v>1</v>
      </c>
      <c r="N1536" s="142">
        <f t="shared" si="746"/>
        <v>1.3229539549883413</v>
      </c>
      <c r="O1536" s="135">
        <f t="shared" si="748"/>
        <v>1.3237838799999999</v>
      </c>
      <c r="P1536" s="135">
        <f t="shared" si="731"/>
        <v>821.68833414000005</v>
      </c>
      <c r="Q1536" s="190">
        <f t="shared" si="743"/>
        <v>0</v>
      </c>
      <c r="R1536" s="191">
        <f t="shared" si="740"/>
        <v>0</v>
      </c>
      <c r="S1536" s="135">
        <f t="shared" si="732"/>
        <v>0</v>
      </c>
      <c r="T1536" s="145">
        <f t="shared" si="741"/>
        <v>7.8600000000000003E-2</v>
      </c>
      <c r="U1536" s="143">
        <f t="shared" si="747"/>
        <v>3</v>
      </c>
      <c r="V1536" s="143">
        <v>252</v>
      </c>
      <c r="W1536" s="142">
        <f t="shared" si="733"/>
        <v>1.000901166</v>
      </c>
      <c r="X1536" s="135">
        <f t="shared" si="734"/>
        <v>0.74047757999999997</v>
      </c>
      <c r="Y1536" s="135">
        <f t="shared" si="735"/>
        <v>0</v>
      </c>
      <c r="Z1536" s="148" t="str">
        <f t="shared" si="744"/>
        <v>A+J=</v>
      </c>
      <c r="AA1536" s="140">
        <f t="shared" si="745"/>
        <v>45616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4"/>
      <c r="DX1536" s="1"/>
      <c r="DY1536" s="1"/>
      <c r="DZ1536" s="1"/>
      <c r="EA1536" s="1"/>
      <c r="EB1536" s="1"/>
      <c r="EC1536" s="1"/>
    </row>
    <row r="1537" spans="1:133" ht="15" x14ac:dyDescent="0.2">
      <c r="A1537" s="134">
        <f t="shared" si="736"/>
        <v>45590</v>
      </c>
      <c r="B1537" s="135">
        <f t="shared" si="728"/>
        <v>822.84778124000002</v>
      </c>
      <c r="C1537" s="220">
        <f t="shared" si="727"/>
        <v>620.71184470671949</v>
      </c>
      <c r="D1537" s="136">
        <f t="shared" si="737"/>
        <v>6966.5</v>
      </c>
      <c r="E1537" s="137">
        <f t="shared" si="749"/>
        <v>6997.15</v>
      </c>
      <c r="F1537" s="138">
        <f t="shared" si="750"/>
        <v>45556</v>
      </c>
      <c r="G1537" s="139">
        <f t="shared" si="729"/>
        <v>4.39962678532968E-3</v>
      </c>
      <c r="H1537" s="140">
        <f t="shared" si="742"/>
        <v>45616</v>
      </c>
      <c r="I1537" s="140">
        <f t="shared" si="730"/>
        <v>45616</v>
      </c>
      <c r="J1537" s="141">
        <f t="shared" si="738"/>
        <v>21</v>
      </c>
      <c r="K1537" s="141">
        <f t="shared" si="752"/>
        <v>4</v>
      </c>
      <c r="L1537" s="8">
        <f t="shared" si="739"/>
        <v>1.0008365299999999</v>
      </c>
      <c r="M1537" s="142">
        <f t="shared" si="751"/>
        <v>1</v>
      </c>
      <c r="N1537" s="142">
        <f t="shared" si="746"/>
        <v>1.3229539549883413</v>
      </c>
      <c r="O1537" s="135">
        <f t="shared" si="748"/>
        <v>1.3240606399999999</v>
      </c>
      <c r="P1537" s="135">
        <f t="shared" si="731"/>
        <v>821.86012234999998</v>
      </c>
      <c r="Q1537" s="190">
        <f t="shared" si="743"/>
        <v>0</v>
      </c>
      <c r="R1537" s="191">
        <f t="shared" si="740"/>
        <v>0</v>
      </c>
      <c r="S1537" s="135">
        <f t="shared" si="732"/>
        <v>0</v>
      </c>
      <c r="T1537" s="145">
        <f t="shared" si="741"/>
        <v>7.8600000000000003E-2</v>
      </c>
      <c r="U1537" s="143">
        <f t="shared" si="747"/>
        <v>4</v>
      </c>
      <c r="V1537" s="143">
        <v>252</v>
      </c>
      <c r="W1537" s="142">
        <f t="shared" si="733"/>
        <v>1.0012017360000001</v>
      </c>
      <c r="X1537" s="135">
        <f t="shared" si="734"/>
        <v>0.98765888999999996</v>
      </c>
      <c r="Y1537" s="135">
        <f t="shared" si="735"/>
        <v>0</v>
      </c>
      <c r="Z1537" s="148" t="str">
        <f t="shared" si="744"/>
        <v>A+J=</v>
      </c>
      <c r="AA1537" s="140">
        <f t="shared" si="745"/>
        <v>45616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4"/>
      <c r="DX1537" s="1"/>
      <c r="DY1537" s="1"/>
      <c r="DZ1537" s="1"/>
      <c r="EA1537" s="1"/>
      <c r="EB1537" s="1"/>
      <c r="EC1537" s="1"/>
    </row>
    <row r="1538" spans="1:133" ht="15" x14ac:dyDescent="0.2">
      <c r="A1538" s="134">
        <f t="shared" si="736"/>
        <v>45591</v>
      </c>
      <c r="B1538" s="135">
        <f t="shared" si="728"/>
        <v>823.26696448999996</v>
      </c>
      <c r="C1538" s="220">
        <f t="shared" si="727"/>
        <v>620.71184470671949</v>
      </c>
      <c r="D1538" s="136">
        <f t="shared" si="737"/>
        <v>6966.5</v>
      </c>
      <c r="E1538" s="137">
        <f t="shared" si="749"/>
        <v>6997.15</v>
      </c>
      <c r="F1538" s="138">
        <f t="shared" si="750"/>
        <v>45556</v>
      </c>
      <c r="G1538" s="139">
        <f t="shared" si="729"/>
        <v>4.39962678532968E-3</v>
      </c>
      <c r="H1538" s="140">
        <f t="shared" si="742"/>
        <v>45616</v>
      </c>
      <c r="I1538" s="140">
        <f t="shared" si="730"/>
        <v>45616</v>
      </c>
      <c r="J1538" s="141">
        <f t="shared" si="738"/>
        <v>21</v>
      </c>
      <c r="K1538" s="141">
        <f t="shared" si="752"/>
        <v>5</v>
      </c>
      <c r="L1538" s="8">
        <f t="shared" si="739"/>
        <v>1.0010457699999999</v>
      </c>
      <c r="M1538" s="142">
        <f t="shared" si="751"/>
        <v>1</v>
      </c>
      <c r="N1538" s="142">
        <f t="shared" si="746"/>
        <v>1.3229539549883413</v>
      </c>
      <c r="O1538" s="135">
        <f t="shared" si="748"/>
        <v>1.32433746</v>
      </c>
      <c r="P1538" s="135">
        <f t="shared" si="731"/>
        <v>822.03194781000002</v>
      </c>
      <c r="Q1538" s="190">
        <f t="shared" si="743"/>
        <v>0</v>
      </c>
      <c r="R1538" s="191">
        <f t="shared" si="740"/>
        <v>0</v>
      </c>
      <c r="S1538" s="135">
        <f t="shared" si="732"/>
        <v>0</v>
      </c>
      <c r="T1538" s="145">
        <f t="shared" si="741"/>
        <v>7.8600000000000003E-2</v>
      </c>
      <c r="U1538" s="143">
        <f t="shared" si="747"/>
        <v>5</v>
      </c>
      <c r="V1538" s="143">
        <v>252</v>
      </c>
      <c r="W1538" s="142">
        <f t="shared" si="733"/>
        <v>1.0015023949999999</v>
      </c>
      <c r="X1538" s="135">
        <f t="shared" si="734"/>
        <v>1.23501668</v>
      </c>
      <c r="Y1538" s="135">
        <f t="shared" si="735"/>
        <v>0</v>
      </c>
      <c r="Z1538" s="148" t="str">
        <f t="shared" si="744"/>
        <v>A+J=</v>
      </c>
      <c r="AA1538" s="140">
        <f t="shared" si="745"/>
        <v>45616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4"/>
      <c r="DX1538" s="1"/>
      <c r="DY1538" s="1"/>
      <c r="DZ1538" s="1"/>
      <c r="EA1538" s="1"/>
      <c r="EB1538" s="1"/>
      <c r="EC1538" s="1"/>
    </row>
    <row r="1539" spans="1:133" ht="15" x14ac:dyDescent="0.2">
      <c r="A1539" s="134">
        <f t="shared" si="736"/>
        <v>45592</v>
      </c>
      <c r="B1539" s="135">
        <f t="shared" si="728"/>
        <v>823.26696448999996</v>
      </c>
      <c r="C1539" s="220">
        <f t="shared" si="727"/>
        <v>620.71184470671949</v>
      </c>
      <c r="D1539" s="136">
        <f t="shared" si="737"/>
        <v>6966.5</v>
      </c>
      <c r="E1539" s="137">
        <f t="shared" si="749"/>
        <v>6997.15</v>
      </c>
      <c r="F1539" s="138">
        <f t="shared" si="750"/>
        <v>45556</v>
      </c>
      <c r="G1539" s="139">
        <f t="shared" si="729"/>
        <v>4.39962678532968E-3</v>
      </c>
      <c r="H1539" s="140">
        <f t="shared" si="742"/>
        <v>45616</v>
      </c>
      <c r="I1539" s="140">
        <f t="shared" si="730"/>
        <v>45616</v>
      </c>
      <c r="J1539" s="141">
        <f t="shared" si="738"/>
        <v>21</v>
      </c>
      <c r="K1539" s="141">
        <f t="shared" si="752"/>
        <v>5</v>
      </c>
      <c r="L1539" s="8">
        <f t="shared" si="739"/>
        <v>1.0010457699999999</v>
      </c>
      <c r="M1539" s="142">
        <f t="shared" si="751"/>
        <v>1</v>
      </c>
      <c r="N1539" s="142">
        <f t="shared" si="746"/>
        <v>1.3229539549883413</v>
      </c>
      <c r="O1539" s="135">
        <f t="shared" si="748"/>
        <v>1.32433746</v>
      </c>
      <c r="P1539" s="135">
        <f t="shared" si="731"/>
        <v>822.03194781000002</v>
      </c>
      <c r="Q1539" s="190">
        <f t="shared" si="743"/>
        <v>0</v>
      </c>
      <c r="R1539" s="191">
        <f t="shared" si="740"/>
        <v>0</v>
      </c>
      <c r="S1539" s="135">
        <f t="shared" si="732"/>
        <v>0</v>
      </c>
      <c r="T1539" s="145">
        <f t="shared" si="741"/>
        <v>7.8600000000000003E-2</v>
      </c>
      <c r="U1539" s="143">
        <f t="shared" si="747"/>
        <v>5</v>
      </c>
      <c r="V1539" s="143">
        <v>252</v>
      </c>
      <c r="W1539" s="142">
        <f t="shared" si="733"/>
        <v>1.0015023949999999</v>
      </c>
      <c r="X1539" s="135">
        <f t="shared" si="734"/>
        <v>1.23501668</v>
      </c>
      <c r="Y1539" s="135">
        <f t="shared" si="735"/>
        <v>0</v>
      </c>
      <c r="Z1539" s="148" t="str">
        <f t="shared" si="744"/>
        <v>A+J=</v>
      </c>
      <c r="AA1539" s="140">
        <f t="shared" si="745"/>
        <v>45616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4"/>
      <c r="DX1539" s="1"/>
      <c r="DY1539" s="1"/>
      <c r="DZ1539" s="1"/>
      <c r="EA1539" s="1"/>
      <c r="EB1539" s="1"/>
      <c r="EC1539" s="1"/>
    </row>
    <row r="1540" spans="1:133" ht="15" x14ac:dyDescent="0.2">
      <c r="A1540" s="134">
        <f t="shared" si="736"/>
        <v>45593</v>
      </c>
      <c r="B1540" s="135">
        <f t="shared" si="728"/>
        <v>823.26696448999996</v>
      </c>
      <c r="C1540" s="220">
        <f t="shared" si="727"/>
        <v>620.71184470671949</v>
      </c>
      <c r="D1540" s="136">
        <f t="shared" si="737"/>
        <v>6966.5</v>
      </c>
      <c r="E1540" s="137">
        <f t="shared" si="749"/>
        <v>6997.15</v>
      </c>
      <c r="F1540" s="138">
        <f t="shared" si="750"/>
        <v>45556</v>
      </c>
      <c r="G1540" s="139">
        <f t="shared" si="729"/>
        <v>4.39962678532968E-3</v>
      </c>
      <c r="H1540" s="140">
        <f t="shared" si="742"/>
        <v>45616</v>
      </c>
      <c r="I1540" s="140">
        <f t="shared" si="730"/>
        <v>45616</v>
      </c>
      <c r="J1540" s="141">
        <f t="shared" si="738"/>
        <v>21</v>
      </c>
      <c r="K1540" s="141">
        <f t="shared" si="752"/>
        <v>5</v>
      </c>
      <c r="L1540" s="8">
        <f t="shared" si="739"/>
        <v>1.0010457699999999</v>
      </c>
      <c r="M1540" s="142">
        <f t="shared" si="751"/>
        <v>1</v>
      </c>
      <c r="N1540" s="142">
        <f t="shared" si="746"/>
        <v>1.3229539549883413</v>
      </c>
      <c r="O1540" s="135">
        <f t="shared" si="748"/>
        <v>1.32433746</v>
      </c>
      <c r="P1540" s="135">
        <f t="shared" si="731"/>
        <v>822.03194781000002</v>
      </c>
      <c r="Q1540" s="190">
        <f t="shared" si="743"/>
        <v>0</v>
      </c>
      <c r="R1540" s="191">
        <f t="shared" si="740"/>
        <v>0</v>
      </c>
      <c r="S1540" s="135">
        <f t="shared" si="732"/>
        <v>0</v>
      </c>
      <c r="T1540" s="145">
        <f t="shared" si="741"/>
        <v>7.8600000000000003E-2</v>
      </c>
      <c r="U1540" s="143">
        <f t="shared" si="747"/>
        <v>5</v>
      </c>
      <c r="V1540" s="143">
        <v>252</v>
      </c>
      <c r="W1540" s="142">
        <f t="shared" si="733"/>
        <v>1.0015023949999999</v>
      </c>
      <c r="X1540" s="135">
        <f t="shared" si="734"/>
        <v>1.23501668</v>
      </c>
      <c r="Y1540" s="135">
        <f t="shared" si="735"/>
        <v>0</v>
      </c>
      <c r="Z1540" s="148" t="str">
        <f t="shared" si="744"/>
        <v>A+J=</v>
      </c>
      <c r="AA1540" s="140">
        <f t="shared" si="745"/>
        <v>45616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4"/>
      <c r="DX1540" s="1"/>
      <c r="DY1540" s="1"/>
      <c r="DZ1540" s="1"/>
      <c r="EA1540" s="1"/>
      <c r="EB1540" s="1"/>
      <c r="EC1540" s="1"/>
    </row>
    <row r="1541" spans="1:133" ht="15" x14ac:dyDescent="0.2">
      <c r="A1541" s="134">
        <f t="shared" si="736"/>
        <v>45594</v>
      </c>
      <c r="B1541" s="135">
        <f t="shared" si="728"/>
        <v>823.68636318000006</v>
      </c>
      <c r="C1541" s="220">
        <f t="shared" si="727"/>
        <v>620.71184470671949</v>
      </c>
      <c r="D1541" s="136">
        <f t="shared" si="737"/>
        <v>6966.5</v>
      </c>
      <c r="E1541" s="137">
        <f t="shared" si="749"/>
        <v>6997.15</v>
      </c>
      <c r="F1541" s="138">
        <f t="shared" si="750"/>
        <v>45556</v>
      </c>
      <c r="G1541" s="139">
        <f t="shared" si="729"/>
        <v>4.39962678532968E-3</v>
      </c>
      <c r="H1541" s="140">
        <f t="shared" si="742"/>
        <v>45616</v>
      </c>
      <c r="I1541" s="140">
        <f t="shared" si="730"/>
        <v>45616</v>
      </c>
      <c r="J1541" s="141">
        <f t="shared" si="738"/>
        <v>21</v>
      </c>
      <c r="K1541" s="141">
        <f t="shared" si="752"/>
        <v>6</v>
      </c>
      <c r="L1541" s="8">
        <f t="shared" si="739"/>
        <v>1.0012550600000001</v>
      </c>
      <c r="M1541" s="142">
        <f t="shared" si="751"/>
        <v>1</v>
      </c>
      <c r="N1541" s="142">
        <f t="shared" si="746"/>
        <v>1.3229539549883413</v>
      </c>
      <c r="O1541" s="135">
        <f t="shared" si="748"/>
        <v>1.3246143399999999</v>
      </c>
      <c r="P1541" s="135">
        <f t="shared" si="731"/>
        <v>822.20381050000003</v>
      </c>
      <c r="Q1541" s="190">
        <f t="shared" si="743"/>
        <v>0</v>
      </c>
      <c r="R1541" s="191">
        <f t="shared" si="740"/>
        <v>0</v>
      </c>
      <c r="S1541" s="135">
        <f t="shared" si="732"/>
        <v>0</v>
      </c>
      <c r="T1541" s="145">
        <f t="shared" si="741"/>
        <v>7.8600000000000003E-2</v>
      </c>
      <c r="U1541" s="143">
        <f t="shared" si="747"/>
        <v>6</v>
      </c>
      <c r="V1541" s="143">
        <v>252</v>
      </c>
      <c r="W1541" s="142">
        <f t="shared" si="733"/>
        <v>1.001803145</v>
      </c>
      <c r="X1541" s="135">
        <f t="shared" si="734"/>
        <v>1.48255268</v>
      </c>
      <c r="Y1541" s="135">
        <f t="shared" si="735"/>
        <v>0</v>
      </c>
      <c r="Z1541" s="148" t="str">
        <f t="shared" si="744"/>
        <v>A+J=</v>
      </c>
      <c r="AA1541" s="140">
        <f t="shared" si="745"/>
        <v>45616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4"/>
      <c r="DX1541" s="1"/>
      <c r="DY1541" s="1"/>
      <c r="DZ1541" s="1"/>
      <c r="EA1541" s="1"/>
      <c r="EB1541" s="1"/>
      <c r="EC1541" s="1"/>
    </row>
    <row r="1542" spans="1:133" ht="15" x14ac:dyDescent="0.2">
      <c r="A1542" s="134">
        <f t="shared" si="736"/>
        <v>45595</v>
      </c>
      <c r="B1542" s="135">
        <f t="shared" si="728"/>
        <v>824.10597037000002</v>
      </c>
      <c r="C1542" s="220">
        <f t="shared" si="727"/>
        <v>620.71184470671949</v>
      </c>
      <c r="D1542" s="136">
        <f t="shared" si="737"/>
        <v>6966.5</v>
      </c>
      <c r="E1542" s="137">
        <f t="shared" si="749"/>
        <v>6997.15</v>
      </c>
      <c r="F1542" s="138">
        <f t="shared" si="750"/>
        <v>45556</v>
      </c>
      <c r="G1542" s="139">
        <f t="shared" si="729"/>
        <v>4.39962678532968E-3</v>
      </c>
      <c r="H1542" s="140">
        <f t="shared" si="742"/>
        <v>45616</v>
      </c>
      <c r="I1542" s="140">
        <f t="shared" si="730"/>
        <v>45616</v>
      </c>
      <c r="J1542" s="141">
        <f t="shared" si="738"/>
        <v>21</v>
      </c>
      <c r="K1542" s="141">
        <f t="shared" si="752"/>
        <v>7</v>
      </c>
      <c r="L1542" s="8">
        <f t="shared" si="739"/>
        <v>1.00146439</v>
      </c>
      <c r="M1542" s="142">
        <f t="shared" si="751"/>
        <v>1</v>
      </c>
      <c r="N1542" s="142">
        <f t="shared" si="746"/>
        <v>1.3229539549883413</v>
      </c>
      <c r="O1542" s="135">
        <f t="shared" si="748"/>
        <v>1.32489127</v>
      </c>
      <c r="P1542" s="135">
        <f t="shared" si="731"/>
        <v>822.37570423</v>
      </c>
      <c r="Q1542" s="190">
        <f t="shared" si="743"/>
        <v>0</v>
      </c>
      <c r="R1542" s="191">
        <f t="shared" si="740"/>
        <v>0</v>
      </c>
      <c r="S1542" s="135">
        <f t="shared" si="732"/>
        <v>0</v>
      </c>
      <c r="T1542" s="145">
        <f t="shared" si="741"/>
        <v>7.8600000000000003E-2</v>
      </c>
      <c r="U1542" s="143">
        <f t="shared" si="747"/>
        <v>7</v>
      </c>
      <c r="V1542" s="143">
        <v>252</v>
      </c>
      <c r="W1542" s="142">
        <f t="shared" si="733"/>
        <v>1.002103985</v>
      </c>
      <c r="X1542" s="135">
        <f t="shared" si="734"/>
        <v>1.7302661399999999</v>
      </c>
      <c r="Y1542" s="135">
        <f t="shared" si="735"/>
        <v>0</v>
      </c>
      <c r="Z1542" s="148" t="str">
        <f t="shared" si="744"/>
        <v>A+J=</v>
      </c>
      <c r="AA1542" s="140">
        <f t="shared" si="745"/>
        <v>45616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4"/>
      <c r="DX1542" s="1"/>
      <c r="DY1542" s="1"/>
      <c r="DZ1542" s="1"/>
      <c r="EA1542" s="1"/>
      <c r="EB1542" s="1"/>
      <c r="EC1542" s="1"/>
    </row>
    <row r="1543" spans="1:133" ht="15" x14ac:dyDescent="0.2">
      <c r="A1543" s="134">
        <f t="shared" si="736"/>
        <v>45596</v>
      </c>
      <c r="B1543" s="135">
        <f t="shared" si="728"/>
        <v>824.52579938999997</v>
      </c>
      <c r="C1543" s="220">
        <f t="shared" si="727"/>
        <v>620.71184470671949</v>
      </c>
      <c r="D1543" s="136">
        <f t="shared" si="737"/>
        <v>6966.5</v>
      </c>
      <c r="E1543" s="137">
        <f t="shared" si="749"/>
        <v>6997.15</v>
      </c>
      <c r="F1543" s="138">
        <f t="shared" si="750"/>
        <v>45556</v>
      </c>
      <c r="G1543" s="139">
        <f t="shared" si="729"/>
        <v>4.39962678532968E-3</v>
      </c>
      <c r="H1543" s="140">
        <f t="shared" si="742"/>
        <v>45616</v>
      </c>
      <c r="I1543" s="140">
        <f t="shared" si="730"/>
        <v>45616</v>
      </c>
      <c r="J1543" s="141">
        <f t="shared" si="738"/>
        <v>21</v>
      </c>
      <c r="K1543" s="141">
        <f t="shared" si="752"/>
        <v>8</v>
      </c>
      <c r="L1543" s="8">
        <f t="shared" si="739"/>
        <v>1.00167377</v>
      </c>
      <c r="M1543" s="142">
        <f t="shared" si="751"/>
        <v>1</v>
      </c>
      <c r="N1543" s="142">
        <f t="shared" si="746"/>
        <v>1.3229539549883413</v>
      </c>
      <c r="O1543" s="135">
        <f t="shared" si="748"/>
        <v>1.32516827</v>
      </c>
      <c r="P1543" s="135">
        <f t="shared" si="731"/>
        <v>822.54764140999998</v>
      </c>
      <c r="Q1543" s="190">
        <f t="shared" si="743"/>
        <v>0</v>
      </c>
      <c r="R1543" s="191">
        <f t="shared" si="740"/>
        <v>0</v>
      </c>
      <c r="S1543" s="135">
        <f t="shared" si="732"/>
        <v>0</v>
      </c>
      <c r="T1543" s="145">
        <f t="shared" si="741"/>
        <v>7.8600000000000003E-2</v>
      </c>
      <c r="U1543" s="143">
        <f t="shared" si="747"/>
        <v>8</v>
      </c>
      <c r="V1543" s="143">
        <v>252</v>
      </c>
      <c r="W1543" s="142">
        <f t="shared" si="733"/>
        <v>1.0024049159999999</v>
      </c>
      <c r="X1543" s="135">
        <f t="shared" si="734"/>
        <v>1.97815798</v>
      </c>
      <c r="Y1543" s="135">
        <f t="shared" si="735"/>
        <v>0</v>
      </c>
      <c r="Z1543" s="148" t="str">
        <f t="shared" si="744"/>
        <v>A+J=</v>
      </c>
      <c r="AA1543" s="140">
        <f t="shared" si="745"/>
        <v>45616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4"/>
      <c r="DX1543" s="1"/>
      <c r="DY1543" s="1"/>
      <c r="DZ1543" s="1"/>
      <c r="EA1543" s="1"/>
      <c r="EB1543" s="1"/>
      <c r="EC1543" s="1"/>
    </row>
    <row r="1544" spans="1:133" ht="15" x14ac:dyDescent="0.2">
      <c r="A1544" s="134">
        <f t="shared" si="736"/>
        <v>45597</v>
      </c>
      <c r="B1544" s="135">
        <f t="shared" si="728"/>
        <v>824.94583082999998</v>
      </c>
      <c r="C1544" s="220">
        <f t="shared" si="727"/>
        <v>620.71184470671949</v>
      </c>
      <c r="D1544" s="136">
        <f t="shared" si="737"/>
        <v>6966.5</v>
      </c>
      <c r="E1544" s="137">
        <f t="shared" si="749"/>
        <v>6997.15</v>
      </c>
      <c r="F1544" s="138">
        <f t="shared" si="750"/>
        <v>45556</v>
      </c>
      <c r="G1544" s="139">
        <f t="shared" si="729"/>
        <v>4.39962678532968E-3</v>
      </c>
      <c r="H1544" s="140">
        <f t="shared" si="742"/>
        <v>45616</v>
      </c>
      <c r="I1544" s="140">
        <f t="shared" si="730"/>
        <v>45616</v>
      </c>
      <c r="J1544" s="141">
        <f t="shared" si="738"/>
        <v>21</v>
      </c>
      <c r="K1544" s="141">
        <f t="shared" si="752"/>
        <v>9</v>
      </c>
      <c r="L1544" s="8">
        <f t="shared" si="739"/>
        <v>1.0018831800000001</v>
      </c>
      <c r="M1544" s="142">
        <f t="shared" si="751"/>
        <v>1</v>
      </c>
      <c r="N1544" s="142">
        <f t="shared" si="746"/>
        <v>1.3229539549883413</v>
      </c>
      <c r="O1544" s="135">
        <f t="shared" si="748"/>
        <v>1.3254453100000001</v>
      </c>
      <c r="P1544" s="135">
        <f t="shared" si="731"/>
        <v>822.71960342</v>
      </c>
      <c r="Q1544" s="190">
        <f t="shared" si="743"/>
        <v>0</v>
      </c>
      <c r="R1544" s="191">
        <f t="shared" si="740"/>
        <v>0</v>
      </c>
      <c r="S1544" s="135">
        <f t="shared" si="732"/>
        <v>0</v>
      </c>
      <c r="T1544" s="145">
        <f t="shared" si="741"/>
        <v>7.8600000000000003E-2</v>
      </c>
      <c r="U1544" s="143">
        <f t="shared" si="747"/>
        <v>9</v>
      </c>
      <c r="V1544" s="143">
        <v>252</v>
      </c>
      <c r="W1544" s="142">
        <f t="shared" si="733"/>
        <v>1.002705937</v>
      </c>
      <c r="X1544" s="135">
        <f t="shared" si="734"/>
        <v>2.2262274099999999</v>
      </c>
      <c r="Y1544" s="135">
        <f t="shared" si="735"/>
        <v>0</v>
      </c>
      <c r="Z1544" s="148" t="str">
        <f t="shared" si="744"/>
        <v>A+J=</v>
      </c>
      <c r="AA1544" s="140">
        <f t="shared" si="745"/>
        <v>45616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4"/>
      <c r="DX1544" s="1"/>
      <c r="DY1544" s="1"/>
      <c r="DZ1544" s="1"/>
      <c r="EA1544" s="1"/>
      <c r="EB1544" s="1"/>
      <c r="EC1544" s="1"/>
    </row>
    <row r="1545" spans="1:133" ht="15" x14ac:dyDescent="0.2">
      <c r="A1545" s="134">
        <f t="shared" si="736"/>
        <v>45598</v>
      </c>
      <c r="B1545" s="135">
        <f t="shared" si="728"/>
        <v>825.36608966999995</v>
      </c>
      <c r="C1545" s="220">
        <f t="shared" ref="C1545:C1608" si="753">C1544-(S1544/O1544)</f>
        <v>620.71184470671949</v>
      </c>
      <c r="D1545" s="136">
        <f t="shared" si="737"/>
        <v>6966.5</v>
      </c>
      <c r="E1545" s="137">
        <f t="shared" si="749"/>
        <v>6997.15</v>
      </c>
      <c r="F1545" s="138">
        <f t="shared" si="750"/>
        <v>45556</v>
      </c>
      <c r="G1545" s="139">
        <f t="shared" si="729"/>
        <v>4.39962678532968E-3</v>
      </c>
      <c r="H1545" s="140">
        <f t="shared" si="742"/>
        <v>45616</v>
      </c>
      <c r="I1545" s="140">
        <f t="shared" si="730"/>
        <v>45616</v>
      </c>
      <c r="J1545" s="141">
        <f t="shared" si="738"/>
        <v>21</v>
      </c>
      <c r="K1545" s="141">
        <f t="shared" si="752"/>
        <v>10</v>
      </c>
      <c r="L1545" s="8">
        <f t="shared" si="739"/>
        <v>1.00209265</v>
      </c>
      <c r="M1545" s="142">
        <f t="shared" si="751"/>
        <v>1</v>
      </c>
      <c r="N1545" s="142">
        <f t="shared" si="746"/>
        <v>1.3229539549883413</v>
      </c>
      <c r="O1545" s="135">
        <f t="shared" si="748"/>
        <v>1.3257224299999999</v>
      </c>
      <c r="P1545" s="135">
        <f t="shared" si="731"/>
        <v>822.89161508999996</v>
      </c>
      <c r="Q1545" s="190">
        <f t="shared" si="743"/>
        <v>0</v>
      </c>
      <c r="R1545" s="191">
        <f t="shared" si="740"/>
        <v>0</v>
      </c>
      <c r="S1545" s="135">
        <f t="shared" si="732"/>
        <v>0</v>
      </c>
      <c r="T1545" s="145">
        <f t="shared" si="741"/>
        <v>7.8600000000000003E-2</v>
      </c>
      <c r="U1545" s="143">
        <f t="shared" si="747"/>
        <v>10</v>
      </c>
      <c r="V1545" s="143">
        <v>252</v>
      </c>
      <c r="W1545" s="142">
        <f t="shared" si="733"/>
        <v>1.003007048</v>
      </c>
      <c r="X1545" s="135">
        <f t="shared" si="734"/>
        <v>2.4744745799999999</v>
      </c>
      <c r="Y1545" s="135">
        <f t="shared" si="735"/>
        <v>0</v>
      </c>
      <c r="Z1545" s="148" t="str">
        <f t="shared" si="744"/>
        <v>A+J=</v>
      </c>
      <c r="AA1545" s="140">
        <f t="shared" si="745"/>
        <v>45616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4"/>
      <c r="DX1545" s="1"/>
      <c r="DY1545" s="1"/>
      <c r="DZ1545" s="1"/>
      <c r="EA1545" s="1"/>
      <c r="EB1545" s="1"/>
      <c r="EC1545" s="1"/>
    </row>
    <row r="1546" spans="1:133" ht="15" x14ac:dyDescent="0.2">
      <c r="A1546" s="134">
        <f t="shared" si="736"/>
        <v>45599</v>
      </c>
      <c r="B1546" s="135">
        <f t="shared" ref="B1546:B1609" si="754">(P1546+X1546)</f>
        <v>825.36608966999995</v>
      </c>
      <c r="C1546" s="220">
        <f t="shared" si="753"/>
        <v>620.71184470671949</v>
      </c>
      <c r="D1546" s="136">
        <f t="shared" si="737"/>
        <v>6966.5</v>
      </c>
      <c r="E1546" s="137">
        <f t="shared" si="749"/>
        <v>6997.15</v>
      </c>
      <c r="F1546" s="138">
        <f t="shared" si="750"/>
        <v>45556</v>
      </c>
      <c r="G1546" s="139">
        <f t="shared" ref="G1546:G1609" si="755">(E1546/D1546)-1</f>
        <v>4.39962678532968E-3</v>
      </c>
      <c r="H1546" s="140">
        <f t="shared" si="742"/>
        <v>45616</v>
      </c>
      <c r="I1546" s="140">
        <f t="shared" ref="I1546:I1609" si="756">IF(A1546&gt;I1545,H1546,I1545)</f>
        <v>45616</v>
      </c>
      <c r="J1546" s="141">
        <f t="shared" si="738"/>
        <v>21</v>
      </c>
      <c r="K1546" s="141">
        <f t="shared" si="752"/>
        <v>10</v>
      </c>
      <c r="L1546" s="8">
        <f t="shared" si="739"/>
        <v>1.00209265</v>
      </c>
      <c r="M1546" s="142">
        <f t="shared" si="751"/>
        <v>1</v>
      </c>
      <c r="N1546" s="142">
        <f t="shared" si="746"/>
        <v>1.3229539549883413</v>
      </c>
      <c r="O1546" s="135">
        <f t="shared" si="748"/>
        <v>1.3257224299999999</v>
      </c>
      <c r="P1546" s="135">
        <f t="shared" ref="P1546:P1609" si="757">TRUNC(C1546*O1546,8)</f>
        <v>822.89161508999996</v>
      </c>
      <c r="Q1546" s="190">
        <f t="shared" si="743"/>
        <v>0</v>
      </c>
      <c r="R1546" s="191">
        <f t="shared" si="740"/>
        <v>0</v>
      </c>
      <c r="S1546" s="135">
        <f t="shared" ref="S1546:S1609" si="758">IF(R1546&gt;0,TRUNC(R1546*P1546,8),0)</f>
        <v>0</v>
      </c>
      <c r="T1546" s="145">
        <f t="shared" si="741"/>
        <v>7.8600000000000003E-2</v>
      </c>
      <c r="U1546" s="143">
        <f t="shared" si="747"/>
        <v>10</v>
      </c>
      <c r="V1546" s="143">
        <v>252</v>
      </c>
      <c r="W1546" s="142">
        <f t="shared" ref="W1546:W1609" si="759">ROUND((1+T1546)^TRUNC((U1546/V1546),9),9)</f>
        <v>1.003007048</v>
      </c>
      <c r="X1546" s="135">
        <f t="shared" ref="X1546:X1609" si="760">TRUNC((P1546*(W1546-1)),8)</f>
        <v>2.4744745799999999</v>
      </c>
      <c r="Y1546" s="135">
        <f t="shared" ref="Y1546:Y1609" si="761">IF(Q1546&gt;0,S1546+X1546,0)</f>
        <v>0</v>
      </c>
      <c r="Z1546" s="148" t="str">
        <f t="shared" si="744"/>
        <v>A+J=</v>
      </c>
      <c r="AA1546" s="140">
        <f t="shared" si="745"/>
        <v>45616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4"/>
      <c r="DX1546" s="1"/>
      <c r="DY1546" s="1"/>
      <c r="DZ1546" s="1"/>
      <c r="EA1546" s="1"/>
      <c r="EB1546" s="1"/>
      <c r="EC1546" s="1"/>
    </row>
    <row r="1547" spans="1:133" ht="15" x14ac:dyDescent="0.2">
      <c r="A1547" s="134">
        <f t="shared" ref="A1547:A1610" si="762">(A1546+1)</f>
        <v>45600</v>
      </c>
      <c r="B1547" s="135">
        <f t="shared" si="754"/>
        <v>825.36608966999995</v>
      </c>
      <c r="C1547" s="220">
        <f t="shared" si="753"/>
        <v>620.71184470671949</v>
      </c>
      <c r="D1547" s="136">
        <f t="shared" ref="D1547:D1610" si="763">IF(E1547=E1546,D1546,E1546)</f>
        <v>6966.5</v>
      </c>
      <c r="E1547" s="137">
        <f t="shared" si="749"/>
        <v>6997.15</v>
      </c>
      <c r="F1547" s="138">
        <f t="shared" si="750"/>
        <v>45556</v>
      </c>
      <c r="G1547" s="139">
        <f t="shared" si="755"/>
        <v>4.39962678532968E-3</v>
      </c>
      <c r="H1547" s="140">
        <f t="shared" si="742"/>
        <v>45616</v>
      </c>
      <c r="I1547" s="140">
        <f t="shared" si="756"/>
        <v>45616</v>
      </c>
      <c r="J1547" s="141">
        <f t="shared" ref="J1547:J1610" si="764">IF(I1547=I1546,J1546,NETWORKDAYS(I1546,I1547,$AD$148:$AD$502)-1)</f>
        <v>21</v>
      </c>
      <c r="K1547" s="141">
        <f t="shared" si="752"/>
        <v>10</v>
      </c>
      <c r="L1547" s="8">
        <f t="shared" ref="L1547:L1610" si="765">IF(E1547&lt;D1547,1,TRUNC((E1547/D1547)^TRUNC((K1547/J1547),9),8))</f>
        <v>1.00209265</v>
      </c>
      <c r="M1547" s="142">
        <f t="shared" si="751"/>
        <v>1</v>
      </c>
      <c r="N1547" s="142">
        <f t="shared" si="746"/>
        <v>1.3229539549883413</v>
      </c>
      <c r="O1547" s="135">
        <f t="shared" si="748"/>
        <v>1.3257224299999999</v>
      </c>
      <c r="P1547" s="135">
        <f t="shared" si="757"/>
        <v>822.89161508999996</v>
      </c>
      <c r="Q1547" s="190">
        <f t="shared" si="743"/>
        <v>0</v>
      </c>
      <c r="R1547" s="191">
        <f t="shared" ref="R1547:R1610" si="766">IF(Q1547&gt;0,VLOOKUP($A1547,$AD$10:$AI$140,6),0)</f>
        <v>0</v>
      </c>
      <c r="S1547" s="135">
        <f t="shared" si="758"/>
        <v>0</v>
      </c>
      <c r="T1547" s="145">
        <f t="shared" ref="T1547:T1610" si="767">(T1546)</f>
        <v>7.8600000000000003E-2</v>
      </c>
      <c r="U1547" s="143">
        <f t="shared" si="747"/>
        <v>10</v>
      </c>
      <c r="V1547" s="143">
        <v>252</v>
      </c>
      <c r="W1547" s="142">
        <f t="shared" si="759"/>
        <v>1.003007048</v>
      </c>
      <c r="X1547" s="135">
        <f t="shared" si="760"/>
        <v>2.4744745799999999</v>
      </c>
      <c r="Y1547" s="135">
        <f t="shared" si="761"/>
        <v>0</v>
      </c>
      <c r="Z1547" s="148" t="str">
        <f t="shared" si="744"/>
        <v>A+J=</v>
      </c>
      <c r="AA1547" s="140">
        <f t="shared" si="745"/>
        <v>45616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4"/>
      <c r="DX1547" s="1"/>
      <c r="DY1547" s="1"/>
      <c r="DZ1547" s="1"/>
      <c r="EA1547" s="1"/>
      <c r="EB1547" s="1"/>
      <c r="EC1547" s="1"/>
    </row>
    <row r="1548" spans="1:133" ht="15" x14ac:dyDescent="0.2">
      <c r="A1548" s="134">
        <f t="shared" si="762"/>
        <v>45601</v>
      </c>
      <c r="B1548" s="135">
        <f t="shared" si="754"/>
        <v>825.78655190000006</v>
      </c>
      <c r="C1548" s="220">
        <f t="shared" si="753"/>
        <v>620.71184470671949</v>
      </c>
      <c r="D1548" s="136">
        <f t="shared" si="763"/>
        <v>6966.5</v>
      </c>
      <c r="E1548" s="137">
        <f t="shared" si="749"/>
        <v>6997.15</v>
      </c>
      <c r="F1548" s="138">
        <f t="shared" si="750"/>
        <v>45556</v>
      </c>
      <c r="G1548" s="139">
        <f t="shared" si="755"/>
        <v>4.39962678532968E-3</v>
      </c>
      <c r="H1548" s="140">
        <f t="shared" ref="H1548:H1611" si="768">IF(DAY(A1548)=H$9,VLOOKUP(A1548,AH$118:AN$450,4),H1547)</f>
        <v>45616</v>
      </c>
      <c r="I1548" s="140">
        <f t="shared" si="756"/>
        <v>45616</v>
      </c>
      <c r="J1548" s="141">
        <f t="shared" si="764"/>
        <v>21</v>
      </c>
      <c r="K1548" s="141">
        <f t="shared" si="752"/>
        <v>11</v>
      </c>
      <c r="L1548" s="8">
        <f t="shared" si="765"/>
        <v>1.00230215</v>
      </c>
      <c r="M1548" s="142">
        <f t="shared" si="751"/>
        <v>1</v>
      </c>
      <c r="N1548" s="142">
        <f t="shared" si="746"/>
        <v>1.3229539549883413</v>
      </c>
      <c r="O1548" s="135">
        <f t="shared" si="748"/>
        <v>1.3259995899999999</v>
      </c>
      <c r="P1548" s="135">
        <f t="shared" si="757"/>
        <v>823.06365158000006</v>
      </c>
      <c r="Q1548" s="190">
        <f t="shared" ref="Q1548:Q1611" si="769">IF(VLOOKUP(A1548,AD$10:AK$140,8)=VLOOKUP(A1547,AD$10:AK$140,8),0,VLOOKUP(A1548,AD$10:AK$140,8))</f>
        <v>0</v>
      </c>
      <c r="R1548" s="191">
        <f t="shared" si="766"/>
        <v>0</v>
      </c>
      <c r="S1548" s="135">
        <f t="shared" si="758"/>
        <v>0</v>
      </c>
      <c r="T1548" s="145">
        <f t="shared" si="767"/>
        <v>7.8600000000000003E-2</v>
      </c>
      <c r="U1548" s="143">
        <f t="shared" si="747"/>
        <v>11</v>
      </c>
      <c r="V1548" s="143">
        <v>252</v>
      </c>
      <c r="W1548" s="142">
        <f t="shared" si="759"/>
        <v>1.0033082499999999</v>
      </c>
      <c r="X1548" s="135">
        <f t="shared" si="760"/>
        <v>2.7229003199999999</v>
      </c>
      <c r="Y1548" s="135">
        <f t="shared" si="761"/>
        <v>0</v>
      </c>
      <c r="Z1548" s="148" t="str">
        <f t="shared" ref="Z1548:Z1611" si="770">IF($Q1547&gt;0,VLOOKUP($A1547,$AD$10:$AM$140,9),Z1547)</f>
        <v>A+J=</v>
      </c>
      <c r="AA1548" s="140">
        <f t="shared" ref="AA1548:AA1611" si="771">IF($Q1547&gt;0,VLOOKUP($A1547,$AD$10:$AM$140,10),AA1547)</f>
        <v>45616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4"/>
      <c r="DX1548" s="1"/>
      <c r="DY1548" s="1"/>
      <c r="DZ1548" s="1"/>
      <c r="EA1548" s="1"/>
      <c r="EB1548" s="1"/>
      <c r="EC1548" s="1"/>
    </row>
    <row r="1549" spans="1:133" ht="15" x14ac:dyDescent="0.2">
      <c r="A1549" s="134">
        <f t="shared" si="762"/>
        <v>45602</v>
      </c>
      <c r="B1549" s="135">
        <f t="shared" si="754"/>
        <v>826.20722924000006</v>
      </c>
      <c r="C1549" s="220">
        <f t="shared" si="753"/>
        <v>620.71184470671949</v>
      </c>
      <c r="D1549" s="136">
        <f t="shared" si="763"/>
        <v>6966.5</v>
      </c>
      <c r="E1549" s="137">
        <f t="shared" si="749"/>
        <v>6997.15</v>
      </c>
      <c r="F1549" s="138">
        <f t="shared" si="750"/>
        <v>45556</v>
      </c>
      <c r="G1549" s="139">
        <f t="shared" si="755"/>
        <v>4.39962678532968E-3</v>
      </c>
      <c r="H1549" s="140">
        <f t="shared" si="768"/>
        <v>45616</v>
      </c>
      <c r="I1549" s="140">
        <f t="shared" si="756"/>
        <v>45616</v>
      </c>
      <c r="J1549" s="141">
        <f t="shared" si="764"/>
        <v>21</v>
      </c>
      <c r="K1549" s="141">
        <f t="shared" si="752"/>
        <v>12</v>
      </c>
      <c r="L1549" s="8">
        <f t="shared" si="765"/>
        <v>1.0025116999999999</v>
      </c>
      <c r="M1549" s="142">
        <f t="shared" si="751"/>
        <v>1</v>
      </c>
      <c r="N1549" s="142">
        <f t="shared" si="746"/>
        <v>1.3229539549883413</v>
      </c>
      <c r="O1549" s="135">
        <f t="shared" si="748"/>
        <v>1.32627681</v>
      </c>
      <c r="P1549" s="135">
        <f t="shared" si="757"/>
        <v>823.23572532000003</v>
      </c>
      <c r="Q1549" s="190">
        <f t="shared" si="769"/>
        <v>0</v>
      </c>
      <c r="R1549" s="191">
        <f t="shared" si="766"/>
        <v>0</v>
      </c>
      <c r="S1549" s="135">
        <f t="shared" si="758"/>
        <v>0</v>
      </c>
      <c r="T1549" s="145">
        <f t="shared" si="767"/>
        <v>7.8600000000000003E-2</v>
      </c>
      <c r="U1549" s="143">
        <f t="shared" si="747"/>
        <v>12</v>
      </c>
      <c r="V1549" s="143">
        <v>252</v>
      </c>
      <c r="W1549" s="142">
        <f t="shared" si="759"/>
        <v>1.003609542</v>
      </c>
      <c r="X1549" s="135">
        <f t="shared" si="760"/>
        <v>2.97150392</v>
      </c>
      <c r="Y1549" s="135">
        <f t="shared" si="761"/>
        <v>0</v>
      </c>
      <c r="Z1549" s="148" t="str">
        <f t="shared" si="770"/>
        <v>A+J=</v>
      </c>
      <c r="AA1549" s="140">
        <f t="shared" si="771"/>
        <v>45616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4"/>
      <c r="DX1549" s="1"/>
      <c r="DY1549" s="1"/>
      <c r="DZ1549" s="1"/>
      <c r="EA1549" s="1"/>
      <c r="EB1549" s="1"/>
      <c r="EC1549" s="1"/>
    </row>
    <row r="1550" spans="1:133" ht="15" x14ac:dyDescent="0.2">
      <c r="A1550" s="134">
        <f t="shared" si="762"/>
        <v>45603</v>
      </c>
      <c r="B1550" s="135">
        <f t="shared" si="754"/>
        <v>826.62812800000006</v>
      </c>
      <c r="C1550" s="220">
        <f t="shared" si="753"/>
        <v>620.71184470671949</v>
      </c>
      <c r="D1550" s="136">
        <f t="shared" si="763"/>
        <v>6966.5</v>
      </c>
      <c r="E1550" s="137">
        <f t="shared" si="749"/>
        <v>6997.15</v>
      </c>
      <c r="F1550" s="138">
        <f t="shared" si="750"/>
        <v>45556</v>
      </c>
      <c r="G1550" s="139">
        <f t="shared" si="755"/>
        <v>4.39962678532968E-3</v>
      </c>
      <c r="H1550" s="140">
        <f t="shared" si="768"/>
        <v>45616</v>
      </c>
      <c r="I1550" s="140">
        <f t="shared" si="756"/>
        <v>45616</v>
      </c>
      <c r="J1550" s="141">
        <f t="shared" si="764"/>
        <v>21</v>
      </c>
      <c r="K1550" s="141">
        <f t="shared" si="752"/>
        <v>13</v>
      </c>
      <c r="L1550" s="8">
        <f t="shared" si="765"/>
        <v>1.0027212999999999</v>
      </c>
      <c r="M1550" s="142">
        <f t="shared" si="751"/>
        <v>1</v>
      </c>
      <c r="N1550" s="142">
        <f t="shared" si="746"/>
        <v>1.3229539549883413</v>
      </c>
      <c r="O1550" s="135">
        <f t="shared" si="748"/>
        <v>1.3265541000000001</v>
      </c>
      <c r="P1550" s="135">
        <f t="shared" si="757"/>
        <v>823.40784251000002</v>
      </c>
      <c r="Q1550" s="190">
        <f t="shared" si="769"/>
        <v>0</v>
      </c>
      <c r="R1550" s="191">
        <f t="shared" si="766"/>
        <v>0</v>
      </c>
      <c r="S1550" s="135">
        <f t="shared" si="758"/>
        <v>0</v>
      </c>
      <c r="T1550" s="145">
        <f t="shared" si="767"/>
        <v>7.8600000000000003E-2</v>
      </c>
      <c r="U1550" s="143">
        <f t="shared" si="747"/>
        <v>13</v>
      </c>
      <c r="V1550" s="143">
        <v>252</v>
      </c>
      <c r="W1550" s="142">
        <f t="shared" si="759"/>
        <v>1.0039109239999999</v>
      </c>
      <c r="X1550" s="135">
        <f t="shared" si="760"/>
        <v>3.2202854900000002</v>
      </c>
      <c r="Y1550" s="135">
        <f t="shared" si="761"/>
        <v>0</v>
      </c>
      <c r="Z1550" s="148" t="str">
        <f t="shared" si="770"/>
        <v>A+J=</v>
      </c>
      <c r="AA1550" s="140">
        <f t="shared" si="771"/>
        <v>45616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4"/>
      <c r="DX1550" s="1"/>
      <c r="DY1550" s="1"/>
      <c r="DZ1550" s="1"/>
      <c r="EA1550" s="1"/>
      <c r="EB1550" s="1"/>
      <c r="EC1550" s="1"/>
    </row>
    <row r="1551" spans="1:133" ht="15" x14ac:dyDescent="0.2">
      <c r="A1551" s="134">
        <f t="shared" si="762"/>
        <v>45604</v>
      </c>
      <c r="B1551" s="135">
        <f t="shared" si="754"/>
        <v>827.04923660999998</v>
      </c>
      <c r="C1551" s="220">
        <f t="shared" si="753"/>
        <v>620.71184470671949</v>
      </c>
      <c r="D1551" s="136">
        <f t="shared" si="763"/>
        <v>6966.5</v>
      </c>
      <c r="E1551" s="137">
        <f t="shared" si="749"/>
        <v>6997.15</v>
      </c>
      <c r="F1551" s="138">
        <f t="shared" si="750"/>
        <v>45556</v>
      </c>
      <c r="G1551" s="139">
        <f t="shared" si="755"/>
        <v>4.39962678532968E-3</v>
      </c>
      <c r="H1551" s="140">
        <f t="shared" si="768"/>
        <v>45616</v>
      </c>
      <c r="I1551" s="140">
        <f t="shared" si="756"/>
        <v>45616</v>
      </c>
      <c r="J1551" s="141">
        <f t="shared" si="764"/>
        <v>21</v>
      </c>
      <c r="K1551" s="141">
        <f t="shared" si="752"/>
        <v>14</v>
      </c>
      <c r="L1551" s="8">
        <f t="shared" si="765"/>
        <v>1.00293093</v>
      </c>
      <c r="M1551" s="142">
        <f t="shared" si="751"/>
        <v>1</v>
      </c>
      <c r="N1551" s="142">
        <f t="shared" si="746"/>
        <v>1.3229539549883413</v>
      </c>
      <c r="O1551" s="135">
        <f t="shared" si="748"/>
        <v>1.3268314400000001</v>
      </c>
      <c r="P1551" s="135">
        <f t="shared" si="757"/>
        <v>823.57999072999996</v>
      </c>
      <c r="Q1551" s="190">
        <f t="shared" si="769"/>
        <v>0</v>
      </c>
      <c r="R1551" s="191">
        <f t="shared" si="766"/>
        <v>0</v>
      </c>
      <c r="S1551" s="135">
        <f t="shared" si="758"/>
        <v>0</v>
      </c>
      <c r="T1551" s="145">
        <f t="shared" si="767"/>
        <v>7.8600000000000003E-2</v>
      </c>
      <c r="U1551" s="143">
        <f t="shared" si="747"/>
        <v>14</v>
      </c>
      <c r="V1551" s="143">
        <v>252</v>
      </c>
      <c r="W1551" s="142">
        <f t="shared" si="759"/>
        <v>1.0042123970000001</v>
      </c>
      <c r="X1551" s="135">
        <f t="shared" si="760"/>
        <v>3.4692458799999999</v>
      </c>
      <c r="Y1551" s="135">
        <f t="shared" si="761"/>
        <v>0</v>
      </c>
      <c r="Z1551" s="148" t="str">
        <f t="shared" si="770"/>
        <v>A+J=</v>
      </c>
      <c r="AA1551" s="140">
        <f t="shared" si="771"/>
        <v>45616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4"/>
      <c r="DX1551" s="1"/>
      <c r="DY1551" s="1"/>
      <c r="DZ1551" s="1"/>
      <c r="EA1551" s="1"/>
      <c r="EB1551" s="1"/>
      <c r="EC1551" s="1"/>
    </row>
    <row r="1552" spans="1:133" ht="15" x14ac:dyDescent="0.2">
      <c r="A1552" s="134">
        <f t="shared" si="762"/>
        <v>45605</v>
      </c>
      <c r="B1552" s="135">
        <f t="shared" si="754"/>
        <v>827.47055515</v>
      </c>
      <c r="C1552" s="220">
        <f t="shared" si="753"/>
        <v>620.71184470671949</v>
      </c>
      <c r="D1552" s="136">
        <f t="shared" si="763"/>
        <v>6966.5</v>
      </c>
      <c r="E1552" s="137">
        <f t="shared" si="749"/>
        <v>6997.15</v>
      </c>
      <c r="F1552" s="138">
        <f t="shared" si="750"/>
        <v>45556</v>
      </c>
      <c r="G1552" s="139">
        <f t="shared" si="755"/>
        <v>4.39962678532968E-3</v>
      </c>
      <c r="H1552" s="140">
        <f t="shared" si="768"/>
        <v>45616</v>
      </c>
      <c r="I1552" s="140">
        <f t="shared" si="756"/>
        <v>45616</v>
      </c>
      <c r="J1552" s="141">
        <f t="shared" si="764"/>
        <v>21</v>
      </c>
      <c r="K1552" s="141">
        <f t="shared" si="752"/>
        <v>15</v>
      </c>
      <c r="L1552" s="8">
        <f t="shared" si="765"/>
        <v>1.00314061</v>
      </c>
      <c r="M1552" s="142">
        <f t="shared" si="751"/>
        <v>1</v>
      </c>
      <c r="N1552" s="142">
        <f t="shared" si="746"/>
        <v>1.3229539549883413</v>
      </c>
      <c r="O1552" s="135">
        <f t="shared" si="748"/>
        <v>1.32710883</v>
      </c>
      <c r="P1552" s="135">
        <f t="shared" si="757"/>
        <v>823.75216998999997</v>
      </c>
      <c r="Q1552" s="190">
        <f t="shared" si="769"/>
        <v>0</v>
      </c>
      <c r="R1552" s="191">
        <f t="shared" si="766"/>
        <v>0</v>
      </c>
      <c r="S1552" s="135">
        <f t="shared" si="758"/>
        <v>0</v>
      </c>
      <c r="T1552" s="145">
        <f t="shared" si="767"/>
        <v>7.8600000000000003E-2</v>
      </c>
      <c r="U1552" s="143">
        <f t="shared" si="747"/>
        <v>15</v>
      </c>
      <c r="V1552" s="143">
        <v>252</v>
      </c>
      <c r="W1552" s="142">
        <f t="shared" si="759"/>
        <v>1.004513961</v>
      </c>
      <c r="X1552" s="135">
        <f t="shared" si="760"/>
        <v>3.71838516</v>
      </c>
      <c r="Y1552" s="135">
        <f t="shared" si="761"/>
        <v>0</v>
      </c>
      <c r="Z1552" s="148" t="str">
        <f t="shared" si="770"/>
        <v>A+J=</v>
      </c>
      <c r="AA1552" s="140">
        <f t="shared" si="771"/>
        <v>45616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4"/>
      <c r="DX1552" s="1"/>
      <c r="DY1552" s="1"/>
      <c r="DZ1552" s="1"/>
      <c r="EA1552" s="1"/>
      <c r="EB1552" s="1"/>
      <c r="EC1552" s="1"/>
    </row>
    <row r="1553" spans="1:133" ht="15" x14ac:dyDescent="0.2">
      <c r="A1553" s="134">
        <f t="shared" si="762"/>
        <v>45606</v>
      </c>
      <c r="B1553" s="135">
        <f t="shared" si="754"/>
        <v>827.47055515</v>
      </c>
      <c r="C1553" s="220">
        <f t="shared" si="753"/>
        <v>620.71184470671949</v>
      </c>
      <c r="D1553" s="136">
        <f t="shared" si="763"/>
        <v>6966.5</v>
      </c>
      <c r="E1553" s="137">
        <f t="shared" si="749"/>
        <v>6997.15</v>
      </c>
      <c r="F1553" s="138">
        <f t="shared" si="750"/>
        <v>45556</v>
      </c>
      <c r="G1553" s="139">
        <f t="shared" si="755"/>
        <v>4.39962678532968E-3</v>
      </c>
      <c r="H1553" s="140">
        <f t="shared" si="768"/>
        <v>45616</v>
      </c>
      <c r="I1553" s="140">
        <f t="shared" si="756"/>
        <v>45616</v>
      </c>
      <c r="J1553" s="141">
        <f t="shared" si="764"/>
        <v>21</v>
      </c>
      <c r="K1553" s="141">
        <f t="shared" si="752"/>
        <v>15</v>
      </c>
      <c r="L1553" s="8">
        <f t="shared" si="765"/>
        <v>1.00314061</v>
      </c>
      <c r="M1553" s="142">
        <f t="shared" si="751"/>
        <v>1</v>
      </c>
      <c r="N1553" s="142">
        <f t="shared" si="746"/>
        <v>1.3229539549883413</v>
      </c>
      <c r="O1553" s="135">
        <f t="shared" si="748"/>
        <v>1.32710883</v>
      </c>
      <c r="P1553" s="135">
        <f t="shared" si="757"/>
        <v>823.75216998999997</v>
      </c>
      <c r="Q1553" s="190">
        <f t="shared" si="769"/>
        <v>0</v>
      </c>
      <c r="R1553" s="191">
        <f t="shared" si="766"/>
        <v>0</v>
      </c>
      <c r="S1553" s="135">
        <f t="shared" si="758"/>
        <v>0</v>
      </c>
      <c r="T1553" s="145">
        <f t="shared" si="767"/>
        <v>7.8600000000000003E-2</v>
      </c>
      <c r="U1553" s="143">
        <f t="shared" si="747"/>
        <v>15</v>
      </c>
      <c r="V1553" s="143">
        <v>252</v>
      </c>
      <c r="W1553" s="142">
        <f t="shared" si="759"/>
        <v>1.004513961</v>
      </c>
      <c r="X1553" s="135">
        <f t="shared" si="760"/>
        <v>3.71838516</v>
      </c>
      <c r="Y1553" s="135">
        <f t="shared" si="761"/>
        <v>0</v>
      </c>
      <c r="Z1553" s="148" t="str">
        <f t="shared" si="770"/>
        <v>A+J=</v>
      </c>
      <c r="AA1553" s="140">
        <f t="shared" si="771"/>
        <v>45616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4"/>
      <c r="DX1553" s="1"/>
      <c r="DY1553" s="1"/>
      <c r="DZ1553" s="1"/>
      <c r="EA1553" s="1"/>
      <c r="EB1553" s="1"/>
      <c r="EC1553" s="1"/>
    </row>
    <row r="1554" spans="1:133" ht="15" x14ac:dyDescent="0.2">
      <c r="A1554" s="134">
        <f t="shared" si="762"/>
        <v>45607</v>
      </c>
      <c r="B1554" s="135">
        <f t="shared" si="754"/>
        <v>827.47055515</v>
      </c>
      <c r="C1554" s="220">
        <f t="shared" si="753"/>
        <v>620.71184470671949</v>
      </c>
      <c r="D1554" s="136">
        <f t="shared" si="763"/>
        <v>6966.5</v>
      </c>
      <c r="E1554" s="137">
        <f t="shared" si="749"/>
        <v>6997.15</v>
      </c>
      <c r="F1554" s="138">
        <f t="shared" si="750"/>
        <v>45556</v>
      </c>
      <c r="G1554" s="139">
        <f t="shared" si="755"/>
        <v>4.39962678532968E-3</v>
      </c>
      <c r="H1554" s="140">
        <f t="shared" si="768"/>
        <v>45616</v>
      </c>
      <c r="I1554" s="140">
        <f t="shared" si="756"/>
        <v>45616</v>
      </c>
      <c r="J1554" s="141">
        <f t="shared" si="764"/>
        <v>21</v>
      </c>
      <c r="K1554" s="141">
        <f t="shared" si="752"/>
        <v>15</v>
      </c>
      <c r="L1554" s="8">
        <f t="shared" si="765"/>
        <v>1.00314061</v>
      </c>
      <c r="M1554" s="142">
        <f t="shared" si="751"/>
        <v>1</v>
      </c>
      <c r="N1554" s="142">
        <f t="shared" si="746"/>
        <v>1.3229539549883413</v>
      </c>
      <c r="O1554" s="135">
        <f t="shared" si="748"/>
        <v>1.32710883</v>
      </c>
      <c r="P1554" s="135">
        <f t="shared" si="757"/>
        <v>823.75216998999997</v>
      </c>
      <c r="Q1554" s="190">
        <f t="shared" si="769"/>
        <v>0</v>
      </c>
      <c r="R1554" s="191">
        <f t="shared" si="766"/>
        <v>0</v>
      </c>
      <c r="S1554" s="135">
        <f t="shared" si="758"/>
        <v>0</v>
      </c>
      <c r="T1554" s="145">
        <f t="shared" si="767"/>
        <v>7.8600000000000003E-2</v>
      </c>
      <c r="U1554" s="143">
        <f t="shared" si="747"/>
        <v>15</v>
      </c>
      <c r="V1554" s="143">
        <v>252</v>
      </c>
      <c r="W1554" s="142">
        <f t="shared" si="759"/>
        <v>1.004513961</v>
      </c>
      <c r="X1554" s="135">
        <f t="shared" si="760"/>
        <v>3.71838516</v>
      </c>
      <c r="Y1554" s="135">
        <f t="shared" si="761"/>
        <v>0</v>
      </c>
      <c r="Z1554" s="148" t="str">
        <f t="shared" si="770"/>
        <v>A+J=</v>
      </c>
      <c r="AA1554" s="140">
        <f t="shared" si="771"/>
        <v>45616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4"/>
      <c r="DX1554" s="1"/>
      <c r="DY1554" s="1"/>
      <c r="DZ1554" s="1"/>
      <c r="EA1554" s="1"/>
      <c r="EB1554" s="1"/>
      <c r="EC1554" s="1"/>
    </row>
    <row r="1555" spans="1:133" ht="15" x14ac:dyDescent="0.2">
      <c r="A1555" s="134">
        <f t="shared" si="762"/>
        <v>45608</v>
      </c>
      <c r="B1555" s="135">
        <f t="shared" si="754"/>
        <v>827.89210160000005</v>
      </c>
      <c r="C1555" s="220">
        <f t="shared" si="753"/>
        <v>620.71184470671949</v>
      </c>
      <c r="D1555" s="136">
        <f t="shared" si="763"/>
        <v>6966.5</v>
      </c>
      <c r="E1555" s="137">
        <f t="shared" si="749"/>
        <v>6997.15</v>
      </c>
      <c r="F1555" s="138">
        <f t="shared" si="750"/>
        <v>45556</v>
      </c>
      <c r="G1555" s="139">
        <f t="shared" si="755"/>
        <v>4.39962678532968E-3</v>
      </c>
      <c r="H1555" s="140">
        <f t="shared" si="768"/>
        <v>45616</v>
      </c>
      <c r="I1555" s="140">
        <f t="shared" si="756"/>
        <v>45616</v>
      </c>
      <c r="J1555" s="141">
        <f t="shared" si="764"/>
        <v>21</v>
      </c>
      <c r="K1555" s="141">
        <f t="shared" si="752"/>
        <v>16</v>
      </c>
      <c r="L1555" s="8">
        <f t="shared" si="765"/>
        <v>1.0033503399999999</v>
      </c>
      <c r="M1555" s="142">
        <f t="shared" si="751"/>
        <v>1</v>
      </c>
      <c r="N1555" s="142">
        <f t="shared" si="746"/>
        <v>1.3229539549883413</v>
      </c>
      <c r="O1555" s="135">
        <f t="shared" si="748"/>
        <v>1.3273862999999999</v>
      </c>
      <c r="P1555" s="135">
        <f t="shared" si="757"/>
        <v>823.92439891000004</v>
      </c>
      <c r="Q1555" s="190">
        <f t="shared" si="769"/>
        <v>0</v>
      </c>
      <c r="R1555" s="191">
        <f t="shared" si="766"/>
        <v>0</v>
      </c>
      <c r="S1555" s="135">
        <f t="shared" si="758"/>
        <v>0</v>
      </c>
      <c r="T1555" s="145">
        <f t="shared" si="767"/>
        <v>7.8600000000000003E-2</v>
      </c>
      <c r="U1555" s="143">
        <f t="shared" si="747"/>
        <v>16</v>
      </c>
      <c r="V1555" s="143">
        <v>252</v>
      </c>
      <c r="W1555" s="142">
        <f t="shared" si="759"/>
        <v>1.0048156150000001</v>
      </c>
      <c r="X1555" s="135">
        <f t="shared" si="760"/>
        <v>3.9677026899999999</v>
      </c>
      <c r="Y1555" s="135">
        <f t="shared" si="761"/>
        <v>0</v>
      </c>
      <c r="Z1555" s="148" t="str">
        <f t="shared" si="770"/>
        <v>A+J=</v>
      </c>
      <c r="AA1555" s="140">
        <f t="shared" si="771"/>
        <v>45616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4"/>
      <c r="DX1555" s="1"/>
      <c r="DY1555" s="1"/>
      <c r="DZ1555" s="1"/>
      <c r="EA1555" s="1"/>
      <c r="EB1555" s="1"/>
      <c r="EC1555" s="1"/>
    </row>
    <row r="1556" spans="1:133" ht="15" x14ac:dyDescent="0.2">
      <c r="A1556" s="134">
        <f t="shared" si="762"/>
        <v>45609</v>
      </c>
      <c r="B1556" s="135">
        <f t="shared" si="754"/>
        <v>828.31385189000002</v>
      </c>
      <c r="C1556" s="220">
        <f t="shared" si="753"/>
        <v>620.71184470671949</v>
      </c>
      <c r="D1556" s="136">
        <f t="shared" si="763"/>
        <v>6966.5</v>
      </c>
      <c r="E1556" s="137">
        <f t="shared" si="749"/>
        <v>6997.15</v>
      </c>
      <c r="F1556" s="138">
        <f t="shared" si="750"/>
        <v>45556</v>
      </c>
      <c r="G1556" s="139">
        <f t="shared" si="755"/>
        <v>4.39962678532968E-3</v>
      </c>
      <c r="H1556" s="140">
        <f t="shared" si="768"/>
        <v>45616</v>
      </c>
      <c r="I1556" s="140">
        <f t="shared" si="756"/>
        <v>45616</v>
      </c>
      <c r="J1556" s="141">
        <f t="shared" si="764"/>
        <v>21</v>
      </c>
      <c r="K1556" s="141">
        <f t="shared" si="752"/>
        <v>17</v>
      </c>
      <c r="L1556" s="8">
        <f t="shared" si="765"/>
        <v>1.00356011</v>
      </c>
      <c r="M1556" s="142">
        <f t="shared" si="751"/>
        <v>1</v>
      </c>
      <c r="N1556" s="142">
        <f t="shared" si="746"/>
        <v>1.3229539549883413</v>
      </c>
      <c r="O1556" s="135">
        <f t="shared" si="748"/>
        <v>1.32766381</v>
      </c>
      <c r="P1556" s="135">
        <f t="shared" si="757"/>
        <v>824.09665265000001</v>
      </c>
      <c r="Q1556" s="190">
        <f t="shared" si="769"/>
        <v>0</v>
      </c>
      <c r="R1556" s="191">
        <f t="shared" si="766"/>
        <v>0</v>
      </c>
      <c r="S1556" s="135">
        <f t="shared" si="758"/>
        <v>0</v>
      </c>
      <c r="T1556" s="145">
        <f t="shared" si="767"/>
        <v>7.8600000000000003E-2</v>
      </c>
      <c r="U1556" s="143">
        <f t="shared" si="747"/>
        <v>17</v>
      </c>
      <c r="V1556" s="143">
        <v>252</v>
      </c>
      <c r="W1556" s="142">
        <f t="shared" si="759"/>
        <v>1.0051173600000001</v>
      </c>
      <c r="X1556" s="135">
        <f t="shared" si="760"/>
        <v>4.2171992400000002</v>
      </c>
      <c r="Y1556" s="135">
        <f t="shared" si="761"/>
        <v>0</v>
      </c>
      <c r="Z1556" s="148" t="str">
        <f t="shared" si="770"/>
        <v>A+J=</v>
      </c>
      <c r="AA1556" s="140">
        <f t="shared" si="771"/>
        <v>45616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4"/>
      <c r="DX1556" s="1"/>
      <c r="DY1556" s="1"/>
      <c r="DZ1556" s="1"/>
      <c r="EA1556" s="1"/>
      <c r="EB1556" s="1"/>
      <c r="EC1556" s="1"/>
    </row>
    <row r="1557" spans="1:133" ht="15" x14ac:dyDescent="0.2">
      <c r="A1557" s="134">
        <f t="shared" si="762"/>
        <v>45610</v>
      </c>
      <c r="B1557" s="135">
        <f t="shared" si="754"/>
        <v>828.73581860000002</v>
      </c>
      <c r="C1557" s="220">
        <f t="shared" si="753"/>
        <v>620.71184470671949</v>
      </c>
      <c r="D1557" s="136">
        <f t="shared" si="763"/>
        <v>6966.5</v>
      </c>
      <c r="E1557" s="137">
        <f t="shared" si="749"/>
        <v>6997.15</v>
      </c>
      <c r="F1557" s="138">
        <f t="shared" si="750"/>
        <v>45556</v>
      </c>
      <c r="G1557" s="139">
        <f t="shared" si="755"/>
        <v>4.39962678532968E-3</v>
      </c>
      <c r="H1557" s="140">
        <f t="shared" si="768"/>
        <v>45616</v>
      </c>
      <c r="I1557" s="140">
        <f t="shared" si="756"/>
        <v>45616</v>
      </c>
      <c r="J1557" s="141">
        <f t="shared" si="764"/>
        <v>21</v>
      </c>
      <c r="K1557" s="141">
        <f t="shared" si="752"/>
        <v>18</v>
      </c>
      <c r="L1557" s="8">
        <f t="shared" si="765"/>
        <v>1.0037699200000001</v>
      </c>
      <c r="M1557" s="142">
        <f t="shared" si="751"/>
        <v>1</v>
      </c>
      <c r="N1557" s="142">
        <f t="shared" si="746"/>
        <v>1.3229539549883413</v>
      </c>
      <c r="O1557" s="135">
        <f t="shared" si="748"/>
        <v>1.3279413799999999</v>
      </c>
      <c r="P1557" s="135">
        <f t="shared" si="757"/>
        <v>824.26894363999997</v>
      </c>
      <c r="Q1557" s="190">
        <f t="shared" si="769"/>
        <v>0</v>
      </c>
      <c r="R1557" s="191">
        <f t="shared" si="766"/>
        <v>0</v>
      </c>
      <c r="S1557" s="135">
        <f t="shared" si="758"/>
        <v>0</v>
      </c>
      <c r="T1557" s="145">
        <f t="shared" si="767"/>
        <v>7.8600000000000003E-2</v>
      </c>
      <c r="U1557" s="143">
        <f t="shared" si="747"/>
        <v>18</v>
      </c>
      <c r="V1557" s="143">
        <v>252</v>
      </c>
      <c r="W1557" s="142">
        <f t="shared" si="759"/>
        <v>1.0054191960000001</v>
      </c>
      <c r="X1557" s="135">
        <f t="shared" si="760"/>
        <v>4.4668749600000002</v>
      </c>
      <c r="Y1557" s="135">
        <f t="shared" si="761"/>
        <v>0</v>
      </c>
      <c r="Z1557" s="148" t="str">
        <f t="shared" si="770"/>
        <v>A+J=</v>
      </c>
      <c r="AA1557" s="140">
        <f t="shared" si="771"/>
        <v>45616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4"/>
      <c r="DX1557" s="1"/>
      <c r="DY1557" s="1"/>
      <c r="DZ1557" s="1"/>
      <c r="EA1557" s="1"/>
      <c r="EB1557" s="1"/>
      <c r="EC1557" s="1"/>
    </row>
    <row r="1558" spans="1:133" ht="15" x14ac:dyDescent="0.2">
      <c r="A1558" s="134">
        <f t="shared" si="762"/>
        <v>45611</v>
      </c>
      <c r="B1558" s="135">
        <f t="shared" si="754"/>
        <v>829.15800719999993</v>
      </c>
      <c r="C1558" s="220">
        <f t="shared" si="753"/>
        <v>620.71184470671949</v>
      </c>
      <c r="D1558" s="136">
        <f t="shared" si="763"/>
        <v>6966.5</v>
      </c>
      <c r="E1558" s="137">
        <f t="shared" si="749"/>
        <v>6997.15</v>
      </c>
      <c r="F1558" s="138">
        <f t="shared" si="750"/>
        <v>45556</v>
      </c>
      <c r="G1558" s="139">
        <f t="shared" si="755"/>
        <v>4.39962678532968E-3</v>
      </c>
      <c r="H1558" s="140">
        <f t="shared" si="768"/>
        <v>45616</v>
      </c>
      <c r="I1558" s="140">
        <f t="shared" si="756"/>
        <v>45616</v>
      </c>
      <c r="J1558" s="141">
        <f t="shared" si="764"/>
        <v>21</v>
      </c>
      <c r="K1558" s="141">
        <f t="shared" si="752"/>
        <v>19</v>
      </c>
      <c r="L1558" s="8">
        <f t="shared" si="765"/>
        <v>1.0039797800000001</v>
      </c>
      <c r="M1558" s="142">
        <f t="shared" si="751"/>
        <v>1</v>
      </c>
      <c r="N1558" s="142">
        <f t="shared" si="746"/>
        <v>1.3229539549883413</v>
      </c>
      <c r="O1558" s="135">
        <f t="shared" si="748"/>
        <v>1.3282190199999999</v>
      </c>
      <c r="P1558" s="135">
        <f t="shared" si="757"/>
        <v>824.44127806999995</v>
      </c>
      <c r="Q1558" s="190">
        <f t="shared" si="769"/>
        <v>0</v>
      </c>
      <c r="R1558" s="191">
        <f t="shared" si="766"/>
        <v>0</v>
      </c>
      <c r="S1558" s="135">
        <f t="shared" si="758"/>
        <v>0</v>
      </c>
      <c r="T1558" s="145">
        <f t="shared" si="767"/>
        <v>7.8600000000000003E-2</v>
      </c>
      <c r="U1558" s="143">
        <f t="shared" si="747"/>
        <v>19</v>
      </c>
      <c r="V1558" s="143">
        <v>252</v>
      </c>
      <c r="W1558" s="142">
        <f t="shared" si="759"/>
        <v>1.005721122</v>
      </c>
      <c r="X1558" s="135">
        <f t="shared" si="760"/>
        <v>4.71672913</v>
      </c>
      <c r="Y1558" s="135">
        <f t="shared" si="761"/>
        <v>0</v>
      </c>
      <c r="Z1558" s="148" t="str">
        <f t="shared" si="770"/>
        <v>A+J=</v>
      </c>
      <c r="AA1558" s="140">
        <f t="shared" si="771"/>
        <v>45616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4"/>
      <c r="DX1558" s="1"/>
      <c r="DY1558" s="1"/>
      <c r="DZ1558" s="1"/>
      <c r="EA1558" s="1"/>
      <c r="EB1558" s="1"/>
      <c r="EC1558" s="1"/>
    </row>
    <row r="1559" spans="1:133" ht="15" x14ac:dyDescent="0.2">
      <c r="A1559" s="134">
        <f t="shared" si="762"/>
        <v>45612</v>
      </c>
      <c r="B1559" s="135">
        <f t="shared" si="754"/>
        <v>829.15800719999993</v>
      </c>
      <c r="C1559" s="220">
        <f t="shared" si="753"/>
        <v>620.71184470671949</v>
      </c>
      <c r="D1559" s="136">
        <f t="shared" si="763"/>
        <v>6966.5</v>
      </c>
      <c r="E1559" s="137">
        <f t="shared" si="749"/>
        <v>6997.15</v>
      </c>
      <c r="F1559" s="138">
        <f t="shared" si="750"/>
        <v>45556</v>
      </c>
      <c r="G1559" s="139">
        <f t="shared" si="755"/>
        <v>4.39962678532968E-3</v>
      </c>
      <c r="H1559" s="140">
        <f t="shared" si="768"/>
        <v>45616</v>
      </c>
      <c r="I1559" s="140">
        <f t="shared" si="756"/>
        <v>45616</v>
      </c>
      <c r="J1559" s="141">
        <f t="shared" si="764"/>
        <v>21</v>
      </c>
      <c r="K1559" s="141">
        <f t="shared" si="752"/>
        <v>19</v>
      </c>
      <c r="L1559" s="8">
        <f t="shared" si="765"/>
        <v>1.0039797800000001</v>
      </c>
      <c r="M1559" s="142">
        <f t="shared" si="751"/>
        <v>1</v>
      </c>
      <c r="N1559" s="142">
        <f t="shared" si="746"/>
        <v>1.3229539549883413</v>
      </c>
      <c r="O1559" s="135">
        <f t="shared" si="748"/>
        <v>1.3282190199999999</v>
      </c>
      <c r="P1559" s="135">
        <f t="shared" si="757"/>
        <v>824.44127806999995</v>
      </c>
      <c r="Q1559" s="190">
        <f t="shared" si="769"/>
        <v>0</v>
      </c>
      <c r="R1559" s="191">
        <f t="shared" si="766"/>
        <v>0</v>
      </c>
      <c r="S1559" s="135">
        <f t="shared" si="758"/>
        <v>0</v>
      </c>
      <c r="T1559" s="145">
        <f t="shared" si="767"/>
        <v>7.8600000000000003E-2</v>
      </c>
      <c r="U1559" s="143">
        <f t="shared" si="747"/>
        <v>19</v>
      </c>
      <c r="V1559" s="143">
        <v>252</v>
      </c>
      <c r="W1559" s="142">
        <f t="shared" si="759"/>
        <v>1.005721122</v>
      </c>
      <c r="X1559" s="135">
        <f t="shared" si="760"/>
        <v>4.71672913</v>
      </c>
      <c r="Y1559" s="135">
        <f t="shared" si="761"/>
        <v>0</v>
      </c>
      <c r="Z1559" s="148" t="str">
        <f t="shared" si="770"/>
        <v>A+J=</v>
      </c>
      <c r="AA1559" s="140">
        <f t="shared" si="771"/>
        <v>45616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4"/>
      <c r="DX1559" s="1"/>
      <c r="DY1559" s="1"/>
      <c r="DZ1559" s="1"/>
      <c r="EA1559" s="1"/>
      <c r="EB1559" s="1"/>
      <c r="EC1559" s="1"/>
    </row>
    <row r="1560" spans="1:133" ht="15" x14ac:dyDescent="0.2">
      <c r="A1560" s="134">
        <f t="shared" si="762"/>
        <v>45613</v>
      </c>
      <c r="B1560" s="135">
        <f t="shared" si="754"/>
        <v>829.15800719999993</v>
      </c>
      <c r="C1560" s="220">
        <f t="shared" si="753"/>
        <v>620.71184470671949</v>
      </c>
      <c r="D1560" s="136">
        <f t="shared" si="763"/>
        <v>6966.5</v>
      </c>
      <c r="E1560" s="137">
        <f t="shared" si="749"/>
        <v>6997.15</v>
      </c>
      <c r="F1560" s="138">
        <f t="shared" si="750"/>
        <v>45556</v>
      </c>
      <c r="G1560" s="139">
        <f t="shared" si="755"/>
        <v>4.39962678532968E-3</v>
      </c>
      <c r="H1560" s="140">
        <f t="shared" si="768"/>
        <v>45616</v>
      </c>
      <c r="I1560" s="140">
        <f t="shared" si="756"/>
        <v>45616</v>
      </c>
      <c r="J1560" s="141">
        <f t="shared" si="764"/>
        <v>21</v>
      </c>
      <c r="K1560" s="141">
        <f t="shared" si="752"/>
        <v>19</v>
      </c>
      <c r="L1560" s="8">
        <f t="shared" si="765"/>
        <v>1.0039797800000001</v>
      </c>
      <c r="M1560" s="142">
        <f t="shared" si="751"/>
        <v>1</v>
      </c>
      <c r="N1560" s="142">
        <f t="shared" si="746"/>
        <v>1.3229539549883413</v>
      </c>
      <c r="O1560" s="135">
        <f t="shared" si="748"/>
        <v>1.3282190199999999</v>
      </c>
      <c r="P1560" s="135">
        <f t="shared" si="757"/>
        <v>824.44127806999995</v>
      </c>
      <c r="Q1560" s="190">
        <f t="shared" si="769"/>
        <v>0</v>
      </c>
      <c r="R1560" s="191">
        <f t="shared" si="766"/>
        <v>0</v>
      </c>
      <c r="S1560" s="135">
        <f t="shared" si="758"/>
        <v>0</v>
      </c>
      <c r="T1560" s="145">
        <f t="shared" si="767"/>
        <v>7.8600000000000003E-2</v>
      </c>
      <c r="U1560" s="143">
        <f t="shared" si="747"/>
        <v>19</v>
      </c>
      <c r="V1560" s="143">
        <v>252</v>
      </c>
      <c r="W1560" s="142">
        <f t="shared" si="759"/>
        <v>1.005721122</v>
      </c>
      <c r="X1560" s="135">
        <f t="shared" si="760"/>
        <v>4.71672913</v>
      </c>
      <c r="Y1560" s="135">
        <f t="shared" si="761"/>
        <v>0</v>
      </c>
      <c r="Z1560" s="148" t="str">
        <f t="shared" si="770"/>
        <v>A+J=</v>
      </c>
      <c r="AA1560" s="140">
        <f t="shared" si="771"/>
        <v>45616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4"/>
      <c r="DX1560" s="1"/>
      <c r="DY1560" s="1"/>
      <c r="DZ1560" s="1"/>
      <c r="EA1560" s="1"/>
      <c r="EB1560" s="1"/>
      <c r="EC1560" s="1"/>
    </row>
    <row r="1561" spans="1:133" ht="15" x14ac:dyDescent="0.2">
      <c r="A1561" s="134">
        <f t="shared" si="762"/>
        <v>45614</v>
      </c>
      <c r="B1561" s="135">
        <f t="shared" si="754"/>
        <v>829.15800719999993</v>
      </c>
      <c r="C1561" s="220">
        <f t="shared" si="753"/>
        <v>620.71184470671949</v>
      </c>
      <c r="D1561" s="136">
        <f t="shared" si="763"/>
        <v>6966.5</v>
      </c>
      <c r="E1561" s="137">
        <f t="shared" si="749"/>
        <v>6997.15</v>
      </c>
      <c r="F1561" s="138">
        <f t="shared" si="750"/>
        <v>45556</v>
      </c>
      <c r="G1561" s="139">
        <f t="shared" si="755"/>
        <v>4.39962678532968E-3</v>
      </c>
      <c r="H1561" s="140">
        <f t="shared" si="768"/>
        <v>45616</v>
      </c>
      <c r="I1561" s="140">
        <f t="shared" si="756"/>
        <v>45616</v>
      </c>
      <c r="J1561" s="141">
        <f t="shared" si="764"/>
        <v>21</v>
      </c>
      <c r="K1561" s="141">
        <f t="shared" si="752"/>
        <v>19</v>
      </c>
      <c r="L1561" s="8">
        <f t="shared" si="765"/>
        <v>1.0039797800000001</v>
      </c>
      <c r="M1561" s="142">
        <f t="shared" si="751"/>
        <v>1</v>
      </c>
      <c r="N1561" s="142">
        <f t="shared" si="746"/>
        <v>1.3229539549883413</v>
      </c>
      <c r="O1561" s="135">
        <f t="shared" si="748"/>
        <v>1.3282190199999999</v>
      </c>
      <c r="P1561" s="135">
        <f t="shared" si="757"/>
        <v>824.44127806999995</v>
      </c>
      <c r="Q1561" s="190">
        <f t="shared" si="769"/>
        <v>0</v>
      </c>
      <c r="R1561" s="191">
        <f t="shared" si="766"/>
        <v>0</v>
      </c>
      <c r="S1561" s="135">
        <f t="shared" si="758"/>
        <v>0</v>
      </c>
      <c r="T1561" s="145">
        <f t="shared" si="767"/>
        <v>7.8600000000000003E-2</v>
      </c>
      <c r="U1561" s="143">
        <f t="shared" si="747"/>
        <v>19</v>
      </c>
      <c r="V1561" s="143">
        <v>252</v>
      </c>
      <c r="W1561" s="142">
        <f t="shared" si="759"/>
        <v>1.005721122</v>
      </c>
      <c r="X1561" s="135">
        <f t="shared" si="760"/>
        <v>4.71672913</v>
      </c>
      <c r="Y1561" s="135">
        <f t="shared" si="761"/>
        <v>0</v>
      </c>
      <c r="Z1561" s="148" t="str">
        <f t="shared" si="770"/>
        <v>A+J=</v>
      </c>
      <c r="AA1561" s="140">
        <f t="shared" si="771"/>
        <v>45616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4"/>
      <c r="DX1561" s="1"/>
      <c r="DY1561" s="1"/>
      <c r="DZ1561" s="1"/>
      <c r="EA1561" s="1"/>
      <c r="EB1561" s="1"/>
      <c r="EC1561" s="1"/>
    </row>
    <row r="1562" spans="1:133" ht="15" x14ac:dyDescent="0.2">
      <c r="A1562" s="134">
        <f t="shared" si="762"/>
        <v>45615</v>
      </c>
      <c r="B1562" s="135">
        <f t="shared" si="754"/>
        <v>829.58039907</v>
      </c>
      <c r="C1562" s="220">
        <f t="shared" si="753"/>
        <v>620.71184470671949</v>
      </c>
      <c r="D1562" s="136">
        <f t="shared" si="763"/>
        <v>6966.5</v>
      </c>
      <c r="E1562" s="137">
        <f t="shared" si="749"/>
        <v>6997.15</v>
      </c>
      <c r="F1562" s="138">
        <f t="shared" si="750"/>
        <v>45556</v>
      </c>
      <c r="G1562" s="139">
        <f t="shared" si="755"/>
        <v>4.39962678532968E-3</v>
      </c>
      <c r="H1562" s="140">
        <f t="shared" si="768"/>
        <v>45616</v>
      </c>
      <c r="I1562" s="140">
        <f t="shared" si="756"/>
        <v>45616</v>
      </c>
      <c r="J1562" s="141">
        <f t="shared" si="764"/>
        <v>21</v>
      </c>
      <c r="K1562" s="141">
        <f t="shared" si="752"/>
        <v>20</v>
      </c>
      <c r="L1562" s="8">
        <f t="shared" si="765"/>
        <v>1.0041896800000001</v>
      </c>
      <c r="M1562" s="142">
        <f t="shared" si="751"/>
        <v>1</v>
      </c>
      <c r="N1562" s="142">
        <f t="shared" si="746"/>
        <v>1.3229539549883413</v>
      </c>
      <c r="O1562" s="135">
        <f t="shared" si="748"/>
        <v>1.3284967000000001</v>
      </c>
      <c r="P1562" s="135">
        <f t="shared" si="757"/>
        <v>824.61363733999997</v>
      </c>
      <c r="Q1562" s="190">
        <f t="shared" si="769"/>
        <v>0</v>
      </c>
      <c r="R1562" s="191">
        <f t="shared" si="766"/>
        <v>0</v>
      </c>
      <c r="S1562" s="135">
        <f t="shared" si="758"/>
        <v>0</v>
      </c>
      <c r="T1562" s="145">
        <f t="shared" si="767"/>
        <v>7.8600000000000003E-2</v>
      </c>
      <c r="U1562" s="143">
        <f t="shared" si="747"/>
        <v>20</v>
      </c>
      <c r="V1562" s="143">
        <v>252</v>
      </c>
      <c r="W1562" s="142">
        <f t="shared" si="759"/>
        <v>1.006023138</v>
      </c>
      <c r="X1562" s="135">
        <f t="shared" si="760"/>
        <v>4.96676173</v>
      </c>
      <c r="Y1562" s="135">
        <f t="shared" si="761"/>
        <v>0</v>
      </c>
      <c r="Z1562" s="148" t="str">
        <f t="shared" si="770"/>
        <v>A+J=</v>
      </c>
      <c r="AA1562" s="140">
        <f t="shared" si="771"/>
        <v>45616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4"/>
      <c r="DX1562" s="1"/>
      <c r="DY1562" s="1"/>
      <c r="DZ1562" s="1"/>
      <c r="EA1562" s="1"/>
      <c r="EB1562" s="1"/>
      <c r="EC1562" s="1"/>
    </row>
    <row r="1563" spans="1:133" ht="15" x14ac:dyDescent="0.2">
      <c r="A1563" s="134">
        <f t="shared" si="762"/>
        <v>45616</v>
      </c>
      <c r="B1563" s="135">
        <f t="shared" si="754"/>
        <v>830.00300841000001</v>
      </c>
      <c r="C1563" s="220">
        <f t="shared" si="753"/>
        <v>620.71184470671949</v>
      </c>
      <c r="D1563" s="136">
        <f t="shared" si="763"/>
        <v>6966.5</v>
      </c>
      <c r="E1563" s="137">
        <f t="shared" si="749"/>
        <v>6997.15</v>
      </c>
      <c r="F1563" s="138">
        <f t="shared" si="750"/>
        <v>45556</v>
      </c>
      <c r="G1563" s="139">
        <f t="shared" si="755"/>
        <v>4.39962678532968E-3</v>
      </c>
      <c r="H1563" s="140">
        <f t="shared" si="768"/>
        <v>45646</v>
      </c>
      <c r="I1563" s="140">
        <f t="shared" si="756"/>
        <v>45616</v>
      </c>
      <c r="J1563" s="141">
        <f t="shared" si="764"/>
        <v>21</v>
      </c>
      <c r="K1563" s="141">
        <f t="shared" si="752"/>
        <v>21</v>
      </c>
      <c r="L1563" s="8">
        <f t="shared" si="765"/>
        <v>1.00439962</v>
      </c>
      <c r="M1563" s="142">
        <f t="shared" si="751"/>
        <v>1</v>
      </c>
      <c r="N1563" s="142">
        <f t="shared" si="746"/>
        <v>1.3229539549883413</v>
      </c>
      <c r="O1563" s="135">
        <f t="shared" si="748"/>
        <v>1.3287744399999999</v>
      </c>
      <c r="P1563" s="135">
        <f t="shared" si="757"/>
        <v>824.78603384999997</v>
      </c>
      <c r="Q1563" s="190">
        <f t="shared" si="769"/>
        <v>51</v>
      </c>
      <c r="R1563" s="191">
        <f t="shared" si="766"/>
        <v>1.4939577578224308E-2</v>
      </c>
      <c r="S1563" s="135">
        <f t="shared" si="758"/>
        <v>12.32195493</v>
      </c>
      <c r="T1563" s="145">
        <f t="shared" si="767"/>
        <v>7.8600000000000003E-2</v>
      </c>
      <c r="U1563" s="143">
        <f t="shared" si="747"/>
        <v>21</v>
      </c>
      <c r="V1563" s="143">
        <v>252</v>
      </c>
      <c r="W1563" s="142">
        <f t="shared" si="759"/>
        <v>1.0063252460000001</v>
      </c>
      <c r="X1563" s="135">
        <f t="shared" si="760"/>
        <v>5.2169745599999997</v>
      </c>
      <c r="Y1563" s="135">
        <f t="shared" si="761"/>
        <v>17.538929490000001</v>
      </c>
      <c r="Z1563" s="148" t="str">
        <f t="shared" si="770"/>
        <v>A+J=</v>
      </c>
      <c r="AA1563" s="140">
        <f t="shared" si="771"/>
        <v>45616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4"/>
      <c r="DX1563" s="1"/>
      <c r="DY1563" s="1"/>
      <c r="DZ1563" s="1"/>
      <c r="EA1563" s="1"/>
      <c r="EB1563" s="1"/>
      <c r="EC1563" s="1"/>
    </row>
    <row r="1564" spans="1:133" ht="15" x14ac:dyDescent="0.2">
      <c r="A1564" s="134">
        <f t="shared" si="762"/>
        <v>45617</v>
      </c>
      <c r="B1564" s="135">
        <f t="shared" si="754"/>
        <v>812.91436125999996</v>
      </c>
      <c r="C1564" s="220">
        <f t="shared" si="753"/>
        <v>611.43867195514247</v>
      </c>
      <c r="D1564" s="136">
        <f t="shared" si="763"/>
        <v>6997.15</v>
      </c>
      <c r="E1564" s="137">
        <f t="shared" si="749"/>
        <v>7036.33</v>
      </c>
      <c r="F1564" s="138">
        <f t="shared" si="750"/>
        <v>45585</v>
      </c>
      <c r="G1564" s="139">
        <f t="shared" si="755"/>
        <v>5.5994226220676957E-3</v>
      </c>
      <c r="H1564" s="140">
        <f t="shared" si="768"/>
        <v>45646</v>
      </c>
      <c r="I1564" s="140">
        <f t="shared" si="756"/>
        <v>45646</v>
      </c>
      <c r="J1564" s="141">
        <f t="shared" si="764"/>
        <v>22</v>
      </c>
      <c r="K1564" s="141">
        <f t="shared" si="752"/>
        <v>1</v>
      </c>
      <c r="L1564" s="8">
        <f t="shared" si="765"/>
        <v>1.0002538400000001</v>
      </c>
      <c r="M1564" s="142">
        <f t="shared" si="751"/>
        <v>1.00439962</v>
      </c>
      <c r="N1564" s="142">
        <f t="shared" si="746"/>
        <v>1.3287744496677871</v>
      </c>
      <c r="O1564" s="135">
        <f t="shared" si="748"/>
        <v>1.3291117400000001</v>
      </c>
      <c r="P1564" s="135">
        <f t="shared" si="757"/>
        <v>812.67031717999998</v>
      </c>
      <c r="Q1564" s="190">
        <f t="shared" si="769"/>
        <v>0</v>
      </c>
      <c r="R1564" s="191">
        <f t="shared" si="766"/>
        <v>0</v>
      </c>
      <c r="S1564" s="135">
        <f t="shared" si="758"/>
        <v>0</v>
      </c>
      <c r="T1564" s="145">
        <f t="shared" si="767"/>
        <v>7.8600000000000003E-2</v>
      </c>
      <c r="U1564" s="143">
        <f t="shared" si="747"/>
        <v>1</v>
      </c>
      <c r="V1564" s="143">
        <v>252</v>
      </c>
      <c r="W1564" s="142">
        <f t="shared" si="759"/>
        <v>1.0003002990000001</v>
      </c>
      <c r="X1564" s="135">
        <f t="shared" si="760"/>
        <v>0.24404408</v>
      </c>
      <c r="Y1564" s="135">
        <f t="shared" si="761"/>
        <v>0</v>
      </c>
      <c r="Z1564" s="148" t="str">
        <f t="shared" si="770"/>
        <v>A+J=</v>
      </c>
      <c r="AA1564" s="140">
        <f t="shared" si="771"/>
        <v>45646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4"/>
      <c r="DX1564" s="1"/>
      <c r="DY1564" s="1"/>
      <c r="DZ1564" s="1"/>
      <c r="EA1564" s="1"/>
      <c r="EB1564" s="1"/>
      <c r="EC1564" s="1"/>
    </row>
    <row r="1565" spans="1:133" ht="15" x14ac:dyDescent="0.2">
      <c r="A1565" s="134">
        <f t="shared" si="762"/>
        <v>45618</v>
      </c>
      <c r="B1565" s="135">
        <f t="shared" si="754"/>
        <v>813.36488875999999</v>
      </c>
      <c r="C1565" s="220">
        <f t="shared" si="753"/>
        <v>611.43867195514247</v>
      </c>
      <c r="D1565" s="136">
        <f t="shared" si="763"/>
        <v>6997.15</v>
      </c>
      <c r="E1565" s="137">
        <f t="shared" si="749"/>
        <v>7036.33</v>
      </c>
      <c r="F1565" s="138">
        <f t="shared" si="750"/>
        <v>45585</v>
      </c>
      <c r="G1565" s="139">
        <f t="shared" si="755"/>
        <v>5.5994226220676957E-3</v>
      </c>
      <c r="H1565" s="140">
        <f t="shared" si="768"/>
        <v>45646</v>
      </c>
      <c r="I1565" s="140">
        <f t="shared" si="756"/>
        <v>45646</v>
      </c>
      <c r="J1565" s="141">
        <f t="shared" si="764"/>
        <v>22</v>
      </c>
      <c r="K1565" s="141">
        <f t="shared" si="752"/>
        <v>2</v>
      </c>
      <c r="L1565" s="8">
        <f t="shared" si="765"/>
        <v>1.00050774</v>
      </c>
      <c r="M1565" s="142">
        <f t="shared" si="751"/>
        <v>1.00439962</v>
      </c>
      <c r="N1565" s="142">
        <f t="shared" si="746"/>
        <v>1.3287744496677871</v>
      </c>
      <c r="O1565" s="135">
        <f t="shared" si="748"/>
        <v>1.32944912</v>
      </c>
      <c r="P1565" s="135">
        <f t="shared" si="757"/>
        <v>812.87660435999999</v>
      </c>
      <c r="Q1565" s="190">
        <f t="shared" si="769"/>
        <v>0</v>
      </c>
      <c r="R1565" s="191">
        <f t="shared" si="766"/>
        <v>0</v>
      </c>
      <c r="S1565" s="135">
        <f t="shared" si="758"/>
        <v>0</v>
      </c>
      <c r="T1565" s="145">
        <f t="shared" si="767"/>
        <v>7.8600000000000003E-2</v>
      </c>
      <c r="U1565" s="143">
        <f t="shared" si="747"/>
        <v>2</v>
      </c>
      <c r="V1565" s="143">
        <v>252</v>
      </c>
      <c r="W1565" s="142">
        <f t="shared" si="759"/>
        <v>1.0006006869999999</v>
      </c>
      <c r="X1565" s="135">
        <f t="shared" si="760"/>
        <v>0.48828440000000001</v>
      </c>
      <c r="Y1565" s="135">
        <f t="shared" si="761"/>
        <v>0</v>
      </c>
      <c r="Z1565" s="148" t="str">
        <f t="shared" si="770"/>
        <v>A+J=</v>
      </c>
      <c r="AA1565" s="140">
        <f t="shared" si="771"/>
        <v>45646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4"/>
      <c r="DX1565" s="1"/>
      <c r="DY1565" s="1"/>
      <c r="DZ1565" s="1"/>
      <c r="EA1565" s="1"/>
      <c r="EB1565" s="1"/>
      <c r="EC1565" s="1"/>
    </row>
    <row r="1566" spans="1:133" ht="15" x14ac:dyDescent="0.2">
      <c r="A1566" s="134">
        <f t="shared" si="762"/>
        <v>45619</v>
      </c>
      <c r="B1566" s="135">
        <f t="shared" si="754"/>
        <v>813.81566926999994</v>
      </c>
      <c r="C1566" s="220">
        <f t="shared" si="753"/>
        <v>611.43867195514247</v>
      </c>
      <c r="D1566" s="136">
        <f t="shared" si="763"/>
        <v>6997.15</v>
      </c>
      <c r="E1566" s="137">
        <f t="shared" si="749"/>
        <v>7036.33</v>
      </c>
      <c r="F1566" s="138">
        <f t="shared" si="750"/>
        <v>45585</v>
      </c>
      <c r="G1566" s="139">
        <f t="shared" si="755"/>
        <v>5.5994226220676957E-3</v>
      </c>
      <c r="H1566" s="140">
        <f t="shared" si="768"/>
        <v>45646</v>
      </c>
      <c r="I1566" s="140">
        <f t="shared" si="756"/>
        <v>45646</v>
      </c>
      <c r="J1566" s="141">
        <f t="shared" si="764"/>
        <v>22</v>
      </c>
      <c r="K1566" s="141">
        <f t="shared" si="752"/>
        <v>3</v>
      </c>
      <c r="L1566" s="8">
        <f t="shared" si="765"/>
        <v>1.0007617099999999</v>
      </c>
      <c r="M1566" s="142">
        <f t="shared" si="751"/>
        <v>1.00439962</v>
      </c>
      <c r="N1566" s="142">
        <f t="shared" si="746"/>
        <v>1.3287744496677871</v>
      </c>
      <c r="O1566" s="135">
        <f t="shared" si="748"/>
        <v>1.3297865900000001</v>
      </c>
      <c r="P1566" s="135">
        <f t="shared" si="757"/>
        <v>813.08294656999999</v>
      </c>
      <c r="Q1566" s="190">
        <f t="shared" si="769"/>
        <v>0</v>
      </c>
      <c r="R1566" s="191">
        <f t="shared" si="766"/>
        <v>0</v>
      </c>
      <c r="S1566" s="135">
        <f t="shared" si="758"/>
        <v>0</v>
      </c>
      <c r="T1566" s="145">
        <f t="shared" si="767"/>
        <v>7.8600000000000003E-2</v>
      </c>
      <c r="U1566" s="143">
        <f t="shared" si="747"/>
        <v>3</v>
      </c>
      <c r="V1566" s="143">
        <v>252</v>
      </c>
      <c r="W1566" s="142">
        <f t="shared" si="759"/>
        <v>1.000901166</v>
      </c>
      <c r="X1566" s="135">
        <f t="shared" si="760"/>
        <v>0.73272269999999995</v>
      </c>
      <c r="Y1566" s="135">
        <f t="shared" si="761"/>
        <v>0</v>
      </c>
      <c r="Z1566" s="148" t="str">
        <f t="shared" si="770"/>
        <v>A+J=</v>
      </c>
      <c r="AA1566" s="140">
        <f t="shared" si="771"/>
        <v>45646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4"/>
      <c r="DX1566" s="1"/>
      <c r="DY1566" s="1"/>
      <c r="DZ1566" s="1"/>
      <c r="EA1566" s="1"/>
      <c r="EB1566" s="1"/>
      <c r="EC1566" s="1"/>
    </row>
    <row r="1567" spans="1:133" ht="15" x14ac:dyDescent="0.2">
      <c r="A1567" s="134">
        <f t="shared" si="762"/>
        <v>45620</v>
      </c>
      <c r="B1567" s="135">
        <f t="shared" si="754"/>
        <v>813.81566926999994</v>
      </c>
      <c r="C1567" s="220">
        <f t="shared" si="753"/>
        <v>611.43867195514247</v>
      </c>
      <c r="D1567" s="136">
        <f t="shared" si="763"/>
        <v>6997.15</v>
      </c>
      <c r="E1567" s="137">
        <f t="shared" si="749"/>
        <v>7036.33</v>
      </c>
      <c r="F1567" s="138">
        <f t="shared" si="750"/>
        <v>45585</v>
      </c>
      <c r="G1567" s="139">
        <f t="shared" si="755"/>
        <v>5.5994226220676957E-3</v>
      </c>
      <c r="H1567" s="140">
        <f t="shared" si="768"/>
        <v>45646</v>
      </c>
      <c r="I1567" s="140">
        <f t="shared" si="756"/>
        <v>45646</v>
      </c>
      <c r="J1567" s="141">
        <f t="shared" si="764"/>
        <v>22</v>
      </c>
      <c r="K1567" s="141">
        <f t="shared" si="752"/>
        <v>3</v>
      </c>
      <c r="L1567" s="8">
        <f t="shared" si="765"/>
        <v>1.0007617099999999</v>
      </c>
      <c r="M1567" s="142">
        <f t="shared" si="751"/>
        <v>1.00439962</v>
      </c>
      <c r="N1567" s="142">
        <f t="shared" ref="N1567:N1630" si="772">IF(I1567&gt;I1566,N1566*M1567,N1566)</f>
        <v>1.3287744496677871</v>
      </c>
      <c r="O1567" s="135">
        <f t="shared" si="748"/>
        <v>1.3297865900000001</v>
      </c>
      <c r="P1567" s="135">
        <f t="shared" si="757"/>
        <v>813.08294656999999</v>
      </c>
      <c r="Q1567" s="190">
        <f t="shared" si="769"/>
        <v>0</v>
      </c>
      <c r="R1567" s="191">
        <f t="shared" si="766"/>
        <v>0</v>
      </c>
      <c r="S1567" s="135">
        <f t="shared" si="758"/>
        <v>0</v>
      </c>
      <c r="T1567" s="145">
        <f t="shared" si="767"/>
        <v>7.8600000000000003E-2</v>
      </c>
      <c r="U1567" s="143">
        <f t="shared" si="747"/>
        <v>3</v>
      </c>
      <c r="V1567" s="143">
        <v>252</v>
      </c>
      <c r="W1567" s="142">
        <f t="shared" si="759"/>
        <v>1.000901166</v>
      </c>
      <c r="X1567" s="135">
        <f t="shared" si="760"/>
        <v>0.73272269999999995</v>
      </c>
      <c r="Y1567" s="135">
        <f t="shared" si="761"/>
        <v>0</v>
      </c>
      <c r="Z1567" s="148" t="str">
        <f t="shared" si="770"/>
        <v>A+J=</v>
      </c>
      <c r="AA1567" s="140">
        <f t="shared" si="771"/>
        <v>45646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4"/>
      <c r="DX1567" s="1"/>
      <c r="DY1567" s="1"/>
      <c r="DZ1567" s="1"/>
      <c r="EA1567" s="1"/>
      <c r="EB1567" s="1"/>
      <c r="EC1567" s="1"/>
    </row>
    <row r="1568" spans="1:133" ht="15" x14ac:dyDescent="0.2">
      <c r="A1568" s="134">
        <f t="shared" si="762"/>
        <v>45621</v>
      </c>
      <c r="B1568" s="135">
        <f t="shared" si="754"/>
        <v>813.81566926999994</v>
      </c>
      <c r="C1568" s="220">
        <f t="shared" si="753"/>
        <v>611.43867195514247</v>
      </c>
      <c r="D1568" s="136">
        <f t="shared" si="763"/>
        <v>6997.15</v>
      </c>
      <c r="E1568" s="137">
        <f t="shared" si="749"/>
        <v>7036.33</v>
      </c>
      <c r="F1568" s="138">
        <f t="shared" si="750"/>
        <v>45585</v>
      </c>
      <c r="G1568" s="139">
        <f t="shared" si="755"/>
        <v>5.5994226220676957E-3</v>
      </c>
      <c r="H1568" s="140">
        <f t="shared" si="768"/>
        <v>45646</v>
      </c>
      <c r="I1568" s="140">
        <f t="shared" si="756"/>
        <v>45646</v>
      </c>
      <c r="J1568" s="141">
        <f t="shared" si="764"/>
        <v>22</v>
      </c>
      <c r="K1568" s="141">
        <f t="shared" si="752"/>
        <v>3</v>
      </c>
      <c r="L1568" s="8">
        <f t="shared" si="765"/>
        <v>1.0007617099999999</v>
      </c>
      <c r="M1568" s="142">
        <f t="shared" si="751"/>
        <v>1.00439962</v>
      </c>
      <c r="N1568" s="142">
        <f t="shared" si="772"/>
        <v>1.3287744496677871</v>
      </c>
      <c r="O1568" s="135">
        <f t="shared" si="748"/>
        <v>1.3297865900000001</v>
      </c>
      <c r="P1568" s="135">
        <f t="shared" si="757"/>
        <v>813.08294656999999</v>
      </c>
      <c r="Q1568" s="190">
        <f t="shared" si="769"/>
        <v>0</v>
      </c>
      <c r="R1568" s="191">
        <f t="shared" si="766"/>
        <v>0</v>
      </c>
      <c r="S1568" s="135">
        <f t="shared" si="758"/>
        <v>0</v>
      </c>
      <c r="T1568" s="145">
        <f t="shared" si="767"/>
        <v>7.8600000000000003E-2</v>
      </c>
      <c r="U1568" s="143">
        <f t="shared" si="747"/>
        <v>3</v>
      </c>
      <c r="V1568" s="143">
        <v>252</v>
      </c>
      <c r="W1568" s="142">
        <f t="shared" si="759"/>
        <v>1.000901166</v>
      </c>
      <c r="X1568" s="135">
        <f t="shared" si="760"/>
        <v>0.73272269999999995</v>
      </c>
      <c r="Y1568" s="135">
        <f t="shared" si="761"/>
        <v>0</v>
      </c>
      <c r="Z1568" s="148" t="str">
        <f t="shared" si="770"/>
        <v>A+J=</v>
      </c>
      <c r="AA1568" s="140">
        <f t="shared" si="771"/>
        <v>45646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4"/>
      <c r="DX1568" s="1"/>
      <c r="DY1568" s="1"/>
      <c r="DZ1568" s="1"/>
      <c r="EA1568" s="1"/>
      <c r="EB1568" s="1"/>
      <c r="EC1568" s="1"/>
    </row>
    <row r="1569" spans="1:133" ht="15" x14ac:dyDescent="0.2">
      <c r="A1569" s="134">
        <f t="shared" si="762"/>
        <v>45622</v>
      </c>
      <c r="B1569" s="135">
        <f t="shared" si="754"/>
        <v>814.26670289000003</v>
      </c>
      <c r="C1569" s="220">
        <f t="shared" si="753"/>
        <v>611.43867195514247</v>
      </c>
      <c r="D1569" s="136">
        <f t="shared" si="763"/>
        <v>6997.15</v>
      </c>
      <c r="E1569" s="137">
        <f t="shared" si="749"/>
        <v>7036.33</v>
      </c>
      <c r="F1569" s="138">
        <f t="shared" si="750"/>
        <v>45585</v>
      </c>
      <c r="G1569" s="139">
        <f t="shared" si="755"/>
        <v>5.5994226220676957E-3</v>
      </c>
      <c r="H1569" s="140">
        <f t="shared" si="768"/>
        <v>45646</v>
      </c>
      <c r="I1569" s="140">
        <f t="shared" si="756"/>
        <v>45646</v>
      </c>
      <c r="J1569" s="141">
        <f t="shared" si="764"/>
        <v>22</v>
      </c>
      <c r="K1569" s="141">
        <f t="shared" si="752"/>
        <v>4</v>
      </c>
      <c r="L1569" s="8">
        <f t="shared" si="765"/>
        <v>1.0010157500000001</v>
      </c>
      <c r="M1569" s="142">
        <f t="shared" si="751"/>
        <v>1.00439962</v>
      </c>
      <c r="N1569" s="142">
        <f t="shared" si="772"/>
        <v>1.3287744496677871</v>
      </c>
      <c r="O1569" s="135">
        <f t="shared" si="748"/>
        <v>1.3301241500000001</v>
      </c>
      <c r="P1569" s="135">
        <f t="shared" si="757"/>
        <v>813.28934380999999</v>
      </c>
      <c r="Q1569" s="190">
        <f t="shared" si="769"/>
        <v>0</v>
      </c>
      <c r="R1569" s="191">
        <f t="shared" si="766"/>
        <v>0</v>
      </c>
      <c r="S1569" s="135">
        <f t="shared" si="758"/>
        <v>0</v>
      </c>
      <c r="T1569" s="145">
        <f t="shared" si="767"/>
        <v>7.8600000000000003E-2</v>
      </c>
      <c r="U1569" s="143">
        <f t="shared" si="747"/>
        <v>4</v>
      </c>
      <c r="V1569" s="143">
        <v>252</v>
      </c>
      <c r="W1569" s="142">
        <f t="shared" si="759"/>
        <v>1.0012017360000001</v>
      </c>
      <c r="X1569" s="135">
        <f t="shared" si="760"/>
        <v>0.97735908000000005</v>
      </c>
      <c r="Y1569" s="135">
        <f t="shared" si="761"/>
        <v>0</v>
      </c>
      <c r="Z1569" s="148" t="str">
        <f t="shared" si="770"/>
        <v>A+J=</v>
      </c>
      <c r="AA1569" s="140">
        <f t="shared" si="771"/>
        <v>45646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4"/>
      <c r="DX1569" s="1"/>
      <c r="DY1569" s="1"/>
      <c r="DZ1569" s="1"/>
      <c r="EA1569" s="1"/>
      <c r="EB1569" s="1"/>
      <c r="EC1569" s="1"/>
    </row>
    <row r="1570" spans="1:133" ht="15" x14ac:dyDescent="0.2">
      <c r="A1570" s="134">
        <f t="shared" si="762"/>
        <v>45623</v>
      </c>
      <c r="B1570" s="135">
        <f t="shared" si="754"/>
        <v>814.71798195999997</v>
      </c>
      <c r="C1570" s="220">
        <f t="shared" si="753"/>
        <v>611.43867195514247</v>
      </c>
      <c r="D1570" s="136">
        <f t="shared" si="763"/>
        <v>6997.15</v>
      </c>
      <c r="E1570" s="137">
        <f t="shared" si="749"/>
        <v>7036.33</v>
      </c>
      <c r="F1570" s="138">
        <f t="shared" si="750"/>
        <v>45585</v>
      </c>
      <c r="G1570" s="139">
        <f t="shared" si="755"/>
        <v>5.5994226220676957E-3</v>
      </c>
      <c r="H1570" s="140">
        <f t="shared" si="768"/>
        <v>45646</v>
      </c>
      <c r="I1570" s="140">
        <f t="shared" si="756"/>
        <v>45646</v>
      </c>
      <c r="J1570" s="141">
        <f t="shared" si="764"/>
        <v>22</v>
      </c>
      <c r="K1570" s="141">
        <f t="shared" si="752"/>
        <v>5</v>
      </c>
      <c r="L1570" s="8">
        <f t="shared" si="765"/>
        <v>1.0012698499999999</v>
      </c>
      <c r="M1570" s="142">
        <f t="shared" si="751"/>
        <v>1.00439962</v>
      </c>
      <c r="N1570" s="142">
        <f t="shared" si="772"/>
        <v>1.3287744496677871</v>
      </c>
      <c r="O1570" s="135">
        <f t="shared" si="748"/>
        <v>1.33046179</v>
      </c>
      <c r="P1570" s="135">
        <f t="shared" si="757"/>
        <v>813.49578996000002</v>
      </c>
      <c r="Q1570" s="190">
        <f t="shared" si="769"/>
        <v>0</v>
      </c>
      <c r="R1570" s="191">
        <f t="shared" si="766"/>
        <v>0</v>
      </c>
      <c r="S1570" s="135">
        <f t="shared" si="758"/>
        <v>0</v>
      </c>
      <c r="T1570" s="145">
        <f t="shared" si="767"/>
        <v>7.8600000000000003E-2</v>
      </c>
      <c r="U1570" s="143">
        <f t="shared" si="747"/>
        <v>5</v>
      </c>
      <c r="V1570" s="143">
        <v>252</v>
      </c>
      <c r="W1570" s="142">
        <f t="shared" si="759"/>
        <v>1.0015023949999999</v>
      </c>
      <c r="X1570" s="135">
        <f t="shared" si="760"/>
        <v>1.2221919999999999</v>
      </c>
      <c r="Y1570" s="135">
        <f t="shared" si="761"/>
        <v>0</v>
      </c>
      <c r="Z1570" s="148" t="str">
        <f t="shared" si="770"/>
        <v>A+J=</v>
      </c>
      <c r="AA1570" s="140">
        <f t="shared" si="771"/>
        <v>45646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4"/>
      <c r="DX1570" s="1"/>
      <c r="DY1570" s="1"/>
      <c r="DZ1570" s="1"/>
      <c r="EA1570" s="1"/>
      <c r="EB1570" s="1"/>
      <c r="EC1570" s="1"/>
    </row>
    <row r="1571" spans="1:133" ht="15" x14ac:dyDescent="0.2">
      <c r="A1571" s="134">
        <f t="shared" si="762"/>
        <v>45624</v>
      </c>
      <c r="B1571" s="135">
        <f t="shared" si="754"/>
        <v>815.16950823000002</v>
      </c>
      <c r="C1571" s="220">
        <f t="shared" si="753"/>
        <v>611.43867195514247</v>
      </c>
      <c r="D1571" s="136">
        <f t="shared" si="763"/>
        <v>6997.15</v>
      </c>
      <c r="E1571" s="137">
        <f t="shared" si="749"/>
        <v>7036.33</v>
      </c>
      <c r="F1571" s="138">
        <f t="shared" si="750"/>
        <v>45585</v>
      </c>
      <c r="G1571" s="139">
        <f t="shared" si="755"/>
        <v>5.5994226220676957E-3</v>
      </c>
      <c r="H1571" s="140">
        <f t="shared" si="768"/>
        <v>45646</v>
      </c>
      <c r="I1571" s="140">
        <f t="shared" si="756"/>
        <v>45646</v>
      </c>
      <c r="J1571" s="141">
        <f t="shared" si="764"/>
        <v>22</v>
      </c>
      <c r="K1571" s="141">
        <f t="shared" si="752"/>
        <v>6</v>
      </c>
      <c r="L1571" s="8">
        <f t="shared" si="765"/>
        <v>1.00152401</v>
      </c>
      <c r="M1571" s="142">
        <f t="shared" si="751"/>
        <v>1.00439962</v>
      </c>
      <c r="N1571" s="142">
        <f t="shared" si="772"/>
        <v>1.3287744496677871</v>
      </c>
      <c r="O1571" s="135">
        <f t="shared" si="748"/>
        <v>1.3307995100000001</v>
      </c>
      <c r="P1571" s="135">
        <f t="shared" si="757"/>
        <v>813.70228502999998</v>
      </c>
      <c r="Q1571" s="190">
        <f t="shared" si="769"/>
        <v>0</v>
      </c>
      <c r="R1571" s="191">
        <f t="shared" si="766"/>
        <v>0</v>
      </c>
      <c r="S1571" s="135">
        <f t="shared" si="758"/>
        <v>0</v>
      </c>
      <c r="T1571" s="145">
        <f t="shared" si="767"/>
        <v>7.8600000000000003E-2</v>
      </c>
      <c r="U1571" s="143">
        <f t="shared" si="747"/>
        <v>6</v>
      </c>
      <c r="V1571" s="143">
        <v>252</v>
      </c>
      <c r="W1571" s="142">
        <f t="shared" si="759"/>
        <v>1.001803145</v>
      </c>
      <c r="X1571" s="135">
        <f t="shared" si="760"/>
        <v>1.4672232000000001</v>
      </c>
      <c r="Y1571" s="135">
        <f t="shared" si="761"/>
        <v>0</v>
      </c>
      <c r="Z1571" s="148" t="str">
        <f t="shared" si="770"/>
        <v>A+J=</v>
      </c>
      <c r="AA1571" s="140">
        <f t="shared" si="771"/>
        <v>45646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4"/>
      <c r="DX1571" s="1"/>
      <c r="DY1571" s="1"/>
      <c r="DZ1571" s="1"/>
      <c r="EA1571" s="1"/>
      <c r="EB1571" s="1"/>
      <c r="EC1571" s="1"/>
    </row>
    <row r="1572" spans="1:133" ht="15" x14ac:dyDescent="0.2">
      <c r="A1572" s="134">
        <f t="shared" si="762"/>
        <v>45625</v>
      </c>
      <c r="B1572" s="135">
        <f t="shared" si="754"/>
        <v>815.62128711000003</v>
      </c>
      <c r="C1572" s="220">
        <f t="shared" si="753"/>
        <v>611.43867195514247</v>
      </c>
      <c r="D1572" s="136">
        <f t="shared" si="763"/>
        <v>6997.15</v>
      </c>
      <c r="E1572" s="137">
        <f t="shared" si="749"/>
        <v>7036.33</v>
      </c>
      <c r="F1572" s="138">
        <f t="shared" si="750"/>
        <v>45585</v>
      </c>
      <c r="G1572" s="139">
        <f t="shared" si="755"/>
        <v>5.5994226220676957E-3</v>
      </c>
      <c r="H1572" s="140">
        <f t="shared" si="768"/>
        <v>45646</v>
      </c>
      <c r="I1572" s="140">
        <f t="shared" si="756"/>
        <v>45646</v>
      </c>
      <c r="J1572" s="141">
        <f t="shared" si="764"/>
        <v>22</v>
      </c>
      <c r="K1572" s="141">
        <f t="shared" si="752"/>
        <v>7</v>
      </c>
      <c r="L1572" s="8">
        <f t="shared" si="765"/>
        <v>1.0017782399999999</v>
      </c>
      <c r="M1572" s="142">
        <f t="shared" si="751"/>
        <v>1.00439962</v>
      </c>
      <c r="N1572" s="142">
        <f t="shared" si="772"/>
        <v>1.3287744496677871</v>
      </c>
      <c r="O1572" s="135">
        <f t="shared" si="748"/>
        <v>1.3311373200000001</v>
      </c>
      <c r="P1572" s="135">
        <f t="shared" si="757"/>
        <v>813.90883513000006</v>
      </c>
      <c r="Q1572" s="190">
        <f t="shared" si="769"/>
        <v>0</v>
      </c>
      <c r="R1572" s="191">
        <f t="shared" si="766"/>
        <v>0</v>
      </c>
      <c r="S1572" s="135">
        <f t="shared" si="758"/>
        <v>0</v>
      </c>
      <c r="T1572" s="145">
        <f t="shared" si="767"/>
        <v>7.8600000000000003E-2</v>
      </c>
      <c r="U1572" s="143">
        <f t="shared" si="747"/>
        <v>7</v>
      </c>
      <c r="V1572" s="143">
        <v>252</v>
      </c>
      <c r="W1572" s="142">
        <f t="shared" si="759"/>
        <v>1.002103985</v>
      </c>
      <c r="X1572" s="135">
        <f t="shared" si="760"/>
        <v>1.71245198</v>
      </c>
      <c r="Y1572" s="135">
        <f t="shared" si="761"/>
        <v>0</v>
      </c>
      <c r="Z1572" s="148" t="str">
        <f t="shared" si="770"/>
        <v>A+J=</v>
      </c>
      <c r="AA1572" s="140">
        <f t="shared" si="771"/>
        <v>45646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4"/>
      <c r="DX1572" s="1"/>
      <c r="DY1572" s="1"/>
      <c r="DZ1572" s="1"/>
      <c r="EA1572" s="1"/>
      <c r="EB1572" s="1"/>
      <c r="EC1572" s="1"/>
    </row>
    <row r="1573" spans="1:133" ht="15" x14ac:dyDescent="0.2">
      <c r="A1573" s="134">
        <f t="shared" si="762"/>
        <v>45626</v>
      </c>
      <c r="B1573" s="135">
        <f t="shared" si="754"/>
        <v>816.07331949000002</v>
      </c>
      <c r="C1573" s="220">
        <f t="shared" si="753"/>
        <v>611.43867195514247</v>
      </c>
      <c r="D1573" s="136">
        <f t="shared" si="763"/>
        <v>6997.15</v>
      </c>
      <c r="E1573" s="137">
        <f t="shared" si="749"/>
        <v>7036.33</v>
      </c>
      <c r="F1573" s="138">
        <f t="shared" si="750"/>
        <v>45585</v>
      </c>
      <c r="G1573" s="139">
        <f t="shared" si="755"/>
        <v>5.5994226220676957E-3</v>
      </c>
      <c r="H1573" s="140">
        <f t="shared" si="768"/>
        <v>45646</v>
      </c>
      <c r="I1573" s="140">
        <f t="shared" si="756"/>
        <v>45646</v>
      </c>
      <c r="J1573" s="141">
        <f t="shared" si="764"/>
        <v>22</v>
      </c>
      <c r="K1573" s="141">
        <f t="shared" si="752"/>
        <v>8</v>
      </c>
      <c r="L1573" s="8">
        <f t="shared" si="765"/>
        <v>1.0020325299999999</v>
      </c>
      <c r="M1573" s="142">
        <f t="shared" si="751"/>
        <v>1.00439962</v>
      </c>
      <c r="N1573" s="142">
        <f t="shared" si="772"/>
        <v>1.3287744496677871</v>
      </c>
      <c r="O1573" s="135">
        <f t="shared" si="748"/>
        <v>1.33147522</v>
      </c>
      <c r="P1573" s="135">
        <f t="shared" si="757"/>
        <v>814.11544025000001</v>
      </c>
      <c r="Q1573" s="190">
        <f t="shared" si="769"/>
        <v>0</v>
      </c>
      <c r="R1573" s="191">
        <f t="shared" si="766"/>
        <v>0</v>
      </c>
      <c r="S1573" s="135">
        <f t="shared" si="758"/>
        <v>0</v>
      </c>
      <c r="T1573" s="145">
        <f t="shared" si="767"/>
        <v>7.8600000000000003E-2</v>
      </c>
      <c r="U1573" s="143">
        <f t="shared" ref="U1573:U1636" si="773">IF(Q1572&gt;0,1,IF(K1573=K1572,U1572,U1572+1))</f>
        <v>8</v>
      </c>
      <c r="V1573" s="143">
        <v>252</v>
      </c>
      <c r="W1573" s="142">
        <f t="shared" si="759"/>
        <v>1.0024049159999999</v>
      </c>
      <c r="X1573" s="135">
        <f t="shared" si="760"/>
        <v>1.95787924</v>
      </c>
      <c r="Y1573" s="135">
        <f t="shared" si="761"/>
        <v>0</v>
      </c>
      <c r="Z1573" s="148" t="str">
        <f t="shared" si="770"/>
        <v>A+J=</v>
      </c>
      <c r="AA1573" s="140">
        <f t="shared" si="771"/>
        <v>45646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4"/>
      <c r="DX1573" s="1"/>
      <c r="DY1573" s="1"/>
      <c r="DZ1573" s="1"/>
      <c r="EA1573" s="1"/>
      <c r="EB1573" s="1"/>
      <c r="EC1573" s="1"/>
    </row>
    <row r="1574" spans="1:133" ht="15" x14ac:dyDescent="0.2">
      <c r="A1574" s="134">
        <f t="shared" si="762"/>
        <v>45627</v>
      </c>
      <c r="B1574" s="135">
        <f t="shared" si="754"/>
        <v>816.07331949000002</v>
      </c>
      <c r="C1574" s="220">
        <f t="shared" si="753"/>
        <v>611.43867195514247</v>
      </c>
      <c r="D1574" s="136">
        <f t="shared" si="763"/>
        <v>6997.15</v>
      </c>
      <c r="E1574" s="137">
        <f t="shared" si="749"/>
        <v>7036.33</v>
      </c>
      <c r="F1574" s="138">
        <f t="shared" si="750"/>
        <v>45585</v>
      </c>
      <c r="G1574" s="139">
        <f t="shared" si="755"/>
        <v>5.5994226220676957E-3</v>
      </c>
      <c r="H1574" s="140">
        <f t="shared" si="768"/>
        <v>45646</v>
      </c>
      <c r="I1574" s="140">
        <f t="shared" si="756"/>
        <v>45646</v>
      </c>
      <c r="J1574" s="141">
        <f t="shared" si="764"/>
        <v>22</v>
      </c>
      <c r="K1574" s="141">
        <f t="shared" si="752"/>
        <v>8</v>
      </c>
      <c r="L1574" s="8">
        <f t="shared" si="765"/>
        <v>1.0020325299999999</v>
      </c>
      <c r="M1574" s="142">
        <f t="shared" si="751"/>
        <v>1.00439962</v>
      </c>
      <c r="N1574" s="142">
        <f t="shared" si="772"/>
        <v>1.3287744496677871</v>
      </c>
      <c r="O1574" s="135">
        <f t="shared" si="748"/>
        <v>1.33147522</v>
      </c>
      <c r="P1574" s="135">
        <f t="shared" si="757"/>
        <v>814.11544025000001</v>
      </c>
      <c r="Q1574" s="190">
        <f t="shared" si="769"/>
        <v>0</v>
      </c>
      <c r="R1574" s="191">
        <f t="shared" si="766"/>
        <v>0</v>
      </c>
      <c r="S1574" s="135">
        <f t="shared" si="758"/>
        <v>0</v>
      </c>
      <c r="T1574" s="145">
        <f t="shared" si="767"/>
        <v>7.8600000000000003E-2</v>
      </c>
      <c r="U1574" s="143">
        <f t="shared" si="773"/>
        <v>8</v>
      </c>
      <c r="V1574" s="143">
        <v>252</v>
      </c>
      <c r="W1574" s="142">
        <f t="shared" si="759"/>
        <v>1.0024049159999999</v>
      </c>
      <c r="X1574" s="135">
        <f t="shared" si="760"/>
        <v>1.95787924</v>
      </c>
      <c r="Y1574" s="135">
        <f t="shared" si="761"/>
        <v>0</v>
      </c>
      <c r="Z1574" s="148" t="str">
        <f t="shared" si="770"/>
        <v>A+J=</v>
      </c>
      <c r="AA1574" s="140">
        <f t="shared" si="771"/>
        <v>45646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4"/>
      <c r="DX1574" s="1"/>
      <c r="DY1574" s="1"/>
      <c r="DZ1574" s="1"/>
      <c r="EA1574" s="1"/>
      <c r="EB1574" s="1"/>
      <c r="EC1574" s="1"/>
    </row>
    <row r="1575" spans="1:133" ht="15" x14ac:dyDescent="0.2">
      <c r="A1575" s="134">
        <f t="shared" si="762"/>
        <v>45628</v>
      </c>
      <c r="B1575" s="135">
        <f t="shared" si="754"/>
        <v>816.07331949000002</v>
      </c>
      <c r="C1575" s="220">
        <f t="shared" si="753"/>
        <v>611.43867195514247</v>
      </c>
      <c r="D1575" s="136">
        <f t="shared" si="763"/>
        <v>6997.15</v>
      </c>
      <c r="E1575" s="137">
        <f t="shared" si="749"/>
        <v>7036.33</v>
      </c>
      <c r="F1575" s="138">
        <f t="shared" si="750"/>
        <v>45585</v>
      </c>
      <c r="G1575" s="139">
        <f t="shared" si="755"/>
        <v>5.5994226220676957E-3</v>
      </c>
      <c r="H1575" s="140">
        <f t="shared" si="768"/>
        <v>45646</v>
      </c>
      <c r="I1575" s="140">
        <f t="shared" si="756"/>
        <v>45646</v>
      </c>
      <c r="J1575" s="141">
        <f t="shared" si="764"/>
        <v>22</v>
      </c>
      <c r="K1575" s="141">
        <f t="shared" si="752"/>
        <v>8</v>
      </c>
      <c r="L1575" s="8">
        <f t="shared" si="765"/>
        <v>1.0020325299999999</v>
      </c>
      <c r="M1575" s="142">
        <f t="shared" si="751"/>
        <v>1.00439962</v>
      </c>
      <c r="N1575" s="142">
        <f t="shared" si="772"/>
        <v>1.3287744496677871</v>
      </c>
      <c r="O1575" s="135">
        <f t="shared" si="748"/>
        <v>1.33147522</v>
      </c>
      <c r="P1575" s="135">
        <f t="shared" si="757"/>
        <v>814.11544025000001</v>
      </c>
      <c r="Q1575" s="190">
        <f t="shared" si="769"/>
        <v>0</v>
      </c>
      <c r="R1575" s="191">
        <f t="shared" si="766"/>
        <v>0</v>
      </c>
      <c r="S1575" s="135">
        <f t="shared" si="758"/>
        <v>0</v>
      </c>
      <c r="T1575" s="145">
        <f t="shared" si="767"/>
        <v>7.8600000000000003E-2</v>
      </c>
      <c r="U1575" s="143">
        <f t="shared" si="773"/>
        <v>8</v>
      </c>
      <c r="V1575" s="143">
        <v>252</v>
      </c>
      <c r="W1575" s="142">
        <f t="shared" si="759"/>
        <v>1.0024049159999999</v>
      </c>
      <c r="X1575" s="135">
        <f t="shared" si="760"/>
        <v>1.95787924</v>
      </c>
      <c r="Y1575" s="135">
        <f t="shared" si="761"/>
        <v>0</v>
      </c>
      <c r="Z1575" s="148" t="str">
        <f t="shared" si="770"/>
        <v>A+J=</v>
      </c>
      <c r="AA1575" s="140">
        <f t="shared" si="771"/>
        <v>45646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4"/>
      <c r="DX1575" s="1"/>
      <c r="DY1575" s="1"/>
      <c r="DZ1575" s="1"/>
      <c r="EA1575" s="1"/>
      <c r="EB1575" s="1"/>
      <c r="EC1575" s="1"/>
    </row>
    <row r="1576" spans="1:133" ht="15" x14ac:dyDescent="0.2">
      <c r="A1576" s="134">
        <f t="shared" si="762"/>
        <v>45629</v>
      </c>
      <c r="B1576" s="135">
        <f t="shared" si="754"/>
        <v>816.52560470999993</v>
      </c>
      <c r="C1576" s="220">
        <f t="shared" si="753"/>
        <v>611.43867195514247</v>
      </c>
      <c r="D1576" s="136">
        <f t="shared" si="763"/>
        <v>6997.15</v>
      </c>
      <c r="E1576" s="137">
        <f t="shared" si="749"/>
        <v>7036.33</v>
      </c>
      <c r="F1576" s="138">
        <f t="shared" si="750"/>
        <v>45585</v>
      </c>
      <c r="G1576" s="139">
        <f t="shared" si="755"/>
        <v>5.5994226220676957E-3</v>
      </c>
      <c r="H1576" s="140">
        <f t="shared" si="768"/>
        <v>45646</v>
      </c>
      <c r="I1576" s="140">
        <f t="shared" si="756"/>
        <v>45646</v>
      </c>
      <c r="J1576" s="141">
        <f t="shared" si="764"/>
        <v>22</v>
      </c>
      <c r="K1576" s="141">
        <f t="shared" si="752"/>
        <v>9</v>
      </c>
      <c r="L1576" s="8">
        <f t="shared" si="765"/>
        <v>1.0022868899999999</v>
      </c>
      <c r="M1576" s="142">
        <f t="shared" si="751"/>
        <v>1.00439962</v>
      </c>
      <c r="N1576" s="142">
        <f t="shared" si="772"/>
        <v>1.3287744496677871</v>
      </c>
      <c r="O1576" s="135">
        <f t="shared" si="748"/>
        <v>1.33181321</v>
      </c>
      <c r="P1576" s="135">
        <f t="shared" si="757"/>
        <v>814.32210040999996</v>
      </c>
      <c r="Q1576" s="190">
        <f t="shared" si="769"/>
        <v>0</v>
      </c>
      <c r="R1576" s="191">
        <f t="shared" si="766"/>
        <v>0</v>
      </c>
      <c r="S1576" s="135">
        <f t="shared" si="758"/>
        <v>0</v>
      </c>
      <c r="T1576" s="145">
        <f t="shared" si="767"/>
        <v>7.8600000000000003E-2</v>
      </c>
      <c r="U1576" s="143">
        <f t="shared" si="773"/>
        <v>9</v>
      </c>
      <c r="V1576" s="143">
        <v>252</v>
      </c>
      <c r="W1576" s="142">
        <f t="shared" si="759"/>
        <v>1.002705937</v>
      </c>
      <c r="X1576" s="135">
        <f t="shared" si="760"/>
        <v>2.2035043000000001</v>
      </c>
      <c r="Y1576" s="135">
        <f t="shared" si="761"/>
        <v>0</v>
      </c>
      <c r="Z1576" s="148" t="str">
        <f t="shared" si="770"/>
        <v>A+J=</v>
      </c>
      <c r="AA1576" s="140">
        <f t="shared" si="771"/>
        <v>45646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4"/>
      <c r="DX1576" s="1"/>
      <c r="DY1576" s="1"/>
      <c r="DZ1576" s="1"/>
      <c r="EA1576" s="1"/>
      <c r="EB1576" s="1"/>
      <c r="EC1576" s="1"/>
    </row>
    <row r="1577" spans="1:133" ht="15" x14ac:dyDescent="0.2">
      <c r="A1577" s="134">
        <f t="shared" si="762"/>
        <v>45630</v>
      </c>
      <c r="B1577" s="135">
        <f t="shared" si="754"/>
        <v>816.97813056999996</v>
      </c>
      <c r="C1577" s="220">
        <f t="shared" si="753"/>
        <v>611.43867195514247</v>
      </c>
      <c r="D1577" s="136">
        <f t="shared" si="763"/>
        <v>6997.15</v>
      </c>
      <c r="E1577" s="137">
        <f t="shared" si="749"/>
        <v>7036.33</v>
      </c>
      <c r="F1577" s="138">
        <f t="shared" si="750"/>
        <v>45585</v>
      </c>
      <c r="G1577" s="139">
        <f t="shared" si="755"/>
        <v>5.5994226220676957E-3</v>
      </c>
      <c r="H1577" s="140">
        <f t="shared" si="768"/>
        <v>45646</v>
      </c>
      <c r="I1577" s="140">
        <f t="shared" si="756"/>
        <v>45646</v>
      </c>
      <c r="J1577" s="141">
        <f t="shared" si="764"/>
        <v>22</v>
      </c>
      <c r="K1577" s="141">
        <f t="shared" si="752"/>
        <v>10</v>
      </c>
      <c r="L1577" s="8">
        <f t="shared" si="765"/>
        <v>1.00254131</v>
      </c>
      <c r="M1577" s="142">
        <f t="shared" si="751"/>
        <v>1.00439962</v>
      </c>
      <c r="N1577" s="142">
        <f t="shared" si="772"/>
        <v>1.3287744496677871</v>
      </c>
      <c r="O1577" s="135">
        <f t="shared" ref="O1577:O1640" si="774">TRUNC(TRUNC((L1577*N1577),15),8)</f>
        <v>1.33215127</v>
      </c>
      <c r="P1577" s="135">
        <f t="shared" si="757"/>
        <v>814.52880336999999</v>
      </c>
      <c r="Q1577" s="190">
        <f t="shared" si="769"/>
        <v>0</v>
      </c>
      <c r="R1577" s="191">
        <f t="shared" si="766"/>
        <v>0</v>
      </c>
      <c r="S1577" s="135">
        <f t="shared" si="758"/>
        <v>0</v>
      </c>
      <c r="T1577" s="145">
        <f t="shared" si="767"/>
        <v>7.8600000000000003E-2</v>
      </c>
      <c r="U1577" s="143">
        <f t="shared" si="773"/>
        <v>10</v>
      </c>
      <c r="V1577" s="143">
        <v>252</v>
      </c>
      <c r="W1577" s="142">
        <f t="shared" si="759"/>
        <v>1.003007048</v>
      </c>
      <c r="X1577" s="135">
        <f t="shared" si="760"/>
        <v>2.4493271999999999</v>
      </c>
      <c r="Y1577" s="135">
        <f t="shared" si="761"/>
        <v>0</v>
      </c>
      <c r="Z1577" s="148" t="str">
        <f t="shared" si="770"/>
        <v>A+J=</v>
      </c>
      <c r="AA1577" s="140">
        <f t="shared" si="771"/>
        <v>45646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4"/>
      <c r="DX1577" s="1"/>
      <c r="DY1577" s="1"/>
      <c r="DZ1577" s="1"/>
      <c r="EA1577" s="1"/>
      <c r="EB1577" s="1"/>
      <c r="EC1577" s="1"/>
    </row>
    <row r="1578" spans="1:133" ht="15" x14ac:dyDescent="0.2">
      <c r="A1578" s="134">
        <f t="shared" si="762"/>
        <v>45631</v>
      </c>
      <c r="B1578" s="135">
        <f t="shared" si="754"/>
        <v>817.43091641000001</v>
      </c>
      <c r="C1578" s="220">
        <f t="shared" si="753"/>
        <v>611.43867195514247</v>
      </c>
      <c r="D1578" s="136">
        <f t="shared" si="763"/>
        <v>6997.15</v>
      </c>
      <c r="E1578" s="137">
        <f t="shared" ref="E1578:E1641" si="775">IF($K1578=1,VLOOKUP($A1577,$AO$10:$AS$131,4),E1577)</f>
        <v>7036.33</v>
      </c>
      <c r="F1578" s="138">
        <f t="shared" ref="F1578:F1641" si="776">IF($K1578=1,VLOOKUP($A1577,$AO$10:$AS$131,5),F1577)</f>
        <v>45585</v>
      </c>
      <c r="G1578" s="139">
        <f t="shared" si="755"/>
        <v>5.5994226220676957E-3</v>
      </c>
      <c r="H1578" s="140">
        <f t="shared" si="768"/>
        <v>45646</v>
      </c>
      <c r="I1578" s="140">
        <f t="shared" si="756"/>
        <v>45646</v>
      </c>
      <c r="J1578" s="141">
        <f t="shared" si="764"/>
        <v>22</v>
      </c>
      <c r="K1578" s="141">
        <f t="shared" si="752"/>
        <v>11</v>
      </c>
      <c r="L1578" s="8">
        <f t="shared" si="765"/>
        <v>1.0027957999999999</v>
      </c>
      <c r="M1578" s="142">
        <f t="shared" ref="M1578:M1641" si="777">IF(I1578&gt;I1577,L1577,M1577)</f>
        <v>1.00439962</v>
      </c>
      <c r="N1578" s="142">
        <f t="shared" si="772"/>
        <v>1.3287744496677871</v>
      </c>
      <c r="O1578" s="135">
        <f t="shared" si="774"/>
        <v>1.3324894300000001</v>
      </c>
      <c r="P1578" s="135">
        <f t="shared" si="757"/>
        <v>814.73556746999998</v>
      </c>
      <c r="Q1578" s="190">
        <f t="shared" si="769"/>
        <v>0</v>
      </c>
      <c r="R1578" s="191">
        <f t="shared" si="766"/>
        <v>0</v>
      </c>
      <c r="S1578" s="135">
        <f t="shared" si="758"/>
        <v>0</v>
      </c>
      <c r="T1578" s="145">
        <f t="shared" si="767"/>
        <v>7.8600000000000003E-2</v>
      </c>
      <c r="U1578" s="143">
        <f t="shared" si="773"/>
        <v>11</v>
      </c>
      <c r="V1578" s="143">
        <v>252</v>
      </c>
      <c r="W1578" s="142">
        <f t="shared" si="759"/>
        <v>1.0033082499999999</v>
      </c>
      <c r="X1578" s="135">
        <f t="shared" si="760"/>
        <v>2.6953489400000001</v>
      </c>
      <c r="Y1578" s="135">
        <f t="shared" si="761"/>
        <v>0</v>
      </c>
      <c r="Z1578" s="148" t="str">
        <f t="shared" si="770"/>
        <v>A+J=</v>
      </c>
      <c r="AA1578" s="140">
        <f t="shared" si="771"/>
        <v>45646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4"/>
      <c r="DX1578" s="1"/>
      <c r="DY1578" s="1"/>
      <c r="DZ1578" s="1"/>
      <c r="EA1578" s="1"/>
      <c r="EB1578" s="1"/>
      <c r="EC1578" s="1"/>
    </row>
    <row r="1579" spans="1:133" ht="15" x14ac:dyDescent="0.2">
      <c r="A1579" s="134">
        <f t="shared" si="762"/>
        <v>45632</v>
      </c>
      <c r="B1579" s="135">
        <f t="shared" si="754"/>
        <v>817.88394921999998</v>
      </c>
      <c r="C1579" s="220">
        <f t="shared" si="753"/>
        <v>611.43867195514247</v>
      </c>
      <c r="D1579" s="136">
        <f t="shared" si="763"/>
        <v>6997.15</v>
      </c>
      <c r="E1579" s="137">
        <f t="shared" si="775"/>
        <v>7036.33</v>
      </c>
      <c r="F1579" s="138">
        <f t="shared" si="776"/>
        <v>45585</v>
      </c>
      <c r="G1579" s="139">
        <f t="shared" si="755"/>
        <v>5.5994226220676957E-3</v>
      </c>
      <c r="H1579" s="140">
        <f t="shared" si="768"/>
        <v>45646</v>
      </c>
      <c r="I1579" s="140">
        <f t="shared" si="756"/>
        <v>45646</v>
      </c>
      <c r="J1579" s="141">
        <f t="shared" si="764"/>
        <v>22</v>
      </c>
      <c r="K1579" s="141">
        <f t="shared" si="752"/>
        <v>12</v>
      </c>
      <c r="L1579" s="8">
        <f t="shared" si="765"/>
        <v>1.0030503500000001</v>
      </c>
      <c r="M1579" s="142">
        <f t="shared" si="777"/>
        <v>1.00439962</v>
      </c>
      <c r="N1579" s="142">
        <f t="shared" si="772"/>
        <v>1.3287744496677871</v>
      </c>
      <c r="O1579" s="135">
        <f t="shared" si="774"/>
        <v>1.3328276699999999</v>
      </c>
      <c r="P1579" s="135">
        <f t="shared" si="757"/>
        <v>814.94238048</v>
      </c>
      <c r="Q1579" s="190">
        <f t="shared" si="769"/>
        <v>0</v>
      </c>
      <c r="R1579" s="191">
        <f t="shared" si="766"/>
        <v>0</v>
      </c>
      <c r="S1579" s="135">
        <f t="shared" si="758"/>
        <v>0</v>
      </c>
      <c r="T1579" s="145">
        <f t="shared" si="767"/>
        <v>7.8600000000000003E-2</v>
      </c>
      <c r="U1579" s="143">
        <f t="shared" si="773"/>
        <v>12</v>
      </c>
      <c r="V1579" s="143">
        <v>252</v>
      </c>
      <c r="W1579" s="142">
        <f t="shared" si="759"/>
        <v>1.003609542</v>
      </c>
      <c r="X1579" s="135">
        <f t="shared" si="760"/>
        <v>2.9415687400000001</v>
      </c>
      <c r="Y1579" s="135">
        <f t="shared" si="761"/>
        <v>0</v>
      </c>
      <c r="Z1579" s="148" t="str">
        <f t="shared" si="770"/>
        <v>A+J=</v>
      </c>
      <c r="AA1579" s="140">
        <f t="shared" si="771"/>
        <v>45646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4"/>
      <c r="DX1579" s="1"/>
      <c r="DY1579" s="1"/>
      <c r="DZ1579" s="1"/>
      <c r="EA1579" s="1"/>
      <c r="EB1579" s="1"/>
      <c r="EC1579" s="1"/>
    </row>
    <row r="1580" spans="1:133" ht="15" x14ac:dyDescent="0.2">
      <c r="A1580" s="134">
        <f t="shared" si="762"/>
        <v>45633</v>
      </c>
      <c r="B1580" s="135">
        <f t="shared" si="754"/>
        <v>818.33723528000007</v>
      </c>
      <c r="C1580" s="220">
        <f t="shared" si="753"/>
        <v>611.43867195514247</v>
      </c>
      <c r="D1580" s="136">
        <f t="shared" si="763"/>
        <v>6997.15</v>
      </c>
      <c r="E1580" s="137">
        <f t="shared" si="775"/>
        <v>7036.33</v>
      </c>
      <c r="F1580" s="138">
        <f t="shared" si="776"/>
        <v>45585</v>
      </c>
      <c r="G1580" s="139">
        <f t="shared" si="755"/>
        <v>5.5994226220676957E-3</v>
      </c>
      <c r="H1580" s="140">
        <f t="shared" si="768"/>
        <v>45646</v>
      </c>
      <c r="I1580" s="140">
        <f t="shared" si="756"/>
        <v>45646</v>
      </c>
      <c r="J1580" s="141">
        <f t="shared" si="764"/>
        <v>22</v>
      </c>
      <c r="K1580" s="141">
        <f t="shared" si="752"/>
        <v>13</v>
      </c>
      <c r="L1580" s="8">
        <f t="shared" si="765"/>
        <v>1.0033049700000001</v>
      </c>
      <c r="M1580" s="142">
        <f t="shared" si="777"/>
        <v>1.00439962</v>
      </c>
      <c r="N1580" s="142">
        <f t="shared" si="772"/>
        <v>1.3287744496677871</v>
      </c>
      <c r="O1580" s="135">
        <f t="shared" si="774"/>
        <v>1.3331660000000001</v>
      </c>
      <c r="P1580" s="135">
        <f t="shared" si="757"/>
        <v>815.14924853000002</v>
      </c>
      <c r="Q1580" s="190">
        <f t="shared" si="769"/>
        <v>0</v>
      </c>
      <c r="R1580" s="191">
        <f t="shared" si="766"/>
        <v>0</v>
      </c>
      <c r="S1580" s="135">
        <f t="shared" si="758"/>
        <v>0</v>
      </c>
      <c r="T1580" s="145">
        <f t="shared" si="767"/>
        <v>7.8600000000000003E-2</v>
      </c>
      <c r="U1580" s="143">
        <f t="shared" si="773"/>
        <v>13</v>
      </c>
      <c r="V1580" s="143">
        <v>252</v>
      </c>
      <c r="W1580" s="142">
        <f t="shared" si="759"/>
        <v>1.0039109239999999</v>
      </c>
      <c r="X1580" s="135">
        <f t="shared" si="760"/>
        <v>3.1879867499999999</v>
      </c>
      <c r="Y1580" s="135">
        <f t="shared" si="761"/>
        <v>0</v>
      </c>
      <c r="Z1580" s="148" t="str">
        <f t="shared" si="770"/>
        <v>A+J=</v>
      </c>
      <c r="AA1580" s="140">
        <f t="shared" si="771"/>
        <v>45646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4"/>
      <c r="DX1580" s="1"/>
      <c r="DY1580" s="1"/>
      <c r="DZ1580" s="1"/>
      <c r="EA1580" s="1"/>
      <c r="EB1580" s="1"/>
      <c r="EC1580" s="1"/>
    </row>
    <row r="1581" spans="1:133" ht="15" x14ac:dyDescent="0.2">
      <c r="A1581" s="134">
        <f t="shared" si="762"/>
        <v>45634</v>
      </c>
      <c r="B1581" s="135">
        <f t="shared" si="754"/>
        <v>818.33723528000007</v>
      </c>
      <c r="C1581" s="220">
        <f t="shared" si="753"/>
        <v>611.43867195514247</v>
      </c>
      <c r="D1581" s="136">
        <f t="shared" si="763"/>
        <v>6997.15</v>
      </c>
      <c r="E1581" s="137">
        <f t="shared" si="775"/>
        <v>7036.33</v>
      </c>
      <c r="F1581" s="138">
        <f t="shared" si="776"/>
        <v>45585</v>
      </c>
      <c r="G1581" s="139">
        <f t="shared" si="755"/>
        <v>5.5994226220676957E-3</v>
      </c>
      <c r="H1581" s="140">
        <f t="shared" si="768"/>
        <v>45646</v>
      </c>
      <c r="I1581" s="140">
        <f t="shared" si="756"/>
        <v>45646</v>
      </c>
      <c r="J1581" s="141">
        <f t="shared" si="764"/>
        <v>22</v>
      </c>
      <c r="K1581" s="141">
        <f t="shared" si="752"/>
        <v>13</v>
      </c>
      <c r="L1581" s="8">
        <f t="shared" si="765"/>
        <v>1.0033049700000001</v>
      </c>
      <c r="M1581" s="142">
        <f t="shared" si="777"/>
        <v>1.00439962</v>
      </c>
      <c r="N1581" s="142">
        <f t="shared" si="772"/>
        <v>1.3287744496677871</v>
      </c>
      <c r="O1581" s="135">
        <f t="shared" si="774"/>
        <v>1.3331660000000001</v>
      </c>
      <c r="P1581" s="135">
        <f t="shared" si="757"/>
        <v>815.14924853000002</v>
      </c>
      <c r="Q1581" s="190">
        <f t="shared" si="769"/>
        <v>0</v>
      </c>
      <c r="R1581" s="191">
        <f t="shared" si="766"/>
        <v>0</v>
      </c>
      <c r="S1581" s="135">
        <f t="shared" si="758"/>
        <v>0</v>
      </c>
      <c r="T1581" s="145">
        <f t="shared" si="767"/>
        <v>7.8600000000000003E-2</v>
      </c>
      <c r="U1581" s="143">
        <f t="shared" si="773"/>
        <v>13</v>
      </c>
      <c r="V1581" s="143">
        <v>252</v>
      </c>
      <c r="W1581" s="142">
        <f t="shared" si="759"/>
        <v>1.0039109239999999</v>
      </c>
      <c r="X1581" s="135">
        <f t="shared" si="760"/>
        <v>3.1879867499999999</v>
      </c>
      <c r="Y1581" s="135">
        <f t="shared" si="761"/>
        <v>0</v>
      </c>
      <c r="Z1581" s="148" t="str">
        <f t="shared" si="770"/>
        <v>A+J=</v>
      </c>
      <c r="AA1581" s="140">
        <f t="shared" si="771"/>
        <v>45646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4"/>
      <c r="DX1581" s="1"/>
      <c r="DY1581" s="1"/>
      <c r="DZ1581" s="1"/>
      <c r="EA1581" s="1"/>
      <c r="EB1581" s="1"/>
      <c r="EC1581" s="1"/>
    </row>
    <row r="1582" spans="1:133" ht="15" x14ac:dyDescent="0.2">
      <c r="A1582" s="134">
        <f t="shared" si="762"/>
        <v>45635</v>
      </c>
      <c r="B1582" s="135">
        <f t="shared" si="754"/>
        <v>818.33723528000007</v>
      </c>
      <c r="C1582" s="220">
        <f t="shared" si="753"/>
        <v>611.43867195514247</v>
      </c>
      <c r="D1582" s="136">
        <f t="shared" si="763"/>
        <v>6997.15</v>
      </c>
      <c r="E1582" s="137">
        <f t="shared" si="775"/>
        <v>7036.33</v>
      </c>
      <c r="F1582" s="138">
        <f t="shared" si="776"/>
        <v>45585</v>
      </c>
      <c r="G1582" s="139">
        <f t="shared" si="755"/>
        <v>5.5994226220676957E-3</v>
      </c>
      <c r="H1582" s="140">
        <f t="shared" si="768"/>
        <v>45646</v>
      </c>
      <c r="I1582" s="140">
        <f t="shared" si="756"/>
        <v>45646</v>
      </c>
      <c r="J1582" s="141">
        <f t="shared" si="764"/>
        <v>22</v>
      </c>
      <c r="K1582" s="141">
        <f t="shared" ref="K1582:K1645" si="778">(J1582-(NETWORKDAYS(A1582,I1582,AD$148:AD$502)-1))</f>
        <v>13</v>
      </c>
      <c r="L1582" s="8">
        <f t="shared" si="765"/>
        <v>1.0033049700000001</v>
      </c>
      <c r="M1582" s="142">
        <f t="shared" si="777"/>
        <v>1.00439962</v>
      </c>
      <c r="N1582" s="142">
        <f t="shared" si="772"/>
        <v>1.3287744496677871</v>
      </c>
      <c r="O1582" s="135">
        <f t="shared" si="774"/>
        <v>1.3331660000000001</v>
      </c>
      <c r="P1582" s="135">
        <f t="shared" si="757"/>
        <v>815.14924853000002</v>
      </c>
      <c r="Q1582" s="190">
        <f t="shared" si="769"/>
        <v>0</v>
      </c>
      <c r="R1582" s="191">
        <f t="shared" si="766"/>
        <v>0</v>
      </c>
      <c r="S1582" s="135">
        <f t="shared" si="758"/>
        <v>0</v>
      </c>
      <c r="T1582" s="145">
        <f t="shared" si="767"/>
        <v>7.8600000000000003E-2</v>
      </c>
      <c r="U1582" s="143">
        <f t="shared" si="773"/>
        <v>13</v>
      </c>
      <c r="V1582" s="143">
        <v>252</v>
      </c>
      <c r="W1582" s="142">
        <f t="shared" si="759"/>
        <v>1.0039109239999999</v>
      </c>
      <c r="X1582" s="135">
        <f t="shared" si="760"/>
        <v>3.1879867499999999</v>
      </c>
      <c r="Y1582" s="135">
        <f t="shared" si="761"/>
        <v>0</v>
      </c>
      <c r="Z1582" s="148" t="str">
        <f t="shared" si="770"/>
        <v>A+J=</v>
      </c>
      <c r="AA1582" s="140">
        <f t="shared" si="771"/>
        <v>45646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4"/>
      <c r="DX1582" s="1"/>
      <c r="DY1582" s="1"/>
      <c r="DZ1582" s="1"/>
      <c r="EA1582" s="1"/>
      <c r="EB1582" s="1"/>
      <c r="EC1582" s="1"/>
    </row>
    <row r="1583" spans="1:133" ht="15" x14ac:dyDescent="0.2">
      <c r="A1583" s="134">
        <f t="shared" si="762"/>
        <v>45636</v>
      </c>
      <c r="B1583" s="135">
        <f t="shared" si="754"/>
        <v>818.7907755</v>
      </c>
      <c r="C1583" s="220">
        <f t="shared" si="753"/>
        <v>611.43867195514247</v>
      </c>
      <c r="D1583" s="136">
        <f t="shared" si="763"/>
        <v>6997.15</v>
      </c>
      <c r="E1583" s="137">
        <f t="shared" si="775"/>
        <v>7036.33</v>
      </c>
      <c r="F1583" s="138">
        <f t="shared" si="776"/>
        <v>45585</v>
      </c>
      <c r="G1583" s="139">
        <f t="shared" si="755"/>
        <v>5.5994226220676957E-3</v>
      </c>
      <c r="H1583" s="140">
        <f t="shared" si="768"/>
        <v>45646</v>
      </c>
      <c r="I1583" s="140">
        <f t="shared" si="756"/>
        <v>45646</v>
      </c>
      <c r="J1583" s="141">
        <f t="shared" si="764"/>
        <v>22</v>
      </c>
      <c r="K1583" s="141">
        <f t="shared" si="778"/>
        <v>14</v>
      </c>
      <c r="L1583" s="8">
        <f t="shared" si="765"/>
        <v>1.0035596499999999</v>
      </c>
      <c r="M1583" s="142">
        <f t="shared" si="777"/>
        <v>1.00439962</v>
      </c>
      <c r="N1583" s="142">
        <f t="shared" si="772"/>
        <v>1.3287744496677871</v>
      </c>
      <c r="O1583" s="135">
        <f t="shared" si="774"/>
        <v>1.3335044199999999</v>
      </c>
      <c r="P1583" s="135">
        <f t="shared" si="757"/>
        <v>815.35617161000005</v>
      </c>
      <c r="Q1583" s="190">
        <f t="shared" si="769"/>
        <v>0</v>
      </c>
      <c r="R1583" s="191">
        <f t="shared" si="766"/>
        <v>0</v>
      </c>
      <c r="S1583" s="135">
        <f t="shared" si="758"/>
        <v>0</v>
      </c>
      <c r="T1583" s="145">
        <f t="shared" si="767"/>
        <v>7.8600000000000003E-2</v>
      </c>
      <c r="U1583" s="143">
        <f t="shared" si="773"/>
        <v>14</v>
      </c>
      <c r="V1583" s="143">
        <v>252</v>
      </c>
      <c r="W1583" s="142">
        <f t="shared" si="759"/>
        <v>1.0042123970000001</v>
      </c>
      <c r="X1583" s="135">
        <f t="shared" si="760"/>
        <v>3.43460389</v>
      </c>
      <c r="Y1583" s="135">
        <f t="shared" si="761"/>
        <v>0</v>
      </c>
      <c r="Z1583" s="148" t="str">
        <f t="shared" si="770"/>
        <v>A+J=</v>
      </c>
      <c r="AA1583" s="140">
        <f t="shared" si="771"/>
        <v>45646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4"/>
      <c r="DX1583" s="1"/>
      <c r="DY1583" s="1"/>
      <c r="DZ1583" s="1"/>
      <c r="EA1583" s="1"/>
      <c r="EB1583" s="1"/>
      <c r="EC1583" s="1"/>
    </row>
    <row r="1584" spans="1:133" ht="15" x14ac:dyDescent="0.2">
      <c r="A1584" s="134">
        <f t="shared" si="762"/>
        <v>45637</v>
      </c>
      <c r="B1584" s="135">
        <f t="shared" si="754"/>
        <v>819.24455767000006</v>
      </c>
      <c r="C1584" s="220">
        <f t="shared" si="753"/>
        <v>611.43867195514247</v>
      </c>
      <c r="D1584" s="136">
        <f t="shared" si="763"/>
        <v>6997.15</v>
      </c>
      <c r="E1584" s="137">
        <f t="shared" si="775"/>
        <v>7036.33</v>
      </c>
      <c r="F1584" s="138">
        <f t="shared" si="776"/>
        <v>45585</v>
      </c>
      <c r="G1584" s="139">
        <f t="shared" si="755"/>
        <v>5.5994226220676957E-3</v>
      </c>
      <c r="H1584" s="140">
        <f t="shared" si="768"/>
        <v>45646</v>
      </c>
      <c r="I1584" s="140">
        <f t="shared" si="756"/>
        <v>45646</v>
      </c>
      <c r="J1584" s="141">
        <f t="shared" si="764"/>
        <v>22</v>
      </c>
      <c r="K1584" s="141">
        <f t="shared" si="778"/>
        <v>15</v>
      </c>
      <c r="L1584" s="8">
        <f t="shared" si="765"/>
        <v>1.0038143900000001</v>
      </c>
      <c r="M1584" s="142">
        <f t="shared" si="777"/>
        <v>1.00439962</v>
      </c>
      <c r="N1584" s="142">
        <f t="shared" si="772"/>
        <v>1.3287744496677871</v>
      </c>
      <c r="O1584" s="135">
        <f t="shared" si="774"/>
        <v>1.33384291</v>
      </c>
      <c r="P1584" s="135">
        <f t="shared" si="757"/>
        <v>815.56313748000002</v>
      </c>
      <c r="Q1584" s="190">
        <f t="shared" si="769"/>
        <v>0</v>
      </c>
      <c r="R1584" s="191">
        <f t="shared" si="766"/>
        <v>0</v>
      </c>
      <c r="S1584" s="135">
        <f t="shared" si="758"/>
        <v>0</v>
      </c>
      <c r="T1584" s="145">
        <f t="shared" si="767"/>
        <v>7.8600000000000003E-2</v>
      </c>
      <c r="U1584" s="143">
        <f t="shared" si="773"/>
        <v>15</v>
      </c>
      <c r="V1584" s="143">
        <v>252</v>
      </c>
      <c r="W1584" s="142">
        <f t="shared" si="759"/>
        <v>1.004513961</v>
      </c>
      <c r="X1584" s="135">
        <f t="shared" si="760"/>
        <v>3.6814201899999999</v>
      </c>
      <c r="Y1584" s="135">
        <f t="shared" si="761"/>
        <v>0</v>
      </c>
      <c r="Z1584" s="148" t="str">
        <f t="shared" si="770"/>
        <v>A+J=</v>
      </c>
      <c r="AA1584" s="140">
        <f t="shared" si="771"/>
        <v>45646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4"/>
      <c r="DX1584" s="1"/>
      <c r="DY1584" s="1"/>
      <c r="DZ1584" s="1"/>
      <c r="EA1584" s="1"/>
      <c r="EB1584" s="1"/>
      <c r="EC1584" s="1"/>
    </row>
    <row r="1585" spans="1:133" ht="15" x14ac:dyDescent="0.2">
      <c r="A1585" s="134">
        <f t="shared" si="762"/>
        <v>45638</v>
      </c>
      <c r="B1585" s="135">
        <f t="shared" si="754"/>
        <v>819.69859340000005</v>
      </c>
      <c r="C1585" s="220">
        <f t="shared" si="753"/>
        <v>611.43867195514247</v>
      </c>
      <c r="D1585" s="136">
        <f t="shared" si="763"/>
        <v>6997.15</v>
      </c>
      <c r="E1585" s="137">
        <f t="shared" si="775"/>
        <v>7036.33</v>
      </c>
      <c r="F1585" s="138">
        <f t="shared" si="776"/>
        <v>45585</v>
      </c>
      <c r="G1585" s="139">
        <f t="shared" si="755"/>
        <v>5.5994226220676957E-3</v>
      </c>
      <c r="H1585" s="140">
        <f t="shared" si="768"/>
        <v>45646</v>
      </c>
      <c r="I1585" s="140">
        <f t="shared" si="756"/>
        <v>45646</v>
      </c>
      <c r="J1585" s="141">
        <f t="shared" si="764"/>
        <v>22</v>
      </c>
      <c r="K1585" s="141">
        <f t="shared" si="778"/>
        <v>16</v>
      </c>
      <c r="L1585" s="8">
        <f t="shared" si="765"/>
        <v>1.0040692</v>
      </c>
      <c r="M1585" s="142">
        <f t="shared" si="777"/>
        <v>1.00439962</v>
      </c>
      <c r="N1585" s="142">
        <f t="shared" si="772"/>
        <v>1.3287744496677871</v>
      </c>
      <c r="O1585" s="135">
        <f t="shared" si="774"/>
        <v>1.33418149</v>
      </c>
      <c r="P1585" s="135">
        <f t="shared" si="757"/>
        <v>815.77015839000001</v>
      </c>
      <c r="Q1585" s="190">
        <f t="shared" si="769"/>
        <v>0</v>
      </c>
      <c r="R1585" s="191">
        <f t="shared" si="766"/>
        <v>0</v>
      </c>
      <c r="S1585" s="135">
        <f t="shared" si="758"/>
        <v>0</v>
      </c>
      <c r="T1585" s="145">
        <f t="shared" si="767"/>
        <v>7.8600000000000003E-2</v>
      </c>
      <c r="U1585" s="143">
        <f t="shared" si="773"/>
        <v>16</v>
      </c>
      <c r="V1585" s="143">
        <v>252</v>
      </c>
      <c r="W1585" s="142">
        <f t="shared" si="759"/>
        <v>1.0048156150000001</v>
      </c>
      <c r="X1585" s="135">
        <f t="shared" si="760"/>
        <v>3.9284350099999998</v>
      </c>
      <c r="Y1585" s="135">
        <f t="shared" si="761"/>
        <v>0</v>
      </c>
      <c r="Z1585" s="148" t="str">
        <f t="shared" si="770"/>
        <v>A+J=</v>
      </c>
      <c r="AA1585" s="140">
        <f t="shared" si="771"/>
        <v>45646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4"/>
      <c r="DX1585" s="1"/>
      <c r="DY1585" s="1"/>
      <c r="DZ1585" s="1"/>
      <c r="EA1585" s="1"/>
      <c r="EB1585" s="1"/>
      <c r="EC1585" s="1"/>
    </row>
    <row r="1586" spans="1:133" ht="15" x14ac:dyDescent="0.2">
      <c r="A1586" s="134">
        <f t="shared" si="762"/>
        <v>45639</v>
      </c>
      <c r="B1586" s="135">
        <f t="shared" si="754"/>
        <v>820.15288356999997</v>
      </c>
      <c r="C1586" s="220">
        <f t="shared" si="753"/>
        <v>611.43867195514247</v>
      </c>
      <c r="D1586" s="136">
        <f t="shared" si="763"/>
        <v>6997.15</v>
      </c>
      <c r="E1586" s="137">
        <f t="shared" si="775"/>
        <v>7036.33</v>
      </c>
      <c r="F1586" s="138">
        <f t="shared" si="776"/>
        <v>45585</v>
      </c>
      <c r="G1586" s="139">
        <f t="shared" si="755"/>
        <v>5.5994226220676957E-3</v>
      </c>
      <c r="H1586" s="140">
        <f t="shared" si="768"/>
        <v>45646</v>
      </c>
      <c r="I1586" s="140">
        <f t="shared" si="756"/>
        <v>45646</v>
      </c>
      <c r="J1586" s="141">
        <f t="shared" si="764"/>
        <v>22</v>
      </c>
      <c r="K1586" s="141">
        <f t="shared" si="778"/>
        <v>17</v>
      </c>
      <c r="L1586" s="8">
        <f t="shared" si="765"/>
        <v>1.00432407</v>
      </c>
      <c r="M1586" s="142">
        <f t="shared" si="777"/>
        <v>1.00439962</v>
      </c>
      <c r="N1586" s="142">
        <f t="shared" si="772"/>
        <v>1.3287744496677871</v>
      </c>
      <c r="O1586" s="135">
        <f t="shared" si="774"/>
        <v>1.3345201600000001</v>
      </c>
      <c r="P1586" s="135">
        <f t="shared" si="757"/>
        <v>815.97723431999998</v>
      </c>
      <c r="Q1586" s="190">
        <f t="shared" si="769"/>
        <v>0</v>
      </c>
      <c r="R1586" s="191">
        <f t="shared" si="766"/>
        <v>0</v>
      </c>
      <c r="S1586" s="135">
        <f t="shared" si="758"/>
        <v>0</v>
      </c>
      <c r="T1586" s="145">
        <f t="shared" si="767"/>
        <v>7.8600000000000003E-2</v>
      </c>
      <c r="U1586" s="143">
        <f t="shared" si="773"/>
        <v>17</v>
      </c>
      <c r="V1586" s="143">
        <v>252</v>
      </c>
      <c r="W1586" s="142">
        <f t="shared" si="759"/>
        <v>1.0051173600000001</v>
      </c>
      <c r="X1586" s="135">
        <f t="shared" si="760"/>
        <v>4.1756492500000002</v>
      </c>
      <c r="Y1586" s="135">
        <f t="shared" si="761"/>
        <v>0</v>
      </c>
      <c r="Z1586" s="148" t="str">
        <f t="shared" si="770"/>
        <v>A+J=</v>
      </c>
      <c r="AA1586" s="140">
        <f t="shared" si="771"/>
        <v>45646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4"/>
      <c r="DX1586" s="1"/>
      <c r="DY1586" s="1"/>
      <c r="DZ1586" s="1"/>
      <c r="EA1586" s="1"/>
      <c r="EB1586" s="1"/>
      <c r="EC1586" s="1"/>
    </row>
    <row r="1587" spans="1:133" ht="15" x14ac:dyDescent="0.2">
      <c r="A1587" s="134">
        <f t="shared" si="762"/>
        <v>45640</v>
      </c>
      <c r="B1587" s="135">
        <f t="shared" si="754"/>
        <v>820.60742832999995</v>
      </c>
      <c r="C1587" s="220">
        <f t="shared" si="753"/>
        <v>611.43867195514247</v>
      </c>
      <c r="D1587" s="136">
        <f t="shared" si="763"/>
        <v>6997.15</v>
      </c>
      <c r="E1587" s="137">
        <f t="shared" si="775"/>
        <v>7036.33</v>
      </c>
      <c r="F1587" s="138">
        <f t="shared" si="776"/>
        <v>45585</v>
      </c>
      <c r="G1587" s="139">
        <f t="shared" si="755"/>
        <v>5.5994226220676957E-3</v>
      </c>
      <c r="H1587" s="140">
        <f t="shared" si="768"/>
        <v>45646</v>
      </c>
      <c r="I1587" s="140">
        <f t="shared" si="756"/>
        <v>45646</v>
      </c>
      <c r="J1587" s="141">
        <f t="shared" si="764"/>
        <v>22</v>
      </c>
      <c r="K1587" s="141">
        <f t="shared" si="778"/>
        <v>18</v>
      </c>
      <c r="L1587" s="8">
        <f t="shared" si="765"/>
        <v>1.00457901</v>
      </c>
      <c r="M1587" s="142">
        <f t="shared" si="777"/>
        <v>1.00439962</v>
      </c>
      <c r="N1587" s="142">
        <f t="shared" si="772"/>
        <v>1.3287744496677871</v>
      </c>
      <c r="O1587" s="135">
        <f t="shared" si="774"/>
        <v>1.3348589200000001</v>
      </c>
      <c r="P1587" s="135">
        <f t="shared" si="757"/>
        <v>816.18436528999996</v>
      </c>
      <c r="Q1587" s="190">
        <f t="shared" si="769"/>
        <v>0</v>
      </c>
      <c r="R1587" s="191">
        <f t="shared" si="766"/>
        <v>0</v>
      </c>
      <c r="S1587" s="135">
        <f t="shared" si="758"/>
        <v>0</v>
      </c>
      <c r="T1587" s="145">
        <f t="shared" si="767"/>
        <v>7.8600000000000003E-2</v>
      </c>
      <c r="U1587" s="143">
        <f t="shared" si="773"/>
        <v>18</v>
      </c>
      <c r="V1587" s="143">
        <v>252</v>
      </c>
      <c r="W1587" s="142">
        <f t="shared" si="759"/>
        <v>1.0054191960000001</v>
      </c>
      <c r="X1587" s="135">
        <f t="shared" si="760"/>
        <v>4.4230630399999997</v>
      </c>
      <c r="Y1587" s="135">
        <f t="shared" si="761"/>
        <v>0</v>
      </c>
      <c r="Z1587" s="148" t="str">
        <f t="shared" si="770"/>
        <v>A+J=</v>
      </c>
      <c r="AA1587" s="140">
        <f t="shared" si="771"/>
        <v>45646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4"/>
      <c r="DX1587" s="1"/>
      <c r="DY1587" s="1"/>
      <c r="DZ1587" s="1"/>
      <c r="EA1587" s="1"/>
      <c r="EB1587" s="1"/>
      <c r="EC1587" s="1"/>
    </row>
    <row r="1588" spans="1:133" ht="15" x14ac:dyDescent="0.2">
      <c r="A1588" s="134">
        <f t="shared" si="762"/>
        <v>45641</v>
      </c>
      <c r="B1588" s="135">
        <f t="shared" si="754"/>
        <v>820.60742832999995</v>
      </c>
      <c r="C1588" s="220">
        <f t="shared" si="753"/>
        <v>611.43867195514247</v>
      </c>
      <c r="D1588" s="136">
        <f t="shared" si="763"/>
        <v>6997.15</v>
      </c>
      <c r="E1588" s="137">
        <f t="shared" si="775"/>
        <v>7036.33</v>
      </c>
      <c r="F1588" s="138">
        <f t="shared" si="776"/>
        <v>45585</v>
      </c>
      <c r="G1588" s="139">
        <f t="shared" si="755"/>
        <v>5.5994226220676957E-3</v>
      </c>
      <c r="H1588" s="140">
        <f t="shared" si="768"/>
        <v>45646</v>
      </c>
      <c r="I1588" s="140">
        <f t="shared" si="756"/>
        <v>45646</v>
      </c>
      <c r="J1588" s="141">
        <f t="shared" si="764"/>
        <v>22</v>
      </c>
      <c r="K1588" s="141">
        <f t="shared" si="778"/>
        <v>18</v>
      </c>
      <c r="L1588" s="8">
        <f t="shared" si="765"/>
        <v>1.00457901</v>
      </c>
      <c r="M1588" s="142">
        <f t="shared" si="777"/>
        <v>1.00439962</v>
      </c>
      <c r="N1588" s="142">
        <f t="shared" si="772"/>
        <v>1.3287744496677871</v>
      </c>
      <c r="O1588" s="135">
        <f t="shared" si="774"/>
        <v>1.3348589200000001</v>
      </c>
      <c r="P1588" s="135">
        <f t="shared" si="757"/>
        <v>816.18436528999996</v>
      </c>
      <c r="Q1588" s="190">
        <f t="shared" si="769"/>
        <v>0</v>
      </c>
      <c r="R1588" s="191">
        <f t="shared" si="766"/>
        <v>0</v>
      </c>
      <c r="S1588" s="135">
        <f t="shared" si="758"/>
        <v>0</v>
      </c>
      <c r="T1588" s="145">
        <f t="shared" si="767"/>
        <v>7.8600000000000003E-2</v>
      </c>
      <c r="U1588" s="143">
        <f t="shared" si="773"/>
        <v>18</v>
      </c>
      <c r="V1588" s="143">
        <v>252</v>
      </c>
      <c r="W1588" s="142">
        <f t="shared" si="759"/>
        <v>1.0054191960000001</v>
      </c>
      <c r="X1588" s="135">
        <f t="shared" si="760"/>
        <v>4.4230630399999997</v>
      </c>
      <c r="Y1588" s="135">
        <f t="shared" si="761"/>
        <v>0</v>
      </c>
      <c r="Z1588" s="148" t="str">
        <f t="shared" si="770"/>
        <v>A+J=</v>
      </c>
      <c r="AA1588" s="140">
        <f t="shared" si="771"/>
        <v>45646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4"/>
      <c r="DX1588" s="1"/>
      <c r="DY1588" s="1"/>
      <c r="DZ1588" s="1"/>
      <c r="EA1588" s="1"/>
      <c r="EB1588" s="1"/>
      <c r="EC1588" s="1"/>
    </row>
    <row r="1589" spans="1:133" ht="15" x14ac:dyDescent="0.2">
      <c r="A1589" s="134">
        <f t="shared" si="762"/>
        <v>45642</v>
      </c>
      <c r="B1589" s="135">
        <f t="shared" si="754"/>
        <v>820.60742832999995</v>
      </c>
      <c r="C1589" s="220">
        <f t="shared" si="753"/>
        <v>611.43867195514247</v>
      </c>
      <c r="D1589" s="136">
        <f t="shared" si="763"/>
        <v>6997.15</v>
      </c>
      <c r="E1589" s="137">
        <f t="shared" si="775"/>
        <v>7036.33</v>
      </c>
      <c r="F1589" s="138">
        <f t="shared" si="776"/>
        <v>45585</v>
      </c>
      <c r="G1589" s="139">
        <f t="shared" si="755"/>
        <v>5.5994226220676957E-3</v>
      </c>
      <c r="H1589" s="140">
        <f t="shared" si="768"/>
        <v>45646</v>
      </c>
      <c r="I1589" s="140">
        <f t="shared" si="756"/>
        <v>45646</v>
      </c>
      <c r="J1589" s="141">
        <f t="shared" si="764"/>
        <v>22</v>
      </c>
      <c r="K1589" s="141">
        <f t="shared" si="778"/>
        <v>18</v>
      </c>
      <c r="L1589" s="8">
        <f t="shared" si="765"/>
        <v>1.00457901</v>
      </c>
      <c r="M1589" s="142">
        <f t="shared" si="777"/>
        <v>1.00439962</v>
      </c>
      <c r="N1589" s="142">
        <f t="shared" si="772"/>
        <v>1.3287744496677871</v>
      </c>
      <c r="O1589" s="135">
        <f t="shared" si="774"/>
        <v>1.3348589200000001</v>
      </c>
      <c r="P1589" s="135">
        <f t="shared" si="757"/>
        <v>816.18436528999996</v>
      </c>
      <c r="Q1589" s="190">
        <f t="shared" si="769"/>
        <v>0</v>
      </c>
      <c r="R1589" s="191">
        <f t="shared" si="766"/>
        <v>0</v>
      </c>
      <c r="S1589" s="135">
        <f t="shared" si="758"/>
        <v>0</v>
      </c>
      <c r="T1589" s="145">
        <f t="shared" si="767"/>
        <v>7.8600000000000003E-2</v>
      </c>
      <c r="U1589" s="143">
        <f t="shared" si="773"/>
        <v>18</v>
      </c>
      <c r="V1589" s="143">
        <v>252</v>
      </c>
      <c r="W1589" s="142">
        <f t="shared" si="759"/>
        <v>1.0054191960000001</v>
      </c>
      <c r="X1589" s="135">
        <f t="shared" si="760"/>
        <v>4.4230630399999997</v>
      </c>
      <c r="Y1589" s="135">
        <f t="shared" si="761"/>
        <v>0</v>
      </c>
      <c r="Z1589" s="148" t="str">
        <f t="shared" si="770"/>
        <v>A+J=</v>
      </c>
      <c r="AA1589" s="140">
        <f t="shared" si="771"/>
        <v>45646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4"/>
      <c r="DX1589" s="1"/>
      <c r="DY1589" s="1"/>
      <c r="DZ1589" s="1"/>
      <c r="EA1589" s="1"/>
      <c r="EB1589" s="1"/>
      <c r="EC1589" s="1"/>
    </row>
    <row r="1590" spans="1:133" ht="15" x14ac:dyDescent="0.2">
      <c r="A1590" s="134">
        <f t="shared" si="762"/>
        <v>45643</v>
      </c>
      <c r="B1590" s="135">
        <f t="shared" si="754"/>
        <v>821.06222694000007</v>
      </c>
      <c r="C1590" s="220">
        <f t="shared" si="753"/>
        <v>611.43867195514247</v>
      </c>
      <c r="D1590" s="136">
        <f t="shared" si="763"/>
        <v>6997.15</v>
      </c>
      <c r="E1590" s="137">
        <f t="shared" si="775"/>
        <v>7036.33</v>
      </c>
      <c r="F1590" s="138">
        <f t="shared" si="776"/>
        <v>45585</v>
      </c>
      <c r="G1590" s="139">
        <f t="shared" si="755"/>
        <v>5.5994226220676957E-3</v>
      </c>
      <c r="H1590" s="140">
        <f t="shared" si="768"/>
        <v>45646</v>
      </c>
      <c r="I1590" s="140">
        <f t="shared" si="756"/>
        <v>45646</v>
      </c>
      <c r="J1590" s="141">
        <f t="shared" si="764"/>
        <v>22</v>
      </c>
      <c r="K1590" s="141">
        <f t="shared" si="778"/>
        <v>19</v>
      </c>
      <c r="L1590" s="8">
        <f t="shared" si="765"/>
        <v>1.0048340200000001</v>
      </c>
      <c r="M1590" s="142">
        <f t="shared" si="777"/>
        <v>1.00439962</v>
      </c>
      <c r="N1590" s="142">
        <f t="shared" si="772"/>
        <v>1.3287744496677871</v>
      </c>
      <c r="O1590" s="135">
        <f t="shared" si="774"/>
        <v>1.33519777</v>
      </c>
      <c r="P1590" s="135">
        <f t="shared" si="757"/>
        <v>816.39155128000004</v>
      </c>
      <c r="Q1590" s="190">
        <f t="shared" si="769"/>
        <v>0</v>
      </c>
      <c r="R1590" s="191">
        <f t="shared" si="766"/>
        <v>0</v>
      </c>
      <c r="S1590" s="135">
        <f t="shared" si="758"/>
        <v>0</v>
      </c>
      <c r="T1590" s="145">
        <f t="shared" si="767"/>
        <v>7.8600000000000003E-2</v>
      </c>
      <c r="U1590" s="143">
        <f t="shared" si="773"/>
        <v>19</v>
      </c>
      <c r="V1590" s="143">
        <v>252</v>
      </c>
      <c r="W1590" s="142">
        <f t="shared" si="759"/>
        <v>1.005721122</v>
      </c>
      <c r="X1590" s="135">
        <f t="shared" si="760"/>
        <v>4.6706756599999997</v>
      </c>
      <c r="Y1590" s="135">
        <f t="shared" si="761"/>
        <v>0</v>
      </c>
      <c r="Z1590" s="148" t="str">
        <f t="shared" si="770"/>
        <v>A+J=</v>
      </c>
      <c r="AA1590" s="140">
        <f t="shared" si="771"/>
        <v>45646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4"/>
      <c r="DX1590" s="1"/>
      <c r="DY1590" s="1"/>
      <c r="DZ1590" s="1"/>
      <c r="EA1590" s="1"/>
      <c r="EB1590" s="1"/>
      <c r="EC1590" s="1"/>
    </row>
    <row r="1591" spans="1:133" ht="15" x14ac:dyDescent="0.2">
      <c r="A1591" s="134">
        <f t="shared" si="762"/>
        <v>45644</v>
      </c>
      <c r="B1591" s="135">
        <f t="shared" si="754"/>
        <v>821.5172733600001</v>
      </c>
      <c r="C1591" s="220">
        <f t="shared" si="753"/>
        <v>611.43867195514247</v>
      </c>
      <c r="D1591" s="136">
        <f t="shared" si="763"/>
        <v>6997.15</v>
      </c>
      <c r="E1591" s="137">
        <f t="shared" si="775"/>
        <v>7036.33</v>
      </c>
      <c r="F1591" s="138">
        <f t="shared" si="776"/>
        <v>45585</v>
      </c>
      <c r="G1591" s="139">
        <f t="shared" si="755"/>
        <v>5.5994226220676957E-3</v>
      </c>
      <c r="H1591" s="140">
        <f t="shared" si="768"/>
        <v>45646</v>
      </c>
      <c r="I1591" s="140">
        <f t="shared" si="756"/>
        <v>45646</v>
      </c>
      <c r="J1591" s="141">
        <f t="shared" si="764"/>
        <v>22</v>
      </c>
      <c r="K1591" s="141">
        <f t="shared" si="778"/>
        <v>20</v>
      </c>
      <c r="L1591" s="8">
        <f t="shared" si="765"/>
        <v>1.00508909</v>
      </c>
      <c r="M1591" s="142">
        <f t="shared" si="777"/>
        <v>1.00439962</v>
      </c>
      <c r="N1591" s="142">
        <f t="shared" si="772"/>
        <v>1.3287744496677871</v>
      </c>
      <c r="O1591" s="135">
        <f t="shared" si="774"/>
        <v>1.3355367</v>
      </c>
      <c r="P1591" s="135">
        <f t="shared" si="757"/>
        <v>816.59878619000006</v>
      </c>
      <c r="Q1591" s="190">
        <f t="shared" si="769"/>
        <v>0</v>
      </c>
      <c r="R1591" s="191">
        <f t="shared" si="766"/>
        <v>0</v>
      </c>
      <c r="S1591" s="135">
        <f t="shared" si="758"/>
        <v>0</v>
      </c>
      <c r="T1591" s="145">
        <f t="shared" si="767"/>
        <v>7.8600000000000003E-2</v>
      </c>
      <c r="U1591" s="143">
        <f t="shared" si="773"/>
        <v>20</v>
      </c>
      <c r="V1591" s="143">
        <v>252</v>
      </c>
      <c r="W1591" s="142">
        <f t="shared" si="759"/>
        <v>1.006023138</v>
      </c>
      <c r="X1591" s="135">
        <f t="shared" si="760"/>
        <v>4.9184871699999997</v>
      </c>
      <c r="Y1591" s="135">
        <f t="shared" si="761"/>
        <v>0</v>
      </c>
      <c r="Z1591" s="148" t="str">
        <f t="shared" si="770"/>
        <v>A+J=</v>
      </c>
      <c r="AA1591" s="140">
        <f t="shared" si="771"/>
        <v>45646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4"/>
      <c r="DX1591" s="1"/>
      <c r="DY1591" s="1"/>
      <c r="DZ1591" s="1"/>
      <c r="EA1591" s="1"/>
      <c r="EB1591" s="1"/>
      <c r="EC1591" s="1"/>
    </row>
    <row r="1592" spans="1:133" ht="15" x14ac:dyDescent="0.2">
      <c r="A1592" s="134">
        <f t="shared" si="762"/>
        <v>45645</v>
      </c>
      <c r="B1592" s="135">
        <f t="shared" si="754"/>
        <v>821.97256932999994</v>
      </c>
      <c r="C1592" s="220">
        <f t="shared" si="753"/>
        <v>611.43867195514247</v>
      </c>
      <c r="D1592" s="136">
        <f t="shared" si="763"/>
        <v>6997.15</v>
      </c>
      <c r="E1592" s="137">
        <f t="shared" si="775"/>
        <v>7036.33</v>
      </c>
      <c r="F1592" s="138">
        <f t="shared" si="776"/>
        <v>45585</v>
      </c>
      <c r="G1592" s="139">
        <f t="shared" si="755"/>
        <v>5.5994226220676957E-3</v>
      </c>
      <c r="H1592" s="140">
        <f t="shared" si="768"/>
        <v>45646</v>
      </c>
      <c r="I1592" s="140">
        <f t="shared" si="756"/>
        <v>45646</v>
      </c>
      <c r="J1592" s="141">
        <f t="shared" si="764"/>
        <v>22</v>
      </c>
      <c r="K1592" s="141">
        <f t="shared" si="778"/>
        <v>21</v>
      </c>
      <c r="L1592" s="8">
        <f t="shared" si="765"/>
        <v>1.00534422</v>
      </c>
      <c r="M1592" s="142">
        <f t="shared" si="777"/>
        <v>1.00439962</v>
      </c>
      <c r="N1592" s="142">
        <f t="shared" si="772"/>
        <v>1.3287744496677871</v>
      </c>
      <c r="O1592" s="135">
        <f t="shared" si="774"/>
        <v>1.33587571</v>
      </c>
      <c r="P1592" s="135">
        <f t="shared" si="757"/>
        <v>816.80607000999998</v>
      </c>
      <c r="Q1592" s="190">
        <f t="shared" si="769"/>
        <v>0</v>
      </c>
      <c r="R1592" s="191">
        <f t="shared" si="766"/>
        <v>0</v>
      </c>
      <c r="S1592" s="135">
        <f t="shared" si="758"/>
        <v>0</v>
      </c>
      <c r="T1592" s="145">
        <f t="shared" si="767"/>
        <v>7.8600000000000003E-2</v>
      </c>
      <c r="U1592" s="143">
        <f t="shared" si="773"/>
        <v>21</v>
      </c>
      <c r="V1592" s="143">
        <v>252</v>
      </c>
      <c r="W1592" s="142">
        <f t="shared" si="759"/>
        <v>1.0063252460000001</v>
      </c>
      <c r="X1592" s="135">
        <f t="shared" si="760"/>
        <v>5.1664993199999998</v>
      </c>
      <c r="Y1592" s="135">
        <f t="shared" si="761"/>
        <v>0</v>
      </c>
      <c r="Z1592" s="148" t="str">
        <f t="shared" si="770"/>
        <v>A+J=</v>
      </c>
      <c r="AA1592" s="140">
        <f t="shared" si="771"/>
        <v>45646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4"/>
      <c r="DX1592" s="1"/>
      <c r="DY1592" s="1"/>
      <c r="DZ1592" s="1"/>
      <c r="EA1592" s="1"/>
      <c r="EB1592" s="1"/>
      <c r="EC1592" s="1"/>
    </row>
    <row r="1593" spans="1:133" ht="15" x14ac:dyDescent="0.2">
      <c r="A1593" s="134">
        <f t="shared" si="762"/>
        <v>45646</v>
      </c>
      <c r="B1593" s="135">
        <f t="shared" si="754"/>
        <v>822.42811948000008</v>
      </c>
      <c r="C1593" s="220">
        <f t="shared" si="753"/>
        <v>611.43867195514247</v>
      </c>
      <c r="D1593" s="136">
        <f t="shared" si="763"/>
        <v>6997.15</v>
      </c>
      <c r="E1593" s="137">
        <f t="shared" si="775"/>
        <v>7036.33</v>
      </c>
      <c r="F1593" s="138">
        <f t="shared" si="776"/>
        <v>45585</v>
      </c>
      <c r="G1593" s="139">
        <f t="shared" si="755"/>
        <v>5.5994226220676957E-3</v>
      </c>
      <c r="H1593" s="140">
        <f t="shared" si="768"/>
        <v>45677</v>
      </c>
      <c r="I1593" s="140">
        <f t="shared" si="756"/>
        <v>45646</v>
      </c>
      <c r="J1593" s="141">
        <f t="shared" si="764"/>
        <v>22</v>
      </c>
      <c r="K1593" s="141">
        <f t="shared" si="778"/>
        <v>22</v>
      </c>
      <c r="L1593" s="8">
        <f t="shared" si="765"/>
        <v>1.00559942</v>
      </c>
      <c r="M1593" s="142">
        <f t="shared" si="777"/>
        <v>1.00439962</v>
      </c>
      <c r="N1593" s="142">
        <f t="shared" si="772"/>
        <v>1.3287744496677871</v>
      </c>
      <c r="O1593" s="135">
        <f t="shared" si="774"/>
        <v>1.33621481</v>
      </c>
      <c r="P1593" s="135">
        <f t="shared" si="757"/>
        <v>817.01340887000003</v>
      </c>
      <c r="Q1593" s="190">
        <f t="shared" si="769"/>
        <v>52</v>
      </c>
      <c r="R1593" s="191">
        <f t="shared" si="766"/>
        <v>1.4959885022401849E-2</v>
      </c>
      <c r="S1593" s="135">
        <f t="shared" si="758"/>
        <v>12.222426649999999</v>
      </c>
      <c r="T1593" s="145">
        <f t="shared" si="767"/>
        <v>7.8600000000000003E-2</v>
      </c>
      <c r="U1593" s="143">
        <f t="shared" si="773"/>
        <v>22</v>
      </c>
      <c r="V1593" s="143">
        <v>252</v>
      </c>
      <c r="W1593" s="142">
        <f t="shared" si="759"/>
        <v>1.006627444</v>
      </c>
      <c r="X1593" s="135">
        <f t="shared" si="760"/>
        <v>5.4147106100000002</v>
      </c>
      <c r="Y1593" s="135">
        <f t="shared" si="761"/>
        <v>17.637137259999999</v>
      </c>
      <c r="Z1593" s="148" t="str">
        <f t="shared" si="770"/>
        <v>A+J=</v>
      </c>
      <c r="AA1593" s="140">
        <f t="shared" si="771"/>
        <v>45646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4"/>
      <c r="DX1593" s="1"/>
      <c r="DY1593" s="1"/>
      <c r="DZ1593" s="1"/>
      <c r="EA1593" s="1"/>
      <c r="EB1593" s="1"/>
      <c r="EC1593" s="1"/>
    </row>
    <row r="1594" spans="1:133" ht="15" x14ac:dyDescent="0.2">
      <c r="A1594" s="134">
        <f t="shared" si="762"/>
        <v>45647</v>
      </c>
      <c r="B1594" s="135">
        <f t="shared" si="754"/>
        <v>805.26927519000003</v>
      </c>
      <c r="C1594" s="220">
        <f t="shared" si="753"/>
        <v>602.29161973080738</v>
      </c>
      <c r="D1594" s="136">
        <f t="shared" si="763"/>
        <v>6997.15</v>
      </c>
      <c r="E1594" s="137">
        <f t="shared" si="775"/>
        <v>7036.33</v>
      </c>
      <c r="F1594" s="138">
        <f t="shared" si="776"/>
        <v>45616</v>
      </c>
      <c r="G1594" s="139">
        <f t="shared" si="755"/>
        <v>5.5994226220676957E-3</v>
      </c>
      <c r="H1594" s="140">
        <f t="shared" si="768"/>
        <v>45677</v>
      </c>
      <c r="I1594" s="140">
        <f t="shared" si="756"/>
        <v>45677</v>
      </c>
      <c r="J1594" s="141">
        <f t="shared" si="764"/>
        <v>19</v>
      </c>
      <c r="K1594" s="141">
        <f t="shared" si="778"/>
        <v>1</v>
      </c>
      <c r="L1594" s="8">
        <f t="shared" si="765"/>
        <v>1.0002939200000001</v>
      </c>
      <c r="M1594" s="142">
        <f t="shared" si="777"/>
        <v>1.00559942</v>
      </c>
      <c r="N1594" s="142">
        <f t="shared" si="772"/>
        <v>1.336214815896746</v>
      </c>
      <c r="O1594" s="135">
        <f t="shared" si="774"/>
        <v>1.3366075500000001</v>
      </c>
      <c r="P1594" s="135">
        <f t="shared" si="757"/>
        <v>805.02752623000003</v>
      </c>
      <c r="Q1594" s="190">
        <f t="shared" si="769"/>
        <v>0</v>
      </c>
      <c r="R1594" s="191">
        <f t="shared" si="766"/>
        <v>0</v>
      </c>
      <c r="S1594" s="135">
        <f t="shared" si="758"/>
        <v>0</v>
      </c>
      <c r="T1594" s="145">
        <f t="shared" si="767"/>
        <v>7.8600000000000003E-2</v>
      </c>
      <c r="U1594" s="143">
        <f t="shared" si="773"/>
        <v>1</v>
      </c>
      <c r="V1594" s="143">
        <v>252</v>
      </c>
      <c r="W1594" s="142">
        <f t="shared" si="759"/>
        <v>1.0003002990000001</v>
      </c>
      <c r="X1594" s="135">
        <f t="shared" si="760"/>
        <v>0.24174896000000001</v>
      </c>
      <c r="Y1594" s="135">
        <f t="shared" si="761"/>
        <v>0</v>
      </c>
      <c r="Z1594" s="148" t="str">
        <f t="shared" si="770"/>
        <v>A+J=</v>
      </c>
      <c r="AA1594" s="140">
        <f t="shared" si="771"/>
        <v>45677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4"/>
      <c r="DX1594" s="1"/>
      <c r="DY1594" s="1"/>
      <c r="DZ1594" s="1"/>
      <c r="EA1594" s="1"/>
      <c r="EB1594" s="1"/>
      <c r="EC1594" s="1"/>
    </row>
    <row r="1595" spans="1:133" ht="15" x14ac:dyDescent="0.2">
      <c r="A1595" s="134">
        <f t="shared" si="762"/>
        <v>45648</v>
      </c>
      <c r="B1595" s="135">
        <f t="shared" si="754"/>
        <v>805.26927519000003</v>
      </c>
      <c r="C1595" s="220">
        <f t="shared" si="753"/>
        <v>602.29161973080738</v>
      </c>
      <c r="D1595" s="136">
        <f t="shared" si="763"/>
        <v>6997.15</v>
      </c>
      <c r="E1595" s="137">
        <f t="shared" si="775"/>
        <v>7036.33</v>
      </c>
      <c r="F1595" s="138">
        <f t="shared" si="776"/>
        <v>45616</v>
      </c>
      <c r="G1595" s="139">
        <f t="shared" si="755"/>
        <v>5.5994226220676957E-3</v>
      </c>
      <c r="H1595" s="140">
        <f t="shared" si="768"/>
        <v>45677</v>
      </c>
      <c r="I1595" s="140">
        <f t="shared" si="756"/>
        <v>45677</v>
      </c>
      <c r="J1595" s="141">
        <f t="shared" si="764"/>
        <v>19</v>
      </c>
      <c r="K1595" s="141">
        <f t="shared" si="778"/>
        <v>1</v>
      </c>
      <c r="L1595" s="8">
        <f t="shared" si="765"/>
        <v>1.0002939200000001</v>
      </c>
      <c r="M1595" s="142">
        <f t="shared" si="777"/>
        <v>1.00559942</v>
      </c>
      <c r="N1595" s="142">
        <f t="shared" si="772"/>
        <v>1.336214815896746</v>
      </c>
      <c r="O1595" s="135">
        <f t="shared" si="774"/>
        <v>1.3366075500000001</v>
      </c>
      <c r="P1595" s="135">
        <f t="shared" si="757"/>
        <v>805.02752623000003</v>
      </c>
      <c r="Q1595" s="190">
        <f t="shared" si="769"/>
        <v>0</v>
      </c>
      <c r="R1595" s="191">
        <f t="shared" si="766"/>
        <v>0</v>
      </c>
      <c r="S1595" s="135">
        <f t="shared" si="758"/>
        <v>0</v>
      </c>
      <c r="T1595" s="145">
        <f t="shared" si="767"/>
        <v>7.8600000000000003E-2</v>
      </c>
      <c r="U1595" s="143">
        <f t="shared" si="773"/>
        <v>1</v>
      </c>
      <c r="V1595" s="143">
        <v>252</v>
      </c>
      <c r="W1595" s="142">
        <f t="shared" si="759"/>
        <v>1.0003002990000001</v>
      </c>
      <c r="X1595" s="135">
        <f t="shared" si="760"/>
        <v>0.24174896000000001</v>
      </c>
      <c r="Y1595" s="135">
        <f t="shared" si="761"/>
        <v>0</v>
      </c>
      <c r="Z1595" s="148" t="str">
        <f t="shared" si="770"/>
        <v>A+J=</v>
      </c>
      <c r="AA1595" s="140">
        <f t="shared" si="771"/>
        <v>45677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4"/>
      <c r="DX1595" s="1"/>
      <c r="DY1595" s="1"/>
      <c r="DZ1595" s="1"/>
      <c r="EA1595" s="1"/>
      <c r="EB1595" s="1"/>
      <c r="EC1595" s="1"/>
    </row>
    <row r="1596" spans="1:133" ht="15" x14ac:dyDescent="0.2">
      <c r="A1596" s="134">
        <f t="shared" si="762"/>
        <v>45649</v>
      </c>
      <c r="B1596" s="135">
        <f t="shared" si="754"/>
        <v>805.26927519000003</v>
      </c>
      <c r="C1596" s="220">
        <f t="shared" si="753"/>
        <v>602.29161973080738</v>
      </c>
      <c r="D1596" s="136">
        <f t="shared" si="763"/>
        <v>6997.15</v>
      </c>
      <c r="E1596" s="137">
        <f t="shared" si="775"/>
        <v>7036.33</v>
      </c>
      <c r="F1596" s="138">
        <f t="shared" si="776"/>
        <v>45616</v>
      </c>
      <c r="G1596" s="139">
        <f t="shared" si="755"/>
        <v>5.5994226220676957E-3</v>
      </c>
      <c r="H1596" s="140">
        <f t="shared" si="768"/>
        <v>45677</v>
      </c>
      <c r="I1596" s="140">
        <f t="shared" si="756"/>
        <v>45677</v>
      </c>
      <c r="J1596" s="141">
        <f t="shared" si="764"/>
        <v>19</v>
      </c>
      <c r="K1596" s="141">
        <f t="shared" si="778"/>
        <v>1</v>
      </c>
      <c r="L1596" s="8">
        <f t="shared" si="765"/>
        <v>1.0002939200000001</v>
      </c>
      <c r="M1596" s="142">
        <f t="shared" si="777"/>
        <v>1.00559942</v>
      </c>
      <c r="N1596" s="142">
        <f t="shared" si="772"/>
        <v>1.336214815896746</v>
      </c>
      <c r="O1596" s="135">
        <f t="shared" si="774"/>
        <v>1.3366075500000001</v>
      </c>
      <c r="P1596" s="135">
        <f t="shared" si="757"/>
        <v>805.02752623000003</v>
      </c>
      <c r="Q1596" s="190">
        <f t="shared" si="769"/>
        <v>0</v>
      </c>
      <c r="R1596" s="191">
        <f t="shared" si="766"/>
        <v>0</v>
      </c>
      <c r="S1596" s="135">
        <f t="shared" si="758"/>
        <v>0</v>
      </c>
      <c r="T1596" s="145">
        <f t="shared" si="767"/>
        <v>7.8600000000000003E-2</v>
      </c>
      <c r="U1596" s="143">
        <f t="shared" si="773"/>
        <v>1</v>
      </c>
      <c r="V1596" s="143">
        <v>252</v>
      </c>
      <c r="W1596" s="142">
        <f t="shared" si="759"/>
        <v>1.0003002990000001</v>
      </c>
      <c r="X1596" s="135">
        <f t="shared" si="760"/>
        <v>0.24174896000000001</v>
      </c>
      <c r="Y1596" s="135">
        <f t="shared" si="761"/>
        <v>0</v>
      </c>
      <c r="Z1596" s="148" t="str">
        <f t="shared" si="770"/>
        <v>A+J=</v>
      </c>
      <c r="AA1596" s="140">
        <f t="shared" si="771"/>
        <v>45677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4"/>
      <c r="DX1596" s="1"/>
      <c r="DY1596" s="1"/>
      <c r="DZ1596" s="1"/>
      <c r="EA1596" s="1"/>
      <c r="EB1596" s="1"/>
      <c r="EC1596" s="1"/>
    </row>
    <row r="1597" spans="1:133" ht="15" x14ac:dyDescent="0.2">
      <c r="A1597" s="134">
        <f t="shared" si="762"/>
        <v>45650</v>
      </c>
      <c r="B1597" s="135">
        <f t="shared" si="754"/>
        <v>805.74786625999991</v>
      </c>
      <c r="C1597" s="220">
        <f t="shared" si="753"/>
        <v>602.29161973080738</v>
      </c>
      <c r="D1597" s="136">
        <f t="shared" si="763"/>
        <v>6997.15</v>
      </c>
      <c r="E1597" s="137">
        <f t="shared" si="775"/>
        <v>7036.33</v>
      </c>
      <c r="F1597" s="138">
        <f t="shared" si="776"/>
        <v>45616</v>
      </c>
      <c r="G1597" s="139">
        <f t="shared" si="755"/>
        <v>5.5994226220676957E-3</v>
      </c>
      <c r="H1597" s="140">
        <f t="shared" si="768"/>
        <v>45677</v>
      </c>
      <c r="I1597" s="140">
        <f t="shared" si="756"/>
        <v>45677</v>
      </c>
      <c r="J1597" s="141">
        <f t="shared" si="764"/>
        <v>19</v>
      </c>
      <c r="K1597" s="141">
        <f t="shared" si="778"/>
        <v>2</v>
      </c>
      <c r="L1597" s="8">
        <f t="shared" si="765"/>
        <v>1.00058794</v>
      </c>
      <c r="M1597" s="142">
        <f t="shared" si="777"/>
        <v>1.00559942</v>
      </c>
      <c r="N1597" s="142">
        <f t="shared" si="772"/>
        <v>1.336214815896746</v>
      </c>
      <c r="O1597" s="135">
        <f t="shared" si="774"/>
        <v>1.33700043</v>
      </c>
      <c r="P1597" s="135">
        <f t="shared" si="757"/>
        <v>805.26415455999995</v>
      </c>
      <c r="Q1597" s="190">
        <f t="shared" si="769"/>
        <v>0</v>
      </c>
      <c r="R1597" s="191">
        <f t="shared" si="766"/>
        <v>0</v>
      </c>
      <c r="S1597" s="135">
        <f t="shared" si="758"/>
        <v>0</v>
      </c>
      <c r="T1597" s="145">
        <f t="shared" si="767"/>
        <v>7.8600000000000003E-2</v>
      </c>
      <c r="U1597" s="143">
        <f t="shared" si="773"/>
        <v>2</v>
      </c>
      <c r="V1597" s="143">
        <v>252</v>
      </c>
      <c r="W1597" s="142">
        <f t="shared" si="759"/>
        <v>1.0006006869999999</v>
      </c>
      <c r="X1597" s="135">
        <f t="shared" si="760"/>
        <v>0.48371170000000002</v>
      </c>
      <c r="Y1597" s="135">
        <f t="shared" si="761"/>
        <v>0</v>
      </c>
      <c r="Z1597" s="148" t="str">
        <f t="shared" si="770"/>
        <v>A+J=</v>
      </c>
      <c r="AA1597" s="140">
        <f t="shared" si="771"/>
        <v>45677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4"/>
      <c r="DX1597" s="1"/>
      <c r="DY1597" s="1"/>
      <c r="DZ1597" s="1"/>
      <c r="EA1597" s="1"/>
      <c r="EB1597" s="1"/>
      <c r="EC1597" s="1"/>
    </row>
    <row r="1598" spans="1:133" ht="15" x14ac:dyDescent="0.2">
      <c r="A1598" s="134">
        <f t="shared" si="762"/>
        <v>45651</v>
      </c>
      <c r="B1598" s="135">
        <f t="shared" si="754"/>
        <v>806.22673309000004</v>
      </c>
      <c r="C1598" s="220">
        <f t="shared" si="753"/>
        <v>602.29161973080738</v>
      </c>
      <c r="D1598" s="136">
        <f t="shared" si="763"/>
        <v>6997.15</v>
      </c>
      <c r="E1598" s="137">
        <f t="shared" si="775"/>
        <v>7036.33</v>
      </c>
      <c r="F1598" s="138">
        <f t="shared" si="776"/>
        <v>45616</v>
      </c>
      <c r="G1598" s="139">
        <f t="shared" si="755"/>
        <v>5.5994226220676957E-3</v>
      </c>
      <c r="H1598" s="140">
        <f t="shared" si="768"/>
        <v>45677</v>
      </c>
      <c r="I1598" s="140">
        <f t="shared" si="756"/>
        <v>45677</v>
      </c>
      <c r="J1598" s="141">
        <f t="shared" si="764"/>
        <v>19</v>
      </c>
      <c r="K1598" s="141">
        <f t="shared" si="778"/>
        <v>3</v>
      </c>
      <c r="L1598" s="8">
        <f t="shared" si="765"/>
        <v>1.00088204</v>
      </c>
      <c r="M1598" s="142">
        <f t="shared" si="777"/>
        <v>1.00559942</v>
      </c>
      <c r="N1598" s="142">
        <f t="shared" si="772"/>
        <v>1.336214815896746</v>
      </c>
      <c r="O1598" s="135">
        <f t="shared" si="774"/>
        <v>1.33739341</v>
      </c>
      <c r="P1598" s="135">
        <f t="shared" si="757"/>
        <v>805.50084312000001</v>
      </c>
      <c r="Q1598" s="190">
        <f t="shared" si="769"/>
        <v>0</v>
      </c>
      <c r="R1598" s="191">
        <f t="shared" si="766"/>
        <v>0</v>
      </c>
      <c r="S1598" s="135">
        <f t="shared" si="758"/>
        <v>0</v>
      </c>
      <c r="T1598" s="145">
        <f t="shared" si="767"/>
        <v>7.8600000000000003E-2</v>
      </c>
      <c r="U1598" s="143">
        <f t="shared" si="773"/>
        <v>3</v>
      </c>
      <c r="V1598" s="143">
        <v>252</v>
      </c>
      <c r="W1598" s="142">
        <f t="shared" si="759"/>
        <v>1.000901166</v>
      </c>
      <c r="X1598" s="135">
        <f t="shared" si="760"/>
        <v>0.72588997</v>
      </c>
      <c r="Y1598" s="135">
        <f t="shared" si="761"/>
        <v>0</v>
      </c>
      <c r="Z1598" s="148" t="str">
        <f t="shared" si="770"/>
        <v>A+J=</v>
      </c>
      <c r="AA1598" s="140">
        <f t="shared" si="771"/>
        <v>45677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4"/>
      <c r="DX1598" s="1"/>
      <c r="DY1598" s="1"/>
      <c r="DZ1598" s="1"/>
      <c r="EA1598" s="1"/>
      <c r="EB1598" s="1"/>
      <c r="EC1598" s="1"/>
    </row>
    <row r="1599" spans="1:133" ht="15" x14ac:dyDescent="0.2">
      <c r="A1599" s="134">
        <f t="shared" si="762"/>
        <v>45652</v>
      </c>
      <c r="B1599" s="135">
        <f t="shared" si="754"/>
        <v>806.22673309000004</v>
      </c>
      <c r="C1599" s="220">
        <f t="shared" si="753"/>
        <v>602.29161973080738</v>
      </c>
      <c r="D1599" s="136">
        <f t="shared" si="763"/>
        <v>6997.15</v>
      </c>
      <c r="E1599" s="137">
        <f t="shared" si="775"/>
        <v>7036.33</v>
      </c>
      <c r="F1599" s="138">
        <f t="shared" si="776"/>
        <v>45616</v>
      </c>
      <c r="G1599" s="139">
        <f t="shared" si="755"/>
        <v>5.5994226220676957E-3</v>
      </c>
      <c r="H1599" s="140">
        <f t="shared" si="768"/>
        <v>45677</v>
      </c>
      <c r="I1599" s="140">
        <f t="shared" si="756"/>
        <v>45677</v>
      </c>
      <c r="J1599" s="141">
        <f t="shared" si="764"/>
        <v>19</v>
      </c>
      <c r="K1599" s="141">
        <f t="shared" si="778"/>
        <v>3</v>
      </c>
      <c r="L1599" s="8">
        <f t="shared" si="765"/>
        <v>1.00088204</v>
      </c>
      <c r="M1599" s="142">
        <f t="shared" si="777"/>
        <v>1.00559942</v>
      </c>
      <c r="N1599" s="142">
        <f t="shared" si="772"/>
        <v>1.336214815896746</v>
      </c>
      <c r="O1599" s="135">
        <f t="shared" si="774"/>
        <v>1.33739341</v>
      </c>
      <c r="P1599" s="135">
        <f t="shared" si="757"/>
        <v>805.50084312000001</v>
      </c>
      <c r="Q1599" s="190">
        <f t="shared" si="769"/>
        <v>0</v>
      </c>
      <c r="R1599" s="191">
        <f t="shared" si="766"/>
        <v>0</v>
      </c>
      <c r="S1599" s="135">
        <f t="shared" si="758"/>
        <v>0</v>
      </c>
      <c r="T1599" s="145">
        <f t="shared" si="767"/>
        <v>7.8600000000000003E-2</v>
      </c>
      <c r="U1599" s="143">
        <f t="shared" si="773"/>
        <v>3</v>
      </c>
      <c r="V1599" s="143">
        <v>252</v>
      </c>
      <c r="W1599" s="142">
        <f t="shared" si="759"/>
        <v>1.000901166</v>
      </c>
      <c r="X1599" s="135">
        <f t="shared" si="760"/>
        <v>0.72588997</v>
      </c>
      <c r="Y1599" s="135">
        <f t="shared" si="761"/>
        <v>0</v>
      </c>
      <c r="Z1599" s="148" t="str">
        <f t="shared" si="770"/>
        <v>A+J=</v>
      </c>
      <c r="AA1599" s="140">
        <f t="shared" si="771"/>
        <v>45677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4"/>
      <c r="DX1599" s="1"/>
      <c r="DY1599" s="1"/>
      <c r="DZ1599" s="1"/>
      <c r="EA1599" s="1"/>
      <c r="EB1599" s="1"/>
      <c r="EC1599" s="1"/>
    </row>
    <row r="1600" spans="1:133" ht="15" x14ac:dyDescent="0.2">
      <c r="A1600" s="134">
        <f t="shared" si="762"/>
        <v>45653</v>
      </c>
      <c r="B1600" s="135">
        <f t="shared" si="754"/>
        <v>806.70587578000004</v>
      </c>
      <c r="C1600" s="220">
        <f t="shared" si="753"/>
        <v>602.29161973080738</v>
      </c>
      <c r="D1600" s="136">
        <f t="shared" si="763"/>
        <v>6997.15</v>
      </c>
      <c r="E1600" s="137">
        <f t="shared" si="775"/>
        <v>7036.33</v>
      </c>
      <c r="F1600" s="138">
        <f t="shared" si="776"/>
        <v>45616</v>
      </c>
      <c r="G1600" s="139">
        <f t="shared" si="755"/>
        <v>5.5994226220676957E-3</v>
      </c>
      <c r="H1600" s="140">
        <f t="shared" si="768"/>
        <v>45677</v>
      </c>
      <c r="I1600" s="140">
        <f t="shared" si="756"/>
        <v>45677</v>
      </c>
      <c r="J1600" s="141">
        <f t="shared" si="764"/>
        <v>19</v>
      </c>
      <c r="K1600" s="141">
        <f t="shared" si="778"/>
        <v>4</v>
      </c>
      <c r="L1600" s="8">
        <f t="shared" si="765"/>
        <v>1.0011762200000001</v>
      </c>
      <c r="M1600" s="142">
        <f t="shared" si="777"/>
        <v>1.00559942</v>
      </c>
      <c r="N1600" s="142">
        <f t="shared" si="772"/>
        <v>1.336214815896746</v>
      </c>
      <c r="O1600" s="135">
        <f t="shared" si="774"/>
        <v>1.3377864900000001</v>
      </c>
      <c r="P1600" s="135">
        <f t="shared" si="757"/>
        <v>805.73759190999999</v>
      </c>
      <c r="Q1600" s="190">
        <f t="shared" si="769"/>
        <v>0</v>
      </c>
      <c r="R1600" s="191">
        <f t="shared" si="766"/>
        <v>0</v>
      </c>
      <c r="S1600" s="135">
        <f t="shared" si="758"/>
        <v>0</v>
      </c>
      <c r="T1600" s="145">
        <f t="shared" si="767"/>
        <v>7.8600000000000003E-2</v>
      </c>
      <c r="U1600" s="143">
        <f t="shared" si="773"/>
        <v>4</v>
      </c>
      <c r="V1600" s="143">
        <v>252</v>
      </c>
      <c r="W1600" s="142">
        <f t="shared" si="759"/>
        <v>1.0012017360000001</v>
      </c>
      <c r="X1600" s="135">
        <f t="shared" si="760"/>
        <v>0.96828387000000005</v>
      </c>
      <c r="Y1600" s="135">
        <f t="shared" si="761"/>
        <v>0</v>
      </c>
      <c r="Z1600" s="148" t="str">
        <f t="shared" si="770"/>
        <v>A+J=</v>
      </c>
      <c r="AA1600" s="140">
        <f t="shared" si="771"/>
        <v>45677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4"/>
      <c r="DX1600" s="1"/>
      <c r="DY1600" s="1"/>
      <c r="DZ1600" s="1"/>
      <c r="EA1600" s="1"/>
      <c r="EB1600" s="1"/>
      <c r="EC1600" s="1"/>
    </row>
    <row r="1601" spans="1:133" ht="15" x14ac:dyDescent="0.2">
      <c r="A1601" s="134">
        <f t="shared" si="762"/>
        <v>45654</v>
      </c>
      <c r="B1601" s="135">
        <f t="shared" si="754"/>
        <v>807.18531696000002</v>
      </c>
      <c r="C1601" s="220">
        <f t="shared" si="753"/>
        <v>602.29161973080738</v>
      </c>
      <c r="D1601" s="136">
        <f t="shared" si="763"/>
        <v>6997.15</v>
      </c>
      <c r="E1601" s="137">
        <f t="shared" si="775"/>
        <v>7036.33</v>
      </c>
      <c r="F1601" s="138">
        <f t="shared" si="776"/>
        <v>45616</v>
      </c>
      <c r="G1601" s="139">
        <f t="shared" si="755"/>
        <v>5.5994226220676957E-3</v>
      </c>
      <c r="H1601" s="140">
        <f t="shared" si="768"/>
        <v>45677</v>
      </c>
      <c r="I1601" s="140">
        <f t="shared" si="756"/>
        <v>45677</v>
      </c>
      <c r="J1601" s="141">
        <f t="shared" si="764"/>
        <v>19</v>
      </c>
      <c r="K1601" s="141">
        <f t="shared" si="778"/>
        <v>5</v>
      </c>
      <c r="L1601" s="8">
        <f t="shared" si="765"/>
        <v>1.0014704999999999</v>
      </c>
      <c r="M1601" s="142">
        <f t="shared" si="777"/>
        <v>1.00559942</v>
      </c>
      <c r="N1601" s="142">
        <f t="shared" si="772"/>
        <v>1.336214815896746</v>
      </c>
      <c r="O1601" s="135">
        <f t="shared" si="774"/>
        <v>1.3381797099999999</v>
      </c>
      <c r="P1601" s="135">
        <f t="shared" si="757"/>
        <v>805.97442502000001</v>
      </c>
      <c r="Q1601" s="190">
        <f t="shared" si="769"/>
        <v>0</v>
      </c>
      <c r="R1601" s="191">
        <f t="shared" si="766"/>
        <v>0</v>
      </c>
      <c r="S1601" s="135">
        <f t="shared" si="758"/>
        <v>0</v>
      </c>
      <c r="T1601" s="145">
        <f t="shared" si="767"/>
        <v>7.8600000000000003E-2</v>
      </c>
      <c r="U1601" s="143">
        <f t="shared" si="773"/>
        <v>5</v>
      </c>
      <c r="V1601" s="143">
        <v>252</v>
      </c>
      <c r="W1601" s="142">
        <f t="shared" si="759"/>
        <v>1.0015023949999999</v>
      </c>
      <c r="X1601" s="135">
        <f t="shared" si="760"/>
        <v>1.21089194</v>
      </c>
      <c r="Y1601" s="135">
        <f t="shared" si="761"/>
        <v>0</v>
      </c>
      <c r="Z1601" s="148" t="str">
        <f t="shared" si="770"/>
        <v>A+J=</v>
      </c>
      <c r="AA1601" s="140">
        <f t="shared" si="771"/>
        <v>45677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4"/>
      <c r="DX1601" s="1"/>
      <c r="DY1601" s="1"/>
      <c r="DZ1601" s="1"/>
      <c r="EA1601" s="1"/>
      <c r="EB1601" s="1"/>
      <c r="EC1601" s="1"/>
    </row>
    <row r="1602" spans="1:133" ht="15" x14ac:dyDescent="0.2">
      <c r="A1602" s="134">
        <f t="shared" si="762"/>
        <v>45655</v>
      </c>
      <c r="B1602" s="135">
        <f t="shared" si="754"/>
        <v>807.18531696000002</v>
      </c>
      <c r="C1602" s="220">
        <f t="shared" si="753"/>
        <v>602.29161973080738</v>
      </c>
      <c r="D1602" s="136">
        <f t="shared" si="763"/>
        <v>6997.15</v>
      </c>
      <c r="E1602" s="137">
        <f t="shared" si="775"/>
        <v>7036.33</v>
      </c>
      <c r="F1602" s="138">
        <f t="shared" si="776"/>
        <v>45616</v>
      </c>
      <c r="G1602" s="139">
        <f t="shared" si="755"/>
        <v>5.5994226220676957E-3</v>
      </c>
      <c r="H1602" s="140">
        <f t="shared" si="768"/>
        <v>45677</v>
      </c>
      <c r="I1602" s="140">
        <f t="shared" si="756"/>
        <v>45677</v>
      </c>
      <c r="J1602" s="141">
        <f t="shared" si="764"/>
        <v>19</v>
      </c>
      <c r="K1602" s="141">
        <f t="shared" si="778"/>
        <v>5</v>
      </c>
      <c r="L1602" s="8">
        <f t="shared" si="765"/>
        <v>1.0014704999999999</v>
      </c>
      <c r="M1602" s="142">
        <f t="shared" si="777"/>
        <v>1.00559942</v>
      </c>
      <c r="N1602" s="142">
        <f t="shared" si="772"/>
        <v>1.336214815896746</v>
      </c>
      <c r="O1602" s="135">
        <f t="shared" si="774"/>
        <v>1.3381797099999999</v>
      </c>
      <c r="P1602" s="135">
        <f t="shared" si="757"/>
        <v>805.97442502000001</v>
      </c>
      <c r="Q1602" s="190">
        <f t="shared" si="769"/>
        <v>0</v>
      </c>
      <c r="R1602" s="191">
        <f t="shared" si="766"/>
        <v>0</v>
      </c>
      <c r="S1602" s="135">
        <f t="shared" si="758"/>
        <v>0</v>
      </c>
      <c r="T1602" s="145">
        <f t="shared" si="767"/>
        <v>7.8600000000000003E-2</v>
      </c>
      <c r="U1602" s="143">
        <f t="shared" si="773"/>
        <v>5</v>
      </c>
      <c r="V1602" s="143">
        <v>252</v>
      </c>
      <c r="W1602" s="142">
        <f t="shared" si="759"/>
        <v>1.0015023949999999</v>
      </c>
      <c r="X1602" s="135">
        <f t="shared" si="760"/>
        <v>1.21089194</v>
      </c>
      <c r="Y1602" s="135">
        <f t="shared" si="761"/>
        <v>0</v>
      </c>
      <c r="Z1602" s="148" t="str">
        <f t="shared" si="770"/>
        <v>A+J=</v>
      </c>
      <c r="AA1602" s="140">
        <f t="shared" si="771"/>
        <v>45677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4"/>
      <c r="DX1602" s="1"/>
      <c r="DY1602" s="1"/>
      <c r="DZ1602" s="1"/>
      <c r="EA1602" s="1"/>
      <c r="EB1602" s="1"/>
      <c r="EC1602" s="1"/>
    </row>
    <row r="1603" spans="1:133" ht="15" x14ac:dyDescent="0.2">
      <c r="A1603" s="134">
        <f t="shared" si="762"/>
        <v>45656</v>
      </c>
      <c r="B1603" s="135">
        <f t="shared" si="754"/>
        <v>807.18531696000002</v>
      </c>
      <c r="C1603" s="220">
        <f t="shared" si="753"/>
        <v>602.29161973080738</v>
      </c>
      <c r="D1603" s="136">
        <f t="shared" si="763"/>
        <v>6997.15</v>
      </c>
      <c r="E1603" s="137">
        <f t="shared" si="775"/>
        <v>7036.33</v>
      </c>
      <c r="F1603" s="138">
        <f t="shared" si="776"/>
        <v>45616</v>
      </c>
      <c r="G1603" s="139">
        <f t="shared" si="755"/>
        <v>5.5994226220676957E-3</v>
      </c>
      <c r="H1603" s="140">
        <f t="shared" si="768"/>
        <v>45677</v>
      </c>
      <c r="I1603" s="140">
        <f t="shared" si="756"/>
        <v>45677</v>
      </c>
      <c r="J1603" s="141">
        <f t="shared" si="764"/>
        <v>19</v>
      </c>
      <c r="K1603" s="141">
        <f t="shared" si="778"/>
        <v>5</v>
      </c>
      <c r="L1603" s="8">
        <f t="shared" si="765"/>
        <v>1.0014704999999999</v>
      </c>
      <c r="M1603" s="142">
        <f t="shared" si="777"/>
        <v>1.00559942</v>
      </c>
      <c r="N1603" s="142">
        <f t="shared" si="772"/>
        <v>1.336214815896746</v>
      </c>
      <c r="O1603" s="135">
        <f t="shared" si="774"/>
        <v>1.3381797099999999</v>
      </c>
      <c r="P1603" s="135">
        <f t="shared" si="757"/>
        <v>805.97442502000001</v>
      </c>
      <c r="Q1603" s="190">
        <f t="shared" si="769"/>
        <v>0</v>
      </c>
      <c r="R1603" s="191">
        <f t="shared" si="766"/>
        <v>0</v>
      </c>
      <c r="S1603" s="135">
        <f t="shared" si="758"/>
        <v>0</v>
      </c>
      <c r="T1603" s="145">
        <f t="shared" si="767"/>
        <v>7.8600000000000003E-2</v>
      </c>
      <c r="U1603" s="143">
        <f t="shared" si="773"/>
        <v>5</v>
      </c>
      <c r="V1603" s="143">
        <v>252</v>
      </c>
      <c r="W1603" s="142">
        <f t="shared" si="759"/>
        <v>1.0015023949999999</v>
      </c>
      <c r="X1603" s="135">
        <f t="shared" si="760"/>
        <v>1.21089194</v>
      </c>
      <c r="Y1603" s="135">
        <f t="shared" si="761"/>
        <v>0</v>
      </c>
      <c r="Z1603" s="148" t="str">
        <f t="shared" si="770"/>
        <v>A+J=</v>
      </c>
      <c r="AA1603" s="140">
        <f t="shared" si="771"/>
        <v>45677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4"/>
      <c r="DX1603" s="1"/>
      <c r="DY1603" s="1"/>
      <c r="DZ1603" s="1"/>
      <c r="EA1603" s="1"/>
      <c r="EB1603" s="1"/>
      <c r="EC1603" s="1"/>
    </row>
    <row r="1604" spans="1:133" ht="15" x14ac:dyDescent="0.2">
      <c r="A1604" s="134">
        <f t="shared" si="762"/>
        <v>45657</v>
      </c>
      <c r="B1604" s="135">
        <f t="shared" si="754"/>
        <v>807.66504028999998</v>
      </c>
      <c r="C1604" s="220">
        <f t="shared" si="753"/>
        <v>602.29161973080738</v>
      </c>
      <c r="D1604" s="136">
        <f t="shared" si="763"/>
        <v>6997.15</v>
      </c>
      <c r="E1604" s="137">
        <f t="shared" si="775"/>
        <v>7036.33</v>
      </c>
      <c r="F1604" s="138">
        <f t="shared" si="776"/>
        <v>45616</v>
      </c>
      <c r="G1604" s="139">
        <f t="shared" si="755"/>
        <v>5.5994226220676957E-3</v>
      </c>
      <c r="H1604" s="140">
        <f t="shared" si="768"/>
        <v>45677</v>
      </c>
      <c r="I1604" s="140">
        <f t="shared" si="756"/>
        <v>45677</v>
      </c>
      <c r="J1604" s="141">
        <f t="shared" si="764"/>
        <v>19</v>
      </c>
      <c r="K1604" s="141">
        <f t="shared" si="778"/>
        <v>6</v>
      </c>
      <c r="L1604" s="8">
        <f t="shared" si="765"/>
        <v>1.00176486</v>
      </c>
      <c r="M1604" s="142">
        <f t="shared" si="777"/>
        <v>1.00559942</v>
      </c>
      <c r="N1604" s="142">
        <f t="shared" si="772"/>
        <v>1.336214815896746</v>
      </c>
      <c r="O1604" s="135">
        <f t="shared" si="774"/>
        <v>1.33857304</v>
      </c>
      <c r="P1604" s="135">
        <f t="shared" si="757"/>
        <v>806.21132437999995</v>
      </c>
      <c r="Q1604" s="190">
        <f t="shared" si="769"/>
        <v>0</v>
      </c>
      <c r="R1604" s="191">
        <f t="shared" si="766"/>
        <v>0</v>
      </c>
      <c r="S1604" s="135">
        <f t="shared" si="758"/>
        <v>0</v>
      </c>
      <c r="T1604" s="145">
        <f t="shared" si="767"/>
        <v>7.8600000000000003E-2</v>
      </c>
      <c r="U1604" s="143">
        <f t="shared" si="773"/>
        <v>6</v>
      </c>
      <c r="V1604" s="143">
        <v>252</v>
      </c>
      <c r="W1604" s="142">
        <f t="shared" si="759"/>
        <v>1.001803145</v>
      </c>
      <c r="X1604" s="135">
        <f t="shared" si="760"/>
        <v>1.4537159100000001</v>
      </c>
      <c r="Y1604" s="135">
        <f t="shared" si="761"/>
        <v>0</v>
      </c>
      <c r="Z1604" s="148" t="str">
        <f t="shared" si="770"/>
        <v>A+J=</v>
      </c>
      <c r="AA1604" s="140">
        <f t="shared" si="771"/>
        <v>45677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4"/>
      <c r="DX1604" s="1"/>
      <c r="DY1604" s="1"/>
      <c r="DZ1604" s="1"/>
      <c r="EA1604" s="1"/>
      <c r="EB1604" s="1"/>
      <c r="EC1604" s="1"/>
    </row>
    <row r="1605" spans="1:133" ht="15" x14ac:dyDescent="0.2">
      <c r="A1605" s="134">
        <f t="shared" si="762"/>
        <v>45658</v>
      </c>
      <c r="B1605" s="135">
        <f t="shared" si="754"/>
        <v>808.14504510000006</v>
      </c>
      <c r="C1605" s="220">
        <f t="shared" si="753"/>
        <v>602.29161973080738</v>
      </c>
      <c r="D1605" s="136">
        <f t="shared" si="763"/>
        <v>6997.15</v>
      </c>
      <c r="E1605" s="137">
        <f t="shared" si="775"/>
        <v>7036.33</v>
      </c>
      <c r="F1605" s="138">
        <f t="shared" si="776"/>
        <v>45616</v>
      </c>
      <c r="G1605" s="139">
        <f t="shared" si="755"/>
        <v>5.5994226220676957E-3</v>
      </c>
      <c r="H1605" s="140">
        <f t="shared" si="768"/>
        <v>45677</v>
      </c>
      <c r="I1605" s="140">
        <f t="shared" si="756"/>
        <v>45677</v>
      </c>
      <c r="J1605" s="141">
        <f t="shared" si="764"/>
        <v>19</v>
      </c>
      <c r="K1605" s="141">
        <f t="shared" si="778"/>
        <v>7</v>
      </c>
      <c r="L1605" s="8">
        <f t="shared" si="765"/>
        <v>1.0020593</v>
      </c>
      <c r="M1605" s="142">
        <f t="shared" si="777"/>
        <v>1.00559942</v>
      </c>
      <c r="N1605" s="142">
        <f t="shared" si="772"/>
        <v>1.336214815896746</v>
      </c>
      <c r="O1605" s="135">
        <f t="shared" si="774"/>
        <v>1.3389664800000001</v>
      </c>
      <c r="P1605" s="135">
        <f t="shared" si="757"/>
        <v>806.44829000000004</v>
      </c>
      <c r="Q1605" s="190">
        <f t="shared" si="769"/>
        <v>0</v>
      </c>
      <c r="R1605" s="191">
        <f t="shared" si="766"/>
        <v>0</v>
      </c>
      <c r="S1605" s="135">
        <f t="shared" si="758"/>
        <v>0</v>
      </c>
      <c r="T1605" s="145">
        <f t="shared" si="767"/>
        <v>7.8600000000000003E-2</v>
      </c>
      <c r="U1605" s="143">
        <f t="shared" si="773"/>
        <v>7</v>
      </c>
      <c r="V1605" s="143">
        <v>252</v>
      </c>
      <c r="W1605" s="142">
        <f t="shared" si="759"/>
        <v>1.002103985</v>
      </c>
      <c r="X1605" s="135">
        <f t="shared" si="760"/>
        <v>1.6967551000000001</v>
      </c>
      <c r="Y1605" s="135">
        <f t="shared" si="761"/>
        <v>0</v>
      </c>
      <c r="Z1605" s="148" t="str">
        <f t="shared" si="770"/>
        <v>A+J=</v>
      </c>
      <c r="AA1605" s="140">
        <f t="shared" si="771"/>
        <v>45677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4"/>
      <c r="DX1605" s="1"/>
      <c r="DY1605" s="1"/>
      <c r="DZ1605" s="1"/>
      <c r="EA1605" s="1"/>
      <c r="EB1605" s="1"/>
      <c r="EC1605" s="1"/>
    </row>
    <row r="1606" spans="1:133" ht="15" x14ac:dyDescent="0.2">
      <c r="A1606" s="134">
        <f t="shared" si="762"/>
        <v>45659</v>
      </c>
      <c r="B1606" s="135">
        <f t="shared" si="754"/>
        <v>808.14504510000006</v>
      </c>
      <c r="C1606" s="220">
        <f t="shared" si="753"/>
        <v>602.29161973080738</v>
      </c>
      <c r="D1606" s="136">
        <f t="shared" si="763"/>
        <v>6997.15</v>
      </c>
      <c r="E1606" s="137">
        <f t="shared" si="775"/>
        <v>7036.33</v>
      </c>
      <c r="F1606" s="138">
        <f t="shared" si="776"/>
        <v>45616</v>
      </c>
      <c r="G1606" s="139">
        <f t="shared" si="755"/>
        <v>5.5994226220676957E-3</v>
      </c>
      <c r="H1606" s="140">
        <f t="shared" si="768"/>
        <v>45677</v>
      </c>
      <c r="I1606" s="140">
        <f t="shared" si="756"/>
        <v>45677</v>
      </c>
      <c r="J1606" s="141">
        <f t="shared" si="764"/>
        <v>19</v>
      </c>
      <c r="K1606" s="141">
        <f t="shared" si="778"/>
        <v>7</v>
      </c>
      <c r="L1606" s="8">
        <f t="shared" si="765"/>
        <v>1.0020593</v>
      </c>
      <c r="M1606" s="142">
        <f t="shared" si="777"/>
        <v>1.00559942</v>
      </c>
      <c r="N1606" s="142">
        <f t="shared" si="772"/>
        <v>1.336214815896746</v>
      </c>
      <c r="O1606" s="135">
        <f t="shared" si="774"/>
        <v>1.3389664800000001</v>
      </c>
      <c r="P1606" s="135">
        <f t="shared" si="757"/>
        <v>806.44829000000004</v>
      </c>
      <c r="Q1606" s="190">
        <f t="shared" si="769"/>
        <v>0</v>
      </c>
      <c r="R1606" s="191">
        <f t="shared" si="766"/>
        <v>0</v>
      </c>
      <c r="S1606" s="135">
        <f t="shared" si="758"/>
        <v>0</v>
      </c>
      <c r="T1606" s="145">
        <f t="shared" si="767"/>
        <v>7.8600000000000003E-2</v>
      </c>
      <c r="U1606" s="143">
        <f t="shared" si="773"/>
        <v>7</v>
      </c>
      <c r="V1606" s="143">
        <v>252</v>
      </c>
      <c r="W1606" s="142">
        <f t="shared" si="759"/>
        <v>1.002103985</v>
      </c>
      <c r="X1606" s="135">
        <f t="shared" si="760"/>
        <v>1.6967551000000001</v>
      </c>
      <c r="Y1606" s="135">
        <f t="shared" si="761"/>
        <v>0</v>
      </c>
      <c r="Z1606" s="148" t="str">
        <f t="shared" si="770"/>
        <v>A+J=</v>
      </c>
      <c r="AA1606" s="140">
        <f t="shared" si="771"/>
        <v>45677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4"/>
      <c r="DX1606" s="1"/>
      <c r="DY1606" s="1"/>
      <c r="DZ1606" s="1"/>
      <c r="EA1606" s="1"/>
      <c r="EB1606" s="1"/>
      <c r="EC1606" s="1"/>
    </row>
    <row r="1607" spans="1:133" ht="15" x14ac:dyDescent="0.2">
      <c r="A1607" s="134">
        <f t="shared" si="762"/>
        <v>45660</v>
      </c>
      <c r="B1607" s="135">
        <f t="shared" si="754"/>
        <v>808.62534437000011</v>
      </c>
      <c r="C1607" s="220">
        <f t="shared" si="753"/>
        <v>602.29161973080738</v>
      </c>
      <c r="D1607" s="136">
        <f t="shared" si="763"/>
        <v>6997.15</v>
      </c>
      <c r="E1607" s="137">
        <f t="shared" si="775"/>
        <v>7036.33</v>
      </c>
      <c r="F1607" s="138">
        <f t="shared" si="776"/>
        <v>45616</v>
      </c>
      <c r="G1607" s="139">
        <f t="shared" si="755"/>
        <v>5.5994226220676957E-3</v>
      </c>
      <c r="H1607" s="140">
        <f t="shared" si="768"/>
        <v>45677</v>
      </c>
      <c r="I1607" s="140">
        <f t="shared" si="756"/>
        <v>45677</v>
      </c>
      <c r="J1607" s="141">
        <f t="shared" si="764"/>
        <v>19</v>
      </c>
      <c r="K1607" s="141">
        <f t="shared" si="778"/>
        <v>8</v>
      </c>
      <c r="L1607" s="8">
        <f t="shared" si="765"/>
        <v>1.0023538400000001</v>
      </c>
      <c r="M1607" s="142">
        <f t="shared" si="777"/>
        <v>1.00559942</v>
      </c>
      <c r="N1607" s="142">
        <f t="shared" si="772"/>
        <v>1.336214815896746</v>
      </c>
      <c r="O1607" s="135">
        <f t="shared" si="774"/>
        <v>1.33936005</v>
      </c>
      <c r="P1607" s="135">
        <f t="shared" si="757"/>
        <v>806.68533391000005</v>
      </c>
      <c r="Q1607" s="190">
        <f t="shared" si="769"/>
        <v>0</v>
      </c>
      <c r="R1607" s="191">
        <f t="shared" si="766"/>
        <v>0</v>
      </c>
      <c r="S1607" s="135">
        <f t="shared" si="758"/>
        <v>0</v>
      </c>
      <c r="T1607" s="145">
        <f t="shared" si="767"/>
        <v>7.8600000000000003E-2</v>
      </c>
      <c r="U1607" s="143">
        <f t="shared" si="773"/>
        <v>8</v>
      </c>
      <c r="V1607" s="143">
        <v>252</v>
      </c>
      <c r="W1607" s="142">
        <f t="shared" si="759"/>
        <v>1.0024049159999999</v>
      </c>
      <c r="X1607" s="135">
        <f t="shared" si="760"/>
        <v>1.9400104600000001</v>
      </c>
      <c r="Y1607" s="135">
        <f t="shared" si="761"/>
        <v>0</v>
      </c>
      <c r="Z1607" s="148" t="str">
        <f t="shared" si="770"/>
        <v>A+J=</v>
      </c>
      <c r="AA1607" s="140">
        <f t="shared" si="771"/>
        <v>45677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4"/>
      <c r="DX1607" s="1"/>
      <c r="DY1607" s="1"/>
      <c r="DZ1607" s="1"/>
      <c r="EA1607" s="1"/>
      <c r="EB1607" s="1"/>
      <c r="EC1607" s="1"/>
    </row>
    <row r="1608" spans="1:133" ht="15" x14ac:dyDescent="0.2">
      <c r="A1608" s="134">
        <f t="shared" si="762"/>
        <v>45661</v>
      </c>
      <c r="B1608" s="135">
        <f t="shared" si="754"/>
        <v>809.10591933000001</v>
      </c>
      <c r="C1608" s="220">
        <f t="shared" si="753"/>
        <v>602.29161973080738</v>
      </c>
      <c r="D1608" s="136">
        <f t="shared" si="763"/>
        <v>6997.15</v>
      </c>
      <c r="E1608" s="137">
        <f t="shared" si="775"/>
        <v>7036.33</v>
      </c>
      <c r="F1608" s="138">
        <f t="shared" si="776"/>
        <v>45616</v>
      </c>
      <c r="G1608" s="139">
        <f t="shared" si="755"/>
        <v>5.5994226220676957E-3</v>
      </c>
      <c r="H1608" s="140">
        <f t="shared" si="768"/>
        <v>45677</v>
      </c>
      <c r="I1608" s="140">
        <f t="shared" si="756"/>
        <v>45677</v>
      </c>
      <c r="J1608" s="141">
        <f t="shared" si="764"/>
        <v>19</v>
      </c>
      <c r="K1608" s="141">
        <f t="shared" si="778"/>
        <v>9</v>
      </c>
      <c r="L1608" s="8">
        <f t="shared" si="765"/>
        <v>1.0026484600000001</v>
      </c>
      <c r="M1608" s="142">
        <f t="shared" si="777"/>
        <v>1.00559942</v>
      </c>
      <c r="N1608" s="142">
        <f t="shared" si="772"/>
        <v>1.336214815896746</v>
      </c>
      <c r="O1608" s="135">
        <f t="shared" si="774"/>
        <v>1.33975372</v>
      </c>
      <c r="P1608" s="135">
        <f t="shared" si="757"/>
        <v>806.92243804999998</v>
      </c>
      <c r="Q1608" s="190">
        <f t="shared" si="769"/>
        <v>0</v>
      </c>
      <c r="R1608" s="191">
        <f t="shared" si="766"/>
        <v>0</v>
      </c>
      <c r="S1608" s="135">
        <f t="shared" si="758"/>
        <v>0</v>
      </c>
      <c r="T1608" s="145">
        <f t="shared" si="767"/>
        <v>7.8600000000000003E-2</v>
      </c>
      <c r="U1608" s="143">
        <f t="shared" si="773"/>
        <v>9</v>
      </c>
      <c r="V1608" s="143">
        <v>252</v>
      </c>
      <c r="W1608" s="142">
        <f t="shared" si="759"/>
        <v>1.002705937</v>
      </c>
      <c r="X1608" s="135">
        <f t="shared" si="760"/>
        <v>2.1834812800000001</v>
      </c>
      <c r="Y1608" s="135">
        <f t="shared" si="761"/>
        <v>0</v>
      </c>
      <c r="Z1608" s="148" t="str">
        <f t="shared" si="770"/>
        <v>A+J=</v>
      </c>
      <c r="AA1608" s="140">
        <f t="shared" si="771"/>
        <v>45677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4"/>
      <c r="DX1608" s="1"/>
      <c r="DY1608" s="1"/>
      <c r="DZ1608" s="1"/>
      <c r="EA1608" s="1"/>
      <c r="EB1608" s="1"/>
      <c r="EC1608" s="1"/>
    </row>
    <row r="1609" spans="1:133" ht="15" x14ac:dyDescent="0.2">
      <c r="A1609" s="134">
        <f t="shared" si="762"/>
        <v>45662</v>
      </c>
      <c r="B1609" s="135">
        <f t="shared" si="754"/>
        <v>809.10591933000001</v>
      </c>
      <c r="C1609" s="220">
        <f t="shared" ref="C1609:C1672" si="779">C1608-(S1608/O1608)</f>
        <v>602.29161973080738</v>
      </c>
      <c r="D1609" s="136">
        <f t="shared" si="763"/>
        <v>6997.15</v>
      </c>
      <c r="E1609" s="137">
        <f t="shared" si="775"/>
        <v>7036.33</v>
      </c>
      <c r="F1609" s="138">
        <f t="shared" si="776"/>
        <v>45616</v>
      </c>
      <c r="G1609" s="139">
        <f t="shared" si="755"/>
        <v>5.5994226220676957E-3</v>
      </c>
      <c r="H1609" s="140">
        <f t="shared" si="768"/>
        <v>45677</v>
      </c>
      <c r="I1609" s="140">
        <f t="shared" si="756"/>
        <v>45677</v>
      </c>
      <c r="J1609" s="141">
        <f t="shared" si="764"/>
        <v>19</v>
      </c>
      <c r="K1609" s="141">
        <f t="shared" si="778"/>
        <v>9</v>
      </c>
      <c r="L1609" s="8">
        <f t="shared" si="765"/>
        <v>1.0026484600000001</v>
      </c>
      <c r="M1609" s="142">
        <f t="shared" si="777"/>
        <v>1.00559942</v>
      </c>
      <c r="N1609" s="142">
        <f t="shared" si="772"/>
        <v>1.336214815896746</v>
      </c>
      <c r="O1609" s="135">
        <f t="shared" si="774"/>
        <v>1.33975372</v>
      </c>
      <c r="P1609" s="135">
        <f t="shared" si="757"/>
        <v>806.92243804999998</v>
      </c>
      <c r="Q1609" s="190">
        <f t="shared" si="769"/>
        <v>0</v>
      </c>
      <c r="R1609" s="191">
        <f t="shared" si="766"/>
        <v>0</v>
      </c>
      <c r="S1609" s="135">
        <f t="shared" si="758"/>
        <v>0</v>
      </c>
      <c r="T1609" s="145">
        <f t="shared" si="767"/>
        <v>7.8600000000000003E-2</v>
      </c>
      <c r="U1609" s="143">
        <f t="shared" si="773"/>
        <v>9</v>
      </c>
      <c r="V1609" s="143">
        <v>252</v>
      </c>
      <c r="W1609" s="142">
        <f t="shared" si="759"/>
        <v>1.002705937</v>
      </c>
      <c r="X1609" s="135">
        <f t="shared" si="760"/>
        <v>2.1834812800000001</v>
      </c>
      <c r="Y1609" s="135">
        <f t="shared" si="761"/>
        <v>0</v>
      </c>
      <c r="Z1609" s="148" t="str">
        <f t="shared" si="770"/>
        <v>A+J=</v>
      </c>
      <c r="AA1609" s="140">
        <f t="shared" si="771"/>
        <v>45677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4"/>
      <c r="DX1609" s="1"/>
      <c r="DY1609" s="1"/>
      <c r="DZ1609" s="1"/>
      <c r="EA1609" s="1"/>
      <c r="EB1609" s="1"/>
      <c r="EC1609" s="1"/>
    </row>
    <row r="1610" spans="1:133" ht="15" x14ac:dyDescent="0.2">
      <c r="A1610" s="134">
        <f t="shared" si="762"/>
        <v>45663</v>
      </c>
      <c r="B1610" s="135">
        <f t="shared" ref="B1610:B1673" si="780">(P1610+X1610)</f>
        <v>809.10591933000001</v>
      </c>
      <c r="C1610" s="220">
        <f t="shared" si="779"/>
        <v>602.29161973080738</v>
      </c>
      <c r="D1610" s="136">
        <f t="shared" si="763"/>
        <v>6997.15</v>
      </c>
      <c r="E1610" s="137">
        <f t="shared" si="775"/>
        <v>7036.33</v>
      </c>
      <c r="F1610" s="138">
        <f t="shared" si="776"/>
        <v>45616</v>
      </c>
      <c r="G1610" s="139">
        <f t="shared" ref="G1610:G1673" si="781">(E1610/D1610)-1</f>
        <v>5.5994226220676957E-3</v>
      </c>
      <c r="H1610" s="140">
        <f t="shared" si="768"/>
        <v>45677</v>
      </c>
      <c r="I1610" s="140">
        <f t="shared" ref="I1610:I1673" si="782">IF(A1610&gt;I1609,H1610,I1609)</f>
        <v>45677</v>
      </c>
      <c r="J1610" s="141">
        <f t="shared" si="764"/>
        <v>19</v>
      </c>
      <c r="K1610" s="141">
        <f t="shared" si="778"/>
        <v>9</v>
      </c>
      <c r="L1610" s="8">
        <f t="shared" si="765"/>
        <v>1.0026484600000001</v>
      </c>
      <c r="M1610" s="142">
        <f t="shared" si="777"/>
        <v>1.00559942</v>
      </c>
      <c r="N1610" s="142">
        <f t="shared" si="772"/>
        <v>1.336214815896746</v>
      </c>
      <c r="O1610" s="135">
        <f t="shared" si="774"/>
        <v>1.33975372</v>
      </c>
      <c r="P1610" s="135">
        <f t="shared" ref="P1610:P1673" si="783">TRUNC(C1610*O1610,8)</f>
        <v>806.92243804999998</v>
      </c>
      <c r="Q1610" s="190">
        <f t="shared" si="769"/>
        <v>0</v>
      </c>
      <c r="R1610" s="191">
        <f t="shared" si="766"/>
        <v>0</v>
      </c>
      <c r="S1610" s="135">
        <f t="shared" ref="S1610:S1673" si="784">IF(R1610&gt;0,TRUNC(R1610*P1610,8),0)</f>
        <v>0</v>
      </c>
      <c r="T1610" s="145">
        <f t="shared" si="767"/>
        <v>7.8600000000000003E-2</v>
      </c>
      <c r="U1610" s="143">
        <f t="shared" si="773"/>
        <v>9</v>
      </c>
      <c r="V1610" s="143">
        <v>252</v>
      </c>
      <c r="W1610" s="142">
        <f t="shared" ref="W1610:W1673" si="785">ROUND((1+T1610)^TRUNC((U1610/V1610),9),9)</f>
        <v>1.002705937</v>
      </c>
      <c r="X1610" s="135">
        <f t="shared" ref="X1610:X1673" si="786">TRUNC((P1610*(W1610-1)),8)</f>
        <v>2.1834812800000001</v>
      </c>
      <c r="Y1610" s="135">
        <f t="shared" ref="Y1610:Y1673" si="787">IF(Q1610&gt;0,S1610+X1610,0)</f>
        <v>0</v>
      </c>
      <c r="Z1610" s="148" t="str">
        <f t="shared" si="770"/>
        <v>A+J=</v>
      </c>
      <c r="AA1610" s="140">
        <f t="shared" si="771"/>
        <v>45677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4"/>
      <c r="DX1610" s="1"/>
      <c r="DY1610" s="1"/>
      <c r="DZ1610" s="1"/>
      <c r="EA1610" s="1"/>
      <c r="EB1610" s="1"/>
      <c r="EC1610" s="1"/>
    </row>
    <row r="1611" spans="1:133" ht="15" x14ac:dyDescent="0.2">
      <c r="A1611" s="134">
        <f t="shared" ref="A1611:A1674" si="788">(A1610+1)</f>
        <v>45664</v>
      </c>
      <c r="B1611" s="135">
        <f t="shared" si="780"/>
        <v>809.58677612999998</v>
      </c>
      <c r="C1611" s="220">
        <f t="shared" si="779"/>
        <v>602.29161973080738</v>
      </c>
      <c r="D1611" s="136">
        <f t="shared" ref="D1611:D1674" si="789">IF(E1611=E1610,D1610,E1610)</f>
        <v>6997.15</v>
      </c>
      <c r="E1611" s="137">
        <f t="shared" si="775"/>
        <v>7036.33</v>
      </c>
      <c r="F1611" s="138">
        <f t="shared" si="776"/>
        <v>45616</v>
      </c>
      <c r="G1611" s="139">
        <f t="shared" si="781"/>
        <v>5.5994226220676957E-3</v>
      </c>
      <c r="H1611" s="140">
        <f t="shared" si="768"/>
        <v>45677</v>
      </c>
      <c r="I1611" s="140">
        <f t="shared" si="782"/>
        <v>45677</v>
      </c>
      <c r="J1611" s="141">
        <f t="shared" ref="J1611:J1674" si="790">IF(I1611=I1610,J1610,NETWORKDAYS(I1610,I1611,$AD$148:$AD$502)-1)</f>
        <v>19</v>
      </c>
      <c r="K1611" s="141">
        <f t="shared" si="778"/>
        <v>10</v>
      </c>
      <c r="L1611" s="8">
        <f t="shared" ref="L1611:L1674" si="791">IF(E1611&lt;D1611,1,TRUNC((E1611/D1611)^TRUNC((K1611/J1611),9),8))</f>
        <v>1.0029431600000001</v>
      </c>
      <c r="M1611" s="142">
        <f t="shared" si="777"/>
        <v>1.00559942</v>
      </c>
      <c r="N1611" s="142">
        <f t="shared" si="772"/>
        <v>1.336214815896746</v>
      </c>
      <c r="O1611" s="135">
        <f t="shared" si="774"/>
        <v>1.3401475</v>
      </c>
      <c r="P1611" s="135">
        <f t="shared" si="783"/>
        <v>807.15960844999995</v>
      </c>
      <c r="Q1611" s="190">
        <f t="shared" si="769"/>
        <v>0</v>
      </c>
      <c r="R1611" s="191">
        <f t="shared" ref="R1611:R1674" si="792">IF(Q1611&gt;0,VLOOKUP($A1611,$AD$10:$AI$140,6),0)</f>
        <v>0</v>
      </c>
      <c r="S1611" s="135">
        <f t="shared" si="784"/>
        <v>0</v>
      </c>
      <c r="T1611" s="145">
        <f t="shared" ref="T1611:T1674" si="793">(T1610)</f>
        <v>7.8600000000000003E-2</v>
      </c>
      <c r="U1611" s="143">
        <f t="shared" si="773"/>
        <v>10</v>
      </c>
      <c r="V1611" s="143">
        <v>252</v>
      </c>
      <c r="W1611" s="142">
        <f t="shared" si="785"/>
        <v>1.003007048</v>
      </c>
      <c r="X1611" s="135">
        <f t="shared" si="786"/>
        <v>2.4271676800000002</v>
      </c>
      <c r="Y1611" s="135">
        <f t="shared" si="787"/>
        <v>0</v>
      </c>
      <c r="Z1611" s="148" t="str">
        <f t="shared" si="770"/>
        <v>A+J=</v>
      </c>
      <c r="AA1611" s="140">
        <f t="shared" si="771"/>
        <v>45677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4"/>
      <c r="DX1611" s="1"/>
      <c r="DY1611" s="1"/>
      <c r="DZ1611" s="1"/>
      <c r="EA1611" s="1"/>
      <c r="EB1611" s="1"/>
      <c r="EC1611" s="1"/>
    </row>
    <row r="1612" spans="1:133" ht="15" x14ac:dyDescent="0.2">
      <c r="A1612" s="134">
        <f t="shared" si="788"/>
        <v>45665</v>
      </c>
      <c r="B1612" s="135">
        <f t="shared" si="780"/>
        <v>810.06792779</v>
      </c>
      <c r="C1612" s="220">
        <f t="shared" si="779"/>
        <v>602.29161973080738</v>
      </c>
      <c r="D1612" s="136">
        <f t="shared" si="789"/>
        <v>6997.15</v>
      </c>
      <c r="E1612" s="137">
        <f t="shared" si="775"/>
        <v>7036.33</v>
      </c>
      <c r="F1612" s="138">
        <f t="shared" si="776"/>
        <v>45616</v>
      </c>
      <c r="G1612" s="139">
        <f t="shared" si="781"/>
        <v>5.5994226220676957E-3</v>
      </c>
      <c r="H1612" s="140">
        <f t="shared" ref="H1612:H1675" si="794">IF(DAY(A1612)=H$9,VLOOKUP(A1612,AH$118:AN$450,4),H1611)</f>
        <v>45677</v>
      </c>
      <c r="I1612" s="140">
        <f t="shared" si="782"/>
        <v>45677</v>
      </c>
      <c r="J1612" s="141">
        <f t="shared" si="790"/>
        <v>19</v>
      </c>
      <c r="K1612" s="141">
        <f t="shared" si="778"/>
        <v>11</v>
      </c>
      <c r="L1612" s="8">
        <f t="shared" si="791"/>
        <v>1.0032379499999999</v>
      </c>
      <c r="M1612" s="142">
        <f t="shared" si="777"/>
        <v>1.00559942</v>
      </c>
      <c r="N1612" s="142">
        <f t="shared" si="772"/>
        <v>1.336214815896746</v>
      </c>
      <c r="O1612" s="135">
        <f t="shared" si="774"/>
        <v>1.3405414099999999</v>
      </c>
      <c r="P1612" s="135">
        <f t="shared" si="783"/>
        <v>807.39685713999995</v>
      </c>
      <c r="Q1612" s="190">
        <f t="shared" ref="Q1612:Q1675" si="795">IF(VLOOKUP(A1612,AD$10:AK$140,8)=VLOOKUP(A1611,AD$10:AK$140,8),0,VLOOKUP(A1612,AD$10:AK$140,8))</f>
        <v>0</v>
      </c>
      <c r="R1612" s="191">
        <f t="shared" si="792"/>
        <v>0</v>
      </c>
      <c r="S1612" s="135">
        <f t="shared" si="784"/>
        <v>0</v>
      </c>
      <c r="T1612" s="145">
        <f t="shared" si="793"/>
        <v>7.8600000000000003E-2</v>
      </c>
      <c r="U1612" s="143">
        <f t="shared" si="773"/>
        <v>11</v>
      </c>
      <c r="V1612" s="143">
        <v>252</v>
      </c>
      <c r="W1612" s="142">
        <f t="shared" si="785"/>
        <v>1.0033082499999999</v>
      </c>
      <c r="X1612" s="135">
        <f t="shared" si="786"/>
        <v>2.6710706499999999</v>
      </c>
      <c r="Y1612" s="135">
        <f t="shared" si="787"/>
        <v>0</v>
      </c>
      <c r="Z1612" s="148" t="str">
        <f t="shared" ref="Z1612:Z1675" si="796">IF($Q1611&gt;0,VLOOKUP($A1611,$AD$10:$AM$140,9),Z1611)</f>
        <v>A+J=</v>
      </c>
      <c r="AA1612" s="140">
        <f t="shared" ref="AA1612:AA1675" si="797">IF($Q1611&gt;0,VLOOKUP($A1611,$AD$10:$AM$140,10),AA1611)</f>
        <v>45677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4"/>
      <c r="DX1612" s="1"/>
      <c r="DY1612" s="1"/>
      <c r="DZ1612" s="1"/>
      <c r="EA1612" s="1"/>
      <c r="EB1612" s="1"/>
      <c r="EC1612" s="1"/>
    </row>
    <row r="1613" spans="1:133" ht="15" x14ac:dyDescent="0.2">
      <c r="A1613" s="134">
        <f t="shared" si="788"/>
        <v>45666</v>
      </c>
      <c r="B1613" s="135">
        <f t="shared" si="780"/>
        <v>810.54936153999995</v>
      </c>
      <c r="C1613" s="220">
        <f t="shared" si="779"/>
        <v>602.29161973080738</v>
      </c>
      <c r="D1613" s="136">
        <f t="shared" si="789"/>
        <v>6997.15</v>
      </c>
      <c r="E1613" s="137">
        <f t="shared" si="775"/>
        <v>7036.33</v>
      </c>
      <c r="F1613" s="138">
        <f t="shared" si="776"/>
        <v>45616</v>
      </c>
      <c r="G1613" s="139">
        <f t="shared" si="781"/>
        <v>5.5994226220676957E-3</v>
      </c>
      <c r="H1613" s="140">
        <f t="shared" si="794"/>
        <v>45677</v>
      </c>
      <c r="I1613" s="140">
        <f t="shared" si="782"/>
        <v>45677</v>
      </c>
      <c r="J1613" s="141">
        <f t="shared" si="790"/>
        <v>19</v>
      </c>
      <c r="K1613" s="141">
        <f t="shared" si="778"/>
        <v>12</v>
      </c>
      <c r="L1613" s="8">
        <f t="shared" si="791"/>
        <v>1.0035328299999999</v>
      </c>
      <c r="M1613" s="142">
        <f t="shared" si="777"/>
        <v>1.00559942</v>
      </c>
      <c r="N1613" s="142">
        <f t="shared" si="772"/>
        <v>1.336214815896746</v>
      </c>
      <c r="O1613" s="135">
        <f t="shared" si="774"/>
        <v>1.34093543</v>
      </c>
      <c r="P1613" s="135">
        <f t="shared" si="783"/>
        <v>807.63417207999998</v>
      </c>
      <c r="Q1613" s="190">
        <f t="shared" si="795"/>
        <v>0</v>
      </c>
      <c r="R1613" s="191">
        <f t="shared" si="792"/>
        <v>0</v>
      </c>
      <c r="S1613" s="135">
        <f t="shared" si="784"/>
        <v>0</v>
      </c>
      <c r="T1613" s="145">
        <f t="shared" si="793"/>
        <v>7.8600000000000003E-2</v>
      </c>
      <c r="U1613" s="143">
        <f t="shared" si="773"/>
        <v>12</v>
      </c>
      <c r="V1613" s="143">
        <v>252</v>
      </c>
      <c r="W1613" s="142">
        <f t="shared" si="785"/>
        <v>1.003609542</v>
      </c>
      <c r="X1613" s="135">
        <f t="shared" si="786"/>
        <v>2.9151894600000001</v>
      </c>
      <c r="Y1613" s="135">
        <f t="shared" si="787"/>
        <v>0</v>
      </c>
      <c r="Z1613" s="148" t="str">
        <f t="shared" si="796"/>
        <v>A+J=</v>
      </c>
      <c r="AA1613" s="140">
        <f t="shared" si="797"/>
        <v>45677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4"/>
      <c r="DX1613" s="1"/>
      <c r="DY1613" s="1"/>
      <c r="DZ1613" s="1"/>
      <c r="EA1613" s="1"/>
      <c r="EB1613" s="1"/>
      <c r="EC1613" s="1"/>
    </row>
    <row r="1614" spans="1:133" ht="15" x14ac:dyDescent="0.2">
      <c r="A1614" s="134">
        <f t="shared" si="788"/>
        <v>45667</v>
      </c>
      <c r="B1614" s="135">
        <f t="shared" si="780"/>
        <v>811.03108356999996</v>
      </c>
      <c r="C1614" s="220">
        <f t="shared" si="779"/>
        <v>602.29161973080738</v>
      </c>
      <c r="D1614" s="136">
        <f t="shared" si="789"/>
        <v>6997.15</v>
      </c>
      <c r="E1614" s="137">
        <f t="shared" si="775"/>
        <v>7036.33</v>
      </c>
      <c r="F1614" s="138">
        <f t="shared" si="776"/>
        <v>45616</v>
      </c>
      <c r="G1614" s="139">
        <f t="shared" si="781"/>
        <v>5.5994226220676957E-3</v>
      </c>
      <c r="H1614" s="140">
        <f t="shared" si="794"/>
        <v>45677</v>
      </c>
      <c r="I1614" s="140">
        <f t="shared" si="782"/>
        <v>45677</v>
      </c>
      <c r="J1614" s="141">
        <f t="shared" si="790"/>
        <v>19</v>
      </c>
      <c r="K1614" s="141">
        <f t="shared" si="778"/>
        <v>13</v>
      </c>
      <c r="L1614" s="8">
        <f t="shared" si="791"/>
        <v>1.0038278</v>
      </c>
      <c r="M1614" s="142">
        <f t="shared" si="777"/>
        <v>1.00559942</v>
      </c>
      <c r="N1614" s="142">
        <f t="shared" si="772"/>
        <v>1.336214815896746</v>
      </c>
      <c r="O1614" s="135">
        <f t="shared" si="774"/>
        <v>1.3413295700000001</v>
      </c>
      <c r="P1614" s="135">
        <f t="shared" si="783"/>
        <v>807.87155929999994</v>
      </c>
      <c r="Q1614" s="190">
        <f t="shared" si="795"/>
        <v>0</v>
      </c>
      <c r="R1614" s="191">
        <f t="shared" si="792"/>
        <v>0</v>
      </c>
      <c r="S1614" s="135">
        <f t="shared" si="784"/>
        <v>0</v>
      </c>
      <c r="T1614" s="145">
        <f t="shared" si="793"/>
        <v>7.8600000000000003E-2</v>
      </c>
      <c r="U1614" s="143">
        <f t="shared" si="773"/>
        <v>13</v>
      </c>
      <c r="V1614" s="143">
        <v>252</v>
      </c>
      <c r="W1614" s="142">
        <f t="shared" si="785"/>
        <v>1.0039109239999999</v>
      </c>
      <c r="X1614" s="135">
        <f t="shared" si="786"/>
        <v>3.1595242699999999</v>
      </c>
      <c r="Y1614" s="135">
        <f t="shared" si="787"/>
        <v>0</v>
      </c>
      <c r="Z1614" s="148" t="str">
        <f t="shared" si="796"/>
        <v>A+J=</v>
      </c>
      <c r="AA1614" s="140">
        <f t="shared" si="797"/>
        <v>45677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4"/>
      <c r="DX1614" s="1"/>
      <c r="DY1614" s="1"/>
      <c r="DZ1614" s="1"/>
      <c r="EA1614" s="1"/>
      <c r="EB1614" s="1"/>
      <c r="EC1614" s="1"/>
    </row>
    <row r="1615" spans="1:133" ht="15" x14ac:dyDescent="0.2">
      <c r="A1615" s="134">
        <f t="shared" si="788"/>
        <v>45668</v>
      </c>
      <c r="B1615" s="135">
        <f t="shared" si="780"/>
        <v>811.51308875000007</v>
      </c>
      <c r="C1615" s="220">
        <f t="shared" si="779"/>
        <v>602.29161973080738</v>
      </c>
      <c r="D1615" s="136">
        <f t="shared" si="789"/>
        <v>6997.15</v>
      </c>
      <c r="E1615" s="137">
        <f t="shared" si="775"/>
        <v>7036.33</v>
      </c>
      <c r="F1615" s="138">
        <f t="shared" si="776"/>
        <v>45616</v>
      </c>
      <c r="G1615" s="139">
        <f t="shared" si="781"/>
        <v>5.5994226220676957E-3</v>
      </c>
      <c r="H1615" s="140">
        <f t="shared" si="794"/>
        <v>45677</v>
      </c>
      <c r="I1615" s="140">
        <f t="shared" si="782"/>
        <v>45677</v>
      </c>
      <c r="J1615" s="141">
        <f t="shared" si="790"/>
        <v>19</v>
      </c>
      <c r="K1615" s="141">
        <f t="shared" si="778"/>
        <v>14</v>
      </c>
      <c r="L1615" s="8">
        <f t="shared" si="791"/>
        <v>1.0041228499999999</v>
      </c>
      <c r="M1615" s="142">
        <f t="shared" si="777"/>
        <v>1.00559942</v>
      </c>
      <c r="N1615" s="142">
        <f t="shared" si="772"/>
        <v>1.336214815896746</v>
      </c>
      <c r="O1615" s="135">
        <f t="shared" si="774"/>
        <v>1.3417238199999999</v>
      </c>
      <c r="P1615" s="135">
        <f t="shared" si="783"/>
        <v>808.10901277000005</v>
      </c>
      <c r="Q1615" s="190">
        <f t="shared" si="795"/>
        <v>0</v>
      </c>
      <c r="R1615" s="191">
        <f t="shared" si="792"/>
        <v>0</v>
      </c>
      <c r="S1615" s="135">
        <f t="shared" si="784"/>
        <v>0</v>
      </c>
      <c r="T1615" s="145">
        <f t="shared" si="793"/>
        <v>7.8600000000000003E-2</v>
      </c>
      <c r="U1615" s="143">
        <f t="shared" si="773"/>
        <v>14</v>
      </c>
      <c r="V1615" s="143">
        <v>252</v>
      </c>
      <c r="W1615" s="142">
        <f t="shared" si="785"/>
        <v>1.0042123970000001</v>
      </c>
      <c r="X1615" s="135">
        <f t="shared" si="786"/>
        <v>3.40407598</v>
      </c>
      <c r="Y1615" s="135">
        <f t="shared" si="787"/>
        <v>0</v>
      </c>
      <c r="Z1615" s="148" t="str">
        <f t="shared" si="796"/>
        <v>A+J=</v>
      </c>
      <c r="AA1615" s="140">
        <f t="shared" si="797"/>
        <v>45677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4"/>
      <c r="DX1615" s="1"/>
      <c r="DY1615" s="1"/>
      <c r="DZ1615" s="1"/>
      <c r="EA1615" s="1"/>
      <c r="EB1615" s="1"/>
      <c r="EC1615" s="1"/>
    </row>
    <row r="1616" spans="1:133" ht="15" x14ac:dyDescent="0.2">
      <c r="A1616" s="134">
        <f t="shared" si="788"/>
        <v>45669</v>
      </c>
      <c r="B1616" s="135">
        <f t="shared" si="780"/>
        <v>811.51308875000007</v>
      </c>
      <c r="C1616" s="220">
        <f t="shared" si="779"/>
        <v>602.29161973080738</v>
      </c>
      <c r="D1616" s="136">
        <f t="shared" si="789"/>
        <v>6997.15</v>
      </c>
      <c r="E1616" s="137">
        <f t="shared" si="775"/>
        <v>7036.33</v>
      </c>
      <c r="F1616" s="138">
        <f t="shared" si="776"/>
        <v>45616</v>
      </c>
      <c r="G1616" s="139">
        <f t="shared" si="781"/>
        <v>5.5994226220676957E-3</v>
      </c>
      <c r="H1616" s="140">
        <f t="shared" si="794"/>
        <v>45677</v>
      </c>
      <c r="I1616" s="140">
        <f t="shared" si="782"/>
        <v>45677</v>
      </c>
      <c r="J1616" s="141">
        <f t="shared" si="790"/>
        <v>19</v>
      </c>
      <c r="K1616" s="141">
        <f t="shared" si="778"/>
        <v>14</v>
      </c>
      <c r="L1616" s="8">
        <f t="shared" si="791"/>
        <v>1.0041228499999999</v>
      </c>
      <c r="M1616" s="142">
        <f t="shared" si="777"/>
        <v>1.00559942</v>
      </c>
      <c r="N1616" s="142">
        <f t="shared" si="772"/>
        <v>1.336214815896746</v>
      </c>
      <c r="O1616" s="135">
        <f t="shared" si="774"/>
        <v>1.3417238199999999</v>
      </c>
      <c r="P1616" s="135">
        <f t="shared" si="783"/>
        <v>808.10901277000005</v>
      </c>
      <c r="Q1616" s="190">
        <f t="shared" si="795"/>
        <v>0</v>
      </c>
      <c r="R1616" s="191">
        <f t="shared" si="792"/>
        <v>0</v>
      </c>
      <c r="S1616" s="135">
        <f t="shared" si="784"/>
        <v>0</v>
      </c>
      <c r="T1616" s="145">
        <f t="shared" si="793"/>
        <v>7.8600000000000003E-2</v>
      </c>
      <c r="U1616" s="143">
        <f t="shared" si="773"/>
        <v>14</v>
      </c>
      <c r="V1616" s="143">
        <v>252</v>
      </c>
      <c r="W1616" s="142">
        <f t="shared" si="785"/>
        <v>1.0042123970000001</v>
      </c>
      <c r="X1616" s="135">
        <f t="shared" si="786"/>
        <v>3.40407598</v>
      </c>
      <c r="Y1616" s="135">
        <f t="shared" si="787"/>
        <v>0</v>
      </c>
      <c r="Z1616" s="148" t="str">
        <f t="shared" si="796"/>
        <v>A+J=</v>
      </c>
      <c r="AA1616" s="140">
        <f t="shared" si="797"/>
        <v>45677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4"/>
      <c r="DX1616" s="1"/>
      <c r="DY1616" s="1"/>
      <c r="DZ1616" s="1"/>
      <c r="EA1616" s="1"/>
      <c r="EB1616" s="1"/>
      <c r="EC1616" s="1"/>
    </row>
    <row r="1617" spans="1:133" ht="15" x14ac:dyDescent="0.2">
      <c r="A1617" s="134">
        <f t="shared" si="788"/>
        <v>45670</v>
      </c>
      <c r="B1617" s="135">
        <f t="shared" si="780"/>
        <v>811.51308875000007</v>
      </c>
      <c r="C1617" s="220">
        <f t="shared" si="779"/>
        <v>602.29161973080738</v>
      </c>
      <c r="D1617" s="136">
        <f t="shared" si="789"/>
        <v>6997.15</v>
      </c>
      <c r="E1617" s="137">
        <f t="shared" si="775"/>
        <v>7036.33</v>
      </c>
      <c r="F1617" s="138">
        <f t="shared" si="776"/>
        <v>45616</v>
      </c>
      <c r="G1617" s="139">
        <f t="shared" si="781"/>
        <v>5.5994226220676957E-3</v>
      </c>
      <c r="H1617" s="140">
        <f t="shared" si="794"/>
        <v>45677</v>
      </c>
      <c r="I1617" s="140">
        <f t="shared" si="782"/>
        <v>45677</v>
      </c>
      <c r="J1617" s="141">
        <f t="shared" si="790"/>
        <v>19</v>
      </c>
      <c r="K1617" s="141">
        <f t="shared" si="778"/>
        <v>14</v>
      </c>
      <c r="L1617" s="8">
        <f t="shared" si="791"/>
        <v>1.0041228499999999</v>
      </c>
      <c r="M1617" s="142">
        <f t="shared" si="777"/>
        <v>1.00559942</v>
      </c>
      <c r="N1617" s="142">
        <f t="shared" si="772"/>
        <v>1.336214815896746</v>
      </c>
      <c r="O1617" s="135">
        <f t="shared" si="774"/>
        <v>1.3417238199999999</v>
      </c>
      <c r="P1617" s="135">
        <f t="shared" si="783"/>
        <v>808.10901277000005</v>
      </c>
      <c r="Q1617" s="190">
        <f t="shared" si="795"/>
        <v>0</v>
      </c>
      <c r="R1617" s="191">
        <f t="shared" si="792"/>
        <v>0</v>
      </c>
      <c r="S1617" s="135">
        <f t="shared" si="784"/>
        <v>0</v>
      </c>
      <c r="T1617" s="145">
        <f t="shared" si="793"/>
        <v>7.8600000000000003E-2</v>
      </c>
      <c r="U1617" s="143">
        <f t="shared" si="773"/>
        <v>14</v>
      </c>
      <c r="V1617" s="143">
        <v>252</v>
      </c>
      <c r="W1617" s="142">
        <f t="shared" si="785"/>
        <v>1.0042123970000001</v>
      </c>
      <c r="X1617" s="135">
        <f t="shared" si="786"/>
        <v>3.40407598</v>
      </c>
      <c r="Y1617" s="135">
        <f t="shared" si="787"/>
        <v>0</v>
      </c>
      <c r="Z1617" s="148" t="str">
        <f t="shared" si="796"/>
        <v>A+J=</v>
      </c>
      <c r="AA1617" s="140">
        <f t="shared" si="797"/>
        <v>45677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4"/>
      <c r="DX1617" s="1"/>
      <c r="DY1617" s="1"/>
      <c r="DZ1617" s="1"/>
      <c r="EA1617" s="1"/>
      <c r="EB1617" s="1"/>
      <c r="EC1617" s="1"/>
    </row>
    <row r="1618" spans="1:133" ht="15" x14ac:dyDescent="0.2">
      <c r="A1618" s="134">
        <f t="shared" si="788"/>
        <v>45671</v>
      </c>
      <c r="B1618" s="135">
        <f t="shared" si="780"/>
        <v>811.99538325999993</v>
      </c>
      <c r="C1618" s="220">
        <f t="shared" si="779"/>
        <v>602.29161973080738</v>
      </c>
      <c r="D1618" s="136">
        <f t="shared" si="789"/>
        <v>6997.15</v>
      </c>
      <c r="E1618" s="137">
        <f t="shared" si="775"/>
        <v>7036.33</v>
      </c>
      <c r="F1618" s="138">
        <f t="shared" si="776"/>
        <v>45616</v>
      </c>
      <c r="G1618" s="139">
        <f t="shared" si="781"/>
        <v>5.5994226220676957E-3</v>
      </c>
      <c r="H1618" s="140">
        <f t="shared" si="794"/>
        <v>45677</v>
      </c>
      <c r="I1618" s="140">
        <f t="shared" si="782"/>
        <v>45677</v>
      </c>
      <c r="J1618" s="141">
        <f t="shared" si="790"/>
        <v>19</v>
      </c>
      <c r="K1618" s="141">
        <f t="shared" si="778"/>
        <v>15</v>
      </c>
      <c r="L1618" s="8">
        <f t="shared" si="791"/>
        <v>1.0044179900000001</v>
      </c>
      <c r="M1618" s="142">
        <f t="shared" si="777"/>
        <v>1.00559942</v>
      </c>
      <c r="N1618" s="142">
        <f t="shared" si="772"/>
        <v>1.336214815896746</v>
      </c>
      <c r="O1618" s="135">
        <f t="shared" si="774"/>
        <v>1.3421181900000001</v>
      </c>
      <c r="P1618" s="135">
        <f t="shared" si="783"/>
        <v>808.34653851999997</v>
      </c>
      <c r="Q1618" s="190">
        <f t="shared" si="795"/>
        <v>0</v>
      </c>
      <c r="R1618" s="191">
        <f t="shared" si="792"/>
        <v>0</v>
      </c>
      <c r="S1618" s="135">
        <f t="shared" si="784"/>
        <v>0</v>
      </c>
      <c r="T1618" s="145">
        <f t="shared" si="793"/>
        <v>7.8600000000000003E-2</v>
      </c>
      <c r="U1618" s="143">
        <f t="shared" si="773"/>
        <v>15</v>
      </c>
      <c r="V1618" s="143">
        <v>252</v>
      </c>
      <c r="W1618" s="142">
        <f t="shared" si="785"/>
        <v>1.004513961</v>
      </c>
      <c r="X1618" s="135">
        <f t="shared" si="786"/>
        <v>3.6488447399999999</v>
      </c>
      <c r="Y1618" s="135">
        <f t="shared" si="787"/>
        <v>0</v>
      </c>
      <c r="Z1618" s="148" t="str">
        <f t="shared" si="796"/>
        <v>A+J=</v>
      </c>
      <c r="AA1618" s="140">
        <f t="shared" si="797"/>
        <v>45677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4"/>
      <c r="DX1618" s="1"/>
      <c r="DY1618" s="1"/>
      <c r="DZ1618" s="1"/>
      <c r="EA1618" s="1"/>
      <c r="EB1618" s="1"/>
      <c r="EC1618" s="1"/>
    </row>
    <row r="1619" spans="1:133" ht="15" x14ac:dyDescent="0.2">
      <c r="A1619" s="134">
        <f t="shared" si="788"/>
        <v>45672</v>
      </c>
      <c r="B1619" s="135">
        <f t="shared" si="780"/>
        <v>812.47797248000006</v>
      </c>
      <c r="C1619" s="220">
        <f t="shared" si="779"/>
        <v>602.29161973080738</v>
      </c>
      <c r="D1619" s="136">
        <f t="shared" si="789"/>
        <v>6997.15</v>
      </c>
      <c r="E1619" s="137">
        <f t="shared" si="775"/>
        <v>7036.33</v>
      </c>
      <c r="F1619" s="138">
        <f t="shared" si="776"/>
        <v>45616</v>
      </c>
      <c r="G1619" s="139">
        <f t="shared" si="781"/>
        <v>5.5994226220676957E-3</v>
      </c>
      <c r="H1619" s="140">
        <f t="shared" si="794"/>
        <v>45677</v>
      </c>
      <c r="I1619" s="140">
        <f t="shared" si="782"/>
        <v>45677</v>
      </c>
      <c r="J1619" s="141">
        <f t="shared" si="790"/>
        <v>19</v>
      </c>
      <c r="K1619" s="141">
        <f t="shared" si="778"/>
        <v>16</v>
      </c>
      <c r="L1619" s="8">
        <f t="shared" si="791"/>
        <v>1.00471322</v>
      </c>
      <c r="M1619" s="142">
        <f t="shared" si="777"/>
        <v>1.00559942</v>
      </c>
      <c r="N1619" s="142">
        <f t="shared" si="772"/>
        <v>1.336214815896746</v>
      </c>
      <c r="O1619" s="135">
        <f t="shared" si="774"/>
        <v>1.34251269</v>
      </c>
      <c r="P1619" s="135">
        <f t="shared" si="783"/>
        <v>808.58414256000003</v>
      </c>
      <c r="Q1619" s="190">
        <f t="shared" si="795"/>
        <v>0</v>
      </c>
      <c r="R1619" s="191">
        <f t="shared" si="792"/>
        <v>0</v>
      </c>
      <c r="S1619" s="135">
        <f t="shared" si="784"/>
        <v>0</v>
      </c>
      <c r="T1619" s="145">
        <f t="shared" si="793"/>
        <v>7.8600000000000003E-2</v>
      </c>
      <c r="U1619" s="143">
        <f t="shared" si="773"/>
        <v>16</v>
      </c>
      <c r="V1619" s="143">
        <v>252</v>
      </c>
      <c r="W1619" s="142">
        <f t="shared" si="785"/>
        <v>1.0048156150000001</v>
      </c>
      <c r="X1619" s="135">
        <f t="shared" si="786"/>
        <v>3.8938299199999999</v>
      </c>
      <c r="Y1619" s="135">
        <f t="shared" si="787"/>
        <v>0</v>
      </c>
      <c r="Z1619" s="148" t="str">
        <f t="shared" si="796"/>
        <v>A+J=</v>
      </c>
      <c r="AA1619" s="140">
        <f t="shared" si="797"/>
        <v>45677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4"/>
      <c r="DX1619" s="1"/>
      <c r="DY1619" s="1"/>
      <c r="DZ1619" s="1"/>
      <c r="EA1619" s="1"/>
      <c r="EB1619" s="1"/>
      <c r="EC1619" s="1"/>
    </row>
    <row r="1620" spans="1:133" ht="15" x14ac:dyDescent="0.2">
      <c r="A1620" s="134">
        <f t="shared" si="788"/>
        <v>45673</v>
      </c>
      <c r="B1620" s="135">
        <f t="shared" si="780"/>
        <v>812.96083313999998</v>
      </c>
      <c r="C1620" s="220">
        <f t="shared" si="779"/>
        <v>602.29161973080738</v>
      </c>
      <c r="D1620" s="136">
        <f t="shared" si="789"/>
        <v>6997.15</v>
      </c>
      <c r="E1620" s="137">
        <f t="shared" si="775"/>
        <v>7036.33</v>
      </c>
      <c r="F1620" s="138">
        <f t="shared" si="776"/>
        <v>45616</v>
      </c>
      <c r="G1620" s="139">
        <f t="shared" si="781"/>
        <v>5.5994226220676957E-3</v>
      </c>
      <c r="H1620" s="140">
        <f t="shared" si="794"/>
        <v>45677</v>
      </c>
      <c r="I1620" s="140">
        <f t="shared" si="782"/>
        <v>45677</v>
      </c>
      <c r="J1620" s="141">
        <f t="shared" si="790"/>
        <v>19</v>
      </c>
      <c r="K1620" s="141">
        <f t="shared" si="778"/>
        <v>17</v>
      </c>
      <c r="L1620" s="8">
        <f t="shared" si="791"/>
        <v>1.00500853</v>
      </c>
      <c r="M1620" s="142">
        <f t="shared" si="777"/>
        <v>1.00559942</v>
      </c>
      <c r="N1620" s="142">
        <f t="shared" si="772"/>
        <v>1.336214815896746</v>
      </c>
      <c r="O1620" s="135">
        <f t="shared" si="774"/>
        <v>1.3429072799999999</v>
      </c>
      <c r="P1620" s="135">
        <f t="shared" si="783"/>
        <v>808.82180081000001</v>
      </c>
      <c r="Q1620" s="190">
        <f t="shared" si="795"/>
        <v>0</v>
      </c>
      <c r="R1620" s="191">
        <f t="shared" si="792"/>
        <v>0</v>
      </c>
      <c r="S1620" s="135">
        <f t="shared" si="784"/>
        <v>0</v>
      </c>
      <c r="T1620" s="145">
        <f t="shared" si="793"/>
        <v>7.8600000000000003E-2</v>
      </c>
      <c r="U1620" s="143">
        <f t="shared" si="773"/>
        <v>17</v>
      </c>
      <c r="V1620" s="143">
        <v>252</v>
      </c>
      <c r="W1620" s="142">
        <f t="shared" si="785"/>
        <v>1.0051173600000001</v>
      </c>
      <c r="X1620" s="135">
        <f t="shared" si="786"/>
        <v>4.13903233</v>
      </c>
      <c r="Y1620" s="135">
        <f t="shared" si="787"/>
        <v>0</v>
      </c>
      <c r="Z1620" s="148" t="str">
        <f t="shared" si="796"/>
        <v>A+J=</v>
      </c>
      <c r="AA1620" s="140">
        <f t="shared" si="797"/>
        <v>45677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4"/>
      <c r="DX1620" s="1"/>
      <c r="DY1620" s="1"/>
      <c r="DZ1620" s="1"/>
      <c r="EA1620" s="1"/>
      <c r="EB1620" s="1"/>
      <c r="EC1620" s="1"/>
    </row>
    <row r="1621" spans="1:133" ht="15" x14ac:dyDescent="0.2">
      <c r="A1621" s="134">
        <f t="shared" si="788"/>
        <v>45674</v>
      </c>
      <c r="B1621" s="135">
        <f t="shared" si="780"/>
        <v>813.44398956000009</v>
      </c>
      <c r="C1621" s="220">
        <f t="shared" si="779"/>
        <v>602.29161973080738</v>
      </c>
      <c r="D1621" s="136">
        <f t="shared" si="789"/>
        <v>6997.15</v>
      </c>
      <c r="E1621" s="137">
        <f t="shared" si="775"/>
        <v>7036.33</v>
      </c>
      <c r="F1621" s="138">
        <f t="shared" si="776"/>
        <v>45616</v>
      </c>
      <c r="G1621" s="139">
        <f t="shared" si="781"/>
        <v>5.5994226220676957E-3</v>
      </c>
      <c r="H1621" s="140">
        <f t="shared" si="794"/>
        <v>45677</v>
      </c>
      <c r="I1621" s="140">
        <f t="shared" si="782"/>
        <v>45677</v>
      </c>
      <c r="J1621" s="141">
        <f t="shared" si="790"/>
        <v>19</v>
      </c>
      <c r="K1621" s="141">
        <f t="shared" si="778"/>
        <v>18</v>
      </c>
      <c r="L1621" s="8">
        <f t="shared" si="791"/>
        <v>1.00530393</v>
      </c>
      <c r="M1621" s="142">
        <f t="shared" si="777"/>
        <v>1.00559942</v>
      </c>
      <c r="N1621" s="142">
        <f t="shared" si="772"/>
        <v>1.336214815896746</v>
      </c>
      <c r="O1621" s="135">
        <f t="shared" si="774"/>
        <v>1.343302</v>
      </c>
      <c r="P1621" s="135">
        <f t="shared" si="783"/>
        <v>809.05953736000004</v>
      </c>
      <c r="Q1621" s="190">
        <f t="shared" si="795"/>
        <v>0</v>
      </c>
      <c r="R1621" s="191">
        <f t="shared" si="792"/>
        <v>0</v>
      </c>
      <c r="S1621" s="135">
        <f t="shared" si="784"/>
        <v>0</v>
      </c>
      <c r="T1621" s="145">
        <f t="shared" si="793"/>
        <v>7.8600000000000003E-2</v>
      </c>
      <c r="U1621" s="143">
        <f t="shared" si="773"/>
        <v>18</v>
      </c>
      <c r="V1621" s="143">
        <v>252</v>
      </c>
      <c r="W1621" s="142">
        <f t="shared" si="785"/>
        <v>1.0054191960000001</v>
      </c>
      <c r="X1621" s="135">
        <f t="shared" si="786"/>
        <v>4.3844522000000001</v>
      </c>
      <c r="Y1621" s="135">
        <f t="shared" si="787"/>
        <v>0</v>
      </c>
      <c r="Z1621" s="148" t="str">
        <f t="shared" si="796"/>
        <v>A+J=</v>
      </c>
      <c r="AA1621" s="140">
        <f t="shared" si="797"/>
        <v>45677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4"/>
      <c r="DX1621" s="1"/>
      <c r="DY1621" s="1"/>
      <c r="DZ1621" s="1"/>
      <c r="EA1621" s="1"/>
      <c r="EB1621" s="1"/>
      <c r="EC1621" s="1"/>
    </row>
    <row r="1622" spans="1:133" ht="15" x14ac:dyDescent="0.2">
      <c r="A1622" s="134">
        <f t="shared" si="788"/>
        <v>45675</v>
      </c>
      <c r="B1622" s="135">
        <f t="shared" si="780"/>
        <v>813.92743503999998</v>
      </c>
      <c r="C1622" s="220">
        <f t="shared" si="779"/>
        <v>602.29161973080738</v>
      </c>
      <c r="D1622" s="136">
        <f t="shared" si="789"/>
        <v>6997.15</v>
      </c>
      <c r="E1622" s="137">
        <f t="shared" si="775"/>
        <v>7036.33</v>
      </c>
      <c r="F1622" s="138">
        <f t="shared" si="776"/>
        <v>45616</v>
      </c>
      <c r="G1622" s="139">
        <f t="shared" si="781"/>
        <v>5.5994226220676957E-3</v>
      </c>
      <c r="H1622" s="140">
        <f t="shared" si="794"/>
        <v>45677</v>
      </c>
      <c r="I1622" s="140">
        <f t="shared" si="782"/>
        <v>45677</v>
      </c>
      <c r="J1622" s="141">
        <f t="shared" si="790"/>
        <v>19</v>
      </c>
      <c r="K1622" s="141">
        <f t="shared" si="778"/>
        <v>19</v>
      </c>
      <c r="L1622" s="8">
        <f t="shared" si="791"/>
        <v>1.00559942</v>
      </c>
      <c r="M1622" s="142">
        <f t="shared" si="777"/>
        <v>1.00559942</v>
      </c>
      <c r="N1622" s="142">
        <f t="shared" si="772"/>
        <v>1.336214815896746</v>
      </c>
      <c r="O1622" s="135">
        <f t="shared" si="774"/>
        <v>1.34369684</v>
      </c>
      <c r="P1622" s="135">
        <f t="shared" si="783"/>
        <v>809.29734618999998</v>
      </c>
      <c r="Q1622" s="190">
        <f t="shared" si="795"/>
        <v>0</v>
      </c>
      <c r="R1622" s="191">
        <f t="shared" si="792"/>
        <v>0</v>
      </c>
      <c r="S1622" s="135">
        <f t="shared" si="784"/>
        <v>0</v>
      </c>
      <c r="T1622" s="145">
        <f t="shared" si="793"/>
        <v>7.8600000000000003E-2</v>
      </c>
      <c r="U1622" s="143">
        <f t="shared" si="773"/>
        <v>19</v>
      </c>
      <c r="V1622" s="143">
        <v>252</v>
      </c>
      <c r="W1622" s="142">
        <f t="shared" si="785"/>
        <v>1.005721122</v>
      </c>
      <c r="X1622" s="135">
        <f t="shared" si="786"/>
        <v>4.6300888499999999</v>
      </c>
      <c r="Y1622" s="135">
        <f t="shared" si="787"/>
        <v>0</v>
      </c>
      <c r="Z1622" s="148" t="str">
        <f t="shared" si="796"/>
        <v>A+J=</v>
      </c>
      <c r="AA1622" s="140">
        <f t="shared" si="797"/>
        <v>45677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4"/>
      <c r="DX1622" s="1"/>
      <c r="DY1622" s="1"/>
      <c r="DZ1622" s="1"/>
      <c r="EA1622" s="1"/>
      <c r="EB1622" s="1"/>
      <c r="EC1622" s="1"/>
    </row>
    <row r="1623" spans="1:133" ht="15" x14ac:dyDescent="0.2">
      <c r="A1623" s="134">
        <f t="shared" si="788"/>
        <v>45676</v>
      </c>
      <c r="B1623" s="135">
        <f t="shared" si="780"/>
        <v>813.92743503999998</v>
      </c>
      <c r="C1623" s="220">
        <f t="shared" si="779"/>
        <v>602.29161973080738</v>
      </c>
      <c r="D1623" s="136">
        <f t="shared" si="789"/>
        <v>6997.15</v>
      </c>
      <c r="E1623" s="137">
        <f t="shared" si="775"/>
        <v>7036.33</v>
      </c>
      <c r="F1623" s="138">
        <f t="shared" si="776"/>
        <v>45616</v>
      </c>
      <c r="G1623" s="139">
        <f t="shared" si="781"/>
        <v>5.5994226220676957E-3</v>
      </c>
      <c r="H1623" s="140">
        <f t="shared" si="794"/>
        <v>45677</v>
      </c>
      <c r="I1623" s="140">
        <f t="shared" si="782"/>
        <v>45677</v>
      </c>
      <c r="J1623" s="141">
        <f t="shared" si="790"/>
        <v>19</v>
      </c>
      <c r="K1623" s="141">
        <f t="shared" si="778"/>
        <v>19</v>
      </c>
      <c r="L1623" s="8">
        <f t="shared" si="791"/>
        <v>1.00559942</v>
      </c>
      <c r="M1623" s="142">
        <f t="shared" si="777"/>
        <v>1.00559942</v>
      </c>
      <c r="N1623" s="142">
        <f t="shared" si="772"/>
        <v>1.336214815896746</v>
      </c>
      <c r="O1623" s="135">
        <f t="shared" si="774"/>
        <v>1.34369684</v>
      </c>
      <c r="P1623" s="135">
        <f t="shared" si="783"/>
        <v>809.29734618999998</v>
      </c>
      <c r="Q1623" s="190">
        <f t="shared" si="795"/>
        <v>0</v>
      </c>
      <c r="R1623" s="191">
        <f t="shared" si="792"/>
        <v>0</v>
      </c>
      <c r="S1623" s="135">
        <f t="shared" si="784"/>
        <v>0</v>
      </c>
      <c r="T1623" s="145">
        <f t="shared" si="793"/>
        <v>7.8600000000000003E-2</v>
      </c>
      <c r="U1623" s="143">
        <f t="shared" si="773"/>
        <v>19</v>
      </c>
      <c r="V1623" s="143">
        <v>252</v>
      </c>
      <c r="W1623" s="142">
        <f t="shared" si="785"/>
        <v>1.005721122</v>
      </c>
      <c r="X1623" s="135">
        <f t="shared" si="786"/>
        <v>4.6300888499999999</v>
      </c>
      <c r="Y1623" s="135">
        <f t="shared" si="787"/>
        <v>0</v>
      </c>
      <c r="Z1623" s="148" t="str">
        <f t="shared" si="796"/>
        <v>A+J=</v>
      </c>
      <c r="AA1623" s="140">
        <f t="shared" si="797"/>
        <v>45677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4"/>
      <c r="DX1623" s="1"/>
      <c r="DY1623" s="1"/>
      <c r="DZ1623" s="1"/>
      <c r="EA1623" s="1"/>
      <c r="EB1623" s="1"/>
      <c r="EC1623" s="1"/>
    </row>
    <row r="1624" spans="1:133" ht="15" x14ac:dyDescent="0.2">
      <c r="A1624" s="134">
        <f t="shared" si="788"/>
        <v>45677</v>
      </c>
      <c r="B1624" s="135">
        <f t="shared" si="780"/>
        <v>813.92743503999998</v>
      </c>
      <c r="C1624" s="220">
        <f t="shared" si="779"/>
        <v>602.29161973080738</v>
      </c>
      <c r="D1624" s="136">
        <f t="shared" si="789"/>
        <v>6997.15</v>
      </c>
      <c r="E1624" s="137">
        <f t="shared" si="775"/>
        <v>7036.33</v>
      </c>
      <c r="F1624" s="138">
        <f t="shared" si="776"/>
        <v>45616</v>
      </c>
      <c r="G1624" s="139">
        <f t="shared" si="781"/>
        <v>5.5994226220676957E-3</v>
      </c>
      <c r="H1624" s="140">
        <f t="shared" si="794"/>
        <v>45708</v>
      </c>
      <c r="I1624" s="140">
        <f t="shared" si="782"/>
        <v>45677</v>
      </c>
      <c r="J1624" s="141">
        <f t="shared" si="790"/>
        <v>19</v>
      </c>
      <c r="K1624" s="141">
        <f t="shared" si="778"/>
        <v>19</v>
      </c>
      <c r="L1624" s="8">
        <f t="shared" si="791"/>
        <v>1.00559942</v>
      </c>
      <c r="M1624" s="142">
        <f t="shared" si="777"/>
        <v>1.00559942</v>
      </c>
      <c r="N1624" s="142">
        <f t="shared" si="772"/>
        <v>1.336214815896746</v>
      </c>
      <c r="O1624" s="135">
        <f t="shared" si="774"/>
        <v>1.34369684</v>
      </c>
      <c r="P1624" s="135">
        <f t="shared" si="783"/>
        <v>809.29734618999998</v>
      </c>
      <c r="Q1624" s="190">
        <f t="shared" si="795"/>
        <v>53</v>
      </c>
      <c r="R1624" s="191">
        <f t="shared" si="792"/>
        <v>1.619405580821633E-2</v>
      </c>
      <c r="S1624" s="135">
        <f t="shared" si="784"/>
        <v>13.105806380000001</v>
      </c>
      <c r="T1624" s="145">
        <f t="shared" si="793"/>
        <v>7.8600000000000003E-2</v>
      </c>
      <c r="U1624" s="143">
        <f t="shared" si="773"/>
        <v>19</v>
      </c>
      <c r="V1624" s="143">
        <v>252</v>
      </c>
      <c r="W1624" s="142">
        <f t="shared" si="785"/>
        <v>1.005721122</v>
      </c>
      <c r="X1624" s="135">
        <f t="shared" si="786"/>
        <v>4.6300888499999999</v>
      </c>
      <c r="Y1624" s="135">
        <f t="shared" si="787"/>
        <v>17.735895230000001</v>
      </c>
      <c r="Z1624" s="148" t="str">
        <f t="shared" si="796"/>
        <v>A+J=</v>
      </c>
      <c r="AA1624" s="140">
        <f t="shared" si="797"/>
        <v>45677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4"/>
      <c r="DX1624" s="1"/>
      <c r="DY1624" s="1"/>
      <c r="DZ1624" s="1"/>
      <c r="EA1624" s="1"/>
      <c r="EB1624" s="1"/>
      <c r="EC1624" s="1"/>
    </row>
    <row r="1625" spans="1:133" ht="15" x14ac:dyDescent="0.2">
      <c r="A1625" s="134">
        <f t="shared" si="788"/>
        <v>45678</v>
      </c>
      <c r="B1625" s="135">
        <f t="shared" si="780"/>
        <v>796.62400891999994</v>
      </c>
      <c r="C1625" s="220">
        <f t="shared" si="779"/>
        <v>592.53807563525083</v>
      </c>
      <c r="D1625" s="136">
        <f t="shared" si="789"/>
        <v>6997.15</v>
      </c>
      <c r="E1625" s="137">
        <f t="shared" si="775"/>
        <v>7036.33</v>
      </c>
      <c r="F1625" s="138">
        <f t="shared" si="776"/>
        <v>45646</v>
      </c>
      <c r="G1625" s="139">
        <f t="shared" si="781"/>
        <v>5.5994226220676957E-3</v>
      </c>
      <c r="H1625" s="140">
        <f t="shared" si="794"/>
        <v>45708</v>
      </c>
      <c r="I1625" s="140">
        <f t="shared" si="782"/>
        <v>45708</v>
      </c>
      <c r="J1625" s="141">
        <f t="shared" si="790"/>
        <v>23</v>
      </c>
      <c r="K1625" s="141">
        <f t="shared" si="778"/>
        <v>1</v>
      </c>
      <c r="L1625" s="8">
        <f t="shared" si="791"/>
        <v>1.0002428000000001</v>
      </c>
      <c r="M1625" s="142">
        <f t="shared" si="777"/>
        <v>1.00559942</v>
      </c>
      <c r="N1625" s="142">
        <f t="shared" si="772"/>
        <v>1.3436968438611745</v>
      </c>
      <c r="O1625" s="135">
        <f t="shared" si="774"/>
        <v>1.3440230900000001</v>
      </c>
      <c r="P1625" s="135">
        <f t="shared" si="783"/>
        <v>796.38485534999995</v>
      </c>
      <c r="Q1625" s="190">
        <f t="shared" si="795"/>
        <v>0</v>
      </c>
      <c r="R1625" s="191">
        <f t="shared" si="792"/>
        <v>0</v>
      </c>
      <c r="S1625" s="135">
        <f t="shared" si="784"/>
        <v>0</v>
      </c>
      <c r="T1625" s="145">
        <f t="shared" si="793"/>
        <v>7.8600000000000003E-2</v>
      </c>
      <c r="U1625" s="143">
        <f t="shared" si="773"/>
        <v>1</v>
      </c>
      <c r="V1625" s="143">
        <v>252</v>
      </c>
      <c r="W1625" s="142">
        <f t="shared" si="785"/>
        <v>1.0003002990000001</v>
      </c>
      <c r="X1625" s="135">
        <f t="shared" si="786"/>
        <v>0.23915357000000001</v>
      </c>
      <c r="Y1625" s="135">
        <f t="shared" si="787"/>
        <v>0</v>
      </c>
      <c r="Z1625" s="148" t="str">
        <f t="shared" si="796"/>
        <v>A+J=</v>
      </c>
      <c r="AA1625" s="140">
        <f t="shared" si="797"/>
        <v>45708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4"/>
      <c r="DX1625" s="1"/>
      <c r="DY1625" s="1"/>
      <c r="DZ1625" s="1"/>
      <c r="EA1625" s="1"/>
      <c r="EB1625" s="1"/>
      <c r="EC1625" s="1"/>
    </row>
    <row r="1626" spans="1:133" ht="15" x14ac:dyDescent="0.2">
      <c r="A1626" s="134">
        <f t="shared" si="788"/>
        <v>45679</v>
      </c>
      <c r="B1626" s="135">
        <f t="shared" si="780"/>
        <v>797.05671247999999</v>
      </c>
      <c r="C1626" s="220">
        <f t="shared" si="779"/>
        <v>592.53807563525083</v>
      </c>
      <c r="D1626" s="136">
        <f t="shared" si="789"/>
        <v>6997.15</v>
      </c>
      <c r="E1626" s="137">
        <f t="shared" si="775"/>
        <v>7036.33</v>
      </c>
      <c r="F1626" s="138">
        <f t="shared" si="776"/>
        <v>45646</v>
      </c>
      <c r="G1626" s="139">
        <f t="shared" si="781"/>
        <v>5.5994226220676957E-3</v>
      </c>
      <c r="H1626" s="140">
        <f t="shared" si="794"/>
        <v>45708</v>
      </c>
      <c r="I1626" s="140">
        <f t="shared" si="782"/>
        <v>45708</v>
      </c>
      <c r="J1626" s="141">
        <f t="shared" si="790"/>
        <v>23</v>
      </c>
      <c r="K1626" s="141">
        <f t="shared" si="778"/>
        <v>2</v>
      </c>
      <c r="L1626" s="8">
        <f t="shared" si="791"/>
        <v>1.0004856600000001</v>
      </c>
      <c r="M1626" s="142">
        <f t="shared" si="777"/>
        <v>1.00559942</v>
      </c>
      <c r="N1626" s="142">
        <f t="shared" si="772"/>
        <v>1.3436968438611745</v>
      </c>
      <c r="O1626" s="135">
        <f t="shared" si="774"/>
        <v>1.3443494199999999</v>
      </c>
      <c r="P1626" s="135">
        <f t="shared" si="783"/>
        <v>796.5782183</v>
      </c>
      <c r="Q1626" s="190">
        <f t="shared" si="795"/>
        <v>0</v>
      </c>
      <c r="R1626" s="191">
        <f t="shared" si="792"/>
        <v>0</v>
      </c>
      <c r="S1626" s="135">
        <f t="shared" si="784"/>
        <v>0</v>
      </c>
      <c r="T1626" s="145">
        <f t="shared" si="793"/>
        <v>7.8600000000000003E-2</v>
      </c>
      <c r="U1626" s="143">
        <f t="shared" si="773"/>
        <v>2</v>
      </c>
      <c r="V1626" s="143">
        <v>252</v>
      </c>
      <c r="W1626" s="142">
        <f t="shared" si="785"/>
        <v>1.0006006869999999</v>
      </c>
      <c r="X1626" s="135">
        <f t="shared" si="786"/>
        <v>0.47849417999999999</v>
      </c>
      <c r="Y1626" s="135">
        <f t="shared" si="787"/>
        <v>0</v>
      </c>
      <c r="Z1626" s="148" t="str">
        <f t="shared" si="796"/>
        <v>A+J=</v>
      </c>
      <c r="AA1626" s="140">
        <f t="shared" si="797"/>
        <v>45708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4"/>
      <c r="DX1626" s="1"/>
      <c r="DY1626" s="1"/>
      <c r="DZ1626" s="1"/>
      <c r="EA1626" s="1"/>
      <c r="EB1626" s="1"/>
      <c r="EC1626" s="1"/>
    </row>
    <row r="1627" spans="1:133" ht="15" x14ac:dyDescent="0.2">
      <c r="A1627" s="134">
        <f t="shared" si="788"/>
        <v>45680</v>
      </c>
      <c r="B1627" s="135">
        <f t="shared" si="780"/>
        <v>797.48965215999999</v>
      </c>
      <c r="C1627" s="220">
        <f t="shared" si="779"/>
        <v>592.53807563525083</v>
      </c>
      <c r="D1627" s="136">
        <f t="shared" si="789"/>
        <v>6997.15</v>
      </c>
      <c r="E1627" s="137">
        <f t="shared" si="775"/>
        <v>7036.33</v>
      </c>
      <c r="F1627" s="138">
        <f t="shared" si="776"/>
        <v>45646</v>
      </c>
      <c r="G1627" s="139">
        <f t="shared" si="781"/>
        <v>5.5994226220676957E-3</v>
      </c>
      <c r="H1627" s="140">
        <f t="shared" si="794"/>
        <v>45708</v>
      </c>
      <c r="I1627" s="140">
        <f t="shared" si="782"/>
        <v>45708</v>
      </c>
      <c r="J1627" s="141">
        <f t="shared" si="790"/>
        <v>23</v>
      </c>
      <c r="K1627" s="141">
        <f t="shared" si="778"/>
        <v>3</v>
      </c>
      <c r="L1627" s="8">
        <f t="shared" si="791"/>
        <v>1.0007285800000001</v>
      </c>
      <c r="M1627" s="142">
        <f t="shared" si="777"/>
        <v>1.00559942</v>
      </c>
      <c r="N1627" s="142">
        <f t="shared" si="772"/>
        <v>1.3436968438611745</v>
      </c>
      <c r="O1627" s="135">
        <f t="shared" si="774"/>
        <v>1.3446758299999999</v>
      </c>
      <c r="P1627" s="135">
        <f t="shared" si="783"/>
        <v>796.77162866000003</v>
      </c>
      <c r="Q1627" s="190">
        <f t="shared" si="795"/>
        <v>0</v>
      </c>
      <c r="R1627" s="191">
        <f t="shared" si="792"/>
        <v>0</v>
      </c>
      <c r="S1627" s="135">
        <f t="shared" si="784"/>
        <v>0</v>
      </c>
      <c r="T1627" s="145">
        <f t="shared" si="793"/>
        <v>7.8600000000000003E-2</v>
      </c>
      <c r="U1627" s="143">
        <f t="shared" si="773"/>
        <v>3</v>
      </c>
      <c r="V1627" s="143">
        <v>252</v>
      </c>
      <c r="W1627" s="142">
        <f t="shared" si="785"/>
        <v>1.000901166</v>
      </c>
      <c r="X1627" s="135">
        <f t="shared" si="786"/>
        <v>0.71802350000000004</v>
      </c>
      <c r="Y1627" s="135">
        <f t="shared" si="787"/>
        <v>0</v>
      </c>
      <c r="Z1627" s="148" t="str">
        <f t="shared" si="796"/>
        <v>A+J=</v>
      </c>
      <c r="AA1627" s="140">
        <f t="shared" si="797"/>
        <v>45708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4"/>
      <c r="DX1627" s="1"/>
      <c r="DY1627" s="1"/>
      <c r="DZ1627" s="1"/>
      <c r="EA1627" s="1"/>
      <c r="EB1627" s="1"/>
      <c r="EC1627" s="1"/>
    </row>
    <row r="1628" spans="1:133" ht="15" x14ac:dyDescent="0.2">
      <c r="A1628" s="134">
        <f t="shared" si="788"/>
        <v>45681</v>
      </c>
      <c r="B1628" s="135">
        <f t="shared" si="780"/>
        <v>797.92282804000001</v>
      </c>
      <c r="C1628" s="220">
        <f t="shared" si="779"/>
        <v>592.53807563525083</v>
      </c>
      <c r="D1628" s="136">
        <f t="shared" si="789"/>
        <v>6997.15</v>
      </c>
      <c r="E1628" s="137">
        <f t="shared" si="775"/>
        <v>7036.33</v>
      </c>
      <c r="F1628" s="138">
        <f t="shared" si="776"/>
        <v>45646</v>
      </c>
      <c r="G1628" s="139">
        <f t="shared" si="781"/>
        <v>5.5994226220676957E-3</v>
      </c>
      <c r="H1628" s="140">
        <f t="shared" si="794"/>
        <v>45708</v>
      </c>
      <c r="I1628" s="140">
        <f t="shared" si="782"/>
        <v>45708</v>
      </c>
      <c r="J1628" s="141">
        <f t="shared" si="790"/>
        <v>23</v>
      </c>
      <c r="K1628" s="141">
        <f t="shared" si="778"/>
        <v>4</v>
      </c>
      <c r="L1628" s="8">
        <f t="shared" si="791"/>
        <v>1.00097156</v>
      </c>
      <c r="M1628" s="142">
        <f t="shared" si="777"/>
        <v>1.00559942</v>
      </c>
      <c r="N1628" s="142">
        <f t="shared" si="772"/>
        <v>1.3436968438611745</v>
      </c>
      <c r="O1628" s="135">
        <f t="shared" si="774"/>
        <v>1.3450023200000001</v>
      </c>
      <c r="P1628" s="135">
        <f t="shared" si="783"/>
        <v>796.96508641000003</v>
      </c>
      <c r="Q1628" s="190">
        <f t="shared" si="795"/>
        <v>0</v>
      </c>
      <c r="R1628" s="191">
        <f t="shared" si="792"/>
        <v>0</v>
      </c>
      <c r="S1628" s="135">
        <f t="shared" si="784"/>
        <v>0</v>
      </c>
      <c r="T1628" s="145">
        <f t="shared" si="793"/>
        <v>7.8600000000000003E-2</v>
      </c>
      <c r="U1628" s="143">
        <f t="shared" si="773"/>
        <v>4</v>
      </c>
      <c r="V1628" s="143">
        <v>252</v>
      </c>
      <c r="W1628" s="142">
        <f t="shared" si="785"/>
        <v>1.0012017360000001</v>
      </c>
      <c r="X1628" s="135">
        <f t="shared" si="786"/>
        <v>0.95774163000000001</v>
      </c>
      <c r="Y1628" s="135">
        <f t="shared" si="787"/>
        <v>0</v>
      </c>
      <c r="Z1628" s="148" t="str">
        <f t="shared" si="796"/>
        <v>A+J=</v>
      </c>
      <c r="AA1628" s="140">
        <f t="shared" si="797"/>
        <v>45708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4"/>
      <c r="DX1628" s="1"/>
      <c r="DY1628" s="1"/>
      <c r="DZ1628" s="1"/>
      <c r="EA1628" s="1"/>
      <c r="EB1628" s="1"/>
      <c r="EC1628" s="1"/>
    </row>
    <row r="1629" spans="1:133" ht="15" x14ac:dyDescent="0.2">
      <c r="A1629" s="134">
        <f t="shared" si="788"/>
        <v>45682</v>
      </c>
      <c r="B1629" s="135">
        <f t="shared" si="780"/>
        <v>798.35623865000002</v>
      </c>
      <c r="C1629" s="220">
        <f t="shared" si="779"/>
        <v>592.53807563525083</v>
      </c>
      <c r="D1629" s="136">
        <f t="shared" si="789"/>
        <v>6997.15</v>
      </c>
      <c r="E1629" s="137">
        <f t="shared" si="775"/>
        <v>7036.33</v>
      </c>
      <c r="F1629" s="138">
        <f t="shared" si="776"/>
        <v>45646</v>
      </c>
      <c r="G1629" s="139">
        <f t="shared" si="781"/>
        <v>5.5994226220676957E-3</v>
      </c>
      <c r="H1629" s="140">
        <f t="shared" si="794"/>
        <v>45708</v>
      </c>
      <c r="I1629" s="140">
        <f t="shared" si="782"/>
        <v>45708</v>
      </c>
      <c r="J1629" s="141">
        <f t="shared" si="790"/>
        <v>23</v>
      </c>
      <c r="K1629" s="141">
        <f t="shared" si="778"/>
        <v>5</v>
      </c>
      <c r="L1629" s="8">
        <f t="shared" si="791"/>
        <v>1.0012146</v>
      </c>
      <c r="M1629" s="142">
        <f t="shared" si="777"/>
        <v>1.00559942</v>
      </c>
      <c r="N1629" s="142">
        <f t="shared" si="772"/>
        <v>1.3436968438611745</v>
      </c>
      <c r="O1629" s="135">
        <f t="shared" si="774"/>
        <v>1.34532889</v>
      </c>
      <c r="P1629" s="135">
        <f t="shared" si="783"/>
        <v>797.15859157</v>
      </c>
      <c r="Q1629" s="190">
        <f t="shared" si="795"/>
        <v>0</v>
      </c>
      <c r="R1629" s="191">
        <f t="shared" si="792"/>
        <v>0</v>
      </c>
      <c r="S1629" s="135">
        <f t="shared" si="784"/>
        <v>0</v>
      </c>
      <c r="T1629" s="145">
        <f t="shared" si="793"/>
        <v>7.8600000000000003E-2</v>
      </c>
      <c r="U1629" s="143">
        <f t="shared" si="773"/>
        <v>5</v>
      </c>
      <c r="V1629" s="143">
        <v>252</v>
      </c>
      <c r="W1629" s="142">
        <f t="shared" si="785"/>
        <v>1.0015023949999999</v>
      </c>
      <c r="X1629" s="135">
        <f t="shared" si="786"/>
        <v>1.1976470800000001</v>
      </c>
      <c r="Y1629" s="135">
        <f t="shared" si="787"/>
        <v>0</v>
      </c>
      <c r="Z1629" s="148" t="str">
        <f t="shared" si="796"/>
        <v>A+J=</v>
      </c>
      <c r="AA1629" s="140">
        <f t="shared" si="797"/>
        <v>45708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4"/>
      <c r="DX1629" s="1"/>
      <c r="DY1629" s="1"/>
      <c r="DZ1629" s="1"/>
      <c r="EA1629" s="1"/>
      <c r="EB1629" s="1"/>
      <c r="EC1629" s="1"/>
    </row>
    <row r="1630" spans="1:133" ht="15" x14ac:dyDescent="0.2">
      <c r="A1630" s="134">
        <f t="shared" si="788"/>
        <v>45683</v>
      </c>
      <c r="B1630" s="135">
        <f t="shared" si="780"/>
        <v>798.35623865000002</v>
      </c>
      <c r="C1630" s="220">
        <f t="shared" si="779"/>
        <v>592.53807563525083</v>
      </c>
      <c r="D1630" s="136">
        <f t="shared" si="789"/>
        <v>6997.15</v>
      </c>
      <c r="E1630" s="137">
        <f t="shared" si="775"/>
        <v>7036.33</v>
      </c>
      <c r="F1630" s="138">
        <f t="shared" si="776"/>
        <v>45646</v>
      </c>
      <c r="G1630" s="139">
        <f t="shared" si="781"/>
        <v>5.5994226220676957E-3</v>
      </c>
      <c r="H1630" s="140">
        <f t="shared" si="794"/>
        <v>45708</v>
      </c>
      <c r="I1630" s="140">
        <f t="shared" si="782"/>
        <v>45708</v>
      </c>
      <c r="J1630" s="141">
        <f t="shared" si="790"/>
        <v>23</v>
      </c>
      <c r="K1630" s="141">
        <f t="shared" si="778"/>
        <v>5</v>
      </c>
      <c r="L1630" s="8">
        <f t="shared" si="791"/>
        <v>1.0012146</v>
      </c>
      <c r="M1630" s="142">
        <f t="shared" si="777"/>
        <v>1.00559942</v>
      </c>
      <c r="N1630" s="142">
        <f t="shared" si="772"/>
        <v>1.3436968438611745</v>
      </c>
      <c r="O1630" s="135">
        <f t="shared" si="774"/>
        <v>1.34532889</v>
      </c>
      <c r="P1630" s="135">
        <f t="shared" si="783"/>
        <v>797.15859157</v>
      </c>
      <c r="Q1630" s="190">
        <f t="shared" si="795"/>
        <v>0</v>
      </c>
      <c r="R1630" s="191">
        <f t="shared" si="792"/>
        <v>0</v>
      </c>
      <c r="S1630" s="135">
        <f t="shared" si="784"/>
        <v>0</v>
      </c>
      <c r="T1630" s="145">
        <f t="shared" si="793"/>
        <v>7.8600000000000003E-2</v>
      </c>
      <c r="U1630" s="143">
        <f t="shared" si="773"/>
        <v>5</v>
      </c>
      <c r="V1630" s="143">
        <v>252</v>
      </c>
      <c r="W1630" s="142">
        <f t="shared" si="785"/>
        <v>1.0015023949999999</v>
      </c>
      <c r="X1630" s="135">
        <f t="shared" si="786"/>
        <v>1.1976470800000001</v>
      </c>
      <c r="Y1630" s="135">
        <f t="shared" si="787"/>
        <v>0</v>
      </c>
      <c r="Z1630" s="148" t="str">
        <f t="shared" si="796"/>
        <v>A+J=</v>
      </c>
      <c r="AA1630" s="140">
        <f t="shared" si="797"/>
        <v>45708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4"/>
      <c r="DX1630" s="1"/>
      <c r="DY1630" s="1"/>
      <c r="DZ1630" s="1"/>
      <c r="EA1630" s="1"/>
      <c r="EB1630" s="1"/>
      <c r="EC1630" s="1"/>
    </row>
    <row r="1631" spans="1:133" ht="15" x14ac:dyDescent="0.2">
      <c r="A1631" s="134">
        <f t="shared" si="788"/>
        <v>45684</v>
      </c>
      <c r="B1631" s="135">
        <f t="shared" si="780"/>
        <v>798.35623865000002</v>
      </c>
      <c r="C1631" s="220">
        <f t="shared" si="779"/>
        <v>592.53807563525083</v>
      </c>
      <c r="D1631" s="136">
        <f t="shared" si="789"/>
        <v>6997.15</v>
      </c>
      <c r="E1631" s="137">
        <f t="shared" si="775"/>
        <v>7036.33</v>
      </c>
      <c r="F1631" s="138">
        <f t="shared" si="776"/>
        <v>45646</v>
      </c>
      <c r="G1631" s="139">
        <f t="shared" si="781"/>
        <v>5.5994226220676957E-3</v>
      </c>
      <c r="H1631" s="140">
        <f t="shared" si="794"/>
        <v>45708</v>
      </c>
      <c r="I1631" s="140">
        <f t="shared" si="782"/>
        <v>45708</v>
      </c>
      <c r="J1631" s="141">
        <f t="shared" si="790"/>
        <v>23</v>
      </c>
      <c r="K1631" s="141">
        <f t="shared" si="778"/>
        <v>5</v>
      </c>
      <c r="L1631" s="8">
        <f t="shared" si="791"/>
        <v>1.0012146</v>
      </c>
      <c r="M1631" s="142">
        <f t="shared" si="777"/>
        <v>1.00559942</v>
      </c>
      <c r="N1631" s="142">
        <f t="shared" ref="N1631:N1694" si="798">IF(I1631&gt;I1630,N1630*M1631,N1630)</f>
        <v>1.3436968438611745</v>
      </c>
      <c r="O1631" s="135">
        <f t="shared" si="774"/>
        <v>1.34532889</v>
      </c>
      <c r="P1631" s="135">
        <f t="shared" si="783"/>
        <v>797.15859157</v>
      </c>
      <c r="Q1631" s="190">
        <f t="shared" si="795"/>
        <v>0</v>
      </c>
      <c r="R1631" s="191">
        <f t="shared" si="792"/>
        <v>0</v>
      </c>
      <c r="S1631" s="135">
        <f t="shared" si="784"/>
        <v>0</v>
      </c>
      <c r="T1631" s="145">
        <f t="shared" si="793"/>
        <v>7.8600000000000003E-2</v>
      </c>
      <c r="U1631" s="143">
        <f t="shared" si="773"/>
        <v>5</v>
      </c>
      <c r="V1631" s="143">
        <v>252</v>
      </c>
      <c r="W1631" s="142">
        <f t="shared" si="785"/>
        <v>1.0015023949999999</v>
      </c>
      <c r="X1631" s="135">
        <f t="shared" si="786"/>
        <v>1.1976470800000001</v>
      </c>
      <c r="Y1631" s="135">
        <f t="shared" si="787"/>
        <v>0</v>
      </c>
      <c r="Z1631" s="148" t="str">
        <f t="shared" si="796"/>
        <v>A+J=</v>
      </c>
      <c r="AA1631" s="140">
        <f t="shared" si="797"/>
        <v>45708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4"/>
      <c r="DX1631" s="1"/>
      <c r="DY1631" s="1"/>
      <c r="DZ1631" s="1"/>
      <c r="EA1631" s="1"/>
      <c r="EB1631" s="1"/>
      <c r="EC1631" s="1"/>
    </row>
    <row r="1632" spans="1:133" ht="15" x14ac:dyDescent="0.2">
      <c r="A1632" s="134">
        <f t="shared" si="788"/>
        <v>45685</v>
      </c>
      <c r="B1632" s="135">
        <f t="shared" si="780"/>
        <v>798.78989160000003</v>
      </c>
      <c r="C1632" s="220">
        <f t="shared" si="779"/>
        <v>592.53807563525083</v>
      </c>
      <c r="D1632" s="136">
        <f t="shared" si="789"/>
        <v>6997.15</v>
      </c>
      <c r="E1632" s="137">
        <f t="shared" si="775"/>
        <v>7036.33</v>
      </c>
      <c r="F1632" s="138">
        <f t="shared" si="776"/>
        <v>45646</v>
      </c>
      <c r="G1632" s="139">
        <f t="shared" si="781"/>
        <v>5.5994226220676957E-3</v>
      </c>
      <c r="H1632" s="140">
        <f t="shared" si="794"/>
        <v>45708</v>
      </c>
      <c r="I1632" s="140">
        <f t="shared" si="782"/>
        <v>45708</v>
      </c>
      <c r="J1632" s="141">
        <f t="shared" si="790"/>
        <v>23</v>
      </c>
      <c r="K1632" s="141">
        <f t="shared" si="778"/>
        <v>6</v>
      </c>
      <c r="L1632" s="8">
        <f t="shared" si="791"/>
        <v>1.0014577</v>
      </c>
      <c r="M1632" s="142">
        <f t="shared" si="777"/>
        <v>1.00559942</v>
      </c>
      <c r="N1632" s="142">
        <f t="shared" si="798"/>
        <v>1.3436968438611745</v>
      </c>
      <c r="O1632" s="135">
        <f t="shared" si="774"/>
        <v>1.34565555</v>
      </c>
      <c r="P1632" s="135">
        <f t="shared" si="783"/>
        <v>797.35215005999999</v>
      </c>
      <c r="Q1632" s="190">
        <f t="shared" si="795"/>
        <v>0</v>
      </c>
      <c r="R1632" s="191">
        <f t="shared" si="792"/>
        <v>0</v>
      </c>
      <c r="S1632" s="135">
        <f t="shared" si="784"/>
        <v>0</v>
      </c>
      <c r="T1632" s="145">
        <f t="shared" si="793"/>
        <v>7.8600000000000003E-2</v>
      </c>
      <c r="U1632" s="143">
        <f t="shared" si="773"/>
        <v>6</v>
      </c>
      <c r="V1632" s="143">
        <v>252</v>
      </c>
      <c r="W1632" s="142">
        <f t="shared" si="785"/>
        <v>1.001803145</v>
      </c>
      <c r="X1632" s="135">
        <f t="shared" si="786"/>
        <v>1.43774154</v>
      </c>
      <c r="Y1632" s="135">
        <f t="shared" si="787"/>
        <v>0</v>
      </c>
      <c r="Z1632" s="148" t="str">
        <f t="shared" si="796"/>
        <v>A+J=</v>
      </c>
      <c r="AA1632" s="140">
        <f t="shared" si="797"/>
        <v>45708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4"/>
      <c r="DX1632" s="1"/>
      <c r="DY1632" s="1"/>
      <c r="DZ1632" s="1"/>
      <c r="EA1632" s="1"/>
      <c r="EB1632" s="1"/>
      <c r="EC1632" s="1"/>
    </row>
    <row r="1633" spans="1:133" ht="15" x14ac:dyDescent="0.2">
      <c r="A1633" s="134">
        <f t="shared" si="788"/>
        <v>45686</v>
      </c>
      <c r="B1633" s="135">
        <f t="shared" si="780"/>
        <v>799.22377432000008</v>
      </c>
      <c r="C1633" s="220">
        <f t="shared" si="779"/>
        <v>592.53807563525083</v>
      </c>
      <c r="D1633" s="136">
        <f t="shared" si="789"/>
        <v>6997.15</v>
      </c>
      <c r="E1633" s="137">
        <f t="shared" si="775"/>
        <v>7036.33</v>
      </c>
      <c r="F1633" s="138">
        <f t="shared" si="776"/>
        <v>45646</v>
      </c>
      <c r="G1633" s="139">
        <f t="shared" si="781"/>
        <v>5.5994226220676957E-3</v>
      </c>
      <c r="H1633" s="140">
        <f t="shared" si="794"/>
        <v>45708</v>
      </c>
      <c r="I1633" s="140">
        <f t="shared" si="782"/>
        <v>45708</v>
      </c>
      <c r="J1633" s="141">
        <f t="shared" si="790"/>
        <v>23</v>
      </c>
      <c r="K1633" s="141">
        <f t="shared" si="778"/>
        <v>7</v>
      </c>
      <c r="L1633" s="8">
        <f t="shared" si="791"/>
        <v>1.0017008599999999</v>
      </c>
      <c r="M1633" s="142">
        <f t="shared" si="777"/>
        <v>1.00559942</v>
      </c>
      <c r="N1633" s="142">
        <f t="shared" si="798"/>
        <v>1.3436968438611745</v>
      </c>
      <c r="O1633" s="135">
        <f t="shared" si="774"/>
        <v>1.3459822800000001</v>
      </c>
      <c r="P1633" s="135">
        <f t="shared" si="783"/>
        <v>797.54575003000002</v>
      </c>
      <c r="Q1633" s="190">
        <f t="shared" si="795"/>
        <v>0</v>
      </c>
      <c r="R1633" s="191">
        <f t="shared" si="792"/>
        <v>0</v>
      </c>
      <c r="S1633" s="135">
        <f t="shared" si="784"/>
        <v>0</v>
      </c>
      <c r="T1633" s="145">
        <f t="shared" si="793"/>
        <v>7.8600000000000003E-2</v>
      </c>
      <c r="U1633" s="143">
        <f t="shared" si="773"/>
        <v>7</v>
      </c>
      <c r="V1633" s="143">
        <v>252</v>
      </c>
      <c r="W1633" s="142">
        <f t="shared" si="785"/>
        <v>1.002103985</v>
      </c>
      <c r="X1633" s="135">
        <f t="shared" si="786"/>
        <v>1.67802429</v>
      </c>
      <c r="Y1633" s="135">
        <f t="shared" si="787"/>
        <v>0</v>
      </c>
      <c r="Z1633" s="148" t="str">
        <f t="shared" si="796"/>
        <v>A+J=</v>
      </c>
      <c r="AA1633" s="140">
        <f t="shared" si="797"/>
        <v>45708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4"/>
      <c r="DX1633" s="1"/>
      <c r="DY1633" s="1"/>
      <c r="DZ1633" s="1"/>
      <c r="EA1633" s="1"/>
      <c r="EB1633" s="1"/>
      <c r="EC1633" s="1"/>
    </row>
    <row r="1634" spans="1:133" ht="15" x14ac:dyDescent="0.2">
      <c r="A1634" s="134">
        <f t="shared" si="788"/>
        <v>45687</v>
      </c>
      <c r="B1634" s="135">
        <f t="shared" si="780"/>
        <v>799.65789362999999</v>
      </c>
      <c r="C1634" s="220">
        <f t="shared" si="779"/>
        <v>592.53807563525083</v>
      </c>
      <c r="D1634" s="136">
        <f t="shared" si="789"/>
        <v>6997.15</v>
      </c>
      <c r="E1634" s="137">
        <f t="shared" si="775"/>
        <v>7036.33</v>
      </c>
      <c r="F1634" s="138">
        <f t="shared" si="776"/>
        <v>45646</v>
      </c>
      <c r="G1634" s="139">
        <f t="shared" si="781"/>
        <v>5.5994226220676957E-3</v>
      </c>
      <c r="H1634" s="140">
        <f t="shared" si="794"/>
        <v>45708</v>
      </c>
      <c r="I1634" s="140">
        <f t="shared" si="782"/>
        <v>45708</v>
      </c>
      <c r="J1634" s="141">
        <f t="shared" si="790"/>
        <v>23</v>
      </c>
      <c r="K1634" s="141">
        <f t="shared" si="778"/>
        <v>8</v>
      </c>
      <c r="L1634" s="8">
        <f t="shared" si="791"/>
        <v>1.0019440799999999</v>
      </c>
      <c r="M1634" s="142">
        <f t="shared" si="777"/>
        <v>1.00559942</v>
      </c>
      <c r="N1634" s="142">
        <f t="shared" si="798"/>
        <v>1.3436968438611745</v>
      </c>
      <c r="O1634" s="135">
        <f t="shared" si="774"/>
        <v>1.3463090900000001</v>
      </c>
      <c r="P1634" s="135">
        <f t="shared" si="783"/>
        <v>797.73939739000002</v>
      </c>
      <c r="Q1634" s="190">
        <f t="shared" si="795"/>
        <v>0</v>
      </c>
      <c r="R1634" s="191">
        <f t="shared" si="792"/>
        <v>0</v>
      </c>
      <c r="S1634" s="135">
        <f t="shared" si="784"/>
        <v>0</v>
      </c>
      <c r="T1634" s="145">
        <f t="shared" si="793"/>
        <v>7.8600000000000003E-2</v>
      </c>
      <c r="U1634" s="143">
        <f t="shared" si="773"/>
        <v>8</v>
      </c>
      <c r="V1634" s="143">
        <v>252</v>
      </c>
      <c r="W1634" s="142">
        <f t="shared" si="785"/>
        <v>1.0024049159999999</v>
      </c>
      <c r="X1634" s="135">
        <f t="shared" si="786"/>
        <v>1.9184962400000001</v>
      </c>
      <c r="Y1634" s="135">
        <f t="shared" si="787"/>
        <v>0</v>
      </c>
      <c r="Z1634" s="148" t="str">
        <f t="shared" si="796"/>
        <v>A+J=</v>
      </c>
      <c r="AA1634" s="140">
        <f t="shared" si="797"/>
        <v>45708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4"/>
      <c r="DX1634" s="1"/>
      <c r="DY1634" s="1"/>
      <c r="DZ1634" s="1"/>
      <c r="EA1634" s="1"/>
      <c r="EB1634" s="1"/>
      <c r="EC1634" s="1"/>
    </row>
    <row r="1635" spans="1:133" ht="15" x14ac:dyDescent="0.2">
      <c r="A1635" s="134">
        <f t="shared" si="788"/>
        <v>45688</v>
      </c>
      <c r="B1635" s="135">
        <f t="shared" si="780"/>
        <v>800.09224289999997</v>
      </c>
      <c r="C1635" s="220">
        <f t="shared" si="779"/>
        <v>592.53807563525083</v>
      </c>
      <c r="D1635" s="136">
        <f t="shared" si="789"/>
        <v>6997.15</v>
      </c>
      <c r="E1635" s="137">
        <f t="shared" si="775"/>
        <v>7036.33</v>
      </c>
      <c r="F1635" s="138">
        <f t="shared" si="776"/>
        <v>45646</v>
      </c>
      <c r="G1635" s="139">
        <f t="shared" si="781"/>
        <v>5.5994226220676957E-3</v>
      </c>
      <c r="H1635" s="140">
        <f t="shared" si="794"/>
        <v>45708</v>
      </c>
      <c r="I1635" s="140">
        <f t="shared" si="782"/>
        <v>45708</v>
      </c>
      <c r="J1635" s="141">
        <f t="shared" si="790"/>
        <v>23</v>
      </c>
      <c r="K1635" s="141">
        <f t="shared" si="778"/>
        <v>9</v>
      </c>
      <c r="L1635" s="8">
        <f t="shared" si="791"/>
        <v>1.00218735</v>
      </c>
      <c r="M1635" s="142">
        <f t="shared" si="777"/>
        <v>1.00559942</v>
      </c>
      <c r="N1635" s="142">
        <f t="shared" si="798"/>
        <v>1.3436968438611745</v>
      </c>
      <c r="O1635" s="135">
        <f t="shared" si="774"/>
        <v>1.3466359699999999</v>
      </c>
      <c r="P1635" s="135">
        <f t="shared" si="783"/>
        <v>797.93308623999997</v>
      </c>
      <c r="Q1635" s="190">
        <f t="shared" si="795"/>
        <v>0</v>
      </c>
      <c r="R1635" s="191">
        <f t="shared" si="792"/>
        <v>0</v>
      </c>
      <c r="S1635" s="135">
        <f t="shared" si="784"/>
        <v>0</v>
      </c>
      <c r="T1635" s="145">
        <f t="shared" si="793"/>
        <v>7.8600000000000003E-2</v>
      </c>
      <c r="U1635" s="143">
        <f t="shared" si="773"/>
        <v>9</v>
      </c>
      <c r="V1635" s="143">
        <v>252</v>
      </c>
      <c r="W1635" s="142">
        <f t="shared" si="785"/>
        <v>1.002705937</v>
      </c>
      <c r="X1635" s="135">
        <f t="shared" si="786"/>
        <v>2.1591566599999998</v>
      </c>
      <c r="Y1635" s="135">
        <f t="shared" si="787"/>
        <v>0</v>
      </c>
      <c r="Z1635" s="148" t="str">
        <f t="shared" si="796"/>
        <v>A+J=</v>
      </c>
      <c r="AA1635" s="140">
        <f t="shared" si="797"/>
        <v>45708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4"/>
      <c r="DX1635" s="1"/>
      <c r="DY1635" s="1"/>
      <c r="DZ1635" s="1"/>
      <c r="EA1635" s="1"/>
      <c r="EB1635" s="1"/>
      <c r="EC1635" s="1"/>
    </row>
    <row r="1636" spans="1:133" ht="15" x14ac:dyDescent="0.2">
      <c r="A1636" s="134">
        <f t="shared" si="788"/>
        <v>45689</v>
      </c>
      <c r="B1636" s="135">
        <f t="shared" si="780"/>
        <v>800.52684003999991</v>
      </c>
      <c r="C1636" s="220">
        <f t="shared" si="779"/>
        <v>592.53807563525083</v>
      </c>
      <c r="D1636" s="136">
        <f t="shared" si="789"/>
        <v>6997.15</v>
      </c>
      <c r="E1636" s="137">
        <f t="shared" si="775"/>
        <v>7036.33</v>
      </c>
      <c r="F1636" s="138">
        <f t="shared" si="776"/>
        <v>45646</v>
      </c>
      <c r="G1636" s="139">
        <f t="shared" si="781"/>
        <v>5.5994226220676957E-3</v>
      </c>
      <c r="H1636" s="140">
        <f t="shared" si="794"/>
        <v>45708</v>
      </c>
      <c r="I1636" s="140">
        <f t="shared" si="782"/>
        <v>45708</v>
      </c>
      <c r="J1636" s="141">
        <f t="shared" si="790"/>
        <v>23</v>
      </c>
      <c r="K1636" s="141">
        <f t="shared" si="778"/>
        <v>10</v>
      </c>
      <c r="L1636" s="8">
        <f t="shared" si="791"/>
        <v>1.00243069</v>
      </c>
      <c r="M1636" s="142">
        <f t="shared" si="777"/>
        <v>1.00559942</v>
      </c>
      <c r="N1636" s="142">
        <f t="shared" si="798"/>
        <v>1.3436968438611745</v>
      </c>
      <c r="O1636" s="135">
        <f t="shared" si="774"/>
        <v>1.34696295</v>
      </c>
      <c r="P1636" s="135">
        <f t="shared" si="783"/>
        <v>798.12683433999996</v>
      </c>
      <c r="Q1636" s="190">
        <f t="shared" si="795"/>
        <v>0</v>
      </c>
      <c r="R1636" s="191">
        <f t="shared" si="792"/>
        <v>0</v>
      </c>
      <c r="S1636" s="135">
        <f t="shared" si="784"/>
        <v>0</v>
      </c>
      <c r="T1636" s="145">
        <f t="shared" si="793"/>
        <v>7.8600000000000003E-2</v>
      </c>
      <c r="U1636" s="143">
        <f t="shared" si="773"/>
        <v>10</v>
      </c>
      <c r="V1636" s="143">
        <v>252</v>
      </c>
      <c r="W1636" s="142">
        <f t="shared" si="785"/>
        <v>1.003007048</v>
      </c>
      <c r="X1636" s="135">
        <f t="shared" si="786"/>
        <v>2.4000056999999999</v>
      </c>
      <c r="Y1636" s="135">
        <f t="shared" si="787"/>
        <v>0</v>
      </c>
      <c r="Z1636" s="148" t="str">
        <f t="shared" si="796"/>
        <v>A+J=</v>
      </c>
      <c r="AA1636" s="140">
        <f t="shared" si="797"/>
        <v>45708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4"/>
      <c r="DX1636" s="1"/>
      <c r="DY1636" s="1"/>
      <c r="DZ1636" s="1"/>
      <c r="EA1636" s="1"/>
      <c r="EB1636" s="1"/>
      <c r="EC1636" s="1"/>
    </row>
    <row r="1637" spans="1:133" ht="15" x14ac:dyDescent="0.2">
      <c r="A1637" s="134">
        <f t="shared" si="788"/>
        <v>45690</v>
      </c>
      <c r="B1637" s="135">
        <f t="shared" si="780"/>
        <v>800.52684003999991</v>
      </c>
      <c r="C1637" s="220">
        <f t="shared" si="779"/>
        <v>592.53807563525083</v>
      </c>
      <c r="D1637" s="136">
        <f t="shared" si="789"/>
        <v>6997.15</v>
      </c>
      <c r="E1637" s="137">
        <f t="shared" si="775"/>
        <v>7036.33</v>
      </c>
      <c r="F1637" s="138">
        <f t="shared" si="776"/>
        <v>45646</v>
      </c>
      <c r="G1637" s="139">
        <f t="shared" si="781"/>
        <v>5.5994226220676957E-3</v>
      </c>
      <c r="H1637" s="140">
        <f t="shared" si="794"/>
        <v>45708</v>
      </c>
      <c r="I1637" s="140">
        <f t="shared" si="782"/>
        <v>45708</v>
      </c>
      <c r="J1637" s="141">
        <f t="shared" si="790"/>
        <v>23</v>
      </c>
      <c r="K1637" s="141">
        <f t="shared" si="778"/>
        <v>10</v>
      </c>
      <c r="L1637" s="8">
        <f t="shared" si="791"/>
        <v>1.00243069</v>
      </c>
      <c r="M1637" s="142">
        <f t="shared" si="777"/>
        <v>1.00559942</v>
      </c>
      <c r="N1637" s="142">
        <f t="shared" si="798"/>
        <v>1.3436968438611745</v>
      </c>
      <c r="O1637" s="135">
        <f t="shared" si="774"/>
        <v>1.34696295</v>
      </c>
      <c r="P1637" s="135">
        <f t="shared" si="783"/>
        <v>798.12683433999996</v>
      </c>
      <c r="Q1637" s="190">
        <f t="shared" si="795"/>
        <v>0</v>
      </c>
      <c r="R1637" s="191">
        <f t="shared" si="792"/>
        <v>0</v>
      </c>
      <c r="S1637" s="135">
        <f t="shared" si="784"/>
        <v>0</v>
      </c>
      <c r="T1637" s="145">
        <f t="shared" si="793"/>
        <v>7.8600000000000003E-2</v>
      </c>
      <c r="U1637" s="143">
        <f t="shared" ref="U1637:U1700" si="799">IF(Q1636&gt;0,1,IF(K1637=K1636,U1636,U1636+1))</f>
        <v>10</v>
      </c>
      <c r="V1637" s="143">
        <v>252</v>
      </c>
      <c r="W1637" s="142">
        <f t="shared" si="785"/>
        <v>1.003007048</v>
      </c>
      <c r="X1637" s="135">
        <f t="shared" si="786"/>
        <v>2.4000056999999999</v>
      </c>
      <c r="Y1637" s="135">
        <f t="shared" si="787"/>
        <v>0</v>
      </c>
      <c r="Z1637" s="148" t="str">
        <f t="shared" si="796"/>
        <v>A+J=</v>
      </c>
      <c r="AA1637" s="140">
        <f t="shared" si="797"/>
        <v>45708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4"/>
      <c r="DX1637" s="1"/>
      <c r="DY1637" s="1"/>
      <c r="DZ1637" s="1"/>
      <c r="EA1637" s="1"/>
      <c r="EB1637" s="1"/>
      <c r="EC1637" s="1"/>
    </row>
    <row r="1638" spans="1:133" ht="15" x14ac:dyDescent="0.2">
      <c r="A1638" s="134">
        <f t="shared" si="788"/>
        <v>45691</v>
      </c>
      <c r="B1638" s="135">
        <f t="shared" si="780"/>
        <v>800.52684003999991</v>
      </c>
      <c r="C1638" s="220">
        <f t="shared" si="779"/>
        <v>592.53807563525083</v>
      </c>
      <c r="D1638" s="136">
        <f t="shared" si="789"/>
        <v>6997.15</v>
      </c>
      <c r="E1638" s="137">
        <f t="shared" si="775"/>
        <v>7036.33</v>
      </c>
      <c r="F1638" s="138">
        <f t="shared" si="776"/>
        <v>45646</v>
      </c>
      <c r="G1638" s="139">
        <f t="shared" si="781"/>
        <v>5.5994226220676957E-3</v>
      </c>
      <c r="H1638" s="140">
        <f t="shared" si="794"/>
        <v>45708</v>
      </c>
      <c r="I1638" s="140">
        <f t="shared" si="782"/>
        <v>45708</v>
      </c>
      <c r="J1638" s="141">
        <f t="shared" si="790"/>
        <v>23</v>
      </c>
      <c r="K1638" s="141">
        <f t="shared" si="778"/>
        <v>10</v>
      </c>
      <c r="L1638" s="8">
        <f t="shared" si="791"/>
        <v>1.00243069</v>
      </c>
      <c r="M1638" s="142">
        <f t="shared" si="777"/>
        <v>1.00559942</v>
      </c>
      <c r="N1638" s="142">
        <f t="shared" si="798"/>
        <v>1.3436968438611745</v>
      </c>
      <c r="O1638" s="135">
        <f t="shared" si="774"/>
        <v>1.34696295</v>
      </c>
      <c r="P1638" s="135">
        <f t="shared" si="783"/>
        <v>798.12683433999996</v>
      </c>
      <c r="Q1638" s="190">
        <f t="shared" si="795"/>
        <v>0</v>
      </c>
      <c r="R1638" s="191">
        <f t="shared" si="792"/>
        <v>0</v>
      </c>
      <c r="S1638" s="135">
        <f t="shared" si="784"/>
        <v>0</v>
      </c>
      <c r="T1638" s="145">
        <f t="shared" si="793"/>
        <v>7.8600000000000003E-2</v>
      </c>
      <c r="U1638" s="143">
        <f t="shared" si="799"/>
        <v>10</v>
      </c>
      <c r="V1638" s="143">
        <v>252</v>
      </c>
      <c r="W1638" s="142">
        <f t="shared" si="785"/>
        <v>1.003007048</v>
      </c>
      <c r="X1638" s="135">
        <f t="shared" si="786"/>
        <v>2.4000056999999999</v>
      </c>
      <c r="Y1638" s="135">
        <f t="shared" si="787"/>
        <v>0</v>
      </c>
      <c r="Z1638" s="148" t="str">
        <f t="shared" si="796"/>
        <v>A+J=</v>
      </c>
      <c r="AA1638" s="140">
        <f t="shared" si="797"/>
        <v>45708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4"/>
      <c r="DX1638" s="1"/>
      <c r="DY1638" s="1"/>
      <c r="DZ1638" s="1"/>
      <c r="EA1638" s="1"/>
      <c r="EB1638" s="1"/>
      <c r="EC1638" s="1"/>
    </row>
    <row r="1639" spans="1:133" ht="15" x14ac:dyDescent="0.2">
      <c r="A1639" s="134">
        <f t="shared" si="788"/>
        <v>45692</v>
      </c>
      <c r="B1639" s="135">
        <f t="shared" si="780"/>
        <v>800.96166216999995</v>
      </c>
      <c r="C1639" s="220">
        <f t="shared" si="779"/>
        <v>592.53807563525083</v>
      </c>
      <c r="D1639" s="136">
        <f t="shared" si="789"/>
        <v>6997.15</v>
      </c>
      <c r="E1639" s="137">
        <f t="shared" si="775"/>
        <v>7036.33</v>
      </c>
      <c r="F1639" s="138">
        <f t="shared" si="776"/>
        <v>45646</v>
      </c>
      <c r="G1639" s="139">
        <f t="shared" si="781"/>
        <v>5.5994226220676957E-3</v>
      </c>
      <c r="H1639" s="140">
        <f t="shared" si="794"/>
        <v>45708</v>
      </c>
      <c r="I1639" s="140">
        <f t="shared" si="782"/>
        <v>45708</v>
      </c>
      <c r="J1639" s="141">
        <f t="shared" si="790"/>
        <v>23</v>
      </c>
      <c r="K1639" s="141">
        <f t="shared" si="778"/>
        <v>11</v>
      </c>
      <c r="L1639" s="8">
        <f t="shared" si="791"/>
        <v>1.00267408</v>
      </c>
      <c r="M1639" s="142">
        <f t="shared" si="777"/>
        <v>1.00559942</v>
      </c>
      <c r="N1639" s="142">
        <f t="shared" si="798"/>
        <v>1.3436968438611745</v>
      </c>
      <c r="O1639" s="135">
        <f t="shared" si="774"/>
        <v>1.3472899899999999</v>
      </c>
      <c r="P1639" s="135">
        <f t="shared" si="783"/>
        <v>798.32061798999996</v>
      </c>
      <c r="Q1639" s="190">
        <f t="shared" si="795"/>
        <v>0</v>
      </c>
      <c r="R1639" s="191">
        <f t="shared" si="792"/>
        <v>0</v>
      </c>
      <c r="S1639" s="135">
        <f t="shared" si="784"/>
        <v>0</v>
      </c>
      <c r="T1639" s="145">
        <f t="shared" si="793"/>
        <v>7.8600000000000003E-2</v>
      </c>
      <c r="U1639" s="143">
        <f t="shared" si="799"/>
        <v>11</v>
      </c>
      <c r="V1639" s="143">
        <v>252</v>
      </c>
      <c r="W1639" s="142">
        <f t="shared" si="785"/>
        <v>1.0033082499999999</v>
      </c>
      <c r="X1639" s="135">
        <f t="shared" si="786"/>
        <v>2.6410441800000002</v>
      </c>
      <c r="Y1639" s="135">
        <f t="shared" si="787"/>
        <v>0</v>
      </c>
      <c r="Z1639" s="148" t="str">
        <f t="shared" si="796"/>
        <v>A+J=</v>
      </c>
      <c r="AA1639" s="140">
        <f t="shared" si="797"/>
        <v>45708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4"/>
      <c r="DX1639" s="1"/>
      <c r="DY1639" s="1"/>
      <c r="DZ1639" s="1"/>
      <c r="EA1639" s="1"/>
      <c r="EB1639" s="1"/>
      <c r="EC1639" s="1"/>
    </row>
    <row r="1640" spans="1:133" ht="15" x14ac:dyDescent="0.2">
      <c r="A1640" s="134">
        <f t="shared" si="788"/>
        <v>45693</v>
      </c>
      <c r="B1640" s="135">
        <f t="shared" si="780"/>
        <v>801.39672049000001</v>
      </c>
      <c r="C1640" s="220">
        <f t="shared" si="779"/>
        <v>592.53807563525083</v>
      </c>
      <c r="D1640" s="136">
        <f t="shared" si="789"/>
        <v>6997.15</v>
      </c>
      <c r="E1640" s="137">
        <f t="shared" si="775"/>
        <v>7036.33</v>
      </c>
      <c r="F1640" s="138">
        <f t="shared" si="776"/>
        <v>45646</v>
      </c>
      <c r="G1640" s="139">
        <f t="shared" si="781"/>
        <v>5.5994226220676957E-3</v>
      </c>
      <c r="H1640" s="140">
        <f t="shared" si="794"/>
        <v>45708</v>
      </c>
      <c r="I1640" s="140">
        <f t="shared" si="782"/>
        <v>45708</v>
      </c>
      <c r="J1640" s="141">
        <f t="shared" si="790"/>
        <v>23</v>
      </c>
      <c r="K1640" s="141">
        <f t="shared" si="778"/>
        <v>12</v>
      </c>
      <c r="L1640" s="8">
        <f t="shared" si="791"/>
        <v>1.0029175299999999</v>
      </c>
      <c r="M1640" s="142">
        <f t="shared" si="777"/>
        <v>1.00559942</v>
      </c>
      <c r="N1640" s="142">
        <f t="shared" si="798"/>
        <v>1.3436968438611745</v>
      </c>
      <c r="O1640" s="135">
        <f t="shared" si="774"/>
        <v>1.3476171100000001</v>
      </c>
      <c r="P1640" s="135">
        <f t="shared" si="783"/>
        <v>798.51444905000005</v>
      </c>
      <c r="Q1640" s="190">
        <f t="shared" si="795"/>
        <v>0</v>
      </c>
      <c r="R1640" s="191">
        <f t="shared" si="792"/>
        <v>0</v>
      </c>
      <c r="S1640" s="135">
        <f t="shared" si="784"/>
        <v>0</v>
      </c>
      <c r="T1640" s="145">
        <f t="shared" si="793"/>
        <v>7.8600000000000003E-2</v>
      </c>
      <c r="U1640" s="143">
        <f t="shared" si="799"/>
        <v>12</v>
      </c>
      <c r="V1640" s="143">
        <v>252</v>
      </c>
      <c r="W1640" s="142">
        <f t="shared" si="785"/>
        <v>1.003609542</v>
      </c>
      <c r="X1640" s="135">
        <f t="shared" si="786"/>
        <v>2.8822714399999998</v>
      </c>
      <c r="Y1640" s="135">
        <f t="shared" si="787"/>
        <v>0</v>
      </c>
      <c r="Z1640" s="148" t="str">
        <f t="shared" si="796"/>
        <v>A+J=</v>
      </c>
      <c r="AA1640" s="140">
        <f t="shared" si="797"/>
        <v>45708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4"/>
      <c r="DX1640" s="1"/>
      <c r="DY1640" s="1"/>
      <c r="DZ1640" s="1"/>
      <c r="EA1640" s="1"/>
      <c r="EB1640" s="1"/>
      <c r="EC1640" s="1"/>
    </row>
    <row r="1641" spans="1:133" ht="15" x14ac:dyDescent="0.2">
      <c r="A1641" s="134">
        <f t="shared" si="788"/>
        <v>45694</v>
      </c>
      <c r="B1641" s="135">
        <f t="shared" si="780"/>
        <v>801.83202102000007</v>
      </c>
      <c r="C1641" s="220">
        <f t="shared" si="779"/>
        <v>592.53807563525083</v>
      </c>
      <c r="D1641" s="136">
        <f t="shared" si="789"/>
        <v>6997.15</v>
      </c>
      <c r="E1641" s="137">
        <f t="shared" si="775"/>
        <v>7036.33</v>
      </c>
      <c r="F1641" s="138">
        <f t="shared" si="776"/>
        <v>45646</v>
      </c>
      <c r="G1641" s="139">
        <f t="shared" si="781"/>
        <v>5.5994226220676957E-3</v>
      </c>
      <c r="H1641" s="140">
        <f t="shared" si="794"/>
        <v>45708</v>
      </c>
      <c r="I1641" s="140">
        <f t="shared" si="782"/>
        <v>45708</v>
      </c>
      <c r="J1641" s="141">
        <f t="shared" si="790"/>
        <v>23</v>
      </c>
      <c r="K1641" s="141">
        <f t="shared" si="778"/>
        <v>13</v>
      </c>
      <c r="L1641" s="8">
        <f t="shared" si="791"/>
        <v>1.0031610399999999</v>
      </c>
      <c r="M1641" s="142">
        <f t="shared" si="777"/>
        <v>1.00559942</v>
      </c>
      <c r="N1641" s="142">
        <f t="shared" si="798"/>
        <v>1.3436968438611745</v>
      </c>
      <c r="O1641" s="135">
        <f t="shared" ref="O1641:O1704" si="800">TRUNC(TRUNC((L1641*N1641),15),8)</f>
        <v>1.3479443200000001</v>
      </c>
      <c r="P1641" s="135">
        <f t="shared" si="783"/>
        <v>798.70833343000004</v>
      </c>
      <c r="Q1641" s="190">
        <f t="shared" si="795"/>
        <v>0</v>
      </c>
      <c r="R1641" s="191">
        <f t="shared" si="792"/>
        <v>0</v>
      </c>
      <c r="S1641" s="135">
        <f t="shared" si="784"/>
        <v>0</v>
      </c>
      <c r="T1641" s="145">
        <f t="shared" si="793"/>
        <v>7.8600000000000003E-2</v>
      </c>
      <c r="U1641" s="143">
        <f t="shared" si="799"/>
        <v>13</v>
      </c>
      <c r="V1641" s="143">
        <v>252</v>
      </c>
      <c r="W1641" s="142">
        <f t="shared" si="785"/>
        <v>1.0039109239999999</v>
      </c>
      <c r="X1641" s="135">
        <f t="shared" si="786"/>
        <v>3.1236875899999998</v>
      </c>
      <c r="Y1641" s="135">
        <f t="shared" si="787"/>
        <v>0</v>
      </c>
      <c r="Z1641" s="148" t="str">
        <f t="shared" si="796"/>
        <v>A+J=</v>
      </c>
      <c r="AA1641" s="140">
        <f t="shared" si="797"/>
        <v>45708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4"/>
      <c r="DX1641" s="1"/>
      <c r="DY1641" s="1"/>
      <c r="DZ1641" s="1"/>
      <c r="EA1641" s="1"/>
      <c r="EB1641" s="1"/>
      <c r="EC1641" s="1"/>
    </row>
    <row r="1642" spans="1:133" ht="15" x14ac:dyDescent="0.2">
      <c r="A1642" s="134">
        <f t="shared" si="788"/>
        <v>45695</v>
      </c>
      <c r="B1642" s="135">
        <f t="shared" si="780"/>
        <v>802.26755276999995</v>
      </c>
      <c r="C1642" s="220">
        <f t="shared" si="779"/>
        <v>592.53807563525083</v>
      </c>
      <c r="D1642" s="136">
        <f t="shared" si="789"/>
        <v>6997.15</v>
      </c>
      <c r="E1642" s="137">
        <f t="shared" ref="E1642:E1705" si="801">IF($K1642=1,VLOOKUP($A1641,$AO$10:$AS$131,4),E1641)</f>
        <v>7036.33</v>
      </c>
      <c r="F1642" s="138">
        <f t="shared" ref="F1642:F1705" si="802">IF($K1642=1,VLOOKUP($A1641,$AO$10:$AS$131,5),F1641)</f>
        <v>45646</v>
      </c>
      <c r="G1642" s="139">
        <f t="shared" si="781"/>
        <v>5.5994226220676957E-3</v>
      </c>
      <c r="H1642" s="140">
        <f t="shared" si="794"/>
        <v>45708</v>
      </c>
      <c r="I1642" s="140">
        <f t="shared" si="782"/>
        <v>45708</v>
      </c>
      <c r="J1642" s="141">
        <f t="shared" si="790"/>
        <v>23</v>
      </c>
      <c r="K1642" s="141">
        <f t="shared" si="778"/>
        <v>14</v>
      </c>
      <c r="L1642" s="8">
        <f t="shared" si="791"/>
        <v>1.00340461</v>
      </c>
      <c r="M1642" s="142">
        <f t="shared" ref="M1642:M1705" si="803">IF(I1642&gt;I1641,L1641,M1641)</f>
        <v>1.00559942</v>
      </c>
      <c r="N1642" s="142">
        <f t="shared" si="798"/>
        <v>1.3436968438611745</v>
      </c>
      <c r="O1642" s="135">
        <f t="shared" si="800"/>
        <v>1.3482715999999999</v>
      </c>
      <c r="P1642" s="135">
        <f t="shared" si="783"/>
        <v>798.90225928999996</v>
      </c>
      <c r="Q1642" s="190">
        <f t="shared" si="795"/>
        <v>0</v>
      </c>
      <c r="R1642" s="191">
        <f t="shared" si="792"/>
        <v>0</v>
      </c>
      <c r="S1642" s="135">
        <f t="shared" si="784"/>
        <v>0</v>
      </c>
      <c r="T1642" s="145">
        <f t="shared" si="793"/>
        <v>7.8600000000000003E-2</v>
      </c>
      <c r="U1642" s="143">
        <f t="shared" si="799"/>
        <v>14</v>
      </c>
      <c r="V1642" s="143">
        <v>252</v>
      </c>
      <c r="W1642" s="142">
        <f t="shared" si="785"/>
        <v>1.0042123970000001</v>
      </c>
      <c r="X1642" s="135">
        <f t="shared" si="786"/>
        <v>3.3652934800000001</v>
      </c>
      <c r="Y1642" s="135">
        <f t="shared" si="787"/>
        <v>0</v>
      </c>
      <c r="Z1642" s="148" t="str">
        <f t="shared" si="796"/>
        <v>A+J=</v>
      </c>
      <c r="AA1642" s="140">
        <f t="shared" si="797"/>
        <v>45708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4"/>
      <c r="DX1642" s="1"/>
      <c r="DY1642" s="1"/>
      <c r="DZ1642" s="1"/>
      <c r="EA1642" s="1"/>
      <c r="EB1642" s="1"/>
      <c r="EC1642" s="1"/>
    </row>
    <row r="1643" spans="1:133" ht="15" x14ac:dyDescent="0.2">
      <c r="A1643" s="134">
        <f t="shared" si="788"/>
        <v>45696</v>
      </c>
      <c r="B1643" s="135">
        <f t="shared" si="780"/>
        <v>802.70333369000002</v>
      </c>
      <c r="C1643" s="220">
        <f t="shared" si="779"/>
        <v>592.53807563525083</v>
      </c>
      <c r="D1643" s="136">
        <f t="shared" si="789"/>
        <v>6997.15</v>
      </c>
      <c r="E1643" s="137">
        <f t="shared" si="801"/>
        <v>7036.33</v>
      </c>
      <c r="F1643" s="138">
        <f t="shared" si="802"/>
        <v>45646</v>
      </c>
      <c r="G1643" s="139">
        <f t="shared" si="781"/>
        <v>5.5994226220676957E-3</v>
      </c>
      <c r="H1643" s="140">
        <f t="shared" si="794"/>
        <v>45708</v>
      </c>
      <c r="I1643" s="140">
        <f t="shared" si="782"/>
        <v>45708</v>
      </c>
      <c r="J1643" s="141">
        <f t="shared" si="790"/>
        <v>23</v>
      </c>
      <c r="K1643" s="141">
        <f t="shared" si="778"/>
        <v>15</v>
      </c>
      <c r="L1643" s="8">
        <f t="shared" si="791"/>
        <v>1.0036482499999999</v>
      </c>
      <c r="M1643" s="142">
        <f t="shared" si="803"/>
        <v>1.00559942</v>
      </c>
      <c r="N1643" s="142">
        <f t="shared" si="798"/>
        <v>1.3436968438611745</v>
      </c>
      <c r="O1643" s="135">
        <f t="shared" si="800"/>
        <v>1.34859898</v>
      </c>
      <c r="P1643" s="135">
        <f t="shared" si="783"/>
        <v>799.09624441000005</v>
      </c>
      <c r="Q1643" s="190">
        <f t="shared" si="795"/>
        <v>0</v>
      </c>
      <c r="R1643" s="191">
        <f t="shared" si="792"/>
        <v>0</v>
      </c>
      <c r="S1643" s="135">
        <f t="shared" si="784"/>
        <v>0</v>
      </c>
      <c r="T1643" s="145">
        <f t="shared" si="793"/>
        <v>7.8600000000000003E-2</v>
      </c>
      <c r="U1643" s="143">
        <f t="shared" si="799"/>
        <v>15</v>
      </c>
      <c r="V1643" s="143">
        <v>252</v>
      </c>
      <c r="W1643" s="142">
        <f t="shared" si="785"/>
        <v>1.004513961</v>
      </c>
      <c r="X1643" s="135">
        <f t="shared" si="786"/>
        <v>3.6070892799999998</v>
      </c>
      <c r="Y1643" s="135">
        <f t="shared" si="787"/>
        <v>0</v>
      </c>
      <c r="Z1643" s="148" t="str">
        <f t="shared" si="796"/>
        <v>A+J=</v>
      </c>
      <c r="AA1643" s="140">
        <f t="shared" si="797"/>
        <v>45708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4"/>
      <c r="DX1643" s="1"/>
      <c r="DY1643" s="1"/>
      <c r="DZ1643" s="1"/>
      <c r="EA1643" s="1"/>
      <c r="EB1643" s="1"/>
      <c r="EC1643" s="1"/>
    </row>
    <row r="1644" spans="1:133" ht="15" x14ac:dyDescent="0.2">
      <c r="A1644" s="134">
        <f t="shared" si="788"/>
        <v>45697</v>
      </c>
      <c r="B1644" s="135">
        <f t="shared" si="780"/>
        <v>802.70333369000002</v>
      </c>
      <c r="C1644" s="220">
        <f t="shared" si="779"/>
        <v>592.53807563525083</v>
      </c>
      <c r="D1644" s="136">
        <f t="shared" si="789"/>
        <v>6997.15</v>
      </c>
      <c r="E1644" s="137">
        <f t="shared" si="801"/>
        <v>7036.33</v>
      </c>
      <c r="F1644" s="138">
        <f t="shared" si="802"/>
        <v>45646</v>
      </c>
      <c r="G1644" s="139">
        <f t="shared" si="781"/>
        <v>5.5994226220676957E-3</v>
      </c>
      <c r="H1644" s="140">
        <f t="shared" si="794"/>
        <v>45708</v>
      </c>
      <c r="I1644" s="140">
        <f t="shared" si="782"/>
        <v>45708</v>
      </c>
      <c r="J1644" s="141">
        <f t="shared" si="790"/>
        <v>23</v>
      </c>
      <c r="K1644" s="141">
        <f t="shared" si="778"/>
        <v>15</v>
      </c>
      <c r="L1644" s="8">
        <f t="shared" si="791"/>
        <v>1.0036482499999999</v>
      </c>
      <c r="M1644" s="142">
        <f t="shared" si="803"/>
        <v>1.00559942</v>
      </c>
      <c r="N1644" s="142">
        <f t="shared" si="798"/>
        <v>1.3436968438611745</v>
      </c>
      <c r="O1644" s="135">
        <f t="shared" si="800"/>
        <v>1.34859898</v>
      </c>
      <c r="P1644" s="135">
        <f t="shared" si="783"/>
        <v>799.09624441000005</v>
      </c>
      <c r="Q1644" s="190">
        <f t="shared" si="795"/>
        <v>0</v>
      </c>
      <c r="R1644" s="191">
        <f t="shared" si="792"/>
        <v>0</v>
      </c>
      <c r="S1644" s="135">
        <f t="shared" si="784"/>
        <v>0</v>
      </c>
      <c r="T1644" s="145">
        <f t="shared" si="793"/>
        <v>7.8600000000000003E-2</v>
      </c>
      <c r="U1644" s="143">
        <f t="shared" si="799"/>
        <v>15</v>
      </c>
      <c r="V1644" s="143">
        <v>252</v>
      </c>
      <c r="W1644" s="142">
        <f t="shared" si="785"/>
        <v>1.004513961</v>
      </c>
      <c r="X1644" s="135">
        <f t="shared" si="786"/>
        <v>3.6070892799999998</v>
      </c>
      <c r="Y1644" s="135">
        <f t="shared" si="787"/>
        <v>0</v>
      </c>
      <c r="Z1644" s="148" t="str">
        <f t="shared" si="796"/>
        <v>A+J=</v>
      </c>
      <c r="AA1644" s="140">
        <f t="shared" si="797"/>
        <v>45708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4"/>
      <c r="DX1644" s="1"/>
      <c r="DY1644" s="1"/>
      <c r="DZ1644" s="1"/>
      <c r="EA1644" s="1"/>
      <c r="EB1644" s="1"/>
      <c r="EC1644" s="1"/>
    </row>
    <row r="1645" spans="1:133" ht="15" x14ac:dyDescent="0.2">
      <c r="A1645" s="134">
        <f t="shared" si="788"/>
        <v>45698</v>
      </c>
      <c r="B1645" s="135">
        <f t="shared" si="780"/>
        <v>802.70333369000002</v>
      </c>
      <c r="C1645" s="220">
        <f t="shared" si="779"/>
        <v>592.53807563525083</v>
      </c>
      <c r="D1645" s="136">
        <f t="shared" si="789"/>
        <v>6997.15</v>
      </c>
      <c r="E1645" s="137">
        <f t="shared" si="801"/>
        <v>7036.33</v>
      </c>
      <c r="F1645" s="138">
        <f t="shared" si="802"/>
        <v>45646</v>
      </c>
      <c r="G1645" s="139">
        <f t="shared" si="781"/>
        <v>5.5994226220676957E-3</v>
      </c>
      <c r="H1645" s="140">
        <f t="shared" si="794"/>
        <v>45708</v>
      </c>
      <c r="I1645" s="140">
        <f t="shared" si="782"/>
        <v>45708</v>
      </c>
      <c r="J1645" s="141">
        <f t="shared" si="790"/>
        <v>23</v>
      </c>
      <c r="K1645" s="141">
        <f t="shared" si="778"/>
        <v>15</v>
      </c>
      <c r="L1645" s="8">
        <f t="shared" si="791"/>
        <v>1.0036482499999999</v>
      </c>
      <c r="M1645" s="142">
        <f t="shared" si="803"/>
        <v>1.00559942</v>
      </c>
      <c r="N1645" s="142">
        <f t="shared" si="798"/>
        <v>1.3436968438611745</v>
      </c>
      <c r="O1645" s="135">
        <f t="shared" si="800"/>
        <v>1.34859898</v>
      </c>
      <c r="P1645" s="135">
        <f t="shared" si="783"/>
        <v>799.09624441000005</v>
      </c>
      <c r="Q1645" s="190">
        <f t="shared" si="795"/>
        <v>0</v>
      </c>
      <c r="R1645" s="191">
        <f t="shared" si="792"/>
        <v>0</v>
      </c>
      <c r="S1645" s="135">
        <f t="shared" si="784"/>
        <v>0</v>
      </c>
      <c r="T1645" s="145">
        <f t="shared" si="793"/>
        <v>7.8600000000000003E-2</v>
      </c>
      <c r="U1645" s="143">
        <f t="shared" si="799"/>
        <v>15</v>
      </c>
      <c r="V1645" s="143">
        <v>252</v>
      </c>
      <c r="W1645" s="142">
        <f t="shared" si="785"/>
        <v>1.004513961</v>
      </c>
      <c r="X1645" s="135">
        <f t="shared" si="786"/>
        <v>3.6070892799999998</v>
      </c>
      <c r="Y1645" s="135">
        <f t="shared" si="787"/>
        <v>0</v>
      </c>
      <c r="Z1645" s="148" t="str">
        <f t="shared" si="796"/>
        <v>A+J=</v>
      </c>
      <c r="AA1645" s="140">
        <f t="shared" si="797"/>
        <v>45708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4"/>
      <c r="DX1645" s="1"/>
      <c r="DY1645" s="1"/>
      <c r="DZ1645" s="1"/>
      <c r="EA1645" s="1"/>
      <c r="EB1645" s="1"/>
      <c r="EC1645" s="1"/>
    </row>
    <row r="1646" spans="1:133" ht="15" x14ac:dyDescent="0.2">
      <c r="A1646" s="134">
        <f t="shared" si="788"/>
        <v>45699</v>
      </c>
      <c r="B1646" s="135">
        <f t="shared" si="780"/>
        <v>803.13933330999998</v>
      </c>
      <c r="C1646" s="220">
        <f t="shared" si="779"/>
        <v>592.53807563525083</v>
      </c>
      <c r="D1646" s="136">
        <f t="shared" si="789"/>
        <v>6997.15</v>
      </c>
      <c r="E1646" s="137">
        <f t="shared" si="801"/>
        <v>7036.33</v>
      </c>
      <c r="F1646" s="138">
        <f t="shared" si="802"/>
        <v>45646</v>
      </c>
      <c r="G1646" s="139">
        <f t="shared" si="781"/>
        <v>5.5994226220676957E-3</v>
      </c>
      <c r="H1646" s="140">
        <f t="shared" si="794"/>
        <v>45708</v>
      </c>
      <c r="I1646" s="140">
        <f t="shared" si="782"/>
        <v>45708</v>
      </c>
      <c r="J1646" s="141">
        <f t="shared" si="790"/>
        <v>23</v>
      </c>
      <c r="K1646" s="141">
        <f t="shared" ref="K1646:K1709" si="804">(J1646-(NETWORKDAYS(A1646,I1646,AD$148:AD$502)-1))</f>
        <v>16</v>
      </c>
      <c r="L1646" s="8">
        <f t="shared" si="791"/>
        <v>1.00389193</v>
      </c>
      <c r="M1646" s="142">
        <f t="shared" si="803"/>
        <v>1.00559942</v>
      </c>
      <c r="N1646" s="142">
        <f t="shared" si="798"/>
        <v>1.3436968438611745</v>
      </c>
      <c r="O1646" s="135">
        <f t="shared" si="800"/>
        <v>1.34892641</v>
      </c>
      <c r="P1646" s="135">
        <f t="shared" si="783"/>
        <v>799.29025915</v>
      </c>
      <c r="Q1646" s="190">
        <f t="shared" si="795"/>
        <v>0</v>
      </c>
      <c r="R1646" s="191">
        <f t="shared" si="792"/>
        <v>0</v>
      </c>
      <c r="S1646" s="135">
        <f t="shared" si="784"/>
        <v>0</v>
      </c>
      <c r="T1646" s="145">
        <f t="shared" si="793"/>
        <v>7.8600000000000003E-2</v>
      </c>
      <c r="U1646" s="143">
        <f t="shared" si="799"/>
        <v>16</v>
      </c>
      <c r="V1646" s="143">
        <v>252</v>
      </c>
      <c r="W1646" s="142">
        <f t="shared" si="785"/>
        <v>1.0048156150000001</v>
      </c>
      <c r="X1646" s="135">
        <f t="shared" si="786"/>
        <v>3.8490741599999998</v>
      </c>
      <c r="Y1646" s="135">
        <f t="shared" si="787"/>
        <v>0</v>
      </c>
      <c r="Z1646" s="148" t="str">
        <f t="shared" si="796"/>
        <v>A+J=</v>
      </c>
      <c r="AA1646" s="140">
        <f t="shared" si="797"/>
        <v>45708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4"/>
      <c r="DX1646" s="1"/>
      <c r="DY1646" s="1"/>
      <c r="DZ1646" s="1"/>
      <c r="EA1646" s="1"/>
      <c r="EB1646" s="1"/>
      <c r="EC1646" s="1"/>
    </row>
    <row r="1647" spans="1:133" ht="15" x14ac:dyDescent="0.2">
      <c r="A1647" s="134">
        <f t="shared" si="788"/>
        <v>45700</v>
      </c>
      <c r="B1647" s="135">
        <f t="shared" si="780"/>
        <v>803.57558228999994</v>
      </c>
      <c r="C1647" s="220">
        <f t="shared" si="779"/>
        <v>592.53807563525083</v>
      </c>
      <c r="D1647" s="136">
        <f t="shared" si="789"/>
        <v>6997.15</v>
      </c>
      <c r="E1647" s="137">
        <f t="shared" si="801"/>
        <v>7036.33</v>
      </c>
      <c r="F1647" s="138">
        <f t="shared" si="802"/>
        <v>45646</v>
      </c>
      <c r="G1647" s="139">
        <f t="shared" si="781"/>
        <v>5.5994226220676957E-3</v>
      </c>
      <c r="H1647" s="140">
        <f t="shared" si="794"/>
        <v>45708</v>
      </c>
      <c r="I1647" s="140">
        <f t="shared" si="782"/>
        <v>45708</v>
      </c>
      <c r="J1647" s="141">
        <f t="shared" si="790"/>
        <v>23</v>
      </c>
      <c r="K1647" s="141">
        <f t="shared" si="804"/>
        <v>17</v>
      </c>
      <c r="L1647" s="8">
        <f t="shared" si="791"/>
        <v>1.0041356800000001</v>
      </c>
      <c r="M1647" s="142">
        <f t="shared" si="803"/>
        <v>1.00559942</v>
      </c>
      <c r="N1647" s="142">
        <f t="shared" si="798"/>
        <v>1.3436968438611745</v>
      </c>
      <c r="O1647" s="135">
        <f t="shared" si="800"/>
        <v>1.3492539400000001</v>
      </c>
      <c r="P1647" s="135">
        <f t="shared" si="783"/>
        <v>799.48433315</v>
      </c>
      <c r="Q1647" s="190">
        <f t="shared" si="795"/>
        <v>0</v>
      </c>
      <c r="R1647" s="191">
        <f t="shared" si="792"/>
        <v>0</v>
      </c>
      <c r="S1647" s="135">
        <f t="shared" si="784"/>
        <v>0</v>
      </c>
      <c r="T1647" s="145">
        <f t="shared" si="793"/>
        <v>7.8600000000000003E-2</v>
      </c>
      <c r="U1647" s="143">
        <f t="shared" si="799"/>
        <v>17</v>
      </c>
      <c r="V1647" s="143">
        <v>252</v>
      </c>
      <c r="W1647" s="142">
        <f t="shared" si="785"/>
        <v>1.0051173600000001</v>
      </c>
      <c r="X1647" s="135">
        <f t="shared" si="786"/>
        <v>4.0912491400000004</v>
      </c>
      <c r="Y1647" s="135">
        <f t="shared" si="787"/>
        <v>0</v>
      </c>
      <c r="Z1647" s="148" t="str">
        <f t="shared" si="796"/>
        <v>A+J=</v>
      </c>
      <c r="AA1647" s="140">
        <f t="shared" si="797"/>
        <v>45708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4"/>
      <c r="DX1647" s="1"/>
      <c r="DY1647" s="1"/>
      <c r="DZ1647" s="1"/>
      <c r="EA1647" s="1"/>
      <c r="EB1647" s="1"/>
      <c r="EC1647" s="1"/>
    </row>
    <row r="1648" spans="1:133" ht="15" x14ac:dyDescent="0.2">
      <c r="A1648" s="134">
        <f t="shared" si="788"/>
        <v>45701</v>
      </c>
      <c r="B1648" s="135">
        <f t="shared" si="780"/>
        <v>804.01206881999997</v>
      </c>
      <c r="C1648" s="220">
        <f t="shared" si="779"/>
        <v>592.53807563525083</v>
      </c>
      <c r="D1648" s="136">
        <f t="shared" si="789"/>
        <v>6997.15</v>
      </c>
      <c r="E1648" s="137">
        <f t="shared" si="801"/>
        <v>7036.33</v>
      </c>
      <c r="F1648" s="138">
        <f t="shared" si="802"/>
        <v>45646</v>
      </c>
      <c r="G1648" s="139">
        <f t="shared" si="781"/>
        <v>5.5994226220676957E-3</v>
      </c>
      <c r="H1648" s="140">
        <f t="shared" si="794"/>
        <v>45708</v>
      </c>
      <c r="I1648" s="140">
        <f t="shared" si="782"/>
        <v>45708</v>
      </c>
      <c r="J1648" s="141">
        <f t="shared" si="790"/>
        <v>23</v>
      </c>
      <c r="K1648" s="141">
        <f t="shared" si="804"/>
        <v>18</v>
      </c>
      <c r="L1648" s="8">
        <f t="shared" si="791"/>
        <v>1.00437949</v>
      </c>
      <c r="M1648" s="142">
        <f t="shared" si="803"/>
        <v>1.00559942</v>
      </c>
      <c r="N1648" s="142">
        <f t="shared" si="798"/>
        <v>1.3436968438611745</v>
      </c>
      <c r="O1648" s="135">
        <f t="shared" si="800"/>
        <v>1.3495815499999999</v>
      </c>
      <c r="P1648" s="135">
        <f t="shared" si="783"/>
        <v>799.67845453999996</v>
      </c>
      <c r="Q1648" s="190">
        <f t="shared" si="795"/>
        <v>0</v>
      </c>
      <c r="R1648" s="191">
        <f t="shared" si="792"/>
        <v>0</v>
      </c>
      <c r="S1648" s="135">
        <f t="shared" si="784"/>
        <v>0</v>
      </c>
      <c r="T1648" s="145">
        <f t="shared" si="793"/>
        <v>7.8600000000000003E-2</v>
      </c>
      <c r="U1648" s="143">
        <f t="shared" si="799"/>
        <v>18</v>
      </c>
      <c r="V1648" s="143">
        <v>252</v>
      </c>
      <c r="W1648" s="142">
        <f t="shared" si="785"/>
        <v>1.0054191960000001</v>
      </c>
      <c r="X1648" s="135">
        <f t="shared" si="786"/>
        <v>4.3336142799999999</v>
      </c>
      <c r="Y1648" s="135">
        <f t="shared" si="787"/>
        <v>0</v>
      </c>
      <c r="Z1648" s="148" t="str">
        <f t="shared" si="796"/>
        <v>A+J=</v>
      </c>
      <c r="AA1648" s="140">
        <f t="shared" si="797"/>
        <v>45708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4"/>
      <c r="DX1648" s="1"/>
      <c r="DY1648" s="1"/>
      <c r="DZ1648" s="1"/>
      <c r="EA1648" s="1"/>
      <c r="EB1648" s="1"/>
      <c r="EC1648" s="1"/>
    </row>
    <row r="1649" spans="1:133" ht="15" x14ac:dyDescent="0.2">
      <c r="A1649" s="134">
        <f t="shared" si="788"/>
        <v>45702</v>
      </c>
      <c r="B1649" s="135">
        <f t="shared" si="780"/>
        <v>804.44878624</v>
      </c>
      <c r="C1649" s="220">
        <f t="shared" si="779"/>
        <v>592.53807563525083</v>
      </c>
      <c r="D1649" s="136">
        <f t="shared" si="789"/>
        <v>6997.15</v>
      </c>
      <c r="E1649" s="137">
        <f t="shared" si="801"/>
        <v>7036.33</v>
      </c>
      <c r="F1649" s="138">
        <f t="shared" si="802"/>
        <v>45646</v>
      </c>
      <c r="G1649" s="139">
        <f t="shared" si="781"/>
        <v>5.5994226220676957E-3</v>
      </c>
      <c r="H1649" s="140">
        <f t="shared" si="794"/>
        <v>45708</v>
      </c>
      <c r="I1649" s="140">
        <f t="shared" si="782"/>
        <v>45708</v>
      </c>
      <c r="J1649" s="141">
        <f t="shared" si="790"/>
        <v>23</v>
      </c>
      <c r="K1649" s="141">
        <f t="shared" si="804"/>
        <v>19</v>
      </c>
      <c r="L1649" s="8">
        <f t="shared" si="791"/>
        <v>1.0046233600000001</v>
      </c>
      <c r="M1649" s="142">
        <f t="shared" si="803"/>
        <v>1.00559942</v>
      </c>
      <c r="N1649" s="142">
        <f t="shared" si="798"/>
        <v>1.3436968438611745</v>
      </c>
      <c r="O1649" s="135">
        <f t="shared" si="800"/>
        <v>1.34990923</v>
      </c>
      <c r="P1649" s="135">
        <f t="shared" si="783"/>
        <v>799.87261741999998</v>
      </c>
      <c r="Q1649" s="190">
        <f t="shared" si="795"/>
        <v>0</v>
      </c>
      <c r="R1649" s="191">
        <f t="shared" si="792"/>
        <v>0</v>
      </c>
      <c r="S1649" s="135">
        <f t="shared" si="784"/>
        <v>0</v>
      </c>
      <c r="T1649" s="145">
        <f t="shared" si="793"/>
        <v>7.8600000000000003E-2</v>
      </c>
      <c r="U1649" s="143">
        <f t="shared" si="799"/>
        <v>19</v>
      </c>
      <c r="V1649" s="143">
        <v>252</v>
      </c>
      <c r="W1649" s="142">
        <f t="shared" si="785"/>
        <v>1.005721122</v>
      </c>
      <c r="X1649" s="135">
        <f t="shared" si="786"/>
        <v>4.5761688200000004</v>
      </c>
      <c r="Y1649" s="135">
        <f t="shared" si="787"/>
        <v>0</v>
      </c>
      <c r="Z1649" s="148" t="str">
        <f t="shared" si="796"/>
        <v>A+J=</v>
      </c>
      <c r="AA1649" s="140">
        <f t="shared" si="797"/>
        <v>45708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4"/>
      <c r="DX1649" s="1"/>
      <c r="DY1649" s="1"/>
      <c r="DZ1649" s="1"/>
      <c r="EA1649" s="1"/>
      <c r="EB1649" s="1"/>
      <c r="EC1649" s="1"/>
    </row>
    <row r="1650" spans="1:133" ht="15" x14ac:dyDescent="0.2">
      <c r="A1650" s="134">
        <f t="shared" si="788"/>
        <v>45703</v>
      </c>
      <c r="B1650" s="135">
        <f t="shared" si="780"/>
        <v>804.88574060999997</v>
      </c>
      <c r="C1650" s="220">
        <f t="shared" si="779"/>
        <v>592.53807563525083</v>
      </c>
      <c r="D1650" s="136">
        <f t="shared" si="789"/>
        <v>6997.15</v>
      </c>
      <c r="E1650" s="137">
        <f t="shared" si="801"/>
        <v>7036.33</v>
      </c>
      <c r="F1650" s="138">
        <f t="shared" si="802"/>
        <v>45646</v>
      </c>
      <c r="G1650" s="139">
        <f t="shared" si="781"/>
        <v>5.5994226220676957E-3</v>
      </c>
      <c r="H1650" s="140">
        <f t="shared" si="794"/>
        <v>45708</v>
      </c>
      <c r="I1650" s="140">
        <f t="shared" si="782"/>
        <v>45708</v>
      </c>
      <c r="J1650" s="141">
        <f t="shared" si="790"/>
        <v>23</v>
      </c>
      <c r="K1650" s="141">
        <f t="shared" si="804"/>
        <v>20</v>
      </c>
      <c r="L1650" s="8">
        <f t="shared" si="791"/>
        <v>1.00486728</v>
      </c>
      <c r="M1650" s="142">
        <f t="shared" si="803"/>
        <v>1.00559942</v>
      </c>
      <c r="N1650" s="142">
        <f t="shared" si="798"/>
        <v>1.3436968438611745</v>
      </c>
      <c r="O1650" s="135">
        <f t="shared" si="800"/>
        <v>1.35023699</v>
      </c>
      <c r="P1650" s="135">
        <f t="shared" si="783"/>
        <v>800.06682769999998</v>
      </c>
      <c r="Q1650" s="190">
        <f t="shared" si="795"/>
        <v>0</v>
      </c>
      <c r="R1650" s="191">
        <f t="shared" si="792"/>
        <v>0</v>
      </c>
      <c r="S1650" s="135">
        <f t="shared" si="784"/>
        <v>0</v>
      </c>
      <c r="T1650" s="145">
        <f t="shared" si="793"/>
        <v>7.8600000000000003E-2</v>
      </c>
      <c r="U1650" s="143">
        <f t="shared" si="799"/>
        <v>20</v>
      </c>
      <c r="V1650" s="143">
        <v>252</v>
      </c>
      <c r="W1650" s="142">
        <f t="shared" si="785"/>
        <v>1.006023138</v>
      </c>
      <c r="X1650" s="135">
        <f t="shared" si="786"/>
        <v>4.8189129099999999</v>
      </c>
      <c r="Y1650" s="135">
        <f t="shared" si="787"/>
        <v>0</v>
      </c>
      <c r="Z1650" s="148" t="str">
        <f t="shared" si="796"/>
        <v>A+J=</v>
      </c>
      <c r="AA1650" s="140">
        <f t="shared" si="797"/>
        <v>45708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4"/>
      <c r="DX1650" s="1"/>
      <c r="DY1650" s="1"/>
      <c r="DZ1650" s="1"/>
      <c r="EA1650" s="1"/>
      <c r="EB1650" s="1"/>
      <c r="EC1650" s="1"/>
    </row>
    <row r="1651" spans="1:133" ht="15" x14ac:dyDescent="0.2">
      <c r="A1651" s="134">
        <f t="shared" si="788"/>
        <v>45704</v>
      </c>
      <c r="B1651" s="135">
        <f t="shared" si="780"/>
        <v>804.88574060999997</v>
      </c>
      <c r="C1651" s="220">
        <f t="shared" si="779"/>
        <v>592.53807563525083</v>
      </c>
      <c r="D1651" s="136">
        <f t="shared" si="789"/>
        <v>6997.15</v>
      </c>
      <c r="E1651" s="137">
        <f t="shared" si="801"/>
        <v>7036.33</v>
      </c>
      <c r="F1651" s="138">
        <f t="shared" si="802"/>
        <v>45646</v>
      </c>
      <c r="G1651" s="139">
        <f t="shared" si="781"/>
        <v>5.5994226220676957E-3</v>
      </c>
      <c r="H1651" s="140">
        <f t="shared" si="794"/>
        <v>45708</v>
      </c>
      <c r="I1651" s="140">
        <f t="shared" si="782"/>
        <v>45708</v>
      </c>
      <c r="J1651" s="141">
        <f t="shared" si="790"/>
        <v>23</v>
      </c>
      <c r="K1651" s="141">
        <f t="shared" si="804"/>
        <v>20</v>
      </c>
      <c r="L1651" s="8">
        <f t="shared" si="791"/>
        <v>1.00486728</v>
      </c>
      <c r="M1651" s="142">
        <f t="shared" si="803"/>
        <v>1.00559942</v>
      </c>
      <c r="N1651" s="142">
        <f t="shared" si="798"/>
        <v>1.3436968438611745</v>
      </c>
      <c r="O1651" s="135">
        <f t="shared" si="800"/>
        <v>1.35023699</v>
      </c>
      <c r="P1651" s="135">
        <f t="shared" si="783"/>
        <v>800.06682769999998</v>
      </c>
      <c r="Q1651" s="190">
        <f t="shared" si="795"/>
        <v>0</v>
      </c>
      <c r="R1651" s="191">
        <f t="shared" si="792"/>
        <v>0</v>
      </c>
      <c r="S1651" s="135">
        <f t="shared" si="784"/>
        <v>0</v>
      </c>
      <c r="T1651" s="145">
        <f t="shared" si="793"/>
        <v>7.8600000000000003E-2</v>
      </c>
      <c r="U1651" s="143">
        <f t="shared" si="799"/>
        <v>20</v>
      </c>
      <c r="V1651" s="143">
        <v>252</v>
      </c>
      <c r="W1651" s="142">
        <f t="shared" si="785"/>
        <v>1.006023138</v>
      </c>
      <c r="X1651" s="135">
        <f t="shared" si="786"/>
        <v>4.8189129099999999</v>
      </c>
      <c r="Y1651" s="135">
        <f t="shared" si="787"/>
        <v>0</v>
      </c>
      <c r="Z1651" s="148" t="str">
        <f t="shared" si="796"/>
        <v>A+J=</v>
      </c>
      <c r="AA1651" s="140">
        <f t="shared" si="797"/>
        <v>45708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4"/>
      <c r="DX1651" s="1"/>
      <c r="DY1651" s="1"/>
      <c r="DZ1651" s="1"/>
      <c r="EA1651" s="1"/>
      <c r="EB1651" s="1"/>
      <c r="EC1651" s="1"/>
    </row>
    <row r="1652" spans="1:133" ht="15" x14ac:dyDescent="0.2">
      <c r="A1652" s="134">
        <f t="shared" si="788"/>
        <v>45705</v>
      </c>
      <c r="B1652" s="135">
        <f t="shared" si="780"/>
        <v>804.88574060999997</v>
      </c>
      <c r="C1652" s="220">
        <f t="shared" si="779"/>
        <v>592.53807563525083</v>
      </c>
      <c r="D1652" s="136">
        <f t="shared" si="789"/>
        <v>6997.15</v>
      </c>
      <c r="E1652" s="137">
        <f t="shared" si="801"/>
        <v>7036.33</v>
      </c>
      <c r="F1652" s="138">
        <f t="shared" si="802"/>
        <v>45646</v>
      </c>
      <c r="G1652" s="139">
        <f t="shared" si="781"/>
        <v>5.5994226220676957E-3</v>
      </c>
      <c r="H1652" s="140">
        <f t="shared" si="794"/>
        <v>45708</v>
      </c>
      <c r="I1652" s="140">
        <f t="shared" si="782"/>
        <v>45708</v>
      </c>
      <c r="J1652" s="141">
        <f t="shared" si="790"/>
        <v>23</v>
      </c>
      <c r="K1652" s="141">
        <f t="shared" si="804"/>
        <v>20</v>
      </c>
      <c r="L1652" s="8">
        <f t="shared" si="791"/>
        <v>1.00486728</v>
      </c>
      <c r="M1652" s="142">
        <f t="shared" si="803"/>
        <v>1.00559942</v>
      </c>
      <c r="N1652" s="142">
        <f t="shared" si="798"/>
        <v>1.3436968438611745</v>
      </c>
      <c r="O1652" s="135">
        <f t="shared" si="800"/>
        <v>1.35023699</v>
      </c>
      <c r="P1652" s="135">
        <f t="shared" si="783"/>
        <v>800.06682769999998</v>
      </c>
      <c r="Q1652" s="190">
        <f t="shared" si="795"/>
        <v>0</v>
      </c>
      <c r="R1652" s="191">
        <f t="shared" si="792"/>
        <v>0</v>
      </c>
      <c r="S1652" s="135">
        <f t="shared" si="784"/>
        <v>0</v>
      </c>
      <c r="T1652" s="145">
        <f t="shared" si="793"/>
        <v>7.8600000000000003E-2</v>
      </c>
      <c r="U1652" s="143">
        <f t="shared" si="799"/>
        <v>20</v>
      </c>
      <c r="V1652" s="143">
        <v>252</v>
      </c>
      <c r="W1652" s="142">
        <f t="shared" si="785"/>
        <v>1.006023138</v>
      </c>
      <c r="X1652" s="135">
        <f t="shared" si="786"/>
        <v>4.8189129099999999</v>
      </c>
      <c r="Y1652" s="135">
        <f t="shared" si="787"/>
        <v>0</v>
      </c>
      <c r="Z1652" s="148" t="str">
        <f t="shared" si="796"/>
        <v>A+J=</v>
      </c>
      <c r="AA1652" s="140">
        <f t="shared" si="797"/>
        <v>45708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4"/>
      <c r="DX1652" s="1"/>
      <c r="DY1652" s="1"/>
      <c r="DZ1652" s="1"/>
      <c r="EA1652" s="1"/>
      <c r="EB1652" s="1"/>
      <c r="EC1652" s="1"/>
    </row>
    <row r="1653" spans="1:133" ht="15" x14ac:dyDescent="0.2">
      <c r="A1653" s="134">
        <f t="shared" si="788"/>
        <v>45706</v>
      </c>
      <c r="B1653" s="135">
        <f t="shared" si="780"/>
        <v>805.32293957000002</v>
      </c>
      <c r="C1653" s="220">
        <f t="shared" si="779"/>
        <v>592.53807563525083</v>
      </c>
      <c r="D1653" s="136">
        <f t="shared" si="789"/>
        <v>6997.15</v>
      </c>
      <c r="E1653" s="137">
        <f t="shared" si="801"/>
        <v>7036.33</v>
      </c>
      <c r="F1653" s="138">
        <f t="shared" si="802"/>
        <v>45646</v>
      </c>
      <c r="G1653" s="139">
        <f t="shared" si="781"/>
        <v>5.5994226220676957E-3</v>
      </c>
      <c r="H1653" s="140">
        <f t="shared" si="794"/>
        <v>45708</v>
      </c>
      <c r="I1653" s="140">
        <f t="shared" si="782"/>
        <v>45708</v>
      </c>
      <c r="J1653" s="141">
        <f t="shared" si="790"/>
        <v>23</v>
      </c>
      <c r="K1653" s="141">
        <f t="shared" si="804"/>
        <v>21</v>
      </c>
      <c r="L1653" s="8">
        <f t="shared" si="791"/>
        <v>1.00511127</v>
      </c>
      <c r="M1653" s="142">
        <f t="shared" si="803"/>
        <v>1.00559942</v>
      </c>
      <c r="N1653" s="142">
        <f t="shared" si="798"/>
        <v>1.3436968438611745</v>
      </c>
      <c r="O1653" s="135">
        <f t="shared" si="800"/>
        <v>1.3505648400000001</v>
      </c>
      <c r="P1653" s="135">
        <f t="shared" si="783"/>
        <v>800.26109130999998</v>
      </c>
      <c r="Q1653" s="190">
        <f t="shared" si="795"/>
        <v>0</v>
      </c>
      <c r="R1653" s="191">
        <f t="shared" si="792"/>
        <v>0</v>
      </c>
      <c r="S1653" s="135">
        <f t="shared" si="784"/>
        <v>0</v>
      </c>
      <c r="T1653" s="145">
        <f t="shared" si="793"/>
        <v>7.8600000000000003E-2</v>
      </c>
      <c r="U1653" s="143">
        <f t="shared" si="799"/>
        <v>21</v>
      </c>
      <c r="V1653" s="143">
        <v>252</v>
      </c>
      <c r="W1653" s="142">
        <f t="shared" si="785"/>
        <v>1.0063252460000001</v>
      </c>
      <c r="X1653" s="135">
        <f t="shared" si="786"/>
        <v>5.0618482599999997</v>
      </c>
      <c r="Y1653" s="135">
        <f t="shared" si="787"/>
        <v>0</v>
      </c>
      <c r="Z1653" s="148" t="str">
        <f t="shared" si="796"/>
        <v>A+J=</v>
      </c>
      <c r="AA1653" s="140">
        <f t="shared" si="797"/>
        <v>45708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4"/>
      <c r="DX1653" s="1"/>
      <c r="DY1653" s="1"/>
      <c r="DZ1653" s="1"/>
      <c r="EA1653" s="1"/>
      <c r="EB1653" s="1"/>
      <c r="EC1653" s="1"/>
    </row>
    <row r="1654" spans="1:133" ht="15" x14ac:dyDescent="0.2">
      <c r="A1654" s="134">
        <f t="shared" si="788"/>
        <v>45707</v>
      </c>
      <c r="B1654" s="135">
        <f t="shared" si="780"/>
        <v>805.76036374</v>
      </c>
      <c r="C1654" s="220">
        <f t="shared" si="779"/>
        <v>592.53807563525083</v>
      </c>
      <c r="D1654" s="136">
        <f t="shared" si="789"/>
        <v>6997.15</v>
      </c>
      <c r="E1654" s="137">
        <f t="shared" si="801"/>
        <v>7036.33</v>
      </c>
      <c r="F1654" s="138">
        <f t="shared" si="802"/>
        <v>45646</v>
      </c>
      <c r="G1654" s="139">
        <f t="shared" si="781"/>
        <v>5.5994226220676957E-3</v>
      </c>
      <c r="H1654" s="140">
        <f t="shared" si="794"/>
        <v>45708</v>
      </c>
      <c r="I1654" s="140">
        <f t="shared" si="782"/>
        <v>45708</v>
      </c>
      <c r="J1654" s="141">
        <f t="shared" si="790"/>
        <v>23</v>
      </c>
      <c r="K1654" s="141">
        <f t="shared" si="804"/>
        <v>22</v>
      </c>
      <c r="L1654" s="8">
        <f t="shared" si="791"/>
        <v>1.0053553099999999</v>
      </c>
      <c r="M1654" s="142">
        <f t="shared" si="803"/>
        <v>1.00559942</v>
      </c>
      <c r="N1654" s="142">
        <f t="shared" si="798"/>
        <v>1.3436968438611745</v>
      </c>
      <c r="O1654" s="135">
        <f t="shared" si="800"/>
        <v>1.3508927500000001</v>
      </c>
      <c r="P1654" s="135">
        <f t="shared" si="783"/>
        <v>800.45539047</v>
      </c>
      <c r="Q1654" s="190">
        <f t="shared" si="795"/>
        <v>0</v>
      </c>
      <c r="R1654" s="191">
        <f t="shared" si="792"/>
        <v>0</v>
      </c>
      <c r="S1654" s="135">
        <f t="shared" si="784"/>
        <v>0</v>
      </c>
      <c r="T1654" s="145">
        <f t="shared" si="793"/>
        <v>7.8600000000000003E-2</v>
      </c>
      <c r="U1654" s="143">
        <f t="shared" si="799"/>
        <v>22</v>
      </c>
      <c r="V1654" s="143">
        <v>252</v>
      </c>
      <c r="W1654" s="142">
        <f t="shared" si="785"/>
        <v>1.006627444</v>
      </c>
      <c r="X1654" s="135">
        <f t="shared" si="786"/>
        <v>5.3049732699999996</v>
      </c>
      <c r="Y1654" s="135">
        <f t="shared" si="787"/>
        <v>0</v>
      </c>
      <c r="Z1654" s="148" t="str">
        <f t="shared" si="796"/>
        <v>A+J=</v>
      </c>
      <c r="AA1654" s="140">
        <f t="shared" si="797"/>
        <v>45708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4"/>
      <c r="DX1654" s="1"/>
      <c r="DY1654" s="1"/>
      <c r="DZ1654" s="1"/>
      <c r="EA1654" s="1"/>
      <c r="EB1654" s="1"/>
      <c r="EC1654" s="1"/>
    </row>
    <row r="1655" spans="1:133" ht="15" x14ac:dyDescent="0.2">
      <c r="A1655" s="134">
        <f t="shared" si="788"/>
        <v>45708</v>
      </c>
      <c r="B1655" s="135">
        <f t="shared" si="780"/>
        <v>806.19803786</v>
      </c>
      <c r="C1655" s="220">
        <f t="shared" si="779"/>
        <v>592.53807563525083</v>
      </c>
      <c r="D1655" s="136">
        <f t="shared" si="789"/>
        <v>6997.15</v>
      </c>
      <c r="E1655" s="137">
        <f t="shared" si="801"/>
        <v>7036.33</v>
      </c>
      <c r="F1655" s="138">
        <f t="shared" si="802"/>
        <v>45646</v>
      </c>
      <c r="G1655" s="139">
        <f t="shared" si="781"/>
        <v>5.5994226220676957E-3</v>
      </c>
      <c r="H1655" s="140">
        <f t="shared" si="794"/>
        <v>45736</v>
      </c>
      <c r="I1655" s="140">
        <f t="shared" si="782"/>
        <v>45708</v>
      </c>
      <c r="J1655" s="141">
        <f t="shared" si="790"/>
        <v>23</v>
      </c>
      <c r="K1655" s="141">
        <f t="shared" si="804"/>
        <v>23</v>
      </c>
      <c r="L1655" s="8">
        <f t="shared" si="791"/>
        <v>1.00559942</v>
      </c>
      <c r="M1655" s="142">
        <f t="shared" si="803"/>
        <v>1.00559942</v>
      </c>
      <c r="N1655" s="142">
        <f t="shared" si="798"/>
        <v>1.3436968438611745</v>
      </c>
      <c r="O1655" s="135">
        <f t="shared" si="800"/>
        <v>1.3512207599999999</v>
      </c>
      <c r="P1655" s="135">
        <f t="shared" si="783"/>
        <v>800.64974887999995</v>
      </c>
      <c r="Q1655" s="190">
        <f t="shared" si="795"/>
        <v>54</v>
      </c>
      <c r="R1655" s="191">
        <f t="shared" si="792"/>
        <v>1.5346182084709982E-2</v>
      </c>
      <c r="S1655" s="135">
        <f t="shared" si="784"/>
        <v>12.286916829999999</v>
      </c>
      <c r="T1655" s="145">
        <f t="shared" si="793"/>
        <v>7.8600000000000003E-2</v>
      </c>
      <c r="U1655" s="143">
        <f t="shared" si="799"/>
        <v>23</v>
      </c>
      <c r="V1655" s="143">
        <v>252</v>
      </c>
      <c r="W1655" s="142">
        <f t="shared" si="785"/>
        <v>1.006929733</v>
      </c>
      <c r="X1655" s="135">
        <f t="shared" si="786"/>
        <v>5.5482889799999997</v>
      </c>
      <c r="Y1655" s="135">
        <f t="shared" si="787"/>
        <v>17.835205809999998</v>
      </c>
      <c r="Z1655" s="148" t="str">
        <f t="shared" si="796"/>
        <v>A+J=</v>
      </c>
      <c r="AA1655" s="140">
        <f t="shared" si="797"/>
        <v>45708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4"/>
      <c r="DX1655" s="1"/>
      <c r="DY1655" s="1"/>
      <c r="DZ1655" s="1"/>
      <c r="EA1655" s="1"/>
      <c r="EB1655" s="1"/>
      <c r="EC1655" s="1"/>
    </row>
    <row r="1656" spans="1:133" ht="15" x14ac:dyDescent="0.2">
      <c r="A1656" s="134">
        <f t="shared" si="788"/>
        <v>45709</v>
      </c>
      <c r="B1656" s="135">
        <f t="shared" si="780"/>
        <v>788.84424184</v>
      </c>
      <c r="C1656" s="220">
        <f t="shared" si="779"/>
        <v>583.44487843629724</v>
      </c>
      <c r="D1656" s="136">
        <f t="shared" si="789"/>
        <v>6997.15</v>
      </c>
      <c r="E1656" s="137">
        <f t="shared" si="801"/>
        <v>7036.33</v>
      </c>
      <c r="F1656" s="138">
        <f t="shared" si="802"/>
        <v>45677</v>
      </c>
      <c r="G1656" s="139">
        <f t="shared" si="781"/>
        <v>5.5994226220676957E-3</v>
      </c>
      <c r="H1656" s="140">
        <f t="shared" si="794"/>
        <v>45736</v>
      </c>
      <c r="I1656" s="140">
        <f t="shared" si="782"/>
        <v>45736</v>
      </c>
      <c r="J1656" s="141">
        <f t="shared" si="790"/>
        <v>18</v>
      </c>
      <c r="K1656" s="141">
        <f t="shared" si="804"/>
        <v>1</v>
      </c>
      <c r="L1656" s="8">
        <f t="shared" si="791"/>
        <v>1.0003102500000001</v>
      </c>
      <c r="M1656" s="142">
        <f t="shared" si="803"/>
        <v>1.00559942</v>
      </c>
      <c r="N1656" s="142">
        <f t="shared" si="798"/>
        <v>1.3512207668426277</v>
      </c>
      <c r="O1656" s="135">
        <f t="shared" si="800"/>
        <v>1.3516399800000001</v>
      </c>
      <c r="P1656" s="135">
        <f t="shared" si="783"/>
        <v>788.60742382000001</v>
      </c>
      <c r="Q1656" s="190">
        <f t="shared" si="795"/>
        <v>0</v>
      </c>
      <c r="R1656" s="191">
        <f t="shared" si="792"/>
        <v>0</v>
      </c>
      <c r="S1656" s="135">
        <f t="shared" si="784"/>
        <v>0</v>
      </c>
      <c r="T1656" s="145">
        <f t="shared" si="793"/>
        <v>7.8600000000000003E-2</v>
      </c>
      <c r="U1656" s="143">
        <f t="shared" si="799"/>
        <v>1</v>
      </c>
      <c r="V1656" s="143">
        <v>252</v>
      </c>
      <c r="W1656" s="142">
        <f t="shared" si="785"/>
        <v>1.0003002990000001</v>
      </c>
      <c r="X1656" s="135">
        <f t="shared" si="786"/>
        <v>0.23681801999999999</v>
      </c>
      <c r="Y1656" s="135">
        <f t="shared" si="787"/>
        <v>0</v>
      </c>
      <c r="Z1656" s="148" t="str">
        <f t="shared" si="796"/>
        <v>A+J=</v>
      </c>
      <c r="AA1656" s="140">
        <f t="shared" si="797"/>
        <v>45736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4"/>
      <c r="DX1656" s="1"/>
      <c r="DY1656" s="1"/>
      <c r="DZ1656" s="1"/>
      <c r="EA1656" s="1"/>
      <c r="EB1656" s="1"/>
      <c r="EC1656" s="1"/>
    </row>
    <row r="1657" spans="1:133" ht="15" x14ac:dyDescent="0.2">
      <c r="A1657" s="134">
        <f t="shared" si="788"/>
        <v>45710</v>
      </c>
      <c r="B1657" s="135">
        <f t="shared" si="780"/>
        <v>789.32595045000005</v>
      </c>
      <c r="C1657" s="220">
        <f t="shared" si="779"/>
        <v>583.44487843629724</v>
      </c>
      <c r="D1657" s="136">
        <f t="shared" si="789"/>
        <v>6997.15</v>
      </c>
      <c r="E1657" s="137">
        <f t="shared" si="801"/>
        <v>7036.33</v>
      </c>
      <c r="F1657" s="138">
        <f t="shared" si="802"/>
        <v>45677</v>
      </c>
      <c r="G1657" s="139">
        <f t="shared" si="781"/>
        <v>5.5994226220676957E-3</v>
      </c>
      <c r="H1657" s="140">
        <f t="shared" si="794"/>
        <v>45736</v>
      </c>
      <c r="I1657" s="140">
        <f t="shared" si="782"/>
        <v>45736</v>
      </c>
      <c r="J1657" s="141">
        <f t="shared" si="790"/>
        <v>18</v>
      </c>
      <c r="K1657" s="141">
        <f t="shared" si="804"/>
        <v>2</v>
      </c>
      <c r="L1657" s="8">
        <f t="shared" si="791"/>
        <v>1.0006206099999999</v>
      </c>
      <c r="M1657" s="142">
        <f t="shared" si="803"/>
        <v>1.00559942</v>
      </c>
      <c r="N1657" s="142">
        <f t="shared" si="798"/>
        <v>1.3512207668426277</v>
      </c>
      <c r="O1657" s="135">
        <f t="shared" si="800"/>
        <v>1.3520593400000001</v>
      </c>
      <c r="P1657" s="135">
        <f t="shared" si="783"/>
        <v>788.85209726000005</v>
      </c>
      <c r="Q1657" s="190">
        <f t="shared" si="795"/>
        <v>0</v>
      </c>
      <c r="R1657" s="191">
        <f t="shared" si="792"/>
        <v>0</v>
      </c>
      <c r="S1657" s="135">
        <f t="shared" si="784"/>
        <v>0</v>
      </c>
      <c r="T1657" s="145">
        <f t="shared" si="793"/>
        <v>7.8600000000000003E-2</v>
      </c>
      <c r="U1657" s="143">
        <f t="shared" si="799"/>
        <v>2</v>
      </c>
      <c r="V1657" s="143">
        <v>252</v>
      </c>
      <c r="W1657" s="142">
        <f t="shared" si="785"/>
        <v>1.0006006869999999</v>
      </c>
      <c r="X1657" s="135">
        <f t="shared" si="786"/>
        <v>0.47385318999999998</v>
      </c>
      <c r="Y1657" s="135">
        <f t="shared" si="787"/>
        <v>0</v>
      </c>
      <c r="Z1657" s="148" t="str">
        <f t="shared" si="796"/>
        <v>A+J=</v>
      </c>
      <c r="AA1657" s="140">
        <f t="shared" si="797"/>
        <v>45736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4"/>
      <c r="DX1657" s="1"/>
      <c r="DY1657" s="1"/>
      <c r="DZ1657" s="1"/>
      <c r="EA1657" s="1"/>
      <c r="EB1657" s="1"/>
      <c r="EC1657" s="1"/>
    </row>
    <row r="1658" spans="1:133" ht="15" x14ac:dyDescent="0.2">
      <c r="A1658" s="134">
        <f t="shared" si="788"/>
        <v>45711</v>
      </c>
      <c r="B1658" s="135">
        <f t="shared" si="780"/>
        <v>789.32595045000005</v>
      </c>
      <c r="C1658" s="220">
        <f t="shared" si="779"/>
        <v>583.44487843629724</v>
      </c>
      <c r="D1658" s="136">
        <f t="shared" si="789"/>
        <v>6997.15</v>
      </c>
      <c r="E1658" s="137">
        <f t="shared" si="801"/>
        <v>7036.33</v>
      </c>
      <c r="F1658" s="138">
        <f t="shared" si="802"/>
        <v>45677</v>
      </c>
      <c r="G1658" s="139">
        <f t="shared" si="781"/>
        <v>5.5994226220676957E-3</v>
      </c>
      <c r="H1658" s="140">
        <f t="shared" si="794"/>
        <v>45736</v>
      </c>
      <c r="I1658" s="140">
        <f t="shared" si="782"/>
        <v>45736</v>
      </c>
      <c r="J1658" s="141">
        <f t="shared" si="790"/>
        <v>18</v>
      </c>
      <c r="K1658" s="141">
        <f t="shared" si="804"/>
        <v>2</v>
      </c>
      <c r="L1658" s="8">
        <f t="shared" si="791"/>
        <v>1.0006206099999999</v>
      </c>
      <c r="M1658" s="142">
        <f t="shared" si="803"/>
        <v>1.00559942</v>
      </c>
      <c r="N1658" s="142">
        <f t="shared" si="798"/>
        <v>1.3512207668426277</v>
      </c>
      <c r="O1658" s="135">
        <f t="shared" si="800"/>
        <v>1.3520593400000001</v>
      </c>
      <c r="P1658" s="135">
        <f t="shared" si="783"/>
        <v>788.85209726000005</v>
      </c>
      <c r="Q1658" s="190">
        <f t="shared" si="795"/>
        <v>0</v>
      </c>
      <c r="R1658" s="191">
        <f t="shared" si="792"/>
        <v>0</v>
      </c>
      <c r="S1658" s="135">
        <f t="shared" si="784"/>
        <v>0</v>
      </c>
      <c r="T1658" s="145">
        <f t="shared" si="793"/>
        <v>7.8600000000000003E-2</v>
      </c>
      <c r="U1658" s="143">
        <f t="shared" si="799"/>
        <v>2</v>
      </c>
      <c r="V1658" s="143">
        <v>252</v>
      </c>
      <c r="W1658" s="142">
        <f t="shared" si="785"/>
        <v>1.0006006869999999</v>
      </c>
      <c r="X1658" s="135">
        <f t="shared" si="786"/>
        <v>0.47385318999999998</v>
      </c>
      <c r="Y1658" s="135">
        <f t="shared" si="787"/>
        <v>0</v>
      </c>
      <c r="Z1658" s="148" t="str">
        <f t="shared" si="796"/>
        <v>A+J=</v>
      </c>
      <c r="AA1658" s="140">
        <f t="shared" si="797"/>
        <v>45736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4"/>
      <c r="DX1658" s="1"/>
      <c r="DY1658" s="1"/>
      <c r="DZ1658" s="1"/>
      <c r="EA1658" s="1"/>
      <c r="EB1658" s="1"/>
      <c r="EC1658" s="1"/>
    </row>
    <row r="1659" spans="1:133" ht="15" x14ac:dyDescent="0.2">
      <c r="A1659" s="134">
        <f t="shared" si="788"/>
        <v>45712</v>
      </c>
      <c r="B1659" s="135">
        <f t="shared" si="780"/>
        <v>789.32595045000005</v>
      </c>
      <c r="C1659" s="220">
        <f t="shared" si="779"/>
        <v>583.44487843629724</v>
      </c>
      <c r="D1659" s="136">
        <f t="shared" si="789"/>
        <v>6997.15</v>
      </c>
      <c r="E1659" s="137">
        <f t="shared" si="801"/>
        <v>7036.33</v>
      </c>
      <c r="F1659" s="138">
        <f t="shared" si="802"/>
        <v>45677</v>
      </c>
      <c r="G1659" s="139">
        <f t="shared" si="781"/>
        <v>5.5994226220676957E-3</v>
      </c>
      <c r="H1659" s="140">
        <f t="shared" si="794"/>
        <v>45736</v>
      </c>
      <c r="I1659" s="140">
        <f t="shared" si="782"/>
        <v>45736</v>
      </c>
      <c r="J1659" s="141">
        <f t="shared" si="790"/>
        <v>18</v>
      </c>
      <c r="K1659" s="141">
        <f t="shared" si="804"/>
        <v>2</v>
      </c>
      <c r="L1659" s="8">
        <f t="shared" si="791"/>
        <v>1.0006206099999999</v>
      </c>
      <c r="M1659" s="142">
        <f t="shared" si="803"/>
        <v>1.00559942</v>
      </c>
      <c r="N1659" s="142">
        <f t="shared" si="798"/>
        <v>1.3512207668426277</v>
      </c>
      <c r="O1659" s="135">
        <f t="shared" si="800"/>
        <v>1.3520593400000001</v>
      </c>
      <c r="P1659" s="135">
        <f t="shared" si="783"/>
        <v>788.85209726000005</v>
      </c>
      <c r="Q1659" s="190">
        <f t="shared" si="795"/>
        <v>0</v>
      </c>
      <c r="R1659" s="191">
        <f t="shared" si="792"/>
        <v>0</v>
      </c>
      <c r="S1659" s="135">
        <f t="shared" si="784"/>
        <v>0</v>
      </c>
      <c r="T1659" s="145">
        <f t="shared" si="793"/>
        <v>7.8600000000000003E-2</v>
      </c>
      <c r="U1659" s="143">
        <f t="shared" si="799"/>
        <v>2</v>
      </c>
      <c r="V1659" s="143">
        <v>252</v>
      </c>
      <c r="W1659" s="142">
        <f t="shared" si="785"/>
        <v>1.0006006869999999</v>
      </c>
      <c r="X1659" s="135">
        <f t="shared" si="786"/>
        <v>0.47385318999999998</v>
      </c>
      <c r="Y1659" s="135">
        <f t="shared" si="787"/>
        <v>0</v>
      </c>
      <c r="Z1659" s="148" t="str">
        <f t="shared" si="796"/>
        <v>A+J=</v>
      </c>
      <c r="AA1659" s="140">
        <f t="shared" si="797"/>
        <v>45736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4"/>
      <c r="DX1659" s="1"/>
      <c r="DY1659" s="1"/>
      <c r="DZ1659" s="1"/>
      <c r="EA1659" s="1"/>
      <c r="EB1659" s="1"/>
      <c r="EC1659" s="1"/>
    </row>
    <row r="1660" spans="1:133" ht="15" x14ac:dyDescent="0.2">
      <c r="A1660" s="134">
        <f t="shared" si="788"/>
        <v>45713</v>
      </c>
      <c r="B1660" s="135">
        <f t="shared" si="780"/>
        <v>789.80795379000006</v>
      </c>
      <c r="C1660" s="220">
        <f t="shared" si="779"/>
        <v>583.44487843629724</v>
      </c>
      <c r="D1660" s="136">
        <f t="shared" si="789"/>
        <v>6997.15</v>
      </c>
      <c r="E1660" s="137">
        <f t="shared" si="801"/>
        <v>7036.33</v>
      </c>
      <c r="F1660" s="138">
        <f t="shared" si="802"/>
        <v>45677</v>
      </c>
      <c r="G1660" s="139">
        <f t="shared" si="781"/>
        <v>5.5994226220676957E-3</v>
      </c>
      <c r="H1660" s="140">
        <f t="shared" si="794"/>
        <v>45736</v>
      </c>
      <c r="I1660" s="140">
        <f t="shared" si="782"/>
        <v>45736</v>
      </c>
      <c r="J1660" s="141">
        <f t="shared" si="790"/>
        <v>18</v>
      </c>
      <c r="K1660" s="141">
        <f t="shared" si="804"/>
        <v>3</v>
      </c>
      <c r="L1660" s="8">
        <f t="shared" si="791"/>
        <v>1.0009310600000001</v>
      </c>
      <c r="M1660" s="142">
        <f t="shared" si="803"/>
        <v>1.00559942</v>
      </c>
      <c r="N1660" s="142">
        <f t="shared" si="798"/>
        <v>1.3512207668426277</v>
      </c>
      <c r="O1660" s="135">
        <f t="shared" si="800"/>
        <v>1.3524788299999999</v>
      </c>
      <c r="P1660" s="135">
        <f t="shared" si="783"/>
        <v>789.09684655000001</v>
      </c>
      <c r="Q1660" s="190">
        <f t="shared" si="795"/>
        <v>0</v>
      </c>
      <c r="R1660" s="191">
        <f t="shared" si="792"/>
        <v>0</v>
      </c>
      <c r="S1660" s="135">
        <f t="shared" si="784"/>
        <v>0</v>
      </c>
      <c r="T1660" s="145">
        <f t="shared" si="793"/>
        <v>7.8600000000000003E-2</v>
      </c>
      <c r="U1660" s="143">
        <f t="shared" si="799"/>
        <v>3</v>
      </c>
      <c r="V1660" s="143">
        <v>252</v>
      </c>
      <c r="W1660" s="142">
        <f t="shared" si="785"/>
        <v>1.000901166</v>
      </c>
      <c r="X1660" s="135">
        <f t="shared" si="786"/>
        <v>0.71110724000000003</v>
      </c>
      <c r="Y1660" s="135">
        <f t="shared" si="787"/>
        <v>0</v>
      </c>
      <c r="Z1660" s="148" t="str">
        <f t="shared" si="796"/>
        <v>A+J=</v>
      </c>
      <c r="AA1660" s="140">
        <f t="shared" si="797"/>
        <v>45736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4"/>
      <c r="DX1660" s="1"/>
      <c r="DY1660" s="1"/>
      <c r="DZ1660" s="1"/>
      <c r="EA1660" s="1"/>
      <c r="EB1660" s="1"/>
      <c r="EC1660" s="1"/>
    </row>
    <row r="1661" spans="1:133" ht="15" x14ac:dyDescent="0.2">
      <c r="A1661" s="134">
        <f t="shared" si="788"/>
        <v>45714</v>
      </c>
      <c r="B1661" s="135">
        <f t="shared" si="780"/>
        <v>790.29025199</v>
      </c>
      <c r="C1661" s="220">
        <f t="shared" si="779"/>
        <v>583.44487843629724</v>
      </c>
      <c r="D1661" s="136">
        <f t="shared" si="789"/>
        <v>6997.15</v>
      </c>
      <c r="E1661" s="137">
        <f t="shared" si="801"/>
        <v>7036.33</v>
      </c>
      <c r="F1661" s="138">
        <f t="shared" si="802"/>
        <v>45677</v>
      </c>
      <c r="G1661" s="139">
        <f t="shared" si="781"/>
        <v>5.5994226220676957E-3</v>
      </c>
      <c r="H1661" s="140">
        <f t="shared" si="794"/>
        <v>45736</v>
      </c>
      <c r="I1661" s="140">
        <f t="shared" si="782"/>
        <v>45736</v>
      </c>
      <c r="J1661" s="141">
        <f t="shared" si="790"/>
        <v>18</v>
      </c>
      <c r="K1661" s="141">
        <f t="shared" si="804"/>
        <v>4</v>
      </c>
      <c r="L1661" s="8">
        <f t="shared" si="791"/>
        <v>1.0012416099999999</v>
      </c>
      <c r="M1661" s="142">
        <f t="shared" si="803"/>
        <v>1.00559942</v>
      </c>
      <c r="N1661" s="142">
        <f t="shared" si="798"/>
        <v>1.3512207668426277</v>
      </c>
      <c r="O1661" s="135">
        <f t="shared" si="800"/>
        <v>1.3528984500000001</v>
      </c>
      <c r="P1661" s="135">
        <f t="shared" si="783"/>
        <v>789.34167169</v>
      </c>
      <c r="Q1661" s="190">
        <f t="shared" si="795"/>
        <v>0</v>
      </c>
      <c r="R1661" s="191">
        <f t="shared" si="792"/>
        <v>0</v>
      </c>
      <c r="S1661" s="135">
        <f t="shared" si="784"/>
        <v>0</v>
      </c>
      <c r="T1661" s="145">
        <f t="shared" si="793"/>
        <v>7.8600000000000003E-2</v>
      </c>
      <c r="U1661" s="143">
        <f t="shared" si="799"/>
        <v>4</v>
      </c>
      <c r="V1661" s="143">
        <v>252</v>
      </c>
      <c r="W1661" s="142">
        <f t="shared" si="785"/>
        <v>1.0012017360000001</v>
      </c>
      <c r="X1661" s="135">
        <f t="shared" si="786"/>
        <v>0.94858030000000004</v>
      </c>
      <c r="Y1661" s="135">
        <f t="shared" si="787"/>
        <v>0</v>
      </c>
      <c r="Z1661" s="148" t="str">
        <f t="shared" si="796"/>
        <v>A+J=</v>
      </c>
      <c r="AA1661" s="140">
        <f t="shared" si="797"/>
        <v>45736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4"/>
      <c r="DX1661" s="1"/>
      <c r="DY1661" s="1"/>
      <c r="DZ1661" s="1"/>
      <c r="EA1661" s="1"/>
      <c r="EB1661" s="1"/>
      <c r="EC1661" s="1"/>
    </row>
    <row r="1662" spans="1:133" ht="15" x14ac:dyDescent="0.2">
      <c r="A1662" s="134">
        <f t="shared" si="788"/>
        <v>45715</v>
      </c>
      <c r="B1662" s="135">
        <f t="shared" si="780"/>
        <v>790.77284942999995</v>
      </c>
      <c r="C1662" s="220">
        <f t="shared" si="779"/>
        <v>583.44487843629724</v>
      </c>
      <c r="D1662" s="136">
        <f t="shared" si="789"/>
        <v>6997.15</v>
      </c>
      <c r="E1662" s="137">
        <f t="shared" si="801"/>
        <v>7036.33</v>
      </c>
      <c r="F1662" s="138">
        <f t="shared" si="802"/>
        <v>45677</v>
      </c>
      <c r="G1662" s="139">
        <f t="shared" si="781"/>
        <v>5.5994226220676957E-3</v>
      </c>
      <c r="H1662" s="140">
        <f t="shared" si="794"/>
        <v>45736</v>
      </c>
      <c r="I1662" s="140">
        <f t="shared" si="782"/>
        <v>45736</v>
      </c>
      <c r="J1662" s="141">
        <f t="shared" si="790"/>
        <v>18</v>
      </c>
      <c r="K1662" s="141">
        <f t="shared" si="804"/>
        <v>5</v>
      </c>
      <c r="L1662" s="8">
        <f t="shared" si="791"/>
        <v>1.00155226</v>
      </c>
      <c r="M1662" s="142">
        <f t="shared" si="803"/>
        <v>1.00559942</v>
      </c>
      <c r="N1662" s="142">
        <f t="shared" si="798"/>
        <v>1.3512207668426277</v>
      </c>
      <c r="O1662" s="135">
        <f t="shared" si="800"/>
        <v>1.3533182100000001</v>
      </c>
      <c r="P1662" s="135">
        <f t="shared" si="783"/>
        <v>789.58657850999998</v>
      </c>
      <c r="Q1662" s="190">
        <f t="shared" si="795"/>
        <v>0</v>
      </c>
      <c r="R1662" s="191">
        <f t="shared" si="792"/>
        <v>0</v>
      </c>
      <c r="S1662" s="135">
        <f t="shared" si="784"/>
        <v>0</v>
      </c>
      <c r="T1662" s="145">
        <f t="shared" si="793"/>
        <v>7.8600000000000003E-2</v>
      </c>
      <c r="U1662" s="143">
        <f t="shared" si="799"/>
        <v>5</v>
      </c>
      <c r="V1662" s="143">
        <v>252</v>
      </c>
      <c r="W1662" s="142">
        <f t="shared" si="785"/>
        <v>1.0015023949999999</v>
      </c>
      <c r="X1662" s="135">
        <f t="shared" si="786"/>
        <v>1.1862709199999999</v>
      </c>
      <c r="Y1662" s="135">
        <f t="shared" si="787"/>
        <v>0</v>
      </c>
      <c r="Z1662" s="148" t="str">
        <f t="shared" si="796"/>
        <v>A+J=</v>
      </c>
      <c r="AA1662" s="140">
        <f t="shared" si="797"/>
        <v>45736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4"/>
      <c r="DX1662" s="1"/>
      <c r="DY1662" s="1"/>
      <c r="DZ1662" s="1"/>
      <c r="EA1662" s="1"/>
      <c r="EB1662" s="1"/>
      <c r="EC1662" s="1"/>
    </row>
    <row r="1663" spans="1:133" ht="15" x14ac:dyDescent="0.2">
      <c r="A1663" s="134">
        <f t="shared" si="788"/>
        <v>45716</v>
      </c>
      <c r="B1663" s="135">
        <f t="shared" si="780"/>
        <v>791.25573616000008</v>
      </c>
      <c r="C1663" s="220">
        <f t="shared" si="779"/>
        <v>583.44487843629724</v>
      </c>
      <c r="D1663" s="136">
        <f t="shared" si="789"/>
        <v>6997.15</v>
      </c>
      <c r="E1663" s="137">
        <f t="shared" si="801"/>
        <v>7036.33</v>
      </c>
      <c r="F1663" s="138">
        <f t="shared" si="802"/>
        <v>45677</v>
      </c>
      <c r="G1663" s="139">
        <f t="shared" si="781"/>
        <v>5.5994226220676957E-3</v>
      </c>
      <c r="H1663" s="140">
        <f t="shared" si="794"/>
        <v>45736</v>
      </c>
      <c r="I1663" s="140">
        <f t="shared" si="782"/>
        <v>45736</v>
      </c>
      <c r="J1663" s="141">
        <f t="shared" si="790"/>
        <v>18</v>
      </c>
      <c r="K1663" s="141">
        <f t="shared" si="804"/>
        <v>6</v>
      </c>
      <c r="L1663" s="8">
        <f t="shared" si="791"/>
        <v>1.0018629999999999</v>
      </c>
      <c r="M1663" s="142">
        <f t="shared" si="803"/>
        <v>1.00559942</v>
      </c>
      <c r="N1663" s="142">
        <f t="shared" si="798"/>
        <v>1.3512207668426277</v>
      </c>
      <c r="O1663" s="135">
        <f t="shared" si="800"/>
        <v>1.35373809</v>
      </c>
      <c r="P1663" s="135">
        <f t="shared" si="783"/>
        <v>789.83155535000003</v>
      </c>
      <c r="Q1663" s="190">
        <f t="shared" si="795"/>
        <v>0</v>
      </c>
      <c r="R1663" s="191">
        <f t="shared" si="792"/>
        <v>0</v>
      </c>
      <c r="S1663" s="135">
        <f t="shared" si="784"/>
        <v>0</v>
      </c>
      <c r="T1663" s="145">
        <f t="shared" si="793"/>
        <v>7.8600000000000003E-2</v>
      </c>
      <c r="U1663" s="143">
        <f t="shared" si="799"/>
        <v>6</v>
      </c>
      <c r="V1663" s="143">
        <v>252</v>
      </c>
      <c r="W1663" s="142">
        <f t="shared" si="785"/>
        <v>1.001803145</v>
      </c>
      <c r="X1663" s="135">
        <f t="shared" si="786"/>
        <v>1.42418081</v>
      </c>
      <c r="Y1663" s="135">
        <f t="shared" si="787"/>
        <v>0</v>
      </c>
      <c r="Z1663" s="148" t="str">
        <f t="shared" si="796"/>
        <v>A+J=</v>
      </c>
      <c r="AA1663" s="140">
        <f t="shared" si="797"/>
        <v>45736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4"/>
      <c r="DX1663" s="1"/>
      <c r="DY1663" s="1"/>
      <c r="DZ1663" s="1"/>
      <c r="EA1663" s="1"/>
      <c r="EB1663" s="1"/>
      <c r="EC1663" s="1"/>
    </row>
    <row r="1664" spans="1:133" ht="15" x14ac:dyDescent="0.2">
      <c r="A1664" s="134">
        <f t="shared" si="788"/>
        <v>45717</v>
      </c>
      <c r="B1664" s="135">
        <f t="shared" si="780"/>
        <v>791.73891150999998</v>
      </c>
      <c r="C1664" s="220">
        <f t="shared" si="779"/>
        <v>583.44487843629724</v>
      </c>
      <c r="D1664" s="136">
        <f t="shared" si="789"/>
        <v>6997.15</v>
      </c>
      <c r="E1664" s="137">
        <f t="shared" si="801"/>
        <v>7036.33</v>
      </c>
      <c r="F1664" s="138">
        <f t="shared" si="802"/>
        <v>45677</v>
      </c>
      <c r="G1664" s="139">
        <f t="shared" si="781"/>
        <v>5.5994226220676957E-3</v>
      </c>
      <c r="H1664" s="140">
        <f t="shared" si="794"/>
        <v>45736</v>
      </c>
      <c r="I1664" s="140">
        <f t="shared" si="782"/>
        <v>45736</v>
      </c>
      <c r="J1664" s="141">
        <f t="shared" si="790"/>
        <v>18</v>
      </c>
      <c r="K1664" s="141">
        <f t="shared" si="804"/>
        <v>7</v>
      </c>
      <c r="L1664" s="8">
        <f t="shared" si="791"/>
        <v>1.00217383</v>
      </c>
      <c r="M1664" s="142">
        <f t="shared" si="803"/>
        <v>1.00559942</v>
      </c>
      <c r="N1664" s="142">
        <f t="shared" si="798"/>
        <v>1.3512207668426277</v>
      </c>
      <c r="O1664" s="135">
        <f t="shared" si="800"/>
        <v>1.3541580900000001</v>
      </c>
      <c r="P1664" s="135">
        <f t="shared" si="783"/>
        <v>790.07660220000002</v>
      </c>
      <c r="Q1664" s="190">
        <f t="shared" si="795"/>
        <v>0</v>
      </c>
      <c r="R1664" s="191">
        <f t="shared" si="792"/>
        <v>0</v>
      </c>
      <c r="S1664" s="135">
        <f t="shared" si="784"/>
        <v>0</v>
      </c>
      <c r="T1664" s="145">
        <f t="shared" si="793"/>
        <v>7.8600000000000003E-2</v>
      </c>
      <c r="U1664" s="143">
        <f t="shared" si="799"/>
        <v>7</v>
      </c>
      <c r="V1664" s="143">
        <v>252</v>
      </c>
      <c r="W1664" s="142">
        <f t="shared" si="785"/>
        <v>1.002103985</v>
      </c>
      <c r="X1664" s="135">
        <f t="shared" si="786"/>
        <v>1.6623093099999999</v>
      </c>
      <c r="Y1664" s="135">
        <f t="shared" si="787"/>
        <v>0</v>
      </c>
      <c r="Z1664" s="148" t="str">
        <f t="shared" si="796"/>
        <v>A+J=</v>
      </c>
      <c r="AA1664" s="140">
        <f t="shared" si="797"/>
        <v>45736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4"/>
      <c r="DX1664" s="1"/>
      <c r="DY1664" s="1"/>
      <c r="DZ1664" s="1"/>
      <c r="EA1664" s="1"/>
      <c r="EB1664" s="1"/>
      <c r="EC1664" s="1"/>
    </row>
    <row r="1665" spans="1:133" ht="15" x14ac:dyDescent="0.2">
      <c r="A1665" s="134">
        <f t="shared" si="788"/>
        <v>45718</v>
      </c>
      <c r="B1665" s="135">
        <f t="shared" si="780"/>
        <v>791.73891150999998</v>
      </c>
      <c r="C1665" s="220">
        <f t="shared" si="779"/>
        <v>583.44487843629724</v>
      </c>
      <c r="D1665" s="136">
        <f t="shared" si="789"/>
        <v>6997.15</v>
      </c>
      <c r="E1665" s="137">
        <f t="shared" si="801"/>
        <v>7036.33</v>
      </c>
      <c r="F1665" s="138">
        <f t="shared" si="802"/>
        <v>45677</v>
      </c>
      <c r="G1665" s="139">
        <f t="shared" si="781"/>
        <v>5.5994226220676957E-3</v>
      </c>
      <c r="H1665" s="140">
        <f t="shared" si="794"/>
        <v>45736</v>
      </c>
      <c r="I1665" s="140">
        <f t="shared" si="782"/>
        <v>45736</v>
      </c>
      <c r="J1665" s="141">
        <f t="shared" si="790"/>
        <v>18</v>
      </c>
      <c r="K1665" s="141">
        <f t="shared" si="804"/>
        <v>7</v>
      </c>
      <c r="L1665" s="8">
        <f t="shared" si="791"/>
        <v>1.00217383</v>
      </c>
      <c r="M1665" s="142">
        <f t="shared" si="803"/>
        <v>1.00559942</v>
      </c>
      <c r="N1665" s="142">
        <f t="shared" si="798"/>
        <v>1.3512207668426277</v>
      </c>
      <c r="O1665" s="135">
        <f t="shared" si="800"/>
        <v>1.3541580900000001</v>
      </c>
      <c r="P1665" s="135">
        <f t="shared" si="783"/>
        <v>790.07660220000002</v>
      </c>
      <c r="Q1665" s="190">
        <f t="shared" si="795"/>
        <v>0</v>
      </c>
      <c r="R1665" s="191">
        <f t="shared" si="792"/>
        <v>0</v>
      </c>
      <c r="S1665" s="135">
        <f t="shared" si="784"/>
        <v>0</v>
      </c>
      <c r="T1665" s="145">
        <f t="shared" si="793"/>
        <v>7.8600000000000003E-2</v>
      </c>
      <c r="U1665" s="143">
        <f t="shared" si="799"/>
        <v>7</v>
      </c>
      <c r="V1665" s="143">
        <v>252</v>
      </c>
      <c r="W1665" s="142">
        <f t="shared" si="785"/>
        <v>1.002103985</v>
      </c>
      <c r="X1665" s="135">
        <f t="shared" si="786"/>
        <v>1.6623093099999999</v>
      </c>
      <c r="Y1665" s="135">
        <f t="shared" si="787"/>
        <v>0</v>
      </c>
      <c r="Z1665" s="148" t="str">
        <f t="shared" si="796"/>
        <v>A+J=</v>
      </c>
      <c r="AA1665" s="140">
        <f t="shared" si="797"/>
        <v>45736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4"/>
      <c r="DX1665" s="1"/>
      <c r="DY1665" s="1"/>
      <c r="DZ1665" s="1"/>
      <c r="EA1665" s="1"/>
      <c r="EB1665" s="1"/>
      <c r="EC1665" s="1"/>
    </row>
    <row r="1666" spans="1:133" ht="15" x14ac:dyDescent="0.2">
      <c r="A1666" s="134">
        <f t="shared" si="788"/>
        <v>45719</v>
      </c>
      <c r="B1666" s="135">
        <f t="shared" si="780"/>
        <v>791.73891150999998</v>
      </c>
      <c r="C1666" s="220">
        <f t="shared" si="779"/>
        <v>583.44487843629724</v>
      </c>
      <c r="D1666" s="136">
        <f t="shared" si="789"/>
        <v>6997.15</v>
      </c>
      <c r="E1666" s="137">
        <f t="shared" si="801"/>
        <v>7036.33</v>
      </c>
      <c r="F1666" s="138">
        <f t="shared" si="802"/>
        <v>45677</v>
      </c>
      <c r="G1666" s="139">
        <f t="shared" si="781"/>
        <v>5.5994226220676957E-3</v>
      </c>
      <c r="H1666" s="140">
        <f t="shared" si="794"/>
        <v>45736</v>
      </c>
      <c r="I1666" s="140">
        <f t="shared" si="782"/>
        <v>45736</v>
      </c>
      <c r="J1666" s="141">
        <f t="shared" si="790"/>
        <v>18</v>
      </c>
      <c r="K1666" s="141">
        <f t="shared" si="804"/>
        <v>7</v>
      </c>
      <c r="L1666" s="8">
        <f t="shared" si="791"/>
        <v>1.00217383</v>
      </c>
      <c r="M1666" s="142">
        <f t="shared" si="803"/>
        <v>1.00559942</v>
      </c>
      <c r="N1666" s="142">
        <f t="shared" si="798"/>
        <v>1.3512207668426277</v>
      </c>
      <c r="O1666" s="135">
        <f t="shared" si="800"/>
        <v>1.3541580900000001</v>
      </c>
      <c r="P1666" s="135">
        <f t="shared" si="783"/>
        <v>790.07660220000002</v>
      </c>
      <c r="Q1666" s="190">
        <f t="shared" si="795"/>
        <v>0</v>
      </c>
      <c r="R1666" s="191">
        <f t="shared" si="792"/>
        <v>0</v>
      </c>
      <c r="S1666" s="135">
        <f t="shared" si="784"/>
        <v>0</v>
      </c>
      <c r="T1666" s="145">
        <f t="shared" si="793"/>
        <v>7.8600000000000003E-2</v>
      </c>
      <c r="U1666" s="143">
        <f t="shared" si="799"/>
        <v>7</v>
      </c>
      <c r="V1666" s="143">
        <v>252</v>
      </c>
      <c r="W1666" s="142">
        <f t="shared" si="785"/>
        <v>1.002103985</v>
      </c>
      <c r="X1666" s="135">
        <f t="shared" si="786"/>
        <v>1.6623093099999999</v>
      </c>
      <c r="Y1666" s="135">
        <f t="shared" si="787"/>
        <v>0</v>
      </c>
      <c r="Z1666" s="148" t="str">
        <f t="shared" si="796"/>
        <v>A+J=</v>
      </c>
      <c r="AA1666" s="140">
        <f t="shared" si="797"/>
        <v>45736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4"/>
      <c r="DX1666" s="1"/>
      <c r="DY1666" s="1"/>
      <c r="DZ1666" s="1"/>
      <c r="EA1666" s="1"/>
      <c r="EB1666" s="1"/>
      <c r="EC1666" s="1"/>
    </row>
    <row r="1667" spans="1:133" ht="15" x14ac:dyDescent="0.2">
      <c r="A1667" s="134">
        <f t="shared" si="788"/>
        <v>45720</v>
      </c>
      <c r="B1667" s="135">
        <f t="shared" si="780"/>
        <v>791.73891150999998</v>
      </c>
      <c r="C1667" s="220">
        <f t="shared" si="779"/>
        <v>583.44487843629724</v>
      </c>
      <c r="D1667" s="136">
        <f t="shared" si="789"/>
        <v>6997.15</v>
      </c>
      <c r="E1667" s="137">
        <f t="shared" si="801"/>
        <v>7036.33</v>
      </c>
      <c r="F1667" s="138">
        <f t="shared" si="802"/>
        <v>45677</v>
      </c>
      <c r="G1667" s="139">
        <f t="shared" si="781"/>
        <v>5.5994226220676957E-3</v>
      </c>
      <c r="H1667" s="140">
        <f t="shared" si="794"/>
        <v>45736</v>
      </c>
      <c r="I1667" s="140">
        <f t="shared" si="782"/>
        <v>45736</v>
      </c>
      <c r="J1667" s="141">
        <f t="shared" si="790"/>
        <v>18</v>
      </c>
      <c r="K1667" s="141">
        <f t="shared" si="804"/>
        <v>7</v>
      </c>
      <c r="L1667" s="8">
        <f t="shared" si="791"/>
        <v>1.00217383</v>
      </c>
      <c r="M1667" s="142">
        <f t="shared" si="803"/>
        <v>1.00559942</v>
      </c>
      <c r="N1667" s="142">
        <f t="shared" si="798"/>
        <v>1.3512207668426277</v>
      </c>
      <c r="O1667" s="135">
        <f t="shared" si="800"/>
        <v>1.3541580900000001</v>
      </c>
      <c r="P1667" s="135">
        <f t="shared" si="783"/>
        <v>790.07660220000002</v>
      </c>
      <c r="Q1667" s="190">
        <f t="shared" si="795"/>
        <v>0</v>
      </c>
      <c r="R1667" s="191">
        <f t="shared" si="792"/>
        <v>0</v>
      </c>
      <c r="S1667" s="135">
        <f t="shared" si="784"/>
        <v>0</v>
      </c>
      <c r="T1667" s="145">
        <f t="shared" si="793"/>
        <v>7.8600000000000003E-2</v>
      </c>
      <c r="U1667" s="143">
        <f t="shared" si="799"/>
        <v>7</v>
      </c>
      <c r="V1667" s="143">
        <v>252</v>
      </c>
      <c r="W1667" s="142">
        <f t="shared" si="785"/>
        <v>1.002103985</v>
      </c>
      <c r="X1667" s="135">
        <f t="shared" si="786"/>
        <v>1.6623093099999999</v>
      </c>
      <c r="Y1667" s="135">
        <f t="shared" si="787"/>
        <v>0</v>
      </c>
      <c r="Z1667" s="148" t="str">
        <f t="shared" si="796"/>
        <v>A+J=</v>
      </c>
      <c r="AA1667" s="140">
        <f t="shared" si="797"/>
        <v>45736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4"/>
      <c r="DX1667" s="1"/>
      <c r="DY1667" s="1"/>
      <c r="DZ1667" s="1"/>
      <c r="EA1667" s="1"/>
      <c r="EB1667" s="1"/>
      <c r="EC1667" s="1"/>
    </row>
    <row r="1668" spans="1:133" ht="15" x14ac:dyDescent="0.2">
      <c r="A1668" s="134">
        <f t="shared" si="788"/>
        <v>45721</v>
      </c>
      <c r="B1668" s="135">
        <f t="shared" si="780"/>
        <v>791.73891150999998</v>
      </c>
      <c r="C1668" s="220">
        <f t="shared" si="779"/>
        <v>583.44487843629724</v>
      </c>
      <c r="D1668" s="136">
        <f t="shared" si="789"/>
        <v>6997.15</v>
      </c>
      <c r="E1668" s="137">
        <f t="shared" si="801"/>
        <v>7036.33</v>
      </c>
      <c r="F1668" s="138">
        <f t="shared" si="802"/>
        <v>45677</v>
      </c>
      <c r="G1668" s="139">
        <f t="shared" si="781"/>
        <v>5.5994226220676957E-3</v>
      </c>
      <c r="H1668" s="140">
        <f t="shared" si="794"/>
        <v>45736</v>
      </c>
      <c r="I1668" s="140">
        <f t="shared" si="782"/>
        <v>45736</v>
      </c>
      <c r="J1668" s="141">
        <f t="shared" si="790"/>
        <v>18</v>
      </c>
      <c r="K1668" s="141">
        <f t="shared" si="804"/>
        <v>7</v>
      </c>
      <c r="L1668" s="8">
        <f t="shared" si="791"/>
        <v>1.00217383</v>
      </c>
      <c r="M1668" s="142">
        <f t="shared" si="803"/>
        <v>1.00559942</v>
      </c>
      <c r="N1668" s="142">
        <f t="shared" si="798"/>
        <v>1.3512207668426277</v>
      </c>
      <c r="O1668" s="135">
        <f t="shared" si="800"/>
        <v>1.3541580900000001</v>
      </c>
      <c r="P1668" s="135">
        <f t="shared" si="783"/>
        <v>790.07660220000002</v>
      </c>
      <c r="Q1668" s="190">
        <f t="shared" si="795"/>
        <v>0</v>
      </c>
      <c r="R1668" s="191">
        <f t="shared" si="792"/>
        <v>0</v>
      </c>
      <c r="S1668" s="135">
        <f t="shared" si="784"/>
        <v>0</v>
      </c>
      <c r="T1668" s="145">
        <f t="shared" si="793"/>
        <v>7.8600000000000003E-2</v>
      </c>
      <c r="U1668" s="143">
        <f t="shared" si="799"/>
        <v>7</v>
      </c>
      <c r="V1668" s="143">
        <v>252</v>
      </c>
      <c r="W1668" s="142">
        <f t="shared" si="785"/>
        <v>1.002103985</v>
      </c>
      <c r="X1668" s="135">
        <f t="shared" si="786"/>
        <v>1.6623093099999999</v>
      </c>
      <c r="Y1668" s="135">
        <f t="shared" si="787"/>
        <v>0</v>
      </c>
      <c r="Z1668" s="148" t="str">
        <f t="shared" si="796"/>
        <v>A+J=</v>
      </c>
      <c r="AA1668" s="140">
        <f t="shared" si="797"/>
        <v>45736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4"/>
      <c r="DX1668" s="1"/>
      <c r="DY1668" s="1"/>
      <c r="DZ1668" s="1"/>
      <c r="EA1668" s="1"/>
      <c r="EB1668" s="1"/>
      <c r="EC1668" s="1"/>
    </row>
    <row r="1669" spans="1:133" ht="15" x14ac:dyDescent="0.2">
      <c r="A1669" s="134">
        <f t="shared" si="788"/>
        <v>45722</v>
      </c>
      <c r="B1669" s="135">
        <f t="shared" si="780"/>
        <v>792.22238809999999</v>
      </c>
      <c r="C1669" s="220">
        <f t="shared" si="779"/>
        <v>583.44487843629724</v>
      </c>
      <c r="D1669" s="136">
        <f t="shared" si="789"/>
        <v>6997.15</v>
      </c>
      <c r="E1669" s="137">
        <f t="shared" si="801"/>
        <v>7036.33</v>
      </c>
      <c r="F1669" s="138">
        <f t="shared" si="802"/>
        <v>45677</v>
      </c>
      <c r="G1669" s="139">
        <f t="shared" si="781"/>
        <v>5.5994226220676957E-3</v>
      </c>
      <c r="H1669" s="140">
        <f t="shared" si="794"/>
        <v>45736</v>
      </c>
      <c r="I1669" s="140">
        <f t="shared" si="782"/>
        <v>45736</v>
      </c>
      <c r="J1669" s="141">
        <f t="shared" si="790"/>
        <v>18</v>
      </c>
      <c r="K1669" s="141">
        <f t="shared" si="804"/>
        <v>8</v>
      </c>
      <c r="L1669" s="8">
        <f t="shared" si="791"/>
        <v>1.0024847699999999</v>
      </c>
      <c r="M1669" s="142">
        <f t="shared" si="803"/>
        <v>1.00559942</v>
      </c>
      <c r="N1669" s="142">
        <f t="shared" si="798"/>
        <v>1.3512207668426277</v>
      </c>
      <c r="O1669" s="135">
        <f t="shared" si="800"/>
        <v>1.35457823</v>
      </c>
      <c r="P1669" s="135">
        <f t="shared" si="783"/>
        <v>790.32173073000001</v>
      </c>
      <c r="Q1669" s="190">
        <f t="shared" si="795"/>
        <v>0</v>
      </c>
      <c r="R1669" s="191">
        <f t="shared" si="792"/>
        <v>0</v>
      </c>
      <c r="S1669" s="135">
        <f t="shared" si="784"/>
        <v>0</v>
      </c>
      <c r="T1669" s="145">
        <f t="shared" si="793"/>
        <v>7.8600000000000003E-2</v>
      </c>
      <c r="U1669" s="143">
        <f t="shared" si="799"/>
        <v>8</v>
      </c>
      <c r="V1669" s="143">
        <v>252</v>
      </c>
      <c r="W1669" s="142">
        <f t="shared" si="785"/>
        <v>1.0024049159999999</v>
      </c>
      <c r="X1669" s="135">
        <f t="shared" si="786"/>
        <v>1.90065737</v>
      </c>
      <c r="Y1669" s="135">
        <f t="shared" si="787"/>
        <v>0</v>
      </c>
      <c r="Z1669" s="148" t="str">
        <f t="shared" si="796"/>
        <v>A+J=</v>
      </c>
      <c r="AA1669" s="140">
        <f t="shared" si="797"/>
        <v>45736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4"/>
      <c r="DX1669" s="1"/>
      <c r="DY1669" s="1"/>
      <c r="DZ1669" s="1"/>
      <c r="EA1669" s="1"/>
      <c r="EB1669" s="1"/>
      <c r="EC1669" s="1"/>
    </row>
    <row r="1670" spans="1:133" ht="15" x14ac:dyDescent="0.2">
      <c r="A1670" s="134">
        <f t="shared" si="788"/>
        <v>45723</v>
      </c>
      <c r="B1670" s="135">
        <f t="shared" si="780"/>
        <v>792.70615943000007</v>
      </c>
      <c r="C1670" s="220">
        <f t="shared" si="779"/>
        <v>583.44487843629724</v>
      </c>
      <c r="D1670" s="136">
        <f t="shared" si="789"/>
        <v>6997.15</v>
      </c>
      <c r="E1670" s="137">
        <f t="shared" si="801"/>
        <v>7036.33</v>
      </c>
      <c r="F1670" s="138">
        <f t="shared" si="802"/>
        <v>45677</v>
      </c>
      <c r="G1670" s="139">
        <f t="shared" si="781"/>
        <v>5.5994226220676957E-3</v>
      </c>
      <c r="H1670" s="140">
        <f t="shared" si="794"/>
        <v>45736</v>
      </c>
      <c r="I1670" s="140">
        <f t="shared" si="782"/>
        <v>45736</v>
      </c>
      <c r="J1670" s="141">
        <f t="shared" si="790"/>
        <v>18</v>
      </c>
      <c r="K1670" s="141">
        <f t="shared" si="804"/>
        <v>9</v>
      </c>
      <c r="L1670" s="8">
        <f t="shared" si="791"/>
        <v>1.0027957999999999</v>
      </c>
      <c r="M1670" s="142">
        <f t="shared" si="803"/>
        <v>1.00559942</v>
      </c>
      <c r="N1670" s="142">
        <f t="shared" si="798"/>
        <v>1.3512207668426277</v>
      </c>
      <c r="O1670" s="135">
        <f t="shared" si="800"/>
        <v>1.3549985</v>
      </c>
      <c r="P1670" s="135">
        <f t="shared" si="783"/>
        <v>790.56693511000003</v>
      </c>
      <c r="Q1670" s="190">
        <f t="shared" si="795"/>
        <v>0</v>
      </c>
      <c r="R1670" s="191">
        <f t="shared" si="792"/>
        <v>0</v>
      </c>
      <c r="S1670" s="135">
        <f t="shared" si="784"/>
        <v>0</v>
      </c>
      <c r="T1670" s="145">
        <f t="shared" si="793"/>
        <v>7.8600000000000003E-2</v>
      </c>
      <c r="U1670" s="143">
        <f t="shared" si="799"/>
        <v>9</v>
      </c>
      <c r="V1670" s="143">
        <v>252</v>
      </c>
      <c r="W1670" s="142">
        <f t="shared" si="785"/>
        <v>1.002705937</v>
      </c>
      <c r="X1670" s="135">
        <f t="shared" si="786"/>
        <v>2.1392243199999998</v>
      </c>
      <c r="Y1670" s="135">
        <f t="shared" si="787"/>
        <v>0</v>
      </c>
      <c r="Z1670" s="148" t="str">
        <f t="shared" si="796"/>
        <v>A+J=</v>
      </c>
      <c r="AA1670" s="140">
        <f t="shared" si="797"/>
        <v>45736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4"/>
      <c r="DX1670" s="1"/>
      <c r="DY1670" s="1"/>
      <c r="DZ1670" s="1"/>
      <c r="EA1670" s="1"/>
      <c r="EB1670" s="1"/>
      <c r="EC1670" s="1"/>
    </row>
    <row r="1671" spans="1:133" ht="15" x14ac:dyDescent="0.2">
      <c r="A1671" s="134">
        <f t="shared" si="788"/>
        <v>45724</v>
      </c>
      <c r="B1671" s="135">
        <f t="shared" si="780"/>
        <v>793.19022562999999</v>
      </c>
      <c r="C1671" s="220">
        <f t="shared" si="779"/>
        <v>583.44487843629724</v>
      </c>
      <c r="D1671" s="136">
        <f t="shared" si="789"/>
        <v>6997.15</v>
      </c>
      <c r="E1671" s="137">
        <f t="shared" si="801"/>
        <v>7036.33</v>
      </c>
      <c r="F1671" s="138">
        <f t="shared" si="802"/>
        <v>45677</v>
      </c>
      <c r="G1671" s="139">
        <f t="shared" si="781"/>
        <v>5.5994226220676957E-3</v>
      </c>
      <c r="H1671" s="140">
        <f t="shared" si="794"/>
        <v>45736</v>
      </c>
      <c r="I1671" s="140">
        <f t="shared" si="782"/>
        <v>45736</v>
      </c>
      <c r="J1671" s="141">
        <f t="shared" si="790"/>
        <v>18</v>
      </c>
      <c r="K1671" s="141">
        <f t="shared" si="804"/>
        <v>10</v>
      </c>
      <c r="L1671" s="8">
        <f t="shared" si="791"/>
        <v>1.00310692</v>
      </c>
      <c r="M1671" s="142">
        <f t="shared" si="803"/>
        <v>1.00559942</v>
      </c>
      <c r="N1671" s="142">
        <f t="shared" si="798"/>
        <v>1.3512207668426277</v>
      </c>
      <c r="O1671" s="135">
        <f t="shared" si="800"/>
        <v>1.3554189000000001</v>
      </c>
      <c r="P1671" s="135">
        <f t="shared" si="783"/>
        <v>790.81221533999997</v>
      </c>
      <c r="Q1671" s="190">
        <f t="shared" si="795"/>
        <v>0</v>
      </c>
      <c r="R1671" s="191">
        <f t="shared" si="792"/>
        <v>0</v>
      </c>
      <c r="S1671" s="135">
        <f t="shared" si="784"/>
        <v>0</v>
      </c>
      <c r="T1671" s="145">
        <f t="shared" si="793"/>
        <v>7.8600000000000003E-2</v>
      </c>
      <c r="U1671" s="143">
        <f t="shared" si="799"/>
        <v>10</v>
      </c>
      <c r="V1671" s="143">
        <v>252</v>
      </c>
      <c r="W1671" s="142">
        <f t="shared" si="785"/>
        <v>1.003007048</v>
      </c>
      <c r="X1671" s="135">
        <f t="shared" si="786"/>
        <v>2.3780102900000002</v>
      </c>
      <c r="Y1671" s="135">
        <f t="shared" si="787"/>
        <v>0</v>
      </c>
      <c r="Z1671" s="148" t="str">
        <f t="shared" si="796"/>
        <v>A+J=</v>
      </c>
      <c r="AA1671" s="140">
        <f t="shared" si="797"/>
        <v>45736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4"/>
      <c r="DX1671" s="1"/>
      <c r="DY1671" s="1"/>
      <c r="DZ1671" s="1"/>
      <c r="EA1671" s="1"/>
      <c r="EB1671" s="1"/>
      <c r="EC1671" s="1"/>
    </row>
    <row r="1672" spans="1:133" ht="15" x14ac:dyDescent="0.2">
      <c r="A1672" s="134">
        <f t="shared" si="788"/>
        <v>45725</v>
      </c>
      <c r="B1672" s="135">
        <f t="shared" si="780"/>
        <v>793.19022562999999</v>
      </c>
      <c r="C1672" s="220">
        <f t="shared" si="779"/>
        <v>583.44487843629724</v>
      </c>
      <c r="D1672" s="136">
        <f t="shared" si="789"/>
        <v>6997.15</v>
      </c>
      <c r="E1672" s="137">
        <f t="shared" si="801"/>
        <v>7036.33</v>
      </c>
      <c r="F1672" s="138">
        <f t="shared" si="802"/>
        <v>45677</v>
      </c>
      <c r="G1672" s="139">
        <f t="shared" si="781"/>
        <v>5.5994226220676957E-3</v>
      </c>
      <c r="H1672" s="140">
        <f t="shared" si="794"/>
        <v>45736</v>
      </c>
      <c r="I1672" s="140">
        <f t="shared" si="782"/>
        <v>45736</v>
      </c>
      <c r="J1672" s="141">
        <f t="shared" si="790"/>
        <v>18</v>
      </c>
      <c r="K1672" s="141">
        <f t="shared" si="804"/>
        <v>10</v>
      </c>
      <c r="L1672" s="8">
        <f t="shared" si="791"/>
        <v>1.00310692</v>
      </c>
      <c r="M1672" s="142">
        <f t="shared" si="803"/>
        <v>1.00559942</v>
      </c>
      <c r="N1672" s="142">
        <f t="shared" si="798"/>
        <v>1.3512207668426277</v>
      </c>
      <c r="O1672" s="135">
        <f t="shared" si="800"/>
        <v>1.3554189000000001</v>
      </c>
      <c r="P1672" s="135">
        <f t="shared" si="783"/>
        <v>790.81221533999997</v>
      </c>
      <c r="Q1672" s="190">
        <f t="shared" si="795"/>
        <v>0</v>
      </c>
      <c r="R1672" s="191">
        <f t="shared" si="792"/>
        <v>0</v>
      </c>
      <c r="S1672" s="135">
        <f t="shared" si="784"/>
        <v>0</v>
      </c>
      <c r="T1672" s="145">
        <f t="shared" si="793"/>
        <v>7.8600000000000003E-2</v>
      </c>
      <c r="U1672" s="143">
        <f t="shared" si="799"/>
        <v>10</v>
      </c>
      <c r="V1672" s="143">
        <v>252</v>
      </c>
      <c r="W1672" s="142">
        <f t="shared" si="785"/>
        <v>1.003007048</v>
      </c>
      <c r="X1672" s="135">
        <f t="shared" si="786"/>
        <v>2.3780102900000002</v>
      </c>
      <c r="Y1672" s="135">
        <f t="shared" si="787"/>
        <v>0</v>
      </c>
      <c r="Z1672" s="148" t="str">
        <f t="shared" si="796"/>
        <v>A+J=</v>
      </c>
      <c r="AA1672" s="140">
        <f t="shared" si="797"/>
        <v>45736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4"/>
      <c r="DX1672" s="1"/>
      <c r="DY1672" s="1"/>
      <c r="DZ1672" s="1"/>
      <c r="EA1672" s="1"/>
      <c r="EB1672" s="1"/>
      <c r="EC1672" s="1"/>
    </row>
    <row r="1673" spans="1:133" ht="15" x14ac:dyDescent="0.2">
      <c r="A1673" s="134">
        <f t="shared" si="788"/>
        <v>45726</v>
      </c>
      <c r="B1673" s="135">
        <f t="shared" si="780"/>
        <v>793.19022562999999</v>
      </c>
      <c r="C1673" s="220">
        <f t="shared" ref="C1673:C1736" si="805">C1672-(S1672/O1672)</f>
        <v>583.44487843629724</v>
      </c>
      <c r="D1673" s="136">
        <f t="shared" si="789"/>
        <v>6997.15</v>
      </c>
      <c r="E1673" s="137">
        <f t="shared" si="801"/>
        <v>7036.33</v>
      </c>
      <c r="F1673" s="138">
        <f t="shared" si="802"/>
        <v>45677</v>
      </c>
      <c r="G1673" s="139">
        <f t="shared" si="781"/>
        <v>5.5994226220676957E-3</v>
      </c>
      <c r="H1673" s="140">
        <f t="shared" si="794"/>
        <v>45736</v>
      </c>
      <c r="I1673" s="140">
        <f t="shared" si="782"/>
        <v>45736</v>
      </c>
      <c r="J1673" s="141">
        <f t="shared" si="790"/>
        <v>18</v>
      </c>
      <c r="K1673" s="141">
        <f t="shared" si="804"/>
        <v>10</v>
      </c>
      <c r="L1673" s="8">
        <f t="shared" si="791"/>
        <v>1.00310692</v>
      </c>
      <c r="M1673" s="142">
        <f t="shared" si="803"/>
        <v>1.00559942</v>
      </c>
      <c r="N1673" s="142">
        <f t="shared" si="798"/>
        <v>1.3512207668426277</v>
      </c>
      <c r="O1673" s="135">
        <f t="shared" si="800"/>
        <v>1.3554189000000001</v>
      </c>
      <c r="P1673" s="135">
        <f t="shared" si="783"/>
        <v>790.81221533999997</v>
      </c>
      <c r="Q1673" s="190">
        <f t="shared" si="795"/>
        <v>0</v>
      </c>
      <c r="R1673" s="191">
        <f t="shared" si="792"/>
        <v>0</v>
      </c>
      <c r="S1673" s="135">
        <f t="shared" si="784"/>
        <v>0</v>
      </c>
      <c r="T1673" s="145">
        <f t="shared" si="793"/>
        <v>7.8600000000000003E-2</v>
      </c>
      <c r="U1673" s="143">
        <f t="shared" si="799"/>
        <v>10</v>
      </c>
      <c r="V1673" s="143">
        <v>252</v>
      </c>
      <c r="W1673" s="142">
        <f t="shared" si="785"/>
        <v>1.003007048</v>
      </c>
      <c r="X1673" s="135">
        <f t="shared" si="786"/>
        <v>2.3780102900000002</v>
      </c>
      <c r="Y1673" s="135">
        <f t="shared" si="787"/>
        <v>0</v>
      </c>
      <c r="Z1673" s="148" t="str">
        <f t="shared" si="796"/>
        <v>A+J=</v>
      </c>
      <c r="AA1673" s="140">
        <f t="shared" si="797"/>
        <v>45736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4"/>
      <c r="DX1673" s="1"/>
      <c r="DY1673" s="1"/>
      <c r="DZ1673" s="1"/>
      <c r="EA1673" s="1"/>
      <c r="EB1673" s="1"/>
      <c r="EC1673" s="1"/>
    </row>
    <row r="1674" spans="1:133" ht="15" x14ac:dyDescent="0.2">
      <c r="A1674" s="134">
        <f t="shared" si="788"/>
        <v>45727</v>
      </c>
      <c r="B1674" s="135">
        <f t="shared" ref="B1674:B1737" si="806">(P1674+X1674)</f>
        <v>793.67459345999998</v>
      </c>
      <c r="C1674" s="220">
        <f t="shared" si="805"/>
        <v>583.44487843629724</v>
      </c>
      <c r="D1674" s="136">
        <f t="shared" si="789"/>
        <v>6997.15</v>
      </c>
      <c r="E1674" s="137">
        <f t="shared" si="801"/>
        <v>7036.33</v>
      </c>
      <c r="F1674" s="138">
        <f t="shared" si="802"/>
        <v>45677</v>
      </c>
      <c r="G1674" s="139">
        <f t="shared" ref="G1674:G1737" si="807">(E1674/D1674)-1</f>
        <v>5.5994226220676957E-3</v>
      </c>
      <c r="H1674" s="140">
        <f t="shared" si="794"/>
        <v>45736</v>
      </c>
      <c r="I1674" s="140">
        <f t="shared" ref="I1674:I1737" si="808">IF(A1674&gt;I1673,H1674,I1673)</f>
        <v>45736</v>
      </c>
      <c r="J1674" s="141">
        <f t="shared" si="790"/>
        <v>18</v>
      </c>
      <c r="K1674" s="141">
        <f t="shared" si="804"/>
        <v>11</v>
      </c>
      <c r="L1674" s="8">
        <f t="shared" si="791"/>
        <v>1.0034181499999999</v>
      </c>
      <c r="M1674" s="142">
        <f t="shared" si="803"/>
        <v>1.00559942</v>
      </c>
      <c r="N1674" s="142">
        <f t="shared" si="798"/>
        <v>1.3512207668426277</v>
      </c>
      <c r="O1674" s="135">
        <f t="shared" si="800"/>
        <v>1.35583944</v>
      </c>
      <c r="P1674" s="135">
        <f t="shared" ref="P1674:P1737" si="809">TRUNC(C1674*O1674,8)</f>
        <v>791.05757724</v>
      </c>
      <c r="Q1674" s="190">
        <f t="shared" si="795"/>
        <v>0</v>
      </c>
      <c r="R1674" s="191">
        <f t="shared" si="792"/>
        <v>0</v>
      </c>
      <c r="S1674" s="135">
        <f t="shared" ref="S1674:S1737" si="810">IF(R1674&gt;0,TRUNC(R1674*P1674,8),0)</f>
        <v>0</v>
      </c>
      <c r="T1674" s="145">
        <f t="shared" si="793"/>
        <v>7.8600000000000003E-2</v>
      </c>
      <c r="U1674" s="143">
        <f t="shared" si="799"/>
        <v>11</v>
      </c>
      <c r="V1674" s="143">
        <v>252</v>
      </c>
      <c r="W1674" s="142">
        <f t="shared" ref="W1674:W1737" si="811">ROUND((1+T1674)^TRUNC((U1674/V1674),9),9)</f>
        <v>1.0033082499999999</v>
      </c>
      <c r="X1674" s="135">
        <f t="shared" ref="X1674:X1737" si="812">TRUNC((P1674*(W1674-1)),8)</f>
        <v>2.61701622</v>
      </c>
      <c r="Y1674" s="135">
        <f t="shared" ref="Y1674:Y1737" si="813">IF(Q1674&gt;0,S1674+X1674,0)</f>
        <v>0</v>
      </c>
      <c r="Z1674" s="148" t="str">
        <f t="shared" si="796"/>
        <v>A+J=</v>
      </c>
      <c r="AA1674" s="140">
        <f t="shared" si="797"/>
        <v>45736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4"/>
      <c r="DX1674" s="1"/>
      <c r="DY1674" s="1"/>
      <c r="DZ1674" s="1"/>
      <c r="EA1674" s="1"/>
      <c r="EB1674" s="1"/>
      <c r="EC1674" s="1"/>
    </row>
    <row r="1675" spans="1:133" ht="15" x14ac:dyDescent="0.2">
      <c r="A1675" s="134">
        <f t="shared" ref="A1675:A1738" si="814">(A1674+1)</f>
        <v>45728</v>
      </c>
      <c r="B1675" s="135">
        <f t="shared" si="806"/>
        <v>794.15925060999996</v>
      </c>
      <c r="C1675" s="220">
        <f t="shared" si="805"/>
        <v>583.44487843629724</v>
      </c>
      <c r="D1675" s="136">
        <f t="shared" ref="D1675:D1738" si="815">IF(E1675=E1674,D1674,E1674)</f>
        <v>6997.15</v>
      </c>
      <c r="E1675" s="137">
        <f t="shared" si="801"/>
        <v>7036.33</v>
      </c>
      <c r="F1675" s="138">
        <f t="shared" si="802"/>
        <v>45677</v>
      </c>
      <c r="G1675" s="139">
        <f t="shared" si="807"/>
        <v>5.5994226220676957E-3</v>
      </c>
      <c r="H1675" s="140">
        <f t="shared" si="794"/>
        <v>45736</v>
      </c>
      <c r="I1675" s="140">
        <f t="shared" si="808"/>
        <v>45736</v>
      </c>
      <c r="J1675" s="141">
        <f t="shared" ref="J1675:J1738" si="816">IF(I1675=I1674,J1674,NETWORKDAYS(I1674,I1675,$AD$148:$AD$502)-1)</f>
        <v>18</v>
      </c>
      <c r="K1675" s="141">
        <f t="shared" si="804"/>
        <v>12</v>
      </c>
      <c r="L1675" s="8">
        <f t="shared" ref="L1675:L1738" si="817">IF(E1675&lt;D1675,1,TRUNC((E1675/D1675)^TRUNC((K1675/J1675),9),8))</f>
        <v>1.0037294699999999</v>
      </c>
      <c r="M1675" s="142">
        <f t="shared" si="803"/>
        <v>1.00559942</v>
      </c>
      <c r="N1675" s="142">
        <f t="shared" si="798"/>
        <v>1.3512207668426277</v>
      </c>
      <c r="O1675" s="135">
        <f t="shared" si="800"/>
        <v>1.3562601000000001</v>
      </c>
      <c r="P1675" s="135">
        <f t="shared" si="809"/>
        <v>791.30300917</v>
      </c>
      <c r="Q1675" s="190">
        <f t="shared" si="795"/>
        <v>0</v>
      </c>
      <c r="R1675" s="191">
        <f t="shared" ref="R1675:R1738" si="818">IF(Q1675&gt;0,VLOOKUP($A1675,$AD$10:$AI$140,6),0)</f>
        <v>0</v>
      </c>
      <c r="S1675" s="135">
        <f t="shared" si="810"/>
        <v>0</v>
      </c>
      <c r="T1675" s="145">
        <f t="shared" ref="T1675:T1738" si="819">(T1674)</f>
        <v>7.8600000000000003E-2</v>
      </c>
      <c r="U1675" s="143">
        <f t="shared" si="799"/>
        <v>12</v>
      </c>
      <c r="V1675" s="143">
        <v>252</v>
      </c>
      <c r="W1675" s="142">
        <f t="shared" si="811"/>
        <v>1.003609542</v>
      </c>
      <c r="X1675" s="135">
        <f t="shared" si="812"/>
        <v>2.8562414399999998</v>
      </c>
      <c r="Y1675" s="135">
        <f t="shared" si="813"/>
        <v>0</v>
      </c>
      <c r="Z1675" s="148" t="str">
        <f t="shared" si="796"/>
        <v>A+J=</v>
      </c>
      <c r="AA1675" s="140">
        <f t="shared" si="797"/>
        <v>45736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4"/>
      <c r="DX1675" s="1"/>
      <c r="DY1675" s="1"/>
      <c r="DZ1675" s="1"/>
      <c r="EA1675" s="1"/>
      <c r="EB1675" s="1"/>
      <c r="EC1675" s="1"/>
    </row>
    <row r="1676" spans="1:133" ht="15" x14ac:dyDescent="0.2">
      <c r="A1676" s="134">
        <f t="shared" si="814"/>
        <v>45729</v>
      </c>
      <c r="B1676" s="135">
        <f t="shared" si="806"/>
        <v>794.64419716000009</v>
      </c>
      <c r="C1676" s="220">
        <f t="shared" si="805"/>
        <v>583.44487843629724</v>
      </c>
      <c r="D1676" s="136">
        <f t="shared" si="815"/>
        <v>6997.15</v>
      </c>
      <c r="E1676" s="137">
        <f t="shared" si="801"/>
        <v>7036.33</v>
      </c>
      <c r="F1676" s="138">
        <f t="shared" si="802"/>
        <v>45677</v>
      </c>
      <c r="G1676" s="139">
        <f t="shared" si="807"/>
        <v>5.5994226220676957E-3</v>
      </c>
      <c r="H1676" s="140">
        <f t="shared" ref="H1676:H1739" si="820">IF(DAY(A1676)=H$9,VLOOKUP(A1676,AH$118:AN$450,4),H1675)</f>
        <v>45736</v>
      </c>
      <c r="I1676" s="140">
        <f t="shared" si="808"/>
        <v>45736</v>
      </c>
      <c r="J1676" s="141">
        <f t="shared" si="816"/>
        <v>18</v>
      </c>
      <c r="K1676" s="141">
        <f t="shared" si="804"/>
        <v>13</v>
      </c>
      <c r="L1676" s="8">
        <f t="shared" si="817"/>
        <v>1.00404088</v>
      </c>
      <c r="M1676" s="142">
        <f t="shared" si="803"/>
        <v>1.00559942</v>
      </c>
      <c r="N1676" s="142">
        <f t="shared" si="798"/>
        <v>1.3512207668426277</v>
      </c>
      <c r="O1676" s="135">
        <f t="shared" si="800"/>
        <v>1.3566808800000001</v>
      </c>
      <c r="P1676" s="135">
        <f t="shared" si="809"/>
        <v>791.54851110000004</v>
      </c>
      <c r="Q1676" s="190">
        <f t="shared" ref="Q1676:Q1739" si="821">IF(VLOOKUP(A1676,AD$10:AK$140,8)=VLOOKUP(A1675,AD$10:AK$140,8),0,VLOOKUP(A1676,AD$10:AK$140,8))</f>
        <v>0</v>
      </c>
      <c r="R1676" s="191">
        <f t="shared" si="818"/>
        <v>0</v>
      </c>
      <c r="S1676" s="135">
        <f t="shared" si="810"/>
        <v>0</v>
      </c>
      <c r="T1676" s="145">
        <f t="shared" si="819"/>
        <v>7.8600000000000003E-2</v>
      </c>
      <c r="U1676" s="143">
        <f t="shared" si="799"/>
        <v>13</v>
      </c>
      <c r="V1676" s="143">
        <v>252</v>
      </c>
      <c r="W1676" s="142">
        <f t="shared" si="811"/>
        <v>1.0039109239999999</v>
      </c>
      <c r="X1676" s="135">
        <f t="shared" si="812"/>
        <v>3.0956860599999998</v>
      </c>
      <c r="Y1676" s="135">
        <f t="shared" si="813"/>
        <v>0</v>
      </c>
      <c r="Z1676" s="148" t="str">
        <f t="shared" ref="Z1676:Z1739" si="822">IF($Q1675&gt;0,VLOOKUP($A1675,$AD$10:$AM$140,9),Z1675)</f>
        <v>A+J=</v>
      </c>
      <c r="AA1676" s="140">
        <f t="shared" ref="AA1676:AA1739" si="823">IF($Q1675&gt;0,VLOOKUP($A1675,$AD$10:$AM$140,10),AA1675)</f>
        <v>45736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4"/>
      <c r="DX1676" s="1"/>
      <c r="DY1676" s="1"/>
      <c r="DZ1676" s="1"/>
      <c r="EA1676" s="1"/>
      <c r="EB1676" s="1"/>
      <c r="EC1676" s="1"/>
    </row>
    <row r="1677" spans="1:133" ht="15" x14ac:dyDescent="0.2">
      <c r="A1677" s="134">
        <f t="shared" si="814"/>
        <v>45730</v>
      </c>
      <c r="B1677" s="135">
        <f t="shared" si="806"/>
        <v>795.12945750000006</v>
      </c>
      <c r="C1677" s="220">
        <f t="shared" si="805"/>
        <v>583.44487843629724</v>
      </c>
      <c r="D1677" s="136">
        <f t="shared" si="815"/>
        <v>6997.15</v>
      </c>
      <c r="E1677" s="137">
        <f t="shared" si="801"/>
        <v>7036.33</v>
      </c>
      <c r="F1677" s="138">
        <f t="shared" si="802"/>
        <v>45677</v>
      </c>
      <c r="G1677" s="139">
        <f t="shared" si="807"/>
        <v>5.5994226220676957E-3</v>
      </c>
      <c r="H1677" s="140">
        <f t="shared" si="820"/>
        <v>45736</v>
      </c>
      <c r="I1677" s="140">
        <f t="shared" si="808"/>
        <v>45736</v>
      </c>
      <c r="J1677" s="141">
        <f t="shared" si="816"/>
        <v>18</v>
      </c>
      <c r="K1677" s="141">
        <f t="shared" si="804"/>
        <v>14</v>
      </c>
      <c r="L1677" s="8">
        <f t="shared" si="817"/>
        <v>1.0043523999999999</v>
      </c>
      <c r="M1677" s="142">
        <f t="shared" si="803"/>
        <v>1.00559942</v>
      </c>
      <c r="N1677" s="142">
        <f t="shared" si="798"/>
        <v>1.3512207668426277</v>
      </c>
      <c r="O1677" s="135">
        <f t="shared" si="800"/>
        <v>1.35710182</v>
      </c>
      <c r="P1677" s="135">
        <f t="shared" si="809"/>
        <v>791.79410639000002</v>
      </c>
      <c r="Q1677" s="190">
        <f t="shared" si="821"/>
        <v>0</v>
      </c>
      <c r="R1677" s="191">
        <f t="shared" si="818"/>
        <v>0</v>
      </c>
      <c r="S1677" s="135">
        <f t="shared" si="810"/>
        <v>0</v>
      </c>
      <c r="T1677" s="145">
        <f t="shared" si="819"/>
        <v>7.8600000000000003E-2</v>
      </c>
      <c r="U1677" s="143">
        <f t="shared" si="799"/>
        <v>14</v>
      </c>
      <c r="V1677" s="143">
        <v>252</v>
      </c>
      <c r="W1677" s="142">
        <f t="shared" si="811"/>
        <v>1.0042123970000001</v>
      </c>
      <c r="X1677" s="135">
        <f t="shared" si="812"/>
        <v>3.33535111</v>
      </c>
      <c r="Y1677" s="135">
        <f t="shared" si="813"/>
        <v>0</v>
      </c>
      <c r="Z1677" s="148" t="str">
        <f t="shared" si="822"/>
        <v>A+J=</v>
      </c>
      <c r="AA1677" s="140">
        <f t="shared" si="823"/>
        <v>45736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4"/>
      <c r="DX1677" s="1"/>
      <c r="DY1677" s="1"/>
      <c r="DZ1677" s="1"/>
      <c r="EA1677" s="1"/>
      <c r="EB1677" s="1"/>
      <c r="EC1677" s="1"/>
    </row>
    <row r="1678" spans="1:133" ht="15" x14ac:dyDescent="0.2">
      <c r="A1678" s="134">
        <f t="shared" si="814"/>
        <v>45731</v>
      </c>
      <c r="B1678" s="135">
        <f t="shared" si="806"/>
        <v>795.61500247000004</v>
      </c>
      <c r="C1678" s="220">
        <f t="shared" si="805"/>
        <v>583.44487843629724</v>
      </c>
      <c r="D1678" s="136">
        <f t="shared" si="815"/>
        <v>6997.15</v>
      </c>
      <c r="E1678" s="137">
        <f t="shared" si="801"/>
        <v>7036.33</v>
      </c>
      <c r="F1678" s="138">
        <f t="shared" si="802"/>
        <v>45677</v>
      </c>
      <c r="G1678" s="139">
        <f t="shared" si="807"/>
        <v>5.5994226220676957E-3</v>
      </c>
      <c r="H1678" s="140">
        <f t="shared" si="820"/>
        <v>45736</v>
      </c>
      <c r="I1678" s="140">
        <f t="shared" si="808"/>
        <v>45736</v>
      </c>
      <c r="J1678" s="141">
        <f t="shared" si="816"/>
        <v>18</v>
      </c>
      <c r="K1678" s="141">
        <f t="shared" si="804"/>
        <v>15</v>
      </c>
      <c r="L1678" s="8">
        <f t="shared" si="817"/>
        <v>1.0046640099999999</v>
      </c>
      <c r="M1678" s="142">
        <f t="shared" si="803"/>
        <v>1.00559942</v>
      </c>
      <c r="N1678" s="142">
        <f t="shared" si="798"/>
        <v>1.3512207668426277</v>
      </c>
      <c r="O1678" s="135">
        <f t="shared" si="800"/>
        <v>1.3575228699999999</v>
      </c>
      <c r="P1678" s="135">
        <f t="shared" si="809"/>
        <v>792.03976585999999</v>
      </c>
      <c r="Q1678" s="190">
        <f t="shared" si="821"/>
        <v>0</v>
      </c>
      <c r="R1678" s="191">
        <f t="shared" si="818"/>
        <v>0</v>
      </c>
      <c r="S1678" s="135">
        <f t="shared" si="810"/>
        <v>0</v>
      </c>
      <c r="T1678" s="145">
        <f t="shared" si="819"/>
        <v>7.8600000000000003E-2</v>
      </c>
      <c r="U1678" s="143">
        <f t="shared" si="799"/>
        <v>15</v>
      </c>
      <c r="V1678" s="143">
        <v>252</v>
      </c>
      <c r="W1678" s="142">
        <f t="shared" si="811"/>
        <v>1.004513961</v>
      </c>
      <c r="X1678" s="135">
        <f t="shared" si="812"/>
        <v>3.5752366100000001</v>
      </c>
      <c r="Y1678" s="135">
        <f t="shared" si="813"/>
        <v>0</v>
      </c>
      <c r="Z1678" s="148" t="str">
        <f t="shared" si="822"/>
        <v>A+J=</v>
      </c>
      <c r="AA1678" s="140">
        <f t="shared" si="823"/>
        <v>45736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4"/>
      <c r="DX1678" s="1"/>
      <c r="DY1678" s="1"/>
      <c r="DZ1678" s="1"/>
      <c r="EA1678" s="1"/>
      <c r="EB1678" s="1"/>
      <c r="EC1678" s="1"/>
    </row>
    <row r="1679" spans="1:133" ht="15" x14ac:dyDescent="0.2">
      <c r="A1679" s="134">
        <f t="shared" si="814"/>
        <v>45732</v>
      </c>
      <c r="B1679" s="135">
        <f t="shared" si="806"/>
        <v>795.61500247000004</v>
      </c>
      <c r="C1679" s="220">
        <f t="shared" si="805"/>
        <v>583.44487843629724</v>
      </c>
      <c r="D1679" s="136">
        <f t="shared" si="815"/>
        <v>6997.15</v>
      </c>
      <c r="E1679" s="137">
        <f t="shared" si="801"/>
        <v>7036.33</v>
      </c>
      <c r="F1679" s="138">
        <f t="shared" si="802"/>
        <v>45677</v>
      </c>
      <c r="G1679" s="139">
        <f t="shared" si="807"/>
        <v>5.5994226220676957E-3</v>
      </c>
      <c r="H1679" s="140">
        <f t="shared" si="820"/>
        <v>45736</v>
      </c>
      <c r="I1679" s="140">
        <f t="shared" si="808"/>
        <v>45736</v>
      </c>
      <c r="J1679" s="141">
        <f t="shared" si="816"/>
        <v>18</v>
      </c>
      <c r="K1679" s="141">
        <f t="shared" si="804"/>
        <v>15</v>
      </c>
      <c r="L1679" s="8">
        <f t="shared" si="817"/>
        <v>1.0046640099999999</v>
      </c>
      <c r="M1679" s="142">
        <f t="shared" si="803"/>
        <v>1.00559942</v>
      </c>
      <c r="N1679" s="142">
        <f t="shared" si="798"/>
        <v>1.3512207668426277</v>
      </c>
      <c r="O1679" s="135">
        <f t="shared" si="800"/>
        <v>1.3575228699999999</v>
      </c>
      <c r="P1679" s="135">
        <f t="shared" si="809"/>
        <v>792.03976585999999</v>
      </c>
      <c r="Q1679" s="190">
        <f t="shared" si="821"/>
        <v>0</v>
      </c>
      <c r="R1679" s="191">
        <f t="shared" si="818"/>
        <v>0</v>
      </c>
      <c r="S1679" s="135">
        <f t="shared" si="810"/>
        <v>0</v>
      </c>
      <c r="T1679" s="145">
        <f t="shared" si="819"/>
        <v>7.8600000000000003E-2</v>
      </c>
      <c r="U1679" s="143">
        <f t="shared" si="799"/>
        <v>15</v>
      </c>
      <c r="V1679" s="143">
        <v>252</v>
      </c>
      <c r="W1679" s="142">
        <f t="shared" si="811"/>
        <v>1.004513961</v>
      </c>
      <c r="X1679" s="135">
        <f t="shared" si="812"/>
        <v>3.5752366100000001</v>
      </c>
      <c r="Y1679" s="135">
        <f t="shared" si="813"/>
        <v>0</v>
      </c>
      <c r="Z1679" s="148" t="str">
        <f t="shared" si="822"/>
        <v>A+J=</v>
      </c>
      <c r="AA1679" s="140">
        <f t="shared" si="823"/>
        <v>45736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4"/>
      <c r="DX1679" s="1"/>
      <c r="DY1679" s="1"/>
      <c r="DZ1679" s="1"/>
      <c r="EA1679" s="1"/>
      <c r="EB1679" s="1"/>
      <c r="EC1679" s="1"/>
    </row>
    <row r="1680" spans="1:133" ht="15" x14ac:dyDescent="0.2">
      <c r="A1680" s="134">
        <f t="shared" si="814"/>
        <v>45733</v>
      </c>
      <c r="B1680" s="135">
        <f t="shared" si="806"/>
        <v>795.61500247000004</v>
      </c>
      <c r="C1680" s="220">
        <f t="shared" si="805"/>
        <v>583.44487843629724</v>
      </c>
      <c r="D1680" s="136">
        <f t="shared" si="815"/>
        <v>6997.15</v>
      </c>
      <c r="E1680" s="137">
        <f t="shared" si="801"/>
        <v>7036.33</v>
      </c>
      <c r="F1680" s="138">
        <f t="shared" si="802"/>
        <v>45677</v>
      </c>
      <c r="G1680" s="139">
        <f t="shared" si="807"/>
        <v>5.5994226220676957E-3</v>
      </c>
      <c r="H1680" s="140">
        <f t="shared" si="820"/>
        <v>45736</v>
      </c>
      <c r="I1680" s="140">
        <f t="shared" si="808"/>
        <v>45736</v>
      </c>
      <c r="J1680" s="141">
        <f t="shared" si="816"/>
        <v>18</v>
      </c>
      <c r="K1680" s="141">
        <f t="shared" si="804"/>
        <v>15</v>
      </c>
      <c r="L1680" s="8">
        <f t="shared" si="817"/>
        <v>1.0046640099999999</v>
      </c>
      <c r="M1680" s="142">
        <f t="shared" si="803"/>
        <v>1.00559942</v>
      </c>
      <c r="N1680" s="142">
        <f t="shared" si="798"/>
        <v>1.3512207668426277</v>
      </c>
      <c r="O1680" s="135">
        <f t="shared" si="800"/>
        <v>1.3575228699999999</v>
      </c>
      <c r="P1680" s="135">
        <f t="shared" si="809"/>
        <v>792.03976585999999</v>
      </c>
      <c r="Q1680" s="190">
        <f t="shared" si="821"/>
        <v>0</v>
      </c>
      <c r="R1680" s="191">
        <f t="shared" si="818"/>
        <v>0</v>
      </c>
      <c r="S1680" s="135">
        <f t="shared" si="810"/>
        <v>0</v>
      </c>
      <c r="T1680" s="145">
        <f t="shared" si="819"/>
        <v>7.8600000000000003E-2</v>
      </c>
      <c r="U1680" s="143">
        <f t="shared" si="799"/>
        <v>15</v>
      </c>
      <c r="V1680" s="143">
        <v>252</v>
      </c>
      <c r="W1680" s="142">
        <f t="shared" si="811"/>
        <v>1.004513961</v>
      </c>
      <c r="X1680" s="135">
        <f t="shared" si="812"/>
        <v>3.5752366100000001</v>
      </c>
      <c r="Y1680" s="135">
        <f t="shared" si="813"/>
        <v>0</v>
      </c>
      <c r="Z1680" s="148" t="str">
        <f t="shared" si="822"/>
        <v>A+J=</v>
      </c>
      <c r="AA1680" s="140">
        <f t="shared" si="823"/>
        <v>45736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4"/>
      <c r="DX1680" s="1"/>
      <c r="DY1680" s="1"/>
      <c r="DZ1680" s="1"/>
      <c r="EA1680" s="1"/>
      <c r="EB1680" s="1"/>
      <c r="EC1680" s="1"/>
    </row>
    <row r="1681" spans="1:133" ht="15" x14ac:dyDescent="0.2">
      <c r="A1681" s="134">
        <f t="shared" si="814"/>
        <v>45734</v>
      </c>
      <c r="B1681" s="135">
        <f t="shared" si="806"/>
        <v>796.10083725000004</v>
      </c>
      <c r="C1681" s="220">
        <f t="shared" si="805"/>
        <v>583.44487843629724</v>
      </c>
      <c r="D1681" s="136">
        <f t="shared" si="815"/>
        <v>6997.15</v>
      </c>
      <c r="E1681" s="137">
        <f t="shared" si="801"/>
        <v>7036.33</v>
      </c>
      <c r="F1681" s="138">
        <f t="shared" si="802"/>
        <v>45677</v>
      </c>
      <c r="G1681" s="139">
        <f t="shared" si="807"/>
        <v>5.5994226220676957E-3</v>
      </c>
      <c r="H1681" s="140">
        <f t="shared" si="820"/>
        <v>45736</v>
      </c>
      <c r="I1681" s="140">
        <f t="shared" si="808"/>
        <v>45736</v>
      </c>
      <c r="J1681" s="141">
        <f t="shared" si="816"/>
        <v>18</v>
      </c>
      <c r="K1681" s="141">
        <f t="shared" si="804"/>
        <v>16</v>
      </c>
      <c r="L1681" s="8">
        <f t="shared" si="817"/>
        <v>1.0049757100000001</v>
      </c>
      <c r="M1681" s="142">
        <f t="shared" si="803"/>
        <v>1.00559942</v>
      </c>
      <c r="N1681" s="142">
        <f t="shared" si="798"/>
        <v>1.3512207668426277</v>
      </c>
      <c r="O1681" s="135">
        <f t="shared" si="800"/>
        <v>1.35794404</v>
      </c>
      <c r="P1681" s="135">
        <f t="shared" si="809"/>
        <v>792.28549534000001</v>
      </c>
      <c r="Q1681" s="190">
        <f t="shared" si="821"/>
        <v>0</v>
      </c>
      <c r="R1681" s="191">
        <f t="shared" si="818"/>
        <v>0</v>
      </c>
      <c r="S1681" s="135">
        <f t="shared" si="810"/>
        <v>0</v>
      </c>
      <c r="T1681" s="145">
        <f t="shared" si="819"/>
        <v>7.8600000000000003E-2</v>
      </c>
      <c r="U1681" s="143">
        <f t="shared" si="799"/>
        <v>16</v>
      </c>
      <c r="V1681" s="143">
        <v>252</v>
      </c>
      <c r="W1681" s="142">
        <f t="shared" si="811"/>
        <v>1.0048156150000001</v>
      </c>
      <c r="X1681" s="135">
        <f t="shared" si="812"/>
        <v>3.8153419099999999</v>
      </c>
      <c r="Y1681" s="135">
        <f t="shared" si="813"/>
        <v>0</v>
      </c>
      <c r="Z1681" s="148" t="str">
        <f t="shared" si="822"/>
        <v>A+J=</v>
      </c>
      <c r="AA1681" s="140">
        <f t="shared" si="823"/>
        <v>45736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4"/>
      <c r="DX1681" s="1"/>
      <c r="DY1681" s="1"/>
      <c r="DZ1681" s="1"/>
      <c r="EA1681" s="1"/>
      <c r="EB1681" s="1"/>
      <c r="EC1681" s="1"/>
    </row>
    <row r="1682" spans="1:133" ht="15" x14ac:dyDescent="0.2">
      <c r="A1682" s="134">
        <f t="shared" si="814"/>
        <v>45735</v>
      </c>
      <c r="B1682" s="135">
        <f t="shared" si="806"/>
        <v>796.58698622999998</v>
      </c>
      <c r="C1682" s="220">
        <f t="shared" si="805"/>
        <v>583.44487843629724</v>
      </c>
      <c r="D1682" s="136">
        <f t="shared" si="815"/>
        <v>6997.15</v>
      </c>
      <c r="E1682" s="137">
        <f t="shared" si="801"/>
        <v>7036.33</v>
      </c>
      <c r="F1682" s="138">
        <f t="shared" si="802"/>
        <v>45677</v>
      </c>
      <c r="G1682" s="139">
        <f t="shared" si="807"/>
        <v>5.5994226220676957E-3</v>
      </c>
      <c r="H1682" s="140">
        <f t="shared" si="820"/>
        <v>45736</v>
      </c>
      <c r="I1682" s="140">
        <f t="shared" si="808"/>
        <v>45736</v>
      </c>
      <c r="J1682" s="141">
        <f t="shared" si="816"/>
        <v>18</v>
      </c>
      <c r="K1682" s="141">
        <f t="shared" si="804"/>
        <v>17</v>
      </c>
      <c r="L1682" s="8">
        <f t="shared" si="817"/>
        <v>1.00528752</v>
      </c>
      <c r="M1682" s="142">
        <f t="shared" si="803"/>
        <v>1.00559942</v>
      </c>
      <c r="N1682" s="142">
        <f t="shared" si="798"/>
        <v>1.3512207668426277</v>
      </c>
      <c r="O1682" s="135">
        <f t="shared" si="800"/>
        <v>1.35836537</v>
      </c>
      <c r="P1682" s="135">
        <f t="shared" si="809"/>
        <v>792.53131816999996</v>
      </c>
      <c r="Q1682" s="190">
        <f t="shared" si="821"/>
        <v>0</v>
      </c>
      <c r="R1682" s="191">
        <f t="shared" si="818"/>
        <v>0</v>
      </c>
      <c r="S1682" s="135">
        <f t="shared" si="810"/>
        <v>0</v>
      </c>
      <c r="T1682" s="145">
        <f t="shared" si="819"/>
        <v>7.8600000000000003E-2</v>
      </c>
      <c r="U1682" s="143">
        <f t="shared" si="799"/>
        <v>17</v>
      </c>
      <c r="V1682" s="143">
        <v>252</v>
      </c>
      <c r="W1682" s="142">
        <f t="shared" si="811"/>
        <v>1.0051173600000001</v>
      </c>
      <c r="X1682" s="135">
        <f t="shared" si="812"/>
        <v>4.0556680600000004</v>
      </c>
      <c r="Y1682" s="135">
        <f t="shared" si="813"/>
        <v>0</v>
      </c>
      <c r="Z1682" s="148" t="str">
        <f t="shared" si="822"/>
        <v>A+J=</v>
      </c>
      <c r="AA1682" s="140">
        <f t="shared" si="823"/>
        <v>45736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4"/>
      <c r="DX1682" s="1"/>
      <c r="DY1682" s="1"/>
      <c r="DZ1682" s="1"/>
      <c r="EA1682" s="1"/>
      <c r="EB1682" s="1"/>
      <c r="EC1682" s="1"/>
    </row>
    <row r="1683" spans="1:133" ht="15" x14ac:dyDescent="0.2">
      <c r="A1683" s="134">
        <f t="shared" si="814"/>
        <v>45736</v>
      </c>
      <c r="B1683" s="135">
        <f t="shared" si="806"/>
        <v>797.07342023000001</v>
      </c>
      <c r="C1683" s="220">
        <f t="shared" si="805"/>
        <v>583.44487843629724</v>
      </c>
      <c r="D1683" s="136">
        <f t="shared" si="815"/>
        <v>6997.15</v>
      </c>
      <c r="E1683" s="137">
        <f t="shared" si="801"/>
        <v>7036.33</v>
      </c>
      <c r="F1683" s="138">
        <f t="shared" si="802"/>
        <v>45677</v>
      </c>
      <c r="G1683" s="139">
        <f t="shared" si="807"/>
        <v>5.5994226220676957E-3</v>
      </c>
      <c r="H1683" s="140">
        <f t="shared" si="820"/>
        <v>45769</v>
      </c>
      <c r="I1683" s="140">
        <f t="shared" si="808"/>
        <v>45736</v>
      </c>
      <c r="J1683" s="141">
        <f t="shared" si="816"/>
        <v>18</v>
      </c>
      <c r="K1683" s="141">
        <f t="shared" si="804"/>
        <v>18</v>
      </c>
      <c r="L1683" s="8">
        <f t="shared" si="817"/>
        <v>1.00559942</v>
      </c>
      <c r="M1683" s="142">
        <f t="shared" si="803"/>
        <v>1.00559942</v>
      </c>
      <c r="N1683" s="142">
        <f t="shared" si="798"/>
        <v>1.3512207668426277</v>
      </c>
      <c r="O1683" s="135">
        <f t="shared" si="800"/>
        <v>1.35878681</v>
      </c>
      <c r="P1683" s="135">
        <f t="shared" si="809"/>
        <v>792.77720518000001</v>
      </c>
      <c r="Q1683" s="190">
        <f t="shared" si="821"/>
        <v>55</v>
      </c>
      <c r="R1683" s="191">
        <f t="shared" si="818"/>
        <v>1.7203897364511823E-2</v>
      </c>
      <c r="S1683" s="135">
        <f t="shared" si="810"/>
        <v>13.63885767</v>
      </c>
      <c r="T1683" s="145">
        <f t="shared" si="819"/>
        <v>7.8600000000000003E-2</v>
      </c>
      <c r="U1683" s="143">
        <f t="shared" si="799"/>
        <v>18</v>
      </c>
      <c r="V1683" s="143">
        <v>252</v>
      </c>
      <c r="W1683" s="142">
        <f t="shared" si="811"/>
        <v>1.0054191960000001</v>
      </c>
      <c r="X1683" s="135">
        <f t="shared" si="812"/>
        <v>4.2962150499999998</v>
      </c>
      <c r="Y1683" s="135">
        <f t="shared" si="813"/>
        <v>17.935072720000001</v>
      </c>
      <c r="Z1683" s="148" t="str">
        <f t="shared" si="822"/>
        <v>A+J=</v>
      </c>
      <c r="AA1683" s="140">
        <f t="shared" si="823"/>
        <v>45736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4"/>
      <c r="DX1683" s="1"/>
      <c r="DY1683" s="1"/>
      <c r="DZ1683" s="1"/>
      <c r="EA1683" s="1"/>
      <c r="EB1683" s="1"/>
      <c r="EC1683" s="1"/>
    </row>
    <row r="1684" spans="1:133" ht="15" x14ac:dyDescent="0.2">
      <c r="A1684" s="134">
        <f t="shared" si="814"/>
        <v>45737</v>
      </c>
      <c r="B1684" s="135">
        <f t="shared" si="806"/>
        <v>779.57958493000001</v>
      </c>
      <c r="C1684" s="220">
        <f t="shared" si="805"/>
        <v>573.40735263046463</v>
      </c>
      <c r="D1684" s="136">
        <f t="shared" si="815"/>
        <v>6997.15</v>
      </c>
      <c r="E1684" s="137">
        <f t="shared" si="801"/>
        <v>7036.33</v>
      </c>
      <c r="F1684" s="138">
        <f t="shared" si="802"/>
        <v>45708</v>
      </c>
      <c r="G1684" s="139">
        <f t="shared" si="807"/>
        <v>5.5994226220676957E-3</v>
      </c>
      <c r="H1684" s="140">
        <f t="shared" si="820"/>
        <v>45769</v>
      </c>
      <c r="I1684" s="140">
        <f t="shared" si="808"/>
        <v>45769</v>
      </c>
      <c r="J1684" s="141">
        <f t="shared" si="816"/>
        <v>21</v>
      </c>
      <c r="K1684" s="141">
        <f t="shared" si="804"/>
        <v>1</v>
      </c>
      <c r="L1684" s="8">
        <f t="shared" si="817"/>
        <v>1.0002659300000001</v>
      </c>
      <c r="M1684" s="142">
        <f t="shared" si="803"/>
        <v>1.00559942</v>
      </c>
      <c r="N1684" s="142">
        <f t="shared" si="798"/>
        <v>1.3587868194289017</v>
      </c>
      <c r="O1684" s="135">
        <f t="shared" si="800"/>
        <v>1.3591481599999999</v>
      </c>
      <c r="P1684" s="135">
        <f t="shared" si="809"/>
        <v>779.34554824999998</v>
      </c>
      <c r="Q1684" s="190">
        <f t="shared" si="821"/>
        <v>0</v>
      </c>
      <c r="R1684" s="191">
        <f t="shared" si="818"/>
        <v>0</v>
      </c>
      <c r="S1684" s="135">
        <f t="shared" si="810"/>
        <v>0</v>
      </c>
      <c r="T1684" s="145">
        <f t="shared" si="819"/>
        <v>7.8600000000000003E-2</v>
      </c>
      <c r="U1684" s="143">
        <f t="shared" si="799"/>
        <v>1</v>
      </c>
      <c r="V1684" s="143">
        <v>252</v>
      </c>
      <c r="W1684" s="142">
        <f t="shared" si="811"/>
        <v>1.0003002990000001</v>
      </c>
      <c r="X1684" s="135">
        <f t="shared" si="812"/>
        <v>0.23403668</v>
      </c>
      <c r="Y1684" s="135">
        <f t="shared" si="813"/>
        <v>0</v>
      </c>
      <c r="Z1684" s="148" t="str">
        <f t="shared" si="822"/>
        <v>A+J=</v>
      </c>
      <c r="AA1684" s="140">
        <f t="shared" si="823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4"/>
      <c r="DX1684" s="1"/>
      <c r="DY1684" s="1"/>
      <c r="DZ1684" s="1"/>
      <c r="EA1684" s="1"/>
      <c r="EB1684" s="1"/>
      <c r="EC1684" s="1"/>
    </row>
    <row r="1685" spans="1:133" ht="15" x14ac:dyDescent="0.2">
      <c r="A1685" s="134">
        <f t="shared" si="814"/>
        <v>45738</v>
      </c>
      <c r="B1685" s="135">
        <f t="shared" si="806"/>
        <v>780.02106208999999</v>
      </c>
      <c r="C1685" s="220">
        <f t="shared" si="805"/>
        <v>573.40735263046463</v>
      </c>
      <c r="D1685" s="136">
        <f t="shared" si="815"/>
        <v>6997.15</v>
      </c>
      <c r="E1685" s="137">
        <f t="shared" si="801"/>
        <v>7036.33</v>
      </c>
      <c r="F1685" s="138">
        <f t="shared" si="802"/>
        <v>45708</v>
      </c>
      <c r="G1685" s="139">
        <f t="shared" si="807"/>
        <v>5.5994226220676957E-3</v>
      </c>
      <c r="H1685" s="140">
        <f t="shared" si="820"/>
        <v>45769</v>
      </c>
      <c r="I1685" s="140">
        <f t="shared" si="808"/>
        <v>45769</v>
      </c>
      <c r="J1685" s="141">
        <f t="shared" si="816"/>
        <v>21</v>
      </c>
      <c r="K1685" s="141">
        <f t="shared" si="804"/>
        <v>2</v>
      </c>
      <c r="L1685" s="8">
        <f t="shared" si="817"/>
        <v>1.00053193</v>
      </c>
      <c r="M1685" s="142">
        <f t="shared" si="803"/>
        <v>1.00559942</v>
      </c>
      <c r="N1685" s="142">
        <f t="shared" si="798"/>
        <v>1.3587868194289017</v>
      </c>
      <c r="O1685" s="135">
        <f t="shared" si="800"/>
        <v>1.35950959</v>
      </c>
      <c r="P1685" s="135">
        <f t="shared" si="809"/>
        <v>779.55279486999996</v>
      </c>
      <c r="Q1685" s="190">
        <f t="shared" si="821"/>
        <v>0</v>
      </c>
      <c r="R1685" s="191">
        <f t="shared" si="818"/>
        <v>0</v>
      </c>
      <c r="S1685" s="135">
        <f t="shared" si="810"/>
        <v>0</v>
      </c>
      <c r="T1685" s="145">
        <f t="shared" si="819"/>
        <v>7.8600000000000003E-2</v>
      </c>
      <c r="U1685" s="143">
        <f t="shared" si="799"/>
        <v>2</v>
      </c>
      <c r="V1685" s="143">
        <v>252</v>
      </c>
      <c r="W1685" s="142">
        <f t="shared" si="811"/>
        <v>1.0006006869999999</v>
      </c>
      <c r="X1685" s="135">
        <f t="shared" si="812"/>
        <v>0.46826721999999998</v>
      </c>
      <c r="Y1685" s="135">
        <f t="shared" si="813"/>
        <v>0</v>
      </c>
      <c r="Z1685" s="148" t="str">
        <f t="shared" si="822"/>
        <v>A+J=</v>
      </c>
      <c r="AA1685" s="140">
        <f t="shared" si="823"/>
        <v>45769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4"/>
      <c r="DX1685" s="1"/>
      <c r="DY1685" s="1"/>
      <c r="DZ1685" s="1"/>
      <c r="EA1685" s="1"/>
      <c r="EB1685" s="1"/>
      <c r="EC1685" s="1"/>
    </row>
    <row r="1686" spans="1:133" ht="15" x14ac:dyDescent="0.2">
      <c r="A1686" s="134">
        <f t="shared" si="814"/>
        <v>45739</v>
      </c>
      <c r="B1686" s="135">
        <f t="shared" si="806"/>
        <v>780.02106208999999</v>
      </c>
      <c r="C1686" s="220">
        <f t="shared" si="805"/>
        <v>573.40735263046463</v>
      </c>
      <c r="D1686" s="136">
        <f t="shared" si="815"/>
        <v>6997.15</v>
      </c>
      <c r="E1686" s="137">
        <f t="shared" si="801"/>
        <v>7036.33</v>
      </c>
      <c r="F1686" s="138">
        <f t="shared" si="802"/>
        <v>45708</v>
      </c>
      <c r="G1686" s="139">
        <f t="shared" si="807"/>
        <v>5.5994226220676957E-3</v>
      </c>
      <c r="H1686" s="140">
        <f t="shared" si="820"/>
        <v>45769</v>
      </c>
      <c r="I1686" s="140">
        <f t="shared" si="808"/>
        <v>45769</v>
      </c>
      <c r="J1686" s="141">
        <f t="shared" si="816"/>
        <v>21</v>
      </c>
      <c r="K1686" s="141">
        <f t="shared" si="804"/>
        <v>2</v>
      </c>
      <c r="L1686" s="8">
        <f t="shared" si="817"/>
        <v>1.00053193</v>
      </c>
      <c r="M1686" s="142">
        <f t="shared" si="803"/>
        <v>1.00559942</v>
      </c>
      <c r="N1686" s="142">
        <f t="shared" si="798"/>
        <v>1.3587868194289017</v>
      </c>
      <c r="O1686" s="135">
        <f t="shared" si="800"/>
        <v>1.35950959</v>
      </c>
      <c r="P1686" s="135">
        <f t="shared" si="809"/>
        <v>779.55279486999996</v>
      </c>
      <c r="Q1686" s="190">
        <f t="shared" si="821"/>
        <v>0</v>
      </c>
      <c r="R1686" s="191">
        <f t="shared" si="818"/>
        <v>0</v>
      </c>
      <c r="S1686" s="135">
        <f t="shared" si="810"/>
        <v>0</v>
      </c>
      <c r="T1686" s="145">
        <f t="shared" si="819"/>
        <v>7.8600000000000003E-2</v>
      </c>
      <c r="U1686" s="143">
        <f t="shared" si="799"/>
        <v>2</v>
      </c>
      <c r="V1686" s="143">
        <v>252</v>
      </c>
      <c r="W1686" s="142">
        <f t="shared" si="811"/>
        <v>1.0006006869999999</v>
      </c>
      <c r="X1686" s="135">
        <f t="shared" si="812"/>
        <v>0.46826721999999998</v>
      </c>
      <c r="Y1686" s="135">
        <f t="shared" si="813"/>
        <v>0</v>
      </c>
      <c r="Z1686" s="148" t="str">
        <f t="shared" si="822"/>
        <v>A+J=</v>
      </c>
      <c r="AA1686" s="140">
        <f t="shared" si="823"/>
        <v>45769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4"/>
      <c r="DX1686" s="1"/>
      <c r="DY1686" s="1"/>
      <c r="DZ1686" s="1"/>
      <c r="EA1686" s="1"/>
      <c r="EB1686" s="1"/>
      <c r="EC1686" s="1"/>
    </row>
    <row r="1687" spans="1:133" ht="15" x14ac:dyDescent="0.2">
      <c r="A1687" s="134">
        <f t="shared" si="814"/>
        <v>45740</v>
      </c>
      <c r="B1687" s="135">
        <f t="shared" si="806"/>
        <v>780.02106208999999</v>
      </c>
      <c r="C1687" s="220">
        <f t="shared" si="805"/>
        <v>573.40735263046463</v>
      </c>
      <c r="D1687" s="136">
        <f t="shared" si="815"/>
        <v>6997.15</v>
      </c>
      <c r="E1687" s="137">
        <f t="shared" si="801"/>
        <v>7036.33</v>
      </c>
      <c r="F1687" s="138">
        <f t="shared" si="802"/>
        <v>45708</v>
      </c>
      <c r="G1687" s="139">
        <f t="shared" si="807"/>
        <v>5.5994226220676957E-3</v>
      </c>
      <c r="H1687" s="140">
        <f t="shared" si="820"/>
        <v>45769</v>
      </c>
      <c r="I1687" s="140">
        <f t="shared" si="808"/>
        <v>45769</v>
      </c>
      <c r="J1687" s="141">
        <f t="shared" si="816"/>
        <v>21</v>
      </c>
      <c r="K1687" s="141">
        <f t="shared" si="804"/>
        <v>2</v>
      </c>
      <c r="L1687" s="8">
        <f t="shared" si="817"/>
        <v>1.00053193</v>
      </c>
      <c r="M1687" s="142">
        <f t="shared" si="803"/>
        <v>1.00559942</v>
      </c>
      <c r="N1687" s="142">
        <f t="shared" si="798"/>
        <v>1.3587868194289017</v>
      </c>
      <c r="O1687" s="135">
        <f t="shared" si="800"/>
        <v>1.35950959</v>
      </c>
      <c r="P1687" s="135">
        <f t="shared" si="809"/>
        <v>779.55279486999996</v>
      </c>
      <c r="Q1687" s="190">
        <f t="shared" si="821"/>
        <v>0</v>
      </c>
      <c r="R1687" s="191">
        <f t="shared" si="818"/>
        <v>0</v>
      </c>
      <c r="S1687" s="135">
        <f t="shared" si="810"/>
        <v>0</v>
      </c>
      <c r="T1687" s="145">
        <f t="shared" si="819"/>
        <v>7.8600000000000003E-2</v>
      </c>
      <c r="U1687" s="143">
        <f t="shared" si="799"/>
        <v>2</v>
      </c>
      <c r="V1687" s="143">
        <v>252</v>
      </c>
      <c r="W1687" s="142">
        <f t="shared" si="811"/>
        <v>1.0006006869999999</v>
      </c>
      <c r="X1687" s="135">
        <f t="shared" si="812"/>
        <v>0.46826721999999998</v>
      </c>
      <c r="Y1687" s="135">
        <f t="shared" si="813"/>
        <v>0</v>
      </c>
      <c r="Z1687" s="148" t="str">
        <f t="shared" si="822"/>
        <v>A+J=</v>
      </c>
      <c r="AA1687" s="140">
        <f t="shared" si="823"/>
        <v>45769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4"/>
      <c r="DX1687" s="1"/>
      <c r="DY1687" s="1"/>
      <c r="DZ1687" s="1"/>
      <c r="EA1687" s="1"/>
      <c r="EB1687" s="1"/>
      <c r="EC1687" s="1"/>
    </row>
    <row r="1688" spans="1:133" ht="15" x14ac:dyDescent="0.2">
      <c r="A1688" s="134">
        <f t="shared" si="814"/>
        <v>45741</v>
      </c>
      <c r="B1688" s="135">
        <f t="shared" si="806"/>
        <v>780.46279785999991</v>
      </c>
      <c r="C1688" s="220">
        <f t="shared" si="805"/>
        <v>573.40735263046463</v>
      </c>
      <c r="D1688" s="136">
        <f t="shared" si="815"/>
        <v>6997.15</v>
      </c>
      <c r="E1688" s="137">
        <f t="shared" si="801"/>
        <v>7036.33</v>
      </c>
      <c r="F1688" s="138">
        <f t="shared" si="802"/>
        <v>45708</v>
      </c>
      <c r="G1688" s="139">
        <f t="shared" si="807"/>
        <v>5.5994226220676957E-3</v>
      </c>
      <c r="H1688" s="140">
        <f t="shared" si="820"/>
        <v>45769</v>
      </c>
      <c r="I1688" s="140">
        <f t="shared" si="808"/>
        <v>45769</v>
      </c>
      <c r="J1688" s="141">
        <f t="shared" si="816"/>
        <v>21</v>
      </c>
      <c r="K1688" s="141">
        <f t="shared" si="804"/>
        <v>3</v>
      </c>
      <c r="L1688" s="8">
        <f t="shared" si="817"/>
        <v>1.0007980000000001</v>
      </c>
      <c r="M1688" s="142">
        <f t="shared" si="803"/>
        <v>1.00559942</v>
      </c>
      <c r="N1688" s="142">
        <f t="shared" si="798"/>
        <v>1.3587868194289017</v>
      </c>
      <c r="O1688" s="135">
        <f t="shared" si="800"/>
        <v>1.3598711299999999</v>
      </c>
      <c r="P1688" s="135">
        <f t="shared" si="809"/>
        <v>779.76010456999995</v>
      </c>
      <c r="Q1688" s="190">
        <f t="shared" si="821"/>
        <v>0</v>
      </c>
      <c r="R1688" s="191">
        <f t="shared" si="818"/>
        <v>0</v>
      </c>
      <c r="S1688" s="135">
        <f t="shared" si="810"/>
        <v>0</v>
      </c>
      <c r="T1688" s="145">
        <f t="shared" si="819"/>
        <v>7.8600000000000003E-2</v>
      </c>
      <c r="U1688" s="143">
        <f t="shared" si="799"/>
        <v>3</v>
      </c>
      <c r="V1688" s="143">
        <v>252</v>
      </c>
      <c r="W1688" s="142">
        <f t="shared" si="811"/>
        <v>1.000901166</v>
      </c>
      <c r="X1688" s="135">
        <f t="shared" si="812"/>
        <v>0.70269329000000003</v>
      </c>
      <c r="Y1688" s="135">
        <f t="shared" si="813"/>
        <v>0</v>
      </c>
      <c r="Z1688" s="148" t="str">
        <f t="shared" si="822"/>
        <v>A+J=</v>
      </c>
      <c r="AA1688" s="140">
        <f t="shared" si="823"/>
        <v>45769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4"/>
      <c r="DX1688" s="1"/>
      <c r="DY1688" s="1"/>
      <c r="DZ1688" s="1"/>
      <c r="EA1688" s="1"/>
      <c r="EB1688" s="1"/>
      <c r="EC1688" s="1"/>
    </row>
    <row r="1689" spans="1:133" ht="15" x14ac:dyDescent="0.2">
      <c r="A1689" s="134">
        <f t="shared" si="814"/>
        <v>45742</v>
      </c>
      <c r="B1689" s="135">
        <f t="shared" si="806"/>
        <v>780.90477509999994</v>
      </c>
      <c r="C1689" s="220">
        <f t="shared" si="805"/>
        <v>573.40735263046463</v>
      </c>
      <c r="D1689" s="136">
        <f t="shared" si="815"/>
        <v>6997.15</v>
      </c>
      <c r="E1689" s="137">
        <f t="shared" si="801"/>
        <v>7036.33</v>
      </c>
      <c r="F1689" s="138">
        <f t="shared" si="802"/>
        <v>45708</v>
      </c>
      <c r="G1689" s="139">
        <f t="shared" si="807"/>
        <v>5.5994226220676957E-3</v>
      </c>
      <c r="H1689" s="140">
        <f t="shared" si="820"/>
        <v>45769</v>
      </c>
      <c r="I1689" s="140">
        <f t="shared" si="808"/>
        <v>45769</v>
      </c>
      <c r="J1689" s="141">
        <f t="shared" si="816"/>
        <v>21</v>
      </c>
      <c r="K1689" s="141">
        <f t="shared" si="804"/>
        <v>4</v>
      </c>
      <c r="L1689" s="8">
        <f t="shared" si="817"/>
        <v>1.00106414</v>
      </c>
      <c r="M1689" s="142">
        <f t="shared" si="803"/>
        <v>1.00559942</v>
      </c>
      <c r="N1689" s="142">
        <f t="shared" si="798"/>
        <v>1.3587868194289017</v>
      </c>
      <c r="O1689" s="135">
        <f t="shared" si="800"/>
        <v>1.36023275</v>
      </c>
      <c r="P1689" s="135">
        <f t="shared" si="809"/>
        <v>779.96746012999995</v>
      </c>
      <c r="Q1689" s="190">
        <f t="shared" si="821"/>
        <v>0</v>
      </c>
      <c r="R1689" s="191">
        <f t="shared" si="818"/>
        <v>0</v>
      </c>
      <c r="S1689" s="135">
        <f t="shared" si="810"/>
        <v>0</v>
      </c>
      <c r="T1689" s="145">
        <f t="shared" si="819"/>
        <v>7.8600000000000003E-2</v>
      </c>
      <c r="U1689" s="143">
        <f t="shared" si="799"/>
        <v>4</v>
      </c>
      <c r="V1689" s="143">
        <v>252</v>
      </c>
      <c r="W1689" s="142">
        <f t="shared" si="811"/>
        <v>1.0012017360000001</v>
      </c>
      <c r="X1689" s="135">
        <f t="shared" si="812"/>
        <v>0.93731496999999997</v>
      </c>
      <c r="Y1689" s="135">
        <f t="shared" si="813"/>
        <v>0</v>
      </c>
      <c r="Z1689" s="148" t="str">
        <f t="shared" si="822"/>
        <v>A+J=</v>
      </c>
      <c r="AA1689" s="140">
        <f t="shared" si="823"/>
        <v>45769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4"/>
      <c r="DX1689" s="1"/>
      <c r="DY1689" s="1"/>
      <c r="DZ1689" s="1"/>
      <c r="EA1689" s="1"/>
      <c r="EB1689" s="1"/>
      <c r="EC1689" s="1"/>
    </row>
    <row r="1690" spans="1:133" ht="15" x14ac:dyDescent="0.2">
      <c r="A1690" s="134">
        <f t="shared" si="814"/>
        <v>45743</v>
      </c>
      <c r="B1690" s="135">
        <f t="shared" si="806"/>
        <v>781.34701534999999</v>
      </c>
      <c r="C1690" s="220">
        <f t="shared" si="805"/>
        <v>573.40735263046463</v>
      </c>
      <c r="D1690" s="136">
        <f t="shared" si="815"/>
        <v>6997.15</v>
      </c>
      <c r="E1690" s="137">
        <f t="shared" si="801"/>
        <v>7036.33</v>
      </c>
      <c r="F1690" s="138">
        <f t="shared" si="802"/>
        <v>45708</v>
      </c>
      <c r="G1690" s="139">
        <f t="shared" si="807"/>
        <v>5.5994226220676957E-3</v>
      </c>
      <c r="H1690" s="140">
        <f t="shared" si="820"/>
        <v>45769</v>
      </c>
      <c r="I1690" s="140">
        <f t="shared" si="808"/>
        <v>45769</v>
      </c>
      <c r="J1690" s="141">
        <f t="shared" si="816"/>
        <v>21</v>
      </c>
      <c r="K1690" s="141">
        <f t="shared" si="804"/>
        <v>5</v>
      </c>
      <c r="L1690" s="8">
        <f t="shared" si="817"/>
        <v>1.0013303600000001</v>
      </c>
      <c r="M1690" s="142">
        <f t="shared" si="803"/>
        <v>1.00559942</v>
      </c>
      <c r="N1690" s="142">
        <f t="shared" si="798"/>
        <v>1.3587868194289017</v>
      </c>
      <c r="O1690" s="135">
        <f t="shared" si="800"/>
        <v>1.36059449</v>
      </c>
      <c r="P1690" s="135">
        <f t="shared" si="809"/>
        <v>780.17488450999997</v>
      </c>
      <c r="Q1690" s="190">
        <f t="shared" si="821"/>
        <v>0</v>
      </c>
      <c r="R1690" s="191">
        <f t="shared" si="818"/>
        <v>0</v>
      </c>
      <c r="S1690" s="135">
        <f t="shared" si="810"/>
        <v>0</v>
      </c>
      <c r="T1690" s="145">
        <f t="shared" si="819"/>
        <v>7.8600000000000003E-2</v>
      </c>
      <c r="U1690" s="143">
        <f t="shared" si="799"/>
        <v>5</v>
      </c>
      <c r="V1690" s="143">
        <v>252</v>
      </c>
      <c r="W1690" s="142">
        <f t="shared" si="811"/>
        <v>1.0015023949999999</v>
      </c>
      <c r="X1690" s="135">
        <f t="shared" si="812"/>
        <v>1.1721308399999999</v>
      </c>
      <c r="Y1690" s="135">
        <f t="shared" si="813"/>
        <v>0</v>
      </c>
      <c r="Z1690" s="148" t="str">
        <f t="shared" si="822"/>
        <v>A+J=</v>
      </c>
      <c r="AA1690" s="140">
        <f t="shared" si="823"/>
        <v>45769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4"/>
      <c r="DX1690" s="1"/>
      <c r="DY1690" s="1"/>
      <c r="DZ1690" s="1"/>
      <c r="EA1690" s="1"/>
      <c r="EB1690" s="1"/>
      <c r="EC1690" s="1"/>
    </row>
    <row r="1691" spans="1:133" ht="15" x14ac:dyDescent="0.2">
      <c r="A1691" s="134">
        <f t="shared" si="814"/>
        <v>45744</v>
      </c>
      <c r="B1691" s="135">
        <f t="shared" si="806"/>
        <v>781.78949729999999</v>
      </c>
      <c r="C1691" s="220">
        <f t="shared" si="805"/>
        <v>573.40735263046463</v>
      </c>
      <c r="D1691" s="136">
        <f t="shared" si="815"/>
        <v>6997.15</v>
      </c>
      <c r="E1691" s="137">
        <f t="shared" si="801"/>
        <v>7036.33</v>
      </c>
      <c r="F1691" s="138">
        <f t="shared" si="802"/>
        <v>45708</v>
      </c>
      <c r="G1691" s="139">
        <f t="shared" si="807"/>
        <v>5.5994226220676957E-3</v>
      </c>
      <c r="H1691" s="140">
        <f t="shared" si="820"/>
        <v>45769</v>
      </c>
      <c r="I1691" s="140">
        <f t="shared" si="808"/>
        <v>45769</v>
      </c>
      <c r="J1691" s="141">
        <f t="shared" si="816"/>
        <v>21</v>
      </c>
      <c r="K1691" s="141">
        <f t="shared" si="804"/>
        <v>6</v>
      </c>
      <c r="L1691" s="8">
        <f t="shared" si="817"/>
        <v>1.00159664</v>
      </c>
      <c r="M1691" s="142">
        <f t="shared" si="803"/>
        <v>1.00559942</v>
      </c>
      <c r="N1691" s="142">
        <f t="shared" si="798"/>
        <v>1.3587868194289017</v>
      </c>
      <c r="O1691" s="135">
        <f t="shared" si="800"/>
        <v>1.3609563099999999</v>
      </c>
      <c r="P1691" s="135">
        <f t="shared" si="809"/>
        <v>780.38235476</v>
      </c>
      <c r="Q1691" s="190">
        <f t="shared" si="821"/>
        <v>0</v>
      </c>
      <c r="R1691" s="191">
        <f t="shared" si="818"/>
        <v>0</v>
      </c>
      <c r="S1691" s="135">
        <f t="shared" si="810"/>
        <v>0</v>
      </c>
      <c r="T1691" s="145">
        <f t="shared" si="819"/>
        <v>7.8600000000000003E-2</v>
      </c>
      <c r="U1691" s="143">
        <f t="shared" si="799"/>
        <v>6</v>
      </c>
      <c r="V1691" s="143">
        <v>252</v>
      </c>
      <c r="W1691" s="142">
        <f t="shared" si="811"/>
        <v>1.001803145</v>
      </c>
      <c r="X1691" s="135">
        <f t="shared" si="812"/>
        <v>1.4071425399999999</v>
      </c>
      <c r="Y1691" s="135">
        <f t="shared" si="813"/>
        <v>0</v>
      </c>
      <c r="Z1691" s="148" t="str">
        <f t="shared" si="822"/>
        <v>A+J=</v>
      </c>
      <c r="AA1691" s="140">
        <f t="shared" si="823"/>
        <v>45769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4"/>
      <c r="DX1691" s="1"/>
      <c r="DY1691" s="1"/>
      <c r="DZ1691" s="1"/>
      <c r="EA1691" s="1"/>
      <c r="EB1691" s="1"/>
      <c r="EC1691" s="1"/>
    </row>
    <row r="1692" spans="1:133" ht="15" x14ac:dyDescent="0.2">
      <c r="A1692" s="134">
        <f t="shared" si="814"/>
        <v>45745</v>
      </c>
      <c r="B1692" s="135">
        <f t="shared" si="806"/>
        <v>782.23223174999998</v>
      </c>
      <c r="C1692" s="220">
        <f t="shared" si="805"/>
        <v>573.40735263046463</v>
      </c>
      <c r="D1692" s="136">
        <f t="shared" si="815"/>
        <v>6997.15</v>
      </c>
      <c r="E1692" s="137">
        <f t="shared" si="801"/>
        <v>7036.33</v>
      </c>
      <c r="F1692" s="138">
        <f t="shared" si="802"/>
        <v>45708</v>
      </c>
      <c r="G1692" s="139">
        <f t="shared" si="807"/>
        <v>5.5994226220676957E-3</v>
      </c>
      <c r="H1692" s="140">
        <f t="shared" si="820"/>
        <v>45769</v>
      </c>
      <c r="I1692" s="140">
        <f t="shared" si="808"/>
        <v>45769</v>
      </c>
      <c r="J1692" s="141">
        <f t="shared" si="816"/>
        <v>21</v>
      </c>
      <c r="K1692" s="141">
        <f t="shared" si="804"/>
        <v>7</v>
      </c>
      <c r="L1692" s="8">
        <f t="shared" si="817"/>
        <v>1.0018629999999999</v>
      </c>
      <c r="M1692" s="142">
        <f t="shared" si="803"/>
        <v>1.00559942</v>
      </c>
      <c r="N1692" s="142">
        <f t="shared" si="798"/>
        <v>1.3587868194289017</v>
      </c>
      <c r="O1692" s="135">
        <f t="shared" si="800"/>
        <v>1.36131823</v>
      </c>
      <c r="P1692" s="135">
        <f t="shared" si="809"/>
        <v>780.58988235000004</v>
      </c>
      <c r="Q1692" s="190">
        <f t="shared" si="821"/>
        <v>0</v>
      </c>
      <c r="R1692" s="191">
        <f t="shared" si="818"/>
        <v>0</v>
      </c>
      <c r="S1692" s="135">
        <f t="shared" si="810"/>
        <v>0</v>
      </c>
      <c r="T1692" s="145">
        <f t="shared" si="819"/>
        <v>7.8600000000000003E-2</v>
      </c>
      <c r="U1692" s="143">
        <f t="shared" si="799"/>
        <v>7</v>
      </c>
      <c r="V1692" s="143">
        <v>252</v>
      </c>
      <c r="W1692" s="142">
        <f t="shared" si="811"/>
        <v>1.002103985</v>
      </c>
      <c r="X1692" s="135">
        <f t="shared" si="812"/>
        <v>1.6423494000000001</v>
      </c>
      <c r="Y1692" s="135">
        <f t="shared" si="813"/>
        <v>0</v>
      </c>
      <c r="Z1692" s="148" t="str">
        <f t="shared" si="822"/>
        <v>A+J=</v>
      </c>
      <c r="AA1692" s="140">
        <f t="shared" si="823"/>
        <v>45769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4"/>
      <c r="DX1692" s="1"/>
      <c r="DY1692" s="1"/>
      <c r="DZ1692" s="1"/>
      <c r="EA1692" s="1"/>
      <c r="EB1692" s="1"/>
      <c r="EC1692" s="1"/>
    </row>
    <row r="1693" spans="1:133" ht="15" x14ac:dyDescent="0.2">
      <c r="A1693" s="134">
        <f t="shared" si="814"/>
        <v>45746</v>
      </c>
      <c r="B1693" s="135">
        <f t="shared" si="806"/>
        <v>782.23223174999998</v>
      </c>
      <c r="C1693" s="220">
        <f t="shared" si="805"/>
        <v>573.40735263046463</v>
      </c>
      <c r="D1693" s="136">
        <f t="shared" si="815"/>
        <v>6997.15</v>
      </c>
      <c r="E1693" s="137">
        <f t="shared" si="801"/>
        <v>7036.33</v>
      </c>
      <c r="F1693" s="138">
        <f t="shared" si="802"/>
        <v>45708</v>
      </c>
      <c r="G1693" s="139">
        <f t="shared" si="807"/>
        <v>5.5994226220676957E-3</v>
      </c>
      <c r="H1693" s="140">
        <f t="shared" si="820"/>
        <v>45769</v>
      </c>
      <c r="I1693" s="140">
        <f t="shared" si="808"/>
        <v>45769</v>
      </c>
      <c r="J1693" s="141">
        <f t="shared" si="816"/>
        <v>21</v>
      </c>
      <c r="K1693" s="141">
        <f t="shared" si="804"/>
        <v>7</v>
      </c>
      <c r="L1693" s="8">
        <f t="shared" si="817"/>
        <v>1.0018629999999999</v>
      </c>
      <c r="M1693" s="142">
        <f t="shared" si="803"/>
        <v>1.00559942</v>
      </c>
      <c r="N1693" s="142">
        <f t="shared" si="798"/>
        <v>1.3587868194289017</v>
      </c>
      <c r="O1693" s="135">
        <f t="shared" si="800"/>
        <v>1.36131823</v>
      </c>
      <c r="P1693" s="135">
        <f t="shared" si="809"/>
        <v>780.58988235000004</v>
      </c>
      <c r="Q1693" s="190">
        <f t="shared" si="821"/>
        <v>0</v>
      </c>
      <c r="R1693" s="191">
        <f t="shared" si="818"/>
        <v>0</v>
      </c>
      <c r="S1693" s="135">
        <f t="shared" si="810"/>
        <v>0</v>
      </c>
      <c r="T1693" s="145">
        <f t="shared" si="819"/>
        <v>7.8600000000000003E-2</v>
      </c>
      <c r="U1693" s="143">
        <f t="shared" si="799"/>
        <v>7</v>
      </c>
      <c r="V1693" s="143">
        <v>252</v>
      </c>
      <c r="W1693" s="142">
        <f t="shared" si="811"/>
        <v>1.002103985</v>
      </c>
      <c r="X1693" s="135">
        <f t="shared" si="812"/>
        <v>1.6423494000000001</v>
      </c>
      <c r="Y1693" s="135">
        <f t="shared" si="813"/>
        <v>0</v>
      </c>
      <c r="Z1693" s="148" t="str">
        <f t="shared" si="822"/>
        <v>A+J=</v>
      </c>
      <c r="AA1693" s="140">
        <f t="shared" si="823"/>
        <v>45769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4"/>
      <c r="DX1693" s="1"/>
      <c r="DY1693" s="1"/>
      <c r="DZ1693" s="1"/>
      <c r="EA1693" s="1"/>
      <c r="EB1693" s="1"/>
      <c r="EC1693" s="1"/>
    </row>
    <row r="1694" spans="1:133" ht="15" x14ac:dyDescent="0.2">
      <c r="A1694" s="134">
        <f t="shared" si="814"/>
        <v>45747</v>
      </c>
      <c r="B1694" s="135">
        <f t="shared" si="806"/>
        <v>782.23223174999998</v>
      </c>
      <c r="C1694" s="220">
        <f t="shared" si="805"/>
        <v>573.40735263046463</v>
      </c>
      <c r="D1694" s="136">
        <f t="shared" si="815"/>
        <v>6997.15</v>
      </c>
      <c r="E1694" s="137">
        <f t="shared" si="801"/>
        <v>7036.33</v>
      </c>
      <c r="F1694" s="138">
        <f t="shared" si="802"/>
        <v>45708</v>
      </c>
      <c r="G1694" s="139">
        <f t="shared" si="807"/>
        <v>5.5994226220676957E-3</v>
      </c>
      <c r="H1694" s="140">
        <f t="shared" si="820"/>
        <v>45769</v>
      </c>
      <c r="I1694" s="140">
        <f t="shared" si="808"/>
        <v>45769</v>
      </c>
      <c r="J1694" s="141">
        <f t="shared" si="816"/>
        <v>21</v>
      </c>
      <c r="K1694" s="141">
        <f t="shared" si="804"/>
        <v>7</v>
      </c>
      <c r="L1694" s="8">
        <f t="shared" si="817"/>
        <v>1.0018629999999999</v>
      </c>
      <c r="M1694" s="142">
        <f t="shared" si="803"/>
        <v>1.00559942</v>
      </c>
      <c r="N1694" s="142">
        <f t="shared" si="798"/>
        <v>1.3587868194289017</v>
      </c>
      <c r="O1694" s="135">
        <f t="shared" si="800"/>
        <v>1.36131823</v>
      </c>
      <c r="P1694" s="135">
        <f t="shared" si="809"/>
        <v>780.58988235000004</v>
      </c>
      <c r="Q1694" s="190">
        <f t="shared" si="821"/>
        <v>0</v>
      </c>
      <c r="R1694" s="191">
        <f t="shared" si="818"/>
        <v>0</v>
      </c>
      <c r="S1694" s="135">
        <f t="shared" si="810"/>
        <v>0</v>
      </c>
      <c r="T1694" s="145">
        <f t="shared" si="819"/>
        <v>7.8600000000000003E-2</v>
      </c>
      <c r="U1694" s="143">
        <f t="shared" si="799"/>
        <v>7</v>
      </c>
      <c r="V1694" s="143">
        <v>252</v>
      </c>
      <c r="W1694" s="142">
        <f t="shared" si="811"/>
        <v>1.002103985</v>
      </c>
      <c r="X1694" s="135">
        <f t="shared" si="812"/>
        <v>1.6423494000000001</v>
      </c>
      <c r="Y1694" s="135">
        <f t="shared" si="813"/>
        <v>0</v>
      </c>
      <c r="Z1694" s="148" t="str">
        <f t="shared" si="822"/>
        <v>A+J=</v>
      </c>
      <c r="AA1694" s="140">
        <f t="shared" si="823"/>
        <v>45769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4"/>
      <c r="DX1694" s="1"/>
      <c r="DY1694" s="1"/>
      <c r="DZ1694" s="1"/>
      <c r="EA1694" s="1"/>
      <c r="EB1694" s="1"/>
      <c r="EC1694" s="1"/>
    </row>
    <row r="1695" spans="1:133" ht="15" x14ac:dyDescent="0.2">
      <c r="A1695" s="134">
        <f t="shared" si="814"/>
        <v>45748</v>
      </c>
      <c r="B1695" s="135">
        <f t="shared" si="806"/>
        <v>782.67521383999997</v>
      </c>
      <c r="C1695" s="220">
        <f t="shared" si="805"/>
        <v>573.40735263046463</v>
      </c>
      <c r="D1695" s="136">
        <f t="shared" si="815"/>
        <v>6997.15</v>
      </c>
      <c r="E1695" s="137">
        <f t="shared" si="801"/>
        <v>7036.33</v>
      </c>
      <c r="F1695" s="138">
        <f t="shared" si="802"/>
        <v>45708</v>
      </c>
      <c r="G1695" s="139">
        <f t="shared" si="807"/>
        <v>5.5994226220676957E-3</v>
      </c>
      <c r="H1695" s="140">
        <f t="shared" si="820"/>
        <v>45769</v>
      </c>
      <c r="I1695" s="140">
        <f t="shared" si="808"/>
        <v>45769</v>
      </c>
      <c r="J1695" s="141">
        <f t="shared" si="816"/>
        <v>21</v>
      </c>
      <c r="K1695" s="141">
        <f t="shared" si="804"/>
        <v>8</v>
      </c>
      <c r="L1695" s="8">
        <f t="shared" si="817"/>
        <v>1.0021294199999999</v>
      </c>
      <c r="M1695" s="142">
        <f t="shared" si="803"/>
        <v>1.00559942</v>
      </c>
      <c r="N1695" s="142">
        <f t="shared" ref="N1695:N1758" si="824">IF(I1695&gt;I1694,N1694*M1695,N1694)</f>
        <v>1.3587868194289017</v>
      </c>
      <c r="O1695" s="135">
        <f t="shared" si="800"/>
        <v>1.3616802400000001</v>
      </c>
      <c r="P1695" s="135">
        <f t="shared" si="809"/>
        <v>780.79746153999997</v>
      </c>
      <c r="Q1695" s="190">
        <f t="shared" si="821"/>
        <v>0</v>
      </c>
      <c r="R1695" s="191">
        <f t="shared" si="818"/>
        <v>0</v>
      </c>
      <c r="S1695" s="135">
        <f t="shared" si="810"/>
        <v>0</v>
      </c>
      <c r="T1695" s="145">
        <f t="shared" si="819"/>
        <v>7.8600000000000003E-2</v>
      </c>
      <c r="U1695" s="143">
        <f t="shared" si="799"/>
        <v>8</v>
      </c>
      <c r="V1695" s="143">
        <v>252</v>
      </c>
      <c r="W1695" s="142">
        <f t="shared" si="811"/>
        <v>1.0024049159999999</v>
      </c>
      <c r="X1695" s="135">
        <f t="shared" si="812"/>
        <v>1.8777523</v>
      </c>
      <c r="Y1695" s="135">
        <f t="shared" si="813"/>
        <v>0</v>
      </c>
      <c r="Z1695" s="148" t="str">
        <f t="shared" si="822"/>
        <v>A+J=</v>
      </c>
      <c r="AA1695" s="140">
        <f t="shared" si="823"/>
        <v>45769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4"/>
      <c r="DX1695" s="1"/>
      <c r="DY1695" s="1"/>
      <c r="DZ1695" s="1"/>
      <c r="EA1695" s="1"/>
      <c r="EB1695" s="1"/>
      <c r="EC1695" s="1"/>
    </row>
    <row r="1696" spans="1:133" ht="15" x14ac:dyDescent="0.2">
      <c r="A1696" s="134">
        <f t="shared" si="814"/>
        <v>45749</v>
      </c>
      <c r="B1696" s="135">
        <f t="shared" si="806"/>
        <v>783.11845441000003</v>
      </c>
      <c r="C1696" s="220">
        <f t="shared" si="805"/>
        <v>573.40735263046463</v>
      </c>
      <c r="D1696" s="136">
        <f t="shared" si="815"/>
        <v>6997.15</v>
      </c>
      <c r="E1696" s="137">
        <f t="shared" si="801"/>
        <v>7036.33</v>
      </c>
      <c r="F1696" s="138">
        <f t="shared" si="802"/>
        <v>45708</v>
      </c>
      <c r="G1696" s="139">
        <f t="shared" si="807"/>
        <v>5.5994226220676957E-3</v>
      </c>
      <c r="H1696" s="140">
        <f t="shared" si="820"/>
        <v>45769</v>
      </c>
      <c r="I1696" s="140">
        <f t="shared" si="808"/>
        <v>45769</v>
      </c>
      <c r="J1696" s="141">
        <f t="shared" si="816"/>
        <v>21</v>
      </c>
      <c r="K1696" s="141">
        <f t="shared" si="804"/>
        <v>9</v>
      </c>
      <c r="L1696" s="8">
        <f t="shared" si="817"/>
        <v>1.0023959200000001</v>
      </c>
      <c r="M1696" s="142">
        <f t="shared" si="803"/>
        <v>1.00559942</v>
      </c>
      <c r="N1696" s="142">
        <f t="shared" si="824"/>
        <v>1.3587868194289017</v>
      </c>
      <c r="O1696" s="135">
        <f t="shared" si="800"/>
        <v>1.36204236</v>
      </c>
      <c r="P1696" s="135">
        <f t="shared" si="809"/>
        <v>781.00510381000004</v>
      </c>
      <c r="Q1696" s="190">
        <f t="shared" si="821"/>
        <v>0</v>
      </c>
      <c r="R1696" s="191">
        <f t="shared" si="818"/>
        <v>0</v>
      </c>
      <c r="S1696" s="135">
        <f t="shared" si="810"/>
        <v>0</v>
      </c>
      <c r="T1696" s="145">
        <f t="shared" si="819"/>
        <v>7.8600000000000003E-2</v>
      </c>
      <c r="U1696" s="143">
        <f t="shared" si="799"/>
        <v>9</v>
      </c>
      <c r="V1696" s="143">
        <v>252</v>
      </c>
      <c r="W1696" s="142">
        <f t="shared" si="811"/>
        <v>1.002705937</v>
      </c>
      <c r="X1696" s="135">
        <f t="shared" si="812"/>
        <v>2.1133506</v>
      </c>
      <c r="Y1696" s="135">
        <f t="shared" si="813"/>
        <v>0</v>
      </c>
      <c r="Z1696" s="148" t="str">
        <f t="shared" si="822"/>
        <v>A+J=</v>
      </c>
      <c r="AA1696" s="140">
        <f t="shared" si="823"/>
        <v>45769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4"/>
      <c r="DX1696" s="1"/>
      <c r="DY1696" s="1"/>
      <c r="DZ1696" s="1"/>
      <c r="EA1696" s="1"/>
      <c r="EB1696" s="1"/>
      <c r="EC1696" s="1"/>
    </row>
    <row r="1697" spans="1:133" ht="15" x14ac:dyDescent="0.2">
      <c r="A1697" s="134">
        <f t="shared" si="814"/>
        <v>45750</v>
      </c>
      <c r="B1697" s="135">
        <f t="shared" si="806"/>
        <v>783.56194206999999</v>
      </c>
      <c r="C1697" s="220">
        <f t="shared" si="805"/>
        <v>573.40735263046463</v>
      </c>
      <c r="D1697" s="136">
        <f t="shared" si="815"/>
        <v>6997.15</v>
      </c>
      <c r="E1697" s="137">
        <f t="shared" si="801"/>
        <v>7036.33</v>
      </c>
      <c r="F1697" s="138">
        <f t="shared" si="802"/>
        <v>45708</v>
      </c>
      <c r="G1697" s="139">
        <f t="shared" si="807"/>
        <v>5.5994226220676957E-3</v>
      </c>
      <c r="H1697" s="140">
        <f t="shared" si="820"/>
        <v>45769</v>
      </c>
      <c r="I1697" s="140">
        <f t="shared" si="808"/>
        <v>45769</v>
      </c>
      <c r="J1697" s="141">
        <f t="shared" si="816"/>
        <v>21</v>
      </c>
      <c r="K1697" s="141">
        <f t="shared" si="804"/>
        <v>10</v>
      </c>
      <c r="L1697" s="8">
        <f t="shared" si="817"/>
        <v>1.0026624900000001</v>
      </c>
      <c r="M1697" s="142">
        <f t="shared" si="803"/>
        <v>1.00559942</v>
      </c>
      <c r="N1697" s="142">
        <f t="shared" si="824"/>
        <v>1.3587868194289017</v>
      </c>
      <c r="O1697" s="135">
        <f t="shared" si="800"/>
        <v>1.36240457</v>
      </c>
      <c r="P1697" s="135">
        <f t="shared" si="809"/>
        <v>781.21279769</v>
      </c>
      <c r="Q1697" s="190">
        <f t="shared" si="821"/>
        <v>0</v>
      </c>
      <c r="R1697" s="191">
        <f t="shared" si="818"/>
        <v>0</v>
      </c>
      <c r="S1697" s="135">
        <f t="shared" si="810"/>
        <v>0</v>
      </c>
      <c r="T1697" s="145">
        <f t="shared" si="819"/>
        <v>7.8600000000000003E-2</v>
      </c>
      <c r="U1697" s="143">
        <f t="shared" si="799"/>
        <v>10</v>
      </c>
      <c r="V1697" s="143">
        <v>252</v>
      </c>
      <c r="W1697" s="142">
        <f t="shared" si="811"/>
        <v>1.003007048</v>
      </c>
      <c r="X1697" s="135">
        <f t="shared" si="812"/>
        <v>2.3491443799999998</v>
      </c>
      <c r="Y1697" s="135">
        <f t="shared" si="813"/>
        <v>0</v>
      </c>
      <c r="Z1697" s="148" t="str">
        <f t="shared" si="822"/>
        <v>A+J=</v>
      </c>
      <c r="AA1697" s="140">
        <f t="shared" si="823"/>
        <v>45769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4"/>
      <c r="DX1697" s="1"/>
      <c r="DY1697" s="1"/>
      <c r="DZ1697" s="1"/>
      <c r="EA1697" s="1"/>
      <c r="EB1697" s="1"/>
      <c r="EC1697" s="1"/>
    </row>
    <row r="1698" spans="1:133" ht="15" x14ac:dyDescent="0.2">
      <c r="A1698" s="134">
        <f t="shared" si="814"/>
        <v>45751</v>
      </c>
      <c r="B1698" s="135">
        <f t="shared" si="806"/>
        <v>784.00568343999998</v>
      </c>
      <c r="C1698" s="220">
        <f t="shared" si="805"/>
        <v>573.40735263046463</v>
      </c>
      <c r="D1698" s="136">
        <f t="shared" si="815"/>
        <v>6997.15</v>
      </c>
      <c r="E1698" s="137">
        <f t="shared" si="801"/>
        <v>7036.33</v>
      </c>
      <c r="F1698" s="138">
        <f t="shared" si="802"/>
        <v>45708</v>
      </c>
      <c r="G1698" s="139">
        <f t="shared" si="807"/>
        <v>5.5994226220676957E-3</v>
      </c>
      <c r="H1698" s="140">
        <f t="shared" si="820"/>
        <v>45769</v>
      </c>
      <c r="I1698" s="140">
        <f t="shared" si="808"/>
        <v>45769</v>
      </c>
      <c r="J1698" s="141">
        <f t="shared" si="816"/>
        <v>21</v>
      </c>
      <c r="K1698" s="141">
        <f t="shared" si="804"/>
        <v>11</v>
      </c>
      <c r="L1698" s="8">
        <f t="shared" si="817"/>
        <v>1.0029291300000001</v>
      </c>
      <c r="M1698" s="142">
        <f t="shared" si="803"/>
        <v>1.00559942</v>
      </c>
      <c r="N1698" s="142">
        <f t="shared" si="824"/>
        <v>1.3587868194289017</v>
      </c>
      <c r="O1698" s="135">
        <f t="shared" si="800"/>
        <v>1.3627668799999999</v>
      </c>
      <c r="P1698" s="135">
        <f t="shared" si="809"/>
        <v>781.42054890999998</v>
      </c>
      <c r="Q1698" s="190">
        <f t="shared" si="821"/>
        <v>0</v>
      </c>
      <c r="R1698" s="191">
        <f t="shared" si="818"/>
        <v>0</v>
      </c>
      <c r="S1698" s="135">
        <f t="shared" si="810"/>
        <v>0</v>
      </c>
      <c r="T1698" s="145">
        <f t="shared" si="819"/>
        <v>7.8600000000000003E-2</v>
      </c>
      <c r="U1698" s="143">
        <f t="shared" si="799"/>
        <v>11</v>
      </c>
      <c r="V1698" s="143">
        <v>252</v>
      </c>
      <c r="W1698" s="142">
        <f t="shared" si="811"/>
        <v>1.0033082499999999</v>
      </c>
      <c r="X1698" s="135">
        <f t="shared" si="812"/>
        <v>2.5851345299999999</v>
      </c>
      <c r="Y1698" s="135">
        <f t="shared" si="813"/>
        <v>0</v>
      </c>
      <c r="Z1698" s="148" t="str">
        <f t="shared" si="822"/>
        <v>A+J=</v>
      </c>
      <c r="AA1698" s="140">
        <f t="shared" si="823"/>
        <v>45769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4"/>
      <c r="DX1698" s="1"/>
      <c r="DY1698" s="1"/>
      <c r="DZ1698" s="1"/>
      <c r="EA1698" s="1"/>
      <c r="EB1698" s="1"/>
      <c r="EC1698" s="1"/>
    </row>
    <row r="1699" spans="1:133" ht="15" x14ac:dyDescent="0.2">
      <c r="A1699" s="134">
        <f t="shared" si="814"/>
        <v>45752</v>
      </c>
      <c r="B1699" s="135">
        <f t="shared" si="806"/>
        <v>784.44967208999992</v>
      </c>
      <c r="C1699" s="220">
        <f t="shared" si="805"/>
        <v>573.40735263046463</v>
      </c>
      <c r="D1699" s="136">
        <f t="shared" si="815"/>
        <v>6997.15</v>
      </c>
      <c r="E1699" s="137">
        <f t="shared" si="801"/>
        <v>7036.33</v>
      </c>
      <c r="F1699" s="138">
        <f t="shared" si="802"/>
        <v>45708</v>
      </c>
      <c r="G1699" s="139">
        <f t="shared" si="807"/>
        <v>5.5994226220676957E-3</v>
      </c>
      <c r="H1699" s="140">
        <f t="shared" si="820"/>
        <v>45769</v>
      </c>
      <c r="I1699" s="140">
        <f t="shared" si="808"/>
        <v>45769</v>
      </c>
      <c r="J1699" s="141">
        <f t="shared" si="816"/>
        <v>21</v>
      </c>
      <c r="K1699" s="141">
        <f t="shared" si="804"/>
        <v>12</v>
      </c>
      <c r="L1699" s="8">
        <f t="shared" si="817"/>
        <v>1.0031958400000001</v>
      </c>
      <c r="M1699" s="142">
        <f t="shared" si="803"/>
        <v>1.00559942</v>
      </c>
      <c r="N1699" s="142">
        <f t="shared" si="824"/>
        <v>1.3587868194289017</v>
      </c>
      <c r="O1699" s="135">
        <f t="shared" si="800"/>
        <v>1.3631292800000001</v>
      </c>
      <c r="P1699" s="135">
        <f t="shared" si="809"/>
        <v>781.62835172999996</v>
      </c>
      <c r="Q1699" s="190">
        <f t="shared" si="821"/>
        <v>0</v>
      </c>
      <c r="R1699" s="191">
        <f t="shared" si="818"/>
        <v>0</v>
      </c>
      <c r="S1699" s="135">
        <f t="shared" si="810"/>
        <v>0</v>
      </c>
      <c r="T1699" s="145">
        <f t="shared" si="819"/>
        <v>7.8600000000000003E-2</v>
      </c>
      <c r="U1699" s="143">
        <f t="shared" si="799"/>
        <v>12</v>
      </c>
      <c r="V1699" s="143">
        <v>252</v>
      </c>
      <c r="W1699" s="142">
        <f t="shared" si="811"/>
        <v>1.003609542</v>
      </c>
      <c r="X1699" s="135">
        <f t="shared" si="812"/>
        <v>2.8213203600000001</v>
      </c>
      <c r="Y1699" s="135">
        <f t="shared" si="813"/>
        <v>0</v>
      </c>
      <c r="Z1699" s="148" t="str">
        <f t="shared" si="822"/>
        <v>A+J=</v>
      </c>
      <c r="AA1699" s="140">
        <f t="shared" si="823"/>
        <v>45769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4"/>
      <c r="DX1699" s="1"/>
      <c r="DY1699" s="1"/>
      <c r="DZ1699" s="1"/>
      <c r="EA1699" s="1"/>
      <c r="EB1699" s="1"/>
      <c r="EC1699" s="1"/>
    </row>
    <row r="1700" spans="1:133" ht="15" x14ac:dyDescent="0.2">
      <c r="A1700" s="134">
        <f t="shared" si="814"/>
        <v>45753</v>
      </c>
      <c r="B1700" s="135">
        <f t="shared" si="806"/>
        <v>784.44967208999992</v>
      </c>
      <c r="C1700" s="220">
        <f t="shared" si="805"/>
        <v>573.40735263046463</v>
      </c>
      <c r="D1700" s="136">
        <f t="shared" si="815"/>
        <v>6997.15</v>
      </c>
      <c r="E1700" s="137">
        <f t="shared" si="801"/>
        <v>7036.33</v>
      </c>
      <c r="F1700" s="138">
        <f t="shared" si="802"/>
        <v>45708</v>
      </c>
      <c r="G1700" s="139">
        <f t="shared" si="807"/>
        <v>5.5994226220676957E-3</v>
      </c>
      <c r="H1700" s="140">
        <f t="shared" si="820"/>
        <v>45769</v>
      </c>
      <c r="I1700" s="140">
        <f t="shared" si="808"/>
        <v>45769</v>
      </c>
      <c r="J1700" s="141">
        <f t="shared" si="816"/>
        <v>21</v>
      </c>
      <c r="K1700" s="141">
        <f t="shared" si="804"/>
        <v>12</v>
      </c>
      <c r="L1700" s="8">
        <f t="shared" si="817"/>
        <v>1.0031958400000001</v>
      </c>
      <c r="M1700" s="142">
        <f t="shared" si="803"/>
        <v>1.00559942</v>
      </c>
      <c r="N1700" s="142">
        <f t="shared" si="824"/>
        <v>1.3587868194289017</v>
      </c>
      <c r="O1700" s="135">
        <f t="shared" si="800"/>
        <v>1.3631292800000001</v>
      </c>
      <c r="P1700" s="135">
        <f t="shared" si="809"/>
        <v>781.62835172999996</v>
      </c>
      <c r="Q1700" s="190">
        <f t="shared" si="821"/>
        <v>0</v>
      </c>
      <c r="R1700" s="191">
        <f t="shared" si="818"/>
        <v>0</v>
      </c>
      <c r="S1700" s="135">
        <f t="shared" si="810"/>
        <v>0</v>
      </c>
      <c r="T1700" s="145">
        <f t="shared" si="819"/>
        <v>7.8600000000000003E-2</v>
      </c>
      <c r="U1700" s="143">
        <f t="shared" si="799"/>
        <v>12</v>
      </c>
      <c r="V1700" s="143">
        <v>252</v>
      </c>
      <c r="W1700" s="142">
        <f t="shared" si="811"/>
        <v>1.003609542</v>
      </c>
      <c r="X1700" s="135">
        <f t="shared" si="812"/>
        <v>2.8213203600000001</v>
      </c>
      <c r="Y1700" s="135">
        <f t="shared" si="813"/>
        <v>0</v>
      </c>
      <c r="Z1700" s="148" t="str">
        <f t="shared" si="822"/>
        <v>A+J=</v>
      </c>
      <c r="AA1700" s="140">
        <f t="shared" si="823"/>
        <v>45769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4"/>
      <c r="DX1700" s="1"/>
      <c r="DY1700" s="1"/>
      <c r="DZ1700" s="1"/>
      <c r="EA1700" s="1"/>
      <c r="EB1700" s="1"/>
      <c r="EC1700" s="1"/>
    </row>
    <row r="1701" spans="1:133" ht="15" x14ac:dyDescent="0.2">
      <c r="A1701" s="134">
        <f t="shared" si="814"/>
        <v>45754</v>
      </c>
      <c r="B1701" s="135">
        <f t="shared" si="806"/>
        <v>784.44967208999992</v>
      </c>
      <c r="C1701" s="220">
        <f t="shared" si="805"/>
        <v>573.40735263046463</v>
      </c>
      <c r="D1701" s="136">
        <f t="shared" si="815"/>
        <v>6997.15</v>
      </c>
      <c r="E1701" s="137">
        <f t="shared" si="801"/>
        <v>7036.33</v>
      </c>
      <c r="F1701" s="138">
        <f t="shared" si="802"/>
        <v>45708</v>
      </c>
      <c r="G1701" s="139">
        <f t="shared" si="807"/>
        <v>5.5994226220676957E-3</v>
      </c>
      <c r="H1701" s="140">
        <f t="shared" si="820"/>
        <v>45769</v>
      </c>
      <c r="I1701" s="140">
        <f t="shared" si="808"/>
        <v>45769</v>
      </c>
      <c r="J1701" s="141">
        <f t="shared" si="816"/>
        <v>21</v>
      </c>
      <c r="K1701" s="141">
        <f t="shared" si="804"/>
        <v>12</v>
      </c>
      <c r="L1701" s="8">
        <f t="shared" si="817"/>
        <v>1.0031958400000001</v>
      </c>
      <c r="M1701" s="142">
        <f t="shared" si="803"/>
        <v>1.00559942</v>
      </c>
      <c r="N1701" s="142">
        <f t="shared" si="824"/>
        <v>1.3587868194289017</v>
      </c>
      <c r="O1701" s="135">
        <f t="shared" si="800"/>
        <v>1.3631292800000001</v>
      </c>
      <c r="P1701" s="135">
        <f t="shared" si="809"/>
        <v>781.62835172999996</v>
      </c>
      <c r="Q1701" s="190">
        <f t="shared" si="821"/>
        <v>0</v>
      </c>
      <c r="R1701" s="191">
        <f t="shared" si="818"/>
        <v>0</v>
      </c>
      <c r="S1701" s="135">
        <f t="shared" si="810"/>
        <v>0</v>
      </c>
      <c r="T1701" s="145">
        <f t="shared" si="819"/>
        <v>7.8600000000000003E-2</v>
      </c>
      <c r="U1701" s="143">
        <f t="shared" ref="U1701:U1764" si="825">IF(Q1700&gt;0,1,IF(K1701=K1700,U1700,U1700+1))</f>
        <v>12</v>
      </c>
      <c r="V1701" s="143">
        <v>252</v>
      </c>
      <c r="W1701" s="142">
        <f t="shared" si="811"/>
        <v>1.003609542</v>
      </c>
      <c r="X1701" s="135">
        <f t="shared" si="812"/>
        <v>2.8213203600000001</v>
      </c>
      <c r="Y1701" s="135">
        <f t="shared" si="813"/>
        <v>0</v>
      </c>
      <c r="Z1701" s="148" t="str">
        <f t="shared" si="822"/>
        <v>A+J=</v>
      </c>
      <c r="AA1701" s="140">
        <f t="shared" si="823"/>
        <v>45769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4"/>
      <c r="DX1701" s="1"/>
      <c r="DY1701" s="1"/>
      <c r="DZ1701" s="1"/>
      <c r="EA1701" s="1"/>
      <c r="EB1701" s="1"/>
      <c r="EC1701" s="1"/>
    </row>
    <row r="1702" spans="1:133" ht="15" x14ac:dyDescent="0.2">
      <c r="A1702" s="134">
        <f t="shared" si="814"/>
        <v>45755</v>
      </c>
      <c r="B1702" s="135">
        <f t="shared" si="806"/>
        <v>784.89391389999992</v>
      </c>
      <c r="C1702" s="220">
        <f t="shared" si="805"/>
        <v>573.40735263046463</v>
      </c>
      <c r="D1702" s="136">
        <f t="shared" si="815"/>
        <v>6997.15</v>
      </c>
      <c r="E1702" s="137">
        <f t="shared" si="801"/>
        <v>7036.33</v>
      </c>
      <c r="F1702" s="138">
        <f t="shared" si="802"/>
        <v>45708</v>
      </c>
      <c r="G1702" s="139">
        <f t="shared" si="807"/>
        <v>5.5994226220676957E-3</v>
      </c>
      <c r="H1702" s="140">
        <f t="shared" si="820"/>
        <v>45769</v>
      </c>
      <c r="I1702" s="140">
        <f t="shared" si="808"/>
        <v>45769</v>
      </c>
      <c r="J1702" s="141">
        <f t="shared" si="816"/>
        <v>21</v>
      </c>
      <c r="K1702" s="141">
        <f t="shared" si="804"/>
        <v>13</v>
      </c>
      <c r="L1702" s="8">
        <f t="shared" si="817"/>
        <v>1.0034626200000001</v>
      </c>
      <c r="M1702" s="142">
        <f t="shared" si="803"/>
        <v>1.00559942</v>
      </c>
      <c r="N1702" s="142">
        <f t="shared" si="824"/>
        <v>1.3587868194289017</v>
      </c>
      <c r="O1702" s="135">
        <f t="shared" si="800"/>
        <v>1.3634917799999999</v>
      </c>
      <c r="P1702" s="135">
        <f t="shared" si="809"/>
        <v>781.83621189999997</v>
      </c>
      <c r="Q1702" s="190">
        <f t="shared" si="821"/>
        <v>0</v>
      </c>
      <c r="R1702" s="191">
        <f t="shared" si="818"/>
        <v>0</v>
      </c>
      <c r="S1702" s="135">
        <f t="shared" si="810"/>
        <v>0</v>
      </c>
      <c r="T1702" s="145">
        <f t="shared" si="819"/>
        <v>7.8600000000000003E-2</v>
      </c>
      <c r="U1702" s="143">
        <f t="shared" si="825"/>
        <v>13</v>
      </c>
      <c r="V1702" s="143">
        <v>252</v>
      </c>
      <c r="W1702" s="142">
        <f t="shared" si="811"/>
        <v>1.0039109239999999</v>
      </c>
      <c r="X1702" s="135">
        <f t="shared" si="812"/>
        <v>3.0577019999999999</v>
      </c>
      <c r="Y1702" s="135">
        <f t="shared" si="813"/>
        <v>0</v>
      </c>
      <c r="Z1702" s="148" t="str">
        <f t="shared" si="822"/>
        <v>A+J=</v>
      </c>
      <c r="AA1702" s="140">
        <f t="shared" si="823"/>
        <v>45769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4"/>
      <c r="DX1702" s="1"/>
      <c r="DY1702" s="1"/>
      <c r="DZ1702" s="1"/>
      <c r="EA1702" s="1"/>
      <c r="EB1702" s="1"/>
      <c r="EC1702" s="1"/>
    </row>
    <row r="1703" spans="1:133" ht="15" x14ac:dyDescent="0.2">
      <c r="A1703" s="134">
        <f t="shared" si="814"/>
        <v>45756</v>
      </c>
      <c r="B1703" s="135">
        <f t="shared" si="806"/>
        <v>785.33840398999996</v>
      </c>
      <c r="C1703" s="220">
        <f t="shared" si="805"/>
        <v>573.40735263046463</v>
      </c>
      <c r="D1703" s="136">
        <f t="shared" si="815"/>
        <v>6997.15</v>
      </c>
      <c r="E1703" s="137">
        <f t="shared" si="801"/>
        <v>7036.33</v>
      </c>
      <c r="F1703" s="138">
        <f t="shared" si="802"/>
        <v>45708</v>
      </c>
      <c r="G1703" s="139">
        <f t="shared" si="807"/>
        <v>5.5994226220676957E-3</v>
      </c>
      <c r="H1703" s="140">
        <f t="shared" si="820"/>
        <v>45769</v>
      </c>
      <c r="I1703" s="140">
        <f t="shared" si="808"/>
        <v>45769</v>
      </c>
      <c r="J1703" s="141">
        <f t="shared" si="816"/>
        <v>21</v>
      </c>
      <c r="K1703" s="141">
        <f t="shared" si="804"/>
        <v>14</v>
      </c>
      <c r="L1703" s="8">
        <f t="shared" si="817"/>
        <v>1.0037294699999999</v>
      </c>
      <c r="M1703" s="142">
        <f t="shared" si="803"/>
        <v>1.00559942</v>
      </c>
      <c r="N1703" s="142">
        <f t="shared" si="824"/>
        <v>1.3587868194289017</v>
      </c>
      <c r="O1703" s="135">
        <f t="shared" si="800"/>
        <v>1.3638543700000001</v>
      </c>
      <c r="P1703" s="135">
        <f t="shared" si="809"/>
        <v>782.04412366999998</v>
      </c>
      <c r="Q1703" s="190">
        <f t="shared" si="821"/>
        <v>0</v>
      </c>
      <c r="R1703" s="191">
        <f t="shared" si="818"/>
        <v>0</v>
      </c>
      <c r="S1703" s="135">
        <f t="shared" si="810"/>
        <v>0</v>
      </c>
      <c r="T1703" s="145">
        <f t="shared" si="819"/>
        <v>7.8600000000000003E-2</v>
      </c>
      <c r="U1703" s="143">
        <f t="shared" si="825"/>
        <v>14</v>
      </c>
      <c r="V1703" s="143">
        <v>252</v>
      </c>
      <c r="W1703" s="142">
        <f t="shared" si="811"/>
        <v>1.0042123970000001</v>
      </c>
      <c r="X1703" s="135">
        <f t="shared" si="812"/>
        <v>3.2942803199999999</v>
      </c>
      <c r="Y1703" s="135">
        <f t="shared" si="813"/>
        <v>0</v>
      </c>
      <c r="Z1703" s="148" t="str">
        <f t="shared" si="822"/>
        <v>A+J=</v>
      </c>
      <c r="AA1703" s="140">
        <f t="shared" si="823"/>
        <v>45769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4"/>
      <c r="DX1703" s="1"/>
      <c r="DY1703" s="1"/>
      <c r="DZ1703" s="1"/>
      <c r="EA1703" s="1"/>
      <c r="EB1703" s="1"/>
      <c r="EC1703" s="1"/>
    </row>
    <row r="1704" spans="1:133" ht="15" x14ac:dyDescent="0.2">
      <c r="A1704" s="134">
        <f t="shared" si="814"/>
        <v>45757</v>
      </c>
      <c r="B1704" s="135">
        <f t="shared" si="806"/>
        <v>785.78314821000004</v>
      </c>
      <c r="C1704" s="220">
        <f t="shared" si="805"/>
        <v>573.40735263046463</v>
      </c>
      <c r="D1704" s="136">
        <f t="shared" si="815"/>
        <v>6997.15</v>
      </c>
      <c r="E1704" s="137">
        <f t="shared" si="801"/>
        <v>7036.33</v>
      </c>
      <c r="F1704" s="138">
        <f t="shared" si="802"/>
        <v>45708</v>
      </c>
      <c r="G1704" s="139">
        <f t="shared" si="807"/>
        <v>5.5994226220676957E-3</v>
      </c>
      <c r="H1704" s="140">
        <f t="shared" si="820"/>
        <v>45769</v>
      </c>
      <c r="I1704" s="140">
        <f t="shared" si="808"/>
        <v>45769</v>
      </c>
      <c r="J1704" s="141">
        <f t="shared" si="816"/>
        <v>21</v>
      </c>
      <c r="K1704" s="141">
        <f t="shared" si="804"/>
        <v>15</v>
      </c>
      <c r="L1704" s="8">
        <f t="shared" si="817"/>
        <v>1.00399639</v>
      </c>
      <c r="M1704" s="142">
        <f t="shared" si="803"/>
        <v>1.00559942</v>
      </c>
      <c r="N1704" s="142">
        <f t="shared" si="824"/>
        <v>1.3587868194289017</v>
      </c>
      <c r="O1704" s="135">
        <f t="shared" si="800"/>
        <v>1.3642170600000001</v>
      </c>
      <c r="P1704" s="135">
        <f t="shared" si="809"/>
        <v>782.25209278</v>
      </c>
      <c r="Q1704" s="190">
        <f t="shared" si="821"/>
        <v>0</v>
      </c>
      <c r="R1704" s="191">
        <f t="shared" si="818"/>
        <v>0</v>
      </c>
      <c r="S1704" s="135">
        <f t="shared" si="810"/>
        <v>0</v>
      </c>
      <c r="T1704" s="145">
        <f t="shared" si="819"/>
        <v>7.8600000000000003E-2</v>
      </c>
      <c r="U1704" s="143">
        <f t="shared" si="825"/>
        <v>15</v>
      </c>
      <c r="V1704" s="143">
        <v>252</v>
      </c>
      <c r="W1704" s="142">
        <f t="shared" si="811"/>
        <v>1.004513961</v>
      </c>
      <c r="X1704" s="135">
        <f t="shared" si="812"/>
        <v>3.5310554299999999</v>
      </c>
      <c r="Y1704" s="135">
        <f t="shared" si="813"/>
        <v>0</v>
      </c>
      <c r="Z1704" s="148" t="str">
        <f t="shared" si="822"/>
        <v>A+J=</v>
      </c>
      <c r="AA1704" s="140">
        <f t="shared" si="823"/>
        <v>45769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4"/>
      <c r="DX1704" s="1"/>
      <c r="DY1704" s="1"/>
      <c r="DZ1704" s="1"/>
      <c r="EA1704" s="1"/>
      <c r="EB1704" s="1"/>
      <c r="EC1704" s="1"/>
    </row>
    <row r="1705" spans="1:133" ht="15" x14ac:dyDescent="0.2">
      <c r="A1705" s="134">
        <f t="shared" si="814"/>
        <v>45758</v>
      </c>
      <c r="B1705" s="135">
        <f t="shared" si="806"/>
        <v>786.22814015000006</v>
      </c>
      <c r="C1705" s="220">
        <f t="shared" si="805"/>
        <v>573.40735263046463</v>
      </c>
      <c r="D1705" s="136">
        <f t="shared" si="815"/>
        <v>6997.15</v>
      </c>
      <c r="E1705" s="137">
        <f t="shared" si="801"/>
        <v>7036.33</v>
      </c>
      <c r="F1705" s="138">
        <f t="shared" si="802"/>
        <v>45708</v>
      </c>
      <c r="G1705" s="139">
        <f t="shared" si="807"/>
        <v>5.5994226220676957E-3</v>
      </c>
      <c r="H1705" s="140">
        <f t="shared" si="820"/>
        <v>45769</v>
      </c>
      <c r="I1705" s="140">
        <f t="shared" si="808"/>
        <v>45769</v>
      </c>
      <c r="J1705" s="141">
        <f t="shared" si="816"/>
        <v>21</v>
      </c>
      <c r="K1705" s="141">
        <f t="shared" si="804"/>
        <v>16</v>
      </c>
      <c r="L1705" s="8">
        <f t="shared" si="817"/>
        <v>1.00426338</v>
      </c>
      <c r="M1705" s="142">
        <f t="shared" si="803"/>
        <v>1.00559942</v>
      </c>
      <c r="N1705" s="142">
        <f t="shared" si="824"/>
        <v>1.3587868194289017</v>
      </c>
      <c r="O1705" s="135">
        <f t="shared" ref="O1705:O1768" si="826">TRUNC(TRUNC((L1705*N1705),15),8)</f>
        <v>1.36457984</v>
      </c>
      <c r="P1705" s="135">
        <f t="shared" si="809"/>
        <v>782.46011350000003</v>
      </c>
      <c r="Q1705" s="190">
        <f t="shared" si="821"/>
        <v>0</v>
      </c>
      <c r="R1705" s="191">
        <f t="shared" si="818"/>
        <v>0</v>
      </c>
      <c r="S1705" s="135">
        <f t="shared" si="810"/>
        <v>0</v>
      </c>
      <c r="T1705" s="145">
        <f t="shared" si="819"/>
        <v>7.8600000000000003E-2</v>
      </c>
      <c r="U1705" s="143">
        <f t="shared" si="825"/>
        <v>16</v>
      </c>
      <c r="V1705" s="143">
        <v>252</v>
      </c>
      <c r="W1705" s="142">
        <f t="shared" si="811"/>
        <v>1.0048156150000001</v>
      </c>
      <c r="X1705" s="135">
        <f t="shared" si="812"/>
        <v>3.7680266499999999</v>
      </c>
      <c r="Y1705" s="135">
        <f t="shared" si="813"/>
        <v>0</v>
      </c>
      <c r="Z1705" s="148" t="str">
        <f t="shared" si="822"/>
        <v>A+J=</v>
      </c>
      <c r="AA1705" s="140">
        <f t="shared" si="823"/>
        <v>45769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4"/>
      <c r="DX1705" s="1"/>
      <c r="DY1705" s="1"/>
      <c r="DZ1705" s="1"/>
      <c r="EA1705" s="1"/>
      <c r="EB1705" s="1"/>
      <c r="EC1705" s="1"/>
    </row>
    <row r="1706" spans="1:133" ht="15" x14ac:dyDescent="0.2">
      <c r="A1706" s="134">
        <f t="shared" si="814"/>
        <v>45759</v>
      </c>
      <c r="B1706" s="135">
        <f t="shared" si="806"/>
        <v>786.67339221999998</v>
      </c>
      <c r="C1706" s="220">
        <f t="shared" si="805"/>
        <v>573.40735263046463</v>
      </c>
      <c r="D1706" s="136">
        <f t="shared" si="815"/>
        <v>6997.15</v>
      </c>
      <c r="E1706" s="137">
        <f t="shared" ref="E1706:E1769" si="827">IF($K1706=1,VLOOKUP($A1705,$AO$10:$AS$131,4),E1705)</f>
        <v>7036.33</v>
      </c>
      <c r="F1706" s="138">
        <f t="shared" ref="F1706:F1769" si="828">IF($K1706=1,VLOOKUP($A1705,$AO$10:$AS$131,5),F1705)</f>
        <v>45708</v>
      </c>
      <c r="G1706" s="139">
        <f t="shared" si="807"/>
        <v>5.5994226220676957E-3</v>
      </c>
      <c r="H1706" s="140">
        <f t="shared" si="820"/>
        <v>45769</v>
      </c>
      <c r="I1706" s="140">
        <f t="shared" si="808"/>
        <v>45769</v>
      </c>
      <c r="J1706" s="141">
        <f t="shared" si="816"/>
        <v>21</v>
      </c>
      <c r="K1706" s="141">
        <f t="shared" si="804"/>
        <v>17</v>
      </c>
      <c r="L1706" s="8">
        <f t="shared" si="817"/>
        <v>1.0045304500000001</v>
      </c>
      <c r="M1706" s="142">
        <f t="shared" ref="M1706:M1769" si="829">IF(I1706&gt;I1705,L1705,M1705)</f>
        <v>1.00559942</v>
      </c>
      <c r="N1706" s="142">
        <f t="shared" si="824"/>
        <v>1.3587868194289017</v>
      </c>
      <c r="O1706" s="135">
        <f t="shared" si="826"/>
        <v>1.3649427300000001</v>
      </c>
      <c r="P1706" s="135">
        <f t="shared" si="809"/>
        <v>782.66819729999997</v>
      </c>
      <c r="Q1706" s="190">
        <f t="shared" si="821"/>
        <v>0</v>
      </c>
      <c r="R1706" s="191">
        <f t="shared" si="818"/>
        <v>0</v>
      </c>
      <c r="S1706" s="135">
        <f t="shared" si="810"/>
        <v>0</v>
      </c>
      <c r="T1706" s="145">
        <f t="shared" si="819"/>
        <v>7.8600000000000003E-2</v>
      </c>
      <c r="U1706" s="143">
        <f t="shared" si="825"/>
        <v>17</v>
      </c>
      <c r="V1706" s="143">
        <v>252</v>
      </c>
      <c r="W1706" s="142">
        <f t="shared" si="811"/>
        <v>1.0051173600000001</v>
      </c>
      <c r="X1706" s="135">
        <f t="shared" si="812"/>
        <v>4.0051949200000001</v>
      </c>
      <c r="Y1706" s="135">
        <f t="shared" si="813"/>
        <v>0</v>
      </c>
      <c r="Z1706" s="148" t="str">
        <f t="shared" si="822"/>
        <v>A+J=</v>
      </c>
      <c r="AA1706" s="140">
        <f t="shared" si="823"/>
        <v>45769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4"/>
      <c r="DX1706" s="1"/>
      <c r="DY1706" s="1"/>
      <c r="DZ1706" s="1"/>
      <c r="EA1706" s="1"/>
      <c r="EB1706" s="1"/>
      <c r="EC1706" s="1"/>
    </row>
    <row r="1707" spans="1:133" ht="15" x14ac:dyDescent="0.2">
      <c r="A1707" s="134">
        <f t="shared" si="814"/>
        <v>45760</v>
      </c>
      <c r="B1707" s="135">
        <f t="shared" si="806"/>
        <v>786.67339221999998</v>
      </c>
      <c r="C1707" s="220">
        <f t="shared" si="805"/>
        <v>573.40735263046463</v>
      </c>
      <c r="D1707" s="136">
        <f t="shared" si="815"/>
        <v>6997.15</v>
      </c>
      <c r="E1707" s="137">
        <f t="shared" si="827"/>
        <v>7036.33</v>
      </c>
      <c r="F1707" s="138">
        <f t="shared" si="828"/>
        <v>45708</v>
      </c>
      <c r="G1707" s="139">
        <f t="shared" si="807"/>
        <v>5.5994226220676957E-3</v>
      </c>
      <c r="H1707" s="140">
        <f t="shared" si="820"/>
        <v>45769</v>
      </c>
      <c r="I1707" s="140">
        <f t="shared" si="808"/>
        <v>45769</v>
      </c>
      <c r="J1707" s="141">
        <f t="shared" si="816"/>
        <v>21</v>
      </c>
      <c r="K1707" s="141">
        <f t="shared" si="804"/>
        <v>17</v>
      </c>
      <c r="L1707" s="8">
        <f t="shared" si="817"/>
        <v>1.0045304500000001</v>
      </c>
      <c r="M1707" s="142">
        <f t="shared" si="829"/>
        <v>1.00559942</v>
      </c>
      <c r="N1707" s="142">
        <f t="shared" si="824"/>
        <v>1.3587868194289017</v>
      </c>
      <c r="O1707" s="135">
        <f t="shared" si="826"/>
        <v>1.3649427300000001</v>
      </c>
      <c r="P1707" s="135">
        <f t="shared" si="809"/>
        <v>782.66819729999997</v>
      </c>
      <c r="Q1707" s="190">
        <f t="shared" si="821"/>
        <v>0</v>
      </c>
      <c r="R1707" s="191">
        <f t="shared" si="818"/>
        <v>0</v>
      </c>
      <c r="S1707" s="135">
        <f t="shared" si="810"/>
        <v>0</v>
      </c>
      <c r="T1707" s="145">
        <f t="shared" si="819"/>
        <v>7.8600000000000003E-2</v>
      </c>
      <c r="U1707" s="143">
        <f t="shared" si="825"/>
        <v>17</v>
      </c>
      <c r="V1707" s="143">
        <v>252</v>
      </c>
      <c r="W1707" s="142">
        <f t="shared" si="811"/>
        <v>1.0051173600000001</v>
      </c>
      <c r="X1707" s="135">
        <f t="shared" si="812"/>
        <v>4.0051949200000001</v>
      </c>
      <c r="Y1707" s="135">
        <f t="shared" si="813"/>
        <v>0</v>
      </c>
      <c r="Z1707" s="148" t="str">
        <f t="shared" si="822"/>
        <v>A+J=</v>
      </c>
      <c r="AA1707" s="140">
        <f t="shared" si="823"/>
        <v>45769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4"/>
      <c r="DX1707" s="1"/>
      <c r="DY1707" s="1"/>
      <c r="DZ1707" s="1"/>
      <c r="EA1707" s="1"/>
      <c r="EB1707" s="1"/>
      <c r="EC1707" s="1"/>
    </row>
    <row r="1708" spans="1:133" ht="15" x14ac:dyDescent="0.2">
      <c r="A1708" s="134">
        <f t="shared" si="814"/>
        <v>45761</v>
      </c>
      <c r="B1708" s="135">
        <f t="shared" si="806"/>
        <v>786.67339221999998</v>
      </c>
      <c r="C1708" s="220">
        <f t="shared" si="805"/>
        <v>573.40735263046463</v>
      </c>
      <c r="D1708" s="136">
        <f t="shared" si="815"/>
        <v>6997.15</v>
      </c>
      <c r="E1708" s="137">
        <f t="shared" si="827"/>
        <v>7036.33</v>
      </c>
      <c r="F1708" s="138">
        <f t="shared" si="828"/>
        <v>45708</v>
      </c>
      <c r="G1708" s="139">
        <f t="shared" si="807"/>
        <v>5.5994226220676957E-3</v>
      </c>
      <c r="H1708" s="140">
        <f t="shared" si="820"/>
        <v>45769</v>
      </c>
      <c r="I1708" s="140">
        <f t="shared" si="808"/>
        <v>45769</v>
      </c>
      <c r="J1708" s="141">
        <f t="shared" si="816"/>
        <v>21</v>
      </c>
      <c r="K1708" s="141">
        <f t="shared" si="804"/>
        <v>17</v>
      </c>
      <c r="L1708" s="8">
        <f t="shared" si="817"/>
        <v>1.0045304500000001</v>
      </c>
      <c r="M1708" s="142">
        <f t="shared" si="829"/>
        <v>1.00559942</v>
      </c>
      <c r="N1708" s="142">
        <f t="shared" si="824"/>
        <v>1.3587868194289017</v>
      </c>
      <c r="O1708" s="135">
        <f t="shared" si="826"/>
        <v>1.3649427300000001</v>
      </c>
      <c r="P1708" s="135">
        <f t="shared" si="809"/>
        <v>782.66819729999997</v>
      </c>
      <c r="Q1708" s="190">
        <f t="shared" si="821"/>
        <v>0</v>
      </c>
      <c r="R1708" s="191">
        <f t="shared" si="818"/>
        <v>0</v>
      </c>
      <c r="S1708" s="135">
        <f t="shared" si="810"/>
        <v>0</v>
      </c>
      <c r="T1708" s="145">
        <f t="shared" si="819"/>
        <v>7.8600000000000003E-2</v>
      </c>
      <c r="U1708" s="143">
        <f t="shared" si="825"/>
        <v>17</v>
      </c>
      <c r="V1708" s="143">
        <v>252</v>
      </c>
      <c r="W1708" s="142">
        <f t="shared" si="811"/>
        <v>1.0051173600000001</v>
      </c>
      <c r="X1708" s="135">
        <f t="shared" si="812"/>
        <v>4.0051949200000001</v>
      </c>
      <c r="Y1708" s="135">
        <f t="shared" si="813"/>
        <v>0</v>
      </c>
      <c r="Z1708" s="148" t="str">
        <f t="shared" si="822"/>
        <v>A+J=</v>
      </c>
      <c r="AA1708" s="140">
        <f t="shared" si="823"/>
        <v>45769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4"/>
      <c r="DX1708" s="1"/>
      <c r="DY1708" s="1"/>
      <c r="DZ1708" s="1"/>
      <c r="EA1708" s="1"/>
      <c r="EB1708" s="1"/>
      <c r="EC1708" s="1"/>
    </row>
    <row r="1709" spans="1:133" ht="15" x14ac:dyDescent="0.2">
      <c r="A1709" s="134">
        <f t="shared" si="814"/>
        <v>45762</v>
      </c>
      <c r="B1709" s="135">
        <f t="shared" si="806"/>
        <v>787.11888721000003</v>
      </c>
      <c r="C1709" s="220">
        <f t="shared" si="805"/>
        <v>573.40735263046463</v>
      </c>
      <c r="D1709" s="136">
        <f t="shared" si="815"/>
        <v>6997.15</v>
      </c>
      <c r="E1709" s="137">
        <f t="shared" si="827"/>
        <v>7036.33</v>
      </c>
      <c r="F1709" s="138">
        <f t="shared" si="828"/>
        <v>45708</v>
      </c>
      <c r="G1709" s="139">
        <f t="shared" si="807"/>
        <v>5.5994226220676957E-3</v>
      </c>
      <c r="H1709" s="140">
        <f t="shared" si="820"/>
        <v>45769</v>
      </c>
      <c r="I1709" s="140">
        <f t="shared" si="808"/>
        <v>45769</v>
      </c>
      <c r="J1709" s="141">
        <f t="shared" si="816"/>
        <v>21</v>
      </c>
      <c r="K1709" s="141">
        <f t="shared" si="804"/>
        <v>18</v>
      </c>
      <c r="L1709" s="8">
        <f t="shared" si="817"/>
        <v>1.00479758</v>
      </c>
      <c r="M1709" s="142">
        <f t="shared" si="829"/>
        <v>1.00559942</v>
      </c>
      <c r="N1709" s="142">
        <f t="shared" si="824"/>
        <v>1.3587868194289017</v>
      </c>
      <c r="O1709" s="135">
        <f t="shared" si="826"/>
        <v>1.3653057</v>
      </c>
      <c r="P1709" s="135">
        <f t="shared" si="809"/>
        <v>782.87632696000003</v>
      </c>
      <c r="Q1709" s="190">
        <f t="shared" si="821"/>
        <v>0</v>
      </c>
      <c r="R1709" s="191">
        <f t="shared" si="818"/>
        <v>0</v>
      </c>
      <c r="S1709" s="135">
        <f t="shared" si="810"/>
        <v>0</v>
      </c>
      <c r="T1709" s="145">
        <f t="shared" si="819"/>
        <v>7.8600000000000003E-2</v>
      </c>
      <c r="U1709" s="143">
        <f t="shared" si="825"/>
        <v>18</v>
      </c>
      <c r="V1709" s="143">
        <v>252</v>
      </c>
      <c r="W1709" s="142">
        <f t="shared" si="811"/>
        <v>1.0054191960000001</v>
      </c>
      <c r="X1709" s="135">
        <f t="shared" si="812"/>
        <v>4.2425602500000004</v>
      </c>
      <c r="Y1709" s="135">
        <f t="shared" si="813"/>
        <v>0</v>
      </c>
      <c r="Z1709" s="148" t="str">
        <f t="shared" si="822"/>
        <v>A+J=</v>
      </c>
      <c r="AA1709" s="140">
        <f t="shared" si="823"/>
        <v>45769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4"/>
      <c r="DX1709" s="1"/>
      <c r="DY1709" s="1"/>
      <c r="DZ1709" s="1"/>
      <c r="EA1709" s="1"/>
      <c r="EB1709" s="1"/>
      <c r="EC1709" s="1"/>
    </row>
    <row r="1710" spans="1:133" ht="15" x14ac:dyDescent="0.2">
      <c r="A1710" s="134">
        <f t="shared" si="814"/>
        <v>45763</v>
      </c>
      <c r="B1710" s="135">
        <f t="shared" si="806"/>
        <v>787.56464176999998</v>
      </c>
      <c r="C1710" s="220">
        <f t="shared" si="805"/>
        <v>573.40735263046463</v>
      </c>
      <c r="D1710" s="136">
        <f t="shared" si="815"/>
        <v>6997.15</v>
      </c>
      <c r="E1710" s="137">
        <f t="shared" si="827"/>
        <v>7036.33</v>
      </c>
      <c r="F1710" s="138">
        <f t="shared" si="828"/>
        <v>45708</v>
      </c>
      <c r="G1710" s="139">
        <f t="shared" si="807"/>
        <v>5.5994226220676957E-3</v>
      </c>
      <c r="H1710" s="140">
        <f t="shared" si="820"/>
        <v>45769</v>
      </c>
      <c r="I1710" s="140">
        <f t="shared" si="808"/>
        <v>45769</v>
      </c>
      <c r="J1710" s="141">
        <f t="shared" si="816"/>
        <v>21</v>
      </c>
      <c r="K1710" s="141">
        <f t="shared" ref="K1710:K1773" si="830">(J1710-(NETWORKDAYS(A1710,I1710,AD$148:AD$502)-1))</f>
        <v>19</v>
      </c>
      <c r="L1710" s="8">
        <f t="shared" si="817"/>
        <v>1.00506479</v>
      </c>
      <c r="M1710" s="142">
        <f t="shared" si="829"/>
        <v>1.00559942</v>
      </c>
      <c r="N1710" s="142">
        <f t="shared" si="824"/>
        <v>1.3587868194289017</v>
      </c>
      <c r="O1710" s="135">
        <f t="shared" si="826"/>
        <v>1.36566878</v>
      </c>
      <c r="P1710" s="135">
        <f t="shared" si="809"/>
        <v>783.08451969999999</v>
      </c>
      <c r="Q1710" s="190">
        <f t="shared" si="821"/>
        <v>0</v>
      </c>
      <c r="R1710" s="191">
        <f t="shared" si="818"/>
        <v>0</v>
      </c>
      <c r="S1710" s="135">
        <f t="shared" si="810"/>
        <v>0</v>
      </c>
      <c r="T1710" s="145">
        <f t="shared" si="819"/>
        <v>7.8600000000000003E-2</v>
      </c>
      <c r="U1710" s="143">
        <f t="shared" si="825"/>
        <v>19</v>
      </c>
      <c r="V1710" s="143">
        <v>252</v>
      </c>
      <c r="W1710" s="142">
        <f t="shared" si="811"/>
        <v>1.005721122</v>
      </c>
      <c r="X1710" s="135">
        <f t="shared" si="812"/>
        <v>4.4801220700000002</v>
      </c>
      <c r="Y1710" s="135">
        <f t="shared" si="813"/>
        <v>0</v>
      </c>
      <c r="Z1710" s="148" t="str">
        <f t="shared" si="822"/>
        <v>A+J=</v>
      </c>
      <c r="AA1710" s="140">
        <f t="shared" si="823"/>
        <v>45769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4"/>
      <c r="DX1710" s="1"/>
      <c r="DY1710" s="1"/>
      <c r="DZ1710" s="1"/>
      <c r="EA1710" s="1"/>
      <c r="EB1710" s="1"/>
      <c r="EC1710" s="1"/>
    </row>
    <row r="1711" spans="1:133" ht="15" x14ac:dyDescent="0.2">
      <c r="A1711" s="134">
        <f t="shared" si="814"/>
        <v>45764</v>
      </c>
      <c r="B1711" s="135">
        <f t="shared" si="806"/>
        <v>788.01065023000001</v>
      </c>
      <c r="C1711" s="220">
        <f t="shared" si="805"/>
        <v>573.40735263046463</v>
      </c>
      <c r="D1711" s="136">
        <f t="shared" si="815"/>
        <v>6997.15</v>
      </c>
      <c r="E1711" s="137">
        <f t="shared" si="827"/>
        <v>7036.33</v>
      </c>
      <c r="F1711" s="138">
        <f t="shared" si="828"/>
        <v>45708</v>
      </c>
      <c r="G1711" s="139">
        <f t="shared" si="807"/>
        <v>5.5994226220676957E-3</v>
      </c>
      <c r="H1711" s="140">
        <f t="shared" si="820"/>
        <v>45769</v>
      </c>
      <c r="I1711" s="140">
        <f t="shared" si="808"/>
        <v>45769</v>
      </c>
      <c r="J1711" s="141">
        <f t="shared" si="816"/>
        <v>21</v>
      </c>
      <c r="K1711" s="141">
        <f t="shared" si="830"/>
        <v>20</v>
      </c>
      <c r="L1711" s="8">
        <f t="shared" si="817"/>
        <v>1.0053320699999999</v>
      </c>
      <c r="M1711" s="142">
        <f t="shared" si="829"/>
        <v>1.00559942</v>
      </c>
      <c r="N1711" s="142">
        <f t="shared" si="824"/>
        <v>1.3587868194289017</v>
      </c>
      <c r="O1711" s="135">
        <f t="shared" si="826"/>
        <v>1.3660319599999999</v>
      </c>
      <c r="P1711" s="135">
        <f t="shared" si="809"/>
        <v>783.29276978999997</v>
      </c>
      <c r="Q1711" s="190">
        <f t="shared" si="821"/>
        <v>0</v>
      </c>
      <c r="R1711" s="191">
        <f t="shared" si="818"/>
        <v>0</v>
      </c>
      <c r="S1711" s="135">
        <f t="shared" si="810"/>
        <v>0</v>
      </c>
      <c r="T1711" s="145">
        <f t="shared" si="819"/>
        <v>7.8600000000000003E-2</v>
      </c>
      <c r="U1711" s="143">
        <f t="shared" si="825"/>
        <v>20</v>
      </c>
      <c r="V1711" s="143">
        <v>252</v>
      </c>
      <c r="W1711" s="142">
        <f t="shared" si="811"/>
        <v>1.006023138</v>
      </c>
      <c r="X1711" s="135">
        <f t="shared" si="812"/>
        <v>4.7178804400000001</v>
      </c>
      <c r="Y1711" s="135">
        <f t="shared" si="813"/>
        <v>0</v>
      </c>
      <c r="Z1711" s="148" t="str">
        <f t="shared" si="822"/>
        <v>A+J=</v>
      </c>
      <c r="AA1711" s="140">
        <f t="shared" si="823"/>
        <v>45769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4"/>
      <c r="DX1711" s="1"/>
      <c r="DY1711" s="1"/>
      <c r="DZ1711" s="1"/>
      <c r="EA1711" s="1"/>
      <c r="EB1711" s="1"/>
      <c r="EC1711" s="1"/>
    </row>
    <row r="1712" spans="1:133" ht="15" x14ac:dyDescent="0.2">
      <c r="A1712" s="134">
        <f t="shared" si="814"/>
        <v>45765</v>
      </c>
      <c r="B1712" s="135">
        <f t="shared" si="806"/>
        <v>788.45690848999993</v>
      </c>
      <c r="C1712" s="220">
        <f t="shared" si="805"/>
        <v>573.40735263046463</v>
      </c>
      <c r="D1712" s="136">
        <f t="shared" si="815"/>
        <v>6997.15</v>
      </c>
      <c r="E1712" s="137">
        <f t="shared" si="827"/>
        <v>7036.33</v>
      </c>
      <c r="F1712" s="138">
        <f t="shared" si="828"/>
        <v>45708</v>
      </c>
      <c r="G1712" s="139">
        <f t="shared" si="807"/>
        <v>5.5994226220676957E-3</v>
      </c>
      <c r="H1712" s="140">
        <f t="shared" si="820"/>
        <v>45769</v>
      </c>
      <c r="I1712" s="140">
        <f t="shared" si="808"/>
        <v>45769</v>
      </c>
      <c r="J1712" s="141">
        <f t="shared" si="816"/>
        <v>21</v>
      </c>
      <c r="K1712" s="141">
        <f t="shared" si="830"/>
        <v>21</v>
      </c>
      <c r="L1712" s="8">
        <f t="shared" si="817"/>
        <v>1.00559942</v>
      </c>
      <c r="M1712" s="142">
        <f t="shared" si="829"/>
        <v>1.00559942</v>
      </c>
      <c r="N1712" s="142">
        <f t="shared" si="824"/>
        <v>1.3587868194289017</v>
      </c>
      <c r="O1712" s="135">
        <f t="shared" si="826"/>
        <v>1.36639523</v>
      </c>
      <c r="P1712" s="135">
        <f t="shared" si="809"/>
        <v>783.50107147999995</v>
      </c>
      <c r="Q1712" s="190">
        <f t="shared" si="821"/>
        <v>0</v>
      </c>
      <c r="R1712" s="191">
        <f t="shared" si="818"/>
        <v>0</v>
      </c>
      <c r="S1712" s="135">
        <f t="shared" si="810"/>
        <v>0</v>
      </c>
      <c r="T1712" s="145">
        <f t="shared" si="819"/>
        <v>7.8600000000000003E-2</v>
      </c>
      <c r="U1712" s="143">
        <f t="shared" si="825"/>
        <v>21</v>
      </c>
      <c r="V1712" s="143">
        <v>252</v>
      </c>
      <c r="W1712" s="142">
        <f t="shared" si="811"/>
        <v>1.0063252460000001</v>
      </c>
      <c r="X1712" s="135">
        <f t="shared" si="812"/>
        <v>4.9558370099999998</v>
      </c>
      <c r="Y1712" s="135">
        <f t="shared" si="813"/>
        <v>0</v>
      </c>
      <c r="Z1712" s="148" t="str">
        <f t="shared" si="822"/>
        <v>A+J=</v>
      </c>
      <c r="AA1712" s="140">
        <f t="shared" si="823"/>
        <v>45769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4"/>
      <c r="DX1712" s="1"/>
      <c r="DY1712" s="1"/>
      <c r="DZ1712" s="1"/>
      <c r="EA1712" s="1"/>
      <c r="EB1712" s="1"/>
      <c r="EC1712" s="1"/>
    </row>
    <row r="1713" spans="1:133" ht="15" x14ac:dyDescent="0.2">
      <c r="A1713" s="134">
        <f t="shared" si="814"/>
        <v>45766</v>
      </c>
      <c r="B1713" s="135">
        <f t="shared" si="806"/>
        <v>788.45690848999993</v>
      </c>
      <c r="C1713" s="220">
        <f t="shared" si="805"/>
        <v>573.40735263046463</v>
      </c>
      <c r="D1713" s="136">
        <f t="shared" si="815"/>
        <v>6997.15</v>
      </c>
      <c r="E1713" s="137">
        <f t="shared" si="827"/>
        <v>7036.33</v>
      </c>
      <c r="F1713" s="138">
        <f t="shared" si="828"/>
        <v>45708</v>
      </c>
      <c r="G1713" s="139">
        <f t="shared" si="807"/>
        <v>5.5994226220676957E-3</v>
      </c>
      <c r="H1713" s="140">
        <f t="shared" si="820"/>
        <v>45769</v>
      </c>
      <c r="I1713" s="140">
        <f t="shared" si="808"/>
        <v>45769</v>
      </c>
      <c r="J1713" s="141">
        <f t="shared" si="816"/>
        <v>21</v>
      </c>
      <c r="K1713" s="141">
        <f t="shared" si="830"/>
        <v>21</v>
      </c>
      <c r="L1713" s="8">
        <f t="shared" si="817"/>
        <v>1.00559942</v>
      </c>
      <c r="M1713" s="142">
        <f t="shared" si="829"/>
        <v>1.00559942</v>
      </c>
      <c r="N1713" s="142">
        <f t="shared" si="824"/>
        <v>1.3587868194289017</v>
      </c>
      <c r="O1713" s="135">
        <f t="shared" si="826"/>
        <v>1.36639523</v>
      </c>
      <c r="P1713" s="135">
        <f t="shared" si="809"/>
        <v>783.50107147999995</v>
      </c>
      <c r="Q1713" s="190">
        <f t="shared" si="821"/>
        <v>0</v>
      </c>
      <c r="R1713" s="191">
        <f t="shared" si="818"/>
        <v>0</v>
      </c>
      <c r="S1713" s="135">
        <f t="shared" si="810"/>
        <v>0</v>
      </c>
      <c r="T1713" s="145">
        <f t="shared" si="819"/>
        <v>7.8600000000000003E-2</v>
      </c>
      <c r="U1713" s="143">
        <f t="shared" si="825"/>
        <v>21</v>
      </c>
      <c r="V1713" s="143">
        <v>252</v>
      </c>
      <c r="W1713" s="142">
        <f t="shared" si="811"/>
        <v>1.0063252460000001</v>
      </c>
      <c r="X1713" s="135">
        <f t="shared" si="812"/>
        <v>4.9558370099999998</v>
      </c>
      <c r="Y1713" s="135">
        <f t="shared" si="813"/>
        <v>0</v>
      </c>
      <c r="Z1713" s="148" t="str">
        <f t="shared" si="822"/>
        <v>A+J=</v>
      </c>
      <c r="AA1713" s="140">
        <f t="shared" si="823"/>
        <v>45769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4"/>
      <c r="DX1713" s="1"/>
      <c r="DY1713" s="1"/>
      <c r="DZ1713" s="1"/>
      <c r="EA1713" s="1"/>
      <c r="EB1713" s="1"/>
      <c r="EC1713" s="1"/>
    </row>
    <row r="1714" spans="1:133" ht="15" x14ac:dyDescent="0.2">
      <c r="A1714" s="134">
        <f t="shared" si="814"/>
        <v>45767</v>
      </c>
      <c r="B1714" s="135">
        <f t="shared" si="806"/>
        <v>788.45690848999993</v>
      </c>
      <c r="C1714" s="220">
        <f t="shared" si="805"/>
        <v>573.40735263046463</v>
      </c>
      <c r="D1714" s="136">
        <f t="shared" si="815"/>
        <v>6997.15</v>
      </c>
      <c r="E1714" s="137">
        <f t="shared" si="827"/>
        <v>7036.33</v>
      </c>
      <c r="F1714" s="138">
        <f t="shared" si="828"/>
        <v>45708</v>
      </c>
      <c r="G1714" s="139">
        <f t="shared" si="807"/>
        <v>5.5994226220676957E-3</v>
      </c>
      <c r="H1714" s="140">
        <f t="shared" si="820"/>
        <v>45797</v>
      </c>
      <c r="I1714" s="140">
        <f t="shared" si="808"/>
        <v>45769</v>
      </c>
      <c r="J1714" s="141">
        <f t="shared" si="816"/>
        <v>21</v>
      </c>
      <c r="K1714" s="141">
        <f t="shared" si="830"/>
        <v>21</v>
      </c>
      <c r="L1714" s="8">
        <f t="shared" si="817"/>
        <v>1.00559942</v>
      </c>
      <c r="M1714" s="142">
        <f t="shared" si="829"/>
        <v>1.00559942</v>
      </c>
      <c r="N1714" s="142">
        <f t="shared" si="824"/>
        <v>1.3587868194289017</v>
      </c>
      <c r="O1714" s="135">
        <f t="shared" si="826"/>
        <v>1.36639523</v>
      </c>
      <c r="P1714" s="135">
        <f t="shared" si="809"/>
        <v>783.50107147999995</v>
      </c>
      <c r="Q1714" s="190">
        <f t="shared" si="821"/>
        <v>0</v>
      </c>
      <c r="R1714" s="191">
        <f t="shared" si="818"/>
        <v>0</v>
      </c>
      <c r="S1714" s="135">
        <f t="shared" si="810"/>
        <v>0</v>
      </c>
      <c r="T1714" s="145">
        <f t="shared" si="819"/>
        <v>7.8600000000000003E-2</v>
      </c>
      <c r="U1714" s="143">
        <f t="shared" si="825"/>
        <v>21</v>
      </c>
      <c r="V1714" s="143">
        <v>252</v>
      </c>
      <c r="W1714" s="142">
        <f t="shared" si="811"/>
        <v>1.0063252460000001</v>
      </c>
      <c r="X1714" s="135">
        <f t="shared" si="812"/>
        <v>4.9558370099999998</v>
      </c>
      <c r="Y1714" s="135">
        <f t="shared" si="813"/>
        <v>0</v>
      </c>
      <c r="Z1714" s="148" t="str">
        <f t="shared" si="822"/>
        <v>A+J=</v>
      </c>
      <c r="AA1714" s="140">
        <f t="shared" si="823"/>
        <v>45769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4"/>
      <c r="DX1714" s="1"/>
      <c r="DY1714" s="1"/>
      <c r="DZ1714" s="1"/>
      <c r="EA1714" s="1"/>
      <c r="EB1714" s="1"/>
      <c r="EC1714" s="1"/>
    </row>
    <row r="1715" spans="1:133" ht="15" x14ac:dyDescent="0.2">
      <c r="A1715" s="134">
        <f t="shared" si="814"/>
        <v>45768</v>
      </c>
      <c r="B1715" s="135">
        <f t="shared" si="806"/>
        <v>788.45690848999993</v>
      </c>
      <c r="C1715" s="220">
        <f t="shared" si="805"/>
        <v>573.40735263046463</v>
      </c>
      <c r="D1715" s="136">
        <f t="shared" si="815"/>
        <v>6997.15</v>
      </c>
      <c r="E1715" s="137">
        <f t="shared" si="827"/>
        <v>7036.33</v>
      </c>
      <c r="F1715" s="138">
        <f t="shared" si="828"/>
        <v>45708</v>
      </c>
      <c r="G1715" s="139">
        <f t="shared" si="807"/>
        <v>5.5994226220676957E-3</v>
      </c>
      <c r="H1715" s="140">
        <f t="shared" si="820"/>
        <v>45797</v>
      </c>
      <c r="I1715" s="140">
        <f t="shared" si="808"/>
        <v>45769</v>
      </c>
      <c r="J1715" s="141">
        <f t="shared" si="816"/>
        <v>21</v>
      </c>
      <c r="K1715" s="141">
        <f t="shared" si="830"/>
        <v>21</v>
      </c>
      <c r="L1715" s="8">
        <f t="shared" si="817"/>
        <v>1.00559942</v>
      </c>
      <c r="M1715" s="142">
        <f t="shared" si="829"/>
        <v>1.00559942</v>
      </c>
      <c r="N1715" s="142">
        <f t="shared" si="824"/>
        <v>1.3587868194289017</v>
      </c>
      <c r="O1715" s="135">
        <f t="shared" si="826"/>
        <v>1.36639523</v>
      </c>
      <c r="P1715" s="135">
        <f t="shared" si="809"/>
        <v>783.50107147999995</v>
      </c>
      <c r="Q1715" s="190">
        <f t="shared" si="821"/>
        <v>0</v>
      </c>
      <c r="R1715" s="191">
        <f t="shared" si="818"/>
        <v>0</v>
      </c>
      <c r="S1715" s="135">
        <f t="shared" si="810"/>
        <v>0</v>
      </c>
      <c r="T1715" s="145">
        <f t="shared" si="819"/>
        <v>7.8600000000000003E-2</v>
      </c>
      <c r="U1715" s="143">
        <f t="shared" si="825"/>
        <v>21</v>
      </c>
      <c r="V1715" s="143">
        <v>252</v>
      </c>
      <c r="W1715" s="142">
        <f t="shared" si="811"/>
        <v>1.0063252460000001</v>
      </c>
      <c r="X1715" s="135">
        <f t="shared" si="812"/>
        <v>4.9558370099999998</v>
      </c>
      <c r="Y1715" s="135">
        <f t="shared" si="813"/>
        <v>0</v>
      </c>
      <c r="Z1715" s="148" t="str">
        <f t="shared" si="822"/>
        <v>A+J=</v>
      </c>
      <c r="AA1715" s="140">
        <f t="shared" si="823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4"/>
      <c r="DX1715" s="1"/>
      <c r="DY1715" s="1"/>
      <c r="DZ1715" s="1"/>
      <c r="EA1715" s="1"/>
      <c r="EB1715" s="1"/>
      <c r="EC1715" s="1"/>
    </row>
    <row r="1716" spans="1:133" ht="15" x14ac:dyDescent="0.2">
      <c r="A1716" s="134">
        <f t="shared" si="814"/>
        <v>45769</v>
      </c>
      <c r="B1716" s="135">
        <f t="shared" si="806"/>
        <v>788.45690848999993</v>
      </c>
      <c r="C1716" s="220">
        <f t="shared" si="805"/>
        <v>573.40735263046463</v>
      </c>
      <c r="D1716" s="136">
        <f t="shared" si="815"/>
        <v>6997.15</v>
      </c>
      <c r="E1716" s="137">
        <f t="shared" si="827"/>
        <v>7036.33</v>
      </c>
      <c r="F1716" s="138">
        <f t="shared" si="828"/>
        <v>45708</v>
      </c>
      <c r="G1716" s="139">
        <f t="shared" si="807"/>
        <v>5.5994226220676957E-3</v>
      </c>
      <c r="H1716" s="140">
        <f t="shared" si="820"/>
        <v>45797</v>
      </c>
      <c r="I1716" s="140">
        <f t="shared" si="808"/>
        <v>45769</v>
      </c>
      <c r="J1716" s="141">
        <f t="shared" si="816"/>
        <v>21</v>
      </c>
      <c r="K1716" s="141">
        <f t="shared" si="830"/>
        <v>21</v>
      </c>
      <c r="L1716" s="8">
        <f t="shared" si="817"/>
        <v>1.00559942</v>
      </c>
      <c r="M1716" s="142">
        <f t="shared" si="829"/>
        <v>1.00559942</v>
      </c>
      <c r="N1716" s="142">
        <f t="shared" si="824"/>
        <v>1.3587868194289017</v>
      </c>
      <c r="O1716" s="135">
        <f t="shared" si="826"/>
        <v>1.36639523</v>
      </c>
      <c r="P1716" s="135">
        <f t="shared" si="809"/>
        <v>783.50107147999995</v>
      </c>
      <c r="Q1716" s="190">
        <f t="shared" si="821"/>
        <v>56</v>
      </c>
      <c r="R1716" s="191">
        <f t="shared" si="818"/>
        <v>1.6693865628208723E-2</v>
      </c>
      <c r="S1716" s="135">
        <f t="shared" si="810"/>
        <v>13.0796616</v>
      </c>
      <c r="T1716" s="145">
        <f t="shared" si="819"/>
        <v>7.8600000000000003E-2</v>
      </c>
      <c r="U1716" s="143">
        <f t="shared" si="825"/>
        <v>21</v>
      </c>
      <c r="V1716" s="143">
        <v>252</v>
      </c>
      <c r="W1716" s="142">
        <f t="shared" si="811"/>
        <v>1.0063252460000001</v>
      </c>
      <c r="X1716" s="135">
        <f t="shared" si="812"/>
        <v>4.9558370099999998</v>
      </c>
      <c r="Y1716" s="135">
        <f t="shared" si="813"/>
        <v>18.035498609999998</v>
      </c>
      <c r="Z1716" s="148" t="str">
        <f t="shared" si="822"/>
        <v>A+J=</v>
      </c>
      <c r="AA1716" s="140">
        <f t="shared" si="823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4"/>
      <c r="DX1716" s="1"/>
      <c r="DY1716" s="1"/>
      <c r="DZ1716" s="1"/>
      <c r="EA1716" s="1"/>
      <c r="EB1716" s="1"/>
      <c r="EC1716" s="1"/>
    </row>
    <row r="1717" spans="1:133" ht="15" x14ac:dyDescent="0.2">
      <c r="A1717" s="134">
        <f t="shared" si="814"/>
        <v>45770</v>
      </c>
      <c r="B1717" s="135">
        <f t="shared" si="806"/>
        <v>770.87927640999999</v>
      </c>
      <c r="C1717" s="220">
        <f t="shared" si="805"/>
        <v>563.83496734044866</v>
      </c>
      <c r="D1717" s="136">
        <f t="shared" si="815"/>
        <v>6997.15</v>
      </c>
      <c r="E1717" s="137">
        <f t="shared" si="827"/>
        <v>7036.33</v>
      </c>
      <c r="F1717" s="138">
        <f t="shared" si="828"/>
        <v>45738</v>
      </c>
      <c r="G1717" s="139">
        <f t="shared" si="807"/>
        <v>5.5994226220676957E-3</v>
      </c>
      <c r="H1717" s="140">
        <f t="shared" si="820"/>
        <v>45797</v>
      </c>
      <c r="I1717" s="140">
        <f t="shared" si="808"/>
        <v>45797</v>
      </c>
      <c r="J1717" s="141">
        <f t="shared" si="816"/>
        <v>19</v>
      </c>
      <c r="K1717" s="141">
        <f t="shared" si="830"/>
        <v>1</v>
      </c>
      <c r="L1717" s="8">
        <f t="shared" si="817"/>
        <v>1.0002939200000001</v>
      </c>
      <c r="M1717" s="142">
        <f t="shared" si="829"/>
        <v>1.00559942</v>
      </c>
      <c r="N1717" s="142">
        <f t="shared" si="824"/>
        <v>1.3663952375213482</v>
      </c>
      <c r="O1717" s="135">
        <f t="shared" si="826"/>
        <v>1.3667968399999999</v>
      </c>
      <c r="P1717" s="135">
        <f t="shared" si="809"/>
        <v>770.64785164</v>
      </c>
      <c r="Q1717" s="190">
        <f t="shared" si="821"/>
        <v>0</v>
      </c>
      <c r="R1717" s="191">
        <f t="shared" si="818"/>
        <v>0</v>
      </c>
      <c r="S1717" s="135">
        <f t="shared" si="810"/>
        <v>0</v>
      </c>
      <c r="T1717" s="145">
        <f t="shared" si="819"/>
        <v>7.8600000000000003E-2</v>
      </c>
      <c r="U1717" s="143">
        <f t="shared" si="825"/>
        <v>1</v>
      </c>
      <c r="V1717" s="143">
        <v>252</v>
      </c>
      <c r="W1717" s="142">
        <f t="shared" si="811"/>
        <v>1.0003002990000001</v>
      </c>
      <c r="X1717" s="135">
        <f t="shared" si="812"/>
        <v>0.23142477</v>
      </c>
      <c r="Y1717" s="135">
        <f t="shared" si="813"/>
        <v>0</v>
      </c>
      <c r="Z1717" s="148" t="str">
        <f t="shared" si="822"/>
        <v>A+J=</v>
      </c>
      <c r="AA1717" s="140">
        <f t="shared" si="823"/>
        <v>45797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4"/>
      <c r="DX1717" s="1"/>
      <c r="DY1717" s="1"/>
      <c r="DZ1717" s="1"/>
      <c r="EA1717" s="1"/>
      <c r="EB1717" s="1"/>
      <c r="EC1717" s="1"/>
    </row>
    <row r="1718" spans="1:133" ht="15" x14ac:dyDescent="0.2">
      <c r="A1718" s="134">
        <f t="shared" si="814"/>
        <v>45771</v>
      </c>
      <c r="B1718" s="135">
        <f t="shared" si="806"/>
        <v>771.33742655000003</v>
      </c>
      <c r="C1718" s="220">
        <f t="shared" si="805"/>
        <v>563.83496734044866</v>
      </c>
      <c r="D1718" s="136">
        <f t="shared" si="815"/>
        <v>6997.15</v>
      </c>
      <c r="E1718" s="137">
        <f t="shared" si="827"/>
        <v>7036.33</v>
      </c>
      <c r="F1718" s="138">
        <f t="shared" si="828"/>
        <v>45738</v>
      </c>
      <c r="G1718" s="139">
        <f t="shared" si="807"/>
        <v>5.5994226220676957E-3</v>
      </c>
      <c r="H1718" s="140">
        <f t="shared" si="820"/>
        <v>45797</v>
      </c>
      <c r="I1718" s="140">
        <f t="shared" si="808"/>
        <v>45797</v>
      </c>
      <c r="J1718" s="141">
        <f t="shared" si="816"/>
        <v>19</v>
      </c>
      <c r="K1718" s="141">
        <f t="shared" si="830"/>
        <v>2</v>
      </c>
      <c r="L1718" s="8">
        <f t="shared" si="817"/>
        <v>1.00058794</v>
      </c>
      <c r="M1718" s="142">
        <f t="shared" si="829"/>
        <v>1.00559942</v>
      </c>
      <c r="N1718" s="142">
        <f t="shared" si="824"/>
        <v>1.3663952375213482</v>
      </c>
      <c r="O1718" s="135">
        <f t="shared" si="826"/>
        <v>1.3671985900000001</v>
      </c>
      <c r="P1718" s="135">
        <f t="shared" si="809"/>
        <v>770.87437234000004</v>
      </c>
      <c r="Q1718" s="190">
        <f t="shared" si="821"/>
        <v>0</v>
      </c>
      <c r="R1718" s="191">
        <f t="shared" si="818"/>
        <v>0</v>
      </c>
      <c r="S1718" s="135">
        <f t="shared" si="810"/>
        <v>0</v>
      </c>
      <c r="T1718" s="145">
        <f t="shared" si="819"/>
        <v>7.8600000000000003E-2</v>
      </c>
      <c r="U1718" s="143">
        <f t="shared" si="825"/>
        <v>2</v>
      </c>
      <c r="V1718" s="143">
        <v>252</v>
      </c>
      <c r="W1718" s="142">
        <f t="shared" si="811"/>
        <v>1.0006006869999999</v>
      </c>
      <c r="X1718" s="135">
        <f t="shared" si="812"/>
        <v>0.46305421000000002</v>
      </c>
      <c r="Y1718" s="135">
        <f t="shared" si="813"/>
        <v>0</v>
      </c>
      <c r="Z1718" s="148" t="str">
        <f t="shared" si="822"/>
        <v>A+J=</v>
      </c>
      <c r="AA1718" s="140">
        <f t="shared" si="823"/>
        <v>45797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4"/>
      <c r="DX1718" s="1"/>
      <c r="DY1718" s="1"/>
      <c r="DZ1718" s="1"/>
      <c r="EA1718" s="1"/>
      <c r="EB1718" s="1"/>
      <c r="EC1718" s="1"/>
    </row>
    <row r="1719" spans="1:133" ht="15" x14ac:dyDescent="0.2">
      <c r="A1719" s="134">
        <f t="shared" si="814"/>
        <v>45772</v>
      </c>
      <c r="B1719" s="135">
        <f t="shared" si="806"/>
        <v>771.79584502</v>
      </c>
      <c r="C1719" s="220">
        <f t="shared" si="805"/>
        <v>563.83496734044866</v>
      </c>
      <c r="D1719" s="136">
        <f t="shared" si="815"/>
        <v>6997.15</v>
      </c>
      <c r="E1719" s="137">
        <f t="shared" si="827"/>
        <v>7036.33</v>
      </c>
      <c r="F1719" s="138">
        <f t="shared" si="828"/>
        <v>45738</v>
      </c>
      <c r="G1719" s="139">
        <f t="shared" si="807"/>
        <v>5.5994226220676957E-3</v>
      </c>
      <c r="H1719" s="140">
        <f t="shared" si="820"/>
        <v>45797</v>
      </c>
      <c r="I1719" s="140">
        <f t="shared" si="808"/>
        <v>45797</v>
      </c>
      <c r="J1719" s="141">
        <f t="shared" si="816"/>
        <v>19</v>
      </c>
      <c r="K1719" s="141">
        <f t="shared" si="830"/>
        <v>3</v>
      </c>
      <c r="L1719" s="8">
        <f t="shared" si="817"/>
        <v>1.00088204</v>
      </c>
      <c r="M1719" s="142">
        <f t="shared" si="829"/>
        <v>1.00559942</v>
      </c>
      <c r="N1719" s="142">
        <f t="shared" si="824"/>
        <v>1.3663952375213482</v>
      </c>
      <c r="O1719" s="135">
        <f t="shared" si="826"/>
        <v>1.3676004500000001</v>
      </c>
      <c r="P1719" s="135">
        <f t="shared" si="809"/>
        <v>771.10095506000005</v>
      </c>
      <c r="Q1719" s="190">
        <f t="shared" si="821"/>
        <v>0</v>
      </c>
      <c r="R1719" s="191">
        <f t="shared" si="818"/>
        <v>0</v>
      </c>
      <c r="S1719" s="135">
        <f t="shared" si="810"/>
        <v>0</v>
      </c>
      <c r="T1719" s="145">
        <f t="shared" si="819"/>
        <v>7.8600000000000003E-2</v>
      </c>
      <c r="U1719" s="143">
        <f t="shared" si="825"/>
        <v>3</v>
      </c>
      <c r="V1719" s="143">
        <v>252</v>
      </c>
      <c r="W1719" s="142">
        <f t="shared" si="811"/>
        <v>1.000901166</v>
      </c>
      <c r="X1719" s="135">
        <f t="shared" si="812"/>
        <v>0.69488996000000003</v>
      </c>
      <c r="Y1719" s="135">
        <f t="shared" si="813"/>
        <v>0</v>
      </c>
      <c r="Z1719" s="148" t="str">
        <f t="shared" si="822"/>
        <v>A+J=</v>
      </c>
      <c r="AA1719" s="140">
        <f t="shared" si="823"/>
        <v>45797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4"/>
      <c r="DX1719" s="1"/>
      <c r="DY1719" s="1"/>
      <c r="DZ1719" s="1"/>
      <c r="EA1719" s="1"/>
      <c r="EB1719" s="1"/>
      <c r="EC1719" s="1"/>
    </row>
    <row r="1720" spans="1:133" ht="15" x14ac:dyDescent="0.2">
      <c r="A1720" s="134">
        <f t="shared" si="814"/>
        <v>45773</v>
      </c>
      <c r="B1720" s="135">
        <f t="shared" si="806"/>
        <v>772.25452628999994</v>
      </c>
      <c r="C1720" s="220">
        <f t="shared" si="805"/>
        <v>563.83496734044866</v>
      </c>
      <c r="D1720" s="136">
        <f t="shared" si="815"/>
        <v>6997.15</v>
      </c>
      <c r="E1720" s="137">
        <f t="shared" si="827"/>
        <v>7036.33</v>
      </c>
      <c r="F1720" s="138">
        <f t="shared" si="828"/>
        <v>45738</v>
      </c>
      <c r="G1720" s="139">
        <f t="shared" si="807"/>
        <v>5.5994226220676957E-3</v>
      </c>
      <c r="H1720" s="140">
        <f t="shared" si="820"/>
        <v>45797</v>
      </c>
      <c r="I1720" s="140">
        <f t="shared" si="808"/>
        <v>45797</v>
      </c>
      <c r="J1720" s="141">
        <f t="shared" si="816"/>
        <v>19</v>
      </c>
      <c r="K1720" s="141">
        <f t="shared" si="830"/>
        <v>4</v>
      </c>
      <c r="L1720" s="8">
        <f t="shared" si="817"/>
        <v>1.0011762200000001</v>
      </c>
      <c r="M1720" s="142">
        <f t="shared" si="829"/>
        <v>1.00559942</v>
      </c>
      <c r="N1720" s="142">
        <f t="shared" si="824"/>
        <v>1.3663952375213482</v>
      </c>
      <c r="O1720" s="135">
        <f t="shared" si="826"/>
        <v>1.3680024099999999</v>
      </c>
      <c r="P1720" s="135">
        <f t="shared" si="809"/>
        <v>771.32759415999999</v>
      </c>
      <c r="Q1720" s="190">
        <f t="shared" si="821"/>
        <v>0</v>
      </c>
      <c r="R1720" s="191">
        <f t="shared" si="818"/>
        <v>0</v>
      </c>
      <c r="S1720" s="135">
        <f t="shared" si="810"/>
        <v>0</v>
      </c>
      <c r="T1720" s="145">
        <f t="shared" si="819"/>
        <v>7.8600000000000003E-2</v>
      </c>
      <c r="U1720" s="143">
        <f t="shared" si="825"/>
        <v>4</v>
      </c>
      <c r="V1720" s="143">
        <v>252</v>
      </c>
      <c r="W1720" s="142">
        <f t="shared" si="811"/>
        <v>1.0012017360000001</v>
      </c>
      <c r="X1720" s="135">
        <f t="shared" si="812"/>
        <v>0.92693212999999997</v>
      </c>
      <c r="Y1720" s="135">
        <f t="shared" si="813"/>
        <v>0</v>
      </c>
      <c r="Z1720" s="148" t="str">
        <f t="shared" si="822"/>
        <v>A+J=</v>
      </c>
      <c r="AA1720" s="140">
        <f t="shared" si="823"/>
        <v>45797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4"/>
      <c r="DX1720" s="1"/>
      <c r="DY1720" s="1"/>
      <c r="DZ1720" s="1"/>
      <c r="EA1720" s="1"/>
      <c r="EB1720" s="1"/>
      <c r="EC1720" s="1"/>
    </row>
    <row r="1721" spans="1:133" ht="15" x14ac:dyDescent="0.2">
      <c r="A1721" s="134">
        <f t="shared" si="814"/>
        <v>45774</v>
      </c>
      <c r="B1721" s="135">
        <f t="shared" si="806"/>
        <v>772.25452628999994</v>
      </c>
      <c r="C1721" s="220">
        <f t="shared" si="805"/>
        <v>563.83496734044866</v>
      </c>
      <c r="D1721" s="136">
        <f t="shared" si="815"/>
        <v>6997.15</v>
      </c>
      <c r="E1721" s="137">
        <f t="shared" si="827"/>
        <v>7036.33</v>
      </c>
      <c r="F1721" s="138">
        <f t="shared" si="828"/>
        <v>45738</v>
      </c>
      <c r="G1721" s="139">
        <f t="shared" si="807"/>
        <v>5.5994226220676957E-3</v>
      </c>
      <c r="H1721" s="140">
        <f t="shared" si="820"/>
        <v>45797</v>
      </c>
      <c r="I1721" s="140">
        <f t="shared" si="808"/>
        <v>45797</v>
      </c>
      <c r="J1721" s="141">
        <f t="shared" si="816"/>
        <v>19</v>
      </c>
      <c r="K1721" s="141">
        <f t="shared" si="830"/>
        <v>4</v>
      </c>
      <c r="L1721" s="8">
        <f t="shared" si="817"/>
        <v>1.0011762200000001</v>
      </c>
      <c r="M1721" s="142">
        <f t="shared" si="829"/>
        <v>1.00559942</v>
      </c>
      <c r="N1721" s="142">
        <f t="shared" si="824"/>
        <v>1.3663952375213482</v>
      </c>
      <c r="O1721" s="135">
        <f t="shared" si="826"/>
        <v>1.3680024099999999</v>
      </c>
      <c r="P1721" s="135">
        <f t="shared" si="809"/>
        <v>771.32759415999999</v>
      </c>
      <c r="Q1721" s="190">
        <f t="shared" si="821"/>
        <v>0</v>
      </c>
      <c r="R1721" s="191">
        <f t="shared" si="818"/>
        <v>0</v>
      </c>
      <c r="S1721" s="135">
        <f t="shared" si="810"/>
        <v>0</v>
      </c>
      <c r="T1721" s="145">
        <f t="shared" si="819"/>
        <v>7.8600000000000003E-2</v>
      </c>
      <c r="U1721" s="143">
        <f t="shared" si="825"/>
        <v>4</v>
      </c>
      <c r="V1721" s="143">
        <v>252</v>
      </c>
      <c r="W1721" s="142">
        <f t="shared" si="811"/>
        <v>1.0012017360000001</v>
      </c>
      <c r="X1721" s="135">
        <f t="shared" si="812"/>
        <v>0.92693212999999997</v>
      </c>
      <c r="Y1721" s="135">
        <f t="shared" si="813"/>
        <v>0</v>
      </c>
      <c r="Z1721" s="148" t="str">
        <f t="shared" si="822"/>
        <v>A+J=</v>
      </c>
      <c r="AA1721" s="140">
        <f t="shared" si="823"/>
        <v>45797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4"/>
      <c r="DX1721" s="1"/>
      <c r="DY1721" s="1"/>
      <c r="DZ1721" s="1"/>
      <c r="EA1721" s="1"/>
      <c r="EB1721" s="1"/>
      <c r="EC1721" s="1"/>
    </row>
    <row r="1722" spans="1:133" ht="15" x14ac:dyDescent="0.2">
      <c r="A1722" s="134">
        <f t="shared" si="814"/>
        <v>45775</v>
      </c>
      <c r="B1722" s="135">
        <f t="shared" si="806"/>
        <v>772.25452628999994</v>
      </c>
      <c r="C1722" s="220">
        <f t="shared" si="805"/>
        <v>563.83496734044866</v>
      </c>
      <c r="D1722" s="136">
        <f t="shared" si="815"/>
        <v>6997.15</v>
      </c>
      <c r="E1722" s="137">
        <f t="shared" si="827"/>
        <v>7036.33</v>
      </c>
      <c r="F1722" s="138">
        <f t="shared" si="828"/>
        <v>45738</v>
      </c>
      <c r="G1722" s="139">
        <f t="shared" si="807"/>
        <v>5.5994226220676957E-3</v>
      </c>
      <c r="H1722" s="140">
        <f t="shared" si="820"/>
        <v>45797</v>
      </c>
      <c r="I1722" s="140">
        <f t="shared" si="808"/>
        <v>45797</v>
      </c>
      <c r="J1722" s="141">
        <f t="shared" si="816"/>
        <v>19</v>
      </c>
      <c r="K1722" s="141">
        <f t="shared" si="830"/>
        <v>4</v>
      </c>
      <c r="L1722" s="8">
        <f t="shared" si="817"/>
        <v>1.0011762200000001</v>
      </c>
      <c r="M1722" s="142">
        <f t="shared" si="829"/>
        <v>1.00559942</v>
      </c>
      <c r="N1722" s="142">
        <f t="shared" si="824"/>
        <v>1.3663952375213482</v>
      </c>
      <c r="O1722" s="135">
        <f t="shared" si="826"/>
        <v>1.3680024099999999</v>
      </c>
      <c r="P1722" s="135">
        <f t="shared" si="809"/>
        <v>771.32759415999999</v>
      </c>
      <c r="Q1722" s="190">
        <f t="shared" si="821"/>
        <v>0</v>
      </c>
      <c r="R1722" s="191">
        <f t="shared" si="818"/>
        <v>0</v>
      </c>
      <c r="S1722" s="135">
        <f t="shared" si="810"/>
        <v>0</v>
      </c>
      <c r="T1722" s="145">
        <f t="shared" si="819"/>
        <v>7.8600000000000003E-2</v>
      </c>
      <c r="U1722" s="143">
        <f t="shared" si="825"/>
        <v>4</v>
      </c>
      <c r="V1722" s="143">
        <v>252</v>
      </c>
      <c r="W1722" s="142">
        <f t="shared" si="811"/>
        <v>1.0012017360000001</v>
      </c>
      <c r="X1722" s="135">
        <f t="shared" si="812"/>
        <v>0.92693212999999997</v>
      </c>
      <c r="Y1722" s="135">
        <f t="shared" si="813"/>
        <v>0</v>
      </c>
      <c r="Z1722" s="148" t="str">
        <f t="shared" si="822"/>
        <v>A+J=</v>
      </c>
      <c r="AA1722" s="140">
        <f t="shared" si="823"/>
        <v>45797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4"/>
      <c r="DX1722" s="1"/>
      <c r="DY1722" s="1"/>
      <c r="DZ1722" s="1"/>
      <c r="EA1722" s="1"/>
      <c r="EB1722" s="1"/>
      <c r="EC1722" s="1"/>
    </row>
    <row r="1723" spans="1:133" ht="15" x14ac:dyDescent="0.2">
      <c r="A1723" s="134">
        <f t="shared" si="814"/>
        <v>45776</v>
      </c>
      <c r="B1723" s="135">
        <f t="shared" si="806"/>
        <v>772.71349717999999</v>
      </c>
      <c r="C1723" s="220">
        <f t="shared" si="805"/>
        <v>563.83496734044866</v>
      </c>
      <c r="D1723" s="136">
        <f t="shared" si="815"/>
        <v>6997.15</v>
      </c>
      <c r="E1723" s="137">
        <f t="shared" si="827"/>
        <v>7036.33</v>
      </c>
      <c r="F1723" s="138">
        <f t="shared" si="828"/>
        <v>45738</v>
      </c>
      <c r="G1723" s="139">
        <f t="shared" si="807"/>
        <v>5.5994226220676957E-3</v>
      </c>
      <c r="H1723" s="140">
        <f t="shared" si="820"/>
        <v>45797</v>
      </c>
      <c r="I1723" s="140">
        <f t="shared" si="808"/>
        <v>45797</v>
      </c>
      <c r="J1723" s="141">
        <f t="shared" si="816"/>
        <v>19</v>
      </c>
      <c r="K1723" s="141">
        <f t="shared" si="830"/>
        <v>5</v>
      </c>
      <c r="L1723" s="8">
        <f t="shared" si="817"/>
        <v>1.0014704999999999</v>
      </c>
      <c r="M1723" s="142">
        <f t="shared" si="829"/>
        <v>1.00559942</v>
      </c>
      <c r="N1723" s="142">
        <f t="shared" si="824"/>
        <v>1.3663952375213482</v>
      </c>
      <c r="O1723" s="135">
        <f t="shared" si="826"/>
        <v>1.3684045199999999</v>
      </c>
      <c r="P1723" s="135">
        <f t="shared" si="809"/>
        <v>771.55431783999995</v>
      </c>
      <c r="Q1723" s="190">
        <f t="shared" si="821"/>
        <v>0</v>
      </c>
      <c r="R1723" s="191">
        <f t="shared" si="818"/>
        <v>0</v>
      </c>
      <c r="S1723" s="135">
        <f t="shared" si="810"/>
        <v>0</v>
      </c>
      <c r="T1723" s="145">
        <f t="shared" si="819"/>
        <v>7.8600000000000003E-2</v>
      </c>
      <c r="U1723" s="143">
        <f t="shared" si="825"/>
        <v>5</v>
      </c>
      <c r="V1723" s="143">
        <v>252</v>
      </c>
      <c r="W1723" s="142">
        <f t="shared" si="811"/>
        <v>1.0015023949999999</v>
      </c>
      <c r="X1723" s="135">
        <f t="shared" si="812"/>
        <v>1.1591793399999999</v>
      </c>
      <c r="Y1723" s="135">
        <f t="shared" si="813"/>
        <v>0</v>
      </c>
      <c r="Z1723" s="148" t="str">
        <f t="shared" si="822"/>
        <v>A+J=</v>
      </c>
      <c r="AA1723" s="140">
        <f t="shared" si="823"/>
        <v>45797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4"/>
      <c r="DX1723" s="1"/>
      <c r="DY1723" s="1"/>
      <c r="DZ1723" s="1"/>
      <c r="EA1723" s="1"/>
      <c r="EB1723" s="1"/>
      <c r="EC1723" s="1"/>
    </row>
    <row r="1724" spans="1:133" ht="15" x14ac:dyDescent="0.2">
      <c r="A1724" s="134">
        <f t="shared" si="814"/>
        <v>45777</v>
      </c>
      <c r="B1724" s="135">
        <f t="shared" si="806"/>
        <v>773.17273111999998</v>
      </c>
      <c r="C1724" s="220">
        <f t="shared" si="805"/>
        <v>563.83496734044866</v>
      </c>
      <c r="D1724" s="136">
        <f t="shared" si="815"/>
        <v>6997.15</v>
      </c>
      <c r="E1724" s="137">
        <f t="shared" si="827"/>
        <v>7036.33</v>
      </c>
      <c r="F1724" s="138">
        <f t="shared" si="828"/>
        <v>45738</v>
      </c>
      <c r="G1724" s="139">
        <f t="shared" si="807"/>
        <v>5.5994226220676957E-3</v>
      </c>
      <c r="H1724" s="140">
        <f t="shared" si="820"/>
        <v>45797</v>
      </c>
      <c r="I1724" s="140">
        <f t="shared" si="808"/>
        <v>45797</v>
      </c>
      <c r="J1724" s="141">
        <f t="shared" si="816"/>
        <v>19</v>
      </c>
      <c r="K1724" s="141">
        <f t="shared" si="830"/>
        <v>6</v>
      </c>
      <c r="L1724" s="8">
        <f t="shared" si="817"/>
        <v>1.00176486</v>
      </c>
      <c r="M1724" s="142">
        <f t="shared" si="829"/>
        <v>1.00559942</v>
      </c>
      <c r="N1724" s="142">
        <f t="shared" si="824"/>
        <v>1.3663952375213482</v>
      </c>
      <c r="O1724" s="135">
        <f t="shared" si="826"/>
        <v>1.36880673</v>
      </c>
      <c r="P1724" s="135">
        <f t="shared" si="809"/>
        <v>771.78109789999996</v>
      </c>
      <c r="Q1724" s="190">
        <f t="shared" si="821"/>
        <v>0</v>
      </c>
      <c r="R1724" s="191">
        <f t="shared" si="818"/>
        <v>0</v>
      </c>
      <c r="S1724" s="135">
        <f t="shared" si="810"/>
        <v>0</v>
      </c>
      <c r="T1724" s="145">
        <f t="shared" si="819"/>
        <v>7.8600000000000003E-2</v>
      </c>
      <c r="U1724" s="143">
        <f t="shared" si="825"/>
        <v>6</v>
      </c>
      <c r="V1724" s="143">
        <v>252</v>
      </c>
      <c r="W1724" s="142">
        <f t="shared" si="811"/>
        <v>1.001803145</v>
      </c>
      <c r="X1724" s="135">
        <f t="shared" si="812"/>
        <v>1.3916332199999999</v>
      </c>
      <c r="Y1724" s="135">
        <f t="shared" si="813"/>
        <v>0</v>
      </c>
      <c r="Z1724" s="148" t="str">
        <f t="shared" si="822"/>
        <v>A+J=</v>
      </c>
      <c r="AA1724" s="140">
        <f t="shared" si="823"/>
        <v>45797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4"/>
      <c r="DX1724" s="1"/>
      <c r="DY1724" s="1"/>
      <c r="DZ1724" s="1"/>
      <c r="EA1724" s="1"/>
      <c r="EB1724" s="1"/>
      <c r="EC1724" s="1"/>
    </row>
    <row r="1725" spans="1:133" ht="15" x14ac:dyDescent="0.2">
      <c r="A1725" s="134">
        <f t="shared" si="814"/>
        <v>45778</v>
      </c>
      <c r="B1725" s="135">
        <f t="shared" si="806"/>
        <v>773.63223309999989</v>
      </c>
      <c r="C1725" s="220">
        <f t="shared" si="805"/>
        <v>563.83496734044866</v>
      </c>
      <c r="D1725" s="136">
        <f t="shared" si="815"/>
        <v>6997.15</v>
      </c>
      <c r="E1725" s="137">
        <f t="shared" si="827"/>
        <v>7036.33</v>
      </c>
      <c r="F1725" s="138">
        <f t="shared" si="828"/>
        <v>45738</v>
      </c>
      <c r="G1725" s="139">
        <f t="shared" si="807"/>
        <v>5.5994226220676957E-3</v>
      </c>
      <c r="H1725" s="140">
        <f t="shared" si="820"/>
        <v>45797</v>
      </c>
      <c r="I1725" s="140">
        <f t="shared" si="808"/>
        <v>45797</v>
      </c>
      <c r="J1725" s="141">
        <f t="shared" si="816"/>
        <v>19</v>
      </c>
      <c r="K1725" s="141">
        <f t="shared" si="830"/>
        <v>7</v>
      </c>
      <c r="L1725" s="8">
        <f t="shared" si="817"/>
        <v>1.0020593</v>
      </c>
      <c r="M1725" s="142">
        <f t="shared" si="829"/>
        <v>1.00559942</v>
      </c>
      <c r="N1725" s="142">
        <f t="shared" si="824"/>
        <v>1.3663952375213482</v>
      </c>
      <c r="O1725" s="135">
        <f t="shared" si="826"/>
        <v>1.36920905</v>
      </c>
      <c r="P1725" s="135">
        <f t="shared" si="809"/>
        <v>772.00793997999995</v>
      </c>
      <c r="Q1725" s="190">
        <f t="shared" si="821"/>
        <v>0</v>
      </c>
      <c r="R1725" s="191">
        <f t="shared" si="818"/>
        <v>0</v>
      </c>
      <c r="S1725" s="135">
        <f t="shared" si="810"/>
        <v>0</v>
      </c>
      <c r="T1725" s="145">
        <f t="shared" si="819"/>
        <v>7.8600000000000003E-2</v>
      </c>
      <c r="U1725" s="143">
        <f t="shared" si="825"/>
        <v>7</v>
      </c>
      <c r="V1725" s="143">
        <v>252</v>
      </c>
      <c r="W1725" s="142">
        <f t="shared" si="811"/>
        <v>1.002103985</v>
      </c>
      <c r="X1725" s="135">
        <f t="shared" si="812"/>
        <v>1.6242931199999999</v>
      </c>
      <c r="Y1725" s="135">
        <f t="shared" si="813"/>
        <v>0</v>
      </c>
      <c r="Z1725" s="148" t="str">
        <f t="shared" si="822"/>
        <v>A+J=</v>
      </c>
      <c r="AA1725" s="140">
        <f t="shared" si="823"/>
        <v>45797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4"/>
      <c r="DX1725" s="1"/>
      <c r="DY1725" s="1"/>
      <c r="DZ1725" s="1"/>
      <c r="EA1725" s="1"/>
      <c r="EB1725" s="1"/>
      <c r="EC1725" s="1"/>
    </row>
    <row r="1726" spans="1:133" ht="15" x14ac:dyDescent="0.2">
      <c r="A1726" s="134">
        <f t="shared" si="814"/>
        <v>45779</v>
      </c>
      <c r="B1726" s="135">
        <f t="shared" si="806"/>
        <v>773.63223309999989</v>
      </c>
      <c r="C1726" s="220">
        <f t="shared" si="805"/>
        <v>563.83496734044866</v>
      </c>
      <c r="D1726" s="136">
        <f t="shared" si="815"/>
        <v>6997.15</v>
      </c>
      <c r="E1726" s="137">
        <f t="shared" si="827"/>
        <v>7036.33</v>
      </c>
      <c r="F1726" s="138">
        <f t="shared" si="828"/>
        <v>45738</v>
      </c>
      <c r="G1726" s="139">
        <f t="shared" si="807"/>
        <v>5.5994226220676957E-3</v>
      </c>
      <c r="H1726" s="140">
        <f t="shared" si="820"/>
        <v>45797</v>
      </c>
      <c r="I1726" s="140">
        <f t="shared" si="808"/>
        <v>45797</v>
      </c>
      <c r="J1726" s="141">
        <f t="shared" si="816"/>
        <v>19</v>
      </c>
      <c r="K1726" s="141">
        <f t="shared" si="830"/>
        <v>7</v>
      </c>
      <c r="L1726" s="8">
        <f t="shared" si="817"/>
        <v>1.0020593</v>
      </c>
      <c r="M1726" s="142">
        <f t="shared" si="829"/>
        <v>1.00559942</v>
      </c>
      <c r="N1726" s="142">
        <f t="shared" si="824"/>
        <v>1.3663952375213482</v>
      </c>
      <c r="O1726" s="135">
        <f t="shared" si="826"/>
        <v>1.36920905</v>
      </c>
      <c r="P1726" s="135">
        <f t="shared" si="809"/>
        <v>772.00793997999995</v>
      </c>
      <c r="Q1726" s="190">
        <f t="shared" si="821"/>
        <v>0</v>
      </c>
      <c r="R1726" s="191">
        <f t="shared" si="818"/>
        <v>0</v>
      </c>
      <c r="S1726" s="135">
        <f t="shared" si="810"/>
        <v>0</v>
      </c>
      <c r="T1726" s="145">
        <f t="shared" si="819"/>
        <v>7.8600000000000003E-2</v>
      </c>
      <c r="U1726" s="143">
        <f t="shared" si="825"/>
        <v>7</v>
      </c>
      <c r="V1726" s="143">
        <v>252</v>
      </c>
      <c r="W1726" s="142">
        <f t="shared" si="811"/>
        <v>1.002103985</v>
      </c>
      <c r="X1726" s="135">
        <f t="shared" si="812"/>
        <v>1.6242931199999999</v>
      </c>
      <c r="Y1726" s="135">
        <f t="shared" si="813"/>
        <v>0</v>
      </c>
      <c r="Z1726" s="148" t="str">
        <f t="shared" si="822"/>
        <v>A+J=</v>
      </c>
      <c r="AA1726" s="140">
        <f t="shared" si="823"/>
        <v>45797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4"/>
      <c r="DX1726" s="1"/>
      <c r="DY1726" s="1"/>
      <c r="DZ1726" s="1"/>
      <c r="EA1726" s="1"/>
      <c r="EB1726" s="1"/>
      <c r="EC1726" s="1"/>
    </row>
    <row r="1727" spans="1:133" ht="15" x14ac:dyDescent="0.2">
      <c r="A1727" s="134">
        <f t="shared" si="814"/>
        <v>45780</v>
      </c>
      <c r="B1727" s="135">
        <f t="shared" si="806"/>
        <v>774.09202097000002</v>
      </c>
      <c r="C1727" s="220">
        <f t="shared" si="805"/>
        <v>563.83496734044866</v>
      </c>
      <c r="D1727" s="136">
        <f t="shared" si="815"/>
        <v>6997.15</v>
      </c>
      <c r="E1727" s="137">
        <f t="shared" si="827"/>
        <v>7036.33</v>
      </c>
      <c r="F1727" s="138">
        <f t="shared" si="828"/>
        <v>45738</v>
      </c>
      <c r="G1727" s="139">
        <f t="shared" si="807"/>
        <v>5.5994226220676957E-3</v>
      </c>
      <c r="H1727" s="140">
        <f t="shared" si="820"/>
        <v>45797</v>
      </c>
      <c r="I1727" s="140">
        <f t="shared" si="808"/>
        <v>45797</v>
      </c>
      <c r="J1727" s="141">
        <f t="shared" si="816"/>
        <v>19</v>
      </c>
      <c r="K1727" s="141">
        <f t="shared" si="830"/>
        <v>8</v>
      </c>
      <c r="L1727" s="8">
        <f t="shared" si="817"/>
        <v>1.0023538400000001</v>
      </c>
      <c r="M1727" s="142">
        <f t="shared" si="829"/>
        <v>1.00559942</v>
      </c>
      <c r="N1727" s="142">
        <f t="shared" si="824"/>
        <v>1.3663952375213482</v>
      </c>
      <c r="O1727" s="135">
        <f t="shared" si="826"/>
        <v>1.3696115099999999</v>
      </c>
      <c r="P1727" s="135">
        <f t="shared" si="809"/>
        <v>772.23486100000002</v>
      </c>
      <c r="Q1727" s="190">
        <f t="shared" si="821"/>
        <v>0</v>
      </c>
      <c r="R1727" s="191">
        <f t="shared" si="818"/>
        <v>0</v>
      </c>
      <c r="S1727" s="135">
        <f t="shared" si="810"/>
        <v>0</v>
      </c>
      <c r="T1727" s="145">
        <f t="shared" si="819"/>
        <v>7.8600000000000003E-2</v>
      </c>
      <c r="U1727" s="143">
        <f t="shared" si="825"/>
        <v>8</v>
      </c>
      <c r="V1727" s="143">
        <v>252</v>
      </c>
      <c r="W1727" s="142">
        <f t="shared" si="811"/>
        <v>1.0024049159999999</v>
      </c>
      <c r="X1727" s="135">
        <f t="shared" si="812"/>
        <v>1.8571599700000001</v>
      </c>
      <c r="Y1727" s="135">
        <f t="shared" si="813"/>
        <v>0</v>
      </c>
      <c r="Z1727" s="148" t="str">
        <f t="shared" si="822"/>
        <v>A+J=</v>
      </c>
      <c r="AA1727" s="140">
        <f t="shared" si="823"/>
        <v>45797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4"/>
      <c r="DX1727" s="1"/>
      <c r="DY1727" s="1"/>
      <c r="DZ1727" s="1"/>
      <c r="EA1727" s="1"/>
      <c r="EB1727" s="1"/>
      <c r="EC1727" s="1"/>
    </row>
    <row r="1728" spans="1:133" ht="15" x14ac:dyDescent="0.2">
      <c r="A1728" s="134">
        <f t="shared" si="814"/>
        <v>45781</v>
      </c>
      <c r="B1728" s="135">
        <f t="shared" si="806"/>
        <v>774.09202097000002</v>
      </c>
      <c r="C1728" s="220">
        <f t="shared" si="805"/>
        <v>563.83496734044866</v>
      </c>
      <c r="D1728" s="136">
        <f t="shared" si="815"/>
        <v>6997.15</v>
      </c>
      <c r="E1728" s="137">
        <f t="shared" si="827"/>
        <v>7036.33</v>
      </c>
      <c r="F1728" s="138">
        <f t="shared" si="828"/>
        <v>45738</v>
      </c>
      <c r="G1728" s="139">
        <f t="shared" si="807"/>
        <v>5.5994226220676957E-3</v>
      </c>
      <c r="H1728" s="140">
        <f t="shared" si="820"/>
        <v>45797</v>
      </c>
      <c r="I1728" s="140">
        <f t="shared" si="808"/>
        <v>45797</v>
      </c>
      <c r="J1728" s="141">
        <f t="shared" si="816"/>
        <v>19</v>
      </c>
      <c r="K1728" s="141">
        <f t="shared" si="830"/>
        <v>8</v>
      </c>
      <c r="L1728" s="8">
        <f t="shared" si="817"/>
        <v>1.0023538400000001</v>
      </c>
      <c r="M1728" s="142">
        <f t="shared" si="829"/>
        <v>1.00559942</v>
      </c>
      <c r="N1728" s="142">
        <f t="shared" si="824"/>
        <v>1.3663952375213482</v>
      </c>
      <c r="O1728" s="135">
        <f t="shared" si="826"/>
        <v>1.3696115099999999</v>
      </c>
      <c r="P1728" s="135">
        <f t="shared" si="809"/>
        <v>772.23486100000002</v>
      </c>
      <c r="Q1728" s="190">
        <f t="shared" si="821"/>
        <v>0</v>
      </c>
      <c r="R1728" s="191">
        <f t="shared" si="818"/>
        <v>0</v>
      </c>
      <c r="S1728" s="135">
        <f t="shared" si="810"/>
        <v>0</v>
      </c>
      <c r="T1728" s="145">
        <f t="shared" si="819"/>
        <v>7.8600000000000003E-2</v>
      </c>
      <c r="U1728" s="143">
        <f t="shared" si="825"/>
        <v>8</v>
      </c>
      <c r="V1728" s="143">
        <v>252</v>
      </c>
      <c r="W1728" s="142">
        <f t="shared" si="811"/>
        <v>1.0024049159999999</v>
      </c>
      <c r="X1728" s="135">
        <f t="shared" si="812"/>
        <v>1.8571599700000001</v>
      </c>
      <c r="Y1728" s="135">
        <f t="shared" si="813"/>
        <v>0</v>
      </c>
      <c r="Z1728" s="148" t="str">
        <f t="shared" si="822"/>
        <v>A+J=</v>
      </c>
      <c r="AA1728" s="140">
        <f t="shared" si="823"/>
        <v>45797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4"/>
      <c r="DX1728" s="1"/>
      <c r="DY1728" s="1"/>
      <c r="DZ1728" s="1"/>
      <c r="EA1728" s="1"/>
      <c r="EB1728" s="1"/>
      <c r="EC1728" s="1"/>
    </row>
    <row r="1729" spans="1:133" ht="15" x14ac:dyDescent="0.2">
      <c r="A1729" s="134">
        <f t="shared" si="814"/>
        <v>45782</v>
      </c>
      <c r="B1729" s="135">
        <f t="shared" si="806"/>
        <v>774.09202097000002</v>
      </c>
      <c r="C1729" s="220">
        <f t="shared" si="805"/>
        <v>563.83496734044866</v>
      </c>
      <c r="D1729" s="136">
        <f t="shared" si="815"/>
        <v>6997.15</v>
      </c>
      <c r="E1729" s="137">
        <f t="shared" si="827"/>
        <v>7036.33</v>
      </c>
      <c r="F1729" s="138">
        <f t="shared" si="828"/>
        <v>45738</v>
      </c>
      <c r="G1729" s="139">
        <f t="shared" si="807"/>
        <v>5.5994226220676957E-3</v>
      </c>
      <c r="H1729" s="140">
        <f t="shared" si="820"/>
        <v>45797</v>
      </c>
      <c r="I1729" s="140">
        <f t="shared" si="808"/>
        <v>45797</v>
      </c>
      <c r="J1729" s="141">
        <f t="shared" si="816"/>
        <v>19</v>
      </c>
      <c r="K1729" s="141">
        <f t="shared" si="830"/>
        <v>8</v>
      </c>
      <c r="L1729" s="8">
        <f t="shared" si="817"/>
        <v>1.0023538400000001</v>
      </c>
      <c r="M1729" s="142">
        <f t="shared" si="829"/>
        <v>1.00559942</v>
      </c>
      <c r="N1729" s="142">
        <f t="shared" si="824"/>
        <v>1.3663952375213482</v>
      </c>
      <c r="O1729" s="135">
        <f t="shared" si="826"/>
        <v>1.3696115099999999</v>
      </c>
      <c r="P1729" s="135">
        <f t="shared" si="809"/>
        <v>772.23486100000002</v>
      </c>
      <c r="Q1729" s="190">
        <f t="shared" si="821"/>
        <v>0</v>
      </c>
      <c r="R1729" s="191">
        <f t="shared" si="818"/>
        <v>0</v>
      </c>
      <c r="S1729" s="135">
        <f t="shared" si="810"/>
        <v>0</v>
      </c>
      <c r="T1729" s="145">
        <f t="shared" si="819"/>
        <v>7.8600000000000003E-2</v>
      </c>
      <c r="U1729" s="143">
        <f t="shared" si="825"/>
        <v>8</v>
      </c>
      <c r="V1729" s="143">
        <v>252</v>
      </c>
      <c r="W1729" s="142">
        <f t="shared" si="811"/>
        <v>1.0024049159999999</v>
      </c>
      <c r="X1729" s="135">
        <f t="shared" si="812"/>
        <v>1.8571599700000001</v>
      </c>
      <c r="Y1729" s="135">
        <f t="shared" si="813"/>
        <v>0</v>
      </c>
      <c r="Z1729" s="148" t="str">
        <f t="shared" si="822"/>
        <v>A+J=</v>
      </c>
      <c r="AA1729" s="140">
        <f t="shared" si="823"/>
        <v>45797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4"/>
      <c r="DX1729" s="1"/>
      <c r="DY1729" s="1"/>
      <c r="DZ1729" s="1"/>
      <c r="EA1729" s="1"/>
      <c r="EB1729" s="1"/>
      <c r="EC1729" s="1"/>
    </row>
    <row r="1730" spans="1:133" ht="15" x14ac:dyDescent="0.2">
      <c r="A1730" s="134">
        <f t="shared" si="814"/>
        <v>45783</v>
      </c>
      <c r="B1730" s="135">
        <f t="shared" si="806"/>
        <v>774.55207712999993</v>
      </c>
      <c r="C1730" s="220">
        <f t="shared" si="805"/>
        <v>563.83496734044866</v>
      </c>
      <c r="D1730" s="136">
        <f t="shared" si="815"/>
        <v>6997.15</v>
      </c>
      <c r="E1730" s="137">
        <f t="shared" si="827"/>
        <v>7036.33</v>
      </c>
      <c r="F1730" s="138">
        <f t="shared" si="828"/>
        <v>45738</v>
      </c>
      <c r="G1730" s="139">
        <f t="shared" si="807"/>
        <v>5.5994226220676957E-3</v>
      </c>
      <c r="H1730" s="140">
        <f t="shared" si="820"/>
        <v>45797</v>
      </c>
      <c r="I1730" s="140">
        <f t="shared" si="808"/>
        <v>45797</v>
      </c>
      <c r="J1730" s="141">
        <f t="shared" si="816"/>
        <v>19</v>
      </c>
      <c r="K1730" s="141">
        <f t="shared" si="830"/>
        <v>9</v>
      </c>
      <c r="L1730" s="8">
        <f t="shared" si="817"/>
        <v>1.0026484600000001</v>
      </c>
      <c r="M1730" s="142">
        <f t="shared" si="829"/>
        <v>1.00559942</v>
      </c>
      <c r="N1730" s="142">
        <f t="shared" si="824"/>
        <v>1.3663952375213482</v>
      </c>
      <c r="O1730" s="135">
        <f t="shared" si="826"/>
        <v>1.37001408</v>
      </c>
      <c r="P1730" s="135">
        <f t="shared" si="809"/>
        <v>772.46184404999997</v>
      </c>
      <c r="Q1730" s="190">
        <f t="shared" si="821"/>
        <v>0</v>
      </c>
      <c r="R1730" s="191">
        <f t="shared" si="818"/>
        <v>0</v>
      </c>
      <c r="S1730" s="135">
        <f t="shared" si="810"/>
        <v>0</v>
      </c>
      <c r="T1730" s="145">
        <f t="shared" si="819"/>
        <v>7.8600000000000003E-2</v>
      </c>
      <c r="U1730" s="143">
        <f t="shared" si="825"/>
        <v>9</v>
      </c>
      <c r="V1730" s="143">
        <v>252</v>
      </c>
      <c r="W1730" s="142">
        <f t="shared" si="811"/>
        <v>1.002705937</v>
      </c>
      <c r="X1730" s="135">
        <f t="shared" si="812"/>
        <v>2.09023308</v>
      </c>
      <c r="Y1730" s="135">
        <f t="shared" si="813"/>
        <v>0</v>
      </c>
      <c r="Z1730" s="148" t="str">
        <f t="shared" si="822"/>
        <v>A+J=</v>
      </c>
      <c r="AA1730" s="140">
        <f t="shared" si="823"/>
        <v>45797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4"/>
      <c r="DX1730" s="1"/>
      <c r="DY1730" s="1"/>
      <c r="DZ1730" s="1"/>
      <c r="EA1730" s="1"/>
      <c r="EB1730" s="1"/>
      <c r="EC1730" s="1"/>
    </row>
    <row r="1731" spans="1:133" ht="15" x14ac:dyDescent="0.2">
      <c r="A1731" s="134">
        <f t="shared" si="814"/>
        <v>45784</v>
      </c>
      <c r="B1731" s="135">
        <f t="shared" si="806"/>
        <v>775.01239602999999</v>
      </c>
      <c r="C1731" s="220">
        <f t="shared" si="805"/>
        <v>563.83496734044866</v>
      </c>
      <c r="D1731" s="136">
        <f t="shared" si="815"/>
        <v>6997.15</v>
      </c>
      <c r="E1731" s="137">
        <f t="shared" si="827"/>
        <v>7036.33</v>
      </c>
      <c r="F1731" s="138">
        <f t="shared" si="828"/>
        <v>45738</v>
      </c>
      <c r="G1731" s="139">
        <f t="shared" si="807"/>
        <v>5.5994226220676957E-3</v>
      </c>
      <c r="H1731" s="140">
        <f t="shared" si="820"/>
        <v>45797</v>
      </c>
      <c r="I1731" s="140">
        <f t="shared" si="808"/>
        <v>45797</v>
      </c>
      <c r="J1731" s="141">
        <f t="shared" si="816"/>
        <v>19</v>
      </c>
      <c r="K1731" s="141">
        <f t="shared" si="830"/>
        <v>10</v>
      </c>
      <c r="L1731" s="8">
        <f t="shared" si="817"/>
        <v>1.0029431600000001</v>
      </c>
      <c r="M1731" s="142">
        <f t="shared" si="829"/>
        <v>1.00559942</v>
      </c>
      <c r="N1731" s="142">
        <f t="shared" si="824"/>
        <v>1.3663952375213482</v>
      </c>
      <c r="O1731" s="135">
        <f t="shared" si="826"/>
        <v>1.37041675</v>
      </c>
      <c r="P1731" s="135">
        <f t="shared" si="809"/>
        <v>772.68888346999995</v>
      </c>
      <c r="Q1731" s="190">
        <f t="shared" si="821"/>
        <v>0</v>
      </c>
      <c r="R1731" s="191">
        <f t="shared" si="818"/>
        <v>0</v>
      </c>
      <c r="S1731" s="135">
        <f t="shared" si="810"/>
        <v>0</v>
      </c>
      <c r="T1731" s="145">
        <f t="shared" si="819"/>
        <v>7.8600000000000003E-2</v>
      </c>
      <c r="U1731" s="143">
        <f t="shared" si="825"/>
        <v>10</v>
      </c>
      <c r="V1731" s="143">
        <v>252</v>
      </c>
      <c r="W1731" s="142">
        <f t="shared" si="811"/>
        <v>1.003007048</v>
      </c>
      <c r="X1731" s="135">
        <f t="shared" si="812"/>
        <v>2.3235125600000002</v>
      </c>
      <c r="Y1731" s="135">
        <f t="shared" si="813"/>
        <v>0</v>
      </c>
      <c r="Z1731" s="148" t="str">
        <f t="shared" si="822"/>
        <v>A+J=</v>
      </c>
      <c r="AA1731" s="140">
        <f t="shared" si="823"/>
        <v>45797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4"/>
      <c r="DX1731" s="1"/>
      <c r="DY1731" s="1"/>
      <c r="DZ1731" s="1"/>
      <c r="EA1731" s="1"/>
      <c r="EB1731" s="1"/>
      <c r="EC1731" s="1"/>
    </row>
    <row r="1732" spans="1:133" ht="15" x14ac:dyDescent="0.2">
      <c r="A1732" s="134">
        <f t="shared" si="814"/>
        <v>45785</v>
      </c>
      <c r="B1732" s="135">
        <f t="shared" si="806"/>
        <v>775.47299553999994</v>
      </c>
      <c r="C1732" s="220">
        <f t="shared" si="805"/>
        <v>563.83496734044866</v>
      </c>
      <c r="D1732" s="136">
        <f t="shared" si="815"/>
        <v>6997.15</v>
      </c>
      <c r="E1732" s="137">
        <f t="shared" si="827"/>
        <v>7036.33</v>
      </c>
      <c r="F1732" s="138">
        <f t="shared" si="828"/>
        <v>45738</v>
      </c>
      <c r="G1732" s="139">
        <f t="shared" si="807"/>
        <v>5.5994226220676957E-3</v>
      </c>
      <c r="H1732" s="140">
        <f t="shared" si="820"/>
        <v>45797</v>
      </c>
      <c r="I1732" s="140">
        <f t="shared" si="808"/>
        <v>45797</v>
      </c>
      <c r="J1732" s="141">
        <f t="shared" si="816"/>
        <v>19</v>
      </c>
      <c r="K1732" s="141">
        <f t="shared" si="830"/>
        <v>11</v>
      </c>
      <c r="L1732" s="8">
        <f t="shared" si="817"/>
        <v>1.0032379499999999</v>
      </c>
      <c r="M1732" s="142">
        <f t="shared" si="829"/>
        <v>1.00559942</v>
      </c>
      <c r="N1732" s="142">
        <f t="shared" si="824"/>
        <v>1.3663952375213482</v>
      </c>
      <c r="O1732" s="135">
        <f t="shared" si="826"/>
        <v>1.37081955</v>
      </c>
      <c r="P1732" s="135">
        <f t="shared" si="809"/>
        <v>772.9159962</v>
      </c>
      <c r="Q1732" s="190">
        <f t="shared" si="821"/>
        <v>0</v>
      </c>
      <c r="R1732" s="191">
        <f t="shared" si="818"/>
        <v>0</v>
      </c>
      <c r="S1732" s="135">
        <f t="shared" si="810"/>
        <v>0</v>
      </c>
      <c r="T1732" s="145">
        <f t="shared" si="819"/>
        <v>7.8600000000000003E-2</v>
      </c>
      <c r="U1732" s="143">
        <f t="shared" si="825"/>
        <v>11</v>
      </c>
      <c r="V1732" s="143">
        <v>252</v>
      </c>
      <c r="W1732" s="142">
        <f t="shared" si="811"/>
        <v>1.0033082499999999</v>
      </c>
      <c r="X1732" s="135">
        <f t="shared" si="812"/>
        <v>2.55699934</v>
      </c>
      <c r="Y1732" s="135">
        <f t="shared" si="813"/>
        <v>0</v>
      </c>
      <c r="Z1732" s="148" t="str">
        <f t="shared" si="822"/>
        <v>A+J=</v>
      </c>
      <c r="AA1732" s="140">
        <f t="shared" si="823"/>
        <v>45797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4"/>
      <c r="DX1732" s="1"/>
      <c r="DY1732" s="1"/>
      <c r="DZ1732" s="1"/>
      <c r="EA1732" s="1"/>
      <c r="EB1732" s="1"/>
      <c r="EC1732" s="1"/>
    </row>
    <row r="1733" spans="1:133" ht="15" x14ac:dyDescent="0.2">
      <c r="A1733" s="134">
        <f t="shared" si="814"/>
        <v>45786</v>
      </c>
      <c r="B1733" s="135">
        <f t="shared" si="806"/>
        <v>775.93386934</v>
      </c>
      <c r="C1733" s="220">
        <f t="shared" si="805"/>
        <v>563.83496734044866</v>
      </c>
      <c r="D1733" s="136">
        <f t="shared" si="815"/>
        <v>6997.15</v>
      </c>
      <c r="E1733" s="137">
        <f t="shared" si="827"/>
        <v>7036.33</v>
      </c>
      <c r="F1733" s="138">
        <f t="shared" si="828"/>
        <v>45738</v>
      </c>
      <c r="G1733" s="139">
        <f t="shared" si="807"/>
        <v>5.5994226220676957E-3</v>
      </c>
      <c r="H1733" s="140">
        <f t="shared" si="820"/>
        <v>45797</v>
      </c>
      <c r="I1733" s="140">
        <f t="shared" si="808"/>
        <v>45797</v>
      </c>
      <c r="J1733" s="141">
        <f t="shared" si="816"/>
        <v>19</v>
      </c>
      <c r="K1733" s="141">
        <f t="shared" si="830"/>
        <v>12</v>
      </c>
      <c r="L1733" s="8">
        <f t="shared" si="817"/>
        <v>1.0035328299999999</v>
      </c>
      <c r="M1733" s="142">
        <f t="shared" si="829"/>
        <v>1.00559942</v>
      </c>
      <c r="N1733" s="142">
        <f t="shared" si="824"/>
        <v>1.3663952375213482</v>
      </c>
      <c r="O1733" s="135">
        <f t="shared" si="826"/>
        <v>1.37122247</v>
      </c>
      <c r="P1733" s="135">
        <f t="shared" si="809"/>
        <v>773.14317658000004</v>
      </c>
      <c r="Q1733" s="190">
        <f t="shared" si="821"/>
        <v>0</v>
      </c>
      <c r="R1733" s="191">
        <f t="shared" si="818"/>
        <v>0</v>
      </c>
      <c r="S1733" s="135">
        <f t="shared" si="810"/>
        <v>0</v>
      </c>
      <c r="T1733" s="145">
        <f t="shared" si="819"/>
        <v>7.8600000000000003E-2</v>
      </c>
      <c r="U1733" s="143">
        <f t="shared" si="825"/>
        <v>12</v>
      </c>
      <c r="V1733" s="143">
        <v>252</v>
      </c>
      <c r="W1733" s="142">
        <f t="shared" si="811"/>
        <v>1.003609542</v>
      </c>
      <c r="X1733" s="135">
        <f t="shared" si="812"/>
        <v>2.7906927600000002</v>
      </c>
      <c r="Y1733" s="135">
        <f t="shared" si="813"/>
        <v>0</v>
      </c>
      <c r="Z1733" s="148" t="str">
        <f t="shared" si="822"/>
        <v>A+J=</v>
      </c>
      <c r="AA1733" s="140">
        <f t="shared" si="823"/>
        <v>45797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4"/>
      <c r="DX1733" s="1"/>
      <c r="DY1733" s="1"/>
      <c r="DZ1733" s="1"/>
      <c r="EA1733" s="1"/>
      <c r="EB1733" s="1"/>
      <c r="EC1733" s="1"/>
    </row>
    <row r="1734" spans="1:133" ht="15" x14ac:dyDescent="0.2">
      <c r="A1734" s="134">
        <f t="shared" si="814"/>
        <v>45787</v>
      </c>
      <c r="B1734" s="135">
        <f t="shared" si="806"/>
        <v>776.39502324</v>
      </c>
      <c r="C1734" s="220">
        <f t="shared" si="805"/>
        <v>563.83496734044866</v>
      </c>
      <c r="D1734" s="136">
        <f t="shared" si="815"/>
        <v>6997.15</v>
      </c>
      <c r="E1734" s="137">
        <f t="shared" si="827"/>
        <v>7036.33</v>
      </c>
      <c r="F1734" s="138">
        <f t="shared" si="828"/>
        <v>45738</v>
      </c>
      <c r="G1734" s="139">
        <f t="shared" si="807"/>
        <v>5.5994226220676957E-3</v>
      </c>
      <c r="H1734" s="140">
        <f t="shared" si="820"/>
        <v>45797</v>
      </c>
      <c r="I1734" s="140">
        <f t="shared" si="808"/>
        <v>45797</v>
      </c>
      <c r="J1734" s="141">
        <f t="shared" si="816"/>
        <v>19</v>
      </c>
      <c r="K1734" s="141">
        <f t="shared" si="830"/>
        <v>13</v>
      </c>
      <c r="L1734" s="8">
        <f t="shared" si="817"/>
        <v>1.0038278</v>
      </c>
      <c r="M1734" s="142">
        <f t="shared" si="829"/>
        <v>1.00559942</v>
      </c>
      <c r="N1734" s="142">
        <f t="shared" si="824"/>
        <v>1.3663952375213482</v>
      </c>
      <c r="O1734" s="135">
        <f t="shared" si="826"/>
        <v>1.37162552</v>
      </c>
      <c r="P1734" s="135">
        <f t="shared" si="809"/>
        <v>773.37043027000004</v>
      </c>
      <c r="Q1734" s="190">
        <f t="shared" si="821"/>
        <v>0</v>
      </c>
      <c r="R1734" s="191">
        <f t="shared" si="818"/>
        <v>0</v>
      </c>
      <c r="S1734" s="135">
        <f t="shared" si="810"/>
        <v>0</v>
      </c>
      <c r="T1734" s="145">
        <f t="shared" si="819"/>
        <v>7.8600000000000003E-2</v>
      </c>
      <c r="U1734" s="143">
        <f t="shared" si="825"/>
        <v>13</v>
      </c>
      <c r="V1734" s="143">
        <v>252</v>
      </c>
      <c r="W1734" s="142">
        <f t="shared" si="811"/>
        <v>1.0039109239999999</v>
      </c>
      <c r="X1734" s="135">
        <f t="shared" si="812"/>
        <v>3.02459297</v>
      </c>
      <c r="Y1734" s="135">
        <f t="shared" si="813"/>
        <v>0</v>
      </c>
      <c r="Z1734" s="148" t="str">
        <f t="shared" si="822"/>
        <v>A+J=</v>
      </c>
      <c r="AA1734" s="140">
        <f t="shared" si="823"/>
        <v>45797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4"/>
      <c r="DX1734" s="1"/>
      <c r="DY1734" s="1"/>
      <c r="DZ1734" s="1"/>
      <c r="EA1734" s="1"/>
      <c r="EB1734" s="1"/>
      <c r="EC1734" s="1"/>
    </row>
    <row r="1735" spans="1:133" ht="15" x14ac:dyDescent="0.2">
      <c r="A1735" s="134">
        <f t="shared" si="814"/>
        <v>45788</v>
      </c>
      <c r="B1735" s="135">
        <f t="shared" si="806"/>
        <v>776.39502324</v>
      </c>
      <c r="C1735" s="220">
        <f t="shared" si="805"/>
        <v>563.83496734044866</v>
      </c>
      <c r="D1735" s="136">
        <f t="shared" si="815"/>
        <v>6997.15</v>
      </c>
      <c r="E1735" s="137">
        <f t="shared" si="827"/>
        <v>7036.33</v>
      </c>
      <c r="F1735" s="138">
        <f t="shared" si="828"/>
        <v>45738</v>
      </c>
      <c r="G1735" s="139">
        <f t="shared" si="807"/>
        <v>5.5994226220676957E-3</v>
      </c>
      <c r="H1735" s="140">
        <f t="shared" si="820"/>
        <v>45797</v>
      </c>
      <c r="I1735" s="140">
        <f t="shared" si="808"/>
        <v>45797</v>
      </c>
      <c r="J1735" s="141">
        <f t="shared" si="816"/>
        <v>19</v>
      </c>
      <c r="K1735" s="141">
        <f t="shared" si="830"/>
        <v>13</v>
      </c>
      <c r="L1735" s="8">
        <f t="shared" si="817"/>
        <v>1.0038278</v>
      </c>
      <c r="M1735" s="142">
        <f t="shared" si="829"/>
        <v>1.00559942</v>
      </c>
      <c r="N1735" s="142">
        <f t="shared" si="824"/>
        <v>1.3663952375213482</v>
      </c>
      <c r="O1735" s="135">
        <f t="shared" si="826"/>
        <v>1.37162552</v>
      </c>
      <c r="P1735" s="135">
        <f t="shared" si="809"/>
        <v>773.37043027000004</v>
      </c>
      <c r="Q1735" s="190">
        <f t="shared" si="821"/>
        <v>0</v>
      </c>
      <c r="R1735" s="191">
        <f t="shared" si="818"/>
        <v>0</v>
      </c>
      <c r="S1735" s="135">
        <f t="shared" si="810"/>
        <v>0</v>
      </c>
      <c r="T1735" s="145">
        <f t="shared" si="819"/>
        <v>7.8600000000000003E-2</v>
      </c>
      <c r="U1735" s="143">
        <f t="shared" si="825"/>
        <v>13</v>
      </c>
      <c r="V1735" s="143">
        <v>252</v>
      </c>
      <c r="W1735" s="142">
        <f t="shared" si="811"/>
        <v>1.0039109239999999</v>
      </c>
      <c r="X1735" s="135">
        <f t="shared" si="812"/>
        <v>3.02459297</v>
      </c>
      <c r="Y1735" s="135">
        <f t="shared" si="813"/>
        <v>0</v>
      </c>
      <c r="Z1735" s="148" t="str">
        <f t="shared" si="822"/>
        <v>A+J=</v>
      </c>
      <c r="AA1735" s="140">
        <f t="shared" si="823"/>
        <v>45797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4"/>
      <c r="DX1735" s="1"/>
      <c r="DY1735" s="1"/>
      <c r="DZ1735" s="1"/>
      <c r="EA1735" s="1"/>
      <c r="EB1735" s="1"/>
      <c r="EC1735" s="1"/>
    </row>
    <row r="1736" spans="1:133" ht="15" x14ac:dyDescent="0.2">
      <c r="A1736" s="134">
        <f t="shared" si="814"/>
        <v>45789</v>
      </c>
      <c r="B1736" s="135">
        <f t="shared" si="806"/>
        <v>776.39502324</v>
      </c>
      <c r="C1736" s="220">
        <f t="shared" si="805"/>
        <v>563.83496734044866</v>
      </c>
      <c r="D1736" s="136">
        <f t="shared" si="815"/>
        <v>6997.15</v>
      </c>
      <c r="E1736" s="137">
        <f t="shared" si="827"/>
        <v>7036.33</v>
      </c>
      <c r="F1736" s="138">
        <f t="shared" si="828"/>
        <v>45738</v>
      </c>
      <c r="G1736" s="139">
        <f t="shared" si="807"/>
        <v>5.5994226220676957E-3</v>
      </c>
      <c r="H1736" s="140">
        <f t="shared" si="820"/>
        <v>45797</v>
      </c>
      <c r="I1736" s="140">
        <f t="shared" si="808"/>
        <v>45797</v>
      </c>
      <c r="J1736" s="141">
        <f t="shared" si="816"/>
        <v>19</v>
      </c>
      <c r="K1736" s="141">
        <f t="shared" si="830"/>
        <v>13</v>
      </c>
      <c r="L1736" s="8">
        <f t="shared" si="817"/>
        <v>1.0038278</v>
      </c>
      <c r="M1736" s="142">
        <f t="shared" si="829"/>
        <v>1.00559942</v>
      </c>
      <c r="N1736" s="142">
        <f t="shared" si="824"/>
        <v>1.3663952375213482</v>
      </c>
      <c r="O1736" s="135">
        <f t="shared" si="826"/>
        <v>1.37162552</v>
      </c>
      <c r="P1736" s="135">
        <f t="shared" si="809"/>
        <v>773.37043027000004</v>
      </c>
      <c r="Q1736" s="190">
        <f t="shared" si="821"/>
        <v>0</v>
      </c>
      <c r="R1736" s="191">
        <f t="shared" si="818"/>
        <v>0</v>
      </c>
      <c r="S1736" s="135">
        <f t="shared" si="810"/>
        <v>0</v>
      </c>
      <c r="T1736" s="145">
        <f t="shared" si="819"/>
        <v>7.8600000000000003E-2</v>
      </c>
      <c r="U1736" s="143">
        <f t="shared" si="825"/>
        <v>13</v>
      </c>
      <c r="V1736" s="143">
        <v>252</v>
      </c>
      <c r="W1736" s="142">
        <f t="shared" si="811"/>
        <v>1.0039109239999999</v>
      </c>
      <c r="X1736" s="135">
        <f t="shared" si="812"/>
        <v>3.02459297</v>
      </c>
      <c r="Y1736" s="135">
        <f t="shared" si="813"/>
        <v>0</v>
      </c>
      <c r="Z1736" s="148" t="str">
        <f t="shared" si="822"/>
        <v>A+J=</v>
      </c>
      <c r="AA1736" s="140">
        <f t="shared" si="823"/>
        <v>45797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4"/>
      <c r="DX1736" s="1"/>
      <c r="DY1736" s="1"/>
      <c r="DZ1736" s="1"/>
      <c r="EA1736" s="1"/>
      <c r="EB1736" s="1"/>
      <c r="EC1736" s="1"/>
    </row>
    <row r="1737" spans="1:133" ht="15" x14ac:dyDescent="0.2">
      <c r="A1737" s="134">
        <f t="shared" si="814"/>
        <v>45790</v>
      </c>
      <c r="B1737" s="135">
        <f t="shared" si="806"/>
        <v>776.85644678999995</v>
      </c>
      <c r="C1737" s="220">
        <f t="shared" ref="C1737:C1800" si="831">C1736-(S1736/O1736)</f>
        <v>563.83496734044866</v>
      </c>
      <c r="D1737" s="136">
        <f t="shared" si="815"/>
        <v>6997.15</v>
      </c>
      <c r="E1737" s="137">
        <f t="shared" si="827"/>
        <v>7036.33</v>
      </c>
      <c r="F1737" s="138">
        <f t="shared" si="828"/>
        <v>45738</v>
      </c>
      <c r="G1737" s="139">
        <f t="shared" si="807"/>
        <v>5.5994226220676957E-3</v>
      </c>
      <c r="H1737" s="140">
        <f t="shared" si="820"/>
        <v>45797</v>
      </c>
      <c r="I1737" s="140">
        <f t="shared" si="808"/>
        <v>45797</v>
      </c>
      <c r="J1737" s="141">
        <f t="shared" si="816"/>
        <v>19</v>
      </c>
      <c r="K1737" s="141">
        <f t="shared" si="830"/>
        <v>14</v>
      </c>
      <c r="L1737" s="8">
        <f t="shared" si="817"/>
        <v>1.0041228499999999</v>
      </c>
      <c r="M1737" s="142">
        <f t="shared" si="829"/>
        <v>1.00559942</v>
      </c>
      <c r="N1737" s="142">
        <f t="shared" si="824"/>
        <v>1.3663952375213482</v>
      </c>
      <c r="O1737" s="135">
        <f t="shared" si="826"/>
        <v>1.3720286799999999</v>
      </c>
      <c r="P1737" s="135">
        <f t="shared" si="809"/>
        <v>773.59774597000001</v>
      </c>
      <c r="Q1737" s="190">
        <f t="shared" si="821"/>
        <v>0</v>
      </c>
      <c r="R1737" s="191">
        <f t="shared" si="818"/>
        <v>0</v>
      </c>
      <c r="S1737" s="135">
        <f t="shared" si="810"/>
        <v>0</v>
      </c>
      <c r="T1737" s="145">
        <f t="shared" si="819"/>
        <v>7.8600000000000003E-2</v>
      </c>
      <c r="U1737" s="143">
        <f t="shared" si="825"/>
        <v>14</v>
      </c>
      <c r="V1737" s="143">
        <v>252</v>
      </c>
      <c r="W1737" s="142">
        <f t="shared" si="811"/>
        <v>1.0042123970000001</v>
      </c>
      <c r="X1737" s="135">
        <f t="shared" si="812"/>
        <v>3.2587008200000001</v>
      </c>
      <c r="Y1737" s="135">
        <f t="shared" si="813"/>
        <v>0</v>
      </c>
      <c r="Z1737" s="148" t="str">
        <f t="shared" si="822"/>
        <v>A+J=</v>
      </c>
      <c r="AA1737" s="140">
        <f t="shared" si="823"/>
        <v>45797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4"/>
      <c r="DX1737" s="1"/>
      <c r="DY1737" s="1"/>
      <c r="DZ1737" s="1"/>
      <c r="EA1737" s="1"/>
      <c r="EB1737" s="1"/>
      <c r="EC1737" s="1"/>
    </row>
    <row r="1738" spans="1:133" ht="15" x14ac:dyDescent="0.2">
      <c r="A1738" s="134">
        <f t="shared" si="814"/>
        <v>45791</v>
      </c>
      <c r="B1738" s="135">
        <f t="shared" ref="B1738:B1801" si="832">(P1738+X1738)</f>
        <v>777.31814011999995</v>
      </c>
      <c r="C1738" s="220">
        <f t="shared" si="831"/>
        <v>563.83496734044866</v>
      </c>
      <c r="D1738" s="136">
        <f t="shared" si="815"/>
        <v>6997.15</v>
      </c>
      <c r="E1738" s="137">
        <f t="shared" si="827"/>
        <v>7036.33</v>
      </c>
      <c r="F1738" s="138">
        <f t="shared" si="828"/>
        <v>45738</v>
      </c>
      <c r="G1738" s="139">
        <f t="shared" ref="G1738:G1801" si="833">(E1738/D1738)-1</f>
        <v>5.5994226220676957E-3</v>
      </c>
      <c r="H1738" s="140">
        <f t="shared" si="820"/>
        <v>45797</v>
      </c>
      <c r="I1738" s="140">
        <f t="shared" ref="I1738:I1801" si="834">IF(A1738&gt;I1737,H1738,I1737)</f>
        <v>45797</v>
      </c>
      <c r="J1738" s="141">
        <f t="shared" si="816"/>
        <v>19</v>
      </c>
      <c r="K1738" s="141">
        <f t="shared" si="830"/>
        <v>15</v>
      </c>
      <c r="L1738" s="8">
        <f t="shared" si="817"/>
        <v>1.0044179900000001</v>
      </c>
      <c r="M1738" s="142">
        <f t="shared" si="829"/>
        <v>1.00559942</v>
      </c>
      <c r="N1738" s="142">
        <f t="shared" si="824"/>
        <v>1.3663952375213482</v>
      </c>
      <c r="O1738" s="135">
        <f t="shared" si="826"/>
        <v>1.37243195</v>
      </c>
      <c r="P1738" s="135">
        <f t="shared" ref="P1738:P1801" si="835">TRUNC(C1738*O1738,8)</f>
        <v>773.82512369999995</v>
      </c>
      <c r="Q1738" s="190">
        <f t="shared" si="821"/>
        <v>0</v>
      </c>
      <c r="R1738" s="191">
        <f t="shared" si="818"/>
        <v>0</v>
      </c>
      <c r="S1738" s="135">
        <f t="shared" ref="S1738:S1801" si="836">IF(R1738&gt;0,TRUNC(R1738*P1738,8),0)</f>
        <v>0</v>
      </c>
      <c r="T1738" s="145">
        <f t="shared" si="819"/>
        <v>7.8600000000000003E-2</v>
      </c>
      <c r="U1738" s="143">
        <f t="shared" si="825"/>
        <v>15</v>
      </c>
      <c r="V1738" s="143">
        <v>252</v>
      </c>
      <c r="W1738" s="142">
        <f t="shared" ref="W1738:W1801" si="837">ROUND((1+T1738)^TRUNC((U1738/V1738),9),9)</f>
        <v>1.004513961</v>
      </c>
      <c r="X1738" s="135">
        <f t="shared" ref="X1738:X1801" si="838">TRUNC((P1738*(W1738-1)),8)</f>
        <v>3.49301642</v>
      </c>
      <c r="Y1738" s="135">
        <f t="shared" ref="Y1738:Y1801" si="839">IF(Q1738&gt;0,S1738+X1738,0)</f>
        <v>0</v>
      </c>
      <c r="Z1738" s="148" t="str">
        <f t="shared" si="822"/>
        <v>A+J=</v>
      </c>
      <c r="AA1738" s="140">
        <f t="shared" si="823"/>
        <v>45797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4"/>
      <c r="DX1738" s="1"/>
      <c r="DY1738" s="1"/>
      <c r="DZ1738" s="1"/>
      <c r="EA1738" s="1"/>
      <c r="EB1738" s="1"/>
      <c r="EC1738" s="1"/>
    </row>
    <row r="1739" spans="1:133" ht="15" x14ac:dyDescent="0.2">
      <c r="A1739" s="134">
        <f t="shared" ref="A1739:A1802" si="840">(A1738+1)</f>
        <v>45792</v>
      </c>
      <c r="B1739" s="135">
        <f t="shared" si="832"/>
        <v>777.78011390999995</v>
      </c>
      <c r="C1739" s="220">
        <f t="shared" si="831"/>
        <v>563.83496734044866</v>
      </c>
      <c r="D1739" s="136">
        <f t="shared" ref="D1739:D1802" si="841">IF(E1739=E1738,D1738,E1738)</f>
        <v>6997.15</v>
      </c>
      <c r="E1739" s="137">
        <f t="shared" si="827"/>
        <v>7036.33</v>
      </c>
      <c r="F1739" s="138">
        <f t="shared" si="828"/>
        <v>45738</v>
      </c>
      <c r="G1739" s="139">
        <f t="shared" si="833"/>
        <v>5.5994226220676957E-3</v>
      </c>
      <c r="H1739" s="140">
        <f t="shared" si="820"/>
        <v>45797</v>
      </c>
      <c r="I1739" s="140">
        <f t="shared" si="834"/>
        <v>45797</v>
      </c>
      <c r="J1739" s="141">
        <f t="shared" ref="J1739:J1802" si="842">IF(I1739=I1738,J1738,NETWORKDAYS(I1738,I1739,$AD$148:$AD$502)-1)</f>
        <v>19</v>
      </c>
      <c r="K1739" s="141">
        <f t="shared" si="830"/>
        <v>16</v>
      </c>
      <c r="L1739" s="8">
        <f t="shared" ref="L1739:L1802" si="843">IF(E1739&lt;D1739,1,TRUNC((E1739/D1739)^TRUNC((K1739/J1739),9),8))</f>
        <v>1.00471322</v>
      </c>
      <c r="M1739" s="142">
        <f t="shared" si="829"/>
        <v>1.00559942</v>
      </c>
      <c r="N1739" s="142">
        <f t="shared" si="824"/>
        <v>1.3663952375213482</v>
      </c>
      <c r="O1739" s="135">
        <f t="shared" si="826"/>
        <v>1.3728353499999999</v>
      </c>
      <c r="P1739" s="135">
        <f t="shared" si="835"/>
        <v>774.05257472999995</v>
      </c>
      <c r="Q1739" s="190">
        <f t="shared" si="821"/>
        <v>0</v>
      </c>
      <c r="R1739" s="191">
        <f t="shared" ref="R1739:R1802" si="844">IF(Q1739&gt;0,VLOOKUP($A1739,$AD$10:$AI$140,6),0)</f>
        <v>0</v>
      </c>
      <c r="S1739" s="135">
        <f t="shared" si="836"/>
        <v>0</v>
      </c>
      <c r="T1739" s="145">
        <f t="shared" ref="T1739:T1802" si="845">(T1738)</f>
        <v>7.8600000000000003E-2</v>
      </c>
      <c r="U1739" s="143">
        <f t="shared" si="825"/>
        <v>16</v>
      </c>
      <c r="V1739" s="143">
        <v>252</v>
      </c>
      <c r="W1739" s="142">
        <f t="shared" si="837"/>
        <v>1.0048156150000001</v>
      </c>
      <c r="X1739" s="135">
        <f t="shared" si="838"/>
        <v>3.72753918</v>
      </c>
      <c r="Y1739" s="135">
        <f t="shared" si="839"/>
        <v>0</v>
      </c>
      <c r="Z1739" s="148" t="str">
        <f t="shared" si="822"/>
        <v>A+J=</v>
      </c>
      <c r="AA1739" s="140">
        <f t="shared" si="823"/>
        <v>45797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4"/>
      <c r="DX1739" s="1"/>
      <c r="DY1739" s="1"/>
      <c r="DZ1739" s="1"/>
      <c r="EA1739" s="1"/>
      <c r="EB1739" s="1"/>
      <c r="EC1739" s="1"/>
    </row>
    <row r="1740" spans="1:133" ht="15" x14ac:dyDescent="0.2">
      <c r="A1740" s="134">
        <f t="shared" si="840"/>
        <v>45793</v>
      </c>
      <c r="B1740" s="135">
        <f t="shared" si="832"/>
        <v>778.24235771000008</v>
      </c>
      <c r="C1740" s="220">
        <f t="shared" si="831"/>
        <v>563.83496734044866</v>
      </c>
      <c r="D1740" s="136">
        <f t="shared" si="841"/>
        <v>6997.15</v>
      </c>
      <c r="E1740" s="137">
        <f t="shared" si="827"/>
        <v>7036.33</v>
      </c>
      <c r="F1740" s="138">
        <f t="shared" si="828"/>
        <v>45738</v>
      </c>
      <c r="G1740" s="139">
        <f t="shared" si="833"/>
        <v>5.5994226220676957E-3</v>
      </c>
      <c r="H1740" s="140">
        <f t="shared" ref="H1740:H1803" si="846">IF(DAY(A1740)=H$9,VLOOKUP(A1740,AH$118:AN$450,4),H1739)</f>
        <v>45797</v>
      </c>
      <c r="I1740" s="140">
        <f t="shared" si="834"/>
        <v>45797</v>
      </c>
      <c r="J1740" s="141">
        <f t="shared" si="842"/>
        <v>19</v>
      </c>
      <c r="K1740" s="141">
        <f t="shared" si="830"/>
        <v>17</v>
      </c>
      <c r="L1740" s="8">
        <f t="shared" si="843"/>
        <v>1.00500853</v>
      </c>
      <c r="M1740" s="142">
        <f t="shared" si="829"/>
        <v>1.00559942</v>
      </c>
      <c r="N1740" s="142">
        <f t="shared" si="824"/>
        <v>1.3663952375213482</v>
      </c>
      <c r="O1740" s="135">
        <f t="shared" si="826"/>
        <v>1.3732388600000001</v>
      </c>
      <c r="P1740" s="135">
        <f t="shared" si="835"/>
        <v>774.28008777000002</v>
      </c>
      <c r="Q1740" s="190">
        <f t="shared" ref="Q1740:Q1803" si="847">IF(VLOOKUP(A1740,AD$10:AK$140,8)=VLOOKUP(A1739,AD$10:AK$140,8),0,VLOOKUP(A1740,AD$10:AK$140,8))</f>
        <v>0</v>
      </c>
      <c r="R1740" s="191">
        <f t="shared" si="844"/>
        <v>0</v>
      </c>
      <c r="S1740" s="135">
        <f t="shared" si="836"/>
        <v>0</v>
      </c>
      <c r="T1740" s="145">
        <f t="shared" si="845"/>
        <v>7.8600000000000003E-2</v>
      </c>
      <c r="U1740" s="143">
        <f t="shared" si="825"/>
        <v>17</v>
      </c>
      <c r="V1740" s="143">
        <v>252</v>
      </c>
      <c r="W1740" s="142">
        <f t="shared" si="837"/>
        <v>1.0051173600000001</v>
      </c>
      <c r="X1740" s="135">
        <f t="shared" si="838"/>
        <v>3.9622699400000001</v>
      </c>
      <c r="Y1740" s="135">
        <f t="shared" si="839"/>
        <v>0</v>
      </c>
      <c r="Z1740" s="148" t="str">
        <f t="shared" ref="Z1740:Z1803" si="848">IF($Q1739&gt;0,VLOOKUP($A1739,$AD$10:$AM$140,9),Z1739)</f>
        <v>A+J=</v>
      </c>
      <c r="AA1740" s="140">
        <f t="shared" ref="AA1740:AA1803" si="849">IF($Q1739&gt;0,VLOOKUP($A1739,$AD$10:$AM$140,10),AA1739)</f>
        <v>45797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4"/>
      <c r="DX1740" s="1"/>
      <c r="DY1740" s="1"/>
      <c r="DZ1740" s="1"/>
      <c r="EA1740" s="1"/>
      <c r="EB1740" s="1"/>
      <c r="EC1740" s="1"/>
    </row>
    <row r="1741" spans="1:133" ht="15" x14ac:dyDescent="0.2">
      <c r="A1741" s="134">
        <f t="shared" si="840"/>
        <v>45794</v>
      </c>
      <c r="B1741" s="135">
        <f t="shared" si="832"/>
        <v>778.704883</v>
      </c>
      <c r="C1741" s="220">
        <f t="shared" si="831"/>
        <v>563.83496734044866</v>
      </c>
      <c r="D1741" s="136">
        <f t="shared" si="841"/>
        <v>6997.15</v>
      </c>
      <c r="E1741" s="137">
        <f t="shared" si="827"/>
        <v>7036.33</v>
      </c>
      <c r="F1741" s="138">
        <f t="shared" si="828"/>
        <v>45738</v>
      </c>
      <c r="G1741" s="139">
        <f t="shared" si="833"/>
        <v>5.5994226220676957E-3</v>
      </c>
      <c r="H1741" s="140">
        <f t="shared" si="846"/>
        <v>45797</v>
      </c>
      <c r="I1741" s="140">
        <f t="shared" si="834"/>
        <v>45797</v>
      </c>
      <c r="J1741" s="141">
        <f t="shared" si="842"/>
        <v>19</v>
      </c>
      <c r="K1741" s="141">
        <f t="shared" si="830"/>
        <v>18</v>
      </c>
      <c r="L1741" s="8">
        <f t="shared" si="843"/>
        <v>1.00530393</v>
      </c>
      <c r="M1741" s="142">
        <f t="shared" si="829"/>
        <v>1.00559942</v>
      </c>
      <c r="N1741" s="142">
        <f t="shared" si="824"/>
        <v>1.3663952375213482</v>
      </c>
      <c r="O1741" s="135">
        <f t="shared" si="826"/>
        <v>1.3736425000000001</v>
      </c>
      <c r="P1741" s="135">
        <f t="shared" si="835"/>
        <v>774.50767412000005</v>
      </c>
      <c r="Q1741" s="190">
        <f t="shared" si="847"/>
        <v>0</v>
      </c>
      <c r="R1741" s="191">
        <f t="shared" si="844"/>
        <v>0</v>
      </c>
      <c r="S1741" s="135">
        <f t="shared" si="836"/>
        <v>0</v>
      </c>
      <c r="T1741" s="145">
        <f t="shared" si="845"/>
        <v>7.8600000000000003E-2</v>
      </c>
      <c r="U1741" s="143">
        <f t="shared" si="825"/>
        <v>18</v>
      </c>
      <c r="V1741" s="143">
        <v>252</v>
      </c>
      <c r="W1741" s="142">
        <f t="shared" si="837"/>
        <v>1.0054191960000001</v>
      </c>
      <c r="X1741" s="135">
        <f t="shared" si="838"/>
        <v>4.1972088799999998</v>
      </c>
      <c r="Y1741" s="135">
        <f t="shared" si="839"/>
        <v>0</v>
      </c>
      <c r="Z1741" s="148" t="str">
        <f t="shared" si="848"/>
        <v>A+J=</v>
      </c>
      <c r="AA1741" s="140">
        <f t="shared" si="849"/>
        <v>45797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4"/>
      <c r="DX1741" s="1"/>
      <c r="DY1741" s="1"/>
      <c r="DZ1741" s="1"/>
      <c r="EA1741" s="1"/>
      <c r="EB1741" s="1"/>
      <c r="EC1741" s="1"/>
    </row>
    <row r="1742" spans="1:133" ht="15" x14ac:dyDescent="0.2">
      <c r="A1742" s="134">
        <f t="shared" si="840"/>
        <v>45795</v>
      </c>
      <c r="B1742" s="135">
        <f t="shared" si="832"/>
        <v>778.704883</v>
      </c>
      <c r="C1742" s="220">
        <f t="shared" si="831"/>
        <v>563.83496734044866</v>
      </c>
      <c r="D1742" s="136">
        <f t="shared" si="841"/>
        <v>6997.15</v>
      </c>
      <c r="E1742" s="137">
        <f t="shared" si="827"/>
        <v>7036.33</v>
      </c>
      <c r="F1742" s="138">
        <f t="shared" si="828"/>
        <v>45738</v>
      </c>
      <c r="G1742" s="139">
        <f t="shared" si="833"/>
        <v>5.5994226220676957E-3</v>
      </c>
      <c r="H1742" s="140">
        <f t="shared" si="846"/>
        <v>45797</v>
      </c>
      <c r="I1742" s="140">
        <f t="shared" si="834"/>
        <v>45797</v>
      </c>
      <c r="J1742" s="141">
        <f t="shared" si="842"/>
        <v>19</v>
      </c>
      <c r="K1742" s="141">
        <f t="shared" si="830"/>
        <v>18</v>
      </c>
      <c r="L1742" s="8">
        <f t="shared" si="843"/>
        <v>1.00530393</v>
      </c>
      <c r="M1742" s="142">
        <f t="shared" si="829"/>
        <v>1.00559942</v>
      </c>
      <c r="N1742" s="142">
        <f t="shared" si="824"/>
        <v>1.3663952375213482</v>
      </c>
      <c r="O1742" s="135">
        <f t="shared" si="826"/>
        <v>1.3736425000000001</v>
      </c>
      <c r="P1742" s="135">
        <f t="shared" si="835"/>
        <v>774.50767412000005</v>
      </c>
      <c r="Q1742" s="190">
        <f t="shared" si="847"/>
        <v>0</v>
      </c>
      <c r="R1742" s="191">
        <f t="shared" si="844"/>
        <v>0</v>
      </c>
      <c r="S1742" s="135">
        <f t="shared" si="836"/>
        <v>0</v>
      </c>
      <c r="T1742" s="145">
        <f t="shared" si="845"/>
        <v>7.8600000000000003E-2</v>
      </c>
      <c r="U1742" s="143">
        <f t="shared" si="825"/>
        <v>18</v>
      </c>
      <c r="V1742" s="143">
        <v>252</v>
      </c>
      <c r="W1742" s="142">
        <f t="shared" si="837"/>
        <v>1.0054191960000001</v>
      </c>
      <c r="X1742" s="135">
        <f t="shared" si="838"/>
        <v>4.1972088799999998</v>
      </c>
      <c r="Y1742" s="135">
        <f t="shared" si="839"/>
        <v>0</v>
      </c>
      <c r="Z1742" s="148" t="str">
        <f t="shared" si="848"/>
        <v>A+J=</v>
      </c>
      <c r="AA1742" s="140">
        <f t="shared" si="849"/>
        <v>45797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4"/>
      <c r="DX1742" s="1"/>
      <c r="DY1742" s="1"/>
      <c r="DZ1742" s="1"/>
      <c r="EA1742" s="1"/>
      <c r="EB1742" s="1"/>
      <c r="EC1742" s="1"/>
    </row>
    <row r="1743" spans="1:133" ht="15" x14ac:dyDescent="0.2">
      <c r="A1743" s="134">
        <f t="shared" si="840"/>
        <v>45796</v>
      </c>
      <c r="B1743" s="135">
        <f t="shared" si="832"/>
        <v>778.704883</v>
      </c>
      <c r="C1743" s="220">
        <f t="shared" si="831"/>
        <v>563.83496734044866</v>
      </c>
      <c r="D1743" s="136">
        <f t="shared" si="841"/>
        <v>6997.15</v>
      </c>
      <c r="E1743" s="137">
        <f t="shared" si="827"/>
        <v>7036.33</v>
      </c>
      <c r="F1743" s="138">
        <f t="shared" si="828"/>
        <v>45738</v>
      </c>
      <c r="G1743" s="139">
        <f t="shared" si="833"/>
        <v>5.5994226220676957E-3</v>
      </c>
      <c r="H1743" s="140">
        <f t="shared" si="846"/>
        <v>45797</v>
      </c>
      <c r="I1743" s="140">
        <f t="shared" si="834"/>
        <v>45797</v>
      </c>
      <c r="J1743" s="141">
        <f t="shared" si="842"/>
        <v>19</v>
      </c>
      <c r="K1743" s="141">
        <f t="shared" si="830"/>
        <v>18</v>
      </c>
      <c r="L1743" s="8">
        <f t="shared" si="843"/>
        <v>1.00530393</v>
      </c>
      <c r="M1743" s="142">
        <f t="shared" si="829"/>
        <v>1.00559942</v>
      </c>
      <c r="N1743" s="142">
        <f t="shared" si="824"/>
        <v>1.3663952375213482</v>
      </c>
      <c r="O1743" s="135">
        <f t="shared" si="826"/>
        <v>1.3736425000000001</v>
      </c>
      <c r="P1743" s="135">
        <f t="shared" si="835"/>
        <v>774.50767412000005</v>
      </c>
      <c r="Q1743" s="190">
        <f t="shared" si="847"/>
        <v>0</v>
      </c>
      <c r="R1743" s="191">
        <f t="shared" si="844"/>
        <v>0</v>
      </c>
      <c r="S1743" s="135">
        <f t="shared" si="836"/>
        <v>0</v>
      </c>
      <c r="T1743" s="145">
        <f t="shared" si="845"/>
        <v>7.8600000000000003E-2</v>
      </c>
      <c r="U1743" s="143">
        <f t="shared" si="825"/>
        <v>18</v>
      </c>
      <c r="V1743" s="143">
        <v>252</v>
      </c>
      <c r="W1743" s="142">
        <f t="shared" si="837"/>
        <v>1.0054191960000001</v>
      </c>
      <c r="X1743" s="135">
        <f t="shared" si="838"/>
        <v>4.1972088799999998</v>
      </c>
      <c r="Y1743" s="135">
        <f t="shared" si="839"/>
        <v>0</v>
      </c>
      <c r="Z1743" s="148" t="str">
        <f t="shared" si="848"/>
        <v>A+J=</v>
      </c>
      <c r="AA1743" s="140">
        <f t="shared" si="849"/>
        <v>45797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4"/>
      <c r="DX1743" s="1"/>
      <c r="DY1743" s="1"/>
      <c r="DZ1743" s="1"/>
      <c r="EA1743" s="1"/>
      <c r="EB1743" s="1"/>
      <c r="EC1743" s="1"/>
    </row>
    <row r="1744" spans="1:133" ht="15" x14ac:dyDescent="0.2">
      <c r="A1744" s="134">
        <f t="shared" si="840"/>
        <v>45797</v>
      </c>
      <c r="B1744" s="135">
        <f t="shared" si="832"/>
        <v>779.16767778000008</v>
      </c>
      <c r="C1744" s="220">
        <f t="shared" si="831"/>
        <v>563.83496734044866</v>
      </c>
      <c r="D1744" s="136">
        <f t="shared" si="841"/>
        <v>6997.15</v>
      </c>
      <c r="E1744" s="137">
        <f t="shared" si="827"/>
        <v>7036.33</v>
      </c>
      <c r="F1744" s="138">
        <f t="shared" si="828"/>
        <v>45738</v>
      </c>
      <c r="G1744" s="139">
        <f t="shared" si="833"/>
        <v>5.5994226220676957E-3</v>
      </c>
      <c r="H1744" s="140">
        <f t="shared" si="846"/>
        <v>45828</v>
      </c>
      <c r="I1744" s="140">
        <f t="shared" si="834"/>
        <v>45797</v>
      </c>
      <c r="J1744" s="141">
        <f t="shared" si="842"/>
        <v>19</v>
      </c>
      <c r="K1744" s="141">
        <f t="shared" si="830"/>
        <v>19</v>
      </c>
      <c r="L1744" s="8">
        <f t="shared" si="843"/>
        <v>1.00559942</v>
      </c>
      <c r="M1744" s="142">
        <f t="shared" si="829"/>
        <v>1.00559942</v>
      </c>
      <c r="N1744" s="142">
        <f t="shared" si="824"/>
        <v>1.3663952375213482</v>
      </c>
      <c r="O1744" s="135">
        <f t="shared" si="826"/>
        <v>1.3740462499999999</v>
      </c>
      <c r="P1744" s="135">
        <f t="shared" si="835"/>
        <v>774.73532249000004</v>
      </c>
      <c r="Q1744" s="190">
        <f t="shared" si="847"/>
        <v>57</v>
      </c>
      <c r="R1744" s="191">
        <f t="shared" si="844"/>
        <v>1.7688791696238756E-2</v>
      </c>
      <c r="S1744" s="135">
        <f t="shared" si="836"/>
        <v>13.70413173</v>
      </c>
      <c r="T1744" s="145">
        <f t="shared" si="845"/>
        <v>7.8600000000000003E-2</v>
      </c>
      <c r="U1744" s="143">
        <f t="shared" si="825"/>
        <v>19</v>
      </c>
      <c r="V1744" s="143">
        <v>252</v>
      </c>
      <c r="W1744" s="142">
        <f t="shared" si="837"/>
        <v>1.005721122</v>
      </c>
      <c r="X1744" s="135">
        <f t="shared" si="838"/>
        <v>4.4323552900000003</v>
      </c>
      <c r="Y1744" s="135">
        <f t="shared" si="839"/>
        <v>18.136487020000001</v>
      </c>
      <c r="Z1744" s="148" t="str">
        <f t="shared" si="848"/>
        <v>A+J=</v>
      </c>
      <c r="AA1744" s="140">
        <f t="shared" si="849"/>
        <v>45797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4"/>
      <c r="DX1744" s="1"/>
      <c r="DY1744" s="1"/>
      <c r="DZ1744" s="1"/>
      <c r="EA1744" s="1"/>
      <c r="EB1744" s="1"/>
      <c r="EC1744" s="1"/>
    </row>
    <row r="1745" spans="1:133" ht="15" x14ac:dyDescent="0.2">
      <c r="A1745" s="134">
        <f t="shared" si="840"/>
        <v>45798</v>
      </c>
      <c r="B1745" s="135">
        <f t="shared" si="832"/>
        <v>761.45296698999994</v>
      </c>
      <c r="C1745" s="220">
        <f t="shared" si="831"/>
        <v>553.8614080588743</v>
      </c>
      <c r="D1745" s="136">
        <f t="shared" si="841"/>
        <v>6997.15</v>
      </c>
      <c r="E1745" s="137">
        <f t="shared" si="827"/>
        <v>7036.33</v>
      </c>
      <c r="F1745" s="138">
        <f t="shared" si="828"/>
        <v>45767</v>
      </c>
      <c r="G1745" s="139">
        <f t="shared" si="833"/>
        <v>5.5994226220676957E-3</v>
      </c>
      <c r="H1745" s="140">
        <f t="shared" si="846"/>
        <v>45828</v>
      </c>
      <c r="I1745" s="140">
        <f t="shared" si="834"/>
        <v>45828</v>
      </c>
      <c r="J1745" s="141">
        <f t="shared" si="842"/>
        <v>22</v>
      </c>
      <c r="K1745" s="141">
        <f t="shared" si="830"/>
        <v>1</v>
      </c>
      <c r="L1745" s="8">
        <f t="shared" si="843"/>
        <v>1.0002538400000001</v>
      </c>
      <c r="M1745" s="142">
        <f t="shared" si="829"/>
        <v>1.00559942</v>
      </c>
      <c r="N1745" s="142">
        <f t="shared" si="824"/>
        <v>1.3740462583422299</v>
      </c>
      <c r="O1745" s="135">
        <f t="shared" si="826"/>
        <v>1.37439504</v>
      </c>
      <c r="P1745" s="135">
        <f t="shared" si="835"/>
        <v>761.22437207999997</v>
      </c>
      <c r="Q1745" s="190">
        <f t="shared" si="847"/>
        <v>0</v>
      </c>
      <c r="R1745" s="191">
        <f t="shared" si="844"/>
        <v>0</v>
      </c>
      <c r="S1745" s="135">
        <f t="shared" si="836"/>
        <v>0</v>
      </c>
      <c r="T1745" s="145">
        <f t="shared" si="845"/>
        <v>7.8600000000000003E-2</v>
      </c>
      <c r="U1745" s="143">
        <f t="shared" si="825"/>
        <v>1</v>
      </c>
      <c r="V1745" s="143">
        <v>252</v>
      </c>
      <c r="W1745" s="142">
        <f t="shared" si="837"/>
        <v>1.0003002990000001</v>
      </c>
      <c r="X1745" s="135">
        <f t="shared" si="838"/>
        <v>0.22859491000000001</v>
      </c>
      <c r="Y1745" s="135">
        <f t="shared" si="839"/>
        <v>0</v>
      </c>
      <c r="Z1745" s="148" t="str">
        <f t="shared" si="848"/>
        <v>A+J=</v>
      </c>
      <c r="AA1745" s="140">
        <f t="shared" si="849"/>
        <v>45828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4"/>
      <c r="DX1745" s="1"/>
      <c r="DY1745" s="1"/>
      <c r="DZ1745" s="1"/>
      <c r="EA1745" s="1"/>
      <c r="EB1745" s="1"/>
      <c r="EC1745" s="1"/>
    </row>
    <row r="1746" spans="1:133" ht="15" x14ac:dyDescent="0.2">
      <c r="A1746" s="134">
        <f t="shared" si="840"/>
        <v>45799</v>
      </c>
      <c r="B1746" s="135">
        <f t="shared" si="832"/>
        <v>761.87497136000002</v>
      </c>
      <c r="C1746" s="220">
        <f t="shared" si="831"/>
        <v>553.8614080588743</v>
      </c>
      <c r="D1746" s="136">
        <f t="shared" si="841"/>
        <v>6997.15</v>
      </c>
      <c r="E1746" s="137">
        <f t="shared" si="827"/>
        <v>7036.33</v>
      </c>
      <c r="F1746" s="138">
        <f t="shared" si="828"/>
        <v>45767</v>
      </c>
      <c r="G1746" s="139">
        <f t="shared" si="833"/>
        <v>5.5994226220676957E-3</v>
      </c>
      <c r="H1746" s="140">
        <f t="shared" si="846"/>
        <v>45828</v>
      </c>
      <c r="I1746" s="140">
        <f t="shared" si="834"/>
        <v>45828</v>
      </c>
      <c r="J1746" s="141">
        <f t="shared" si="842"/>
        <v>22</v>
      </c>
      <c r="K1746" s="141">
        <f t="shared" si="830"/>
        <v>2</v>
      </c>
      <c r="L1746" s="8">
        <f t="shared" si="843"/>
        <v>1.00050774</v>
      </c>
      <c r="M1746" s="142">
        <f t="shared" si="829"/>
        <v>1.00559942</v>
      </c>
      <c r="N1746" s="142">
        <f t="shared" si="824"/>
        <v>1.3740462583422299</v>
      </c>
      <c r="O1746" s="135">
        <f t="shared" si="826"/>
        <v>1.3747439100000001</v>
      </c>
      <c r="P1746" s="135">
        <f t="shared" si="835"/>
        <v>761.41759771</v>
      </c>
      <c r="Q1746" s="190">
        <f t="shared" si="847"/>
        <v>0</v>
      </c>
      <c r="R1746" s="191">
        <f t="shared" si="844"/>
        <v>0</v>
      </c>
      <c r="S1746" s="135">
        <f t="shared" si="836"/>
        <v>0</v>
      </c>
      <c r="T1746" s="145">
        <f t="shared" si="845"/>
        <v>7.8600000000000003E-2</v>
      </c>
      <c r="U1746" s="143">
        <f t="shared" si="825"/>
        <v>2</v>
      </c>
      <c r="V1746" s="143">
        <v>252</v>
      </c>
      <c r="W1746" s="142">
        <f t="shared" si="837"/>
        <v>1.0006006869999999</v>
      </c>
      <c r="X1746" s="135">
        <f t="shared" si="838"/>
        <v>0.45737365000000002</v>
      </c>
      <c r="Y1746" s="135">
        <f t="shared" si="839"/>
        <v>0</v>
      </c>
      <c r="Z1746" s="148" t="str">
        <f t="shared" si="848"/>
        <v>A+J=</v>
      </c>
      <c r="AA1746" s="140">
        <f t="shared" si="849"/>
        <v>45828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4"/>
      <c r="DX1746" s="1"/>
      <c r="DY1746" s="1"/>
      <c r="DZ1746" s="1"/>
      <c r="EA1746" s="1"/>
      <c r="EB1746" s="1"/>
      <c r="EC1746" s="1"/>
    </row>
    <row r="1747" spans="1:133" ht="15" x14ac:dyDescent="0.2">
      <c r="A1747" s="134">
        <f t="shared" si="840"/>
        <v>45800</v>
      </c>
      <c r="B1747" s="135">
        <f t="shared" si="832"/>
        <v>762.29721653999991</v>
      </c>
      <c r="C1747" s="220">
        <f t="shared" si="831"/>
        <v>553.8614080588743</v>
      </c>
      <c r="D1747" s="136">
        <f t="shared" si="841"/>
        <v>6997.15</v>
      </c>
      <c r="E1747" s="137">
        <f t="shared" si="827"/>
        <v>7036.33</v>
      </c>
      <c r="F1747" s="138">
        <f t="shared" si="828"/>
        <v>45767</v>
      </c>
      <c r="G1747" s="139">
        <f t="shared" si="833"/>
        <v>5.5994226220676957E-3</v>
      </c>
      <c r="H1747" s="140">
        <f t="shared" si="846"/>
        <v>45828</v>
      </c>
      <c r="I1747" s="140">
        <f t="shared" si="834"/>
        <v>45828</v>
      </c>
      <c r="J1747" s="141">
        <f t="shared" si="842"/>
        <v>22</v>
      </c>
      <c r="K1747" s="141">
        <f t="shared" si="830"/>
        <v>3</v>
      </c>
      <c r="L1747" s="8">
        <f t="shared" si="843"/>
        <v>1.0007617099999999</v>
      </c>
      <c r="M1747" s="142">
        <f t="shared" si="829"/>
        <v>1.00559942</v>
      </c>
      <c r="N1747" s="142">
        <f t="shared" si="824"/>
        <v>1.3740462583422299</v>
      </c>
      <c r="O1747" s="135">
        <f t="shared" si="826"/>
        <v>1.37509288</v>
      </c>
      <c r="P1747" s="135">
        <f t="shared" si="835"/>
        <v>761.61087871999996</v>
      </c>
      <c r="Q1747" s="190">
        <f t="shared" si="847"/>
        <v>0</v>
      </c>
      <c r="R1747" s="191">
        <f t="shared" si="844"/>
        <v>0</v>
      </c>
      <c r="S1747" s="135">
        <f t="shared" si="836"/>
        <v>0</v>
      </c>
      <c r="T1747" s="145">
        <f t="shared" si="845"/>
        <v>7.8600000000000003E-2</v>
      </c>
      <c r="U1747" s="143">
        <f t="shared" si="825"/>
        <v>3</v>
      </c>
      <c r="V1747" s="143">
        <v>252</v>
      </c>
      <c r="W1747" s="142">
        <f t="shared" si="837"/>
        <v>1.000901166</v>
      </c>
      <c r="X1747" s="135">
        <f t="shared" si="838"/>
        <v>0.68633781999999999</v>
      </c>
      <c r="Y1747" s="135">
        <f t="shared" si="839"/>
        <v>0</v>
      </c>
      <c r="Z1747" s="148" t="str">
        <f t="shared" si="848"/>
        <v>A+J=</v>
      </c>
      <c r="AA1747" s="140">
        <f t="shared" si="849"/>
        <v>45828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4"/>
      <c r="DX1747" s="1"/>
      <c r="DY1747" s="1"/>
      <c r="DZ1747" s="1"/>
      <c r="EA1747" s="1"/>
      <c r="EB1747" s="1"/>
      <c r="EC1747" s="1"/>
    </row>
    <row r="1748" spans="1:133" ht="15" x14ac:dyDescent="0.2">
      <c r="A1748" s="134">
        <f t="shared" si="840"/>
        <v>45801</v>
      </c>
      <c r="B1748" s="135">
        <f t="shared" si="832"/>
        <v>762.71969712999999</v>
      </c>
      <c r="C1748" s="220">
        <f t="shared" si="831"/>
        <v>553.8614080588743</v>
      </c>
      <c r="D1748" s="136">
        <f t="shared" si="841"/>
        <v>6997.15</v>
      </c>
      <c r="E1748" s="137">
        <f t="shared" si="827"/>
        <v>7036.33</v>
      </c>
      <c r="F1748" s="138">
        <f t="shared" si="828"/>
        <v>45767</v>
      </c>
      <c r="G1748" s="139">
        <f t="shared" si="833"/>
        <v>5.5994226220676957E-3</v>
      </c>
      <c r="H1748" s="140">
        <f t="shared" si="846"/>
        <v>45828</v>
      </c>
      <c r="I1748" s="140">
        <f t="shared" si="834"/>
        <v>45828</v>
      </c>
      <c r="J1748" s="141">
        <f t="shared" si="842"/>
        <v>22</v>
      </c>
      <c r="K1748" s="141">
        <f t="shared" si="830"/>
        <v>4</v>
      </c>
      <c r="L1748" s="8">
        <f t="shared" si="843"/>
        <v>1.0010157500000001</v>
      </c>
      <c r="M1748" s="142">
        <f t="shared" si="829"/>
        <v>1.00559942</v>
      </c>
      <c r="N1748" s="142">
        <f t="shared" si="824"/>
        <v>1.3740462583422299</v>
      </c>
      <c r="O1748" s="135">
        <f t="shared" si="826"/>
        <v>1.37544194</v>
      </c>
      <c r="P1748" s="135">
        <f t="shared" si="835"/>
        <v>761.80420959000003</v>
      </c>
      <c r="Q1748" s="190">
        <f t="shared" si="847"/>
        <v>0</v>
      </c>
      <c r="R1748" s="191">
        <f t="shared" si="844"/>
        <v>0</v>
      </c>
      <c r="S1748" s="135">
        <f t="shared" si="836"/>
        <v>0</v>
      </c>
      <c r="T1748" s="145">
        <f t="shared" si="845"/>
        <v>7.8600000000000003E-2</v>
      </c>
      <c r="U1748" s="143">
        <f t="shared" si="825"/>
        <v>4</v>
      </c>
      <c r="V1748" s="143">
        <v>252</v>
      </c>
      <c r="W1748" s="142">
        <f t="shared" si="837"/>
        <v>1.0012017360000001</v>
      </c>
      <c r="X1748" s="135">
        <f t="shared" si="838"/>
        <v>0.91548753999999999</v>
      </c>
      <c r="Y1748" s="135">
        <f t="shared" si="839"/>
        <v>0</v>
      </c>
      <c r="Z1748" s="148" t="str">
        <f t="shared" si="848"/>
        <v>A+J=</v>
      </c>
      <c r="AA1748" s="140">
        <f t="shared" si="849"/>
        <v>45828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4"/>
      <c r="DX1748" s="1"/>
      <c r="DY1748" s="1"/>
      <c r="DZ1748" s="1"/>
      <c r="EA1748" s="1"/>
      <c r="EB1748" s="1"/>
      <c r="EC1748" s="1"/>
    </row>
    <row r="1749" spans="1:133" ht="15" x14ac:dyDescent="0.2">
      <c r="A1749" s="134">
        <f t="shared" si="840"/>
        <v>45802</v>
      </c>
      <c r="B1749" s="135">
        <f t="shared" si="832"/>
        <v>762.71969712999999</v>
      </c>
      <c r="C1749" s="220">
        <f t="shared" si="831"/>
        <v>553.8614080588743</v>
      </c>
      <c r="D1749" s="136">
        <f t="shared" si="841"/>
        <v>6997.15</v>
      </c>
      <c r="E1749" s="137">
        <f t="shared" si="827"/>
        <v>7036.33</v>
      </c>
      <c r="F1749" s="138">
        <f t="shared" si="828"/>
        <v>45767</v>
      </c>
      <c r="G1749" s="139">
        <f t="shared" si="833"/>
        <v>5.5994226220676957E-3</v>
      </c>
      <c r="H1749" s="140">
        <f t="shared" si="846"/>
        <v>45828</v>
      </c>
      <c r="I1749" s="140">
        <f t="shared" si="834"/>
        <v>45828</v>
      </c>
      <c r="J1749" s="141">
        <f t="shared" si="842"/>
        <v>22</v>
      </c>
      <c r="K1749" s="141">
        <f t="shared" si="830"/>
        <v>4</v>
      </c>
      <c r="L1749" s="8">
        <f t="shared" si="843"/>
        <v>1.0010157500000001</v>
      </c>
      <c r="M1749" s="142">
        <f t="shared" si="829"/>
        <v>1.00559942</v>
      </c>
      <c r="N1749" s="142">
        <f t="shared" si="824"/>
        <v>1.3740462583422299</v>
      </c>
      <c r="O1749" s="135">
        <f t="shared" si="826"/>
        <v>1.37544194</v>
      </c>
      <c r="P1749" s="135">
        <f t="shared" si="835"/>
        <v>761.80420959000003</v>
      </c>
      <c r="Q1749" s="190">
        <f t="shared" si="847"/>
        <v>0</v>
      </c>
      <c r="R1749" s="191">
        <f t="shared" si="844"/>
        <v>0</v>
      </c>
      <c r="S1749" s="135">
        <f t="shared" si="836"/>
        <v>0</v>
      </c>
      <c r="T1749" s="145">
        <f t="shared" si="845"/>
        <v>7.8600000000000003E-2</v>
      </c>
      <c r="U1749" s="143">
        <f t="shared" si="825"/>
        <v>4</v>
      </c>
      <c r="V1749" s="143">
        <v>252</v>
      </c>
      <c r="W1749" s="142">
        <f t="shared" si="837"/>
        <v>1.0012017360000001</v>
      </c>
      <c r="X1749" s="135">
        <f t="shared" si="838"/>
        <v>0.91548753999999999</v>
      </c>
      <c r="Y1749" s="135">
        <f t="shared" si="839"/>
        <v>0</v>
      </c>
      <c r="Z1749" s="148" t="str">
        <f t="shared" si="848"/>
        <v>A+J=</v>
      </c>
      <c r="AA1749" s="140">
        <f t="shared" si="849"/>
        <v>45828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4"/>
      <c r="DX1749" s="1"/>
      <c r="DY1749" s="1"/>
      <c r="DZ1749" s="1"/>
      <c r="EA1749" s="1"/>
      <c r="EB1749" s="1"/>
      <c r="EC1749" s="1"/>
    </row>
    <row r="1750" spans="1:133" ht="15" x14ac:dyDescent="0.2">
      <c r="A1750" s="134">
        <f t="shared" si="840"/>
        <v>45803</v>
      </c>
      <c r="B1750" s="135">
        <f t="shared" si="832"/>
        <v>762.71969712999999</v>
      </c>
      <c r="C1750" s="220">
        <f t="shared" si="831"/>
        <v>553.8614080588743</v>
      </c>
      <c r="D1750" s="136">
        <f t="shared" si="841"/>
        <v>6997.15</v>
      </c>
      <c r="E1750" s="137">
        <f t="shared" si="827"/>
        <v>7036.33</v>
      </c>
      <c r="F1750" s="138">
        <f t="shared" si="828"/>
        <v>45767</v>
      </c>
      <c r="G1750" s="139">
        <f t="shared" si="833"/>
        <v>5.5994226220676957E-3</v>
      </c>
      <c r="H1750" s="140">
        <f t="shared" si="846"/>
        <v>45828</v>
      </c>
      <c r="I1750" s="140">
        <f t="shared" si="834"/>
        <v>45828</v>
      </c>
      <c r="J1750" s="141">
        <f t="shared" si="842"/>
        <v>22</v>
      </c>
      <c r="K1750" s="141">
        <f t="shared" si="830"/>
        <v>4</v>
      </c>
      <c r="L1750" s="8">
        <f t="shared" si="843"/>
        <v>1.0010157500000001</v>
      </c>
      <c r="M1750" s="142">
        <f t="shared" si="829"/>
        <v>1.00559942</v>
      </c>
      <c r="N1750" s="142">
        <f t="shared" si="824"/>
        <v>1.3740462583422299</v>
      </c>
      <c r="O1750" s="135">
        <f t="shared" si="826"/>
        <v>1.37544194</v>
      </c>
      <c r="P1750" s="135">
        <f t="shared" si="835"/>
        <v>761.80420959000003</v>
      </c>
      <c r="Q1750" s="190">
        <f t="shared" si="847"/>
        <v>0</v>
      </c>
      <c r="R1750" s="191">
        <f t="shared" si="844"/>
        <v>0</v>
      </c>
      <c r="S1750" s="135">
        <f t="shared" si="836"/>
        <v>0</v>
      </c>
      <c r="T1750" s="145">
        <f t="shared" si="845"/>
        <v>7.8600000000000003E-2</v>
      </c>
      <c r="U1750" s="143">
        <f t="shared" si="825"/>
        <v>4</v>
      </c>
      <c r="V1750" s="143">
        <v>252</v>
      </c>
      <c r="W1750" s="142">
        <f t="shared" si="837"/>
        <v>1.0012017360000001</v>
      </c>
      <c r="X1750" s="135">
        <f t="shared" si="838"/>
        <v>0.91548753999999999</v>
      </c>
      <c r="Y1750" s="135">
        <f t="shared" si="839"/>
        <v>0</v>
      </c>
      <c r="Z1750" s="148" t="str">
        <f t="shared" si="848"/>
        <v>A+J=</v>
      </c>
      <c r="AA1750" s="140">
        <f t="shared" si="849"/>
        <v>45828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4"/>
      <c r="DX1750" s="1"/>
      <c r="DY1750" s="1"/>
      <c r="DZ1750" s="1"/>
      <c r="EA1750" s="1"/>
      <c r="EB1750" s="1"/>
      <c r="EC1750" s="1"/>
    </row>
    <row r="1751" spans="1:133" ht="15" x14ac:dyDescent="0.2">
      <c r="A1751" s="134">
        <f t="shared" si="840"/>
        <v>45804</v>
      </c>
      <c r="B1751" s="135">
        <f t="shared" si="832"/>
        <v>763.14241165999999</v>
      </c>
      <c r="C1751" s="220">
        <f t="shared" si="831"/>
        <v>553.8614080588743</v>
      </c>
      <c r="D1751" s="136">
        <f t="shared" si="841"/>
        <v>6997.15</v>
      </c>
      <c r="E1751" s="137">
        <f t="shared" si="827"/>
        <v>7036.33</v>
      </c>
      <c r="F1751" s="138">
        <f t="shared" si="828"/>
        <v>45767</v>
      </c>
      <c r="G1751" s="139">
        <f t="shared" si="833"/>
        <v>5.5994226220676957E-3</v>
      </c>
      <c r="H1751" s="140">
        <f t="shared" si="846"/>
        <v>45828</v>
      </c>
      <c r="I1751" s="140">
        <f t="shared" si="834"/>
        <v>45828</v>
      </c>
      <c r="J1751" s="141">
        <f t="shared" si="842"/>
        <v>22</v>
      </c>
      <c r="K1751" s="141">
        <f t="shared" si="830"/>
        <v>5</v>
      </c>
      <c r="L1751" s="8">
        <f t="shared" si="843"/>
        <v>1.0012698499999999</v>
      </c>
      <c r="M1751" s="142">
        <f t="shared" si="829"/>
        <v>1.00559942</v>
      </c>
      <c r="N1751" s="142">
        <f t="shared" si="824"/>
        <v>1.3740462583422299</v>
      </c>
      <c r="O1751" s="135">
        <f t="shared" si="826"/>
        <v>1.3757910900000001</v>
      </c>
      <c r="P1751" s="135">
        <f t="shared" si="835"/>
        <v>761.99759029999996</v>
      </c>
      <c r="Q1751" s="190">
        <f t="shared" si="847"/>
        <v>0</v>
      </c>
      <c r="R1751" s="191">
        <f t="shared" si="844"/>
        <v>0</v>
      </c>
      <c r="S1751" s="135">
        <f t="shared" si="836"/>
        <v>0</v>
      </c>
      <c r="T1751" s="145">
        <f t="shared" si="845"/>
        <v>7.8600000000000003E-2</v>
      </c>
      <c r="U1751" s="143">
        <f t="shared" si="825"/>
        <v>5</v>
      </c>
      <c r="V1751" s="143">
        <v>252</v>
      </c>
      <c r="W1751" s="142">
        <f t="shared" si="837"/>
        <v>1.0015023949999999</v>
      </c>
      <c r="X1751" s="135">
        <f t="shared" si="838"/>
        <v>1.1448213599999999</v>
      </c>
      <c r="Y1751" s="135">
        <f t="shared" si="839"/>
        <v>0</v>
      </c>
      <c r="Z1751" s="148" t="str">
        <f t="shared" si="848"/>
        <v>A+J=</v>
      </c>
      <c r="AA1751" s="140">
        <f t="shared" si="849"/>
        <v>45828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4"/>
      <c r="DX1751" s="1"/>
      <c r="DY1751" s="1"/>
      <c r="DZ1751" s="1"/>
      <c r="EA1751" s="1"/>
      <c r="EB1751" s="1"/>
      <c r="EC1751" s="1"/>
    </row>
    <row r="1752" spans="1:133" ht="15" x14ac:dyDescent="0.2">
      <c r="A1752" s="134">
        <f t="shared" si="840"/>
        <v>45805</v>
      </c>
      <c r="B1752" s="135">
        <f t="shared" si="832"/>
        <v>763.56535067999994</v>
      </c>
      <c r="C1752" s="220">
        <f t="shared" si="831"/>
        <v>553.8614080588743</v>
      </c>
      <c r="D1752" s="136">
        <f t="shared" si="841"/>
        <v>6997.15</v>
      </c>
      <c r="E1752" s="137">
        <f t="shared" si="827"/>
        <v>7036.33</v>
      </c>
      <c r="F1752" s="138">
        <f t="shared" si="828"/>
        <v>45767</v>
      </c>
      <c r="G1752" s="139">
        <f t="shared" si="833"/>
        <v>5.5994226220676957E-3</v>
      </c>
      <c r="H1752" s="140">
        <f t="shared" si="846"/>
        <v>45828</v>
      </c>
      <c r="I1752" s="140">
        <f t="shared" si="834"/>
        <v>45828</v>
      </c>
      <c r="J1752" s="141">
        <f t="shared" si="842"/>
        <v>22</v>
      </c>
      <c r="K1752" s="141">
        <f t="shared" si="830"/>
        <v>6</v>
      </c>
      <c r="L1752" s="8">
        <f t="shared" si="843"/>
        <v>1.00152401</v>
      </c>
      <c r="M1752" s="142">
        <f t="shared" si="829"/>
        <v>1.00559942</v>
      </c>
      <c r="N1752" s="142">
        <f t="shared" si="824"/>
        <v>1.3740462583422299</v>
      </c>
      <c r="O1752" s="135">
        <f t="shared" si="826"/>
        <v>1.37614031</v>
      </c>
      <c r="P1752" s="135">
        <f t="shared" si="835"/>
        <v>762.19100977999994</v>
      </c>
      <c r="Q1752" s="190">
        <f t="shared" si="847"/>
        <v>0</v>
      </c>
      <c r="R1752" s="191">
        <f t="shared" si="844"/>
        <v>0</v>
      </c>
      <c r="S1752" s="135">
        <f t="shared" si="836"/>
        <v>0</v>
      </c>
      <c r="T1752" s="145">
        <f t="shared" si="845"/>
        <v>7.8600000000000003E-2</v>
      </c>
      <c r="U1752" s="143">
        <f t="shared" si="825"/>
        <v>6</v>
      </c>
      <c r="V1752" s="143">
        <v>252</v>
      </c>
      <c r="W1752" s="142">
        <f t="shared" si="837"/>
        <v>1.001803145</v>
      </c>
      <c r="X1752" s="135">
        <f t="shared" si="838"/>
        <v>1.3743409</v>
      </c>
      <c r="Y1752" s="135">
        <f t="shared" si="839"/>
        <v>0</v>
      </c>
      <c r="Z1752" s="148" t="str">
        <f t="shared" si="848"/>
        <v>A+J=</v>
      </c>
      <c r="AA1752" s="140">
        <f t="shared" si="849"/>
        <v>45828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4"/>
      <c r="DX1752" s="1"/>
      <c r="DY1752" s="1"/>
      <c r="DZ1752" s="1"/>
      <c r="EA1752" s="1"/>
      <c r="EB1752" s="1"/>
      <c r="EC1752" s="1"/>
    </row>
    <row r="1753" spans="1:133" ht="15" x14ac:dyDescent="0.2">
      <c r="A1753" s="134">
        <f t="shared" si="840"/>
        <v>45806</v>
      </c>
      <c r="B1753" s="135">
        <f t="shared" si="832"/>
        <v>763.98853570999995</v>
      </c>
      <c r="C1753" s="220">
        <f t="shared" si="831"/>
        <v>553.8614080588743</v>
      </c>
      <c r="D1753" s="136">
        <f t="shared" si="841"/>
        <v>6997.15</v>
      </c>
      <c r="E1753" s="137">
        <f t="shared" si="827"/>
        <v>7036.33</v>
      </c>
      <c r="F1753" s="138">
        <f t="shared" si="828"/>
        <v>45767</v>
      </c>
      <c r="G1753" s="139">
        <f t="shared" si="833"/>
        <v>5.5994226220676957E-3</v>
      </c>
      <c r="H1753" s="140">
        <f t="shared" si="846"/>
        <v>45828</v>
      </c>
      <c r="I1753" s="140">
        <f t="shared" si="834"/>
        <v>45828</v>
      </c>
      <c r="J1753" s="141">
        <f t="shared" si="842"/>
        <v>22</v>
      </c>
      <c r="K1753" s="141">
        <f t="shared" si="830"/>
        <v>7</v>
      </c>
      <c r="L1753" s="8">
        <f t="shared" si="843"/>
        <v>1.0017782399999999</v>
      </c>
      <c r="M1753" s="142">
        <f t="shared" si="829"/>
        <v>1.00559942</v>
      </c>
      <c r="N1753" s="142">
        <f t="shared" si="824"/>
        <v>1.3740462583422299</v>
      </c>
      <c r="O1753" s="135">
        <f t="shared" si="826"/>
        <v>1.37648964</v>
      </c>
      <c r="P1753" s="135">
        <f t="shared" si="835"/>
        <v>762.38449017999994</v>
      </c>
      <c r="Q1753" s="190">
        <f t="shared" si="847"/>
        <v>0</v>
      </c>
      <c r="R1753" s="191">
        <f t="shared" si="844"/>
        <v>0</v>
      </c>
      <c r="S1753" s="135">
        <f t="shared" si="836"/>
        <v>0</v>
      </c>
      <c r="T1753" s="145">
        <f t="shared" si="845"/>
        <v>7.8600000000000003E-2</v>
      </c>
      <c r="U1753" s="143">
        <f t="shared" si="825"/>
        <v>7</v>
      </c>
      <c r="V1753" s="143">
        <v>252</v>
      </c>
      <c r="W1753" s="142">
        <f t="shared" si="837"/>
        <v>1.002103985</v>
      </c>
      <c r="X1753" s="135">
        <f t="shared" si="838"/>
        <v>1.6040455300000001</v>
      </c>
      <c r="Y1753" s="135">
        <f t="shared" si="839"/>
        <v>0</v>
      </c>
      <c r="Z1753" s="148" t="str">
        <f t="shared" si="848"/>
        <v>A+J=</v>
      </c>
      <c r="AA1753" s="140">
        <f t="shared" si="849"/>
        <v>45828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4"/>
      <c r="DX1753" s="1"/>
      <c r="DY1753" s="1"/>
      <c r="DZ1753" s="1"/>
      <c r="EA1753" s="1"/>
      <c r="EB1753" s="1"/>
      <c r="EC1753" s="1"/>
    </row>
    <row r="1754" spans="1:133" ht="15" x14ac:dyDescent="0.2">
      <c r="A1754" s="134">
        <f t="shared" si="840"/>
        <v>45807</v>
      </c>
      <c r="B1754" s="135">
        <f t="shared" si="832"/>
        <v>764.41194541000004</v>
      </c>
      <c r="C1754" s="220">
        <f t="shared" si="831"/>
        <v>553.8614080588743</v>
      </c>
      <c r="D1754" s="136">
        <f t="shared" si="841"/>
        <v>6997.15</v>
      </c>
      <c r="E1754" s="137">
        <f t="shared" si="827"/>
        <v>7036.33</v>
      </c>
      <c r="F1754" s="138">
        <f t="shared" si="828"/>
        <v>45767</v>
      </c>
      <c r="G1754" s="139">
        <f t="shared" si="833"/>
        <v>5.5994226220676957E-3</v>
      </c>
      <c r="H1754" s="140">
        <f t="shared" si="846"/>
        <v>45828</v>
      </c>
      <c r="I1754" s="140">
        <f t="shared" si="834"/>
        <v>45828</v>
      </c>
      <c r="J1754" s="141">
        <f t="shared" si="842"/>
        <v>22</v>
      </c>
      <c r="K1754" s="141">
        <f t="shared" si="830"/>
        <v>8</v>
      </c>
      <c r="L1754" s="8">
        <f t="shared" si="843"/>
        <v>1.0020325299999999</v>
      </c>
      <c r="M1754" s="142">
        <f t="shared" si="829"/>
        <v>1.00559942</v>
      </c>
      <c r="N1754" s="142">
        <f t="shared" si="824"/>
        <v>1.3740462583422299</v>
      </c>
      <c r="O1754" s="135">
        <f t="shared" si="826"/>
        <v>1.3768390399999999</v>
      </c>
      <c r="P1754" s="135">
        <f t="shared" si="835"/>
        <v>762.57800936000001</v>
      </c>
      <c r="Q1754" s="190">
        <f t="shared" si="847"/>
        <v>0</v>
      </c>
      <c r="R1754" s="191">
        <f t="shared" si="844"/>
        <v>0</v>
      </c>
      <c r="S1754" s="135">
        <f t="shared" si="836"/>
        <v>0</v>
      </c>
      <c r="T1754" s="145">
        <f t="shared" si="845"/>
        <v>7.8600000000000003E-2</v>
      </c>
      <c r="U1754" s="143">
        <f t="shared" si="825"/>
        <v>8</v>
      </c>
      <c r="V1754" s="143">
        <v>252</v>
      </c>
      <c r="W1754" s="142">
        <f t="shared" si="837"/>
        <v>1.0024049159999999</v>
      </c>
      <c r="X1754" s="135">
        <f t="shared" si="838"/>
        <v>1.8339360499999999</v>
      </c>
      <c r="Y1754" s="135">
        <f t="shared" si="839"/>
        <v>0</v>
      </c>
      <c r="Z1754" s="148" t="str">
        <f t="shared" si="848"/>
        <v>A+J=</v>
      </c>
      <c r="AA1754" s="140">
        <f t="shared" si="849"/>
        <v>45828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4"/>
      <c r="DX1754" s="1"/>
      <c r="DY1754" s="1"/>
      <c r="DZ1754" s="1"/>
      <c r="EA1754" s="1"/>
      <c r="EB1754" s="1"/>
      <c r="EC1754" s="1"/>
    </row>
    <row r="1755" spans="1:133" ht="15" x14ac:dyDescent="0.2">
      <c r="A1755" s="134">
        <f t="shared" si="840"/>
        <v>45808</v>
      </c>
      <c r="B1755" s="135">
        <f t="shared" si="832"/>
        <v>764.83560132000002</v>
      </c>
      <c r="C1755" s="220">
        <f t="shared" si="831"/>
        <v>553.8614080588743</v>
      </c>
      <c r="D1755" s="136">
        <f t="shared" si="841"/>
        <v>6997.15</v>
      </c>
      <c r="E1755" s="137">
        <f t="shared" si="827"/>
        <v>7036.33</v>
      </c>
      <c r="F1755" s="138">
        <f t="shared" si="828"/>
        <v>45767</v>
      </c>
      <c r="G1755" s="139">
        <f t="shared" si="833"/>
        <v>5.5994226220676957E-3</v>
      </c>
      <c r="H1755" s="140">
        <f t="shared" si="846"/>
        <v>45828</v>
      </c>
      <c r="I1755" s="140">
        <f t="shared" si="834"/>
        <v>45828</v>
      </c>
      <c r="J1755" s="141">
        <f t="shared" si="842"/>
        <v>22</v>
      </c>
      <c r="K1755" s="141">
        <f t="shared" si="830"/>
        <v>9</v>
      </c>
      <c r="L1755" s="8">
        <f t="shared" si="843"/>
        <v>1.0022868899999999</v>
      </c>
      <c r="M1755" s="142">
        <f t="shared" si="829"/>
        <v>1.00559942</v>
      </c>
      <c r="N1755" s="142">
        <f t="shared" si="824"/>
        <v>1.3740462583422299</v>
      </c>
      <c r="O1755" s="135">
        <f t="shared" si="826"/>
        <v>1.3771885500000001</v>
      </c>
      <c r="P1755" s="135">
        <f t="shared" si="835"/>
        <v>762.77158945999997</v>
      </c>
      <c r="Q1755" s="190">
        <f t="shared" si="847"/>
        <v>0</v>
      </c>
      <c r="R1755" s="191">
        <f t="shared" si="844"/>
        <v>0</v>
      </c>
      <c r="S1755" s="135">
        <f t="shared" si="836"/>
        <v>0</v>
      </c>
      <c r="T1755" s="145">
        <f t="shared" si="845"/>
        <v>7.8600000000000003E-2</v>
      </c>
      <c r="U1755" s="143">
        <f t="shared" si="825"/>
        <v>9</v>
      </c>
      <c r="V1755" s="143">
        <v>252</v>
      </c>
      <c r="W1755" s="142">
        <f t="shared" si="837"/>
        <v>1.002705937</v>
      </c>
      <c r="X1755" s="135">
        <f t="shared" si="838"/>
        <v>2.0640118599999999</v>
      </c>
      <c r="Y1755" s="135">
        <f t="shared" si="839"/>
        <v>0</v>
      </c>
      <c r="Z1755" s="148" t="str">
        <f t="shared" si="848"/>
        <v>A+J=</v>
      </c>
      <c r="AA1755" s="140">
        <f t="shared" si="849"/>
        <v>45828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4"/>
      <c r="DX1755" s="1"/>
      <c r="DY1755" s="1"/>
      <c r="DZ1755" s="1"/>
      <c r="EA1755" s="1"/>
      <c r="EB1755" s="1"/>
      <c r="EC1755" s="1"/>
    </row>
    <row r="1756" spans="1:133" ht="15" x14ac:dyDescent="0.2">
      <c r="A1756" s="134">
        <f t="shared" si="840"/>
        <v>45809</v>
      </c>
      <c r="B1756" s="135">
        <f t="shared" si="832"/>
        <v>764.83560132000002</v>
      </c>
      <c r="C1756" s="220">
        <f t="shared" si="831"/>
        <v>553.8614080588743</v>
      </c>
      <c r="D1756" s="136">
        <f t="shared" si="841"/>
        <v>6997.15</v>
      </c>
      <c r="E1756" s="137">
        <f t="shared" si="827"/>
        <v>7036.33</v>
      </c>
      <c r="F1756" s="138">
        <f t="shared" si="828"/>
        <v>45767</v>
      </c>
      <c r="G1756" s="139">
        <f t="shared" si="833"/>
        <v>5.5994226220676957E-3</v>
      </c>
      <c r="H1756" s="140">
        <f t="shared" si="846"/>
        <v>45828</v>
      </c>
      <c r="I1756" s="140">
        <f t="shared" si="834"/>
        <v>45828</v>
      </c>
      <c r="J1756" s="141">
        <f t="shared" si="842"/>
        <v>22</v>
      </c>
      <c r="K1756" s="141">
        <f t="shared" si="830"/>
        <v>9</v>
      </c>
      <c r="L1756" s="8">
        <f t="shared" si="843"/>
        <v>1.0022868899999999</v>
      </c>
      <c r="M1756" s="142">
        <f t="shared" si="829"/>
        <v>1.00559942</v>
      </c>
      <c r="N1756" s="142">
        <f t="shared" si="824"/>
        <v>1.3740462583422299</v>
      </c>
      <c r="O1756" s="135">
        <f t="shared" si="826"/>
        <v>1.3771885500000001</v>
      </c>
      <c r="P1756" s="135">
        <f t="shared" si="835"/>
        <v>762.77158945999997</v>
      </c>
      <c r="Q1756" s="190">
        <f t="shared" si="847"/>
        <v>0</v>
      </c>
      <c r="R1756" s="191">
        <f t="shared" si="844"/>
        <v>0</v>
      </c>
      <c r="S1756" s="135">
        <f t="shared" si="836"/>
        <v>0</v>
      </c>
      <c r="T1756" s="145">
        <f t="shared" si="845"/>
        <v>7.8600000000000003E-2</v>
      </c>
      <c r="U1756" s="143">
        <f t="shared" si="825"/>
        <v>9</v>
      </c>
      <c r="V1756" s="143">
        <v>252</v>
      </c>
      <c r="W1756" s="142">
        <f t="shared" si="837"/>
        <v>1.002705937</v>
      </c>
      <c r="X1756" s="135">
        <f t="shared" si="838"/>
        <v>2.0640118599999999</v>
      </c>
      <c r="Y1756" s="135">
        <f t="shared" si="839"/>
        <v>0</v>
      </c>
      <c r="Z1756" s="148" t="str">
        <f t="shared" si="848"/>
        <v>A+J=</v>
      </c>
      <c r="AA1756" s="140">
        <f t="shared" si="849"/>
        <v>45828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4"/>
      <c r="DX1756" s="1"/>
      <c r="DY1756" s="1"/>
      <c r="DZ1756" s="1"/>
      <c r="EA1756" s="1"/>
      <c r="EB1756" s="1"/>
      <c r="EC1756" s="1"/>
    </row>
    <row r="1757" spans="1:133" ht="15" x14ac:dyDescent="0.2">
      <c r="A1757" s="134">
        <f t="shared" si="840"/>
        <v>45810</v>
      </c>
      <c r="B1757" s="135">
        <f t="shared" si="832"/>
        <v>764.83560132000002</v>
      </c>
      <c r="C1757" s="220">
        <f t="shared" si="831"/>
        <v>553.8614080588743</v>
      </c>
      <c r="D1757" s="136">
        <f t="shared" si="841"/>
        <v>6997.15</v>
      </c>
      <c r="E1757" s="137">
        <f t="shared" si="827"/>
        <v>7036.33</v>
      </c>
      <c r="F1757" s="138">
        <f t="shared" si="828"/>
        <v>45767</v>
      </c>
      <c r="G1757" s="139">
        <f t="shared" si="833"/>
        <v>5.5994226220676957E-3</v>
      </c>
      <c r="H1757" s="140">
        <f t="shared" si="846"/>
        <v>45828</v>
      </c>
      <c r="I1757" s="140">
        <f t="shared" si="834"/>
        <v>45828</v>
      </c>
      <c r="J1757" s="141">
        <f t="shared" si="842"/>
        <v>22</v>
      </c>
      <c r="K1757" s="141">
        <f t="shared" si="830"/>
        <v>9</v>
      </c>
      <c r="L1757" s="8">
        <f t="shared" si="843"/>
        <v>1.0022868899999999</v>
      </c>
      <c r="M1757" s="142">
        <f t="shared" si="829"/>
        <v>1.00559942</v>
      </c>
      <c r="N1757" s="142">
        <f t="shared" si="824"/>
        <v>1.3740462583422299</v>
      </c>
      <c r="O1757" s="135">
        <f t="shared" si="826"/>
        <v>1.3771885500000001</v>
      </c>
      <c r="P1757" s="135">
        <f t="shared" si="835"/>
        <v>762.77158945999997</v>
      </c>
      <c r="Q1757" s="190">
        <f t="shared" si="847"/>
        <v>0</v>
      </c>
      <c r="R1757" s="191">
        <f t="shared" si="844"/>
        <v>0</v>
      </c>
      <c r="S1757" s="135">
        <f t="shared" si="836"/>
        <v>0</v>
      </c>
      <c r="T1757" s="145">
        <f t="shared" si="845"/>
        <v>7.8600000000000003E-2</v>
      </c>
      <c r="U1757" s="143">
        <f t="shared" si="825"/>
        <v>9</v>
      </c>
      <c r="V1757" s="143">
        <v>252</v>
      </c>
      <c r="W1757" s="142">
        <f t="shared" si="837"/>
        <v>1.002705937</v>
      </c>
      <c r="X1757" s="135">
        <f t="shared" si="838"/>
        <v>2.0640118599999999</v>
      </c>
      <c r="Y1757" s="135">
        <f t="shared" si="839"/>
        <v>0</v>
      </c>
      <c r="Z1757" s="148" t="str">
        <f t="shared" si="848"/>
        <v>A+J=</v>
      </c>
      <c r="AA1757" s="140">
        <f t="shared" si="849"/>
        <v>45828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4"/>
      <c r="DX1757" s="1"/>
      <c r="DY1757" s="1"/>
      <c r="DZ1757" s="1"/>
      <c r="EA1757" s="1"/>
      <c r="EB1757" s="1"/>
      <c r="EC1757" s="1"/>
    </row>
    <row r="1758" spans="1:133" ht="15" x14ac:dyDescent="0.2">
      <c r="A1758" s="134">
        <f t="shared" si="840"/>
        <v>45811</v>
      </c>
      <c r="B1758" s="135">
        <f t="shared" si="832"/>
        <v>765.25948132999997</v>
      </c>
      <c r="C1758" s="220">
        <f t="shared" si="831"/>
        <v>553.8614080588743</v>
      </c>
      <c r="D1758" s="136">
        <f t="shared" si="841"/>
        <v>6997.15</v>
      </c>
      <c r="E1758" s="137">
        <f t="shared" si="827"/>
        <v>7036.33</v>
      </c>
      <c r="F1758" s="138">
        <f t="shared" si="828"/>
        <v>45767</v>
      </c>
      <c r="G1758" s="139">
        <f t="shared" si="833"/>
        <v>5.5994226220676957E-3</v>
      </c>
      <c r="H1758" s="140">
        <f t="shared" si="846"/>
        <v>45828</v>
      </c>
      <c r="I1758" s="140">
        <f t="shared" si="834"/>
        <v>45828</v>
      </c>
      <c r="J1758" s="141">
        <f t="shared" si="842"/>
        <v>22</v>
      </c>
      <c r="K1758" s="141">
        <f t="shared" si="830"/>
        <v>10</v>
      </c>
      <c r="L1758" s="8">
        <f t="shared" si="843"/>
        <v>1.00254131</v>
      </c>
      <c r="M1758" s="142">
        <f t="shared" si="829"/>
        <v>1.00559942</v>
      </c>
      <c r="N1758" s="142">
        <f t="shared" si="824"/>
        <v>1.3740462583422299</v>
      </c>
      <c r="O1758" s="135">
        <f t="shared" si="826"/>
        <v>1.37753813</v>
      </c>
      <c r="P1758" s="135">
        <f t="shared" si="835"/>
        <v>762.96520833</v>
      </c>
      <c r="Q1758" s="190">
        <f t="shared" si="847"/>
        <v>0</v>
      </c>
      <c r="R1758" s="191">
        <f t="shared" si="844"/>
        <v>0</v>
      </c>
      <c r="S1758" s="135">
        <f t="shared" si="836"/>
        <v>0</v>
      </c>
      <c r="T1758" s="145">
        <f t="shared" si="845"/>
        <v>7.8600000000000003E-2</v>
      </c>
      <c r="U1758" s="143">
        <f t="shared" si="825"/>
        <v>10</v>
      </c>
      <c r="V1758" s="143">
        <v>252</v>
      </c>
      <c r="W1758" s="142">
        <f t="shared" si="837"/>
        <v>1.003007048</v>
      </c>
      <c r="X1758" s="135">
        <f t="shared" si="838"/>
        <v>2.294273</v>
      </c>
      <c r="Y1758" s="135">
        <f t="shared" si="839"/>
        <v>0</v>
      </c>
      <c r="Z1758" s="148" t="str">
        <f t="shared" si="848"/>
        <v>A+J=</v>
      </c>
      <c r="AA1758" s="140">
        <f t="shared" si="849"/>
        <v>45828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4"/>
      <c r="DX1758" s="1"/>
      <c r="DY1758" s="1"/>
      <c r="DZ1758" s="1"/>
      <c r="EA1758" s="1"/>
      <c r="EB1758" s="1"/>
      <c r="EC1758" s="1"/>
    </row>
    <row r="1759" spans="1:133" ht="15" x14ac:dyDescent="0.2">
      <c r="A1759" s="134">
        <f t="shared" si="840"/>
        <v>45812</v>
      </c>
      <c r="B1759" s="135">
        <f t="shared" si="832"/>
        <v>765.68360295999992</v>
      </c>
      <c r="C1759" s="220">
        <f t="shared" si="831"/>
        <v>553.8614080588743</v>
      </c>
      <c r="D1759" s="136">
        <f t="shared" si="841"/>
        <v>6997.15</v>
      </c>
      <c r="E1759" s="137">
        <f t="shared" si="827"/>
        <v>7036.33</v>
      </c>
      <c r="F1759" s="138">
        <f t="shared" si="828"/>
        <v>45767</v>
      </c>
      <c r="G1759" s="139">
        <f t="shared" si="833"/>
        <v>5.5994226220676957E-3</v>
      </c>
      <c r="H1759" s="140">
        <f t="shared" si="846"/>
        <v>45828</v>
      </c>
      <c r="I1759" s="140">
        <f t="shared" si="834"/>
        <v>45828</v>
      </c>
      <c r="J1759" s="141">
        <f t="shared" si="842"/>
        <v>22</v>
      </c>
      <c r="K1759" s="141">
        <f t="shared" si="830"/>
        <v>11</v>
      </c>
      <c r="L1759" s="8">
        <f t="shared" si="843"/>
        <v>1.0027957999999999</v>
      </c>
      <c r="M1759" s="142">
        <f t="shared" si="829"/>
        <v>1.00559942</v>
      </c>
      <c r="N1759" s="142">
        <f t="shared" ref="N1759:N1822" si="850">IF(I1759&gt;I1758,N1758*M1759,N1758)</f>
        <v>1.3740462583422299</v>
      </c>
      <c r="O1759" s="135">
        <f t="shared" si="826"/>
        <v>1.37788781</v>
      </c>
      <c r="P1759" s="135">
        <f t="shared" si="835"/>
        <v>763.15888258999996</v>
      </c>
      <c r="Q1759" s="190">
        <f t="shared" si="847"/>
        <v>0</v>
      </c>
      <c r="R1759" s="191">
        <f t="shared" si="844"/>
        <v>0</v>
      </c>
      <c r="S1759" s="135">
        <f t="shared" si="836"/>
        <v>0</v>
      </c>
      <c r="T1759" s="145">
        <f t="shared" si="845"/>
        <v>7.8600000000000003E-2</v>
      </c>
      <c r="U1759" s="143">
        <f t="shared" si="825"/>
        <v>11</v>
      </c>
      <c r="V1759" s="143">
        <v>252</v>
      </c>
      <c r="W1759" s="142">
        <f t="shared" si="837"/>
        <v>1.0033082499999999</v>
      </c>
      <c r="X1759" s="135">
        <f t="shared" si="838"/>
        <v>2.5247203699999998</v>
      </c>
      <c r="Y1759" s="135">
        <f t="shared" si="839"/>
        <v>0</v>
      </c>
      <c r="Z1759" s="148" t="str">
        <f t="shared" si="848"/>
        <v>A+J=</v>
      </c>
      <c r="AA1759" s="140">
        <f t="shared" si="849"/>
        <v>45828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4"/>
      <c r="DX1759" s="1"/>
      <c r="DY1759" s="1"/>
      <c r="DZ1759" s="1"/>
      <c r="EA1759" s="1"/>
      <c r="EB1759" s="1"/>
      <c r="EC1759" s="1"/>
    </row>
    <row r="1760" spans="1:133" ht="15" x14ac:dyDescent="0.2">
      <c r="A1760" s="134">
        <f t="shared" si="840"/>
        <v>45813</v>
      </c>
      <c r="B1760" s="135">
        <f t="shared" si="832"/>
        <v>766.10795998000003</v>
      </c>
      <c r="C1760" s="220">
        <f t="shared" si="831"/>
        <v>553.8614080588743</v>
      </c>
      <c r="D1760" s="136">
        <f t="shared" si="841"/>
        <v>6997.15</v>
      </c>
      <c r="E1760" s="137">
        <f t="shared" si="827"/>
        <v>7036.33</v>
      </c>
      <c r="F1760" s="138">
        <f t="shared" si="828"/>
        <v>45767</v>
      </c>
      <c r="G1760" s="139">
        <f t="shared" si="833"/>
        <v>5.5994226220676957E-3</v>
      </c>
      <c r="H1760" s="140">
        <f t="shared" si="846"/>
        <v>45828</v>
      </c>
      <c r="I1760" s="140">
        <f t="shared" si="834"/>
        <v>45828</v>
      </c>
      <c r="J1760" s="141">
        <f t="shared" si="842"/>
        <v>22</v>
      </c>
      <c r="K1760" s="141">
        <f t="shared" si="830"/>
        <v>12</v>
      </c>
      <c r="L1760" s="8">
        <f t="shared" si="843"/>
        <v>1.0030503500000001</v>
      </c>
      <c r="M1760" s="142">
        <f t="shared" si="829"/>
        <v>1.00559942</v>
      </c>
      <c r="N1760" s="142">
        <f t="shared" si="850"/>
        <v>1.3740462583422299</v>
      </c>
      <c r="O1760" s="135">
        <f t="shared" si="826"/>
        <v>1.37823758</v>
      </c>
      <c r="P1760" s="135">
        <f t="shared" si="835"/>
        <v>763.35260669000002</v>
      </c>
      <c r="Q1760" s="190">
        <f t="shared" si="847"/>
        <v>0</v>
      </c>
      <c r="R1760" s="191">
        <f t="shared" si="844"/>
        <v>0</v>
      </c>
      <c r="S1760" s="135">
        <f t="shared" si="836"/>
        <v>0</v>
      </c>
      <c r="T1760" s="145">
        <f t="shared" si="845"/>
        <v>7.8600000000000003E-2</v>
      </c>
      <c r="U1760" s="143">
        <f t="shared" si="825"/>
        <v>12</v>
      </c>
      <c r="V1760" s="143">
        <v>252</v>
      </c>
      <c r="W1760" s="142">
        <f t="shared" si="837"/>
        <v>1.003609542</v>
      </c>
      <c r="X1760" s="135">
        <f t="shared" si="838"/>
        <v>2.75535329</v>
      </c>
      <c r="Y1760" s="135">
        <f t="shared" si="839"/>
        <v>0</v>
      </c>
      <c r="Z1760" s="148" t="str">
        <f t="shared" si="848"/>
        <v>A+J=</v>
      </c>
      <c r="AA1760" s="140">
        <f t="shared" si="849"/>
        <v>45828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4"/>
      <c r="DX1760" s="1"/>
      <c r="DY1760" s="1"/>
      <c r="DZ1760" s="1"/>
      <c r="EA1760" s="1"/>
      <c r="EB1760" s="1"/>
      <c r="EC1760" s="1"/>
    </row>
    <row r="1761" spans="1:133" ht="15" x14ac:dyDescent="0.2">
      <c r="A1761" s="134">
        <f t="shared" si="840"/>
        <v>45814</v>
      </c>
      <c r="B1761" s="135">
        <f t="shared" si="832"/>
        <v>766.53255250999996</v>
      </c>
      <c r="C1761" s="220">
        <f t="shared" si="831"/>
        <v>553.8614080588743</v>
      </c>
      <c r="D1761" s="136">
        <f t="shared" si="841"/>
        <v>6997.15</v>
      </c>
      <c r="E1761" s="137">
        <f t="shared" si="827"/>
        <v>7036.33</v>
      </c>
      <c r="F1761" s="138">
        <f t="shared" si="828"/>
        <v>45767</v>
      </c>
      <c r="G1761" s="139">
        <f t="shared" si="833"/>
        <v>5.5994226220676957E-3</v>
      </c>
      <c r="H1761" s="140">
        <f t="shared" si="846"/>
        <v>45828</v>
      </c>
      <c r="I1761" s="140">
        <f t="shared" si="834"/>
        <v>45828</v>
      </c>
      <c r="J1761" s="141">
        <f t="shared" si="842"/>
        <v>22</v>
      </c>
      <c r="K1761" s="141">
        <f t="shared" si="830"/>
        <v>13</v>
      </c>
      <c r="L1761" s="8">
        <f t="shared" si="843"/>
        <v>1.0033049700000001</v>
      </c>
      <c r="M1761" s="142">
        <f t="shared" si="829"/>
        <v>1.00559942</v>
      </c>
      <c r="N1761" s="142">
        <f t="shared" si="850"/>
        <v>1.3740462583422299</v>
      </c>
      <c r="O1761" s="135">
        <f t="shared" si="826"/>
        <v>1.37858744</v>
      </c>
      <c r="P1761" s="135">
        <f t="shared" si="835"/>
        <v>763.54638064999995</v>
      </c>
      <c r="Q1761" s="190">
        <f t="shared" si="847"/>
        <v>0</v>
      </c>
      <c r="R1761" s="191">
        <f t="shared" si="844"/>
        <v>0</v>
      </c>
      <c r="S1761" s="135">
        <f t="shared" si="836"/>
        <v>0</v>
      </c>
      <c r="T1761" s="145">
        <f t="shared" si="845"/>
        <v>7.8600000000000003E-2</v>
      </c>
      <c r="U1761" s="143">
        <f t="shared" si="825"/>
        <v>13</v>
      </c>
      <c r="V1761" s="143">
        <v>252</v>
      </c>
      <c r="W1761" s="142">
        <f t="shared" si="837"/>
        <v>1.0039109239999999</v>
      </c>
      <c r="X1761" s="135">
        <f t="shared" si="838"/>
        <v>2.9861718599999998</v>
      </c>
      <c r="Y1761" s="135">
        <f t="shared" si="839"/>
        <v>0</v>
      </c>
      <c r="Z1761" s="148" t="str">
        <f t="shared" si="848"/>
        <v>A+J=</v>
      </c>
      <c r="AA1761" s="140">
        <f t="shared" si="849"/>
        <v>45828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4"/>
      <c r="DX1761" s="1"/>
      <c r="DY1761" s="1"/>
      <c r="DZ1761" s="1"/>
      <c r="EA1761" s="1"/>
      <c r="EB1761" s="1"/>
      <c r="EC1761" s="1"/>
    </row>
    <row r="1762" spans="1:133" ht="15" x14ac:dyDescent="0.2">
      <c r="A1762" s="134">
        <f t="shared" si="840"/>
        <v>45815</v>
      </c>
      <c r="B1762" s="135">
        <f t="shared" si="832"/>
        <v>766.95737583000005</v>
      </c>
      <c r="C1762" s="220">
        <f t="shared" si="831"/>
        <v>553.8614080588743</v>
      </c>
      <c r="D1762" s="136">
        <f t="shared" si="841"/>
        <v>6997.15</v>
      </c>
      <c r="E1762" s="137">
        <f t="shared" si="827"/>
        <v>7036.33</v>
      </c>
      <c r="F1762" s="138">
        <f t="shared" si="828"/>
        <v>45767</v>
      </c>
      <c r="G1762" s="139">
        <f t="shared" si="833"/>
        <v>5.5994226220676957E-3</v>
      </c>
      <c r="H1762" s="140">
        <f t="shared" si="846"/>
        <v>45828</v>
      </c>
      <c r="I1762" s="140">
        <f t="shared" si="834"/>
        <v>45828</v>
      </c>
      <c r="J1762" s="141">
        <f t="shared" si="842"/>
        <v>22</v>
      </c>
      <c r="K1762" s="141">
        <f t="shared" si="830"/>
        <v>14</v>
      </c>
      <c r="L1762" s="8">
        <f t="shared" si="843"/>
        <v>1.0035596499999999</v>
      </c>
      <c r="M1762" s="142">
        <f t="shared" si="829"/>
        <v>1.00559942</v>
      </c>
      <c r="N1762" s="142">
        <f t="shared" si="850"/>
        <v>1.3740462583422299</v>
      </c>
      <c r="O1762" s="135">
        <f t="shared" si="826"/>
        <v>1.37893738</v>
      </c>
      <c r="P1762" s="135">
        <f t="shared" si="835"/>
        <v>763.74019891</v>
      </c>
      <c r="Q1762" s="190">
        <f t="shared" si="847"/>
        <v>0</v>
      </c>
      <c r="R1762" s="191">
        <f t="shared" si="844"/>
        <v>0</v>
      </c>
      <c r="S1762" s="135">
        <f t="shared" si="836"/>
        <v>0</v>
      </c>
      <c r="T1762" s="145">
        <f t="shared" si="845"/>
        <v>7.8600000000000003E-2</v>
      </c>
      <c r="U1762" s="143">
        <f t="shared" si="825"/>
        <v>14</v>
      </c>
      <c r="V1762" s="143">
        <v>252</v>
      </c>
      <c r="W1762" s="142">
        <f t="shared" si="837"/>
        <v>1.0042123970000001</v>
      </c>
      <c r="X1762" s="135">
        <f t="shared" si="838"/>
        <v>3.21717692</v>
      </c>
      <c r="Y1762" s="135">
        <f t="shared" si="839"/>
        <v>0</v>
      </c>
      <c r="Z1762" s="148" t="str">
        <f t="shared" si="848"/>
        <v>A+J=</v>
      </c>
      <c r="AA1762" s="140">
        <f t="shared" si="849"/>
        <v>45828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4"/>
      <c r="DX1762" s="1"/>
      <c r="DY1762" s="1"/>
      <c r="DZ1762" s="1"/>
      <c r="EA1762" s="1"/>
      <c r="EB1762" s="1"/>
      <c r="EC1762" s="1"/>
    </row>
    <row r="1763" spans="1:133" ht="15" x14ac:dyDescent="0.2">
      <c r="A1763" s="134">
        <f t="shared" si="840"/>
        <v>45816</v>
      </c>
      <c r="B1763" s="135">
        <f t="shared" si="832"/>
        <v>766.95737583000005</v>
      </c>
      <c r="C1763" s="220">
        <f t="shared" si="831"/>
        <v>553.8614080588743</v>
      </c>
      <c r="D1763" s="136">
        <f t="shared" si="841"/>
        <v>6997.15</v>
      </c>
      <c r="E1763" s="137">
        <f t="shared" si="827"/>
        <v>7036.33</v>
      </c>
      <c r="F1763" s="138">
        <f t="shared" si="828"/>
        <v>45767</v>
      </c>
      <c r="G1763" s="139">
        <f t="shared" si="833"/>
        <v>5.5994226220676957E-3</v>
      </c>
      <c r="H1763" s="140">
        <f t="shared" si="846"/>
        <v>45828</v>
      </c>
      <c r="I1763" s="140">
        <f t="shared" si="834"/>
        <v>45828</v>
      </c>
      <c r="J1763" s="141">
        <f t="shared" si="842"/>
        <v>22</v>
      </c>
      <c r="K1763" s="141">
        <f t="shared" si="830"/>
        <v>14</v>
      </c>
      <c r="L1763" s="8">
        <f t="shared" si="843"/>
        <v>1.0035596499999999</v>
      </c>
      <c r="M1763" s="142">
        <f t="shared" si="829"/>
        <v>1.00559942</v>
      </c>
      <c r="N1763" s="142">
        <f t="shared" si="850"/>
        <v>1.3740462583422299</v>
      </c>
      <c r="O1763" s="135">
        <f t="shared" si="826"/>
        <v>1.37893738</v>
      </c>
      <c r="P1763" s="135">
        <f t="shared" si="835"/>
        <v>763.74019891</v>
      </c>
      <c r="Q1763" s="190">
        <f t="shared" si="847"/>
        <v>0</v>
      </c>
      <c r="R1763" s="191">
        <f t="shared" si="844"/>
        <v>0</v>
      </c>
      <c r="S1763" s="135">
        <f t="shared" si="836"/>
        <v>0</v>
      </c>
      <c r="T1763" s="145">
        <f t="shared" si="845"/>
        <v>7.8600000000000003E-2</v>
      </c>
      <c r="U1763" s="143">
        <f t="shared" si="825"/>
        <v>14</v>
      </c>
      <c r="V1763" s="143">
        <v>252</v>
      </c>
      <c r="W1763" s="142">
        <f t="shared" si="837"/>
        <v>1.0042123970000001</v>
      </c>
      <c r="X1763" s="135">
        <f t="shared" si="838"/>
        <v>3.21717692</v>
      </c>
      <c r="Y1763" s="135">
        <f t="shared" si="839"/>
        <v>0</v>
      </c>
      <c r="Z1763" s="148" t="str">
        <f t="shared" si="848"/>
        <v>A+J=</v>
      </c>
      <c r="AA1763" s="140">
        <f t="shared" si="849"/>
        <v>45828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4"/>
      <c r="DX1763" s="1"/>
      <c r="DY1763" s="1"/>
      <c r="DZ1763" s="1"/>
      <c r="EA1763" s="1"/>
      <c r="EB1763" s="1"/>
      <c r="EC1763" s="1"/>
    </row>
    <row r="1764" spans="1:133" ht="15" x14ac:dyDescent="0.2">
      <c r="A1764" s="134">
        <f t="shared" si="840"/>
        <v>45817</v>
      </c>
      <c r="B1764" s="135">
        <f t="shared" si="832"/>
        <v>766.95737583000005</v>
      </c>
      <c r="C1764" s="220">
        <f t="shared" si="831"/>
        <v>553.8614080588743</v>
      </c>
      <c r="D1764" s="136">
        <f t="shared" si="841"/>
        <v>6997.15</v>
      </c>
      <c r="E1764" s="137">
        <f t="shared" si="827"/>
        <v>7036.33</v>
      </c>
      <c r="F1764" s="138">
        <f t="shared" si="828"/>
        <v>45767</v>
      </c>
      <c r="G1764" s="139">
        <f t="shared" si="833"/>
        <v>5.5994226220676957E-3</v>
      </c>
      <c r="H1764" s="140">
        <f t="shared" si="846"/>
        <v>45828</v>
      </c>
      <c r="I1764" s="140">
        <f t="shared" si="834"/>
        <v>45828</v>
      </c>
      <c r="J1764" s="141">
        <f t="shared" si="842"/>
        <v>22</v>
      </c>
      <c r="K1764" s="141">
        <f t="shared" si="830"/>
        <v>14</v>
      </c>
      <c r="L1764" s="8">
        <f t="shared" si="843"/>
        <v>1.0035596499999999</v>
      </c>
      <c r="M1764" s="142">
        <f t="shared" si="829"/>
        <v>1.00559942</v>
      </c>
      <c r="N1764" s="142">
        <f t="shared" si="850"/>
        <v>1.3740462583422299</v>
      </c>
      <c r="O1764" s="135">
        <f t="shared" si="826"/>
        <v>1.37893738</v>
      </c>
      <c r="P1764" s="135">
        <f t="shared" si="835"/>
        <v>763.74019891</v>
      </c>
      <c r="Q1764" s="190">
        <f t="shared" si="847"/>
        <v>0</v>
      </c>
      <c r="R1764" s="191">
        <f t="shared" si="844"/>
        <v>0</v>
      </c>
      <c r="S1764" s="135">
        <f t="shared" si="836"/>
        <v>0</v>
      </c>
      <c r="T1764" s="145">
        <f t="shared" si="845"/>
        <v>7.8600000000000003E-2</v>
      </c>
      <c r="U1764" s="143">
        <f t="shared" si="825"/>
        <v>14</v>
      </c>
      <c r="V1764" s="143">
        <v>252</v>
      </c>
      <c r="W1764" s="142">
        <f t="shared" si="837"/>
        <v>1.0042123970000001</v>
      </c>
      <c r="X1764" s="135">
        <f t="shared" si="838"/>
        <v>3.21717692</v>
      </c>
      <c r="Y1764" s="135">
        <f t="shared" si="839"/>
        <v>0</v>
      </c>
      <c r="Z1764" s="148" t="str">
        <f t="shared" si="848"/>
        <v>A+J=</v>
      </c>
      <c r="AA1764" s="140">
        <f t="shared" si="849"/>
        <v>45828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4"/>
      <c r="DX1764" s="1"/>
      <c r="DY1764" s="1"/>
      <c r="DZ1764" s="1"/>
      <c r="EA1764" s="1"/>
      <c r="EB1764" s="1"/>
      <c r="EC1764" s="1"/>
    </row>
    <row r="1765" spans="1:133" ht="15" x14ac:dyDescent="0.2">
      <c r="A1765" s="134">
        <f t="shared" si="840"/>
        <v>45818</v>
      </c>
      <c r="B1765" s="135">
        <f t="shared" si="832"/>
        <v>767.38243003999992</v>
      </c>
      <c r="C1765" s="220">
        <f t="shared" si="831"/>
        <v>553.8614080588743</v>
      </c>
      <c r="D1765" s="136">
        <f t="shared" si="841"/>
        <v>6997.15</v>
      </c>
      <c r="E1765" s="137">
        <f t="shared" si="827"/>
        <v>7036.33</v>
      </c>
      <c r="F1765" s="138">
        <f t="shared" si="828"/>
        <v>45767</v>
      </c>
      <c r="G1765" s="139">
        <f t="shared" si="833"/>
        <v>5.5994226220676957E-3</v>
      </c>
      <c r="H1765" s="140">
        <f t="shared" si="846"/>
        <v>45828</v>
      </c>
      <c r="I1765" s="140">
        <f t="shared" si="834"/>
        <v>45828</v>
      </c>
      <c r="J1765" s="141">
        <f t="shared" si="842"/>
        <v>22</v>
      </c>
      <c r="K1765" s="141">
        <f t="shared" si="830"/>
        <v>15</v>
      </c>
      <c r="L1765" s="8">
        <f t="shared" si="843"/>
        <v>1.0038143900000001</v>
      </c>
      <c r="M1765" s="142">
        <f t="shared" si="829"/>
        <v>1.00559942</v>
      </c>
      <c r="N1765" s="142">
        <f t="shared" si="850"/>
        <v>1.3740462583422299</v>
      </c>
      <c r="O1765" s="135">
        <f t="shared" si="826"/>
        <v>1.3792873999999999</v>
      </c>
      <c r="P1765" s="135">
        <f t="shared" si="835"/>
        <v>763.93406147999997</v>
      </c>
      <c r="Q1765" s="190">
        <f t="shared" si="847"/>
        <v>0</v>
      </c>
      <c r="R1765" s="191">
        <f t="shared" si="844"/>
        <v>0</v>
      </c>
      <c r="S1765" s="135">
        <f t="shared" si="836"/>
        <v>0</v>
      </c>
      <c r="T1765" s="145">
        <f t="shared" si="845"/>
        <v>7.8600000000000003E-2</v>
      </c>
      <c r="U1765" s="143">
        <f t="shared" ref="U1765:U1828" si="851">IF(Q1764&gt;0,1,IF(K1765=K1764,U1764,U1764+1))</f>
        <v>15</v>
      </c>
      <c r="V1765" s="143">
        <v>252</v>
      </c>
      <c r="W1765" s="142">
        <f t="shared" si="837"/>
        <v>1.004513961</v>
      </c>
      <c r="X1765" s="135">
        <f t="shared" si="838"/>
        <v>3.44836856</v>
      </c>
      <c r="Y1765" s="135">
        <f t="shared" si="839"/>
        <v>0</v>
      </c>
      <c r="Z1765" s="148" t="str">
        <f t="shared" si="848"/>
        <v>A+J=</v>
      </c>
      <c r="AA1765" s="140">
        <f t="shared" si="849"/>
        <v>45828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4"/>
      <c r="DX1765" s="1"/>
      <c r="DY1765" s="1"/>
      <c r="DZ1765" s="1"/>
      <c r="EA1765" s="1"/>
      <c r="EB1765" s="1"/>
      <c r="EC1765" s="1"/>
    </row>
    <row r="1766" spans="1:133" ht="15" x14ac:dyDescent="0.2">
      <c r="A1766" s="134">
        <f t="shared" si="840"/>
        <v>45819</v>
      </c>
      <c r="B1766" s="135">
        <f t="shared" si="832"/>
        <v>767.80772558000001</v>
      </c>
      <c r="C1766" s="220">
        <f t="shared" si="831"/>
        <v>553.8614080588743</v>
      </c>
      <c r="D1766" s="136">
        <f t="shared" si="841"/>
        <v>6997.15</v>
      </c>
      <c r="E1766" s="137">
        <f t="shared" si="827"/>
        <v>7036.33</v>
      </c>
      <c r="F1766" s="138">
        <f t="shared" si="828"/>
        <v>45767</v>
      </c>
      <c r="G1766" s="139">
        <f t="shared" si="833"/>
        <v>5.5994226220676957E-3</v>
      </c>
      <c r="H1766" s="140">
        <f t="shared" si="846"/>
        <v>45828</v>
      </c>
      <c r="I1766" s="140">
        <f t="shared" si="834"/>
        <v>45828</v>
      </c>
      <c r="J1766" s="141">
        <f t="shared" si="842"/>
        <v>22</v>
      </c>
      <c r="K1766" s="141">
        <f t="shared" si="830"/>
        <v>16</v>
      </c>
      <c r="L1766" s="8">
        <f t="shared" si="843"/>
        <v>1.0040692</v>
      </c>
      <c r="M1766" s="142">
        <f t="shared" si="829"/>
        <v>1.00559942</v>
      </c>
      <c r="N1766" s="142">
        <f t="shared" si="850"/>
        <v>1.3740462583422299</v>
      </c>
      <c r="O1766" s="135">
        <f t="shared" si="826"/>
        <v>1.37963752</v>
      </c>
      <c r="P1766" s="135">
        <f t="shared" si="835"/>
        <v>764.12797942999998</v>
      </c>
      <c r="Q1766" s="190">
        <f t="shared" si="847"/>
        <v>0</v>
      </c>
      <c r="R1766" s="191">
        <f t="shared" si="844"/>
        <v>0</v>
      </c>
      <c r="S1766" s="135">
        <f t="shared" si="836"/>
        <v>0</v>
      </c>
      <c r="T1766" s="145">
        <f t="shared" si="845"/>
        <v>7.8600000000000003E-2</v>
      </c>
      <c r="U1766" s="143">
        <f t="shared" si="851"/>
        <v>16</v>
      </c>
      <c r="V1766" s="143">
        <v>252</v>
      </c>
      <c r="W1766" s="142">
        <f t="shared" si="837"/>
        <v>1.0048156150000001</v>
      </c>
      <c r="X1766" s="135">
        <f t="shared" si="838"/>
        <v>3.6797461500000002</v>
      </c>
      <c r="Y1766" s="135">
        <f t="shared" si="839"/>
        <v>0</v>
      </c>
      <c r="Z1766" s="148" t="str">
        <f t="shared" si="848"/>
        <v>A+J=</v>
      </c>
      <c r="AA1766" s="140">
        <f t="shared" si="849"/>
        <v>45828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4"/>
      <c r="DX1766" s="1"/>
      <c r="DY1766" s="1"/>
      <c r="DZ1766" s="1"/>
      <c r="EA1766" s="1"/>
      <c r="EB1766" s="1"/>
      <c r="EC1766" s="1"/>
    </row>
    <row r="1767" spans="1:133" ht="15" x14ac:dyDescent="0.2">
      <c r="A1767" s="134">
        <f t="shared" si="840"/>
        <v>45820</v>
      </c>
      <c r="B1767" s="135">
        <f t="shared" si="832"/>
        <v>768.23325779000004</v>
      </c>
      <c r="C1767" s="220">
        <f t="shared" si="831"/>
        <v>553.8614080588743</v>
      </c>
      <c r="D1767" s="136">
        <f t="shared" si="841"/>
        <v>6997.15</v>
      </c>
      <c r="E1767" s="137">
        <f t="shared" si="827"/>
        <v>7036.33</v>
      </c>
      <c r="F1767" s="138">
        <f t="shared" si="828"/>
        <v>45767</v>
      </c>
      <c r="G1767" s="139">
        <f t="shared" si="833"/>
        <v>5.5994226220676957E-3</v>
      </c>
      <c r="H1767" s="140">
        <f t="shared" si="846"/>
        <v>45828</v>
      </c>
      <c r="I1767" s="140">
        <f t="shared" si="834"/>
        <v>45828</v>
      </c>
      <c r="J1767" s="141">
        <f t="shared" si="842"/>
        <v>22</v>
      </c>
      <c r="K1767" s="141">
        <f t="shared" si="830"/>
        <v>17</v>
      </c>
      <c r="L1767" s="8">
        <f t="shared" si="843"/>
        <v>1.00432407</v>
      </c>
      <c r="M1767" s="142">
        <f t="shared" si="829"/>
        <v>1.00559942</v>
      </c>
      <c r="N1767" s="142">
        <f t="shared" si="850"/>
        <v>1.3740462583422299</v>
      </c>
      <c r="O1767" s="135">
        <f t="shared" si="826"/>
        <v>1.3799877300000001</v>
      </c>
      <c r="P1767" s="135">
        <f t="shared" si="835"/>
        <v>764.32194723999999</v>
      </c>
      <c r="Q1767" s="190">
        <f t="shared" si="847"/>
        <v>0</v>
      </c>
      <c r="R1767" s="191">
        <f t="shared" si="844"/>
        <v>0</v>
      </c>
      <c r="S1767" s="135">
        <f t="shared" si="836"/>
        <v>0</v>
      </c>
      <c r="T1767" s="145">
        <f t="shared" si="845"/>
        <v>7.8600000000000003E-2</v>
      </c>
      <c r="U1767" s="143">
        <f t="shared" si="851"/>
        <v>17</v>
      </c>
      <c r="V1767" s="143">
        <v>252</v>
      </c>
      <c r="W1767" s="142">
        <f t="shared" si="837"/>
        <v>1.0051173600000001</v>
      </c>
      <c r="X1767" s="135">
        <f t="shared" si="838"/>
        <v>3.9113105500000001</v>
      </c>
      <c r="Y1767" s="135">
        <f t="shared" si="839"/>
        <v>0</v>
      </c>
      <c r="Z1767" s="148" t="str">
        <f t="shared" si="848"/>
        <v>A+J=</v>
      </c>
      <c r="AA1767" s="140">
        <f t="shared" si="849"/>
        <v>45828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4"/>
      <c r="DX1767" s="1"/>
      <c r="DY1767" s="1"/>
      <c r="DZ1767" s="1"/>
      <c r="EA1767" s="1"/>
      <c r="EB1767" s="1"/>
      <c r="EC1767" s="1"/>
    </row>
    <row r="1768" spans="1:133" ht="15" x14ac:dyDescent="0.2">
      <c r="A1768" s="134">
        <f t="shared" si="840"/>
        <v>45821</v>
      </c>
      <c r="B1768" s="135">
        <f t="shared" si="832"/>
        <v>768.65902116999996</v>
      </c>
      <c r="C1768" s="220">
        <f t="shared" si="831"/>
        <v>553.8614080588743</v>
      </c>
      <c r="D1768" s="136">
        <f t="shared" si="841"/>
        <v>6997.15</v>
      </c>
      <c r="E1768" s="137">
        <f t="shared" si="827"/>
        <v>7036.33</v>
      </c>
      <c r="F1768" s="138">
        <f t="shared" si="828"/>
        <v>45767</v>
      </c>
      <c r="G1768" s="139">
        <f t="shared" si="833"/>
        <v>5.5994226220676957E-3</v>
      </c>
      <c r="H1768" s="140">
        <f t="shared" si="846"/>
        <v>45828</v>
      </c>
      <c r="I1768" s="140">
        <f t="shared" si="834"/>
        <v>45828</v>
      </c>
      <c r="J1768" s="141">
        <f t="shared" si="842"/>
        <v>22</v>
      </c>
      <c r="K1768" s="141">
        <f t="shared" si="830"/>
        <v>18</v>
      </c>
      <c r="L1768" s="8">
        <f t="shared" si="843"/>
        <v>1.00457901</v>
      </c>
      <c r="M1768" s="142">
        <f t="shared" si="829"/>
        <v>1.00559942</v>
      </c>
      <c r="N1768" s="142">
        <f t="shared" si="850"/>
        <v>1.3740462583422299</v>
      </c>
      <c r="O1768" s="135">
        <f t="shared" si="826"/>
        <v>1.3803380199999999</v>
      </c>
      <c r="P1768" s="135">
        <f t="shared" si="835"/>
        <v>764.51595935</v>
      </c>
      <c r="Q1768" s="190">
        <f t="shared" si="847"/>
        <v>0</v>
      </c>
      <c r="R1768" s="191">
        <f t="shared" si="844"/>
        <v>0</v>
      </c>
      <c r="S1768" s="135">
        <f t="shared" si="836"/>
        <v>0</v>
      </c>
      <c r="T1768" s="145">
        <f t="shared" si="845"/>
        <v>7.8600000000000003E-2</v>
      </c>
      <c r="U1768" s="143">
        <f t="shared" si="851"/>
        <v>18</v>
      </c>
      <c r="V1768" s="143">
        <v>252</v>
      </c>
      <c r="W1768" s="142">
        <f t="shared" si="837"/>
        <v>1.0054191960000001</v>
      </c>
      <c r="X1768" s="135">
        <f t="shared" si="838"/>
        <v>4.1430618199999998</v>
      </c>
      <c r="Y1768" s="135">
        <f t="shared" si="839"/>
        <v>0</v>
      </c>
      <c r="Z1768" s="148" t="str">
        <f t="shared" si="848"/>
        <v>A+J=</v>
      </c>
      <c r="AA1768" s="140">
        <f t="shared" si="849"/>
        <v>45828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4"/>
      <c r="DX1768" s="1"/>
      <c r="DY1768" s="1"/>
      <c r="DZ1768" s="1"/>
      <c r="EA1768" s="1"/>
      <c r="EB1768" s="1"/>
      <c r="EC1768" s="1"/>
    </row>
    <row r="1769" spans="1:133" ht="15" x14ac:dyDescent="0.2">
      <c r="A1769" s="134">
        <f t="shared" si="840"/>
        <v>45822</v>
      </c>
      <c r="B1769" s="135">
        <f t="shared" si="832"/>
        <v>769.08503177</v>
      </c>
      <c r="C1769" s="220">
        <f t="shared" si="831"/>
        <v>553.8614080588743</v>
      </c>
      <c r="D1769" s="136">
        <f t="shared" si="841"/>
        <v>6997.15</v>
      </c>
      <c r="E1769" s="137">
        <f t="shared" si="827"/>
        <v>7036.33</v>
      </c>
      <c r="F1769" s="138">
        <f t="shared" si="828"/>
        <v>45767</v>
      </c>
      <c r="G1769" s="139">
        <f t="shared" si="833"/>
        <v>5.5994226220676957E-3</v>
      </c>
      <c r="H1769" s="140">
        <f t="shared" si="846"/>
        <v>45828</v>
      </c>
      <c r="I1769" s="140">
        <f t="shared" si="834"/>
        <v>45828</v>
      </c>
      <c r="J1769" s="141">
        <f t="shared" si="842"/>
        <v>22</v>
      </c>
      <c r="K1769" s="141">
        <f t="shared" si="830"/>
        <v>19</v>
      </c>
      <c r="L1769" s="8">
        <f t="shared" si="843"/>
        <v>1.0048340200000001</v>
      </c>
      <c r="M1769" s="142">
        <f t="shared" si="829"/>
        <v>1.00559942</v>
      </c>
      <c r="N1769" s="142">
        <f t="shared" si="850"/>
        <v>1.3740462583422299</v>
      </c>
      <c r="O1769" s="135">
        <f t="shared" ref="O1769:O1832" si="852">TRUNC(TRUNC((L1769*N1769),15),8)</f>
        <v>1.38068842</v>
      </c>
      <c r="P1769" s="135">
        <f t="shared" si="835"/>
        <v>764.71003239000004</v>
      </c>
      <c r="Q1769" s="190">
        <f t="shared" si="847"/>
        <v>0</v>
      </c>
      <c r="R1769" s="191">
        <f t="shared" si="844"/>
        <v>0</v>
      </c>
      <c r="S1769" s="135">
        <f t="shared" si="836"/>
        <v>0</v>
      </c>
      <c r="T1769" s="145">
        <f t="shared" si="845"/>
        <v>7.8600000000000003E-2</v>
      </c>
      <c r="U1769" s="143">
        <f t="shared" si="851"/>
        <v>19</v>
      </c>
      <c r="V1769" s="143">
        <v>252</v>
      </c>
      <c r="W1769" s="142">
        <f t="shared" si="837"/>
        <v>1.005721122</v>
      </c>
      <c r="X1769" s="135">
        <f t="shared" si="838"/>
        <v>4.3749993800000002</v>
      </c>
      <c r="Y1769" s="135">
        <f t="shared" si="839"/>
        <v>0</v>
      </c>
      <c r="Z1769" s="148" t="str">
        <f t="shared" si="848"/>
        <v>A+J=</v>
      </c>
      <c r="AA1769" s="140">
        <f t="shared" si="849"/>
        <v>45828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4"/>
      <c r="DX1769" s="1"/>
      <c r="DY1769" s="1"/>
      <c r="DZ1769" s="1"/>
      <c r="EA1769" s="1"/>
      <c r="EB1769" s="1"/>
      <c r="EC1769" s="1"/>
    </row>
    <row r="1770" spans="1:133" ht="15" x14ac:dyDescent="0.2">
      <c r="A1770" s="134">
        <f t="shared" si="840"/>
        <v>45823</v>
      </c>
      <c r="B1770" s="135">
        <f t="shared" si="832"/>
        <v>769.08503177</v>
      </c>
      <c r="C1770" s="220">
        <f t="shared" si="831"/>
        <v>553.8614080588743</v>
      </c>
      <c r="D1770" s="136">
        <f t="shared" si="841"/>
        <v>6997.15</v>
      </c>
      <c r="E1770" s="137">
        <f t="shared" ref="E1770:E1833" si="853">IF($K1770=1,VLOOKUP($A1769,$AO$10:$AS$131,4),E1769)</f>
        <v>7036.33</v>
      </c>
      <c r="F1770" s="138">
        <f t="shared" ref="F1770:F1833" si="854">IF($K1770=1,VLOOKUP($A1769,$AO$10:$AS$131,5),F1769)</f>
        <v>45767</v>
      </c>
      <c r="G1770" s="139">
        <f t="shared" si="833"/>
        <v>5.5994226220676957E-3</v>
      </c>
      <c r="H1770" s="140">
        <f t="shared" si="846"/>
        <v>45828</v>
      </c>
      <c r="I1770" s="140">
        <f t="shared" si="834"/>
        <v>45828</v>
      </c>
      <c r="J1770" s="141">
        <f t="shared" si="842"/>
        <v>22</v>
      </c>
      <c r="K1770" s="141">
        <f t="shared" si="830"/>
        <v>19</v>
      </c>
      <c r="L1770" s="8">
        <f t="shared" si="843"/>
        <v>1.0048340200000001</v>
      </c>
      <c r="M1770" s="142">
        <f t="shared" ref="M1770:M1833" si="855">IF(I1770&gt;I1769,L1769,M1769)</f>
        <v>1.00559942</v>
      </c>
      <c r="N1770" s="142">
        <f t="shared" si="850"/>
        <v>1.3740462583422299</v>
      </c>
      <c r="O1770" s="135">
        <f t="shared" si="852"/>
        <v>1.38068842</v>
      </c>
      <c r="P1770" s="135">
        <f t="shared" si="835"/>
        <v>764.71003239000004</v>
      </c>
      <c r="Q1770" s="190">
        <f t="shared" si="847"/>
        <v>0</v>
      </c>
      <c r="R1770" s="191">
        <f t="shared" si="844"/>
        <v>0</v>
      </c>
      <c r="S1770" s="135">
        <f t="shared" si="836"/>
        <v>0</v>
      </c>
      <c r="T1770" s="145">
        <f t="shared" si="845"/>
        <v>7.8600000000000003E-2</v>
      </c>
      <c r="U1770" s="143">
        <f t="shared" si="851"/>
        <v>19</v>
      </c>
      <c r="V1770" s="143">
        <v>252</v>
      </c>
      <c r="W1770" s="142">
        <f t="shared" si="837"/>
        <v>1.005721122</v>
      </c>
      <c r="X1770" s="135">
        <f t="shared" si="838"/>
        <v>4.3749993800000002</v>
      </c>
      <c r="Y1770" s="135">
        <f t="shared" si="839"/>
        <v>0</v>
      </c>
      <c r="Z1770" s="148" t="str">
        <f t="shared" si="848"/>
        <v>A+J=</v>
      </c>
      <c r="AA1770" s="140">
        <f t="shared" si="849"/>
        <v>45828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4"/>
      <c r="DX1770" s="1"/>
      <c r="DY1770" s="1"/>
      <c r="DZ1770" s="1"/>
      <c r="EA1770" s="1"/>
      <c r="EB1770" s="1"/>
      <c r="EC1770" s="1"/>
    </row>
    <row r="1771" spans="1:133" ht="15" x14ac:dyDescent="0.2">
      <c r="A1771" s="134">
        <f t="shared" si="840"/>
        <v>45824</v>
      </c>
      <c r="B1771" s="135">
        <f t="shared" si="832"/>
        <v>769.08503177</v>
      </c>
      <c r="C1771" s="220">
        <f t="shared" si="831"/>
        <v>553.8614080588743</v>
      </c>
      <c r="D1771" s="136">
        <f t="shared" si="841"/>
        <v>6997.15</v>
      </c>
      <c r="E1771" s="137">
        <f t="shared" si="853"/>
        <v>7036.33</v>
      </c>
      <c r="F1771" s="138">
        <f t="shared" si="854"/>
        <v>45767</v>
      </c>
      <c r="G1771" s="139">
        <f t="shared" si="833"/>
        <v>5.5994226220676957E-3</v>
      </c>
      <c r="H1771" s="140">
        <f t="shared" si="846"/>
        <v>45828</v>
      </c>
      <c r="I1771" s="140">
        <f t="shared" si="834"/>
        <v>45828</v>
      </c>
      <c r="J1771" s="141">
        <f t="shared" si="842"/>
        <v>22</v>
      </c>
      <c r="K1771" s="141">
        <f t="shared" si="830"/>
        <v>19</v>
      </c>
      <c r="L1771" s="8">
        <f t="shared" si="843"/>
        <v>1.0048340200000001</v>
      </c>
      <c r="M1771" s="142">
        <f t="shared" si="855"/>
        <v>1.00559942</v>
      </c>
      <c r="N1771" s="142">
        <f t="shared" si="850"/>
        <v>1.3740462583422299</v>
      </c>
      <c r="O1771" s="135">
        <f t="shared" si="852"/>
        <v>1.38068842</v>
      </c>
      <c r="P1771" s="135">
        <f t="shared" si="835"/>
        <v>764.71003239000004</v>
      </c>
      <c r="Q1771" s="190">
        <f t="shared" si="847"/>
        <v>0</v>
      </c>
      <c r="R1771" s="191">
        <f t="shared" si="844"/>
        <v>0</v>
      </c>
      <c r="S1771" s="135">
        <f t="shared" si="836"/>
        <v>0</v>
      </c>
      <c r="T1771" s="145">
        <f t="shared" si="845"/>
        <v>7.8600000000000003E-2</v>
      </c>
      <c r="U1771" s="143">
        <f t="shared" si="851"/>
        <v>19</v>
      </c>
      <c r="V1771" s="143">
        <v>252</v>
      </c>
      <c r="W1771" s="142">
        <f t="shared" si="837"/>
        <v>1.005721122</v>
      </c>
      <c r="X1771" s="135">
        <f t="shared" si="838"/>
        <v>4.3749993800000002</v>
      </c>
      <c r="Y1771" s="135">
        <f t="shared" si="839"/>
        <v>0</v>
      </c>
      <c r="Z1771" s="148" t="str">
        <f t="shared" si="848"/>
        <v>A+J=</v>
      </c>
      <c r="AA1771" s="140">
        <f t="shared" si="849"/>
        <v>45828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4"/>
      <c r="DX1771" s="1"/>
      <c r="DY1771" s="1"/>
      <c r="DZ1771" s="1"/>
      <c r="EA1771" s="1"/>
      <c r="EB1771" s="1"/>
      <c r="EC1771" s="1"/>
    </row>
    <row r="1772" spans="1:133" ht="15" x14ac:dyDescent="0.2">
      <c r="A1772" s="134">
        <f t="shared" si="840"/>
        <v>45825</v>
      </c>
      <c r="B1772" s="135">
        <f t="shared" si="832"/>
        <v>769.51127297999994</v>
      </c>
      <c r="C1772" s="220">
        <f t="shared" si="831"/>
        <v>553.8614080588743</v>
      </c>
      <c r="D1772" s="136">
        <f t="shared" si="841"/>
        <v>6997.15</v>
      </c>
      <c r="E1772" s="137">
        <f t="shared" si="853"/>
        <v>7036.33</v>
      </c>
      <c r="F1772" s="138">
        <f t="shared" si="854"/>
        <v>45767</v>
      </c>
      <c r="G1772" s="139">
        <f t="shared" si="833"/>
        <v>5.5994226220676957E-3</v>
      </c>
      <c r="H1772" s="140">
        <f t="shared" si="846"/>
        <v>45828</v>
      </c>
      <c r="I1772" s="140">
        <f t="shared" si="834"/>
        <v>45828</v>
      </c>
      <c r="J1772" s="141">
        <f t="shared" si="842"/>
        <v>22</v>
      </c>
      <c r="K1772" s="141">
        <f t="shared" si="830"/>
        <v>20</v>
      </c>
      <c r="L1772" s="8">
        <f t="shared" si="843"/>
        <v>1.00508909</v>
      </c>
      <c r="M1772" s="142">
        <f t="shared" si="855"/>
        <v>1.00559942</v>
      </c>
      <c r="N1772" s="142">
        <f t="shared" si="850"/>
        <v>1.3740462583422299</v>
      </c>
      <c r="O1772" s="135">
        <f t="shared" si="852"/>
        <v>1.3810389000000001</v>
      </c>
      <c r="P1772" s="135">
        <f t="shared" si="835"/>
        <v>764.90414972999997</v>
      </c>
      <c r="Q1772" s="190">
        <f t="shared" si="847"/>
        <v>0</v>
      </c>
      <c r="R1772" s="191">
        <f t="shared" si="844"/>
        <v>0</v>
      </c>
      <c r="S1772" s="135">
        <f t="shared" si="836"/>
        <v>0</v>
      </c>
      <c r="T1772" s="145">
        <f t="shared" si="845"/>
        <v>7.8600000000000003E-2</v>
      </c>
      <c r="U1772" s="143">
        <f t="shared" si="851"/>
        <v>20</v>
      </c>
      <c r="V1772" s="143">
        <v>252</v>
      </c>
      <c r="W1772" s="142">
        <f t="shared" si="837"/>
        <v>1.006023138</v>
      </c>
      <c r="X1772" s="135">
        <f t="shared" si="838"/>
        <v>4.6071232499999999</v>
      </c>
      <c r="Y1772" s="135">
        <f t="shared" si="839"/>
        <v>0</v>
      </c>
      <c r="Z1772" s="148" t="str">
        <f t="shared" si="848"/>
        <v>A+J=</v>
      </c>
      <c r="AA1772" s="140">
        <f t="shared" si="849"/>
        <v>45828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4"/>
      <c r="DX1772" s="1"/>
      <c r="DY1772" s="1"/>
      <c r="DZ1772" s="1"/>
      <c r="EA1772" s="1"/>
      <c r="EB1772" s="1"/>
      <c r="EC1772" s="1"/>
    </row>
    <row r="1773" spans="1:133" ht="15" x14ac:dyDescent="0.2">
      <c r="A1773" s="134">
        <f t="shared" si="840"/>
        <v>45826</v>
      </c>
      <c r="B1773" s="135">
        <f t="shared" si="832"/>
        <v>769.93774642000005</v>
      </c>
      <c r="C1773" s="220">
        <f t="shared" si="831"/>
        <v>553.8614080588743</v>
      </c>
      <c r="D1773" s="136">
        <f t="shared" si="841"/>
        <v>6997.15</v>
      </c>
      <c r="E1773" s="137">
        <f t="shared" si="853"/>
        <v>7036.33</v>
      </c>
      <c r="F1773" s="138">
        <f t="shared" si="854"/>
        <v>45767</v>
      </c>
      <c r="G1773" s="139">
        <f t="shared" si="833"/>
        <v>5.5994226220676957E-3</v>
      </c>
      <c r="H1773" s="140">
        <f t="shared" si="846"/>
        <v>45828</v>
      </c>
      <c r="I1773" s="140">
        <f t="shared" si="834"/>
        <v>45828</v>
      </c>
      <c r="J1773" s="141">
        <f t="shared" si="842"/>
        <v>22</v>
      </c>
      <c r="K1773" s="141">
        <f t="shared" si="830"/>
        <v>21</v>
      </c>
      <c r="L1773" s="8">
        <f t="shared" si="843"/>
        <v>1.00534422</v>
      </c>
      <c r="M1773" s="142">
        <f t="shared" si="855"/>
        <v>1.00559942</v>
      </c>
      <c r="N1773" s="142">
        <f t="shared" si="850"/>
        <v>1.3740462583422299</v>
      </c>
      <c r="O1773" s="135">
        <f t="shared" si="852"/>
        <v>1.3813894600000001</v>
      </c>
      <c r="P1773" s="135">
        <f t="shared" si="835"/>
        <v>765.09831139000005</v>
      </c>
      <c r="Q1773" s="190">
        <f t="shared" si="847"/>
        <v>0</v>
      </c>
      <c r="R1773" s="191">
        <f t="shared" si="844"/>
        <v>0</v>
      </c>
      <c r="S1773" s="135">
        <f t="shared" si="836"/>
        <v>0</v>
      </c>
      <c r="T1773" s="145">
        <f t="shared" si="845"/>
        <v>7.8600000000000003E-2</v>
      </c>
      <c r="U1773" s="143">
        <f t="shared" si="851"/>
        <v>21</v>
      </c>
      <c r="V1773" s="143">
        <v>252</v>
      </c>
      <c r="W1773" s="142">
        <f t="shared" si="837"/>
        <v>1.0063252460000001</v>
      </c>
      <c r="X1773" s="135">
        <f t="shared" si="838"/>
        <v>4.8394350299999997</v>
      </c>
      <c r="Y1773" s="135">
        <f t="shared" si="839"/>
        <v>0</v>
      </c>
      <c r="Z1773" s="148" t="str">
        <f t="shared" si="848"/>
        <v>A+J=</v>
      </c>
      <c r="AA1773" s="140">
        <f t="shared" si="849"/>
        <v>45828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4"/>
      <c r="DX1773" s="1"/>
      <c r="DY1773" s="1"/>
      <c r="DZ1773" s="1"/>
      <c r="EA1773" s="1"/>
      <c r="EB1773" s="1"/>
      <c r="EC1773" s="1"/>
    </row>
    <row r="1774" spans="1:133" ht="15" x14ac:dyDescent="0.2">
      <c r="A1774" s="134">
        <f t="shared" si="840"/>
        <v>45827</v>
      </c>
      <c r="B1774" s="135">
        <f t="shared" si="832"/>
        <v>770.36446179999996</v>
      </c>
      <c r="C1774" s="220">
        <f t="shared" si="831"/>
        <v>553.8614080588743</v>
      </c>
      <c r="D1774" s="136">
        <f t="shared" si="841"/>
        <v>6997.15</v>
      </c>
      <c r="E1774" s="137">
        <f t="shared" si="853"/>
        <v>7036.33</v>
      </c>
      <c r="F1774" s="138">
        <f t="shared" si="854"/>
        <v>45767</v>
      </c>
      <c r="G1774" s="139">
        <f t="shared" si="833"/>
        <v>5.5994226220676957E-3</v>
      </c>
      <c r="H1774" s="140">
        <f t="shared" si="846"/>
        <v>45828</v>
      </c>
      <c r="I1774" s="140">
        <f t="shared" si="834"/>
        <v>45828</v>
      </c>
      <c r="J1774" s="141">
        <f t="shared" si="842"/>
        <v>22</v>
      </c>
      <c r="K1774" s="141">
        <f t="shared" ref="K1774:K1837" si="856">(J1774-(NETWORKDAYS(A1774,I1774,AD$148:AD$502)-1))</f>
        <v>22</v>
      </c>
      <c r="L1774" s="8">
        <f t="shared" si="843"/>
        <v>1.00559942</v>
      </c>
      <c r="M1774" s="142">
        <f t="shared" si="855"/>
        <v>1.00559942</v>
      </c>
      <c r="N1774" s="142">
        <f t="shared" si="850"/>
        <v>1.3740462583422299</v>
      </c>
      <c r="O1774" s="135">
        <f t="shared" si="852"/>
        <v>1.3817401199999999</v>
      </c>
      <c r="P1774" s="135">
        <f t="shared" si="835"/>
        <v>765.29252842999995</v>
      </c>
      <c r="Q1774" s="190">
        <f t="shared" si="847"/>
        <v>0</v>
      </c>
      <c r="R1774" s="191">
        <f t="shared" si="844"/>
        <v>0</v>
      </c>
      <c r="S1774" s="135">
        <f t="shared" si="836"/>
        <v>0</v>
      </c>
      <c r="T1774" s="145">
        <f t="shared" si="845"/>
        <v>7.8600000000000003E-2</v>
      </c>
      <c r="U1774" s="143">
        <f t="shared" si="851"/>
        <v>22</v>
      </c>
      <c r="V1774" s="143">
        <v>252</v>
      </c>
      <c r="W1774" s="142">
        <f t="shared" si="837"/>
        <v>1.006627444</v>
      </c>
      <c r="X1774" s="135">
        <f t="shared" si="838"/>
        <v>5.07193337</v>
      </c>
      <c r="Y1774" s="135">
        <f t="shared" si="839"/>
        <v>0</v>
      </c>
      <c r="Z1774" s="148" t="str">
        <f t="shared" si="848"/>
        <v>A+J=</v>
      </c>
      <c r="AA1774" s="140">
        <f t="shared" si="849"/>
        <v>45828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4"/>
      <c r="DX1774" s="1"/>
      <c r="DY1774" s="1"/>
      <c r="DZ1774" s="1"/>
      <c r="EA1774" s="1"/>
      <c r="EB1774" s="1"/>
      <c r="EC1774" s="1"/>
    </row>
    <row r="1775" spans="1:133" ht="15" x14ac:dyDescent="0.2">
      <c r="A1775" s="134">
        <f t="shared" si="840"/>
        <v>45828</v>
      </c>
      <c r="B1775" s="135">
        <f t="shared" si="832"/>
        <v>770.36446179999996</v>
      </c>
      <c r="C1775" s="220">
        <f t="shared" si="831"/>
        <v>553.8614080588743</v>
      </c>
      <c r="D1775" s="136">
        <f t="shared" si="841"/>
        <v>6997.15</v>
      </c>
      <c r="E1775" s="137">
        <f t="shared" si="853"/>
        <v>7036.33</v>
      </c>
      <c r="F1775" s="138">
        <f t="shared" si="854"/>
        <v>45767</v>
      </c>
      <c r="G1775" s="139">
        <f t="shared" si="833"/>
        <v>5.5994226220676957E-3</v>
      </c>
      <c r="H1775" s="140">
        <f t="shared" si="846"/>
        <v>45859</v>
      </c>
      <c r="I1775" s="140">
        <f t="shared" si="834"/>
        <v>45828</v>
      </c>
      <c r="J1775" s="141">
        <f t="shared" si="842"/>
        <v>22</v>
      </c>
      <c r="K1775" s="141">
        <f t="shared" si="856"/>
        <v>22</v>
      </c>
      <c r="L1775" s="8">
        <f t="shared" si="843"/>
        <v>1.00559942</v>
      </c>
      <c r="M1775" s="142">
        <f t="shared" si="855"/>
        <v>1.00559942</v>
      </c>
      <c r="N1775" s="142">
        <f t="shared" si="850"/>
        <v>1.3740462583422299</v>
      </c>
      <c r="O1775" s="135">
        <f t="shared" si="852"/>
        <v>1.3817401199999999</v>
      </c>
      <c r="P1775" s="135">
        <f t="shared" si="835"/>
        <v>765.29252842999995</v>
      </c>
      <c r="Q1775" s="190">
        <f t="shared" si="847"/>
        <v>58</v>
      </c>
      <c r="R1775" s="191">
        <f t="shared" si="844"/>
        <v>1.7204019231503279E-2</v>
      </c>
      <c r="S1775" s="135">
        <f t="shared" si="836"/>
        <v>13.166107370000001</v>
      </c>
      <c r="T1775" s="145">
        <f t="shared" si="845"/>
        <v>7.8600000000000003E-2</v>
      </c>
      <c r="U1775" s="143">
        <f t="shared" si="851"/>
        <v>22</v>
      </c>
      <c r="V1775" s="143">
        <v>252</v>
      </c>
      <c r="W1775" s="142">
        <f t="shared" si="837"/>
        <v>1.006627444</v>
      </c>
      <c r="X1775" s="135">
        <f t="shared" si="838"/>
        <v>5.07193337</v>
      </c>
      <c r="Y1775" s="135">
        <f t="shared" si="839"/>
        <v>18.238040740000002</v>
      </c>
      <c r="Z1775" s="148" t="str">
        <f t="shared" si="848"/>
        <v>A+J=</v>
      </c>
      <c r="AA1775" s="140">
        <f t="shared" si="849"/>
        <v>45828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4"/>
      <c r="DX1775" s="1"/>
      <c r="DY1775" s="1"/>
      <c r="DZ1775" s="1"/>
      <c r="EA1775" s="1"/>
      <c r="EB1775" s="1"/>
      <c r="EC1775" s="1"/>
    </row>
    <row r="1776" spans="1:133" ht="15" x14ac:dyDescent="0.2">
      <c r="A1776" s="134">
        <f t="shared" si="840"/>
        <v>45829</v>
      </c>
      <c r="B1776" s="135">
        <f t="shared" si="832"/>
        <v>752.55235356000003</v>
      </c>
      <c r="C1776" s="220">
        <f t="shared" si="831"/>
        <v>544.33276574804665</v>
      </c>
      <c r="D1776" s="136">
        <f t="shared" si="841"/>
        <v>6997.15</v>
      </c>
      <c r="E1776" s="137">
        <f t="shared" si="853"/>
        <v>7036.33</v>
      </c>
      <c r="F1776" s="138">
        <f t="shared" si="854"/>
        <v>45797</v>
      </c>
      <c r="G1776" s="139">
        <f t="shared" si="833"/>
        <v>5.5994226220676957E-3</v>
      </c>
      <c r="H1776" s="140">
        <f t="shared" si="846"/>
        <v>45859</v>
      </c>
      <c r="I1776" s="140">
        <f t="shared" si="834"/>
        <v>45859</v>
      </c>
      <c r="J1776" s="141">
        <f t="shared" si="842"/>
        <v>21</v>
      </c>
      <c r="K1776" s="141">
        <f t="shared" si="856"/>
        <v>1</v>
      </c>
      <c r="L1776" s="8">
        <f t="shared" si="843"/>
        <v>1.0002659300000001</v>
      </c>
      <c r="M1776" s="142">
        <f t="shared" si="855"/>
        <v>1.00559942</v>
      </c>
      <c r="N1776" s="142">
        <f t="shared" si="850"/>
        <v>1.3817401204421167</v>
      </c>
      <c r="O1776" s="135">
        <f t="shared" si="852"/>
        <v>1.3821075599999999</v>
      </c>
      <c r="P1776" s="135">
        <f t="shared" si="835"/>
        <v>752.32643069000005</v>
      </c>
      <c r="Q1776" s="190">
        <f t="shared" si="847"/>
        <v>0</v>
      </c>
      <c r="R1776" s="191">
        <f t="shared" si="844"/>
        <v>0</v>
      </c>
      <c r="S1776" s="135">
        <f t="shared" si="836"/>
        <v>0</v>
      </c>
      <c r="T1776" s="145">
        <f t="shared" si="845"/>
        <v>7.8600000000000003E-2</v>
      </c>
      <c r="U1776" s="143">
        <f t="shared" si="851"/>
        <v>1</v>
      </c>
      <c r="V1776" s="143">
        <v>252</v>
      </c>
      <c r="W1776" s="142">
        <f t="shared" si="837"/>
        <v>1.0003002990000001</v>
      </c>
      <c r="X1776" s="135">
        <f t="shared" si="838"/>
        <v>0.22592287</v>
      </c>
      <c r="Y1776" s="135">
        <f t="shared" si="839"/>
        <v>0</v>
      </c>
      <c r="Z1776" s="148" t="str">
        <f t="shared" si="848"/>
        <v>A+J=</v>
      </c>
      <c r="AA1776" s="140">
        <f t="shared" si="849"/>
        <v>45859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4"/>
      <c r="DX1776" s="1"/>
      <c r="DY1776" s="1"/>
      <c r="DZ1776" s="1"/>
      <c r="EA1776" s="1"/>
      <c r="EB1776" s="1"/>
      <c r="EC1776" s="1"/>
    </row>
    <row r="1777" spans="1:133" ht="15" x14ac:dyDescent="0.2">
      <c r="A1777" s="134">
        <f t="shared" si="840"/>
        <v>45830</v>
      </c>
      <c r="B1777" s="135">
        <f t="shared" si="832"/>
        <v>752.55235356000003</v>
      </c>
      <c r="C1777" s="220">
        <f t="shared" si="831"/>
        <v>544.33276574804665</v>
      </c>
      <c r="D1777" s="136">
        <f t="shared" si="841"/>
        <v>6997.15</v>
      </c>
      <c r="E1777" s="137">
        <f t="shared" si="853"/>
        <v>7036.33</v>
      </c>
      <c r="F1777" s="138">
        <f t="shared" si="854"/>
        <v>45797</v>
      </c>
      <c r="G1777" s="139">
        <f t="shared" si="833"/>
        <v>5.5994226220676957E-3</v>
      </c>
      <c r="H1777" s="140">
        <f t="shared" si="846"/>
        <v>45859</v>
      </c>
      <c r="I1777" s="140">
        <f t="shared" si="834"/>
        <v>45859</v>
      </c>
      <c r="J1777" s="141">
        <f t="shared" si="842"/>
        <v>21</v>
      </c>
      <c r="K1777" s="141">
        <f t="shared" si="856"/>
        <v>1</v>
      </c>
      <c r="L1777" s="8">
        <f t="shared" si="843"/>
        <v>1.0002659300000001</v>
      </c>
      <c r="M1777" s="142">
        <f t="shared" si="855"/>
        <v>1.00559942</v>
      </c>
      <c r="N1777" s="142">
        <f t="shared" si="850"/>
        <v>1.3817401204421167</v>
      </c>
      <c r="O1777" s="135">
        <f t="shared" si="852"/>
        <v>1.3821075599999999</v>
      </c>
      <c r="P1777" s="135">
        <f t="shared" si="835"/>
        <v>752.32643069000005</v>
      </c>
      <c r="Q1777" s="190">
        <f t="shared" si="847"/>
        <v>0</v>
      </c>
      <c r="R1777" s="191">
        <f t="shared" si="844"/>
        <v>0</v>
      </c>
      <c r="S1777" s="135">
        <f t="shared" si="836"/>
        <v>0</v>
      </c>
      <c r="T1777" s="145">
        <f t="shared" si="845"/>
        <v>7.8600000000000003E-2</v>
      </c>
      <c r="U1777" s="143">
        <f t="shared" si="851"/>
        <v>1</v>
      </c>
      <c r="V1777" s="143">
        <v>252</v>
      </c>
      <c r="W1777" s="142">
        <f t="shared" si="837"/>
        <v>1.0003002990000001</v>
      </c>
      <c r="X1777" s="135">
        <f t="shared" si="838"/>
        <v>0.22592287</v>
      </c>
      <c r="Y1777" s="135">
        <f t="shared" si="839"/>
        <v>0</v>
      </c>
      <c r="Z1777" s="148" t="str">
        <f t="shared" si="848"/>
        <v>A+J=</v>
      </c>
      <c r="AA1777" s="140">
        <f t="shared" si="849"/>
        <v>45859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4"/>
      <c r="DX1777" s="1"/>
      <c r="DY1777" s="1"/>
      <c r="DZ1777" s="1"/>
      <c r="EA1777" s="1"/>
      <c r="EB1777" s="1"/>
      <c r="EC1777" s="1"/>
    </row>
    <row r="1778" spans="1:133" ht="15" x14ac:dyDescent="0.2">
      <c r="A1778" s="134">
        <f t="shared" si="840"/>
        <v>45831</v>
      </c>
      <c r="B1778" s="135">
        <f t="shared" si="832"/>
        <v>752.55235356000003</v>
      </c>
      <c r="C1778" s="220">
        <f t="shared" si="831"/>
        <v>544.33276574804665</v>
      </c>
      <c r="D1778" s="136">
        <f t="shared" si="841"/>
        <v>6997.15</v>
      </c>
      <c r="E1778" s="137">
        <f t="shared" si="853"/>
        <v>7036.33</v>
      </c>
      <c r="F1778" s="138">
        <f t="shared" si="854"/>
        <v>45797</v>
      </c>
      <c r="G1778" s="139">
        <f t="shared" si="833"/>
        <v>5.5994226220676957E-3</v>
      </c>
      <c r="H1778" s="140">
        <f t="shared" si="846"/>
        <v>45859</v>
      </c>
      <c r="I1778" s="140">
        <f t="shared" si="834"/>
        <v>45859</v>
      </c>
      <c r="J1778" s="141">
        <f t="shared" si="842"/>
        <v>21</v>
      </c>
      <c r="K1778" s="141">
        <f t="shared" si="856"/>
        <v>1</v>
      </c>
      <c r="L1778" s="8">
        <f t="shared" si="843"/>
        <v>1.0002659300000001</v>
      </c>
      <c r="M1778" s="142">
        <f t="shared" si="855"/>
        <v>1.00559942</v>
      </c>
      <c r="N1778" s="142">
        <f t="shared" si="850"/>
        <v>1.3817401204421167</v>
      </c>
      <c r="O1778" s="135">
        <f t="shared" si="852"/>
        <v>1.3821075599999999</v>
      </c>
      <c r="P1778" s="135">
        <f t="shared" si="835"/>
        <v>752.32643069000005</v>
      </c>
      <c r="Q1778" s="190">
        <f t="shared" si="847"/>
        <v>0</v>
      </c>
      <c r="R1778" s="191">
        <f t="shared" si="844"/>
        <v>0</v>
      </c>
      <c r="S1778" s="135">
        <f t="shared" si="836"/>
        <v>0</v>
      </c>
      <c r="T1778" s="145">
        <f t="shared" si="845"/>
        <v>7.8600000000000003E-2</v>
      </c>
      <c r="U1778" s="143">
        <f t="shared" si="851"/>
        <v>1</v>
      </c>
      <c r="V1778" s="143">
        <v>252</v>
      </c>
      <c r="W1778" s="142">
        <f t="shared" si="837"/>
        <v>1.0003002990000001</v>
      </c>
      <c r="X1778" s="135">
        <f t="shared" si="838"/>
        <v>0.22592287</v>
      </c>
      <c r="Y1778" s="135">
        <f t="shared" si="839"/>
        <v>0</v>
      </c>
      <c r="Z1778" s="148" t="str">
        <f t="shared" si="848"/>
        <v>A+J=</v>
      </c>
      <c r="AA1778" s="140">
        <f t="shared" si="849"/>
        <v>45859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4"/>
      <c r="DX1778" s="1"/>
      <c r="DY1778" s="1"/>
      <c r="DZ1778" s="1"/>
      <c r="EA1778" s="1"/>
      <c r="EB1778" s="1"/>
      <c r="EC1778" s="1"/>
    </row>
    <row r="1779" spans="1:133" ht="15" x14ac:dyDescent="0.2">
      <c r="A1779" s="134">
        <f t="shared" si="840"/>
        <v>45832</v>
      </c>
      <c r="B1779" s="135">
        <f t="shared" si="832"/>
        <v>752.97852764000004</v>
      </c>
      <c r="C1779" s="220">
        <f t="shared" si="831"/>
        <v>544.33276574804665</v>
      </c>
      <c r="D1779" s="136">
        <f t="shared" si="841"/>
        <v>6997.15</v>
      </c>
      <c r="E1779" s="137">
        <f t="shared" si="853"/>
        <v>7036.33</v>
      </c>
      <c r="F1779" s="138">
        <f t="shared" si="854"/>
        <v>45797</v>
      </c>
      <c r="G1779" s="139">
        <f t="shared" si="833"/>
        <v>5.5994226220676957E-3</v>
      </c>
      <c r="H1779" s="140">
        <f t="shared" si="846"/>
        <v>45859</v>
      </c>
      <c r="I1779" s="140">
        <f t="shared" si="834"/>
        <v>45859</v>
      </c>
      <c r="J1779" s="141">
        <f t="shared" si="842"/>
        <v>21</v>
      </c>
      <c r="K1779" s="141">
        <f t="shared" si="856"/>
        <v>2</v>
      </c>
      <c r="L1779" s="8">
        <f t="shared" si="843"/>
        <v>1.00053193</v>
      </c>
      <c r="M1779" s="142">
        <f t="shared" si="855"/>
        <v>1.00559942</v>
      </c>
      <c r="N1779" s="142">
        <f t="shared" si="850"/>
        <v>1.3817401204421167</v>
      </c>
      <c r="O1779" s="135">
        <f t="shared" si="852"/>
        <v>1.3824751</v>
      </c>
      <c r="P1779" s="135">
        <f t="shared" si="835"/>
        <v>752.52649475999999</v>
      </c>
      <c r="Q1779" s="190">
        <f t="shared" si="847"/>
        <v>0</v>
      </c>
      <c r="R1779" s="191">
        <f t="shared" si="844"/>
        <v>0</v>
      </c>
      <c r="S1779" s="135">
        <f t="shared" si="836"/>
        <v>0</v>
      </c>
      <c r="T1779" s="145">
        <f t="shared" si="845"/>
        <v>7.8600000000000003E-2</v>
      </c>
      <c r="U1779" s="143">
        <f t="shared" si="851"/>
        <v>2</v>
      </c>
      <c r="V1779" s="143">
        <v>252</v>
      </c>
      <c r="W1779" s="142">
        <f t="shared" si="837"/>
        <v>1.0006006869999999</v>
      </c>
      <c r="X1779" s="135">
        <f t="shared" si="838"/>
        <v>0.45203288000000003</v>
      </c>
      <c r="Y1779" s="135">
        <f t="shared" si="839"/>
        <v>0</v>
      </c>
      <c r="Z1779" s="148" t="str">
        <f t="shared" si="848"/>
        <v>A+J=</v>
      </c>
      <c r="AA1779" s="140">
        <f t="shared" si="849"/>
        <v>45859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4"/>
      <c r="DX1779" s="1"/>
      <c r="DY1779" s="1"/>
      <c r="DZ1779" s="1"/>
      <c r="EA1779" s="1"/>
      <c r="EB1779" s="1"/>
      <c r="EC1779" s="1"/>
    </row>
    <row r="1780" spans="1:133" ht="15" x14ac:dyDescent="0.2">
      <c r="A1780" s="134">
        <f t="shared" si="840"/>
        <v>45833</v>
      </c>
      <c r="B1780" s="135">
        <f t="shared" si="832"/>
        <v>753.40494488000002</v>
      </c>
      <c r="C1780" s="220">
        <f t="shared" si="831"/>
        <v>544.33276574804665</v>
      </c>
      <c r="D1780" s="136">
        <f t="shared" si="841"/>
        <v>6997.15</v>
      </c>
      <c r="E1780" s="137">
        <f t="shared" si="853"/>
        <v>7036.33</v>
      </c>
      <c r="F1780" s="138">
        <f t="shared" si="854"/>
        <v>45797</v>
      </c>
      <c r="G1780" s="139">
        <f t="shared" si="833"/>
        <v>5.5994226220676957E-3</v>
      </c>
      <c r="H1780" s="140">
        <f t="shared" si="846"/>
        <v>45859</v>
      </c>
      <c r="I1780" s="140">
        <f t="shared" si="834"/>
        <v>45859</v>
      </c>
      <c r="J1780" s="141">
        <f t="shared" si="842"/>
        <v>21</v>
      </c>
      <c r="K1780" s="141">
        <f t="shared" si="856"/>
        <v>3</v>
      </c>
      <c r="L1780" s="8">
        <f t="shared" si="843"/>
        <v>1.0007980000000001</v>
      </c>
      <c r="M1780" s="142">
        <f t="shared" si="855"/>
        <v>1.00559942</v>
      </c>
      <c r="N1780" s="142">
        <f t="shared" si="850"/>
        <v>1.3817401204421167</v>
      </c>
      <c r="O1780" s="135">
        <f t="shared" si="852"/>
        <v>1.3828427400000001</v>
      </c>
      <c r="P1780" s="135">
        <f t="shared" si="835"/>
        <v>752.72661325000001</v>
      </c>
      <c r="Q1780" s="190">
        <f t="shared" si="847"/>
        <v>0</v>
      </c>
      <c r="R1780" s="191">
        <f t="shared" si="844"/>
        <v>0</v>
      </c>
      <c r="S1780" s="135">
        <f t="shared" si="836"/>
        <v>0</v>
      </c>
      <c r="T1780" s="145">
        <f t="shared" si="845"/>
        <v>7.8600000000000003E-2</v>
      </c>
      <c r="U1780" s="143">
        <f t="shared" si="851"/>
        <v>3</v>
      </c>
      <c r="V1780" s="143">
        <v>252</v>
      </c>
      <c r="W1780" s="142">
        <f t="shared" si="837"/>
        <v>1.000901166</v>
      </c>
      <c r="X1780" s="135">
        <f t="shared" si="838"/>
        <v>0.67833162999999996</v>
      </c>
      <c r="Y1780" s="135">
        <f t="shared" si="839"/>
        <v>0</v>
      </c>
      <c r="Z1780" s="148" t="str">
        <f t="shared" si="848"/>
        <v>A+J=</v>
      </c>
      <c r="AA1780" s="140">
        <f t="shared" si="849"/>
        <v>45859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4"/>
      <c r="DX1780" s="1"/>
      <c r="DY1780" s="1"/>
      <c r="DZ1780" s="1"/>
      <c r="EA1780" s="1"/>
      <c r="EB1780" s="1"/>
      <c r="EC1780" s="1"/>
    </row>
    <row r="1781" spans="1:133" ht="15" x14ac:dyDescent="0.2">
      <c r="A1781" s="134">
        <f t="shared" si="840"/>
        <v>45834</v>
      </c>
      <c r="B1781" s="135">
        <f t="shared" si="832"/>
        <v>753.83160541000007</v>
      </c>
      <c r="C1781" s="220">
        <f t="shared" si="831"/>
        <v>544.33276574804665</v>
      </c>
      <c r="D1781" s="136">
        <f t="shared" si="841"/>
        <v>6997.15</v>
      </c>
      <c r="E1781" s="137">
        <f t="shared" si="853"/>
        <v>7036.33</v>
      </c>
      <c r="F1781" s="138">
        <f t="shared" si="854"/>
        <v>45797</v>
      </c>
      <c r="G1781" s="139">
        <f t="shared" si="833"/>
        <v>5.5994226220676957E-3</v>
      </c>
      <c r="H1781" s="140">
        <f t="shared" si="846"/>
        <v>45859</v>
      </c>
      <c r="I1781" s="140">
        <f t="shared" si="834"/>
        <v>45859</v>
      </c>
      <c r="J1781" s="141">
        <f t="shared" si="842"/>
        <v>21</v>
      </c>
      <c r="K1781" s="141">
        <f t="shared" si="856"/>
        <v>4</v>
      </c>
      <c r="L1781" s="8">
        <f t="shared" si="843"/>
        <v>1.00106414</v>
      </c>
      <c r="M1781" s="142">
        <f t="shared" si="855"/>
        <v>1.00559942</v>
      </c>
      <c r="N1781" s="142">
        <f t="shared" si="850"/>
        <v>1.3817401204421167</v>
      </c>
      <c r="O1781" s="135">
        <f t="shared" si="852"/>
        <v>1.38321048</v>
      </c>
      <c r="P1781" s="135">
        <f t="shared" si="835"/>
        <v>752.92678619000003</v>
      </c>
      <c r="Q1781" s="190">
        <f t="shared" si="847"/>
        <v>0</v>
      </c>
      <c r="R1781" s="191">
        <f t="shared" si="844"/>
        <v>0</v>
      </c>
      <c r="S1781" s="135">
        <f t="shared" si="836"/>
        <v>0</v>
      </c>
      <c r="T1781" s="145">
        <f t="shared" si="845"/>
        <v>7.8600000000000003E-2</v>
      </c>
      <c r="U1781" s="143">
        <f t="shared" si="851"/>
        <v>4</v>
      </c>
      <c r="V1781" s="143">
        <v>252</v>
      </c>
      <c r="W1781" s="142">
        <f t="shared" si="837"/>
        <v>1.0012017360000001</v>
      </c>
      <c r="X1781" s="135">
        <f t="shared" si="838"/>
        <v>0.90481922000000004</v>
      </c>
      <c r="Y1781" s="135">
        <f t="shared" si="839"/>
        <v>0</v>
      </c>
      <c r="Z1781" s="148" t="str">
        <f t="shared" si="848"/>
        <v>A+J=</v>
      </c>
      <c r="AA1781" s="140">
        <f t="shared" si="849"/>
        <v>45859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4"/>
      <c r="DX1781" s="1"/>
      <c r="DY1781" s="1"/>
      <c r="DZ1781" s="1"/>
      <c r="EA1781" s="1"/>
      <c r="EB1781" s="1"/>
      <c r="EC1781" s="1"/>
    </row>
    <row r="1782" spans="1:133" ht="15" x14ac:dyDescent="0.2">
      <c r="A1782" s="134">
        <f t="shared" si="840"/>
        <v>45835</v>
      </c>
      <c r="B1782" s="135">
        <f t="shared" si="832"/>
        <v>754.25851324999996</v>
      </c>
      <c r="C1782" s="220">
        <f t="shared" si="831"/>
        <v>544.33276574804665</v>
      </c>
      <c r="D1782" s="136">
        <f t="shared" si="841"/>
        <v>6997.15</v>
      </c>
      <c r="E1782" s="137">
        <f t="shared" si="853"/>
        <v>7036.33</v>
      </c>
      <c r="F1782" s="138">
        <f t="shared" si="854"/>
        <v>45797</v>
      </c>
      <c r="G1782" s="139">
        <f t="shared" si="833"/>
        <v>5.5994226220676957E-3</v>
      </c>
      <c r="H1782" s="140">
        <f t="shared" si="846"/>
        <v>45859</v>
      </c>
      <c r="I1782" s="140">
        <f t="shared" si="834"/>
        <v>45859</v>
      </c>
      <c r="J1782" s="141">
        <f t="shared" si="842"/>
        <v>21</v>
      </c>
      <c r="K1782" s="141">
        <f t="shared" si="856"/>
        <v>5</v>
      </c>
      <c r="L1782" s="8">
        <f t="shared" si="843"/>
        <v>1.0013303600000001</v>
      </c>
      <c r="M1782" s="142">
        <f t="shared" si="855"/>
        <v>1.00559942</v>
      </c>
      <c r="N1782" s="142">
        <f t="shared" si="850"/>
        <v>1.3817401204421167</v>
      </c>
      <c r="O1782" s="135">
        <f t="shared" si="852"/>
        <v>1.38357833</v>
      </c>
      <c r="P1782" s="135">
        <f t="shared" si="835"/>
        <v>753.12701899000001</v>
      </c>
      <c r="Q1782" s="190">
        <f t="shared" si="847"/>
        <v>0</v>
      </c>
      <c r="R1782" s="191">
        <f t="shared" si="844"/>
        <v>0</v>
      </c>
      <c r="S1782" s="135">
        <f t="shared" si="836"/>
        <v>0</v>
      </c>
      <c r="T1782" s="145">
        <f t="shared" si="845"/>
        <v>7.8600000000000003E-2</v>
      </c>
      <c r="U1782" s="143">
        <f t="shared" si="851"/>
        <v>5</v>
      </c>
      <c r="V1782" s="143">
        <v>252</v>
      </c>
      <c r="W1782" s="142">
        <f t="shared" si="837"/>
        <v>1.0015023949999999</v>
      </c>
      <c r="X1782" s="135">
        <f t="shared" si="838"/>
        <v>1.13149426</v>
      </c>
      <c r="Y1782" s="135">
        <f t="shared" si="839"/>
        <v>0</v>
      </c>
      <c r="Z1782" s="148" t="str">
        <f t="shared" si="848"/>
        <v>A+J=</v>
      </c>
      <c r="AA1782" s="140">
        <f t="shared" si="849"/>
        <v>45859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4"/>
      <c r="DX1782" s="1"/>
      <c r="DY1782" s="1"/>
      <c r="DZ1782" s="1"/>
      <c r="EA1782" s="1"/>
      <c r="EB1782" s="1"/>
      <c r="EC1782" s="1"/>
    </row>
    <row r="1783" spans="1:133" ht="15" x14ac:dyDescent="0.2">
      <c r="A1783" s="134">
        <f t="shared" si="840"/>
        <v>45836</v>
      </c>
      <c r="B1783" s="135">
        <f t="shared" si="832"/>
        <v>754.68565368999998</v>
      </c>
      <c r="C1783" s="220">
        <f t="shared" si="831"/>
        <v>544.33276574804665</v>
      </c>
      <c r="D1783" s="136">
        <f t="shared" si="841"/>
        <v>6997.15</v>
      </c>
      <c r="E1783" s="137">
        <f t="shared" si="853"/>
        <v>7036.33</v>
      </c>
      <c r="F1783" s="138">
        <f t="shared" si="854"/>
        <v>45797</v>
      </c>
      <c r="G1783" s="139">
        <f t="shared" si="833"/>
        <v>5.5994226220676957E-3</v>
      </c>
      <c r="H1783" s="140">
        <f t="shared" si="846"/>
        <v>45859</v>
      </c>
      <c r="I1783" s="140">
        <f t="shared" si="834"/>
        <v>45859</v>
      </c>
      <c r="J1783" s="141">
        <f t="shared" si="842"/>
        <v>21</v>
      </c>
      <c r="K1783" s="141">
        <f t="shared" si="856"/>
        <v>6</v>
      </c>
      <c r="L1783" s="8">
        <f t="shared" si="843"/>
        <v>1.00159664</v>
      </c>
      <c r="M1783" s="142">
        <f t="shared" si="855"/>
        <v>1.00559942</v>
      </c>
      <c r="N1783" s="142">
        <f t="shared" si="850"/>
        <v>1.3817401204421167</v>
      </c>
      <c r="O1783" s="135">
        <f t="shared" si="852"/>
        <v>1.3839462600000001</v>
      </c>
      <c r="P1783" s="135">
        <f t="shared" si="835"/>
        <v>753.32729534999999</v>
      </c>
      <c r="Q1783" s="190">
        <f t="shared" si="847"/>
        <v>0</v>
      </c>
      <c r="R1783" s="191">
        <f t="shared" si="844"/>
        <v>0</v>
      </c>
      <c r="S1783" s="135">
        <f t="shared" si="836"/>
        <v>0</v>
      </c>
      <c r="T1783" s="145">
        <f t="shared" si="845"/>
        <v>7.8600000000000003E-2</v>
      </c>
      <c r="U1783" s="143">
        <f t="shared" si="851"/>
        <v>6</v>
      </c>
      <c r="V1783" s="143">
        <v>252</v>
      </c>
      <c r="W1783" s="142">
        <f t="shared" si="837"/>
        <v>1.001803145</v>
      </c>
      <c r="X1783" s="135">
        <f t="shared" si="838"/>
        <v>1.3583583400000001</v>
      </c>
      <c r="Y1783" s="135">
        <f t="shared" si="839"/>
        <v>0</v>
      </c>
      <c r="Z1783" s="148" t="str">
        <f t="shared" si="848"/>
        <v>A+J=</v>
      </c>
      <c r="AA1783" s="140">
        <f t="shared" si="849"/>
        <v>45859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4"/>
      <c r="DX1783" s="1"/>
      <c r="DY1783" s="1"/>
      <c r="DZ1783" s="1"/>
      <c r="EA1783" s="1"/>
      <c r="EB1783" s="1"/>
      <c r="EC1783" s="1"/>
    </row>
    <row r="1784" spans="1:133" ht="15" x14ac:dyDescent="0.2">
      <c r="A1784" s="134">
        <f t="shared" si="840"/>
        <v>45837</v>
      </c>
      <c r="B1784" s="135">
        <f t="shared" si="832"/>
        <v>754.68565368999998</v>
      </c>
      <c r="C1784" s="220">
        <f t="shared" si="831"/>
        <v>544.33276574804665</v>
      </c>
      <c r="D1784" s="136">
        <f t="shared" si="841"/>
        <v>6997.15</v>
      </c>
      <c r="E1784" s="137">
        <f t="shared" si="853"/>
        <v>7036.33</v>
      </c>
      <c r="F1784" s="138">
        <f t="shared" si="854"/>
        <v>45797</v>
      </c>
      <c r="G1784" s="139">
        <f t="shared" si="833"/>
        <v>5.5994226220676957E-3</v>
      </c>
      <c r="H1784" s="140">
        <f t="shared" si="846"/>
        <v>45859</v>
      </c>
      <c r="I1784" s="140">
        <f t="shared" si="834"/>
        <v>45859</v>
      </c>
      <c r="J1784" s="141">
        <f t="shared" si="842"/>
        <v>21</v>
      </c>
      <c r="K1784" s="141">
        <f t="shared" si="856"/>
        <v>6</v>
      </c>
      <c r="L1784" s="8">
        <f t="shared" si="843"/>
        <v>1.00159664</v>
      </c>
      <c r="M1784" s="142">
        <f t="shared" si="855"/>
        <v>1.00559942</v>
      </c>
      <c r="N1784" s="142">
        <f t="shared" si="850"/>
        <v>1.3817401204421167</v>
      </c>
      <c r="O1784" s="135">
        <f t="shared" si="852"/>
        <v>1.3839462600000001</v>
      </c>
      <c r="P1784" s="135">
        <f t="shared" si="835"/>
        <v>753.32729534999999</v>
      </c>
      <c r="Q1784" s="190">
        <f t="shared" si="847"/>
        <v>0</v>
      </c>
      <c r="R1784" s="191">
        <f t="shared" si="844"/>
        <v>0</v>
      </c>
      <c r="S1784" s="135">
        <f t="shared" si="836"/>
        <v>0</v>
      </c>
      <c r="T1784" s="145">
        <f t="shared" si="845"/>
        <v>7.8600000000000003E-2</v>
      </c>
      <c r="U1784" s="143">
        <f t="shared" si="851"/>
        <v>6</v>
      </c>
      <c r="V1784" s="143">
        <v>252</v>
      </c>
      <c r="W1784" s="142">
        <f t="shared" si="837"/>
        <v>1.001803145</v>
      </c>
      <c r="X1784" s="135">
        <f t="shared" si="838"/>
        <v>1.3583583400000001</v>
      </c>
      <c r="Y1784" s="135">
        <f t="shared" si="839"/>
        <v>0</v>
      </c>
      <c r="Z1784" s="148" t="str">
        <f t="shared" si="848"/>
        <v>A+J=</v>
      </c>
      <c r="AA1784" s="140">
        <f t="shared" si="849"/>
        <v>45859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4"/>
      <c r="DX1784" s="1"/>
      <c r="DY1784" s="1"/>
      <c r="DZ1784" s="1"/>
      <c r="EA1784" s="1"/>
      <c r="EB1784" s="1"/>
      <c r="EC1784" s="1"/>
    </row>
    <row r="1785" spans="1:133" ht="15" x14ac:dyDescent="0.2">
      <c r="A1785" s="134">
        <f t="shared" si="840"/>
        <v>45838</v>
      </c>
      <c r="B1785" s="135">
        <f t="shared" si="832"/>
        <v>754.68565368999998</v>
      </c>
      <c r="C1785" s="220">
        <f t="shared" si="831"/>
        <v>544.33276574804665</v>
      </c>
      <c r="D1785" s="136">
        <f t="shared" si="841"/>
        <v>6997.15</v>
      </c>
      <c r="E1785" s="137">
        <f t="shared" si="853"/>
        <v>7036.33</v>
      </c>
      <c r="F1785" s="138">
        <f t="shared" si="854"/>
        <v>45797</v>
      </c>
      <c r="G1785" s="139">
        <f t="shared" si="833"/>
        <v>5.5994226220676957E-3</v>
      </c>
      <c r="H1785" s="140">
        <f t="shared" si="846"/>
        <v>45859</v>
      </c>
      <c r="I1785" s="140">
        <f t="shared" si="834"/>
        <v>45859</v>
      </c>
      <c r="J1785" s="141">
        <f t="shared" si="842"/>
        <v>21</v>
      </c>
      <c r="K1785" s="141">
        <f t="shared" si="856"/>
        <v>6</v>
      </c>
      <c r="L1785" s="8">
        <f t="shared" si="843"/>
        <v>1.00159664</v>
      </c>
      <c r="M1785" s="142">
        <f t="shared" si="855"/>
        <v>1.00559942</v>
      </c>
      <c r="N1785" s="142">
        <f t="shared" si="850"/>
        <v>1.3817401204421167</v>
      </c>
      <c r="O1785" s="135">
        <f t="shared" si="852"/>
        <v>1.3839462600000001</v>
      </c>
      <c r="P1785" s="135">
        <f t="shared" si="835"/>
        <v>753.32729534999999</v>
      </c>
      <c r="Q1785" s="190">
        <f t="shared" si="847"/>
        <v>0</v>
      </c>
      <c r="R1785" s="191">
        <f t="shared" si="844"/>
        <v>0</v>
      </c>
      <c r="S1785" s="135">
        <f t="shared" si="836"/>
        <v>0</v>
      </c>
      <c r="T1785" s="145">
        <f t="shared" si="845"/>
        <v>7.8600000000000003E-2</v>
      </c>
      <c r="U1785" s="143">
        <f t="shared" si="851"/>
        <v>6</v>
      </c>
      <c r="V1785" s="143">
        <v>252</v>
      </c>
      <c r="W1785" s="142">
        <f t="shared" si="837"/>
        <v>1.001803145</v>
      </c>
      <c r="X1785" s="135">
        <f t="shared" si="838"/>
        <v>1.3583583400000001</v>
      </c>
      <c r="Y1785" s="135">
        <f t="shared" si="839"/>
        <v>0</v>
      </c>
      <c r="Z1785" s="148" t="str">
        <f t="shared" si="848"/>
        <v>A+J=</v>
      </c>
      <c r="AA1785" s="140">
        <f t="shared" si="849"/>
        <v>45859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4"/>
      <c r="DX1785" s="1"/>
      <c r="DY1785" s="1"/>
      <c r="DZ1785" s="1"/>
      <c r="EA1785" s="1"/>
      <c r="EB1785" s="1"/>
      <c r="EC1785" s="1"/>
    </row>
    <row r="1786" spans="1:133" ht="15" x14ac:dyDescent="0.2">
      <c r="A1786" s="134">
        <f t="shared" si="840"/>
        <v>45839</v>
      </c>
      <c r="B1786" s="135">
        <f t="shared" si="832"/>
        <v>755.11304241000005</v>
      </c>
      <c r="C1786" s="220">
        <f t="shared" si="831"/>
        <v>544.33276574804665</v>
      </c>
      <c r="D1786" s="136">
        <f t="shared" si="841"/>
        <v>6997.15</v>
      </c>
      <c r="E1786" s="137">
        <f t="shared" si="853"/>
        <v>7036.33</v>
      </c>
      <c r="F1786" s="138">
        <f t="shared" si="854"/>
        <v>45797</v>
      </c>
      <c r="G1786" s="139">
        <f t="shared" si="833"/>
        <v>5.5994226220676957E-3</v>
      </c>
      <c r="H1786" s="140">
        <f t="shared" si="846"/>
        <v>45859</v>
      </c>
      <c r="I1786" s="140">
        <f t="shared" si="834"/>
        <v>45859</v>
      </c>
      <c r="J1786" s="141">
        <f t="shared" si="842"/>
        <v>21</v>
      </c>
      <c r="K1786" s="141">
        <f t="shared" si="856"/>
        <v>7</v>
      </c>
      <c r="L1786" s="8">
        <f t="shared" si="843"/>
        <v>1.0018629999999999</v>
      </c>
      <c r="M1786" s="142">
        <f t="shared" si="855"/>
        <v>1.00559942</v>
      </c>
      <c r="N1786" s="142">
        <f t="shared" si="850"/>
        <v>1.3817401204421167</v>
      </c>
      <c r="O1786" s="135">
        <f t="shared" si="852"/>
        <v>1.3843143</v>
      </c>
      <c r="P1786" s="135">
        <f t="shared" si="835"/>
        <v>753.52763158000005</v>
      </c>
      <c r="Q1786" s="190">
        <f t="shared" si="847"/>
        <v>0</v>
      </c>
      <c r="R1786" s="191">
        <f t="shared" si="844"/>
        <v>0</v>
      </c>
      <c r="S1786" s="135">
        <f t="shared" si="836"/>
        <v>0</v>
      </c>
      <c r="T1786" s="145">
        <f t="shared" si="845"/>
        <v>7.8600000000000003E-2</v>
      </c>
      <c r="U1786" s="143">
        <f t="shared" si="851"/>
        <v>7</v>
      </c>
      <c r="V1786" s="143">
        <v>252</v>
      </c>
      <c r="W1786" s="142">
        <f t="shared" si="837"/>
        <v>1.002103985</v>
      </c>
      <c r="X1786" s="135">
        <f t="shared" si="838"/>
        <v>1.58541083</v>
      </c>
      <c r="Y1786" s="135">
        <f t="shared" si="839"/>
        <v>0</v>
      </c>
      <c r="Z1786" s="148" t="str">
        <f t="shared" si="848"/>
        <v>A+J=</v>
      </c>
      <c r="AA1786" s="140">
        <f t="shared" si="849"/>
        <v>45859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4"/>
      <c r="DX1786" s="1"/>
      <c r="DY1786" s="1"/>
      <c r="DZ1786" s="1"/>
      <c r="EA1786" s="1"/>
      <c r="EB1786" s="1"/>
      <c r="EC1786" s="1"/>
    </row>
    <row r="1787" spans="1:133" ht="15" x14ac:dyDescent="0.2">
      <c r="A1787" s="134">
        <f t="shared" si="840"/>
        <v>45840</v>
      </c>
      <c r="B1787" s="135">
        <f t="shared" si="832"/>
        <v>755.54066391000003</v>
      </c>
      <c r="C1787" s="220">
        <f t="shared" si="831"/>
        <v>544.33276574804665</v>
      </c>
      <c r="D1787" s="136">
        <f t="shared" si="841"/>
        <v>6997.15</v>
      </c>
      <c r="E1787" s="137">
        <f t="shared" si="853"/>
        <v>7036.33</v>
      </c>
      <c r="F1787" s="138">
        <f t="shared" si="854"/>
        <v>45797</v>
      </c>
      <c r="G1787" s="139">
        <f t="shared" si="833"/>
        <v>5.5994226220676957E-3</v>
      </c>
      <c r="H1787" s="140">
        <f t="shared" si="846"/>
        <v>45859</v>
      </c>
      <c r="I1787" s="140">
        <f t="shared" si="834"/>
        <v>45859</v>
      </c>
      <c r="J1787" s="141">
        <f t="shared" si="842"/>
        <v>21</v>
      </c>
      <c r="K1787" s="141">
        <f t="shared" si="856"/>
        <v>8</v>
      </c>
      <c r="L1787" s="8">
        <f t="shared" si="843"/>
        <v>1.0021294199999999</v>
      </c>
      <c r="M1787" s="142">
        <f t="shared" si="855"/>
        <v>1.00559942</v>
      </c>
      <c r="N1787" s="142">
        <f t="shared" si="850"/>
        <v>1.3817401204421167</v>
      </c>
      <c r="O1787" s="135">
        <f t="shared" si="852"/>
        <v>1.3846824200000001</v>
      </c>
      <c r="P1787" s="135">
        <f t="shared" si="835"/>
        <v>753.72801135999998</v>
      </c>
      <c r="Q1787" s="190">
        <f t="shared" si="847"/>
        <v>0</v>
      </c>
      <c r="R1787" s="191">
        <f t="shared" si="844"/>
        <v>0</v>
      </c>
      <c r="S1787" s="135">
        <f t="shared" si="836"/>
        <v>0</v>
      </c>
      <c r="T1787" s="145">
        <f t="shared" si="845"/>
        <v>7.8600000000000003E-2</v>
      </c>
      <c r="U1787" s="143">
        <f t="shared" si="851"/>
        <v>8</v>
      </c>
      <c r="V1787" s="143">
        <v>252</v>
      </c>
      <c r="W1787" s="142">
        <f t="shared" si="837"/>
        <v>1.0024049159999999</v>
      </c>
      <c r="X1787" s="135">
        <f t="shared" si="838"/>
        <v>1.8126525499999999</v>
      </c>
      <c r="Y1787" s="135">
        <f t="shared" si="839"/>
        <v>0</v>
      </c>
      <c r="Z1787" s="148" t="str">
        <f t="shared" si="848"/>
        <v>A+J=</v>
      </c>
      <c r="AA1787" s="140">
        <f t="shared" si="849"/>
        <v>45859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4"/>
      <c r="DX1787" s="1"/>
      <c r="DY1787" s="1"/>
      <c r="DZ1787" s="1"/>
      <c r="EA1787" s="1"/>
      <c r="EB1787" s="1"/>
      <c r="EC1787" s="1"/>
    </row>
    <row r="1788" spans="1:133" ht="15" x14ac:dyDescent="0.2">
      <c r="A1788" s="134">
        <f t="shared" si="840"/>
        <v>45841</v>
      </c>
      <c r="B1788" s="135">
        <f t="shared" si="832"/>
        <v>755.96853390000001</v>
      </c>
      <c r="C1788" s="220">
        <f t="shared" si="831"/>
        <v>544.33276574804665</v>
      </c>
      <c r="D1788" s="136">
        <f t="shared" si="841"/>
        <v>6997.15</v>
      </c>
      <c r="E1788" s="137">
        <f t="shared" si="853"/>
        <v>7036.33</v>
      </c>
      <c r="F1788" s="138">
        <f t="shared" si="854"/>
        <v>45797</v>
      </c>
      <c r="G1788" s="139">
        <f t="shared" si="833"/>
        <v>5.5994226220676957E-3</v>
      </c>
      <c r="H1788" s="140">
        <f t="shared" si="846"/>
        <v>45859</v>
      </c>
      <c r="I1788" s="140">
        <f t="shared" si="834"/>
        <v>45859</v>
      </c>
      <c r="J1788" s="141">
        <f t="shared" si="842"/>
        <v>21</v>
      </c>
      <c r="K1788" s="141">
        <f t="shared" si="856"/>
        <v>9</v>
      </c>
      <c r="L1788" s="8">
        <f t="shared" si="843"/>
        <v>1.0023959200000001</v>
      </c>
      <c r="M1788" s="142">
        <f t="shared" si="855"/>
        <v>1.00559942</v>
      </c>
      <c r="N1788" s="142">
        <f t="shared" si="850"/>
        <v>1.3817401204421167</v>
      </c>
      <c r="O1788" s="135">
        <f t="shared" si="852"/>
        <v>1.3850506499999999</v>
      </c>
      <c r="P1788" s="135">
        <f t="shared" si="835"/>
        <v>753.92845101</v>
      </c>
      <c r="Q1788" s="190">
        <f t="shared" si="847"/>
        <v>0</v>
      </c>
      <c r="R1788" s="191">
        <f t="shared" si="844"/>
        <v>0</v>
      </c>
      <c r="S1788" s="135">
        <f t="shared" si="836"/>
        <v>0</v>
      </c>
      <c r="T1788" s="145">
        <f t="shared" si="845"/>
        <v>7.8600000000000003E-2</v>
      </c>
      <c r="U1788" s="143">
        <f t="shared" si="851"/>
        <v>9</v>
      </c>
      <c r="V1788" s="143">
        <v>252</v>
      </c>
      <c r="W1788" s="142">
        <f t="shared" si="837"/>
        <v>1.002705937</v>
      </c>
      <c r="X1788" s="135">
        <f t="shared" si="838"/>
        <v>2.0400828899999999</v>
      </c>
      <c r="Y1788" s="135">
        <f t="shared" si="839"/>
        <v>0</v>
      </c>
      <c r="Z1788" s="148" t="str">
        <f t="shared" si="848"/>
        <v>A+J=</v>
      </c>
      <c r="AA1788" s="140">
        <f t="shared" si="849"/>
        <v>45859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4"/>
      <c r="DX1788" s="1"/>
      <c r="DY1788" s="1"/>
      <c r="DZ1788" s="1"/>
      <c r="EA1788" s="1"/>
      <c r="EB1788" s="1"/>
      <c r="EC1788" s="1"/>
    </row>
    <row r="1789" spans="1:133" ht="15" x14ac:dyDescent="0.2">
      <c r="A1789" s="134">
        <f t="shared" si="840"/>
        <v>45842</v>
      </c>
      <c r="B1789" s="135">
        <f t="shared" si="832"/>
        <v>756.39664703000005</v>
      </c>
      <c r="C1789" s="220">
        <f t="shared" si="831"/>
        <v>544.33276574804665</v>
      </c>
      <c r="D1789" s="136">
        <f t="shared" si="841"/>
        <v>6997.15</v>
      </c>
      <c r="E1789" s="137">
        <f t="shared" si="853"/>
        <v>7036.33</v>
      </c>
      <c r="F1789" s="138">
        <f t="shared" si="854"/>
        <v>45797</v>
      </c>
      <c r="G1789" s="139">
        <f t="shared" si="833"/>
        <v>5.5994226220676957E-3</v>
      </c>
      <c r="H1789" s="140">
        <f t="shared" si="846"/>
        <v>45859</v>
      </c>
      <c r="I1789" s="140">
        <f t="shared" si="834"/>
        <v>45859</v>
      </c>
      <c r="J1789" s="141">
        <f t="shared" si="842"/>
        <v>21</v>
      </c>
      <c r="K1789" s="141">
        <f t="shared" si="856"/>
        <v>10</v>
      </c>
      <c r="L1789" s="8">
        <f t="shared" si="843"/>
        <v>1.0026624900000001</v>
      </c>
      <c r="M1789" s="142">
        <f t="shared" si="855"/>
        <v>1.00559942</v>
      </c>
      <c r="N1789" s="142">
        <f t="shared" si="850"/>
        <v>1.3817401204421167</v>
      </c>
      <c r="O1789" s="135">
        <f t="shared" si="852"/>
        <v>1.3854189800000001</v>
      </c>
      <c r="P1789" s="135">
        <f t="shared" si="835"/>
        <v>754.12894510000001</v>
      </c>
      <c r="Q1789" s="190">
        <f t="shared" si="847"/>
        <v>0</v>
      </c>
      <c r="R1789" s="191">
        <f t="shared" si="844"/>
        <v>0</v>
      </c>
      <c r="S1789" s="135">
        <f t="shared" si="836"/>
        <v>0</v>
      </c>
      <c r="T1789" s="145">
        <f t="shared" si="845"/>
        <v>7.8600000000000003E-2</v>
      </c>
      <c r="U1789" s="143">
        <f t="shared" si="851"/>
        <v>10</v>
      </c>
      <c r="V1789" s="143">
        <v>252</v>
      </c>
      <c r="W1789" s="142">
        <f t="shared" si="837"/>
        <v>1.003007048</v>
      </c>
      <c r="X1789" s="135">
        <f t="shared" si="838"/>
        <v>2.2677019299999999</v>
      </c>
      <c r="Y1789" s="135">
        <f t="shared" si="839"/>
        <v>0</v>
      </c>
      <c r="Z1789" s="148" t="str">
        <f t="shared" si="848"/>
        <v>A+J=</v>
      </c>
      <c r="AA1789" s="140">
        <f t="shared" si="849"/>
        <v>45859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4"/>
      <c r="DX1789" s="1"/>
      <c r="DY1789" s="1"/>
      <c r="DZ1789" s="1"/>
      <c r="EA1789" s="1"/>
      <c r="EB1789" s="1"/>
      <c r="EC1789" s="1"/>
    </row>
    <row r="1790" spans="1:133" ht="15" x14ac:dyDescent="0.2">
      <c r="A1790" s="134">
        <f t="shared" si="840"/>
        <v>45843</v>
      </c>
      <c r="B1790" s="135">
        <f t="shared" si="832"/>
        <v>756.82500416000005</v>
      </c>
      <c r="C1790" s="220">
        <f t="shared" si="831"/>
        <v>544.33276574804665</v>
      </c>
      <c r="D1790" s="136">
        <f t="shared" si="841"/>
        <v>6997.15</v>
      </c>
      <c r="E1790" s="137">
        <f t="shared" si="853"/>
        <v>7036.33</v>
      </c>
      <c r="F1790" s="138">
        <f t="shared" si="854"/>
        <v>45797</v>
      </c>
      <c r="G1790" s="139">
        <f t="shared" si="833"/>
        <v>5.5994226220676957E-3</v>
      </c>
      <c r="H1790" s="140">
        <f t="shared" si="846"/>
        <v>45859</v>
      </c>
      <c r="I1790" s="140">
        <f t="shared" si="834"/>
        <v>45859</v>
      </c>
      <c r="J1790" s="141">
        <f t="shared" si="842"/>
        <v>21</v>
      </c>
      <c r="K1790" s="141">
        <f t="shared" si="856"/>
        <v>11</v>
      </c>
      <c r="L1790" s="8">
        <f t="shared" si="843"/>
        <v>1.0029291300000001</v>
      </c>
      <c r="M1790" s="142">
        <f t="shared" si="855"/>
        <v>1.00559942</v>
      </c>
      <c r="N1790" s="142">
        <f t="shared" si="850"/>
        <v>1.3817401204421167</v>
      </c>
      <c r="O1790" s="135">
        <f t="shared" si="852"/>
        <v>1.3857874100000001</v>
      </c>
      <c r="P1790" s="135">
        <f t="shared" si="835"/>
        <v>754.32949361999999</v>
      </c>
      <c r="Q1790" s="190">
        <f t="shared" si="847"/>
        <v>0</v>
      </c>
      <c r="R1790" s="191">
        <f t="shared" si="844"/>
        <v>0</v>
      </c>
      <c r="S1790" s="135">
        <f t="shared" si="836"/>
        <v>0</v>
      </c>
      <c r="T1790" s="145">
        <f t="shared" si="845"/>
        <v>7.8600000000000003E-2</v>
      </c>
      <c r="U1790" s="143">
        <f t="shared" si="851"/>
        <v>11</v>
      </c>
      <c r="V1790" s="143">
        <v>252</v>
      </c>
      <c r="W1790" s="142">
        <f t="shared" si="837"/>
        <v>1.0033082499999999</v>
      </c>
      <c r="X1790" s="135">
        <f t="shared" si="838"/>
        <v>2.4955105400000002</v>
      </c>
      <c r="Y1790" s="135">
        <f t="shared" si="839"/>
        <v>0</v>
      </c>
      <c r="Z1790" s="148" t="str">
        <f t="shared" si="848"/>
        <v>A+J=</v>
      </c>
      <c r="AA1790" s="140">
        <f t="shared" si="849"/>
        <v>45859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4"/>
      <c r="DX1790" s="1"/>
      <c r="DY1790" s="1"/>
      <c r="DZ1790" s="1"/>
      <c r="EA1790" s="1"/>
      <c r="EB1790" s="1"/>
      <c r="EC1790" s="1"/>
    </row>
    <row r="1791" spans="1:133" ht="15" x14ac:dyDescent="0.2">
      <c r="A1791" s="134">
        <f t="shared" si="840"/>
        <v>45844</v>
      </c>
      <c r="B1791" s="135">
        <f t="shared" si="832"/>
        <v>756.82500416000005</v>
      </c>
      <c r="C1791" s="220">
        <f t="shared" si="831"/>
        <v>544.33276574804665</v>
      </c>
      <c r="D1791" s="136">
        <f t="shared" si="841"/>
        <v>6997.15</v>
      </c>
      <c r="E1791" s="137">
        <f t="shared" si="853"/>
        <v>7036.33</v>
      </c>
      <c r="F1791" s="138">
        <f t="shared" si="854"/>
        <v>45797</v>
      </c>
      <c r="G1791" s="139">
        <f t="shared" si="833"/>
        <v>5.5994226220676957E-3</v>
      </c>
      <c r="H1791" s="140">
        <f t="shared" si="846"/>
        <v>45859</v>
      </c>
      <c r="I1791" s="140">
        <f t="shared" si="834"/>
        <v>45859</v>
      </c>
      <c r="J1791" s="141">
        <f t="shared" si="842"/>
        <v>21</v>
      </c>
      <c r="K1791" s="141">
        <f t="shared" si="856"/>
        <v>11</v>
      </c>
      <c r="L1791" s="8">
        <f t="shared" si="843"/>
        <v>1.0029291300000001</v>
      </c>
      <c r="M1791" s="142">
        <f t="shared" si="855"/>
        <v>1.00559942</v>
      </c>
      <c r="N1791" s="142">
        <f t="shared" si="850"/>
        <v>1.3817401204421167</v>
      </c>
      <c r="O1791" s="135">
        <f t="shared" si="852"/>
        <v>1.3857874100000001</v>
      </c>
      <c r="P1791" s="135">
        <f t="shared" si="835"/>
        <v>754.32949361999999</v>
      </c>
      <c r="Q1791" s="190">
        <f t="shared" si="847"/>
        <v>0</v>
      </c>
      <c r="R1791" s="191">
        <f t="shared" si="844"/>
        <v>0</v>
      </c>
      <c r="S1791" s="135">
        <f t="shared" si="836"/>
        <v>0</v>
      </c>
      <c r="T1791" s="145">
        <f t="shared" si="845"/>
        <v>7.8600000000000003E-2</v>
      </c>
      <c r="U1791" s="143">
        <f t="shared" si="851"/>
        <v>11</v>
      </c>
      <c r="V1791" s="143">
        <v>252</v>
      </c>
      <c r="W1791" s="142">
        <f t="shared" si="837"/>
        <v>1.0033082499999999</v>
      </c>
      <c r="X1791" s="135">
        <f t="shared" si="838"/>
        <v>2.4955105400000002</v>
      </c>
      <c r="Y1791" s="135">
        <f t="shared" si="839"/>
        <v>0</v>
      </c>
      <c r="Z1791" s="148" t="str">
        <f t="shared" si="848"/>
        <v>A+J=</v>
      </c>
      <c r="AA1791" s="140">
        <f t="shared" si="849"/>
        <v>45859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4"/>
      <c r="DX1791" s="1"/>
      <c r="DY1791" s="1"/>
      <c r="DZ1791" s="1"/>
      <c r="EA1791" s="1"/>
      <c r="EB1791" s="1"/>
      <c r="EC1791" s="1"/>
    </row>
    <row r="1792" spans="1:133" ht="15" x14ac:dyDescent="0.2">
      <c r="A1792" s="134">
        <f t="shared" si="840"/>
        <v>45845</v>
      </c>
      <c r="B1792" s="135">
        <f t="shared" si="832"/>
        <v>756.82500416000005</v>
      </c>
      <c r="C1792" s="220">
        <f t="shared" si="831"/>
        <v>544.33276574804665</v>
      </c>
      <c r="D1792" s="136">
        <f t="shared" si="841"/>
        <v>6997.15</v>
      </c>
      <c r="E1792" s="137">
        <f t="shared" si="853"/>
        <v>7036.33</v>
      </c>
      <c r="F1792" s="138">
        <f t="shared" si="854"/>
        <v>45797</v>
      </c>
      <c r="G1792" s="139">
        <f t="shared" si="833"/>
        <v>5.5994226220676957E-3</v>
      </c>
      <c r="H1792" s="140">
        <f t="shared" si="846"/>
        <v>45859</v>
      </c>
      <c r="I1792" s="140">
        <f t="shared" si="834"/>
        <v>45859</v>
      </c>
      <c r="J1792" s="141">
        <f t="shared" si="842"/>
        <v>21</v>
      </c>
      <c r="K1792" s="141">
        <f t="shared" si="856"/>
        <v>11</v>
      </c>
      <c r="L1792" s="8">
        <f t="shared" si="843"/>
        <v>1.0029291300000001</v>
      </c>
      <c r="M1792" s="142">
        <f t="shared" si="855"/>
        <v>1.00559942</v>
      </c>
      <c r="N1792" s="142">
        <f t="shared" si="850"/>
        <v>1.3817401204421167</v>
      </c>
      <c r="O1792" s="135">
        <f t="shared" si="852"/>
        <v>1.3857874100000001</v>
      </c>
      <c r="P1792" s="135">
        <f t="shared" si="835"/>
        <v>754.32949361999999</v>
      </c>
      <c r="Q1792" s="190">
        <f t="shared" si="847"/>
        <v>0</v>
      </c>
      <c r="R1792" s="191">
        <f t="shared" si="844"/>
        <v>0</v>
      </c>
      <c r="S1792" s="135">
        <f t="shared" si="836"/>
        <v>0</v>
      </c>
      <c r="T1792" s="145">
        <f t="shared" si="845"/>
        <v>7.8600000000000003E-2</v>
      </c>
      <c r="U1792" s="143">
        <f t="shared" si="851"/>
        <v>11</v>
      </c>
      <c r="V1792" s="143">
        <v>252</v>
      </c>
      <c r="W1792" s="142">
        <f t="shared" si="837"/>
        <v>1.0033082499999999</v>
      </c>
      <c r="X1792" s="135">
        <f t="shared" si="838"/>
        <v>2.4955105400000002</v>
      </c>
      <c r="Y1792" s="135">
        <f t="shared" si="839"/>
        <v>0</v>
      </c>
      <c r="Z1792" s="148" t="str">
        <f t="shared" si="848"/>
        <v>A+J=</v>
      </c>
      <c r="AA1792" s="140">
        <f t="shared" si="849"/>
        <v>45859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4"/>
      <c r="DX1792" s="1"/>
      <c r="DY1792" s="1"/>
      <c r="DZ1792" s="1"/>
      <c r="EA1792" s="1"/>
      <c r="EB1792" s="1"/>
      <c r="EC1792" s="1"/>
    </row>
    <row r="1793" spans="1:133" ht="15" x14ac:dyDescent="0.2">
      <c r="A1793" s="134">
        <f t="shared" si="840"/>
        <v>45846</v>
      </c>
      <c r="B1793" s="135">
        <f t="shared" si="832"/>
        <v>757.25360463999993</v>
      </c>
      <c r="C1793" s="220">
        <f t="shared" si="831"/>
        <v>544.33276574804665</v>
      </c>
      <c r="D1793" s="136">
        <f t="shared" si="841"/>
        <v>6997.15</v>
      </c>
      <c r="E1793" s="137">
        <f t="shared" si="853"/>
        <v>7036.33</v>
      </c>
      <c r="F1793" s="138">
        <f t="shared" si="854"/>
        <v>45797</v>
      </c>
      <c r="G1793" s="139">
        <f t="shared" si="833"/>
        <v>5.5994226220676957E-3</v>
      </c>
      <c r="H1793" s="140">
        <f t="shared" si="846"/>
        <v>45859</v>
      </c>
      <c r="I1793" s="140">
        <f t="shared" si="834"/>
        <v>45859</v>
      </c>
      <c r="J1793" s="141">
        <f t="shared" si="842"/>
        <v>21</v>
      </c>
      <c r="K1793" s="141">
        <f t="shared" si="856"/>
        <v>12</v>
      </c>
      <c r="L1793" s="8">
        <f t="shared" si="843"/>
        <v>1.0031958400000001</v>
      </c>
      <c r="M1793" s="142">
        <f t="shared" si="855"/>
        <v>1.00559942</v>
      </c>
      <c r="N1793" s="142">
        <f t="shared" si="850"/>
        <v>1.3817401204421167</v>
      </c>
      <c r="O1793" s="135">
        <f t="shared" si="852"/>
        <v>1.3861559400000001</v>
      </c>
      <c r="P1793" s="135">
        <f t="shared" si="835"/>
        <v>754.53009656999996</v>
      </c>
      <c r="Q1793" s="190">
        <f t="shared" si="847"/>
        <v>0</v>
      </c>
      <c r="R1793" s="191">
        <f t="shared" si="844"/>
        <v>0</v>
      </c>
      <c r="S1793" s="135">
        <f t="shared" si="836"/>
        <v>0</v>
      </c>
      <c r="T1793" s="145">
        <f t="shared" si="845"/>
        <v>7.8600000000000003E-2</v>
      </c>
      <c r="U1793" s="143">
        <f t="shared" si="851"/>
        <v>12</v>
      </c>
      <c r="V1793" s="143">
        <v>252</v>
      </c>
      <c r="W1793" s="142">
        <f t="shared" si="837"/>
        <v>1.003609542</v>
      </c>
      <c r="X1793" s="135">
        <f t="shared" si="838"/>
        <v>2.7235080699999998</v>
      </c>
      <c r="Y1793" s="135">
        <f t="shared" si="839"/>
        <v>0</v>
      </c>
      <c r="Z1793" s="148" t="str">
        <f t="shared" si="848"/>
        <v>A+J=</v>
      </c>
      <c r="AA1793" s="140">
        <f t="shared" si="849"/>
        <v>45859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4"/>
      <c r="DX1793" s="1"/>
      <c r="DY1793" s="1"/>
      <c r="DZ1793" s="1"/>
      <c r="EA1793" s="1"/>
      <c r="EB1793" s="1"/>
      <c r="EC1793" s="1"/>
    </row>
    <row r="1794" spans="1:133" ht="15" x14ac:dyDescent="0.2">
      <c r="A1794" s="134">
        <f t="shared" si="840"/>
        <v>45847</v>
      </c>
      <c r="B1794" s="135">
        <f t="shared" si="832"/>
        <v>757.68244311000001</v>
      </c>
      <c r="C1794" s="220">
        <f t="shared" si="831"/>
        <v>544.33276574804665</v>
      </c>
      <c r="D1794" s="136">
        <f t="shared" si="841"/>
        <v>6997.15</v>
      </c>
      <c r="E1794" s="137">
        <f t="shared" si="853"/>
        <v>7036.33</v>
      </c>
      <c r="F1794" s="138">
        <f t="shared" si="854"/>
        <v>45797</v>
      </c>
      <c r="G1794" s="139">
        <f t="shared" si="833"/>
        <v>5.5994226220676957E-3</v>
      </c>
      <c r="H1794" s="140">
        <f t="shared" si="846"/>
        <v>45859</v>
      </c>
      <c r="I1794" s="140">
        <f t="shared" si="834"/>
        <v>45859</v>
      </c>
      <c r="J1794" s="141">
        <f t="shared" si="842"/>
        <v>21</v>
      </c>
      <c r="K1794" s="141">
        <f t="shared" si="856"/>
        <v>13</v>
      </c>
      <c r="L1794" s="8">
        <f t="shared" si="843"/>
        <v>1.0034626200000001</v>
      </c>
      <c r="M1794" s="142">
        <f t="shared" si="855"/>
        <v>1.00559942</v>
      </c>
      <c r="N1794" s="142">
        <f t="shared" si="850"/>
        <v>1.3817401204421167</v>
      </c>
      <c r="O1794" s="135">
        <f t="shared" si="852"/>
        <v>1.38652456</v>
      </c>
      <c r="P1794" s="135">
        <f t="shared" si="835"/>
        <v>754.73074852000002</v>
      </c>
      <c r="Q1794" s="190">
        <f t="shared" si="847"/>
        <v>0</v>
      </c>
      <c r="R1794" s="191">
        <f t="shared" si="844"/>
        <v>0</v>
      </c>
      <c r="S1794" s="135">
        <f t="shared" si="836"/>
        <v>0</v>
      </c>
      <c r="T1794" s="145">
        <f t="shared" si="845"/>
        <v>7.8600000000000003E-2</v>
      </c>
      <c r="U1794" s="143">
        <f t="shared" si="851"/>
        <v>13</v>
      </c>
      <c r="V1794" s="143">
        <v>252</v>
      </c>
      <c r="W1794" s="142">
        <f t="shared" si="837"/>
        <v>1.0039109239999999</v>
      </c>
      <c r="X1794" s="135">
        <f t="shared" si="838"/>
        <v>2.9516945899999998</v>
      </c>
      <c r="Y1794" s="135">
        <f t="shared" si="839"/>
        <v>0</v>
      </c>
      <c r="Z1794" s="148" t="str">
        <f t="shared" si="848"/>
        <v>A+J=</v>
      </c>
      <c r="AA1794" s="140">
        <f t="shared" si="849"/>
        <v>45859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4"/>
      <c r="DX1794" s="1"/>
      <c r="DY1794" s="1"/>
      <c r="DZ1794" s="1"/>
      <c r="EA1794" s="1"/>
      <c r="EB1794" s="1"/>
      <c r="EC1794" s="1"/>
    </row>
    <row r="1795" spans="1:133" ht="15" x14ac:dyDescent="0.2">
      <c r="A1795" s="134">
        <f t="shared" si="840"/>
        <v>45848</v>
      </c>
      <c r="B1795" s="135">
        <f t="shared" si="832"/>
        <v>758.11152041999992</v>
      </c>
      <c r="C1795" s="220">
        <f t="shared" si="831"/>
        <v>544.33276574804665</v>
      </c>
      <c r="D1795" s="136">
        <f t="shared" si="841"/>
        <v>6997.15</v>
      </c>
      <c r="E1795" s="137">
        <f t="shared" si="853"/>
        <v>7036.33</v>
      </c>
      <c r="F1795" s="138">
        <f t="shared" si="854"/>
        <v>45797</v>
      </c>
      <c r="G1795" s="139">
        <f t="shared" si="833"/>
        <v>5.5994226220676957E-3</v>
      </c>
      <c r="H1795" s="140">
        <f t="shared" si="846"/>
        <v>45859</v>
      </c>
      <c r="I1795" s="140">
        <f t="shared" si="834"/>
        <v>45859</v>
      </c>
      <c r="J1795" s="141">
        <f t="shared" si="842"/>
        <v>21</v>
      </c>
      <c r="K1795" s="141">
        <f t="shared" si="856"/>
        <v>14</v>
      </c>
      <c r="L1795" s="8">
        <f t="shared" si="843"/>
        <v>1.0037294699999999</v>
      </c>
      <c r="M1795" s="142">
        <f t="shared" si="855"/>
        <v>1.00559942</v>
      </c>
      <c r="N1795" s="142">
        <f t="shared" si="850"/>
        <v>1.3817401204421167</v>
      </c>
      <c r="O1795" s="135">
        <f t="shared" si="852"/>
        <v>1.3868932700000001</v>
      </c>
      <c r="P1795" s="135">
        <f t="shared" si="835"/>
        <v>754.93144944999995</v>
      </c>
      <c r="Q1795" s="190">
        <f t="shared" si="847"/>
        <v>0</v>
      </c>
      <c r="R1795" s="191">
        <f t="shared" si="844"/>
        <v>0</v>
      </c>
      <c r="S1795" s="135">
        <f t="shared" si="836"/>
        <v>0</v>
      </c>
      <c r="T1795" s="145">
        <f t="shared" si="845"/>
        <v>7.8600000000000003E-2</v>
      </c>
      <c r="U1795" s="143">
        <f t="shared" si="851"/>
        <v>14</v>
      </c>
      <c r="V1795" s="143">
        <v>252</v>
      </c>
      <c r="W1795" s="142">
        <f t="shared" si="837"/>
        <v>1.0042123970000001</v>
      </c>
      <c r="X1795" s="135">
        <f t="shared" si="838"/>
        <v>3.1800709700000001</v>
      </c>
      <c r="Y1795" s="135">
        <f t="shared" si="839"/>
        <v>0</v>
      </c>
      <c r="Z1795" s="148" t="str">
        <f t="shared" si="848"/>
        <v>A+J=</v>
      </c>
      <c r="AA1795" s="140">
        <f t="shared" si="849"/>
        <v>45859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4"/>
      <c r="DX1795" s="1"/>
      <c r="DY1795" s="1"/>
      <c r="DZ1795" s="1"/>
      <c r="EA1795" s="1"/>
      <c r="EB1795" s="1"/>
      <c r="EC1795" s="1"/>
    </row>
    <row r="1796" spans="1:133" ht="15" x14ac:dyDescent="0.2">
      <c r="A1796" s="134">
        <f t="shared" si="840"/>
        <v>45849</v>
      </c>
      <c r="B1796" s="135">
        <f t="shared" si="832"/>
        <v>758.54084760000001</v>
      </c>
      <c r="C1796" s="220">
        <f t="shared" si="831"/>
        <v>544.33276574804665</v>
      </c>
      <c r="D1796" s="136">
        <f t="shared" si="841"/>
        <v>6997.15</v>
      </c>
      <c r="E1796" s="137">
        <f t="shared" si="853"/>
        <v>7036.33</v>
      </c>
      <c r="F1796" s="138">
        <f t="shared" si="854"/>
        <v>45797</v>
      </c>
      <c r="G1796" s="139">
        <f t="shared" si="833"/>
        <v>5.5994226220676957E-3</v>
      </c>
      <c r="H1796" s="140">
        <f t="shared" si="846"/>
        <v>45859</v>
      </c>
      <c r="I1796" s="140">
        <f t="shared" si="834"/>
        <v>45859</v>
      </c>
      <c r="J1796" s="141">
        <f t="shared" si="842"/>
        <v>21</v>
      </c>
      <c r="K1796" s="141">
        <f t="shared" si="856"/>
        <v>15</v>
      </c>
      <c r="L1796" s="8">
        <f t="shared" si="843"/>
        <v>1.00399639</v>
      </c>
      <c r="M1796" s="142">
        <f t="shared" si="855"/>
        <v>1.00559942</v>
      </c>
      <c r="N1796" s="142">
        <f t="shared" si="850"/>
        <v>1.3817401204421167</v>
      </c>
      <c r="O1796" s="135">
        <f t="shared" si="852"/>
        <v>1.3872620899999999</v>
      </c>
      <c r="P1796" s="135">
        <f t="shared" si="835"/>
        <v>755.13221025999997</v>
      </c>
      <c r="Q1796" s="190">
        <f t="shared" si="847"/>
        <v>0</v>
      </c>
      <c r="R1796" s="191">
        <f t="shared" si="844"/>
        <v>0</v>
      </c>
      <c r="S1796" s="135">
        <f t="shared" si="836"/>
        <v>0</v>
      </c>
      <c r="T1796" s="145">
        <f t="shared" si="845"/>
        <v>7.8600000000000003E-2</v>
      </c>
      <c r="U1796" s="143">
        <f t="shared" si="851"/>
        <v>15</v>
      </c>
      <c r="V1796" s="143">
        <v>252</v>
      </c>
      <c r="W1796" s="142">
        <f t="shared" si="837"/>
        <v>1.004513961</v>
      </c>
      <c r="X1796" s="135">
        <f t="shared" si="838"/>
        <v>3.4086373399999998</v>
      </c>
      <c r="Y1796" s="135">
        <f t="shared" si="839"/>
        <v>0</v>
      </c>
      <c r="Z1796" s="148" t="str">
        <f t="shared" si="848"/>
        <v>A+J=</v>
      </c>
      <c r="AA1796" s="140">
        <f t="shared" si="849"/>
        <v>45859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4"/>
      <c r="DX1796" s="1"/>
      <c r="DY1796" s="1"/>
      <c r="DZ1796" s="1"/>
      <c r="EA1796" s="1"/>
      <c r="EB1796" s="1"/>
      <c r="EC1796" s="1"/>
    </row>
    <row r="1797" spans="1:133" ht="15" x14ac:dyDescent="0.2">
      <c r="A1797" s="134">
        <f t="shared" si="840"/>
        <v>45850</v>
      </c>
      <c r="B1797" s="135">
        <f t="shared" si="832"/>
        <v>758.97041307999996</v>
      </c>
      <c r="C1797" s="220">
        <f t="shared" si="831"/>
        <v>544.33276574804665</v>
      </c>
      <c r="D1797" s="136">
        <f t="shared" si="841"/>
        <v>6997.15</v>
      </c>
      <c r="E1797" s="137">
        <f t="shared" si="853"/>
        <v>7036.33</v>
      </c>
      <c r="F1797" s="138">
        <f t="shared" si="854"/>
        <v>45797</v>
      </c>
      <c r="G1797" s="139">
        <f t="shared" si="833"/>
        <v>5.5994226220676957E-3</v>
      </c>
      <c r="H1797" s="140">
        <f t="shared" si="846"/>
        <v>45859</v>
      </c>
      <c r="I1797" s="140">
        <f t="shared" si="834"/>
        <v>45859</v>
      </c>
      <c r="J1797" s="141">
        <f t="shared" si="842"/>
        <v>21</v>
      </c>
      <c r="K1797" s="141">
        <f t="shared" si="856"/>
        <v>16</v>
      </c>
      <c r="L1797" s="8">
        <f t="shared" si="843"/>
        <v>1.00426338</v>
      </c>
      <c r="M1797" s="142">
        <f t="shared" si="855"/>
        <v>1.00559942</v>
      </c>
      <c r="N1797" s="142">
        <f t="shared" si="850"/>
        <v>1.3817401204421167</v>
      </c>
      <c r="O1797" s="135">
        <f t="shared" si="852"/>
        <v>1.3876310000000001</v>
      </c>
      <c r="P1797" s="135">
        <f t="shared" si="835"/>
        <v>755.33302005999997</v>
      </c>
      <c r="Q1797" s="190">
        <f t="shared" si="847"/>
        <v>0</v>
      </c>
      <c r="R1797" s="191">
        <f t="shared" si="844"/>
        <v>0</v>
      </c>
      <c r="S1797" s="135">
        <f t="shared" si="836"/>
        <v>0</v>
      </c>
      <c r="T1797" s="145">
        <f t="shared" si="845"/>
        <v>7.8600000000000003E-2</v>
      </c>
      <c r="U1797" s="143">
        <f t="shared" si="851"/>
        <v>16</v>
      </c>
      <c r="V1797" s="143">
        <v>252</v>
      </c>
      <c r="W1797" s="142">
        <f t="shared" si="837"/>
        <v>1.0048156150000001</v>
      </c>
      <c r="X1797" s="135">
        <f t="shared" si="838"/>
        <v>3.6373930200000002</v>
      </c>
      <c r="Y1797" s="135">
        <f t="shared" si="839"/>
        <v>0</v>
      </c>
      <c r="Z1797" s="148" t="str">
        <f t="shared" si="848"/>
        <v>A+J=</v>
      </c>
      <c r="AA1797" s="140">
        <f t="shared" si="849"/>
        <v>45859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4"/>
      <c r="DX1797" s="1"/>
      <c r="DY1797" s="1"/>
      <c r="DZ1797" s="1"/>
      <c r="EA1797" s="1"/>
      <c r="EB1797" s="1"/>
      <c r="EC1797" s="1"/>
    </row>
    <row r="1798" spans="1:133" ht="15" x14ac:dyDescent="0.2">
      <c r="A1798" s="134">
        <f t="shared" si="840"/>
        <v>45851</v>
      </c>
      <c r="B1798" s="135">
        <f t="shared" si="832"/>
        <v>758.97041307999996</v>
      </c>
      <c r="C1798" s="220">
        <f t="shared" si="831"/>
        <v>544.33276574804665</v>
      </c>
      <c r="D1798" s="136">
        <f t="shared" si="841"/>
        <v>6997.15</v>
      </c>
      <c r="E1798" s="137">
        <f t="shared" si="853"/>
        <v>7036.33</v>
      </c>
      <c r="F1798" s="138">
        <f t="shared" si="854"/>
        <v>45797</v>
      </c>
      <c r="G1798" s="139">
        <f t="shared" si="833"/>
        <v>5.5994226220676957E-3</v>
      </c>
      <c r="H1798" s="140">
        <f t="shared" si="846"/>
        <v>45859</v>
      </c>
      <c r="I1798" s="140">
        <f t="shared" si="834"/>
        <v>45859</v>
      </c>
      <c r="J1798" s="141">
        <f t="shared" si="842"/>
        <v>21</v>
      </c>
      <c r="K1798" s="141">
        <f t="shared" si="856"/>
        <v>16</v>
      </c>
      <c r="L1798" s="8">
        <f t="shared" si="843"/>
        <v>1.00426338</v>
      </c>
      <c r="M1798" s="142">
        <f t="shared" si="855"/>
        <v>1.00559942</v>
      </c>
      <c r="N1798" s="142">
        <f t="shared" si="850"/>
        <v>1.3817401204421167</v>
      </c>
      <c r="O1798" s="135">
        <f t="shared" si="852"/>
        <v>1.3876310000000001</v>
      </c>
      <c r="P1798" s="135">
        <f t="shared" si="835"/>
        <v>755.33302005999997</v>
      </c>
      <c r="Q1798" s="190">
        <f t="shared" si="847"/>
        <v>0</v>
      </c>
      <c r="R1798" s="191">
        <f t="shared" si="844"/>
        <v>0</v>
      </c>
      <c r="S1798" s="135">
        <f t="shared" si="836"/>
        <v>0</v>
      </c>
      <c r="T1798" s="145">
        <f t="shared" si="845"/>
        <v>7.8600000000000003E-2</v>
      </c>
      <c r="U1798" s="143">
        <f t="shared" si="851"/>
        <v>16</v>
      </c>
      <c r="V1798" s="143">
        <v>252</v>
      </c>
      <c r="W1798" s="142">
        <f t="shared" si="837"/>
        <v>1.0048156150000001</v>
      </c>
      <c r="X1798" s="135">
        <f t="shared" si="838"/>
        <v>3.6373930200000002</v>
      </c>
      <c r="Y1798" s="135">
        <f t="shared" si="839"/>
        <v>0</v>
      </c>
      <c r="Z1798" s="148" t="str">
        <f t="shared" si="848"/>
        <v>A+J=</v>
      </c>
      <c r="AA1798" s="140">
        <f t="shared" si="849"/>
        <v>45859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4"/>
      <c r="DX1798" s="1"/>
      <c r="DY1798" s="1"/>
      <c r="DZ1798" s="1"/>
      <c r="EA1798" s="1"/>
      <c r="EB1798" s="1"/>
      <c r="EC1798" s="1"/>
    </row>
    <row r="1799" spans="1:133" ht="15" x14ac:dyDescent="0.2">
      <c r="A1799" s="134">
        <f t="shared" si="840"/>
        <v>45852</v>
      </c>
      <c r="B1799" s="135">
        <f t="shared" si="832"/>
        <v>758.97041307999996</v>
      </c>
      <c r="C1799" s="220">
        <f t="shared" si="831"/>
        <v>544.33276574804665</v>
      </c>
      <c r="D1799" s="136">
        <f t="shared" si="841"/>
        <v>6997.15</v>
      </c>
      <c r="E1799" s="137">
        <f t="shared" si="853"/>
        <v>7036.33</v>
      </c>
      <c r="F1799" s="138">
        <f t="shared" si="854"/>
        <v>45797</v>
      </c>
      <c r="G1799" s="139">
        <f t="shared" si="833"/>
        <v>5.5994226220676957E-3</v>
      </c>
      <c r="H1799" s="140">
        <f t="shared" si="846"/>
        <v>45859</v>
      </c>
      <c r="I1799" s="140">
        <f t="shared" si="834"/>
        <v>45859</v>
      </c>
      <c r="J1799" s="141">
        <f t="shared" si="842"/>
        <v>21</v>
      </c>
      <c r="K1799" s="141">
        <f t="shared" si="856"/>
        <v>16</v>
      </c>
      <c r="L1799" s="8">
        <f t="shared" si="843"/>
        <v>1.00426338</v>
      </c>
      <c r="M1799" s="142">
        <f t="shared" si="855"/>
        <v>1.00559942</v>
      </c>
      <c r="N1799" s="142">
        <f t="shared" si="850"/>
        <v>1.3817401204421167</v>
      </c>
      <c r="O1799" s="135">
        <f t="shared" si="852"/>
        <v>1.3876310000000001</v>
      </c>
      <c r="P1799" s="135">
        <f t="shared" si="835"/>
        <v>755.33302005999997</v>
      </c>
      <c r="Q1799" s="190">
        <f t="shared" si="847"/>
        <v>0</v>
      </c>
      <c r="R1799" s="191">
        <f t="shared" si="844"/>
        <v>0</v>
      </c>
      <c r="S1799" s="135">
        <f t="shared" si="836"/>
        <v>0</v>
      </c>
      <c r="T1799" s="145">
        <f t="shared" si="845"/>
        <v>7.8600000000000003E-2</v>
      </c>
      <c r="U1799" s="143">
        <f t="shared" si="851"/>
        <v>16</v>
      </c>
      <c r="V1799" s="143">
        <v>252</v>
      </c>
      <c r="W1799" s="142">
        <f t="shared" si="837"/>
        <v>1.0048156150000001</v>
      </c>
      <c r="X1799" s="135">
        <f t="shared" si="838"/>
        <v>3.6373930200000002</v>
      </c>
      <c r="Y1799" s="135">
        <f t="shared" si="839"/>
        <v>0</v>
      </c>
      <c r="Z1799" s="148" t="str">
        <f t="shared" si="848"/>
        <v>A+J=</v>
      </c>
      <c r="AA1799" s="140">
        <f t="shared" si="849"/>
        <v>45859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4"/>
      <c r="DX1799" s="1"/>
      <c r="DY1799" s="1"/>
      <c r="DZ1799" s="1"/>
      <c r="EA1799" s="1"/>
      <c r="EB1799" s="1"/>
      <c r="EC1799" s="1"/>
    </row>
    <row r="1800" spans="1:133" ht="15" x14ac:dyDescent="0.2">
      <c r="A1800" s="134">
        <f t="shared" si="840"/>
        <v>45853</v>
      </c>
      <c r="B1800" s="135">
        <f t="shared" si="832"/>
        <v>759.40022863999991</v>
      </c>
      <c r="C1800" s="220">
        <f t="shared" si="831"/>
        <v>544.33276574804665</v>
      </c>
      <c r="D1800" s="136">
        <f t="shared" si="841"/>
        <v>6997.15</v>
      </c>
      <c r="E1800" s="137">
        <f t="shared" si="853"/>
        <v>7036.33</v>
      </c>
      <c r="F1800" s="138">
        <f t="shared" si="854"/>
        <v>45797</v>
      </c>
      <c r="G1800" s="139">
        <f t="shared" si="833"/>
        <v>5.5994226220676957E-3</v>
      </c>
      <c r="H1800" s="140">
        <f t="shared" si="846"/>
        <v>45859</v>
      </c>
      <c r="I1800" s="140">
        <f t="shared" si="834"/>
        <v>45859</v>
      </c>
      <c r="J1800" s="141">
        <f t="shared" si="842"/>
        <v>21</v>
      </c>
      <c r="K1800" s="141">
        <f t="shared" si="856"/>
        <v>17</v>
      </c>
      <c r="L1800" s="8">
        <f t="shared" si="843"/>
        <v>1.0045304500000001</v>
      </c>
      <c r="M1800" s="142">
        <f t="shared" si="855"/>
        <v>1.00559942</v>
      </c>
      <c r="N1800" s="142">
        <f t="shared" si="850"/>
        <v>1.3817401204421167</v>
      </c>
      <c r="O1800" s="135">
        <f t="shared" si="852"/>
        <v>1.38800002</v>
      </c>
      <c r="P1800" s="135">
        <f t="shared" si="835"/>
        <v>755.53388973999995</v>
      </c>
      <c r="Q1800" s="190">
        <f t="shared" si="847"/>
        <v>0</v>
      </c>
      <c r="R1800" s="191">
        <f t="shared" si="844"/>
        <v>0</v>
      </c>
      <c r="S1800" s="135">
        <f t="shared" si="836"/>
        <v>0</v>
      </c>
      <c r="T1800" s="145">
        <f t="shared" si="845"/>
        <v>7.8600000000000003E-2</v>
      </c>
      <c r="U1800" s="143">
        <f t="shared" si="851"/>
        <v>17</v>
      </c>
      <c r="V1800" s="143">
        <v>252</v>
      </c>
      <c r="W1800" s="142">
        <f t="shared" si="837"/>
        <v>1.0051173600000001</v>
      </c>
      <c r="X1800" s="135">
        <f t="shared" si="838"/>
        <v>3.8663389000000001</v>
      </c>
      <c r="Y1800" s="135">
        <f t="shared" si="839"/>
        <v>0</v>
      </c>
      <c r="Z1800" s="148" t="str">
        <f t="shared" si="848"/>
        <v>A+J=</v>
      </c>
      <c r="AA1800" s="140">
        <f t="shared" si="849"/>
        <v>45859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4"/>
      <c r="DX1800" s="1"/>
      <c r="DY1800" s="1"/>
      <c r="DZ1800" s="1"/>
      <c r="EA1800" s="1"/>
      <c r="EB1800" s="1"/>
      <c r="EC1800" s="1"/>
    </row>
    <row r="1801" spans="1:133" ht="15" x14ac:dyDescent="0.2">
      <c r="A1801" s="134">
        <f t="shared" si="840"/>
        <v>45854</v>
      </c>
      <c r="B1801" s="135">
        <f t="shared" si="832"/>
        <v>759.83027798000001</v>
      </c>
      <c r="C1801" s="220">
        <f t="shared" ref="C1801:C1864" si="857">C1800-(S1800/O1800)</f>
        <v>544.33276574804665</v>
      </c>
      <c r="D1801" s="136">
        <f t="shared" si="841"/>
        <v>6997.15</v>
      </c>
      <c r="E1801" s="137">
        <f t="shared" si="853"/>
        <v>7036.33</v>
      </c>
      <c r="F1801" s="138">
        <f t="shared" si="854"/>
        <v>45797</v>
      </c>
      <c r="G1801" s="139">
        <f t="shared" si="833"/>
        <v>5.5994226220676957E-3</v>
      </c>
      <c r="H1801" s="140">
        <f t="shared" si="846"/>
        <v>45859</v>
      </c>
      <c r="I1801" s="140">
        <f t="shared" si="834"/>
        <v>45859</v>
      </c>
      <c r="J1801" s="141">
        <f t="shared" si="842"/>
        <v>21</v>
      </c>
      <c r="K1801" s="141">
        <f t="shared" si="856"/>
        <v>18</v>
      </c>
      <c r="L1801" s="8">
        <f t="shared" si="843"/>
        <v>1.00479758</v>
      </c>
      <c r="M1801" s="142">
        <f t="shared" si="855"/>
        <v>1.00559942</v>
      </c>
      <c r="N1801" s="142">
        <f t="shared" si="850"/>
        <v>1.3817401204421167</v>
      </c>
      <c r="O1801" s="135">
        <f t="shared" si="852"/>
        <v>1.3883691199999999</v>
      </c>
      <c r="P1801" s="135">
        <f t="shared" si="835"/>
        <v>755.73480296000002</v>
      </c>
      <c r="Q1801" s="190">
        <f t="shared" si="847"/>
        <v>0</v>
      </c>
      <c r="R1801" s="191">
        <f t="shared" si="844"/>
        <v>0</v>
      </c>
      <c r="S1801" s="135">
        <f t="shared" si="836"/>
        <v>0</v>
      </c>
      <c r="T1801" s="145">
        <f t="shared" si="845"/>
        <v>7.8600000000000003E-2</v>
      </c>
      <c r="U1801" s="143">
        <f t="shared" si="851"/>
        <v>18</v>
      </c>
      <c r="V1801" s="143">
        <v>252</v>
      </c>
      <c r="W1801" s="142">
        <f t="shared" si="837"/>
        <v>1.0054191960000001</v>
      </c>
      <c r="X1801" s="135">
        <f t="shared" si="838"/>
        <v>4.0954750200000003</v>
      </c>
      <c r="Y1801" s="135">
        <f t="shared" si="839"/>
        <v>0</v>
      </c>
      <c r="Z1801" s="148" t="str">
        <f t="shared" si="848"/>
        <v>A+J=</v>
      </c>
      <c r="AA1801" s="140">
        <f t="shared" si="849"/>
        <v>45859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4"/>
      <c r="DX1801" s="1"/>
      <c r="DY1801" s="1"/>
      <c r="DZ1801" s="1"/>
      <c r="EA1801" s="1"/>
      <c r="EB1801" s="1"/>
      <c r="EC1801" s="1"/>
    </row>
    <row r="1802" spans="1:133" ht="15" x14ac:dyDescent="0.2">
      <c r="A1802" s="134">
        <f t="shared" si="840"/>
        <v>45855</v>
      </c>
      <c r="B1802" s="135">
        <f t="shared" ref="B1802:B1865" si="858">(P1802+X1802)</f>
        <v>760.26058233999993</v>
      </c>
      <c r="C1802" s="220">
        <f t="shared" si="857"/>
        <v>544.33276574804665</v>
      </c>
      <c r="D1802" s="136">
        <f t="shared" si="841"/>
        <v>6997.15</v>
      </c>
      <c r="E1802" s="137">
        <f t="shared" si="853"/>
        <v>7036.33</v>
      </c>
      <c r="F1802" s="138">
        <f t="shared" si="854"/>
        <v>45797</v>
      </c>
      <c r="G1802" s="139">
        <f t="shared" ref="G1802:G1865" si="859">(E1802/D1802)-1</f>
        <v>5.5994226220676957E-3</v>
      </c>
      <c r="H1802" s="140">
        <f t="shared" si="846"/>
        <v>45859</v>
      </c>
      <c r="I1802" s="140">
        <f t="shared" ref="I1802:I1865" si="860">IF(A1802&gt;I1801,H1802,I1801)</f>
        <v>45859</v>
      </c>
      <c r="J1802" s="141">
        <f t="shared" si="842"/>
        <v>21</v>
      </c>
      <c r="K1802" s="141">
        <f t="shared" si="856"/>
        <v>19</v>
      </c>
      <c r="L1802" s="8">
        <f t="shared" si="843"/>
        <v>1.00506479</v>
      </c>
      <c r="M1802" s="142">
        <f t="shared" si="855"/>
        <v>1.00559942</v>
      </c>
      <c r="N1802" s="142">
        <f t="shared" si="850"/>
        <v>1.3817401204421167</v>
      </c>
      <c r="O1802" s="135">
        <f t="shared" si="852"/>
        <v>1.38873834</v>
      </c>
      <c r="P1802" s="135">
        <f t="shared" ref="P1802:P1865" si="861">TRUNC(C1802*O1802,8)</f>
        <v>755.93578150999997</v>
      </c>
      <c r="Q1802" s="190">
        <f t="shared" si="847"/>
        <v>0</v>
      </c>
      <c r="R1802" s="191">
        <f t="shared" si="844"/>
        <v>0</v>
      </c>
      <c r="S1802" s="135">
        <f t="shared" ref="S1802:S1865" si="862">IF(R1802&gt;0,TRUNC(R1802*P1802,8),0)</f>
        <v>0</v>
      </c>
      <c r="T1802" s="145">
        <f t="shared" si="845"/>
        <v>7.8600000000000003E-2</v>
      </c>
      <c r="U1802" s="143">
        <f t="shared" si="851"/>
        <v>19</v>
      </c>
      <c r="V1802" s="143">
        <v>252</v>
      </c>
      <c r="W1802" s="142">
        <f t="shared" ref="W1802:W1865" si="863">ROUND((1+T1802)^TRUNC((U1802/V1802),9),9)</f>
        <v>1.005721122</v>
      </c>
      <c r="X1802" s="135">
        <f t="shared" ref="X1802:X1865" si="864">TRUNC((P1802*(W1802-1)),8)</f>
        <v>4.32480083</v>
      </c>
      <c r="Y1802" s="135">
        <f t="shared" ref="Y1802:Y1865" si="865">IF(Q1802&gt;0,S1802+X1802,0)</f>
        <v>0</v>
      </c>
      <c r="Z1802" s="148" t="str">
        <f t="shared" si="848"/>
        <v>A+J=</v>
      </c>
      <c r="AA1802" s="140">
        <f t="shared" si="849"/>
        <v>45859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4"/>
      <c r="DX1802" s="1"/>
      <c r="DY1802" s="1"/>
      <c r="DZ1802" s="1"/>
      <c r="EA1802" s="1"/>
      <c r="EB1802" s="1"/>
      <c r="EC1802" s="1"/>
    </row>
    <row r="1803" spans="1:133" ht="15" x14ac:dyDescent="0.2">
      <c r="A1803" s="134">
        <f t="shared" ref="A1803:A1866" si="866">(A1802+1)</f>
        <v>45856</v>
      </c>
      <c r="B1803" s="135">
        <f t="shared" si="858"/>
        <v>760.69112538000002</v>
      </c>
      <c r="C1803" s="220">
        <f t="shared" si="857"/>
        <v>544.33276574804665</v>
      </c>
      <c r="D1803" s="136">
        <f t="shared" ref="D1803:D1866" si="867">IF(E1803=E1802,D1802,E1802)</f>
        <v>6997.15</v>
      </c>
      <c r="E1803" s="137">
        <f t="shared" si="853"/>
        <v>7036.33</v>
      </c>
      <c r="F1803" s="138">
        <f t="shared" si="854"/>
        <v>45797</v>
      </c>
      <c r="G1803" s="139">
        <f t="shared" si="859"/>
        <v>5.5994226220676957E-3</v>
      </c>
      <c r="H1803" s="140">
        <f t="shared" si="846"/>
        <v>45859</v>
      </c>
      <c r="I1803" s="140">
        <f t="shared" si="860"/>
        <v>45859</v>
      </c>
      <c r="J1803" s="141">
        <f t="shared" ref="J1803:J1866" si="868">IF(I1803=I1802,J1802,NETWORKDAYS(I1802,I1803,$AD$148:$AD$502)-1)</f>
        <v>21</v>
      </c>
      <c r="K1803" s="141">
        <f t="shared" si="856"/>
        <v>20</v>
      </c>
      <c r="L1803" s="8">
        <f t="shared" ref="L1803:L1866" si="869">IF(E1803&lt;D1803,1,TRUNC((E1803/D1803)^TRUNC((K1803/J1803),9),8))</f>
        <v>1.0053320699999999</v>
      </c>
      <c r="M1803" s="142">
        <f t="shared" si="855"/>
        <v>1.00559942</v>
      </c>
      <c r="N1803" s="142">
        <f t="shared" si="850"/>
        <v>1.3817401204421167</v>
      </c>
      <c r="O1803" s="135">
        <f t="shared" si="852"/>
        <v>1.3891076499999999</v>
      </c>
      <c r="P1803" s="135">
        <f t="shared" si="861"/>
        <v>756.13680904</v>
      </c>
      <c r="Q1803" s="190">
        <f t="shared" si="847"/>
        <v>0</v>
      </c>
      <c r="R1803" s="191">
        <f t="shared" ref="R1803:R1866" si="870">IF(Q1803&gt;0,VLOOKUP($A1803,$AD$10:$AI$140,6),0)</f>
        <v>0</v>
      </c>
      <c r="S1803" s="135">
        <f t="shared" si="862"/>
        <v>0</v>
      </c>
      <c r="T1803" s="145">
        <f t="shared" ref="T1803:T1866" si="871">(T1802)</f>
        <v>7.8600000000000003E-2</v>
      </c>
      <c r="U1803" s="143">
        <f t="shared" si="851"/>
        <v>20</v>
      </c>
      <c r="V1803" s="143">
        <v>252</v>
      </c>
      <c r="W1803" s="142">
        <f t="shared" si="863"/>
        <v>1.006023138</v>
      </c>
      <c r="X1803" s="135">
        <f t="shared" si="864"/>
        <v>4.5543163399999997</v>
      </c>
      <c r="Y1803" s="135">
        <f t="shared" si="865"/>
        <v>0</v>
      </c>
      <c r="Z1803" s="148" t="str">
        <f t="shared" si="848"/>
        <v>A+J=</v>
      </c>
      <c r="AA1803" s="140">
        <f t="shared" si="849"/>
        <v>45859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4"/>
      <c r="DX1803" s="1"/>
      <c r="DY1803" s="1"/>
      <c r="DZ1803" s="1"/>
      <c r="EA1803" s="1"/>
      <c r="EB1803" s="1"/>
      <c r="EC1803" s="1"/>
    </row>
    <row r="1804" spans="1:133" ht="15" x14ac:dyDescent="0.2">
      <c r="A1804" s="134">
        <f t="shared" si="866"/>
        <v>45857</v>
      </c>
      <c r="B1804" s="135">
        <f t="shared" si="858"/>
        <v>761.12191422000001</v>
      </c>
      <c r="C1804" s="220">
        <f t="shared" si="857"/>
        <v>544.33276574804665</v>
      </c>
      <c r="D1804" s="136">
        <f t="shared" si="867"/>
        <v>6997.15</v>
      </c>
      <c r="E1804" s="137">
        <f t="shared" si="853"/>
        <v>7036.33</v>
      </c>
      <c r="F1804" s="138">
        <f t="shared" si="854"/>
        <v>45797</v>
      </c>
      <c r="G1804" s="139">
        <f t="shared" si="859"/>
        <v>5.5994226220676957E-3</v>
      </c>
      <c r="H1804" s="140">
        <f t="shared" ref="H1804:H1867" si="872">IF(DAY(A1804)=H$9,VLOOKUP(A1804,AH$118:AN$450,4),H1803)</f>
        <v>45859</v>
      </c>
      <c r="I1804" s="140">
        <f t="shared" si="860"/>
        <v>45859</v>
      </c>
      <c r="J1804" s="141">
        <f t="shared" si="868"/>
        <v>21</v>
      </c>
      <c r="K1804" s="141">
        <f t="shared" si="856"/>
        <v>21</v>
      </c>
      <c r="L1804" s="8">
        <f t="shared" si="869"/>
        <v>1.00559942</v>
      </c>
      <c r="M1804" s="142">
        <f t="shared" si="855"/>
        <v>1.00559942</v>
      </c>
      <c r="N1804" s="142">
        <f t="shared" si="850"/>
        <v>1.3817401204421167</v>
      </c>
      <c r="O1804" s="135">
        <f t="shared" si="852"/>
        <v>1.3894770599999999</v>
      </c>
      <c r="P1804" s="135">
        <f t="shared" si="861"/>
        <v>756.33789101000002</v>
      </c>
      <c r="Q1804" s="190">
        <f t="shared" ref="Q1804:Q1867" si="873">IF(VLOOKUP(A1804,AD$10:AK$140,8)=VLOOKUP(A1803,AD$10:AK$140,8),0,VLOOKUP(A1804,AD$10:AK$140,8))</f>
        <v>0</v>
      </c>
      <c r="R1804" s="191">
        <f t="shared" si="870"/>
        <v>0</v>
      </c>
      <c r="S1804" s="135">
        <f t="shared" si="862"/>
        <v>0</v>
      </c>
      <c r="T1804" s="145">
        <f t="shared" si="871"/>
        <v>7.8600000000000003E-2</v>
      </c>
      <c r="U1804" s="143">
        <f t="shared" si="851"/>
        <v>21</v>
      </c>
      <c r="V1804" s="143">
        <v>252</v>
      </c>
      <c r="W1804" s="142">
        <f t="shared" si="863"/>
        <v>1.0063252460000001</v>
      </c>
      <c r="X1804" s="135">
        <f t="shared" si="864"/>
        <v>4.78402321</v>
      </c>
      <c r="Y1804" s="135">
        <f t="shared" si="865"/>
        <v>0</v>
      </c>
      <c r="Z1804" s="148" t="str">
        <f t="shared" ref="Z1804:Z1867" si="874">IF($Q1803&gt;0,VLOOKUP($A1803,$AD$10:$AM$140,9),Z1803)</f>
        <v>A+J=</v>
      </c>
      <c r="AA1804" s="140">
        <f t="shared" ref="AA1804:AA1867" si="875">IF($Q1803&gt;0,VLOOKUP($A1803,$AD$10:$AM$140,10),AA1803)</f>
        <v>45859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4"/>
      <c r="DX1804" s="1"/>
      <c r="DY1804" s="1"/>
      <c r="DZ1804" s="1"/>
      <c r="EA1804" s="1"/>
      <c r="EB1804" s="1"/>
      <c r="EC1804" s="1"/>
    </row>
    <row r="1805" spans="1:133" ht="15" x14ac:dyDescent="0.2">
      <c r="A1805" s="134">
        <f t="shared" si="866"/>
        <v>45858</v>
      </c>
      <c r="B1805" s="135">
        <f t="shared" si="858"/>
        <v>761.12191422000001</v>
      </c>
      <c r="C1805" s="220">
        <f t="shared" si="857"/>
        <v>544.33276574804665</v>
      </c>
      <c r="D1805" s="136">
        <f t="shared" si="867"/>
        <v>6997.15</v>
      </c>
      <c r="E1805" s="137">
        <f t="shared" si="853"/>
        <v>7036.33</v>
      </c>
      <c r="F1805" s="138">
        <f t="shared" si="854"/>
        <v>45797</v>
      </c>
      <c r="G1805" s="139">
        <f t="shared" si="859"/>
        <v>5.5994226220676957E-3</v>
      </c>
      <c r="H1805" s="140">
        <f t="shared" si="872"/>
        <v>45889</v>
      </c>
      <c r="I1805" s="140">
        <f t="shared" si="860"/>
        <v>45859</v>
      </c>
      <c r="J1805" s="141">
        <f t="shared" si="868"/>
        <v>21</v>
      </c>
      <c r="K1805" s="141">
        <f t="shared" si="856"/>
        <v>21</v>
      </c>
      <c r="L1805" s="8">
        <f t="shared" si="869"/>
        <v>1.00559942</v>
      </c>
      <c r="M1805" s="142">
        <f t="shared" si="855"/>
        <v>1.00559942</v>
      </c>
      <c r="N1805" s="142">
        <f t="shared" si="850"/>
        <v>1.3817401204421167</v>
      </c>
      <c r="O1805" s="135">
        <f t="shared" si="852"/>
        <v>1.3894770599999999</v>
      </c>
      <c r="P1805" s="135">
        <f t="shared" si="861"/>
        <v>756.33789101000002</v>
      </c>
      <c r="Q1805" s="190">
        <f t="shared" si="873"/>
        <v>0</v>
      </c>
      <c r="R1805" s="191">
        <f t="shared" si="870"/>
        <v>0</v>
      </c>
      <c r="S1805" s="135">
        <f t="shared" si="862"/>
        <v>0</v>
      </c>
      <c r="T1805" s="145">
        <f t="shared" si="871"/>
        <v>7.8600000000000003E-2</v>
      </c>
      <c r="U1805" s="143">
        <f t="shared" si="851"/>
        <v>21</v>
      </c>
      <c r="V1805" s="143">
        <v>252</v>
      </c>
      <c r="W1805" s="142">
        <f t="shared" si="863"/>
        <v>1.0063252460000001</v>
      </c>
      <c r="X1805" s="135">
        <f t="shared" si="864"/>
        <v>4.78402321</v>
      </c>
      <c r="Y1805" s="135">
        <f t="shared" si="865"/>
        <v>0</v>
      </c>
      <c r="Z1805" s="148" t="str">
        <f t="shared" si="874"/>
        <v>A+J=</v>
      </c>
      <c r="AA1805" s="140">
        <f t="shared" si="875"/>
        <v>45859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4"/>
      <c r="DX1805" s="1"/>
      <c r="DY1805" s="1"/>
      <c r="DZ1805" s="1"/>
      <c r="EA1805" s="1"/>
      <c r="EB1805" s="1"/>
      <c r="EC1805" s="1"/>
    </row>
    <row r="1806" spans="1:133" ht="15" x14ac:dyDescent="0.2">
      <c r="A1806" s="134">
        <f t="shared" si="866"/>
        <v>45859</v>
      </c>
      <c r="B1806" s="135">
        <f t="shared" si="858"/>
        <v>761.12191422000001</v>
      </c>
      <c r="C1806" s="220">
        <f t="shared" si="857"/>
        <v>544.33276574804665</v>
      </c>
      <c r="D1806" s="136">
        <f t="shared" si="867"/>
        <v>6997.15</v>
      </c>
      <c r="E1806" s="137">
        <f t="shared" si="853"/>
        <v>7036.33</v>
      </c>
      <c r="F1806" s="138">
        <f t="shared" si="854"/>
        <v>45797</v>
      </c>
      <c r="G1806" s="139">
        <f t="shared" si="859"/>
        <v>5.5994226220676957E-3</v>
      </c>
      <c r="H1806" s="140">
        <f t="shared" si="872"/>
        <v>45889</v>
      </c>
      <c r="I1806" s="140">
        <f t="shared" si="860"/>
        <v>45859</v>
      </c>
      <c r="J1806" s="141">
        <f t="shared" si="868"/>
        <v>21</v>
      </c>
      <c r="K1806" s="141">
        <f t="shared" si="856"/>
        <v>21</v>
      </c>
      <c r="L1806" s="8">
        <f t="shared" si="869"/>
        <v>1.00559942</v>
      </c>
      <c r="M1806" s="142">
        <f t="shared" si="855"/>
        <v>1.00559942</v>
      </c>
      <c r="N1806" s="142">
        <f t="shared" si="850"/>
        <v>1.3817401204421167</v>
      </c>
      <c r="O1806" s="135">
        <f t="shared" si="852"/>
        <v>1.3894770599999999</v>
      </c>
      <c r="P1806" s="135">
        <f t="shared" si="861"/>
        <v>756.33789101000002</v>
      </c>
      <c r="Q1806" s="190">
        <f t="shared" si="873"/>
        <v>59</v>
      </c>
      <c r="R1806" s="191">
        <f t="shared" si="870"/>
        <v>1.7923391381293938E-2</v>
      </c>
      <c r="S1806" s="135">
        <f t="shared" si="862"/>
        <v>13.55614003</v>
      </c>
      <c r="T1806" s="145">
        <f t="shared" si="871"/>
        <v>7.8600000000000003E-2</v>
      </c>
      <c r="U1806" s="143">
        <f t="shared" si="851"/>
        <v>21</v>
      </c>
      <c r="V1806" s="143">
        <v>252</v>
      </c>
      <c r="W1806" s="142">
        <f t="shared" si="863"/>
        <v>1.0063252460000001</v>
      </c>
      <c r="X1806" s="135">
        <f t="shared" si="864"/>
        <v>4.78402321</v>
      </c>
      <c r="Y1806" s="135">
        <f t="shared" si="865"/>
        <v>18.340163239999999</v>
      </c>
      <c r="Z1806" s="148" t="str">
        <f t="shared" si="874"/>
        <v>A+J=</v>
      </c>
      <c r="AA1806" s="140">
        <f t="shared" si="875"/>
        <v>45859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4"/>
      <c r="DX1806" s="1"/>
      <c r="DY1806" s="1"/>
      <c r="DZ1806" s="1"/>
      <c r="EA1806" s="1"/>
      <c r="EB1806" s="1"/>
      <c r="EC1806" s="1"/>
    </row>
    <row r="1807" spans="1:133" ht="15" x14ac:dyDescent="0.2">
      <c r="A1807" s="134">
        <f t="shared" si="866"/>
        <v>45860</v>
      </c>
      <c r="B1807" s="135">
        <f t="shared" si="858"/>
        <v>743.19340933000001</v>
      </c>
      <c r="C1807" s="220">
        <f t="shared" si="857"/>
        <v>534.57647655101596</v>
      </c>
      <c r="D1807" s="136">
        <f t="shared" si="867"/>
        <v>6997.15</v>
      </c>
      <c r="E1807" s="137">
        <f t="shared" si="853"/>
        <v>7036.33</v>
      </c>
      <c r="F1807" s="138">
        <f t="shared" si="854"/>
        <v>45829</v>
      </c>
      <c r="G1807" s="139">
        <f t="shared" si="859"/>
        <v>5.5994226220676957E-3</v>
      </c>
      <c r="H1807" s="140">
        <f t="shared" si="872"/>
        <v>45889</v>
      </c>
      <c r="I1807" s="140">
        <f t="shared" si="860"/>
        <v>45889</v>
      </c>
      <c r="J1807" s="141">
        <f t="shared" si="868"/>
        <v>22</v>
      </c>
      <c r="K1807" s="141">
        <f t="shared" si="856"/>
        <v>1</v>
      </c>
      <c r="L1807" s="8">
        <f t="shared" si="869"/>
        <v>1.0002538400000001</v>
      </c>
      <c r="M1807" s="142">
        <f t="shared" si="855"/>
        <v>1.00559942</v>
      </c>
      <c r="N1807" s="142">
        <f t="shared" si="850"/>
        <v>1.3894770637073228</v>
      </c>
      <c r="O1807" s="135">
        <f t="shared" si="852"/>
        <v>1.38982976</v>
      </c>
      <c r="P1807" s="135">
        <f t="shared" si="861"/>
        <v>742.97029610000004</v>
      </c>
      <c r="Q1807" s="190">
        <f t="shared" si="873"/>
        <v>0</v>
      </c>
      <c r="R1807" s="191">
        <f t="shared" si="870"/>
        <v>0</v>
      </c>
      <c r="S1807" s="135">
        <f t="shared" si="862"/>
        <v>0</v>
      </c>
      <c r="T1807" s="145">
        <f t="shared" si="871"/>
        <v>7.8600000000000003E-2</v>
      </c>
      <c r="U1807" s="143">
        <f t="shared" si="851"/>
        <v>1</v>
      </c>
      <c r="V1807" s="143">
        <v>252</v>
      </c>
      <c r="W1807" s="142">
        <f t="shared" si="863"/>
        <v>1.0003002990000001</v>
      </c>
      <c r="X1807" s="135">
        <f t="shared" si="864"/>
        <v>0.22311323</v>
      </c>
      <c r="Y1807" s="135">
        <f t="shared" si="865"/>
        <v>0</v>
      </c>
      <c r="Z1807" s="148" t="str">
        <f t="shared" si="874"/>
        <v>A+J=</v>
      </c>
      <c r="AA1807" s="140">
        <f t="shared" si="875"/>
        <v>45889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4"/>
      <c r="DX1807" s="1"/>
      <c r="DY1807" s="1"/>
      <c r="DZ1807" s="1"/>
      <c r="EA1807" s="1"/>
      <c r="EB1807" s="1"/>
      <c r="EC1807" s="1"/>
    </row>
    <row r="1808" spans="1:133" ht="15" x14ac:dyDescent="0.2">
      <c r="A1808" s="134">
        <f t="shared" si="866"/>
        <v>45861</v>
      </c>
      <c r="B1808" s="135">
        <f t="shared" si="858"/>
        <v>743.60529522000002</v>
      </c>
      <c r="C1808" s="220">
        <f t="shared" si="857"/>
        <v>534.57647655101596</v>
      </c>
      <c r="D1808" s="136">
        <f t="shared" si="867"/>
        <v>6997.15</v>
      </c>
      <c r="E1808" s="137">
        <f t="shared" si="853"/>
        <v>7036.33</v>
      </c>
      <c r="F1808" s="138">
        <f t="shared" si="854"/>
        <v>45829</v>
      </c>
      <c r="G1808" s="139">
        <f t="shared" si="859"/>
        <v>5.5994226220676957E-3</v>
      </c>
      <c r="H1808" s="140">
        <f t="shared" si="872"/>
        <v>45889</v>
      </c>
      <c r="I1808" s="140">
        <f t="shared" si="860"/>
        <v>45889</v>
      </c>
      <c r="J1808" s="141">
        <f t="shared" si="868"/>
        <v>22</v>
      </c>
      <c r="K1808" s="141">
        <f t="shared" si="856"/>
        <v>2</v>
      </c>
      <c r="L1808" s="8">
        <f t="shared" si="869"/>
        <v>1.00050774</v>
      </c>
      <c r="M1808" s="142">
        <f t="shared" si="855"/>
        <v>1.00559942</v>
      </c>
      <c r="N1808" s="142">
        <f t="shared" si="850"/>
        <v>1.3894770637073228</v>
      </c>
      <c r="O1808" s="135">
        <f t="shared" si="852"/>
        <v>1.39018255</v>
      </c>
      <c r="P1808" s="135">
        <f t="shared" si="861"/>
        <v>743.15888933999997</v>
      </c>
      <c r="Q1808" s="190">
        <f t="shared" si="873"/>
        <v>0</v>
      </c>
      <c r="R1808" s="191">
        <f t="shared" si="870"/>
        <v>0</v>
      </c>
      <c r="S1808" s="135">
        <f t="shared" si="862"/>
        <v>0</v>
      </c>
      <c r="T1808" s="145">
        <f t="shared" si="871"/>
        <v>7.8600000000000003E-2</v>
      </c>
      <c r="U1808" s="143">
        <f t="shared" si="851"/>
        <v>2</v>
      </c>
      <c r="V1808" s="143">
        <v>252</v>
      </c>
      <c r="W1808" s="142">
        <f t="shared" si="863"/>
        <v>1.0006006869999999</v>
      </c>
      <c r="X1808" s="135">
        <f t="shared" si="864"/>
        <v>0.44640587999999998</v>
      </c>
      <c r="Y1808" s="135">
        <f t="shared" si="865"/>
        <v>0</v>
      </c>
      <c r="Z1808" s="148" t="str">
        <f t="shared" si="874"/>
        <v>A+J=</v>
      </c>
      <c r="AA1808" s="140">
        <f t="shared" si="875"/>
        <v>45889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4"/>
      <c r="DX1808" s="1"/>
      <c r="DY1808" s="1"/>
      <c r="DZ1808" s="1"/>
      <c r="EA1808" s="1"/>
      <c r="EB1808" s="1"/>
      <c r="EC1808" s="1"/>
    </row>
    <row r="1809" spans="1:133" ht="15" x14ac:dyDescent="0.2">
      <c r="A1809" s="134">
        <f t="shared" si="866"/>
        <v>45862</v>
      </c>
      <c r="B1809" s="135">
        <f t="shared" si="858"/>
        <v>744.01741555000001</v>
      </c>
      <c r="C1809" s="220">
        <f t="shared" si="857"/>
        <v>534.57647655101596</v>
      </c>
      <c r="D1809" s="136">
        <f t="shared" si="867"/>
        <v>6997.15</v>
      </c>
      <c r="E1809" s="137">
        <f t="shared" si="853"/>
        <v>7036.33</v>
      </c>
      <c r="F1809" s="138">
        <f t="shared" si="854"/>
        <v>45829</v>
      </c>
      <c r="G1809" s="139">
        <f t="shared" si="859"/>
        <v>5.5994226220676957E-3</v>
      </c>
      <c r="H1809" s="140">
        <f t="shared" si="872"/>
        <v>45889</v>
      </c>
      <c r="I1809" s="140">
        <f t="shared" si="860"/>
        <v>45889</v>
      </c>
      <c r="J1809" s="141">
        <f t="shared" si="868"/>
        <v>22</v>
      </c>
      <c r="K1809" s="141">
        <f t="shared" si="856"/>
        <v>3</v>
      </c>
      <c r="L1809" s="8">
        <f t="shared" si="869"/>
        <v>1.0007617099999999</v>
      </c>
      <c r="M1809" s="142">
        <f t="shared" si="855"/>
        <v>1.00559942</v>
      </c>
      <c r="N1809" s="142">
        <f t="shared" si="850"/>
        <v>1.3894770637073228</v>
      </c>
      <c r="O1809" s="135">
        <f t="shared" si="852"/>
        <v>1.3905354400000001</v>
      </c>
      <c r="P1809" s="135">
        <f t="shared" si="861"/>
        <v>743.34753603000001</v>
      </c>
      <c r="Q1809" s="190">
        <f t="shared" si="873"/>
        <v>0</v>
      </c>
      <c r="R1809" s="191">
        <f t="shared" si="870"/>
        <v>0</v>
      </c>
      <c r="S1809" s="135">
        <f t="shared" si="862"/>
        <v>0</v>
      </c>
      <c r="T1809" s="145">
        <f t="shared" si="871"/>
        <v>7.8600000000000003E-2</v>
      </c>
      <c r="U1809" s="143">
        <f t="shared" si="851"/>
        <v>3</v>
      </c>
      <c r="V1809" s="143">
        <v>252</v>
      </c>
      <c r="W1809" s="142">
        <f t="shared" si="863"/>
        <v>1.000901166</v>
      </c>
      <c r="X1809" s="135">
        <f t="shared" si="864"/>
        <v>0.66987951999999995</v>
      </c>
      <c r="Y1809" s="135">
        <f t="shared" si="865"/>
        <v>0</v>
      </c>
      <c r="Z1809" s="148" t="str">
        <f t="shared" si="874"/>
        <v>A+J=</v>
      </c>
      <c r="AA1809" s="140">
        <f t="shared" si="875"/>
        <v>45889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4"/>
      <c r="DX1809" s="1"/>
      <c r="DY1809" s="1"/>
      <c r="DZ1809" s="1"/>
      <c r="EA1809" s="1"/>
      <c r="EB1809" s="1"/>
      <c r="EC1809" s="1"/>
    </row>
    <row r="1810" spans="1:133" ht="15" x14ac:dyDescent="0.2">
      <c r="A1810" s="134">
        <f t="shared" si="866"/>
        <v>45863</v>
      </c>
      <c r="B1810" s="135">
        <f t="shared" si="858"/>
        <v>744.42976508000004</v>
      </c>
      <c r="C1810" s="220">
        <f t="shared" si="857"/>
        <v>534.57647655101596</v>
      </c>
      <c r="D1810" s="136">
        <f t="shared" si="867"/>
        <v>6997.15</v>
      </c>
      <c r="E1810" s="137">
        <f t="shared" si="853"/>
        <v>7036.33</v>
      </c>
      <c r="F1810" s="138">
        <f t="shared" si="854"/>
        <v>45829</v>
      </c>
      <c r="G1810" s="139">
        <f t="shared" si="859"/>
        <v>5.5994226220676957E-3</v>
      </c>
      <c r="H1810" s="140">
        <f t="shared" si="872"/>
        <v>45889</v>
      </c>
      <c r="I1810" s="140">
        <f t="shared" si="860"/>
        <v>45889</v>
      </c>
      <c r="J1810" s="141">
        <f t="shared" si="868"/>
        <v>22</v>
      </c>
      <c r="K1810" s="141">
        <f t="shared" si="856"/>
        <v>4</v>
      </c>
      <c r="L1810" s="8">
        <f t="shared" si="869"/>
        <v>1.0010157500000001</v>
      </c>
      <c r="M1810" s="142">
        <f t="shared" si="855"/>
        <v>1.00559942</v>
      </c>
      <c r="N1810" s="142">
        <f t="shared" si="850"/>
        <v>1.3894770637073228</v>
      </c>
      <c r="O1810" s="135">
        <f t="shared" si="852"/>
        <v>1.39088842</v>
      </c>
      <c r="P1810" s="135">
        <f t="shared" si="861"/>
        <v>743.53623083000002</v>
      </c>
      <c r="Q1810" s="190">
        <f t="shared" si="873"/>
        <v>0</v>
      </c>
      <c r="R1810" s="191">
        <f t="shared" si="870"/>
        <v>0</v>
      </c>
      <c r="S1810" s="135">
        <f t="shared" si="862"/>
        <v>0</v>
      </c>
      <c r="T1810" s="145">
        <f t="shared" si="871"/>
        <v>7.8600000000000003E-2</v>
      </c>
      <c r="U1810" s="143">
        <f t="shared" si="851"/>
        <v>4</v>
      </c>
      <c r="V1810" s="143">
        <v>252</v>
      </c>
      <c r="W1810" s="142">
        <f t="shared" si="863"/>
        <v>1.0012017360000001</v>
      </c>
      <c r="X1810" s="135">
        <f t="shared" si="864"/>
        <v>0.89353424999999997</v>
      </c>
      <c r="Y1810" s="135">
        <f t="shared" si="865"/>
        <v>0</v>
      </c>
      <c r="Z1810" s="148" t="str">
        <f t="shared" si="874"/>
        <v>A+J=</v>
      </c>
      <c r="AA1810" s="140">
        <f t="shared" si="875"/>
        <v>45889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4"/>
      <c r="DX1810" s="1"/>
      <c r="DY1810" s="1"/>
      <c r="DZ1810" s="1"/>
      <c r="EA1810" s="1"/>
      <c r="EB1810" s="1"/>
      <c r="EC1810" s="1"/>
    </row>
    <row r="1811" spans="1:133" ht="15" x14ac:dyDescent="0.2">
      <c r="A1811" s="134">
        <f t="shared" si="866"/>
        <v>45864</v>
      </c>
      <c r="B1811" s="135">
        <f t="shared" si="858"/>
        <v>744.84234243000003</v>
      </c>
      <c r="C1811" s="220">
        <f t="shared" si="857"/>
        <v>534.57647655101596</v>
      </c>
      <c r="D1811" s="136">
        <f t="shared" si="867"/>
        <v>6997.15</v>
      </c>
      <c r="E1811" s="137">
        <f t="shared" si="853"/>
        <v>7036.33</v>
      </c>
      <c r="F1811" s="138">
        <f t="shared" si="854"/>
        <v>45829</v>
      </c>
      <c r="G1811" s="139">
        <f t="shared" si="859"/>
        <v>5.5994226220676957E-3</v>
      </c>
      <c r="H1811" s="140">
        <f t="shared" si="872"/>
        <v>45889</v>
      </c>
      <c r="I1811" s="140">
        <f t="shared" si="860"/>
        <v>45889</v>
      </c>
      <c r="J1811" s="141">
        <f t="shared" si="868"/>
        <v>22</v>
      </c>
      <c r="K1811" s="141">
        <f t="shared" si="856"/>
        <v>5</v>
      </c>
      <c r="L1811" s="8">
        <f t="shared" si="869"/>
        <v>1.0012698499999999</v>
      </c>
      <c r="M1811" s="142">
        <f t="shared" si="855"/>
        <v>1.00559942</v>
      </c>
      <c r="N1811" s="142">
        <f t="shared" si="850"/>
        <v>1.3894770637073228</v>
      </c>
      <c r="O1811" s="135">
        <f t="shared" si="852"/>
        <v>1.3912414900000001</v>
      </c>
      <c r="P1811" s="135">
        <f t="shared" si="861"/>
        <v>743.72497375</v>
      </c>
      <c r="Q1811" s="190">
        <f t="shared" si="873"/>
        <v>0</v>
      </c>
      <c r="R1811" s="191">
        <f t="shared" si="870"/>
        <v>0</v>
      </c>
      <c r="S1811" s="135">
        <f t="shared" si="862"/>
        <v>0</v>
      </c>
      <c r="T1811" s="145">
        <f t="shared" si="871"/>
        <v>7.8600000000000003E-2</v>
      </c>
      <c r="U1811" s="143">
        <f t="shared" si="851"/>
        <v>5</v>
      </c>
      <c r="V1811" s="143">
        <v>252</v>
      </c>
      <c r="W1811" s="142">
        <f t="shared" si="863"/>
        <v>1.0015023949999999</v>
      </c>
      <c r="X1811" s="135">
        <f t="shared" si="864"/>
        <v>1.11736868</v>
      </c>
      <c r="Y1811" s="135">
        <f t="shared" si="865"/>
        <v>0</v>
      </c>
      <c r="Z1811" s="148" t="str">
        <f t="shared" si="874"/>
        <v>A+J=</v>
      </c>
      <c r="AA1811" s="140">
        <f t="shared" si="875"/>
        <v>45889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4"/>
      <c r="DX1811" s="1"/>
      <c r="DY1811" s="1"/>
      <c r="DZ1811" s="1"/>
      <c r="EA1811" s="1"/>
      <c r="EB1811" s="1"/>
      <c r="EC1811" s="1"/>
    </row>
    <row r="1812" spans="1:133" ht="15" x14ac:dyDescent="0.2">
      <c r="A1812" s="134">
        <f t="shared" si="866"/>
        <v>45865</v>
      </c>
      <c r="B1812" s="135">
        <f t="shared" si="858"/>
        <v>744.84234243000003</v>
      </c>
      <c r="C1812" s="220">
        <f t="shared" si="857"/>
        <v>534.57647655101596</v>
      </c>
      <c r="D1812" s="136">
        <f t="shared" si="867"/>
        <v>6997.15</v>
      </c>
      <c r="E1812" s="137">
        <f t="shared" si="853"/>
        <v>7036.33</v>
      </c>
      <c r="F1812" s="138">
        <f t="shared" si="854"/>
        <v>45829</v>
      </c>
      <c r="G1812" s="139">
        <f t="shared" si="859"/>
        <v>5.5994226220676957E-3</v>
      </c>
      <c r="H1812" s="140">
        <f t="shared" si="872"/>
        <v>45889</v>
      </c>
      <c r="I1812" s="140">
        <f t="shared" si="860"/>
        <v>45889</v>
      </c>
      <c r="J1812" s="141">
        <f t="shared" si="868"/>
        <v>22</v>
      </c>
      <c r="K1812" s="141">
        <f t="shared" si="856"/>
        <v>5</v>
      </c>
      <c r="L1812" s="8">
        <f t="shared" si="869"/>
        <v>1.0012698499999999</v>
      </c>
      <c r="M1812" s="142">
        <f t="shared" si="855"/>
        <v>1.00559942</v>
      </c>
      <c r="N1812" s="142">
        <f t="shared" si="850"/>
        <v>1.3894770637073228</v>
      </c>
      <c r="O1812" s="135">
        <f t="shared" si="852"/>
        <v>1.3912414900000001</v>
      </c>
      <c r="P1812" s="135">
        <f t="shared" si="861"/>
        <v>743.72497375</v>
      </c>
      <c r="Q1812" s="190">
        <f t="shared" si="873"/>
        <v>0</v>
      </c>
      <c r="R1812" s="191">
        <f t="shared" si="870"/>
        <v>0</v>
      </c>
      <c r="S1812" s="135">
        <f t="shared" si="862"/>
        <v>0</v>
      </c>
      <c r="T1812" s="145">
        <f t="shared" si="871"/>
        <v>7.8600000000000003E-2</v>
      </c>
      <c r="U1812" s="143">
        <f t="shared" si="851"/>
        <v>5</v>
      </c>
      <c r="V1812" s="143">
        <v>252</v>
      </c>
      <c r="W1812" s="142">
        <f t="shared" si="863"/>
        <v>1.0015023949999999</v>
      </c>
      <c r="X1812" s="135">
        <f t="shared" si="864"/>
        <v>1.11736868</v>
      </c>
      <c r="Y1812" s="135">
        <f t="shared" si="865"/>
        <v>0</v>
      </c>
      <c r="Z1812" s="148" t="str">
        <f t="shared" si="874"/>
        <v>A+J=</v>
      </c>
      <c r="AA1812" s="140">
        <f t="shared" si="875"/>
        <v>45889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4"/>
      <c r="DX1812" s="1"/>
      <c r="DY1812" s="1"/>
      <c r="DZ1812" s="1"/>
      <c r="EA1812" s="1"/>
      <c r="EB1812" s="1"/>
      <c r="EC1812" s="1"/>
    </row>
    <row r="1813" spans="1:133" ht="15" x14ac:dyDescent="0.2">
      <c r="A1813" s="134">
        <f t="shared" si="866"/>
        <v>45866</v>
      </c>
      <c r="B1813" s="135">
        <f t="shared" si="858"/>
        <v>744.84234243000003</v>
      </c>
      <c r="C1813" s="220">
        <f t="shared" si="857"/>
        <v>534.57647655101596</v>
      </c>
      <c r="D1813" s="136">
        <f t="shared" si="867"/>
        <v>6997.15</v>
      </c>
      <c r="E1813" s="137">
        <f t="shared" si="853"/>
        <v>7036.33</v>
      </c>
      <c r="F1813" s="138">
        <f t="shared" si="854"/>
        <v>45829</v>
      </c>
      <c r="G1813" s="139">
        <f t="shared" si="859"/>
        <v>5.5994226220676957E-3</v>
      </c>
      <c r="H1813" s="140">
        <f t="shared" si="872"/>
        <v>45889</v>
      </c>
      <c r="I1813" s="140">
        <f t="shared" si="860"/>
        <v>45889</v>
      </c>
      <c r="J1813" s="141">
        <f t="shared" si="868"/>
        <v>22</v>
      </c>
      <c r="K1813" s="141">
        <f t="shared" si="856"/>
        <v>5</v>
      </c>
      <c r="L1813" s="8">
        <f t="shared" si="869"/>
        <v>1.0012698499999999</v>
      </c>
      <c r="M1813" s="142">
        <f t="shared" si="855"/>
        <v>1.00559942</v>
      </c>
      <c r="N1813" s="142">
        <f t="shared" si="850"/>
        <v>1.3894770637073228</v>
      </c>
      <c r="O1813" s="135">
        <f t="shared" si="852"/>
        <v>1.3912414900000001</v>
      </c>
      <c r="P1813" s="135">
        <f t="shared" si="861"/>
        <v>743.72497375</v>
      </c>
      <c r="Q1813" s="190">
        <f t="shared" si="873"/>
        <v>0</v>
      </c>
      <c r="R1813" s="191">
        <f t="shared" si="870"/>
        <v>0</v>
      </c>
      <c r="S1813" s="135">
        <f t="shared" si="862"/>
        <v>0</v>
      </c>
      <c r="T1813" s="145">
        <f t="shared" si="871"/>
        <v>7.8600000000000003E-2</v>
      </c>
      <c r="U1813" s="143">
        <f t="shared" si="851"/>
        <v>5</v>
      </c>
      <c r="V1813" s="143">
        <v>252</v>
      </c>
      <c r="W1813" s="142">
        <f t="shared" si="863"/>
        <v>1.0015023949999999</v>
      </c>
      <c r="X1813" s="135">
        <f t="shared" si="864"/>
        <v>1.11736868</v>
      </c>
      <c r="Y1813" s="135">
        <f t="shared" si="865"/>
        <v>0</v>
      </c>
      <c r="Z1813" s="148" t="str">
        <f t="shared" si="874"/>
        <v>A+J=</v>
      </c>
      <c r="AA1813" s="140">
        <f t="shared" si="875"/>
        <v>45889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4"/>
      <c r="DX1813" s="1"/>
      <c r="DY1813" s="1"/>
      <c r="DZ1813" s="1"/>
      <c r="EA1813" s="1"/>
      <c r="EB1813" s="1"/>
      <c r="EC1813" s="1"/>
    </row>
    <row r="1814" spans="1:133" ht="15" x14ac:dyDescent="0.2">
      <c r="A1814" s="134">
        <f t="shared" si="866"/>
        <v>45867</v>
      </c>
      <c r="B1814" s="135">
        <f t="shared" si="858"/>
        <v>745.25514380000004</v>
      </c>
      <c r="C1814" s="220">
        <f t="shared" si="857"/>
        <v>534.57647655101596</v>
      </c>
      <c r="D1814" s="136">
        <f t="shared" si="867"/>
        <v>6997.15</v>
      </c>
      <c r="E1814" s="137">
        <f t="shared" si="853"/>
        <v>7036.33</v>
      </c>
      <c r="F1814" s="138">
        <f t="shared" si="854"/>
        <v>45829</v>
      </c>
      <c r="G1814" s="139">
        <f t="shared" si="859"/>
        <v>5.5994226220676957E-3</v>
      </c>
      <c r="H1814" s="140">
        <f t="shared" si="872"/>
        <v>45889</v>
      </c>
      <c r="I1814" s="140">
        <f t="shared" si="860"/>
        <v>45889</v>
      </c>
      <c r="J1814" s="141">
        <f t="shared" si="868"/>
        <v>22</v>
      </c>
      <c r="K1814" s="141">
        <f t="shared" si="856"/>
        <v>6</v>
      </c>
      <c r="L1814" s="8">
        <f t="shared" si="869"/>
        <v>1.00152401</v>
      </c>
      <c r="M1814" s="142">
        <f t="shared" si="855"/>
        <v>1.00559942</v>
      </c>
      <c r="N1814" s="142">
        <f t="shared" si="850"/>
        <v>1.3894770637073228</v>
      </c>
      <c r="O1814" s="135">
        <f t="shared" si="852"/>
        <v>1.3915946400000001</v>
      </c>
      <c r="P1814" s="135">
        <f t="shared" si="861"/>
        <v>743.91375943000003</v>
      </c>
      <c r="Q1814" s="190">
        <f t="shared" si="873"/>
        <v>0</v>
      </c>
      <c r="R1814" s="191">
        <f t="shared" si="870"/>
        <v>0</v>
      </c>
      <c r="S1814" s="135">
        <f t="shared" si="862"/>
        <v>0</v>
      </c>
      <c r="T1814" s="145">
        <f t="shared" si="871"/>
        <v>7.8600000000000003E-2</v>
      </c>
      <c r="U1814" s="143">
        <f t="shared" si="851"/>
        <v>6</v>
      </c>
      <c r="V1814" s="143">
        <v>252</v>
      </c>
      <c r="W1814" s="142">
        <f t="shared" si="863"/>
        <v>1.001803145</v>
      </c>
      <c r="X1814" s="135">
        <f t="shared" si="864"/>
        <v>1.3413843700000001</v>
      </c>
      <c r="Y1814" s="135">
        <f t="shared" si="865"/>
        <v>0</v>
      </c>
      <c r="Z1814" s="148" t="str">
        <f t="shared" si="874"/>
        <v>A+J=</v>
      </c>
      <c r="AA1814" s="140">
        <f t="shared" si="875"/>
        <v>45889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4"/>
      <c r="DX1814" s="1"/>
      <c r="DY1814" s="1"/>
      <c r="DZ1814" s="1"/>
      <c r="EA1814" s="1"/>
      <c r="EB1814" s="1"/>
      <c r="EC1814" s="1"/>
    </row>
    <row r="1815" spans="1:133" ht="15" x14ac:dyDescent="0.2">
      <c r="A1815" s="134">
        <f t="shared" si="866"/>
        <v>45868</v>
      </c>
      <c r="B1815" s="135">
        <f t="shared" si="858"/>
        <v>745.66817392000007</v>
      </c>
      <c r="C1815" s="220">
        <f t="shared" si="857"/>
        <v>534.57647655101596</v>
      </c>
      <c r="D1815" s="136">
        <f t="shared" si="867"/>
        <v>6997.15</v>
      </c>
      <c r="E1815" s="137">
        <f t="shared" si="853"/>
        <v>7036.33</v>
      </c>
      <c r="F1815" s="138">
        <f t="shared" si="854"/>
        <v>45829</v>
      </c>
      <c r="G1815" s="139">
        <f t="shared" si="859"/>
        <v>5.5994226220676957E-3</v>
      </c>
      <c r="H1815" s="140">
        <f t="shared" si="872"/>
        <v>45889</v>
      </c>
      <c r="I1815" s="140">
        <f t="shared" si="860"/>
        <v>45889</v>
      </c>
      <c r="J1815" s="141">
        <f t="shared" si="868"/>
        <v>22</v>
      </c>
      <c r="K1815" s="141">
        <f t="shared" si="856"/>
        <v>7</v>
      </c>
      <c r="L1815" s="8">
        <f t="shared" si="869"/>
        <v>1.0017782399999999</v>
      </c>
      <c r="M1815" s="142">
        <f t="shared" si="855"/>
        <v>1.00559942</v>
      </c>
      <c r="N1815" s="142">
        <f t="shared" si="850"/>
        <v>1.3894770637073228</v>
      </c>
      <c r="O1815" s="135">
        <f t="shared" si="852"/>
        <v>1.39194788</v>
      </c>
      <c r="P1815" s="135">
        <f t="shared" si="861"/>
        <v>744.10259323000002</v>
      </c>
      <c r="Q1815" s="190">
        <f t="shared" si="873"/>
        <v>0</v>
      </c>
      <c r="R1815" s="191">
        <f t="shared" si="870"/>
        <v>0</v>
      </c>
      <c r="S1815" s="135">
        <f t="shared" si="862"/>
        <v>0</v>
      </c>
      <c r="T1815" s="145">
        <f t="shared" si="871"/>
        <v>7.8600000000000003E-2</v>
      </c>
      <c r="U1815" s="143">
        <f t="shared" si="851"/>
        <v>7</v>
      </c>
      <c r="V1815" s="143">
        <v>252</v>
      </c>
      <c r="W1815" s="142">
        <f t="shared" si="863"/>
        <v>1.002103985</v>
      </c>
      <c r="X1815" s="135">
        <f t="shared" si="864"/>
        <v>1.56558069</v>
      </c>
      <c r="Y1815" s="135">
        <f t="shared" si="865"/>
        <v>0</v>
      </c>
      <c r="Z1815" s="148" t="str">
        <f t="shared" si="874"/>
        <v>A+J=</v>
      </c>
      <c r="AA1815" s="140">
        <f t="shared" si="875"/>
        <v>45889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4"/>
      <c r="DX1815" s="1"/>
      <c r="DY1815" s="1"/>
      <c r="DZ1815" s="1"/>
      <c r="EA1815" s="1"/>
      <c r="EB1815" s="1"/>
      <c r="EC1815" s="1"/>
    </row>
    <row r="1816" spans="1:133" ht="15" x14ac:dyDescent="0.2">
      <c r="A1816" s="134">
        <f t="shared" si="866"/>
        <v>45869</v>
      </c>
      <c r="B1816" s="135">
        <f t="shared" si="858"/>
        <v>746.08143359999997</v>
      </c>
      <c r="C1816" s="220">
        <f t="shared" si="857"/>
        <v>534.57647655101596</v>
      </c>
      <c r="D1816" s="136">
        <f t="shared" si="867"/>
        <v>6997.15</v>
      </c>
      <c r="E1816" s="137">
        <f t="shared" si="853"/>
        <v>7036.33</v>
      </c>
      <c r="F1816" s="138">
        <f t="shared" si="854"/>
        <v>45829</v>
      </c>
      <c r="G1816" s="139">
        <f t="shared" si="859"/>
        <v>5.5994226220676957E-3</v>
      </c>
      <c r="H1816" s="140">
        <f t="shared" si="872"/>
        <v>45889</v>
      </c>
      <c r="I1816" s="140">
        <f t="shared" si="860"/>
        <v>45889</v>
      </c>
      <c r="J1816" s="141">
        <f t="shared" si="868"/>
        <v>22</v>
      </c>
      <c r="K1816" s="141">
        <f t="shared" si="856"/>
        <v>8</v>
      </c>
      <c r="L1816" s="8">
        <f t="shared" si="869"/>
        <v>1.0020325299999999</v>
      </c>
      <c r="M1816" s="142">
        <f t="shared" si="855"/>
        <v>1.00559942</v>
      </c>
      <c r="N1816" s="142">
        <f t="shared" si="850"/>
        <v>1.3894770637073228</v>
      </c>
      <c r="O1816" s="135">
        <f t="shared" si="852"/>
        <v>1.3923012100000001</v>
      </c>
      <c r="P1816" s="135">
        <f t="shared" si="861"/>
        <v>744.29147512999998</v>
      </c>
      <c r="Q1816" s="190">
        <f t="shared" si="873"/>
        <v>0</v>
      </c>
      <c r="R1816" s="191">
        <f t="shared" si="870"/>
        <v>0</v>
      </c>
      <c r="S1816" s="135">
        <f t="shared" si="862"/>
        <v>0</v>
      </c>
      <c r="T1816" s="145">
        <f t="shared" si="871"/>
        <v>7.8600000000000003E-2</v>
      </c>
      <c r="U1816" s="143">
        <f t="shared" si="851"/>
        <v>8</v>
      </c>
      <c r="V1816" s="143">
        <v>252</v>
      </c>
      <c r="W1816" s="142">
        <f t="shared" si="863"/>
        <v>1.0024049159999999</v>
      </c>
      <c r="X1816" s="135">
        <f t="shared" si="864"/>
        <v>1.78995847</v>
      </c>
      <c r="Y1816" s="135">
        <f t="shared" si="865"/>
        <v>0</v>
      </c>
      <c r="Z1816" s="148" t="str">
        <f t="shared" si="874"/>
        <v>A+J=</v>
      </c>
      <c r="AA1816" s="140">
        <f t="shared" si="875"/>
        <v>45889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4"/>
      <c r="DX1816" s="1"/>
      <c r="DY1816" s="1"/>
      <c r="DZ1816" s="1"/>
      <c r="EA1816" s="1"/>
      <c r="EB1816" s="1"/>
      <c r="EC1816" s="1"/>
    </row>
    <row r="1817" spans="1:133" ht="15" x14ac:dyDescent="0.2">
      <c r="A1817" s="134">
        <f t="shared" si="866"/>
        <v>45870</v>
      </c>
      <c r="B1817" s="135">
        <f t="shared" si="858"/>
        <v>746.49492757999997</v>
      </c>
      <c r="C1817" s="220">
        <f t="shared" si="857"/>
        <v>534.57647655101596</v>
      </c>
      <c r="D1817" s="136">
        <f t="shared" si="867"/>
        <v>6997.15</v>
      </c>
      <c r="E1817" s="137">
        <f t="shared" si="853"/>
        <v>7036.33</v>
      </c>
      <c r="F1817" s="138">
        <f t="shared" si="854"/>
        <v>45829</v>
      </c>
      <c r="G1817" s="139">
        <f t="shared" si="859"/>
        <v>5.5994226220676957E-3</v>
      </c>
      <c r="H1817" s="140">
        <f t="shared" si="872"/>
        <v>45889</v>
      </c>
      <c r="I1817" s="140">
        <f t="shared" si="860"/>
        <v>45889</v>
      </c>
      <c r="J1817" s="141">
        <f t="shared" si="868"/>
        <v>22</v>
      </c>
      <c r="K1817" s="141">
        <f t="shared" si="856"/>
        <v>9</v>
      </c>
      <c r="L1817" s="8">
        <f t="shared" si="869"/>
        <v>1.0022868899999999</v>
      </c>
      <c r="M1817" s="142">
        <f t="shared" si="855"/>
        <v>1.00559942</v>
      </c>
      <c r="N1817" s="142">
        <f t="shared" si="850"/>
        <v>1.3894770637073228</v>
      </c>
      <c r="O1817" s="135">
        <f t="shared" si="852"/>
        <v>1.3926546399999999</v>
      </c>
      <c r="P1817" s="135">
        <f t="shared" si="861"/>
        <v>744.48041049999995</v>
      </c>
      <c r="Q1817" s="190">
        <f t="shared" si="873"/>
        <v>0</v>
      </c>
      <c r="R1817" s="191">
        <f t="shared" si="870"/>
        <v>0</v>
      </c>
      <c r="S1817" s="135">
        <f t="shared" si="862"/>
        <v>0</v>
      </c>
      <c r="T1817" s="145">
        <f t="shared" si="871"/>
        <v>7.8600000000000003E-2</v>
      </c>
      <c r="U1817" s="143">
        <f t="shared" si="851"/>
        <v>9</v>
      </c>
      <c r="V1817" s="143">
        <v>252</v>
      </c>
      <c r="W1817" s="142">
        <f t="shared" si="863"/>
        <v>1.002705937</v>
      </c>
      <c r="X1817" s="135">
        <f t="shared" si="864"/>
        <v>2.0145170800000001</v>
      </c>
      <c r="Y1817" s="135">
        <f t="shared" si="865"/>
        <v>0</v>
      </c>
      <c r="Z1817" s="148" t="str">
        <f t="shared" si="874"/>
        <v>A+J=</v>
      </c>
      <c r="AA1817" s="140">
        <f t="shared" si="875"/>
        <v>45889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4"/>
      <c r="DX1817" s="1"/>
      <c r="DY1817" s="1"/>
      <c r="DZ1817" s="1"/>
      <c r="EA1817" s="1"/>
      <c r="EB1817" s="1"/>
      <c r="EC1817" s="1"/>
    </row>
    <row r="1818" spans="1:133" ht="15" x14ac:dyDescent="0.2">
      <c r="A1818" s="134">
        <f t="shared" si="866"/>
        <v>45871</v>
      </c>
      <c r="B1818" s="135">
        <f t="shared" si="858"/>
        <v>746.90864521999993</v>
      </c>
      <c r="C1818" s="220">
        <f t="shared" si="857"/>
        <v>534.57647655101596</v>
      </c>
      <c r="D1818" s="136">
        <f t="shared" si="867"/>
        <v>6997.15</v>
      </c>
      <c r="E1818" s="137">
        <f t="shared" si="853"/>
        <v>7036.33</v>
      </c>
      <c r="F1818" s="138">
        <f t="shared" si="854"/>
        <v>45829</v>
      </c>
      <c r="G1818" s="139">
        <f t="shared" si="859"/>
        <v>5.5994226220676957E-3</v>
      </c>
      <c r="H1818" s="140">
        <f t="shared" si="872"/>
        <v>45889</v>
      </c>
      <c r="I1818" s="140">
        <f t="shared" si="860"/>
        <v>45889</v>
      </c>
      <c r="J1818" s="141">
        <f t="shared" si="868"/>
        <v>22</v>
      </c>
      <c r="K1818" s="141">
        <f t="shared" si="856"/>
        <v>10</v>
      </c>
      <c r="L1818" s="8">
        <f t="shared" si="869"/>
        <v>1.00254131</v>
      </c>
      <c r="M1818" s="142">
        <f t="shared" si="855"/>
        <v>1.00559942</v>
      </c>
      <c r="N1818" s="142">
        <f t="shared" si="850"/>
        <v>1.3894770637073228</v>
      </c>
      <c r="O1818" s="135">
        <f t="shared" si="852"/>
        <v>1.39300815</v>
      </c>
      <c r="P1818" s="135">
        <f t="shared" si="861"/>
        <v>744.66938862999996</v>
      </c>
      <c r="Q1818" s="190">
        <f t="shared" si="873"/>
        <v>0</v>
      </c>
      <c r="R1818" s="191">
        <f t="shared" si="870"/>
        <v>0</v>
      </c>
      <c r="S1818" s="135">
        <f t="shared" si="862"/>
        <v>0</v>
      </c>
      <c r="T1818" s="145">
        <f t="shared" si="871"/>
        <v>7.8600000000000003E-2</v>
      </c>
      <c r="U1818" s="143">
        <f t="shared" si="851"/>
        <v>10</v>
      </c>
      <c r="V1818" s="143">
        <v>252</v>
      </c>
      <c r="W1818" s="142">
        <f t="shared" si="863"/>
        <v>1.003007048</v>
      </c>
      <c r="X1818" s="135">
        <f t="shared" si="864"/>
        <v>2.2392565900000001</v>
      </c>
      <c r="Y1818" s="135">
        <f t="shared" si="865"/>
        <v>0</v>
      </c>
      <c r="Z1818" s="148" t="str">
        <f t="shared" si="874"/>
        <v>A+J=</v>
      </c>
      <c r="AA1818" s="140">
        <f t="shared" si="875"/>
        <v>45889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4"/>
      <c r="DX1818" s="1"/>
      <c r="DY1818" s="1"/>
      <c r="DZ1818" s="1"/>
      <c r="EA1818" s="1"/>
      <c r="EB1818" s="1"/>
      <c r="EC1818" s="1"/>
    </row>
    <row r="1819" spans="1:133" ht="15" x14ac:dyDescent="0.2">
      <c r="A1819" s="134">
        <f t="shared" si="866"/>
        <v>45872</v>
      </c>
      <c r="B1819" s="135">
        <f t="shared" si="858"/>
        <v>746.90864521999993</v>
      </c>
      <c r="C1819" s="220">
        <f t="shared" si="857"/>
        <v>534.57647655101596</v>
      </c>
      <c r="D1819" s="136">
        <f t="shared" si="867"/>
        <v>6997.15</v>
      </c>
      <c r="E1819" s="137">
        <f t="shared" si="853"/>
        <v>7036.33</v>
      </c>
      <c r="F1819" s="138">
        <f t="shared" si="854"/>
        <v>45829</v>
      </c>
      <c r="G1819" s="139">
        <f t="shared" si="859"/>
        <v>5.5994226220676957E-3</v>
      </c>
      <c r="H1819" s="140">
        <f t="shared" si="872"/>
        <v>45889</v>
      </c>
      <c r="I1819" s="140">
        <f t="shared" si="860"/>
        <v>45889</v>
      </c>
      <c r="J1819" s="141">
        <f t="shared" si="868"/>
        <v>22</v>
      </c>
      <c r="K1819" s="141">
        <f t="shared" si="856"/>
        <v>10</v>
      </c>
      <c r="L1819" s="8">
        <f t="shared" si="869"/>
        <v>1.00254131</v>
      </c>
      <c r="M1819" s="142">
        <f t="shared" si="855"/>
        <v>1.00559942</v>
      </c>
      <c r="N1819" s="142">
        <f t="shared" si="850"/>
        <v>1.3894770637073228</v>
      </c>
      <c r="O1819" s="135">
        <f t="shared" si="852"/>
        <v>1.39300815</v>
      </c>
      <c r="P1819" s="135">
        <f t="shared" si="861"/>
        <v>744.66938862999996</v>
      </c>
      <c r="Q1819" s="190">
        <f t="shared" si="873"/>
        <v>0</v>
      </c>
      <c r="R1819" s="191">
        <f t="shared" si="870"/>
        <v>0</v>
      </c>
      <c r="S1819" s="135">
        <f t="shared" si="862"/>
        <v>0</v>
      </c>
      <c r="T1819" s="145">
        <f t="shared" si="871"/>
        <v>7.8600000000000003E-2</v>
      </c>
      <c r="U1819" s="143">
        <f t="shared" si="851"/>
        <v>10</v>
      </c>
      <c r="V1819" s="143">
        <v>252</v>
      </c>
      <c r="W1819" s="142">
        <f t="shared" si="863"/>
        <v>1.003007048</v>
      </c>
      <c r="X1819" s="135">
        <f t="shared" si="864"/>
        <v>2.2392565900000001</v>
      </c>
      <c r="Y1819" s="135">
        <f t="shared" si="865"/>
        <v>0</v>
      </c>
      <c r="Z1819" s="148" t="str">
        <f t="shared" si="874"/>
        <v>A+J=</v>
      </c>
      <c r="AA1819" s="140">
        <f t="shared" si="875"/>
        <v>45889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4"/>
      <c r="DX1819" s="1"/>
      <c r="DY1819" s="1"/>
      <c r="DZ1819" s="1"/>
      <c r="EA1819" s="1"/>
      <c r="EB1819" s="1"/>
      <c r="EC1819" s="1"/>
    </row>
    <row r="1820" spans="1:133" ht="15" x14ac:dyDescent="0.2">
      <c r="A1820" s="134">
        <f t="shared" si="866"/>
        <v>45873</v>
      </c>
      <c r="B1820" s="135">
        <f t="shared" si="858"/>
        <v>746.90864521999993</v>
      </c>
      <c r="C1820" s="220">
        <f t="shared" si="857"/>
        <v>534.57647655101596</v>
      </c>
      <c r="D1820" s="136">
        <f t="shared" si="867"/>
        <v>6997.15</v>
      </c>
      <c r="E1820" s="137">
        <f t="shared" si="853"/>
        <v>7036.33</v>
      </c>
      <c r="F1820" s="138">
        <f t="shared" si="854"/>
        <v>45829</v>
      </c>
      <c r="G1820" s="139">
        <f t="shared" si="859"/>
        <v>5.5994226220676957E-3</v>
      </c>
      <c r="H1820" s="140">
        <f t="shared" si="872"/>
        <v>45889</v>
      </c>
      <c r="I1820" s="140">
        <f t="shared" si="860"/>
        <v>45889</v>
      </c>
      <c r="J1820" s="141">
        <f t="shared" si="868"/>
        <v>22</v>
      </c>
      <c r="K1820" s="141">
        <f t="shared" si="856"/>
        <v>10</v>
      </c>
      <c r="L1820" s="8">
        <f t="shared" si="869"/>
        <v>1.00254131</v>
      </c>
      <c r="M1820" s="142">
        <f t="shared" si="855"/>
        <v>1.00559942</v>
      </c>
      <c r="N1820" s="142">
        <f t="shared" si="850"/>
        <v>1.3894770637073228</v>
      </c>
      <c r="O1820" s="135">
        <f t="shared" si="852"/>
        <v>1.39300815</v>
      </c>
      <c r="P1820" s="135">
        <f t="shared" si="861"/>
        <v>744.66938862999996</v>
      </c>
      <c r="Q1820" s="190">
        <f t="shared" si="873"/>
        <v>0</v>
      </c>
      <c r="R1820" s="191">
        <f t="shared" si="870"/>
        <v>0</v>
      </c>
      <c r="S1820" s="135">
        <f t="shared" si="862"/>
        <v>0</v>
      </c>
      <c r="T1820" s="145">
        <f t="shared" si="871"/>
        <v>7.8600000000000003E-2</v>
      </c>
      <c r="U1820" s="143">
        <f t="shared" si="851"/>
        <v>10</v>
      </c>
      <c r="V1820" s="143">
        <v>252</v>
      </c>
      <c r="W1820" s="142">
        <f t="shared" si="863"/>
        <v>1.003007048</v>
      </c>
      <c r="X1820" s="135">
        <f t="shared" si="864"/>
        <v>2.2392565900000001</v>
      </c>
      <c r="Y1820" s="135">
        <f t="shared" si="865"/>
        <v>0</v>
      </c>
      <c r="Z1820" s="148" t="str">
        <f t="shared" si="874"/>
        <v>A+J=</v>
      </c>
      <c r="AA1820" s="140">
        <f t="shared" si="875"/>
        <v>45889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4"/>
      <c r="DX1820" s="1"/>
      <c r="DY1820" s="1"/>
      <c r="DZ1820" s="1"/>
      <c r="EA1820" s="1"/>
      <c r="EB1820" s="1"/>
      <c r="EC1820" s="1"/>
    </row>
    <row r="1821" spans="1:133" ht="15" x14ac:dyDescent="0.2">
      <c r="A1821" s="134">
        <f t="shared" si="866"/>
        <v>45874</v>
      </c>
      <c r="B1821" s="135">
        <f t="shared" si="858"/>
        <v>747.32259807999992</v>
      </c>
      <c r="C1821" s="220">
        <f t="shared" si="857"/>
        <v>534.57647655101596</v>
      </c>
      <c r="D1821" s="136">
        <f t="shared" si="867"/>
        <v>6997.15</v>
      </c>
      <c r="E1821" s="137">
        <f t="shared" si="853"/>
        <v>7036.33</v>
      </c>
      <c r="F1821" s="138">
        <f t="shared" si="854"/>
        <v>45829</v>
      </c>
      <c r="G1821" s="139">
        <f t="shared" si="859"/>
        <v>5.5994226220676957E-3</v>
      </c>
      <c r="H1821" s="140">
        <f t="shared" si="872"/>
        <v>45889</v>
      </c>
      <c r="I1821" s="140">
        <f t="shared" si="860"/>
        <v>45889</v>
      </c>
      <c r="J1821" s="141">
        <f t="shared" si="868"/>
        <v>22</v>
      </c>
      <c r="K1821" s="141">
        <f t="shared" si="856"/>
        <v>11</v>
      </c>
      <c r="L1821" s="8">
        <f t="shared" si="869"/>
        <v>1.0027957999999999</v>
      </c>
      <c r="M1821" s="142">
        <f t="shared" si="855"/>
        <v>1.00559942</v>
      </c>
      <c r="N1821" s="142">
        <f t="shared" si="850"/>
        <v>1.3894770637073228</v>
      </c>
      <c r="O1821" s="135">
        <f t="shared" si="852"/>
        <v>1.3933617599999999</v>
      </c>
      <c r="P1821" s="135">
        <f t="shared" si="861"/>
        <v>744.85842021999997</v>
      </c>
      <c r="Q1821" s="190">
        <f t="shared" si="873"/>
        <v>0</v>
      </c>
      <c r="R1821" s="191">
        <f t="shared" si="870"/>
        <v>0</v>
      </c>
      <c r="S1821" s="135">
        <f t="shared" si="862"/>
        <v>0</v>
      </c>
      <c r="T1821" s="145">
        <f t="shared" si="871"/>
        <v>7.8600000000000003E-2</v>
      </c>
      <c r="U1821" s="143">
        <f t="shared" si="851"/>
        <v>11</v>
      </c>
      <c r="V1821" s="143">
        <v>252</v>
      </c>
      <c r="W1821" s="142">
        <f t="shared" si="863"/>
        <v>1.0033082499999999</v>
      </c>
      <c r="X1821" s="135">
        <f t="shared" si="864"/>
        <v>2.4641778599999999</v>
      </c>
      <c r="Y1821" s="135">
        <f t="shared" si="865"/>
        <v>0</v>
      </c>
      <c r="Z1821" s="148" t="str">
        <f t="shared" si="874"/>
        <v>A+J=</v>
      </c>
      <c r="AA1821" s="140">
        <f t="shared" si="875"/>
        <v>45889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4"/>
      <c r="DX1821" s="1"/>
      <c r="DY1821" s="1"/>
      <c r="DZ1821" s="1"/>
      <c r="EA1821" s="1"/>
      <c r="EB1821" s="1"/>
      <c r="EC1821" s="1"/>
    </row>
    <row r="1822" spans="1:133" ht="15" x14ac:dyDescent="0.2">
      <c r="A1822" s="134">
        <f t="shared" si="866"/>
        <v>45875</v>
      </c>
      <c r="B1822" s="135">
        <f t="shared" si="858"/>
        <v>747.73677479000003</v>
      </c>
      <c r="C1822" s="220">
        <f t="shared" si="857"/>
        <v>534.57647655101596</v>
      </c>
      <c r="D1822" s="136">
        <f t="shared" si="867"/>
        <v>6997.15</v>
      </c>
      <c r="E1822" s="137">
        <f t="shared" si="853"/>
        <v>7036.33</v>
      </c>
      <c r="F1822" s="138">
        <f t="shared" si="854"/>
        <v>45829</v>
      </c>
      <c r="G1822" s="139">
        <f t="shared" si="859"/>
        <v>5.5994226220676957E-3</v>
      </c>
      <c r="H1822" s="140">
        <f t="shared" si="872"/>
        <v>45889</v>
      </c>
      <c r="I1822" s="140">
        <f t="shared" si="860"/>
        <v>45889</v>
      </c>
      <c r="J1822" s="141">
        <f t="shared" si="868"/>
        <v>22</v>
      </c>
      <c r="K1822" s="141">
        <f t="shared" si="856"/>
        <v>12</v>
      </c>
      <c r="L1822" s="8">
        <f t="shared" si="869"/>
        <v>1.0030503500000001</v>
      </c>
      <c r="M1822" s="142">
        <f t="shared" si="855"/>
        <v>1.00559942</v>
      </c>
      <c r="N1822" s="142">
        <f t="shared" si="850"/>
        <v>1.3894770637073228</v>
      </c>
      <c r="O1822" s="135">
        <f t="shared" si="852"/>
        <v>1.39371545</v>
      </c>
      <c r="P1822" s="135">
        <f t="shared" si="861"/>
        <v>745.04749457000003</v>
      </c>
      <c r="Q1822" s="190">
        <f t="shared" si="873"/>
        <v>0</v>
      </c>
      <c r="R1822" s="191">
        <f t="shared" si="870"/>
        <v>0</v>
      </c>
      <c r="S1822" s="135">
        <f t="shared" si="862"/>
        <v>0</v>
      </c>
      <c r="T1822" s="145">
        <f t="shared" si="871"/>
        <v>7.8600000000000003E-2</v>
      </c>
      <c r="U1822" s="143">
        <f t="shared" si="851"/>
        <v>12</v>
      </c>
      <c r="V1822" s="143">
        <v>252</v>
      </c>
      <c r="W1822" s="142">
        <f t="shared" si="863"/>
        <v>1.003609542</v>
      </c>
      <c r="X1822" s="135">
        <f t="shared" si="864"/>
        <v>2.6892802200000001</v>
      </c>
      <c r="Y1822" s="135">
        <f t="shared" si="865"/>
        <v>0</v>
      </c>
      <c r="Z1822" s="148" t="str">
        <f t="shared" si="874"/>
        <v>A+J=</v>
      </c>
      <c r="AA1822" s="140">
        <f t="shared" si="875"/>
        <v>45889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4"/>
      <c r="DX1822" s="1"/>
      <c r="DY1822" s="1"/>
      <c r="DZ1822" s="1"/>
      <c r="EA1822" s="1"/>
      <c r="EB1822" s="1"/>
      <c r="EC1822" s="1"/>
    </row>
    <row r="1823" spans="1:133" ht="15" x14ac:dyDescent="0.2">
      <c r="A1823" s="134">
        <f t="shared" si="866"/>
        <v>45876</v>
      </c>
      <c r="B1823" s="135">
        <f t="shared" si="858"/>
        <v>748.15118616999996</v>
      </c>
      <c r="C1823" s="220">
        <f t="shared" si="857"/>
        <v>534.57647655101596</v>
      </c>
      <c r="D1823" s="136">
        <f t="shared" si="867"/>
        <v>6997.15</v>
      </c>
      <c r="E1823" s="137">
        <f t="shared" si="853"/>
        <v>7036.33</v>
      </c>
      <c r="F1823" s="138">
        <f t="shared" si="854"/>
        <v>45829</v>
      </c>
      <c r="G1823" s="139">
        <f t="shared" si="859"/>
        <v>5.5994226220676957E-3</v>
      </c>
      <c r="H1823" s="140">
        <f t="shared" si="872"/>
        <v>45889</v>
      </c>
      <c r="I1823" s="140">
        <f t="shared" si="860"/>
        <v>45889</v>
      </c>
      <c r="J1823" s="141">
        <f t="shared" si="868"/>
        <v>22</v>
      </c>
      <c r="K1823" s="141">
        <f t="shared" si="856"/>
        <v>13</v>
      </c>
      <c r="L1823" s="8">
        <f t="shared" si="869"/>
        <v>1.0033049700000001</v>
      </c>
      <c r="M1823" s="142">
        <f t="shared" si="855"/>
        <v>1.00559942</v>
      </c>
      <c r="N1823" s="142">
        <f t="shared" ref="N1823:N1886" si="876">IF(I1823&gt;I1822,N1822*M1823,N1822)</f>
        <v>1.3894770637073228</v>
      </c>
      <c r="O1823" s="135">
        <f t="shared" si="852"/>
        <v>1.3940692400000001</v>
      </c>
      <c r="P1823" s="135">
        <f t="shared" si="861"/>
        <v>745.23662237999997</v>
      </c>
      <c r="Q1823" s="190">
        <f t="shared" si="873"/>
        <v>0</v>
      </c>
      <c r="R1823" s="191">
        <f t="shared" si="870"/>
        <v>0</v>
      </c>
      <c r="S1823" s="135">
        <f t="shared" si="862"/>
        <v>0</v>
      </c>
      <c r="T1823" s="145">
        <f t="shared" si="871"/>
        <v>7.8600000000000003E-2</v>
      </c>
      <c r="U1823" s="143">
        <f t="shared" si="851"/>
        <v>13</v>
      </c>
      <c r="V1823" s="143">
        <v>252</v>
      </c>
      <c r="W1823" s="142">
        <f t="shared" si="863"/>
        <v>1.0039109239999999</v>
      </c>
      <c r="X1823" s="135">
        <f t="shared" si="864"/>
        <v>2.9145637899999999</v>
      </c>
      <c r="Y1823" s="135">
        <f t="shared" si="865"/>
        <v>0</v>
      </c>
      <c r="Z1823" s="148" t="str">
        <f t="shared" si="874"/>
        <v>A+J=</v>
      </c>
      <c r="AA1823" s="140">
        <f t="shared" si="875"/>
        <v>45889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4"/>
      <c r="DX1823" s="1"/>
      <c r="DY1823" s="1"/>
      <c r="DZ1823" s="1"/>
      <c r="EA1823" s="1"/>
      <c r="EB1823" s="1"/>
      <c r="EC1823" s="1"/>
    </row>
    <row r="1824" spans="1:133" ht="15" x14ac:dyDescent="0.2">
      <c r="A1824" s="134">
        <f t="shared" si="866"/>
        <v>45877</v>
      </c>
      <c r="B1824" s="135">
        <f t="shared" si="858"/>
        <v>748.56582232999995</v>
      </c>
      <c r="C1824" s="220">
        <f t="shared" si="857"/>
        <v>534.57647655101596</v>
      </c>
      <c r="D1824" s="136">
        <f t="shared" si="867"/>
        <v>6997.15</v>
      </c>
      <c r="E1824" s="137">
        <f t="shared" si="853"/>
        <v>7036.33</v>
      </c>
      <c r="F1824" s="138">
        <f t="shared" si="854"/>
        <v>45829</v>
      </c>
      <c r="G1824" s="139">
        <f t="shared" si="859"/>
        <v>5.5994226220676957E-3</v>
      </c>
      <c r="H1824" s="140">
        <f t="shared" si="872"/>
        <v>45889</v>
      </c>
      <c r="I1824" s="140">
        <f t="shared" si="860"/>
        <v>45889</v>
      </c>
      <c r="J1824" s="141">
        <f t="shared" si="868"/>
        <v>22</v>
      </c>
      <c r="K1824" s="141">
        <f t="shared" si="856"/>
        <v>14</v>
      </c>
      <c r="L1824" s="8">
        <f t="shared" si="869"/>
        <v>1.0035596499999999</v>
      </c>
      <c r="M1824" s="142">
        <f t="shared" si="855"/>
        <v>1.00559942</v>
      </c>
      <c r="N1824" s="142">
        <f t="shared" si="876"/>
        <v>1.3894770637073228</v>
      </c>
      <c r="O1824" s="135">
        <f t="shared" si="852"/>
        <v>1.39442311</v>
      </c>
      <c r="P1824" s="135">
        <f t="shared" si="861"/>
        <v>745.42579295999997</v>
      </c>
      <c r="Q1824" s="190">
        <f t="shared" si="873"/>
        <v>0</v>
      </c>
      <c r="R1824" s="191">
        <f t="shared" si="870"/>
        <v>0</v>
      </c>
      <c r="S1824" s="135">
        <f t="shared" si="862"/>
        <v>0</v>
      </c>
      <c r="T1824" s="145">
        <f t="shared" si="871"/>
        <v>7.8600000000000003E-2</v>
      </c>
      <c r="U1824" s="143">
        <f t="shared" si="851"/>
        <v>14</v>
      </c>
      <c r="V1824" s="143">
        <v>252</v>
      </c>
      <c r="W1824" s="142">
        <f t="shared" si="863"/>
        <v>1.0042123970000001</v>
      </c>
      <c r="X1824" s="135">
        <f t="shared" si="864"/>
        <v>3.1400293700000002</v>
      </c>
      <c r="Y1824" s="135">
        <f t="shared" si="865"/>
        <v>0</v>
      </c>
      <c r="Z1824" s="148" t="str">
        <f t="shared" si="874"/>
        <v>A+J=</v>
      </c>
      <c r="AA1824" s="140">
        <f t="shared" si="875"/>
        <v>45889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4"/>
      <c r="DX1824" s="1"/>
      <c r="DY1824" s="1"/>
      <c r="DZ1824" s="1"/>
      <c r="EA1824" s="1"/>
      <c r="EB1824" s="1"/>
      <c r="EC1824" s="1"/>
    </row>
    <row r="1825" spans="1:133" ht="15" x14ac:dyDescent="0.2">
      <c r="A1825" s="134">
        <f t="shared" si="866"/>
        <v>45878</v>
      </c>
      <c r="B1825" s="135">
        <f t="shared" si="858"/>
        <v>748.98068873</v>
      </c>
      <c r="C1825" s="220">
        <f t="shared" si="857"/>
        <v>534.57647655101596</v>
      </c>
      <c r="D1825" s="136">
        <f t="shared" si="867"/>
        <v>6997.15</v>
      </c>
      <c r="E1825" s="137">
        <f t="shared" si="853"/>
        <v>7036.33</v>
      </c>
      <c r="F1825" s="138">
        <f t="shared" si="854"/>
        <v>45829</v>
      </c>
      <c r="G1825" s="139">
        <f t="shared" si="859"/>
        <v>5.5994226220676957E-3</v>
      </c>
      <c r="H1825" s="140">
        <f t="shared" si="872"/>
        <v>45889</v>
      </c>
      <c r="I1825" s="140">
        <f t="shared" si="860"/>
        <v>45889</v>
      </c>
      <c r="J1825" s="141">
        <f t="shared" si="868"/>
        <v>22</v>
      </c>
      <c r="K1825" s="141">
        <f t="shared" si="856"/>
        <v>15</v>
      </c>
      <c r="L1825" s="8">
        <f t="shared" si="869"/>
        <v>1.0038143900000001</v>
      </c>
      <c r="M1825" s="142">
        <f t="shared" si="855"/>
        <v>1.00559942</v>
      </c>
      <c r="N1825" s="142">
        <f t="shared" si="876"/>
        <v>1.3894770637073228</v>
      </c>
      <c r="O1825" s="135">
        <f t="shared" si="852"/>
        <v>1.39477707</v>
      </c>
      <c r="P1825" s="135">
        <f t="shared" si="861"/>
        <v>745.61501165000004</v>
      </c>
      <c r="Q1825" s="190">
        <f t="shared" si="873"/>
        <v>0</v>
      </c>
      <c r="R1825" s="191">
        <f t="shared" si="870"/>
        <v>0</v>
      </c>
      <c r="S1825" s="135">
        <f t="shared" si="862"/>
        <v>0</v>
      </c>
      <c r="T1825" s="145">
        <f t="shared" si="871"/>
        <v>7.8600000000000003E-2</v>
      </c>
      <c r="U1825" s="143">
        <f t="shared" si="851"/>
        <v>15</v>
      </c>
      <c r="V1825" s="143">
        <v>252</v>
      </c>
      <c r="W1825" s="142">
        <f t="shared" si="863"/>
        <v>1.004513961</v>
      </c>
      <c r="X1825" s="135">
        <f t="shared" si="864"/>
        <v>3.3656770800000002</v>
      </c>
      <c r="Y1825" s="135">
        <f t="shared" si="865"/>
        <v>0</v>
      </c>
      <c r="Z1825" s="148" t="str">
        <f t="shared" si="874"/>
        <v>A+J=</v>
      </c>
      <c r="AA1825" s="140">
        <f t="shared" si="875"/>
        <v>45889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4"/>
      <c r="DX1825" s="1"/>
      <c r="DY1825" s="1"/>
      <c r="DZ1825" s="1"/>
      <c r="EA1825" s="1"/>
      <c r="EB1825" s="1"/>
      <c r="EC1825" s="1"/>
    </row>
    <row r="1826" spans="1:133" ht="15" x14ac:dyDescent="0.2">
      <c r="A1826" s="134">
        <f t="shared" si="866"/>
        <v>45879</v>
      </c>
      <c r="B1826" s="135">
        <f t="shared" si="858"/>
        <v>748.98068873</v>
      </c>
      <c r="C1826" s="220">
        <f t="shared" si="857"/>
        <v>534.57647655101596</v>
      </c>
      <c r="D1826" s="136">
        <f t="shared" si="867"/>
        <v>6997.15</v>
      </c>
      <c r="E1826" s="137">
        <f t="shared" si="853"/>
        <v>7036.33</v>
      </c>
      <c r="F1826" s="138">
        <f t="shared" si="854"/>
        <v>45829</v>
      </c>
      <c r="G1826" s="139">
        <f t="shared" si="859"/>
        <v>5.5994226220676957E-3</v>
      </c>
      <c r="H1826" s="140">
        <f t="shared" si="872"/>
        <v>45889</v>
      </c>
      <c r="I1826" s="140">
        <f t="shared" si="860"/>
        <v>45889</v>
      </c>
      <c r="J1826" s="141">
        <f t="shared" si="868"/>
        <v>22</v>
      </c>
      <c r="K1826" s="141">
        <f t="shared" si="856"/>
        <v>15</v>
      </c>
      <c r="L1826" s="8">
        <f t="shared" si="869"/>
        <v>1.0038143900000001</v>
      </c>
      <c r="M1826" s="142">
        <f t="shared" si="855"/>
        <v>1.00559942</v>
      </c>
      <c r="N1826" s="142">
        <f t="shared" si="876"/>
        <v>1.3894770637073228</v>
      </c>
      <c r="O1826" s="135">
        <f t="shared" si="852"/>
        <v>1.39477707</v>
      </c>
      <c r="P1826" s="135">
        <f t="shared" si="861"/>
        <v>745.61501165000004</v>
      </c>
      <c r="Q1826" s="190">
        <f t="shared" si="873"/>
        <v>0</v>
      </c>
      <c r="R1826" s="191">
        <f t="shared" si="870"/>
        <v>0</v>
      </c>
      <c r="S1826" s="135">
        <f t="shared" si="862"/>
        <v>0</v>
      </c>
      <c r="T1826" s="145">
        <f t="shared" si="871"/>
        <v>7.8600000000000003E-2</v>
      </c>
      <c r="U1826" s="143">
        <f t="shared" si="851"/>
        <v>15</v>
      </c>
      <c r="V1826" s="143">
        <v>252</v>
      </c>
      <c r="W1826" s="142">
        <f t="shared" si="863"/>
        <v>1.004513961</v>
      </c>
      <c r="X1826" s="135">
        <f t="shared" si="864"/>
        <v>3.3656770800000002</v>
      </c>
      <c r="Y1826" s="135">
        <f t="shared" si="865"/>
        <v>0</v>
      </c>
      <c r="Z1826" s="148" t="str">
        <f t="shared" si="874"/>
        <v>A+J=</v>
      </c>
      <c r="AA1826" s="140">
        <f t="shared" si="875"/>
        <v>45889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4"/>
      <c r="DX1826" s="1"/>
      <c r="DY1826" s="1"/>
      <c r="DZ1826" s="1"/>
      <c r="EA1826" s="1"/>
      <c r="EB1826" s="1"/>
      <c r="EC1826" s="1"/>
    </row>
    <row r="1827" spans="1:133" ht="15" x14ac:dyDescent="0.2">
      <c r="A1827" s="134">
        <f t="shared" si="866"/>
        <v>45880</v>
      </c>
      <c r="B1827" s="135">
        <f t="shared" si="858"/>
        <v>748.98068873</v>
      </c>
      <c r="C1827" s="220">
        <f t="shared" si="857"/>
        <v>534.57647655101596</v>
      </c>
      <c r="D1827" s="136">
        <f t="shared" si="867"/>
        <v>6997.15</v>
      </c>
      <c r="E1827" s="137">
        <f t="shared" si="853"/>
        <v>7036.33</v>
      </c>
      <c r="F1827" s="138">
        <f t="shared" si="854"/>
        <v>45829</v>
      </c>
      <c r="G1827" s="139">
        <f t="shared" si="859"/>
        <v>5.5994226220676957E-3</v>
      </c>
      <c r="H1827" s="140">
        <f t="shared" si="872"/>
        <v>45889</v>
      </c>
      <c r="I1827" s="140">
        <f t="shared" si="860"/>
        <v>45889</v>
      </c>
      <c r="J1827" s="141">
        <f t="shared" si="868"/>
        <v>22</v>
      </c>
      <c r="K1827" s="141">
        <f t="shared" si="856"/>
        <v>15</v>
      </c>
      <c r="L1827" s="8">
        <f t="shared" si="869"/>
        <v>1.0038143900000001</v>
      </c>
      <c r="M1827" s="142">
        <f t="shared" si="855"/>
        <v>1.00559942</v>
      </c>
      <c r="N1827" s="142">
        <f t="shared" si="876"/>
        <v>1.3894770637073228</v>
      </c>
      <c r="O1827" s="135">
        <f t="shared" si="852"/>
        <v>1.39477707</v>
      </c>
      <c r="P1827" s="135">
        <f t="shared" si="861"/>
        <v>745.61501165000004</v>
      </c>
      <c r="Q1827" s="190">
        <f t="shared" si="873"/>
        <v>0</v>
      </c>
      <c r="R1827" s="191">
        <f t="shared" si="870"/>
        <v>0</v>
      </c>
      <c r="S1827" s="135">
        <f t="shared" si="862"/>
        <v>0</v>
      </c>
      <c r="T1827" s="145">
        <f t="shared" si="871"/>
        <v>7.8600000000000003E-2</v>
      </c>
      <c r="U1827" s="143">
        <f t="shared" si="851"/>
        <v>15</v>
      </c>
      <c r="V1827" s="143">
        <v>252</v>
      </c>
      <c r="W1827" s="142">
        <f t="shared" si="863"/>
        <v>1.004513961</v>
      </c>
      <c r="X1827" s="135">
        <f t="shared" si="864"/>
        <v>3.3656770800000002</v>
      </c>
      <c r="Y1827" s="135">
        <f t="shared" si="865"/>
        <v>0</v>
      </c>
      <c r="Z1827" s="148" t="str">
        <f t="shared" si="874"/>
        <v>A+J=</v>
      </c>
      <c r="AA1827" s="140">
        <f t="shared" si="875"/>
        <v>45889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4"/>
      <c r="DX1827" s="1"/>
      <c r="DY1827" s="1"/>
      <c r="DZ1827" s="1"/>
      <c r="EA1827" s="1"/>
      <c r="EB1827" s="1"/>
      <c r="EC1827" s="1"/>
    </row>
    <row r="1828" spans="1:133" ht="15" x14ac:dyDescent="0.2">
      <c r="A1828" s="134">
        <f t="shared" si="866"/>
        <v>45881</v>
      </c>
      <c r="B1828" s="135">
        <f t="shared" si="858"/>
        <v>749.39578471999994</v>
      </c>
      <c r="C1828" s="220">
        <f t="shared" si="857"/>
        <v>534.57647655101596</v>
      </c>
      <c r="D1828" s="136">
        <f t="shared" si="867"/>
        <v>6997.15</v>
      </c>
      <c r="E1828" s="137">
        <f t="shared" si="853"/>
        <v>7036.33</v>
      </c>
      <c r="F1828" s="138">
        <f t="shared" si="854"/>
        <v>45829</v>
      </c>
      <c r="G1828" s="139">
        <f t="shared" si="859"/>
        <v>5.5994226220676957E-3</v>
      </c>
      <c r="H1828" s="140">
        <f t="shared" si="872"/>
        <v>45889</v>
      </c>
      <c r="I1828" s="140">
        <f t="shared" si="860"/>
        <v>45889</v>
      </c>
      <c r="J1828" s="141">
        <f t="shared" si="868"/>
        <v>22</v>
      </c>
      <c r="K1828" s="141">
        <f t="shared" si="856"/>
        <v>16</v>
      </c>
      <c r="L1828" s="8">
        <f t="shared" si="869"/>
        <v>1.0040692</v>
      </c>
      <c r="M1828" s="142">
        <f t="shared" si="855"/>
        <v>1.00559942</v>
      </c>
      <c r="N1828" s="142">
        <f t="shared" si="876"/>
        <v>1.3894770637073228</v>
      </c>
      <c r="O1828" s="135">
        <f t="shared" si="852"/>
        <v>1.3951311200000001</v>
      </c>
      <c r="P1828" s="135">
        <f t="shared" si="861"/>
        <v>745.80427844999997</v>
      </c>
      <c r="Q1828" s="190">
        <f t="shared" si="873"/>
        <v>0</v>
      </c>
      <c r="R1828" s="191">
        <f t="shared" si="870"/>
        <v>0</v>
      </c>
      <c r="S1828" s="135">
        <f t="shared" si="862"/>
        <v>0</v>
      </c>
      <c r="T1828" s="145">
        <f t="shared" si="871"/>
        <v>7.8600000000000003E-2</v>
      </c>
      <c r="U1828" s="143">
        <f t="shared" si="851"/>
        <v>16</v>
      </c>
      <c r="V1828" s="143">
        <v>252</v>
      </c>
      <c r="W1828" s="142">
        <f t="shared" si="863"/>
        <v>1.0048156150000001</v>
      </c>
      <c r="X1828" s="135">
        <f t="shared" si="864"/>
        <v>3.59150627</v>
      </c>
      <c r="Y1828" s="135">
        <f t="shared" si="865"/>
        <v>0</v>
      </c>
      <c r="Z1828" s="148" t="str">
        <f t="shared" si="874"/>
        <v>A+J=</v>
      </c>
      <c r="AA1828" s="140">
        <f t="shared" si="875"/>
        <v>45889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4"/>
      <c r="DX1828" s="1"/>
      <c r="DY1828" s="1"/>
      <c r="DZ1828" s="1"/>
      <c r="EA1828" s="1"/>
      <c r="EB1828" s="1"/>
      <c r="EC1828" s="1"/>
    </row>
    <row r="1829" spans="1:133" ht="15" x14ac:dyDescent="0.2">
      <c r="A1829" s="134">
        <f t="shared" si="866"/>
        <v>45882</v>
      </c>
      <c r="B1829" s="135">
        <f t="shared" si="858"/>
        <v>749.81110575999992</v>
      </c>
      <c r="C1829" s="220">
        <f t="shared" si="857"/>
        <v>534.57647655101596</v>
      </c>
      <c r="D1829" s="136">
        <f t="shared" si="867"/>
        <v>6997.15</v>
      </c>
      <c r="E1829" s="137">
        <f t="shared" si="853"/>
        <v>7036.33</v>
      </c>
      <c r="F1829" s="138">
        <f t="shared" si="854"/>
        <v>45829</v>
      </c>
      <c r="G1829" s="139">
        <f t="shared" si="859"/>
        <v>5.5994226220676957E-3</v>
      </c>
      <c r="H1829" s="140">
        <f t="shared" si="872"/>
        <v>45889</v>
      </c>
      <c r="I1829" s="140">
        <f t="shared" si="860"/>
        <v>45889</v>
      </c>
      <c r="J1829" s="141">
        <f t="shared" si="868"/>
        <v>22</v>
      </c>
      <c r="K1829" s="141">
        <f t="shared" si="856"/>
        <v>17</v>
      </c>
      <c r="L1829" s="8">
        <f t="shared" si="869"/>
        <v>1.00432407</v>
      </c>
      <c r="M1829" s="142">
        <f t="shared" si="855"/>
        <v>1.00559942</v>
      </c>
      <c r="N1829" s="142">
        <f t="shared" si="876"/>
        <v>1.3894770637073228</v>
      </c>
      <c r="O1829" s="135">
        <f t="shared" si="852"/>
        <v>1.3954852499999999</v>
      </c>
      <c r="P1829" s="135">
        <f t="shared" si="861"/>
        <v>745.99358801999995</v>
      </c>
      <c r="Q1829" s="190">
        <f t="shared" si="873"/>
        <v>0</v>
      </c>
      <c r="R1829" s="191">
        <f t="shared" si="870"/>
        <v>0</v>
      </c>
      <c r="S1829" s="135">
        <f t="shared" si="862"/>
        <v>0</v>
      </c>
      <c r="T1829" s="145">
        <f t="shared" si="871"/>
        <v>7.8600000000000003E-2</v>
      </c>
      <c r="U1829" s="143">
        <f t="shared" ref="U1829:U1892" si="877">IF(Q1828&gt;0,1,IF(K1829=K1828,U1828,U1828+1))</f>
        <v>17</v>
      </c>
      <c r="V1829" s="143">
        <v>252</v>
      </c>
      <c r="W1829" s="142">
        <f t="shared" si="863"/>
        <v>1.0051173600000001</v>
      </c>
      <c r="X1829" s="135">
        <f t="shared" si="864"/>
        <v>3.81751774</v>
      </c>
      <c r="Y1829" s="135">
        <f t="shared" si="865"/>
        <v>0</v>
      </c>
      <c r="Z1829" s="148" t="str">
        <f t="shared" si="874"/>
        <v>A+J=</v>
      </c>
      <c r="AA1829" s="140">
        <f t="shared" si="875"/>
        <v>45889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4"/>
      <c r="DX1829" s="1"/>
      <c r="DY1829" s="1"/>
      <c r="DZ1829" s="1"/>
      <c r="EA1829" s="1"/>
      <c r="EB1829" s="1"/>
      <c r="EC1829" s="1"/>
    </row>
    <row r="1830" spans="1:133" ht="15" x14ac:dyDescent="0.2">
      <c r="A1830" s="134">
        <f t="shared" si="866"/>
        <v>45883</v>
      </c>
      <c r="B1830" s="135">
        <f t="shared" si="858"/>
        <v>750.22666807999997</v>
      </c>
      <c r="C1830" s="220">
        <f t="shared" si="857"/>
        <v>534.57647655101596</v>
      </c>
      <c r="D1830" s="136">
        <f t="shared" si="867"/>
        <v>6997.15</v>
      </c>
      <c r="E1830" s="137">
        <f t="shared" si="853"/>
        <v>7036.33</v>
      </c>
      <c r="F1830" s="138">
        <f t="shared" si="854"/>
        <v>45829</v>
      </c>
      <c r="G1830" s="139">
        <f t="shared" si="859"/>
        <v>5.5994226220676957E-3</v>
      </c>
      <c r="H1830" s="140">
        <f t="shared" si="872"/>
        <v>45889</v>
      </c>
      <c r="I1830" s="140">
        <f t="shared" si="860"/>
        <v>45889</v>
      </c>
      <c r="J1830" s="141">
        <f t="shared" si="868"/>
        <v>22</v>
      </c>
      <c r="K1830" s="141">
        <f t="shared" si="856"/>
        <v>18</v>
      </c>
      <c r="L1830" s="8">
        <f t="shared" si="869"/>
        <v>1.00457901</v>
      </c>
      <c r="M1830" s="142">
        <f t="shared" si="855"/>
        <v>1.00559942</v>
      </c>
      <c r="N1830" s="142">
        <f t="shared" si="876"/>
        <v>1.3894770637073228</v>
      </c>
      <c r="O1830" s="135">
        <f t="shared" si="852"/>
        <v>1.39583949</v>
      </c>
      <c r="P1830" s="135">
        <f t="shared" si="861"/>
        <v>746.18295638999996</v>
      </c>
      <c r="Q1830" s="190">
        <f t="shared" si="873"/>
        <v>0</v>
      </c>
      <c r="R1830" s="191">
        <f t="shared" si="870"/>
        <v>0</v>
      </c>
      <c r="S1830" s="135">
        <f t="shared" si="862"/>
        <v>0</v>
      </c>
      <c r="T1830" s="145">
        <f t="shared" si="871"/>
        <v>7.8600000000000003E-2</v>
      </c>
      <c r="U1830" s="143">
        <f t="shared" si="877"/>
        <v>18</v>
      </c>
      <c r="V1830" s="143">
        <v>252</v>
      </c>
      <c r="W1830" s="142">
        <f t="shared" si="863"/>
        <v>1.0054191960000001</v>
      </c>
      <c r="X1830" s="135">
        <f t="shared" si="864"/>
        <v>4.0437116900000003</v>
      </c>
      <c r="Y1830" s="135">
        <f t="shared" si="865"/>
        <v>0</v>
      </c>
      <c r="Z1830" s="148" t="str">
        <f t="shared" si="874"/>
        <v>A+J=</v>
      </c>
      <c r="AA1830" s="140">
        <f t="shared" si="875"/>
        <v>45889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4"/>
      <c r="DX1830" s="1"/>
      <c r="DY1830" s="1"/>
      <c r="DZ1830" s="1"/>
      <c r="EA1830" s="1"/>
      <c r="EB1830" s="1"/>
      <c r="EC1830" s="1"/>
    </row>
    <row r="1831" spans="1:133" ht="15" x14ac:dyDescent="0.2">
      <c r="A1831" s="134">
        <f t="shared" si="866"/>
        <v>45884</v>
      </c>
      <c r="B1831" s="135">
        <f t="shared" si="858"/>
        <v>750.64246027000002</v>
      </c>
      <c r="C1831" s="220">
        <f t="shared" si="857"/>
        <v>534.57647655101596</v>
      </c>
      <c r="D1831" s="136">
        <f t="shared" si="867"/>
        <v>6997.15</v>
      </c>
      <c r="E1831" s="137">
        <f t="shared" si="853"/>
        <v>7036.33</v>
      </c>
      <c r="F1831" s="138">
        <f t="shared" si="854"/>
        <v>45829</v>
      </c>
      <c r="G1831" s="139">
        <f t="shared" si="859"/>
        <v>5.5994226220676957E-3</v>
      </c>
      <c r="H1831" s="140">
        <f t="shared" si="872"/>
        <v>45889</v>
      </c>
      <c r="I1831" s="140">
        <f t="shared" si="860"/>
        <v>45889</v>
      </c>
      <c r="J1831" s="141">
        <f t="shared" si="868"/>
        <v>22</v>
      </c>
      <c r="K1831" s="141">
        <f t="shared" si="856"/>
        <v>19</v>
      </c>
      <c r="L1831" s="8">
        <f t="shared" si="869"/>
        <v>1.0048340200000001</v>
      </c>
      <c r="M1831" s="142">
        <f t="shared" si="855"/>
        <v>1.00559942</v>
      </c>
      <c r="N1831" s="142">
        <f t="shared" si="876"/>
        <v>1.3894770637073228</v>
      </c>
      <c r="O1831" s="135">
        <f t="shared" si="852"/>
        <v>1.3961938199999999</v>
      </c>
      <c r="P1831" s="135">
        <f t="shared" si="861"/>
        <v>746.37237287000005</v>
      </c>
      <c r="Q1831" s="190">
        <f t="shared" si="873"/>
        <v>0</v>
      </c>
      <c r="R1831" s="191">
        <f t="shared" si="870"/>
        <v>0</v>
      </c>
      <c r="S1831" s="135">
        <f t="shared" si="862"/>
        <v>0</v>
      </c>
      <c r="T1831" s="145">
        <f t="shared" si="871"/>
        <v>7.8600000000000003E-2</v>
      </c>
      <c r="U1831" s="143">
        <f t="shared" si="877"/>
        <v>19</v>
      </c>
      <c r="V1831" s="143">
        <v>252</v>
      </c>
      <c r="W1831" s="142">
        <f t="shared" si="863"/>
        <v>1.005721122</v>
      </c>
      <c r="X1831" s="135">
        <f t="shared" si="864"/>
        <v>4.2700874000000004</v>
      </c>
      <c r="Y1831" s="135">
        <f t="shared" si="865"/>
        <v>0</v>
      </c>
      <c r="Z1831" s="148" t="str">
        <f t="shared" si="874"/>
        <v>A+J=</v>
      </c>
      <c r="AA1831" s="140">
        <f t="shared" si="875"/>
        <v>45889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4"/>
      <c r="DX1831" s="1"/>
      <c r="DY1831" s="1"/>
      <c r="DZ1831" s="1"/>
      <c r="EA1831" s="1"/>
      <c r="EB1831" s="1"/>
      <c r="EC1831" s="1"/>
    </row>
    <row r="1832" spans="1:133" ht="15" x14ac:dyDescent="0.2">
      <c r="A1832" s="134">
        <f t="shared" si="866"/>
        <v>45885</v>
      </c>
      <c r="B1832" s="135">
        <f t="shared" si="858"/>
        <v>751.05847705999997</v>
      </c>
      <c r="C1832" s="220">
        <f t="shared" si="857"/>
        <v>534.57647655101596</v>
      </c>
      <c r="D1832" s="136">
        <f t="shared" si="867"/>
        <v>6997.15</v>
      </c>
      <c r="E1832" s="137">
        <f t="shared" si="853"/>
        <v>7036.33</v>
      </c>
      <c r="F1832" s="138">
        <f t="shared" si="854"/>
        <v>45829</v>
      </c>
      <c r="G1832" s="139">
        <f t="shared" si="859"/>
        <v>5.5994226220676957E-3</v>
      </c>
      <c r="H1832" s="140">
        <f t="shared" si="872"/>
        <v>45889</v>
      </c>
      <c r="I1832" s="140">
        <f t="shared" si="860"/>
        <v>45889</v>
      </c>
      <c r="J1832" s="141">
        <f t="shared" si="868"/>
        <v>22</v>
      </c>
      <c r="K1832" s="141">
        <f t="shared" si="856"/>
        <v>20</v>
      </c>
      <c r="L1832" s="8">
        <f t="shared" si="869"/>
        <v>1.00508909</v>
      </c>
      <c r="M1832" s="142">
        <f t="shared" si="855"/>
        <v>1.00559942</v>
      </c>
      <c r="N1832" s="142">
        <f t="shared" si="876"/>
        <v>1.3894770637073228</v>
      </c>
      <c r="O1832" s="135">
        <f t="shared" si="852"/>
        <v>1.3965482300000001</v>
      </c>
      <c r="P1832" s="135">
        <f t="shared" si="861"/>
        <v>746.56183211999996</v>
      </c>
      <c r="Q1832" s="190">
        <f t="shared" si="873"/>
        <v>0</v>
      </c>
      <c r="R1832" s="191">
        <f t="shared" si="870"/>
        <v>0</v>
      </c>
      <c r="S1832" s="135">
        <f t="shared" si="862"/>
        <v>0</v>
      </c>
      <c r="T1832" s="145">
        <f t="shared" si="871"/>
        <v>7.8600000000000003E-2</v>
      </c>
      <c r="U1832" s="143">
        <f t="shared" si="877"/>
        <v>20</v>
      </c>
      <c r="V1832" s="143">
        <v>252</v>
      </c>
      <c r="W1832" s="142">
        <f t="shared" si="863"/>
        <v>1.006023138</v>
      </c>
      <c r="X1832" s="135">
        <f t="shared" si="864"/>
        <v>4.4966449400000004</v>
      </c>
      <c r="Y1832" s="135">
        <f t="shared" si="865"/>
        <v>0</v>
      </c>
      <c r="Z1832" s="148" t="str">
        <f t="shared" si="874"/>
        <v>A+J=</v>
      </c>
      <c r="AA1832" s="140">
        <f t="shared" si="875"/>
        <v>45889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4"/>
      <c r="DX1832" s="1"/>
      <c r="DY1832" s="1"/>
      <c r="DZ1832" s="1"/>
      <c r="EA1832" s="1"/>
      <c r="EB1832" s="1"/>
      <c r="EC1832" s="1"/>
    </row>
    <row r="1833" spans="1:133" ht="15" x14ac:dyDescent="0.2">
      <c r="A1833" s="134">
        <f t="shared" si="866"/>
        <v>45886</v>
      </c>
      <c r="B1833" s="135">
        <f t="shared" si="858"/>
        <v>751.05847705999997</v>
      </c>
      <c r="C1833" s="220">
        <f t="shared" si="857"/>
        <v>534.57647655101596</v>
      </c>
      <c r="D1833" s="136">
        <f t="shared" si="867"/>
        <v>6997.15</v>
      </c>
      <c r="E1833" s="137">
        <f t="shared" si="853"/>
        <v>7036.33</v>
      </c>
      <c r="F1833" s="138">
        <f t="shared" si="854"/>
        <v>45829</v>
      </c>
      <c r="G1833" s="139">
        <f t="shared" si="859"/>
        <v>5.5994226220676957E-3</v>
      </c>
      <c r="H1833" s="140">
        <f t="shared" si="872"/>
        <v>45889</v>
      </c>
      <c r="I1833" s="140">
        <f t="shared" si="860"/>
        <v>45889</v>
      </c>
      <c r="J1833" s="141">
        <f t="shared" si="868"/>
        <v>22</v>
      </c>
      <c r="K1833" s="141">
        <f t="shared" si="856"/>
        <v>20</v>
      </c>
      <c r="L1833" s="8">
        <f t="shared" si="869"/>
        <v>1.00508909</v>
      </c>
      <c r="M1833" s="142">
        <f t="shared" si="855"/>
        <v>1.00559942</v>
      </c>
      <c r="N1833" s="142">
        <f t="shared" si="876"/>
        <v>1.3894770637073228</v>
      </c>
      <c r="O1833" s="135">
        <f t="shared" ref="O1833:O1896" si="878">TRUNC(TRUNC((L1833*N1833),15),8)</f>
        <v>1.3965482300000001</v>
      </c>
      <c r="P1833" s="135">
        <f t="shared" si="861"/>
        <v>746.56183211999996</v>
      </c>
      <c r="Q1833" s="190">
        <f t="shared" si="873"/>
        <v>0</v>
      </c>
      <c r="R1833" s="191">
        <f t="shared" si="870"/>
        <v>0</v>
      </c>
      <c r="S1833" s="135">
        <f t="shared" si="862"/>
        <v>0</v>
      </c>
      <c r="T1833" s="145">
        <f t="shared" si="871"/>
        <v>7.8600000000000003E-2</v>
      </c>
      <c r="U1833" s="143">
        <f t="shared" si="877"/>
        <v>20</v>
      </c>
      <c r="V1833" s="143">
        <v>252</v>
      </c>
      <c r="W1833" s="142">
        <f t="shared" si="863"/>
        <v>1.006023138</v>
      </c>
      <c r="X1833" s="135">
        <f t="shared" si="864"/>
        <v>4.4966449400000004</v>
      </c>
      <c r="Y1833" s="135">
        <f t="shared" si="865"/>
        <v>0</v>
      </c>
      <c r="Z1833" s="148" t="str">
        <f t="shared" si="874"/>
        <v>A+J=</v>
      </c>
      <c r="AA1833" s="140">
        <f t="shared" si="875"/>
        <v>45889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4"/>
      <c r="DX1833" s="1"/>
      <c r="DY1833" s="1"/>
      <c r="DZ1833" s="1"/>
      <c r="EA1833" s="1"/>
      <c r="EB1833" s="1"/>
      <c r="EC1833" s="1"/>
    </row>
    <row r="1834" spans="1:133" ht="15" x14ac:dyDescent="0.2">
      <c r="A1834" s="134">
        <f t="shared" si="866"/>
        <v>45887</v>
      </c>
      <c r="B1834" s="135">
        <f t="shared" si="858"/>
        <v>751.05847705999997</v>
      </c>
      <c r="C1834" s="220">
        <f t="shared" si="857"/>
        <v>534.57647655101596</v>
      </c>
      <c r="D1834" s="136">
        <f t="shared" si="867"/>
        <v>6997.15</v>
      </c>
      <c r="E1834" s="137">
        <f t="shared" ref="E1834:E1897" si="879">IF($K1834=1,VLOOKUP($A1833,$AO$10:$AS$131,4),E1833)</f>
        <v>7036.33</v>
      </c>
      <c r="F1834" s="138">
        <f t="shared" ref="F1834:F1897" si="880">IF($K1834=1,VLOOKUP($A1833,$AO$10:$AS$131,5),F1833)</f>
        <v>45829</v>
      </c>
      <c r="G1834" s="139">
        <f t="shared" si="859"/>
        <v>5.5994226220676957E-3</v>
      </c>
      <c r="H1834" s="140">
        <f t="shared" si="872"/>
        <v>45889</v>
      </c>
      <c r="I1834" s="140">
        <f t="shared" si="860"/>
        <v>45889</v>
      </c>
      <c r="J1834" s="141">
        <f t="shared" si="868"/>
        <v>22</v>
      </c>
      <c r="K1834" s="141">
        <f t="shared" si="856"/>
        <v>20</v>
      </c>
      <c r="L1834" s="8">
        <f t="shared" si="869"/>
        <v>1.00508909</v>
      </c>
      <c r="M1834" s="142">
        <f t="shared" ref="M1834:M1897" si="881">IF(I1834&gt;I1833,L1833,M1833)</f>
        <v>1.00559942</v>
      </c>
      <c r="N1834" s="142">
        <f t="shared" si="876"/>
        <v>1.3894770637073228</v>
      </c>
      <c r="O1834" s="135">
        <f t="shared" si="878"/>
        <v>1.3965482300000001</v>
      </c>
      <c r="P1834" s="135">
        <f t="shared" si="861"/>
        <v>746.56183211999996</v>
      </c>
      <c r="Q1834" s="190">
        <f t="shared" si="873"/>
        <v>0</v>
      </c>
      <c r="R1834" s="191">
        <f t="shared" si="870"/>
        <v>0</v>
      </c>
      <c r="S1834" s="135">
        <f t="shared" si="862"/>
        <v>0</v>
      </c>
      <c r="T1834" s="145">
        <f t="shared" si="871"/>
        <v>7.8600000000000003E-2</v>
      </c>
      <c r="U1834" s="143">
        <f t="shared" si="877"/>
        <v>20</v>
      </c>
      <c r="V1834" s="143">
        <v>252</v>
      </c>
      <c r="W1834" s="142">
        <f t="shared" si="863"/>
        <v>1.006023138</v>
      </c>
      <c r="X1834" s="135">
        <f t="shared" si="864"/>
        <v>4.4966449400000004</v>
      </c>
      <c r="Y1834" s="135">
        <f t="shared" si="865"/>
        <v>0</v>
      </c>
      <c r="Z1834" s="148" t="str">
        <f t="shared" si="874"/>
        <v>A+J=</v>
      </c>
      <c r="AA1834" s="140">
        <f t="shared" si="875"/>
        <v>45889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4"/>
      <c r="DX1834" s="1"/>
      <c r="DY1834" s="1"/>
      <c r="DZ1834" s="1"/>
      <c r="EA1834" s="1"/>
      <c r="EB1834" s="1"/>
      <c r="EC1834" s="1"/>
    </row>
    <row r="1835" spans="1:133" ht="15" x14ac:dyDescent="0.2">
      <c r="A1835" s="134">
        <f t="shared" si="866"/>
        <v>45888</v>
      </c>
      <c r="B1835" s="135">
        <f t="shared" si="858"/>
        <v>751.47472540000001</v>
      </c>
      <c r="C1835" s="220">
        <f t="shared" si="857"/>
        <v>534.57647655101596</v>
      </c>
      <c r="D1835" s="136">
        <f t="shared" si="867"/>
        <v>6997.15</v>
      </c>
      <c r="E1835" s="137">
        <f t="shared" si="879"/>
        <v>7036.33</v>
      </c>
      <c r="F1835" s="138">
        <f t="shared" si="880"/>
        <v>45829</v>
      </c>
      <c r="G1835" s="139">
        <f t="shared" si="859"/>
        <v>5.5994226220676957E-3</v>
      </c>
      <c r="H1835" s="140">
        <f t="shared" si="872"/>
        <v>45889</v>
      </c>
      <c r="I1835" s="140">
        <f t="shared" si="860"/>
        <v>45889</v>
      </c>
      <c r="J1835" s="141">
        <f t="shared" si="868"/>
        <v>22</v>
      </c>
      <c r="K1835" s="141">
        <f t="shared" si="856"/>
        <v>21</v>
      </c>
      <c r="L1835" s="8">
        <f t="shared" si="869"/>
        <v>1.00534422</v>
      </c>
      <c r="M1835" s="142">
        <f t="shared" si="881"/>
        <v>1.00559942</v>
      </c>
      <c r="N1835" s="142">
        <f t="shared" si="876"/>
        <v>1.3894770637073228</v>
      </c>
      <c r="O1835" s="135">
        <f t="shared" si="878"/>
        <v>1.3969027300000001</v>
      </c>
      <c r="P1835" s="135">
        <f t="shared" si="861"/>
        <v>746.75133947999996</v>
      </c>
      <c r="Q1835" s="190">
        <f t="shared" si="873"/>
        <v>0</v>
      </c>
      <c r="R1835" s="191">
        <f t="shared" si="870"/>
        <v>0</v>
      </c>
      <c r="S1835" s="135">
        <f t="shared" si="862"/>
        <v>0</v>
      </c>
      <c r="T1835" s="145">
        <f t="shared" si="871"/>
        <v>7.8600000000000003E-2</v>
      </c>
      <c r="U1835" s="143">
        <f t="shared" si="877"/>
        <v>21</v>
      </c>
      <c r="V1835" s="143">
        <v>252</v>
      </c>
      <c r="W1835" s="142">
        <f t="shared" si="863"/>
        <v>1.0063252460000001</v>
      </c>
      <c r="X1835" s="135">
        <f t="shared" si="864"/>
        <v>4.7233859200000001</v>
      </c>
      <c r="Y1835" s="135">
        <f t="shared" si="865"/>
        <v>0</v>
      </c>
      <c r="Z1835" s="148" t="str">
        <f t="shared" si="874"/>
        <v>A+J=</v>
      </c>
      <c r="AA1835" s="140">
        <f t="shared" si="875"/>
        <v>45889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4"/>
      <c r="DX1835" s="1"/>
      <c r="DY1835" s="1"/>
      <c r="DZ1835" s="1"/>
      <c r="EA1835" s="1"/>
      <c r="EB1835" s="1"/>
      <c r="EC1835" s="1"/>
    </row>
    <row r="1836" spans="1:133" ht="15" x14ac:dyDescent="0.2">
      <c r="A1836" s="134">
        <f t="shared" si="866"/>
        <v>45889</v>
      </c>
      <c r="B1836" s="135">
        <f t="shared" si="858"/>
        <v>751.89120391000006</v>
      </c>
      <c r="C1836" s="220">
        <f t="shared" si="857"/>
        <v>534.57647655101596</v>
      </c>
      <c r="D1836" s="136">
        <f t="shared" si="867"/>
        <v>6997.15</v>
      </c>
      <c r="E1836" s="137">
        <f t="shared" si="879"/>
        <v>7036.33</v>
      </c>
      <c r="F1836" s="138">
        <f t="shared" si="880"/>
        <v>45829</v>
      </c>
      <c r="G1836" s="139">
        <f t="shared" si="859"/>
        <v>5.5994226220676957E-3</v>
      </c>
      <c r="H1836" s="140">
        <f t="shared" si="872"/>
        <v>45922</v>
      </c>
      <c r="I1836" s="140">
        <f t="shared" si="860"/>
        <v>45889</v>
      </c>
      <c r="J1836" s="141">
        <f t="shared" si="868"/>
        <v>22</v>
      </c>
      <c r="K1836" s="141">
        <f t="shared" si="856"/>
        <v>22</v>
      </c>
      <c r="L1836" s="8">
        <f t="shared" si="869"/>
        <v>1.00559942</v>
      </c>
      <c r="M1836" s="142">
        <f t="shared" si="881"/>
        <v>1.00559942</v>
      </c>
      <c r="N1836" s="142">
        <f t="shared" si="876"/>
        <v>1.3894770637073228</v>
      </c>
      <c r="O1836" s="135">
        <f t="shared" si="878"/>
        <v>1.39725732</v>
      </c>
      <c r="P1836" s="135">
        <f t="shared" si="861"/>
        <v>746.94089496000004</v>
      </c>
      <c r="Q1836" s="190">
        <f t="shared" si="873"/>
        <v>60</v>
      </c>
      <c r="R1836" s="191">
        <f t="shared" si="870"/>
        <v>1.8063743057742995E-2</v>
      </c>
      <c r="S1836" s="135">
        <f t="shared" si="862"/>
        <v>13.4925484</v>
      </c>
      <c r="T1836" s="145">
        <f t="shared" si="871"/>
        <v>7.8600000000000003E-2</v>
      </c>
      <c r="U1836" s="143">
        <f t="shared" si="877"/>
        <v>22</v>
      </c>
      <c r="V1836" s="143">
        <v>252</v>
      </c>
      <c r="W1836" s="142">
        <f t="shared" si="863"/>
        <v>1.006627444</v>
      </c>
      <c r="X1836" s="135">
        <f t="shared" si="864"/>
        <v>4.9503089500000002</v>
      </c>
      <c r="Y1836" s="135">
        <f t="shared" si="865"/>
        <v>18.442857350000001</v>
      </c>
      <c r="Z1836" s="148" t="str">
        <f t="shared" si="874"/>
        <v>A+J=</v>
      </c>
      <c r="AA1836" s="140">
        <f t="shared" si="875"/>
        <v>45889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4"/>
      <c r="DX1836" s="1"/>
      <c r="DY1836" s="1"/>
      <c r="DZ1836" s="1"/>
      <c r="EA1836" s="1"/>
      <c r="EB1836" s="1"/>
      <c r="EC1836" s="1"/>
    </row>
    <row r="1837" spans="1:133" ht="15" x14ac:dyDescent="0.2">
      <c r="A1837" s="134">
        <f t="shared" si="866"/>
        <v>45890</v>
      </c>
      <c r="B1837" s="135">
        <f t="shared" si="858"/>
        <v>733.8467382</v>
      </c>
      <c r="C1837" s="220">
        <f t="shared" si="857"/>
        <v>524.92002443810088</v>
      </c>
      <c r="D1837" s="136">
        <f t="shared" si="867"/>
        <v>6997.15</v>
      </c>
      <c r="E1837" s="137">
        <f t="shared" si="879"/>
        <v>7036.33</v>
      </c>
      <c r="F1837" s="138">
        <f t="shared" si="880"/>
        <v>45858</v>
      </c>
      <c r="G1837" s="139">
        <f t="shared" si="859"/>
        <v>5.5994226220676957E-3</v>
      </c>
      <c r="H1837" s="140">
        <f t="shared" si="872"/>
        <v>45922</v>
      </c>
      <c r="I1837" s="140">
        <f t="shared" si="860"/>
        <v>45922</v>
      </c>
      <c r="J1837" s="141">
        <f t="shared" si="868"/>
        <v>23</v>
      </c>
      <c r="K1837" s="141">
        <f t="shared" si="856"/>
        <v>1</v>
      </c>
      <c r="L1837" s="8">
        <f t="shared" si="869"/>
        <v>1.0002428000000001</v>
      </c>
      <c r="M1837" s="142">
        <f t="shared" si="881"/>
        <v>1.00559942</v>
      </c>
      <c r="N1837" s="142">
        <f t="shared" si="876"/>
        <v>1.3972573293673869</v>
      </c>
      <c r="O1837" s="135">
        <f t="shared" si="878"/>
        <v>1.3975965800000001</v>
      </c>
      <c r="P1837" s="135">
        <f t="shared" si="861"/>
        <v>733.62643091999996</v>
      </c>
      <c r="Q1837" s="190">
        <f t="shared" si="873"/>
        <v>0</v>
      </c>
      <c r="R1837" s="191">
        <f t="shared" si="870"/>
        <v>0</v>
      </c>
      <c r="S1837" s="135">
        <f t="shared" si="862"/>
        <v>0</v>
      </c>
      <c r="T1837" s="145">
        <f t="shared" si="871"/>
        <v>7.8600000000000003E-2</v>
      </c>
      <c r="U1837" s="143">
        <f t="shared" si="877"/>
        <v>1</v>
      </c>
      <c r="V1837" s="143">
        <v>252</v>
      </c>
      <c r="W1837" s="142">
        <f t="shared" si="863"/>
        <v>1.0003002990000001</v>
      </c>
      <c r="X1837" s="135">
        <f t="shared" si="864"/>
        <v>0.22030727999999999</v>
      </c>
      <c r="Y1837" s="135">
        <f t="shared" si="865"/>
        <v>0</v>
      </c>
      <c r="Z1837" s="148" t="str">
        <f t="shared" si="874"/>
        <v>A+J=</v>
      </c>
      <c r="AA1837" s="140">
        <f t="shared" si="875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4"/>
      <c r="DX1837" s="1"/>
      <c r="DY1837" s="1"/>
      <c r="DZ1837" s="1"/>
      <c r="EA1837" s="1"/>
      <c r="EB1837" s="1"/>
      <c r="EC1837" s="1"/>
    </row>
    <row r="1838" spans="1:133" ht="15" x14ac:dyDescent="0.2">
      <c r="A1838" s="134">
        <f t="shared" si="866"/>
        <v>45891</v>
      </c>
      <c r="B1838" s="135">
        <f t="shared" si="858"/>
        <v>734.24534413000003</v>
      </c>
      <c r="C1838" s="220">
        <f t="shared" si="857"/>
        <v>524.92002443810088</v>
      </c>
      <c r="D1838" s="136">
        <f t="shared" si="867"/>
        <v>6997.15</v>
      </c>
      <c r="E1838" s="137">
        <f t="shared" si="879"/>
        <v>7036.33</v>
      </c>
      <c r="F1838" s="138">
        <f t="shared" si="880"/>
        <v>45858</v>
      </c>
      <c r="G1838" s="139">
        <f t="shared" si="859"/>
        <v>5.5994226220676957E-3</v>
      </c>
      <c r="H1838" s="140">
        <f t="shared" si="872"/>
        <v>45922</v>
      </c>
      <c r="I1838" s="140">
        <f t="shared" si="860"/>
        <v>45922</v>
      </c>
      <c r="J1838" s="141">
        <f t="shared" si="868"/>
        <v>23</v>
      </c>
      <c r="K1838" s="141">
        <f t="shared" ref="K1838:K1901" si="882">(J1838-(NETWORKDAYS(A1838,I1838,AD$148:AD$502)-1))</f>
        <v>2</v>
      </c>
      <c r="L1838" s="8">
        <f t="shared" si="869"/>
        <v>1.0004856600000001</v>
      </c>
      <c r="M1838" s="142">
        <f t="shared" si="881"/>
        <v>1.00559942</v>
      </c>
      <c r="N1838" s="142">
        <f t="shared" si="876"/>
        <v>1.3972573293673869</v>
      </c>
      <c r="O1838" s="135">
        <f t="shared" si="878"/>
        <v>1.3979359200000001</v>
      </c>
      <c r="P1838" s="135">
        <f t="shared" si="861"/>
        <v>733.80455728000004</v>
      </c>
      <c r="Q1838" s="190">
        <f t="shared" si="873"/>
        <v>0</v>
      </c>
      <c r="R1838" s="191">
        <f t="shared" si="870"/>
        <v>0</v>
      </c>
      <c r="S1838" s="135">
        <f t="shared" si="862"/>
        <v>0</v>
      </c>
      <c r="T1838" s="145">
        <f t="shared" si="871"/>
        <v>7.8600000000000003E-2</v>
      </c>
      <c r="U1838" s="143">
        <f t="shared" si="877"/>
        <v>2</v>
      </c>
      <c r="V1838" s="143">
        <v>252</v>
      </c>
      <c r="W1838" s="142">
        <f t="shared" si="863"/>
        <v>1.0006006869999999</v>
      </c>
      <c r="X1838" s="135">
        <f t="shared" si="864"/>
        <v>0.44078685000000001</v>
      </c>
      <c r="Y1838" s="135">
        <f t="shared" si="865"/>
        <v>0</v>
      </c>
      <c r="Z1838" s="148" t="str">
        <f t="shared" si="874"/>
        <v>A+J=</v>
      </c>
      <c r="AA1838" s="140">
        <f t="shared" si="875"/>
        <v>45922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4"/>
      <c r="DX1838" s="1"/>
      <c r="DY1838" s="1"/>
      <c r="DZ1838" s="1"/>
      <c r="EA1838" s="1"/>
      <c r="EB1838" s="1"/>
      <c r="EC1838" s="1"/>
    </row>
    <row r="1839" spans="1:133" ht="15" x14ac:dyDescent="0.2">
      <c r="A1839" s="134">
        <f t="shared" si="866"/>
        <v>45892</v>
      </c>
      <c r="B1839" s="135">
        <f t="shared" si="858"/>
        <v>734.64416590999997</v>
      </c>
      <c r="C1839" s="220">
        <f t="shared" si="857"/>
        <v>524.92002443810088</v>
      </c>
      <c r="D1839" s="136">
        <f t="shared" si="867"/>
        <v>6997.15</v>
      </c>
      <c r="E1839" s="137">
        <f t="shared" si="879"/>
        <v>7036.33</v>
      </c>
      <c r="F1839" s="138">
        <f t="shared" si="880"/>
        <v>45858</v>
      </c>
      <c r="G1839" s="139">
        <f t="shared" si="859"/>
        <v>5.5994226220676957E-3</v>
      </c>
      <c r="H1839" s="140">
        <f t="shared" si="872"/>
        <v>45922</v>
      </c>
      <c r="I1839" s="140">
        <f t="shared" si="860"/>
        <v>45922</v>
      </c>
      <c r="J1839" s="141">
        <f t="shared" si="868"/>
        <v>23</v>
      </c>
      <c r="K1839" s="141">
        <f t="shared" si="882"/>
        <v>3</v>
      </c>
      <c r="L1839" s="8">
        <f t="shared" si="869"/>
        <v>1.0007285800000001</v>
      </c>
      <c r="M1839" s="142">
        <f t="shared" si="881"/>
        <v>1.00559942</v>
      </c>
      <c r="N1839" s="142">
        <f t="shared" si="876"/>
        <v>1.3972573293673869</v>
      </c>
      <c r="O1839" s="135">
        <f t="shared" si="878"/>
        <v>1.3982753400000001</v>
      </c>
      <c r="P1839" s="135">
        <f t="shared" si="861"/>
        <v>733.98272564000001</v>
      </c>
      <c r="Q1839" s="190">
        <f t="shared" si="873"/>
        <v>0</v>
      </c>
      <c r="R1839" s="191">
        <f t="shared" si="870"/>
        <v>0</v>
      </c>
      <c r="S1839" s="135">
        <f t="shared" si="862"/>
        <v>0</v>
      </c>
      <c r="T1839" s="145">
        <f t="shared" si="871"/>
        <v>7.8600000000000003E-2</v>
      </c>
      <c r="U1839" s="143">
        <f t="shared" si="877"/>
        <v>3</v>
      </c>
      <c r="V1839" s="143">
        <v>252</v>
      </c>
      <c r="W1839" s="142">
        <f t="shared" si="863"/>
        <v>1.000901166</v>
      </c>
      <c r="X1839" s="135">
        <f t="shared" si="864"/>
        <v>0.66144027000000005</v>
      </c>
      <c r="Y1839" s="135">
        <f t="shared" si="865"/>
        <v>0</v>
      </c>
      <c r="Z1839" s="148" t="str">
        <f t="shared" si="874"/>
        <v>A+J=</v>
      </c>
      <c r="AA1839" s="140">
        <f t="shared" si="875"/>
        <v>45922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4"/>
      <c r="DX1839" s="1"/>
      <c r="DY1839" s="1"/>
      <c r="DZ1839" s="1"/>
      <c r="EA1839" s="1"/>
      <c r="EB1839" s="1"/>
      <c r="EC1839" s="1"/>
    </row>
    <row r="1840" spans="1:133" ht="15" x14ac:dyDescent="0.2">
      <c r="A1840" s="134">
        <f t="shared" si="866"/>
        <v>45893</v>
      </c>
      <c r="B1840" s="135">
        <f t="shared" si="858"/>
        <v>734.64416590999997</v>
      </c>
      <c r="C1840" s="220">
        <f t="shared" si="857"/>
        <v>524.92002443810088</v>
      </c>
      <c r="D1840" s="136">
        <f t="shared" si="867"/>
        <v>6997.15</v>
      </c>
      <c r="E1840" s="137">
        <f t="shared" si="879"/>
        <v>7036.33</v>
      </c>
      <c r="F1840" s="138">
        <f t="shared" si="880"/>
        <v>45858</v>
      </c>
      <c r="G1840" s="139">
        <f t="shared" si="859"/>
        <v>5.5994226220676957E-3</v>
      </c>
      <c r="H1840" s="140">
        <f t="shared" si="872"/>
        <v>45922</v>
      </c>
      <c r="I1840" s="140">
        <f t="shared" si="860"/>
        <v>45922</v>
      </c>
      <c r="J1840" s="141">
        <f t="shared" si="868"/>
        <v>23</v>
      </c>
      <c r="K1840" s="141">
        <f t="shared" si="882"/>
        <v>3</v>
      </c>
      <c r="L1840" s="8">
        <f t="shared" si="869"/>
        <v>1.0007285800000001</v>
      </c>
      <c r="M1840" s="142">
        <f t="shared" si="881"/>
        <v>1.00559942</v>
      </c>
      <c r="N1840" s="142">
        <f t="shared" si="876"/>
        <v>1.3972573293673869</v>
      </c>
      <c r="O1840" s="135">
        <f t="shared" si="878"/>
        <v>1.3982753400000001</v>
      </c>
      <c r="P1840" s="135">
        <f t="shared" si="861"/>
        <v>733.98272564000001</v>
      </c>
      <c r="Q1840" s="190">
        <f t="shared" si="873"/>
        <v>0</v>
      </c>
      <c r="R1840" s="191">
        <f t="shared" si="870"/>
        <v>0</v>
      </c>
      <c r="S1840" s="135">
        <f t="shared" si="862"/>
        <v>0</v>
      </c>
      <c r="T1840" s="145">
        <f t="shared" si="871"/>
        <v>7.8600000000000003E-2</v>
      </c>
      <c r="U1840" s="143">
        <f t="shared" si="877"/>
        <v>3</v>
      </c>
      <c r="V1840" s="143">
        <v>252</v>
      </c>
      <c r="W1840" s="142">
        <f t="shared" si="863"/>
        <v>1.000901166</v>
      </c>
      <c r="X1840" s="135">
        <f t="shared" si="864"/>
        <v>0.66144027000000005</v>
      </c>
      <c r="Y1840" s="135">
        <f t="shared" si="865"/>
        <v>0</v>
      </c>
      <c r="Z1840" s="148" t="str">
        <f t="shared" si="874"/>
        <v>A+J=</v>
      </c>
      <c r="AA1840" s="140">
        <f t="shared" si="875"/>
        <v>45922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4"/>
      <c r="DX1840" s="1"/>
      <c r="DY1840" s="1"/>
      <c r="DZ1840" s="1"/>
      <c r="EA1840" s="1"/>
      <c r="EB1840" s="1"/>
      <c r="EC1840" s="1"/>
    </row>
    <row r="1841" spans="1:133" ht="15" x14ac:dyDescent="0.2">
      <c r="A1841" s="134">
        <f t="shared" si="866"/>
        <v>45894</v>
      </c>
      <c r="B1841" s="135">
        <f t="shared" si="858"/>
        <v>734.64416590999997</v>
      </c>
      <c r="C1841" s="220">
        <f t="shared" si="857"/>
        <v>524.92002443810088</v>
      </c>
      <c r="D1841" s="136">
        <f t="shared" si="867"/>
        <v>6997.15</v>
      </c>
      <c r="E1841" s="137">
        <f t="shared" si="879"/>
        <v>7036.33</v>
      </c>
      <c r="F1841" s="138">
        <f t="shared" si="880"/>
        <v>45858</v>
      </c>
      <c r="G1841" s="139">
        <f t="shared" si="859"/>
        <v>5.5994226220676957E-3</v>
      </c>
      <c r="H1841" s="140">
        <f t="shared" si="872"/>
        <v>45922</v>
      </c>
      <c r="I1841" s="140">
        <f t="shared" si="860"/>
        <v>45922</v>
      </c>
      <c r="J1841" s="141">
        <f t="shared" si="868"/>
        <v>23</v>
      </c>
      <c r="K1841" s="141">
        <f t="shared" si="882"/>
        <v>3</v>
      </c>
      <c r="L1841" s="8">
        <f t="shared" si="869"/>
        <v>1.0007285800000001</v>
      </c>
      <c r="M1841" s="142">
        <f t="shared" si="881"/>
        <v>1.00559942</v>
      </c>
      <c r="N1841" s="142">
        <f t="shared" si="876"/>
        <v>1.3972573293673869</v>
      </c>
      <c r="O1841" s="135">
        <f t="shared" si="878"/>
        <v>1.3982753400000001</v>
      </c>
      <c r="P1841" s="135">
        <f t="shared" si="861"/>
        <v>733.98272564000001</v>
      </c>
      <c r="Q1841" s="190">
        <f t="shared" si="873"/>
        <v>0</v>
      </c>
      <c r="R1841" s="191">
        <f t="shared" si="870"/>
        <v>0</v>
      </c>
      <c r="S1841" s="135">
        <f t="shared" si="862"/>
        <v>0</v>
      </c>
      <c r="T1841" s="145">
        <f t="shared" si="871"/>
        <v>7.8600000000000003E-2</v>
      </c>
      <c r="U1841" s="143">
        <f t="shared" si="877"/>
        <v>3</v>
      </c>
      <c r="V1841" s="143">
        <v>252</v>
      </c>
      <c r="W1841" s="142">
        <f t="shared" si="863"/>
        <v>1.000901166</v>
      </c>
      <c r="X1841" s="135">
        <f t="shared" si="864"/>
        <v>0.66144027000000005</v>
      </c>
      <c r="Y1841" s="135">
        <f t="shared" si="865"/>
        <v>0</v>
      </c>
      <c r="Z1841" s="148" t="str">
        <f t="shared" si="874"/>
        <v>A+J=</v>
      </c>
      <c r="AA1841" s="140">
        <f t="shared" si="875"/>
        <v>45922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4"/>
      <c r="DX1841" s="1"/>
      <c r="DY1841" s="1"/>
      <c r="DZ1841" s="1"/>
      <c r="EA1841" s="1"/>
      <c r="EB1841" s="1"/>
      <c r="EC1841" s="1"/>
    </row>
    <row r="1842" spans="1:133" ht="15" x14ac:dyDescent="0.2">
      <c r="A1842" s="134">
        <f t="shared" si="866"/>
        <v>45895</v>
      </c>
      <c r="B1842" s="135">
        <f t="shared" si="858"/>
        <v>735.04320360999998</v>
      </c>
      <c r="C1842" s="220">
        <f t="shared" si="857"/>
        <v>524.92002443810088</v>
      </c>
      <c r="D1842" s="136">
        <f t="shared" si="867"/>
        <v>6997.15</v>
      </c>
      <c r="E1842" s="137">
        <f t="shared" si="879"/>
        <v>7036.33</v>
      </c>
      <c r="F1842" s="138">
        <f t="shared" si="880"/>
        <v>45858</v>
      </c>
      <c r="G1842" s="139">
        <f t="shared" si="859"/>
        <v>5.5994226220676957E-3</v>
      </c>
      <c r="H1842" s="140">
        <f t="shared" si="872"/>
        <v>45922</v>
      </c>
      <c r="I1842" s="140">
        <f t="shared" si="860"/>
        <v>45922</v>
      </c>
      <c r="J1842" s="141">
        <f t="shared" si="868"/>
        <v>23</v>
      </c>
      <c r="K1842" s="141">
        <f t="shared" si="882"/>
        <v>4</v>
      </c>
      <c r="L1842" s="8">
        <f t="shared" si="869"/>
        <v>1.00097156</v>
      </c>
      <c r="M1842" s="142">
        <f t="shared" si="881"/>
        <v>1.00559942</v>
      </c>
      <c r="N1842" s="142">
        <f t="shared" si="876"/>
        <v>1.3972573293673869</v>
      </c>
      <c r="O1842" s="135">
        <f t="shared" si="878"/>
        <v>1.39861484</v>
      </c>
      <c r="P1842" s="135">
        <f t="shared" si="861"/>
        <v>734.16093598999998</v>
      </c>
      <c r="Q1842" s="190">
        <f t="shared" si="873"/>
        <v>0</v>
      </c>
      <c r="R1842" s="191">
        <f t="shared" si="870"/>
        <v>0</v>
      </c>
      <c r="S1842" s="135">
        <f t="shared" si="862"/>
        <v>0</v>
      </c>
      <c r="T1842" s="145">
        <f t="shared" si="871"/>
        <v>7.8600000000000003E-2</v>
      </c>
      <c r="U1842" s="143">
        <f t="shared" si="877"/>
        <v>4</v>
      </c>
      <c r="V1842" s="143">
        <v>252</v>
      </c>
      <c r="W1842" s="142">
        <f t="shared" si="863"/>
        <v>1.0012017360000001</v>
      </c>
      <c r="X1842" s="135">
        <f t="shared" si="864"/>
        <v>0.88226762000000003</v>
      </c>
      <c r="Y1842" s="135">
        <f t="shared" si="865"/>
        <v>0</v>
      </c>
      <c r="Z1842" s="148" t="str">
        <f t="shared" si="874"/>
        <v>A+J=</v>
      </c>
      <c r="AA1842" s="140">
        <f t="shared" si="875"/>
        <v>45922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4"/>
      <c r="DX1842" s="1"/>
      <c r="DY1842" s="1"/>
      <c r="DZ1842" s="1"/>
      <c r="EA1842" s="1"/>
      <c r="EB1842" s="1"/>
      <c r="EC1842" s="1"/>
    </row>
    <row r="1843" spans="1:133" ht="15" x14ac:dyDescent="0.2">
      <c r="A1843" s="134">
        <f t="shared" si="866"/>
        <v>45896</v>
      </c>
      <c r="B1843" s="135">
        <f t="shared" si="858"/>
        <v>735.44246111000007</v>
      </c>
      <c r="C1843" s="220">
        <f t="shared" si="857"/>
        <v>524.92002443810088</v>
      </c>
      <c r="D1843" s="136">
        <f t="shared" si="867"/>
        <v>6997.15</v>
      </c>
      <c r="E1843" s="137">
        <f t="shared" si="879"/>
        <v>7036.33</v>
      </c>
      <c r="F1843" s="138">
        <f t="shared" si="880"/>
        <v>45858</v>
      </c>
      <c r="G1843" s="139">
        <f t="shared" si="859"/>
        <v>5.5994226220676957E-3</v>
      </c>
      <c r="H1843" s="140">
        <f t="shared" si="872"/>
        <v>45922</v>
      </c>
      <c r="I1843" s="140">
        <f t="shared" si="860"/>
        <v>45922</v>
      </c>
      <c r="J1843" s="141">
        <f t="shared" si="868"/>
        <v>23</v>
      </c>
      <c r="K1843" s="141">
        <f t="shared" si="882"/>
        <v>5</v>
      </c>
      <c r="L1843" s="8">
        <f t="shared" si="869"/>
        <v>1.0012146</v>
      </c>
      <c r="M1843" s="142">
        <f t="shared" si="881"/>
        <v>1.00559942</v>
      </c>
      <c r="N1843" s="142">
        <f t="shared" si="876"/>
        <v>1.3972573293673869</v>
      </c>
      <c r="O1843" s="135">
        <f t="shared" si="878"/>
        <v>1.3989544300000001</v>
      </c>
      <c r="P1843" s="135">
        <f t="shared" si="861"/>
        <v>734.33919358000003</v>
      </c>
      <c r="Q1843" s="190">
        <f t="shared" si="873"/>
        <v>0</v>
      </c>
      <c r="R1843" s="191">
        <f t="shared" si="870"/>
        <v>0</v>
      </c>
      <c r="S1843" s="135">
        <f t="shared" si="862"/>
        <v>0</v>
      </c>
      <c r="T1843" s="145">
        <f t="shared" si="871"/>
        <v>7.8600000000000003E-2</v>
      </c>
      <c r="U1843" s="143">
        <f t="shared" si="877"/>
        <v>5</v>
      </c>
      <c r="V1843" s="143">
        <v>252</v>
      </c>
      <c r="W1843" s="142">
        <f t="shared" si="863"/>
        <v>1.0015023949999999</v>
      </c>
      <c r="X1843" s="135">
        <f t="shared" si="864"/>
        <v>1.1032675300000001</v>
      </c>
      <c r="Y1843" s="135">
        <f t="shared" si="865"/>
        <v>0</v>
      </c>
      <c r="Z1843" s="148" t="str">
        <f t="shared" si="874"/>
        <v>A+J=</v>
      </c>
      <c r="AA1843" s="140">
        <f t="shared" si="875"/>
        <v>45922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4"/>
      <c r="DX1843" s="1"/>
      <c r="DY1843" s="1"/>
      <c r="DZ1843" s="1"/>
      <c r="EA1843" s="1"/>
      <c r="EB1843" s="1"/>
      <c r="EC1843" s="1"/>
    </row>
    <row r="1844" spans="1:133" ht="15" x14ac:dyDescent="0.2">
      <c r="A1844" s="134">
        <f t="shared" si="866"/>
        <v>45897</v>
      </c>
      <c r="B1844" s="135">
        <f t="shared" si="858"/>
        <v>735.84193995999999</v>
      </c>
      <c r="C1844" s="220">
        <f t="shared" si="857"/>
        <v>524.92002443810088</v>
      </c>
      <c r="D1844" s="136">
        <f t="shared" si="867"/>
        <v>6997.15</v>
      </c>
      <c r="E1844" s="137">
        <f t="shared" si="879"/>
        <v>7036.33</v>
      </c>
      <c r="F1844" s="138">
        <f t="shared" si="880"/>
        <v>45858</v>
      </c>
      <c r="G1844" s="139">
        <f t="shared" si="859"/>
        <v>5.5994226220676957E-3</v>
      </c>
      <c r="H1844" s="140">
        <f t="shared" si="872"/>
        <v>45922</v>
      </c>
      <c r="I1844" s="140">
        <f t="shared" si="860"/>
        <v>45922</v>
      </c>
      <c r="J1844" s="141">
        <f t="shared" si="868"/>
        <v>23</v>
      </c>
      <c r="K1844" s="141">
        <f t="shared" si="882"/>
        <v>6</v>
      </c>
      <c r="L1844" s="8">
        <f t="shared" si="869"/>
        <v>1.0014577</v>
      </c>
      <c r="M1844" s="142">
        <f t="shared" si="881"/>
        <v>1.00559942</v>
      </c>
      <c r="N1844" s="142">
        <f t="shared" si="876"/>
        <v>1.3972573293673869</v>
      </c>
      <c r="O1844" s="135">
        <f t="shared" si="878"/>
        <v>1.39929411</v>
      </c>
      <c r="P1844" s="135">
        <f t="shared" si="861"/>
        <v>734.51749841000003</v>
      </c>
      <c r="Q1844" s="190">
        <f t="shared" si="873"/>
        <v>0</v>
      </c>
      <c r="R1844" s="191">
        <f t="shared" si="870"/>
        <v>0</v>
      </c>
      <c r="S1844" s="135">
        <f t="shared" si="862"/>
        <v>0</v>
      </c>
      <c r="T1844" s="145">
        <f t="shared" si="871"/>
        <v>7.8600000000000003E-2</v>
      </c>
      <c r="U1844" s="143">
        <f t="shared" si="877"/>
        <v>6</v>
      </c>
      <c r="V1844" s="143">
        <v>252</v>
      </c>
      <c r="W1844" s="142">
        <f t="shared" si="863"/>
        <v>1.001803145</v>
      </c>
      <c r="X1844" s="135">
        <f t="shared" si="864"/>
        <v>1.32444155</v>
      </c>
      <c r="Y1844" s="135">
        <f t="shared" si="865"/>
        <v>0</v>
      </c>
      <c r="Z1844" s="148" t="str">
        <f t="shared" si="874"/>
        <v>A+J=</v>
      </c>
      <c r="AA1844" s="140">
        <f t="shared" si="875"/>
        <v>45922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4"/>
      <c r="DX1844" s="1"/>
      <c r="DY1844" s="1"/>
      <c r="DZ1844" s="1"/>
      <c r="EA1844" s="1"/>
      <c r="EB1844" s="1"/>
      <c r="EC1844" s="1"/>
    </row>
    <row r="1845" spans="1:133" ht="15" x14ac:dyDescent="0.2">
      <c r="A1845" s="134">
        <f t="shared" si="866"/>
        <v>45898</v>
      </c>
      <c r="B1845" s="135">
        <f t="shared" si="858"/>
        <v>736.24162901</v>
      </c>
      <c r="C1845" s="220">
        <f t="shared" si="857"/>
        <v>524.92002443810088</v>
      </c>
      <c r="D1845" s="136">
        <f t="shared" si="867"/>
        <v>6997.15</v>
      </c>
      <c r="E1845" s="137">
        <f t="shared" si="879"/>
        <v>7036.33</v>
      </c>
      <c r="F1845" s="138">
        <f t="shared" si="880"/>
        <v>45858</v>
      </c>
      <c r="G1845" s="139">
        <f t="shared" si="859"/>
        <v>5.5994226220676957E-3</v>
      </c>
      <c r="H1845" s="140">
        <f t="shared" si="872"/>
        <v>45922</v>
      </c>
      <c r="I1845" s="140">
        <f t="shared" si="860"/>
        <v>45922</v>
      </c>
      <c r="J1845" s="141">
        <f t="shared" si="868"/>
        <v>23</v>
      </c>
      <c r="K1845" s="141">
        <f t="shared" si="882"/>
        <v>7</v>
      </c>
      <c r="L1845" s="8">
        <f t="shared" si="869"/>
        <v>1.0017008599999999</v>
      </c>
      <c r="M1845" s="142">
        <f t="shared" si="881"/>
        <v>1.00559942</v>
      </c>
      <c r="N1845" s="142">
        <f t="shared" si="876"/>
        <v>1.3972573293673869</v>
      </c>
      <c r="O1845" s="135">
        <f t="shared" si="878"/>
        <v>1.39963386</v>
      </c>
      <c r="P1845" s="135">
        <f t="shared" si="861"/>
        <v>734.69583998999997</v>
      </c>
      <c r="Q1845" s="190">
        <f t="shared" si="873"/>
        <v>0</v>
      </c>
      <c r="R1845" s="191">
        <f t="shared" si="870"/>
        <v>0</v>
      </c>
      <c r="S1845" s="135">
        <f t="shared" si="862"/>
        <v>0</v>
      </c>
      <c r="T1845" s="145">
        <f t="shared" si="871"/>
        <v>7.8600000000000003E-2</v>
      </c>
      <c r="U1845" s="143">
        <f t="shared" si="877"/>
        <v>7</v>
      </c>
      <c r="V1845" s="143">
        <v>252</v>
      </c>
      <c r="W1845" s="142">
        <f t="shared" si="863"/>
        <v>1.002103985</v>
      </c>
      <c r="X1845" s="135">
        <f t="shared" si="864"/>
        <v>1.54578902</v>
      </c>
      <c r="Y1845" s="135">
        <f t="shared" si="865"/>
        <v>0</v>
      </c>
      <c r="Z1845" s="148" t="str">
        <f t="shared" si="874"/>
        <v>A+J=</v>
      </c>
      <c r="AA1845" s="140">
        <f t="shared" si="875"/>
        <v>45922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4"/>
      <c r="DX1845" s="1"/>
      <c r="DY1845" s="1"/>
      <c r="DZ1845" s="1"/>
      <c r="EA1845" s="1"/>
      <c r="EB1845" s="1"/>
      <c r="EC1845" s="1"/>
    </row>
    <row r="1846" spans="1:133" ht="15" x14ac:dyDescent="0.2">
      <c r="A1846" s="134">
        <f t="shared" si="866"/>
        <v>45899</v>
      </c>
      <c r="B1846" s="135">
        <f t="shared" si="858"/>
        <v>736.64153959999999</v>
      </c>
      <c r="C1846" s="220">
        <f t="shared" si="857"/>
        <v>524.92002443810088</v>
      </c>
      <c r="D1846" s="136">
        <f t="shared" si="867"/>
        <v>6997.15</v>
      </c>
      <c r="E1846" s="137">
        <f t="shared" si="879"/>
        <v>7036.33</v>
      </c>
      <c r="F1846" s="138">
        <f t="shared" si="880"/>
        <v>45858</v>
      </c>
      <c r="G1846" s="139">
        <f t="shared" si="859"/>
        <v>5.5994226220676957E-3</v>
      </c>
      <c r="H1846" s="140">
        <f t="shared" si="872"/>
        <v>45922</v>
      </c>
      <c r="I1846" s="140">
        <f t="shared" si="860"/>
        <v>45922</v>
      </c>
      <c r="J1846" s="141">
        <f t="shared" si="868"/>
        <v>23</v>
      </c>
      <c r="K1846" s="141">
        <f t="shared" si="882"/>
        <v>8</v>
      </c>
      <c r="L1846" s="8">
        <f t="shared" si="869"/>
        <v>1.0019440799999999</v>
      </c>
      <c r="M1846" s="142">
        <f t="shared" si="881"/>
        <v>1.00559942</v>
      </c>
      <c r="N1846" s="142">
        <f t="shared" si="876"/>
        <v>1.3972573293673869</v>
      </c>
      <c r="O1846" s="135">
        <f t="shared" si="878"/>
        <v>1.3999737000000001</v>
      </c>
      <c r="P1846" s="135">
        <f t="shared" si="861"/>
        <v>734.87422880999998</v>
      </c>
      <c r="Q1846" s="190">
        <f t="shared" si="873"/>
        <v>0</v>
      </c>
      <c r="R1846" s="191">
        <f t="shared" si="870"/>
        <v>0</v>
      </c>
      <c r="S1846" s="135">
        <f t="shared" si="862"/>
        <v>0</v>
      </c>
      <c r="T1846" s="145">
        <f t="shared" si="871"/>
        <v>7.8600000000000003E-2</v>
      </c>
      <c r="U1846" s="143">
        <f t="shared" si="877"/>
        <v>8</v>
      </c>
      <c r="V1846" s="143">
        <v>252</v>
      </c>
      <c r="W1846" s="142">
        <f t="shared" si="863"/>
        <v>1.0024049159999999</v>
      </c>
      <c r="X1846" s="135">
        <f t="shared" si="864"/>
        <v>1.76731079</v>
      </c>
      <c r="Y1846" s="135">
        <f t="shared" si="865"/>
        <v>0</v>
      </c>
      <c r="Z1846" s="148" t="str">
        <f t="shared" si="874"/>
        <v>A+J=</v>
      </c>
      <c r="AA1846" s="140">
        <f t="shared" si="875"/>
        <v>45922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4"/>
      <c r="DX1846" s="1"/>
      <c r="DY1846" s="1"/>
      <c r="DZ1846" s="1"/>
      <c r="EA1846" s="1"/>
      <c r="EB1846" s="1"/>
      <c r="EC1846" s="1"/>
    </row>
    <row r="1847" spans="1:133" ht="15" x14ac:dyDescent="0.2">
      <c r="A1847" s="134">
        <f t="shared" si="866"/>
        <v>45900</v>
      </c>
      <c r="B1847" s="135">
        <f t="shared" si="858"/>
        <v>736.64153959999999</v>
      </c>
      <c r="C1847" s="220">
        <f t="shared" si="857"/>
        <v>524.92002443810088</v>
      </c>
      <c r="D1847" s="136">
        <f t="shared" si="867"/>
        <v>6997.15</v>
      </c>
      <c r="E1847" s="137">
        <f t="shared" si="879"/>
        <v>7036.33</v>
      </c>
      <c r="F1847" s="138">
        <f t="shared" si="880"/>
        <v>45858</v>
      </c>
      <c r="G1847" s="139">
        <f t="shared" si="859"/>
        <v>5.5994226220676957E-3</v>
      </c>
      <c r="H1847" s="140">
        <f t="shared" si="872"/>
        <v>45922</v>
      </c>
      <c r="I1847" s="140">
        <f t="shared" si="860"/>
        <v>45922</v>
      </c>
      <c r="J1847" s="141">
        <f t="shared" si="868"/>
        <v>23</v>
      </c>
      <c r="K1847" s="141">
        <f t="shared" si="882"/>
        <v>8</v>
      </c>
      <c r="L1847" s="8">
        <f t="shared" si="869"/>
        <v>1.0019440799999999</v>
      </c>
      <c r="M1847" s="142">
        <f t="shared" si="881"/>
        <v>1.00559942</v>
      </c>
      <c r="N1847" s="142">
        <f t="shared" si="876"/>
        <v>1.3972573293673869</v>
      </c>
      <c r="O1847" s="135">
        <f t="shared" si="878"/>
        <v>1.3999737000000001</v>
      </c>
      <c r="P1847" s="135">
        <f t="shared" si="861"/>
        <v>734.87422880999998</v>
      </c>
      <c r="Q1847" s="190">
        <f t="shared" si="873"/>
        <v>0</v>
      </c>
      <c r="R1847" s="191">
        <f t="shared" si="870"/>
        <v>0</v>
      </c>
      <c r="S1847" s="135">
        <f t="shared" si="862"/>
        <v>0</v>
      </c>
      <c r="T1847" s="145">
        <f t="shared" si="871"/>
        <v>7.8600000000000003E-2</v>
      </c>
      <c r="U1847" s="143">
        <f t="shared" si="877"/>
        <v>8</v>
      </c>
      <c r="V1847" s="143">
        <v>252</v>
      </c>
      <c r="W1847" s="142">
        <f t="shared" si="863"/>
        <v>1.0024049159999999</v>
      </c>
      <c r="X1847" s="135">
        <f t="shared" si="864"/>
        <v>1.76731079</v>
      </c>
      <c r="Y1847" s="135">
        <f t="shared" si="865"/>
        <v>0</v>
      </c>
      <c r="Z1847" s="148" t="str">
        <f t="shared" si="874"/>
        <v>A+J=</v>
      </c>
      <c r="AA1847" s="140">
        <f t="shared" si="875"/>
        <v>45922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4"/>
      <c r="DX1847" s="1"/>
      <c r="DY1847" s="1"/>
      <c r="DZ1847" s="1"/>
      <c r="EA1847" s="1"/>
      <c r="EB1847" s="1"/>
      <c r="EC1847" s="1"/>
    </row>
    <row r="1848" spans="1:133" ht="15" x14ac:dyDescent="0.2">
      <c r="A1848" s="134">
        <f t="shared" si="866"/>
        <v>45901</v>
      </c>
      <c r="B1848" s="135">
        <f t="shared" si="858"/>
        <v>736.64153959999999</v>
      </c>
      <c r="C1848" s="220">
        <f t="shared" si="857"/>
        <v>524.92002443810088</v>
      </c>
      <c r="D1848" s="136">
        <f t="shared" si="867"/>
        <v>6997.15</v>
      </c>
      <c r="E1848" s="137">
        <f t="shared" si="879"/>
        <v>7036.33</v>
      </c>
      <c r="F1848" s="138">
        <f t="shared" si="880"/>
        <v>45858</v>
      </c>
      <c r="G1848" s="139">
        <f t="shared" si="859"/>
        <v>5.5994226220676957E-3</v>
      </c>
      <c r="H1848" s="140">
        <f t="shared" si="872"/>
        <v>45922</v>
      </c>
      <c r="I1848" s="140">
        <f t="shared" si="860"/>
        <v>45922</v>
      </c>
      <c r="J1848" s="141">
        <f t="shared" si="868"/>
        <v>23</v>
      </c>
      <c r="K1848" s="141">
        <f t="shared" si="882"/>
        <v>8</v>
      </c>
      <c r="L1848" s="8">
        <f t="shared" si="869"/>
        <v>1.0019440799999999</v>
      </c>
      <c r="M1848" s="142">
        <f t="shared" si="881"/>
        <v>1.00559942</v>
      </c>
      <c r="N1848" s="142">
        <f t="shared" si="876"/>
        <v>1.3972573293673869</v>
      </c>
      <c r="O1848" s="135">
        <f t="shared" si="878"/>
        <v>1.3999737000000001</v>
      </c>
      <c r="P1848" s="135">
        <f t="shared" si="861"/>
        <v>734.87422880999998</v>
      </c>
      <c r="Q1848" s="190">
        <f t="shared" si="873"/>
        <v>0</v>
      </c>
      <c r="R1848" s="191">
        <f t="shared" si="870"/>
        <v>0</v>
      </c>
      <c r="S1848" s="135">
        <f t="shared" si="862"/>
        <v>0</v>
      </c>
      <c r="T1848" s="145">
        <f t="shared" si="871"/>
        <v>7.8600000000000003E-2</v>
      </c>
      <c r="U1848" s="143">
        <f t="shared" si="877"/>
        <v>8</v>
      </c>
      <c r="V1848" s="143">
        <v>252</v>
      </c>
      <c r="W1848" s="142">
        <f t="shared" si="863"/>
        <v>1.0024049159999999</v>
      </c>
      <c r="X1848" s="135">
        <f t="shared" si="864"/>
        <v>1.76731079</v>
      </c>
      <c r="Y1848" s="135">
        <f t="shared" si="865"/>
        <v>0</v>
      </c>
      <c r="Z1848" s="148" t="str">
        <f t="shared" si="874"/>
        <v>A+J=</v>
      </c>
      <c r="AA1848" s="140">
        <f t="shared" si="875"/>
        <v>45922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4"/>
      <c r="DX1848" s="1"/>
      <c r="DY1848" s="1"/>
      <c r="DZ1848" s="1"/>
      <c r="EA1848" s="1"/>
      <c r="EB1848" s="1"/>
      <c r="EC1848" s="1"/>
    </row>
    <row r="1849" spans="1:133" ht="15" x14ac:dyDescent="0.2">
      <c r="A1849" s="134">
        <f t="shared" si="866"/>
        <v>45902</v>
      </c>
      <c r="B1849" s="135">
        <f t="shared" si="858"/>
        <v>737.04166581000004</v>
      </c>
      <c r="C1849" s="220">
        <f t="shared" si="857"/>
        <v>524.92002443810088</v>
      </c>
      <c r="D1849" s="136">
        <f t="shared" si="867"/>
        <v>6997.15</v>
      </c>
      <c r="E1849" s="137">
        <f t="shared" si="879"/>
        <v>7036.33</v>
      </c>
      <c r="F1849" s="138">
        <f t="shared" si="880"/>
        <v>45858</v>
      </c>
      <c r="G1849" s="139">
        <f t="shared" si="859"/>
        <v>5.5994226220676957E-3</v>
      </c>
      <c r="H1849" s="140">
        <f t="shared" si="872"/>
        <v>45922</v>
      </c>
      <c r="I1849" s="140">
        <f t="shared" si="860"/>
        <v>45922</v>
      </c>
      <c r="J1849" s="141">
        <f t="shared" si="868"/>
        <v>23</v>
      </c>
      <c r="K1849" s="141">
        <f t="shared" si="882"/>
        <v>9</v>
      </c>
      <c r="L1849" s="8">
        <f t="shared" si="869"/>
        <v>1.00218735</v>
      </c>
      <c r="M1849" s="142">
        <f t="shared" si="881"/>
        <v>1.00559942</v>
      </c>
      <c r="N1849" s="142">
        <f t="shared" si="876"/>
        <v>1.3972573293673869</v>
      </c>
      <c r="O1849" s="135">
        <f t="shared" si="878"/>
        <v>1.4003136199999999</v>
      </c>
      <c r="P1849" s="135">
        <f t="shared" si="861"/>
        <v>735.05265962999999</v>
      </c>
      <c r="Q1849" s="190">
        <f t="shared" si="873"/>
        <v>0</v>
      </c>
      <c r="R1849" s="191">
        <f t="shared" si="870"/>
        <v>0</v>
      </c>
      <c r="S1849" s="135">
        <f t="shared" si="862"/>
        <v>0</v>
      </c>
      <c r="T1849" s="145">
        <f t="shared" si="871"/>
        <v>7.8600000000000003E-2</v>
      </c>
      <c r="U1849" s="143">
        <f t="shared" si="877"/>
        <v>9</v>
      </c>
      <c r="V1849" s="143">
        <v>252</v>
      </c>
      <c r="W1849" s="142">
        <f t="shared" si="863"/>
        <v>1.002705937</v>
      </c>
      <c r="X1849" s="135">
        <f t="shared" si="864"/>
        <v>1.9890061800000001</v>
      </c>
      <c r="Y1849" s="135">
        <f t="shared" si="865"/>
        <v>0</v>
      </c>
      <c r="Z1849" s="148" t="str">
        <f t="shared" si="874"/>
        <v>A+J=</v>
      </c>
      <c r="AA1849" s="140">
        <f t="shared" si="875"/>
        <v>45922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4"/>
      <c r="DX1849" s="1"/>
      <c r="DY1849" s="1"/>
      <c r="DZ1849" s="1"/>
      <c r="EA1849" s="1"/>
      <c r="EB1849" s="1"/>
      <c r="EC1849" s="1"/>
    </row>
    <row r="1850" spans="1:133" ht="15" x14ac:dyDescent="0.2">
      <c r="A1850" s="134">
        <f t="shared" si="866"/>
        <v>45903</v>
      </c>
      <c r="B1850" s="135">
        <f t="shared" si="858"/>
        <v>737.44200773</v>
      </c>
      <c r="C1850" s="220">
        <f t="shared" si="857"/>
        <v>524.92002443810088</v>
      </c>
      <c r="D1850" s="136">
        <f t="shared" si="867"/>
        <v>6997.15</v>
      </c>
      <c r="E1850" s="137">
        <f t="shared" si="879"/>
        <v>7036.33</v>
      </c>
      <c r="F1850" s="138">
        <f t="shared" si="880"/>
        <v>45858</v>
      </c>
      <c r="G1850" s="139">
        <f t="shared" si="859"/>
        <v>5.5994226220676957E-3</v>
      </c>
      <c r="H1850" s="140">
        <f t="shared" si="872"/>
        <v>45922</v>
      </c>
      <c r="I1850" s="140">
        <f t="shared" si="860"/>
        <v>45922</v>
      </c>
      <c r="J1850" s="141">
        <f t="shared" si="868"/>
        <v>23</v>
      </c>
      <c r="K1850" s="141">
        <f t="shared" si="882"/>
        <v>10</v>
      </c>
      <c r="L1850" s="8">
        <f t="shared" si="869"/>
        <v>1.00243069</v>
      </c>
      <c r="M1850" s="142">
        <f t="shared" si="881"/>
        <v>1.00559942</v>
      </c>
      <c r="N1850" s="142">
        <f t="shared" si="876"/>
        <v>1.3972573293673869</v>
      </c>
      <c r="O1850" s="135">
        <f t="shared" si="878"/>
        <v>1.4006536199999999</v>
      </c>
      <c r="P1850" s="135">
        <f t="shared" si="861"/>
        <v>735.23113243</v>
      </c>
      <c r="Q1850" s="190">
        <f t="shared" si="873"/>
        <v>0</v>
      </c>
      <c r="R1850" s="191">
        <f t="shared" si="870"/>
        <v>0</v>
      </c>
      <c r="S1850" s="135">
        <f t="shared" si="862"/>
        <v>0</v>
      </c>
      <c r="T1850" s="145">
        <f t="shared" si="871"/>
        <v>7.8600000000000003E-2</v>
      </c>
      <c r="U1850" s="143">
        <f t="shared" si="877"/>
        <v>10</v>
      </c>
      <c r="V1850" s="143">
        <v>252</v>
      </c>
      <c r="W1850" s="142">
        <f t="shared" si="863"/>
        <v>1.003007048</v>
      </c>
      <c r="X1850" s="135">
        <f t="shared" si="864"/>
        <v>2.2108753000000001</v>
      </c>
      <c r="Y1850" s="135">
        <f t="shared" si="865"/>
        <v>0</v>
      </c>
      <c r="Z1850" s="148" t="str">
        <f t="shared" si="874"/>
        <v>A+J=</v>
      </c>
      <c r="AA1850" s="140">
        <f t="shared" si="875"/>
        <v>45922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4"/>
      <c r="DX1850" s="1"/>
      <c r="DY1850" s="1"/>
      <c r="DZ1850" s="1"/>
      <c r="EA1850" s="1"/>
      <c r="EB1850" s="1"/>
      <c r="EC1850" s="1"/>
    </row>
    <row r="1851" spans="1:133" ht="15" x14ac:dyDescent="0.2">
      <c r="A1851" s="134">
        <f t="shared" si="866"/>
        <v>45904</v>
      </c>
      <c r="B1851" s="135">
        <f t="shared" si="858"/>
        <v>737.84256620000008</v>
      </c>
      <c r="C1851" s="220">
        <f t="shared" si="857"/>
        <v>524.92002443810088</v>
      </c>
      <c r="D1851" s="136">
        <f t="shared" si="867"/>
        <v>6997.15</v>
      </c>
      <c r="E1851" s="137">
        <f t="shared" si="879"/>
        <v>7036.33</v>
      </c>
      <c r="F1851" s="138">
        <f t="shared" si="880"/>
        <v>45858</v>
      </c>
      <c r="G1851" s="139">
        <f t="shared" si="859"/>
        <v>5.5994226220676957E-3</v>
      </c>
      <c r="H1851" s="140">
        <f t="shared" si="872"/>
        <v>45922</v>
      </c>
      <c r="I1851" s="140">
        <f t="shared" si="860"/>
        <v>45922</v>
      </c>
      <c r="J1851" s="141">
        <f t="shared" si="868"/>
        <v>23</v>
      </c>
      <c r="K1851" s="141">
        <f t="shared" si="882"/>
        <v>11</v>
      </c>
      <c r="L1851" s="8">
        <f t="shared" si="869"/>
        <v>1.00267408</v>
      </c>
      <c r="M1851" s="142">
        <f t="shared" si="881"/>
        <v>1.00559942</v>
      </c>
      <c r="N1851" s="142">
        <f t="shared" si="876"/>
        <v>1.3972573293673869</v>
      </c>
      <c r="O1851" s="135">
        <f t="shared" si="878"/>
        <v>1.4009936999999999</v>
      </c>
      <c r="P1851" s="135">
        <f t="shared" si="861"/>
        <v>735.40964724000003</v>
      </c>
      <c r="Q1851" s="190">
        <f t="shared" si="873"/>
        <v>0</v>
      </c>
      <c r="R1851" s="191">
        <f t="shared" si="870"/>
        <v>0</v>
      </c>
      <c r="S1851" s="135">
        <f t="shared" si="862"/>
        <v>0</v>
      </c>
      <c r="T1851" s="145">
        <f t="shared" si="871"/>
        <v>7.8600000000000003E-2</v>
      </c>
      <c r="U1851" s="143">
        <f t="shared" si="877"/>
        <v>11</v>
      </c>
      <c r="V1851" s="143">
        <v>252</v>
      </c>
      <c r="W1851" s="142">
        <f t="shared" si="863"/>
        <v>1.0033082499999999</v>
      </c>
      <c r="X1851" s="135">
        <f t="shared" si="864"/>
        <v>2.4329189599999999</v>
      </c>
      <c r="Y1851" s="135">
        <f t="shared" si="865"/>
        <v>0</v>
      </c>
      <c r="Z1851" s="148" t="str">
        <f t="shared" si="874"/>
        <v>A+J=</v>
      </c>
      <c r="AA1851" s="140">
        <f t="shared" si="875"/>
        <v>45922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4"/>
      <c r="DX1851" s="1"/>
      <c r="DY1851" s="1"/>
      <c r="DZ1851" s="1"/>
      <c r="EA1851" s="1"/>
      <c r="EB1851" s="1"/>
      <c r="EC1851" s="1"/>
    </row>
    <row r="1852" spans="1:133" ht="15" x14ac:dyDescent="0.2">
      <c r="A1852" s="134">
        <f t="shared" si="866"/>
        <v>45905</v>
      </c>
      <c r="B1852" s="135">
        <f t="shared" si="858"/>
        <v>738.24334054000008</v>
      </c>
      <c r="C1852" s="220">
        <f t="shared" si="857"/>
        <v>524.92002443810088</v>
      </c>
      <c r="D1852" s="136">
        <f t="shared" si="867"/>
        <v>6997.15</v>
      </c>
      <c r="E1852" s="137">
        <f t="shared" si="879"/>
        <v>7036.33</v>
      </c>
      <c r="F1852" s="138">
        <f t="shared" si="880"/>
        <v>45858</v>
      </c>
      <c r="G1852" s="139">
        <f t="shared" si="859"/>
        <v>5.5994226220676957E-3</v>
      </c>
      <c r="H1852" s="140">
        <f t="shared" si="872"/>
        <v>45922</v>
      </c>
      <c r="I1852" s="140">
        <f t="shared" si="860"/>
        <v>45922</v>
      </c>
      <c r="J1852" s="141">
        <f t="shared" si="868"/>
        <v>23</v>
      </c>
      <c r="K1852" s="141">
        <f t="shared" si="882"/>
        <v>12</v>
      </c>
      <c r="L1852" s="8">
        <f t="shared" si="869"/>
        <v>1.0029175299999999</v>
      </c>
      <c r="M1852" s="142">
        <f t="shared" si="881"/>
        <v>1.00559942</v>
      </c>
      <c r="N1852" s="142">
        <f t="shared" si="876"/>
        <v>1.3972573293673869</v>
      </c>
      <c r="O1852" s="135">
        <f t="shared" si="878"/>
        <v>1.40133386</v>
      </c>
      <c r="P1852" s="135">
        <f t="shared" si="861"/>
        <v>735.58820403000004</v>
      </c>
      <c r="Q1852" s="190">
        <f t="shared" si="873"/>
        <v>0</v>
      </c>
      <c r="R1852" s="191">
        <f t="shared" si="870"/>
        <v>0</v>
      </c>
      <c r="S1852" s="135">
        <f t="shared" si="862"/>
        <v>0</v>
      </c>
      <c r="T1852" s="145">
        <f t="shared" si="871"/>
        <v>7.8600000000000003E-2</v>
      </c>
      <c r="U1852" s="143">
        <f t="shared" si="877"/>
        <v>12</v>
      </c>
      <c r="V1852" s="143">
        <v>252</v>
      </c>
      <c r="W1852" s="142">
        <f t="shared" si="863"/>
        <v>1.003609542</v>
      </c>
      <c r="X1852" s="135">
        <f t="shared" si="864"/>
        <v>2.6551365100000002</v>
      </c>
      <c r="Y1852" s="135">
        <f t="shared" si="865"/>
        <v>0</v>
      </c>
      <c r="Z1852" s="148" t="str">
        <f t="shared" si="874"/>
        <v>A+J=</v>
      </c>
      <c r="AA1852" s="140">
        <f t="shared" si="875"/>
        <v>45922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4"/>
      <c r="DX1852" s="1"/>
      <c r="DY1852" s="1"/>
      <c r="DZ1852" s="1"/>
      <c r="EA1852" s="1"/>
      <c r="EB1852" s="1"/>
      <c r="EC1852" s="1"/>
    </row>
    <row r="1853" spans="1:133" ht="15" x14ac:dyDescent="0.2">
      <c r="A1853" s="134">
        <f t="shared" si="866"/>
        <v>45906</v>
      </c>
      <c r="B1853" s="135">
        <f t="shared" si="858"/>
        <v>738.64433613000006</v>
      </c>
      <c r="C1853" s="220">
        <f t="shared" si="857"/>
        <v>524.92002443810088</v>
      </c>
      <c r="D1853" s="136">
        <f t="shared" si="867"/>
        <v>6997.15</v>
      </c>
      <c r="E1853" s="137">
        <f t="shared" si="879"/>
        <v>7036.33</v>
      </c>
      <c r="F1853" s="138">
        <f t="shared" si="880"/>
        <v>45858</v>
      </c>
      <c r="G1853" s="139">
        <f t="shared" si="859"/>
        <v>5.5994226220676957E-3</v>
      </c>
      <c r="H1853" s="140">
        <f t="shared" si="872"/>
        <v>45922</v>
      </c>
      <c r="I1853" s="140">
        <f t="shared" si="860"/>
        <v>45922</v>
      </c>
      <c r="J1853" s="141">
        <f t="shared" si="868"/>
        <v>23</v>
      </c>
      <c r="K1853" s="141">
        <f t="shared" si="882"/>
        <v>13</v>
      </c>
      <c r="L1853" s="8">
        <f t="shared" si="869"/>
        <v>1.0031610399999999</v>
      </c>
      <c r="M1853" s="142">
        <f t="shared" si="881"/>
        <v>1.00559942</v>
      </c>
      <c r="N1853" s="142">
        <f t="shared" si="876"/>
        <v>1.3972573293673869</v>
      </c>
      <c r="O1853" s="135">
        <f t="shared" si="878"/>
        <v>1.4016741100000001</v>
      </c>
      <c r="P1853" s="135">
        <f t="shared" si="861"/>
        <v>735.76680807000002</v>
      </c>
      <c r="Q1853" s="190">
        <f t="shared" si="873"/>
        <v>0</v>
      </c>
      <c r="R1853" s="191">
        <f t="shared" si="870"/>
        <v>0</v>
      </c>
      <c r="S1853" s="135">
        <f t="shared" si="862"/>
        <v>0</v>
      </c>
      <c r="T1853" s="145">
        <f t="shared" si="871"/>
        <v>7.8600000000000003E-2</v>
      </c>
      <c r="U1853" s="143">
        <f t="shared" si="877"/>
        <v>13</v>
      </c>
      <c r="V1853" s="143">
        <v>252</v>
      </c>
      <c r="W1853" s="142">
        <f t="shared" si="863"/>
        <v>1.0039109239999999</v>
      </c>
      <c r="X1853" s="135">
        <f t="shared" si="864"/>
        <v>2.8775280599999999</v>
      </c>
      <c r="Y1853" s="135">
        <f t="shared" si="865"/>
        <v>0</v>
      </c>
      <c r="Z1853" s="148" t="str">
        <f t="shared" si="874"/>
        <v>A+J=</v>
      </c>
      <c r="AA1853" s="140">
        <f t="shared" si="875"/>
        <v>45922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4"/>
      <c r="DX1853" s="1"/>
      <c r="DY1853" s="1"/>
      <c r="DZ1853" s="1"/>
      <c r="EA1853" s="1"/>
      <c r="EB1853" s="1"/>
      <c r="EC1853" s="1"/>
    </row>
    <row r="1854" spans="1:133" ht="15" x14ac:dyDescent="0.2">
      <c r="A1854" s="134">
        <f t="shared" si="866"/>
        <v>45907</v>
      </c>
      <c r="B1854" s="135">
        <f t="shared" si="858"/>
        <v>738.64433613000006</v>
      </c>
      <c r="C1854" s="220">
        <f t="shared" si="857"/>
        <v>524.92002443810088</v>
      </c>
      <c r="D1854" s="136">
        <f t="shared" si="867"/>
        <v>6997.15</v>
      </c>
      <c r="E1854" s="137">
        <f t="shared" si="879"/>
        <v>7036.33</v>
      </c>
      <c r="F1854" s="138">
        <f t="shared" si="880"/>
        <v>45858</v>
      </c>
      <c r="G1854" s="139">
        <f t="shared" si="859"/>
        <v>5.5994226220676957E-3</v>
      </c>
      <c r="H1854" s="140">
        <f t="shared" si="872"/>
        <v>45922</v>
      </c>
      <c r="I1854" s="140">
        <f t="shared" si="860"/>
        <v>45922</v>
      </c>
      <c r="J1854" s="141">
        <f t="shared" si="868"/>
        <v>23</v>
      </c>
      <c r="K1854" s="141">
        <f t="shared" si="882"/>
        <v>13</v>
      </c>
      <c r="L1854" s="8">
        <f t="shared" si="869"/>
        <v>1.0031610399999999</v>
      </c>
      <c r="M1854" s="142">
        <f t="shared" si="881"/>
        <v>1.00559942</v>
      </c>
      <c r="N1854" s="142">
        <f t="shared" si="876"/>
        <v>1.3972573293673869</v>
      </c>
      <c r="O1854" s="135">
        <f t="shared" si="878"/>
        <v>1.4016741100000001</v>
      </c>
      <c r="P1854" s="135">
        <f t="shared" si="861"/>
        <v>735.76680807000002</v>
      </c>
      <c r="Q1854" s="190">
        <f t="shared" si="873"/>
        <v>0</v>
      </c>
      <c r="R1854" s="191">
        <f t="shared" si="870"/>
        <v>0</v>
      </c>
      <c r="S1854" s="135">
        <f t="shared" si="862"/>
        <v>0</v>
      </c>
      <c r="T1854" s="145">
        <f t="shared" si="871"/>
        <v>7.8600000000000003E-2</v>
      </c>
      <c r="U1854" s="143">
        <f t="shared" si="877"/>
        <v>13</v>
      </c>
      <c r="V1854" s="143">
        <v>252</v>
      </c>
      <c r="W1854" s="142">
        <f t="shared" si="863"/>
        <v>1.0039109239999999</v>
      </c>
      <c r="X1854" s="135">
        <f t="shared" si="864"/>
        <v>2.8775280599999999</v>
      </c>
      <c r="Y1854" s="135">
        <f t="shared" si="865"/>
        <v>0</v>
      </c>
      <c r="Z1854" s="148" t="str">
        <f t="shared" si="874"/>
        <v>A+J=</v>
      </c>
      <c r="AA1854" s="140">
        <f t="shared" si="875"/>
        <v>45922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4"/>
      <c r="DX1854" s="1"/>
      <c r="DY1854" s="1"/>
      <c r="DZ1854" s="1"/>
      <c r="EA1854" s="1"/>
      <c r="EB1854" s="1"/>
      <c r="EC1854" s="1"/>
    </row>
    <row r="1855" spans="1:133" ht="15" x14ac:dyDescent="0.2">
      <c r="A1855" s="134">
        <f t="shared" si="866"/>
        <v>45908</v>
      </c>
      <c r="B1855" s="135">
        <f t="shared" si="858"/>
        <v>738.64433613000006</v>
      </c>
      <c r="C1855" s="220">
        <f t="shared" si="857"/>
        <v>524.92002443810088</v>
      </c>
      <c r="D1855" s="136">
        <f t="shared" si="867"/>
        <v>6997.15</v>
      </c>
      <c r="E1855" s="137">
        <f t="shared" si="879"/>
        <v>7036.33</v>
      </c>
      <c r="F1855" s="138">
        <f t="shared" si="880"/>
        <v>45858</v>
      </c>
      <c r="G1855" s="139">
        <f t="shared" si="859"/>
        <v>5.5994226220676957E-3</v>
      </c>
      <c r="H1855" s="140">
        <f t="shared" si="872"/>
        <v>45922</v>
      </c>
      <c r="I1855" s="140">
        <f t="shared" si="860"/>
        <v>45922</v>
      </c>
      <c r="J1855" s="141">
        <f t="shared" si="868"/>
        <v>23</v>
      </c>
      <c r="K1855" s="141">
        <f t="shared" si="882"/>
        <v>13</v>
      </c>
      <c r="L1855" s="8">
        <f t="shared" si="869"/>
        <v>1.0031610399999999</v>
      </c>
      <c r="M1855" s="142">
        <f t="shared" si="881"/>
        <v>1.00559942</v>
      </c>
      <c r="N1855" s="142">
        <f t="shared" si="876"/>
        <v>1.3972573293673869</v>
      </c>
      <c r="O1855" s="135">
        <f t="shared" si="878"/>
        <v>1.4016741100000001</v>
      </c>
      <c r="P1855" s="135">
        <f t="shared" si="861"/>
        <v>735.76680807000002</v>
      </c>
      <c r="Q1855" s="190">
        <f t="shared" si="873"/>
        <v>0</v>
      </c>
      <c r="R1855" s="191">
        <f t="shared" si="870"/>
        <v>0</v>
      </c>
      <c r="S1855" s="135">
        <f t="shared" si="862"/>
        <v>0</v>
      </c>
      <c r="T1855" s="145">
        <f t="shared" si="871"/>
        <v>7.8600000000000003E-2</v>
      </c>
      <c r="U1855" s="143">
        <f t="shared" si="877"/>
        <v>13</v>
      </c>
      <c r="V1855" s="143">
        <v>252</v>
      </c>
      <c r="W1855" s="142">
        <f t="shared" si="863"/>
        <v>1.0039109239999999</v>
      </c>
      <c r="X1855" s="135">
        <f t="shared" si="864"/>
        <v>2.8775280599999999</v>
      </c>
      <c r="Y1855" s="135">
        <f t="shared" si="865"/>
        <v>0</v>
      </c>
      <c r="Z1855" s="148" t="str">
        <f t="shared" si="874"/>
        <v>A+J=</v>
      </c>
      <c r="AA1855" s="140">
        <f t="shared" si="875"/>
        <v>45922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4"/>
      <c r="DX1855" s="1"/>
      <c r="DY1855" s="1"/>
      <c r="DZ1855" s="1"/>
      <c r="EA1855" s="1"/>
      <c r="EB1855" s="1"/>
      <c r="EC1855" s="1"/>
    </row>
    <row r="1856" spans="1:133" ht="15" x14ac:dyDescent="0.2">
      <c r="A1856" s="134">
        <f t="shared" si="866"/>
        <v>45909</v>
      </c>
      <c r="B1856" s="135">
        <f t="shared" si="858"/>
        <v>739.04554852000001</v>
      </c>
      <c r="C1856" s="220">
        <f t="shared" si="857"/>
        <v>524.92002443810088</v>
      </c>
      <c r="D1856" s="136">
        <f t="shared" si="867"/>
        <v>6997.15</v>
      </c>
      <c r="E1856" s="137">
        <f t="shared" si="879"/>
        <v>7036.33</v>
      </c>
      <c r="F1856" s="138">
        <f t="shared" si="880"/>
        <v>45858</v>
      </c>
      <c r="G1856" s="139">
        <f t="shared" si="859"/>
        <v>5.5994226220676957E-3</v>
      </c>
      <c r="H1856" s="140">
        <f t="shared" si="872"/>
        <v>45922</v>
      </c>
      <c r="I1856" s="140">
        <f t="shared" si="860"/>
        <v>45922</v>
      </c>
      <c r="J1856" s="141">
        <f t="shared" si="868"/>
        <v>23</v>
      </c>
      <c r="K1856" s="141">
        <f t="shared" si="882"/>
        <v>14</v>
      </c>
      <c r="L1856" s="8">
        <f t="shared" si="869"/>
        <v>1.00340461</v>
      </c>
      <c r="M1856" s="142">
        <f t="shared" si="881"/>
        <v>1.00559942</v>
      </c>
      <c r="N1856" s="142">
        <f t="shared" si="876"/>
        <v>1.3972573293673869</v>
      </c>
      <c r="O1856" s="135">
        <f t="shared" si="878"/>
        <v>1.4020144400000001</v>
      </c>
      <c r="P1856" s="135">
        <f t="shared" si="861"/>
        <v>735.94545410000001</v>
      </c>
      <c r="Q1856" s="190">
        <f t="shared" si="873"/>
        <v>0</v>
      </c>
      <c r="R1856" s="191">
        <f t="shared" si="870"/>
        <v>0</v>
      </c>
      <c r="S1856" s="135">
        <f t="shared" si="862"/>
        <v>0</v>
      </c>
      <c r="T1856" s="145">
        <f t="shared" si="871"/>
        <v>7.8600000000000003E-2</v>
      </c>
      <c r="U1856" s="143">
        <f t="shared" si="877"/>
        <v>14</v>
      </c>
      <c r="V1856" s="143">
        <v>252</v>
      </c>
      <c r="W1856" s="142">
        <f t="shared" si="863"/>
        <v>1.0042123970000001</v>
      </c>
      <c r="X1856" s="135">
        <f t="shared" si="864"/>
        <v>3.10009442</v>
      </c>
      <c r="Y1856" s="135">
        <f t="shared" si="865"/>
        <v>0</v>
      </c>
      <c r="Z1856" s="148" t="str">
        <f t="shared" si="874"/>
        <v>A+J=</v>
      </c>
      <c r="AA1856" s="140">
        <f t="shared" si="875"/>
        <v>45922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4"/>
      <c r="DX1856" s="1"/>
      <c r="DY1856" s="1"/>
      <c r="DZ1856" s="1"/>
      <c r="EA1856" s="1"/>
      <c r="EB1856" s="1"/>
      <c r="EC1856" s="1"/>
    </row>
    <row r="1857" spans="1:133" ht="15" x14ac:dyDescent="0.2">
      <c r="A1857" s="134">
        <f t="shared" si="866"/>
        <v>45910</v>
      </c>
      <c r="B1857" s="135">
        <f t="shared" si="858"/>
        <v>739.44698834000008</v>
      </c>
      <c r="C1857" s="220">
        <f t="shared" si="857"/>
        <v>524.92002443810088</v>
      </c>
      <c r="D1857" s="136">
        <f t="shared" si="867"/>
        <v>6997.15</v>
      </c>
      <c r="E1857" s="137">
        <f t="shared" si="879"/>
        <v>7036.33</v>
      </c>
      <c r="F1857" s="138">
        <f t="shared" si="880"/>
        <v>45858</v>
      </c>
      <c r="G1857" s="139">
        <f t="shared" si="859"/>
        <v>5.5994226220676957E-3</v>
      </c>
      <c r="H1857" s="140">
        <f t="shared" si="872"/>
        <v>45922</v>
      </c>
      <c r="I1857" s="140">
        <f t="shared" si="860"/>
        <v>45922</v>
      </c>
      <c r="J1857" s="141">
        <f t="shared" si="868"/>
        <v>23</v>
      </c>
      <c r="K1857" s="141">
        <f t="shared" si="882"/>
        <v>15</v>
      </c>
      <c r="L1857" s="8">
        <f t="shared" si="869"/>
        <v>1.0036482499999999</v>
      </c>
      <c r="M1857" s="142">
        <f t="shared" si="881"/>
        <v>1.00559942</v>
      </c>
      <c r="N1857" s="142">
        <f t="shared" si="876"/>
        <v>1.3972573293673869</v>
      </c>
      <c r="O1857" s="135">
        <f t="shared" si="878"/>
        <v>1.4023548699999999</v>
      </c>
      <c r="P1857" s="135">
        <f t="shared" si="861"/>
        <v>736.12415263000003</v>
      </c>
      <c r="Q1857" s="190">
        <f t="shared" si="873"/>
        <v>0</v>
      </c>
      <c r="R1857" s="191">
        <f t="shared" si="870"/>
        <v>0</v>
      </c>
      <c r="S1857" s="135">
        <f t="shared" si="862"/>
        <v>0</v>
      </c>
      <c r="T1857" s="145">
        <f t="shared" si="871"/>
        <v>7.8600000000000003E-2</v>
      </c>
      <c r="U1857" s="143">
        <f t="shared" si="877"/>
        <v>15</v>
      </c>
      <c r="V1857" s="143">
        <v>252</v>
      </c>
      <c r="W1857" s="142">
        <f t="shared" si="863"/>
        <v>1.004513961</v>
      </c>
      <c r="X1857" s="135">
        <f t="shared" si="864"/>
        <v>3.3228357100000001</v>
      </c>
      <c r="Y1857" s="135">
        <f t="shared" si="865"/>
        <v>0</v>
      </c>
      <c r="Z1857" s="148" t="str">
        <f t="shared" si="874"/>
        <v>A+J=</v>
      </c>
      <c r="AA1857" s="140">
        <f t="shared" si="875"/>
        <v>45922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4"/>
      <c r="DX1857" s="1"/>
      <c r="DY1857" s="1"/>
      <c r="DZ1857" s="1"/>
      <c r="EA1857" s="1"/>
      <c r="EB1857" s="1"/>
      <c r="EC1857" s="1"/>
    </row>
    <row r="1858" spans="1:133" ht="15" x14ac:dyDescent="0.2">
      <c r="A1858" s="134">
        <f t="shared" si="866"/>
        <v>45911</v>
      </c>
      <c r="B1858" s="135">
        <f t="shared" si="858"/>
        <v>739.84862858000008</v>
      </c>
      <c r="C1858" s="220">
        <f t="shared" si="857"/>
        <v>524.92002443810088</v>
      </c>
      <c r="D1858" s="136">
        <f t="shared" si="867"/>
        <v>6997.15</v>
      </c>
      <c r="E1858" s="137">
        <f t="shared" si="879"/>
        <v>7036.33</v>
      </c>
      <c r="F1858" s="138">
        <f t="shared" si="880"/>
        <v>45858</v>
      </c>
      <c r="G1858" s="139">
        <f t="shared" si="859"/>
        <v>5.5994226220676957E-3</v>
      </c>
      <c r="H1858" s="140">
        <f t="shared" si="872"/>
        <v>45922</v>
      </c>
      <c r="I1858" s="140">
        <f t="shared" si="860"/>
        <v>45922</v>
      </c>
      <c r="J1858" s="141">
        <f t="shared" si="868"/>
        <v>23</v>
      </c>
      <c r="K1858" s="141">
        <f t="shared" si="882"/>
        <v>16</v>
      </c>
      <c r="L1858" s="8">
        <f t="shared" si="869"/>
        <v>1.00389193</v>
      </c>
      <c r="M1858" s="142">
        <f t="shared" si="881"/>
        <v>1.00559942</v>
      </c>
      <c r="N1858" s="142">
        <f t="shared" si="876"/>
        <v>1.3972573293673869</v>
      </c>
      <c r="O1858" s="135">
        <f t="shared" si="878"/>
        <v>1.4026953499999999</v>
      </c>
      <c r="P1858" s="135">
        <f t="shared" si="861"/>
        <v>736.30287740000006</v>
      </c>
      <c r="Q1858" s="190">
        <f t="shared" si="873"/>
        <v>0</v>
      </c>
      <c r="R1858" s="191">
        <f t="shared" si="870"/>
        <v>0</v>
      </c>
      <c r="S1858" s="135">
        <f t="shared" si="862"/>
        <v>0</v>
      </c>
      <c r="T1858" s="145">
        <f t="shared" si="871"/>
        <v>7.8600000000000003E-2</v>
      </c>
      <c r="U1858" s="143">
        <f t="shared" si="877"/>
        <v>16</v>
      </c>
      <c r="V1858" s="143">
        <v>252</v>
      </c>
      <c r="W1858" s="142">
        <f t="shared" si="863"/>
        <v>1.0048156150000001</v>
      </c>
      <c r="X1858" s="135">
        <f t="shared" si="864"/>
        <v>3.5457511799999999</v>
      </c>
      <c r="Y1858" s="135">
        <f t="shared" si="865"/>
        <v>0</v>
      </c>
      <c r="Z1858" s="148" t="str">
        <f t="shared" si="874"/>
        <v>A+J=</v>
      </c>
      <c r="AA1858" s="140">
        <f t="shared" si="875"/>
        <v>45922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4"/>
      <c r="DX1858" s="1"/>
      <c r="DY1858" s="1"/>
      <c r="DZ1858" s="1"/>
      <c r="EA1858" s="1"/>
      <c r="EB1858" s="1"/>
      <c r="EC1858" s="1"/>
    </row>
    <row r="1859" spans="1:133" ht="15" x14ac:dyDescent="0.2">
      <c r="A1859" s="134">
        <f t="shared" si="866"/>
        <v>45912</v>
      </c>
      <c r="B1859" s="135">
        <f t="shared" si="858"/>
        <v>740.25049641999999</v>
      </c>
      <c r="C1859" s="220">
        <f t="shared" si="857"/>
        <v>524.92002443810088</v>
      </c>
      <c r="D1859" s="136">
        <f t="shared" si="867"/>
        <v>6997.15</v>
      </c>
      <c r="E1859" s="137">
        <f t="shared" si="879"/>
        <v>7036.33</v>
      </c>
      <c r="F1859" s="138">
        <f t="shared" si="880"/>
        <v>45858</v>
      </c>
      <c r="G1859" s="139">
        <f t="shared" si="859"/>
        <v>5.5994226220676957E-3</v>
      </c>
      <c r="H1859" s="140">
        <f t="shared" si="872"/>
        <v>45922</v>
      </c>
      <c r="I1859" s="140">
        <f t="shared" si="860"/>
        <v>45922</v>
      </c>
      <c r="J1859" s="141">
        <f t="shared" si="868"/>
        <v>23</v>
      </c>
      <c r="K1859" s="141">
        <f t="shared" si="882"/>
        <v>17</v>
      </c>
      <c r="L1859" s="8">
        <f t="shared" si="869"/>
        <v>1.0041356800000001</v>
      </c>
      <c r="M1859" s="142">
        <f t="shared" si="881"/>
        <v>1.00559942</v>
      </c>
      <c r="N1859" s="142">
        <f t="shared" si="876"/>
        <v>1.3972573293673869</v>
      </c>
      <c r="O1859" s="135">
        <f t="shared" si="878"/>
        <v>1.4030359299999999</v>
      </c>
      <c r="P1859" s="135">
        <f t="shared" si="861"/>
        <v>736.48165466</v>
      </c>
      <c r="Q1859" s="190">
        <f t="shared" si="873"/>
        <v>0</v>
      </c>
      <c r="R1859" s="191">
        <f t="shared" si="870"/>
        <v>0</v>
      </c>
      <c r="S1859" s="135">
        <f t="shared" si="862"/>
        <v>0</v>
      </c>
      <c r="T1859" s="145">
        <f t="shared" si="871"/>
        <v>7.8600000000000003E-2</v>
      </c>
      <c r="U1859" s="143">
        <f t="shared" si="877"/>
        <v>17</v>
      </c>
      <c r="V1859" s="143">
        <v>252</v>
      </c>
      <c r="W1859" s="142">
        <f t="shared" si="863"/>
        <v>1.0051173600000001</v>
      </c>
      <c r="X1859" s="135">
        <f t="shared" si="864"/>
        <v>3.7688417599999999</v>
      </c>
      <c r="Y1859" s="135">
        <f t="shared" si="865"/>
        <v>0</v>
      </c>
      <c r="Z1859" s="148" t="str">
        <f t="shared" si="874"/>
        <v>A+J=</v>
      </c>
      <c r="AA1859" s="140">
        <f t="shared" si="875"/>
        <v>45922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4"/>
      <c r="DX1859" s="1"/>
      <c r="DY1859" s="1"/>
      <c r="DZ1859" s="1"/>
      <c r="EA1859" s="1"/>
      <c r="EB1859" s="1"/>
      <c r="EC1859" s="1"/>
    </row>
    <row r="1860" spans="1:133" ht="15" x14ac:dyDescent="0.2">
      <c r="A1860" s="134">
        <f t="shared" si="866"/>
        <v>45913</v>
      </c>
      <c r="B1860" s="135">
        <f t="shared" si="858"/>
        <v>740.65258668000001</v>
      </c>
      <c r="C1860" s="220">
        <f t="shared" si="857"/>
        <v>524.92002443810088</v>
      </c>
      <c r="D1860" s="136">
        <f t="shared" si="867"/>
        <v>6997.15</v>
      </c>
      <c r="E1860" s="137">
        <f t="shared" si="879"/>
        <v>7036.33</v>
      </c>
      <c r="F1860" s="138">
        <f t="shared" si="880"/>
        <v>45858</v>
      </c>
      <c r="G1860" s="139">
        <f t="shared" si="859"/>
        <v>5.5994226220676957E-3</v>
      </c>
      <c r="H1860" s="140">
        <f t="shared" si="872"/>
        <v>45922</v>
      </c>
      <c r="I1860" s="140">
        <f t="shared" si="860"/>
        <v>45922</v>
      </c>
      <c r="J1860" s="141">
        <f t="shared" si="868"/>
        <v>23</v>
      </c>
      <c r="K1860" s="141">
        <f t="shared" si="882"/>
        <v>18</v>
      </c>
      <c r="L1860" s="8">
        <f t="shared" si="869"/>
        <v>1.00437949</v>
      </c>
      <c r="M1860" s="142">
        <f t="shared" si="881"/>
        <v>1.00559942</v>
      </c>
      <c r="N1860" s="142">
        <f t="shared" si="876"/>
        <v>1.3972573293673869</v>
      </c>
      <c r="O1860" s="135">
        <f t="shared" si="878"/>
        <v>1.4033766000000001</v>
      </c>
      <c r="P1860" s="135">
        <f t="shared" si="861"/>
        <v>736.66047916000002</v>
      </c>
      <c r="Q1860" s="190">
        <f t="shared" si="873"/>
        <v>0</v>
      </c>
      <c r="R1860" s="191">
        <f t="shared" si="870"/>
        <v>0</v>
      </c>
      <c r="S1860" s="135">
        <f t="shared" si="862"/>
        <v>0</v>
      </c>
      <c r="T1860" s="145">
        <f t="shared" si="871"/>
        <v>7.8600000000000003E-2</v>
      </c>
      <c r="U1860" s="143">
        <f t="shared" si="877"/>
        <v>18</v>
      </c>
      <c r="V1860" s="143">
        <v>252</v>
      </c>
      <c r="W1860" s="142">
        <f t="shared" si="863"/>
        <v>1.0054191960000001</v>
      </c>
      <c r="X1860" s="135">
        <f t="shared" si="864"/>
        <v>3.9921075199999998</v>
      </c>
      <c r="Y1860" s="135">
        <f t="shared" si="865"/>
        <v>0</v>
      </c>
      <c r="Z1860" s="148" t="str">
        <f t="shared" si="874"/>
        <v>A+J=</v>
      </c>
      <c r="AA1860" s="140">
        <f t="shared" si="875"/>
        <v>45922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4"/>
      <c r="DX1860" s="1"/>
      <c r="DY1860" s="1"/>
      <c r="DZ1860" s="1"/>
      <c r="EA1860" s="1"/>
      <c r="EB1860" s="1"/>
      <c r="EC1860" s="1"/>
    </row>
    <row r="1861" spans="1:133" ht="15" x14ac:dyDescent="0.2">
      <c r="A1861" s="134">
        <f t="shared" si="866"/>
        <v>45914</v>
      </c>
      <c r="B1861" s="135">
        <f t="shared" si="858"/>
        <v>740.65258668000001</v>
      </c>
      <c r="C1861" s="220">
        <f t="shared" si="857"/>
        <v>524.92002443810088</v>
      </c>
      <c r="D1861" s="136">
        <f t="shared" si="867"/>
        <v>6997.15</v>
      </c>
      <c r="E1861" s="137">
        <f t="shared" si="879"/>
        <v>7036.33</v>
      </c>
      <c r="F1861" s="138">
        <f t="shared" si="880"/>
        <v>45858</v>
      </c>
      <c r="G1861" s="139">
        <f t="shared" si="859"/>
        <v>5.5994226220676957E-3</v>
      </c>
      <c r="H1861" s="140">
        <f t="shared" si="872"/>
        <v>45922</v>
      </c>
      <c r="I1861" s="140">
        <f t="shared" si="860"/>
        <v>45922</v>
      </c>
      <c r="J1861" s="141">
        <f t="shared" si="868"/>
        <v>23</v>
      </c>
      <c r="K1861" s="141">
        <f t="shared" si="882"/>
        <v>18</v>
      </c>
      <c r="L1861" s="8">
        <f t="shared" si="869"/>
        <v>1.00437949</v>
      </c>
      <c r="M1861" s="142">
        <f t="shared" si="881"/>
        <v>1.00559942</v>
      </c>
      <c r="N1861" s="142">
        <f t="shared" si="876"/>
        <v>1.3972573293673869</v>
      </c>
      <c r="O1861" s="135">
        <f t="shared" si="878"/>
        <v>1.4033766000000001</v>
      </c>
      <c r="P1861" s="135">
        <f t="shared" si="861"/>
        <v>736.66047916000002</v>
      </c>
      <c r="Q1861" s="190">
        <f t="shared" si="873"/>
        <v>0</v>
      </c>
      <c r="R1861" s="191">
        <f t="shared" si="870"/>
        <v>0</v>
      </c>
      <c r="S1861" s="135">
        <f t="shared" si="862"/>
        <v>0</v>
      </c>
      <c r="T1861" s="145">
        <f t="shared" si="871"/>
        <v>7.8600000000000003E-2</v>
      </c>
      <c r="U1861" s="143">
        <f t="shared" si="877"/>
        <v>18</v>
      </c>
      <c r="V1861" s="143">
        <v>252</v>
      </c>
      <c r="W1861" s="142">
        <f t="shared" si="863"/>
        <v>1.0054191960000001</v>
      </c>
      <c r="X1861" s="135">
        <f t="shared" si="864"/>
        <v>3.9921075199999998</v>
      </c>
      <c r="Y1861" s="135">
        <f t="shared" si="865"/>
        <v>0</v>
      </c>
      <c r="Z1861" s="148" t="str">
        <f t="shared" si="874"/>
        <v>A+J=</v>
      </c>
      <c r="AA1861" s="140">
        <f t="shared" si="875"/>
        <v>45922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4"/>
      <c r="DX1861" s="1"/>
      <c r="DY1861" s="1"/>
      <c r="DZ1861" s="1"/>
      <c r="EA1861" s="1"/>
      <c r="EB1861" s="1"/>
      <c r="EC1861" s="1"/>
    </row>
    <row r="1862" spans="1:133" ht="15" x14ac:dyDescent="0.2">
      <c r="A1862" s="134">
        <f t="shared" si="866"/>
        <v>45915</v>
      </c>
      <c r="B1862" s="135">
        <f t="shared" si="858"/>
        <v>740.65258668000001</v>
      </c>
      <c r="C1862" s="220">
        <f t="shared" si="857"/>
        <v>524.92002443810088</v>
      </c>
      <c r="D1862" s="136">
        <f t="shared" si="867"/>
        <v>6997.15</v>
      </c>
      <c r="E1862" s="137">
        <f t="shared" si="879"/>
        <v>7036.33</v>
      </c>
      <c r="F1862" s="138">
        <f t="shared" si="880"/>
        <v>45858</v>
      </c>
      <c r="G1862" s="139">
        <f t="shared" si="859"/>
        <v>5.5994226220676957E-3</v>
      </c>
      <c r="H1862" s="140">
        <f t="shared" si="872"/>
        <v>45922</v>
      </c>
      <c r="I1862" s="140">
        <f t="shared" si="860"/>
        <v>45922</v>
      </c>
      <c r="J1862" s="141">
        <f t="shared" si="868"/>
        <v>23</v>
      </c>
      <c r="K1862" s="141">
        <f t="shared" si="882"/>
        <v>18</v>
      </c>
      <c r="L1862" s="8">
        <f t="shared" si="869"/>
        <v>1.00437949</v>
      </c>
      <c r="M1862" s="142">
        <f t="shared" si="881"/>
        <v>1.00559942</v>
      </c>
      <c r="N1862" s="142">
        <f t="shared" si="876"/>
        <v>1.3972573293673869</v>
      </c>
      <c r="O1862" s="135">
        <f t="shared" si="878"/>
        <v>1.4033766000000001</v>
      </c>
      <c r="P1862" s="135">
        <f t="shared" si="861"/>
        <v>736.66047916000002</v>
      </c>
      <c r="Q1862" s="190">
        <f t="shared" si="873"/>
        <v>0</v>
      </c>
      <c r="R1862" s="191">
        <f t="shared" si="870"/>
        <v>0</v>
      </c>
      <c r="S1862" s="135">
        <f t="shared" si="862"/>
        <v>0</v>
      </c>
      <c r="T1862" s="145">
        <f t="shared" si="871"/>
        <v>7.8600000000000003E-2</v>
      </c>
      <c r="U1862" s="143">
        <f t="shared" si="877"/>
        <v>18</v>
      </c>
      <c r="V1862" s="143">
        <v>252</v>
      </c>
      <c r="W1862" s="142">
        <f t="shared" si="863"/>
        <v>1.0054191960000001</v>
      </c>
      <c r="X1862" s="135">
        <f t="shared" si="864"/>
        <v>3.9921075199999998</v>
      </c>
      <c r="Y1862" s="135">
        <f t="shared" si="865"/>
        <v>0</v>
      </c>
      <c r="Z1862" s="148" t="str">
        <f t="shared" si="874"/>
        <v>A+J=</v>
      </c>
      <c r="AA1862" s="140">
        <f t="shared" si="875"/>
        <v>45922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4"/>
      <c r="DX1862" s="1"/>
      <c r="DY1862" s="1"/>
      <c r="DZ1862" s="1"/>
      <c r="EA1862" s="1"/>
      <c r="EB1862" s="1"/>
      <c r="EC1862" s="1"/>
    </row>
    <row r="1863" spans="1:133" ht="15" x14ac:dyDescent="0.2">
      <c r="A1863" s="134">
        <f t="shared" si="866"/>
        <v>45916</v>
      </c>
      <c r="B1863" s="135">
        <f t="shared" si="858"/>
        <v>741.05489345000001</v>
      </c>
      <c r="C1863" s="220">
        <f t="shared" si="857"/>
        <v>524.92002443810088</v>
      </c>
      <c r="D1863" s="136">
        <f t="shared" si="867"/>
        <v>6997.15</v>
      </c>
      <c r="E1863" s="137">
        <f t="shared" si="879"/>
        <v>7036.33</v>
      </c>
      <c r="F1863" s="138">
        <f t="shared" si="880"/>
        <v>45858</v>
      </c>
      <c r="G1863" s="139">
        <f t="shared" si="859"/>
        <v>5.5994226220676957E-3</v>
      </c>
      <c r="H1863" s="140">
        <f t="shared" si="872"/>
        <v>45922</v>
      </c>
      <c r="I1863" s="140">
        <f t="shared" si="860"/>
        <v>45922</v>
      </c>
      <c r="J1863" s="141">
        <f t="shared" si="868"/>
        <v>23</v>
      </c>
      <c r="K1863" s="141">
        <f t="shared" si="882"/>
        <v>19</v>
      </c>
      <c r="L1863" s="8">
        <f t="shared" si="869"/>
        <v>1.0046233600000001</v>
      </c>
      <c r="M1863" s="142">
        <f t="shared" si="881"/>
        <v>1.00559942</v>
      </c>
      <c r="N1863" s="142">
        <f t="shared" si="876"/>
        <v>1.3972573293673869</v>
      </c>
      <c r="O1863" s="135">
        <f t="shared" si="878"/>
        <v>1.40371735</v>
      </c>
      <c r="P1863" s="135">
        <f t="shared" si="861"/>
        <v>736.83934566000005</v>
      </c>
      <c r="Q1863" s="190">
        <f t="shared" si="873"/>
        <v>0</v>
      </c>
      <c r="R1863" s="191">
        <f t="shared" si="870"/>
        <v>0</v>
      </c>
      <c r="S1863" s="135">
        <f t="shared" si="862"/>
        <v>0</v>
      </c>
      <c r="T1863" s="145">
        <f t="shared" si="871"/>
        <v>7.8600000000000003E-2</v>
      </c>
      <c r="U1863" s="143">
        <f t="shared" si="877"/>
        <v>19</v>
      </c>
      <c r="V1863" s="143">
        <v>252</v>
      </c>
      <c r="W1863" s="142">
        <f t="shared" si="863"/>
        <v>1.005721122</v>
      </c>
      <c r="X1863" s="135">
        <f t="shared" si="864"/>
        <v>4.2155477899999996</v>
      </c>
      <c r="Y1863" s="135">
        <f t="shared" si="865"/>
        <v>0</v>
      </c>
      <c r="Z1863" s="148" t="str">
        <f t="shared" si="874"/>
        <v>A+J=</v>
      </c>
      <c r="AA1863" s="140">
        <f t="shared" si="875"/>
        <v>45922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4"/>
      <c r="DX1863" s="1"/>
      <c r="DY1863" s="1"/>
      <c r="DZ1863" s="1"/>
      <c r="EA1863" s="1"/>
      <c r="EB1863" s="1"/>
      <c r="EC1863" s="1"/>
    </row>
    <row r="1864" spans="1:133" ht="15" x14ac:dyDescent="0.2">
      <c r="A1864" s="134">
        <f t="shared" si="866"/>
        <v>45917</v>
      </c>
      <c r="B1864" s="135">
        <f t="shared" si="858"/>
        <v>741.45741152000005</v>
      </c>
      <c r="C1864" s="220">
        <f t="shared" si="857"/>
        <v>524.92002443810088</v>
      </c>
      <c r="D1864" s="136">
        <f t="shared" si="867"/>
        <v>6997.15</v>
      </c>
      <c r="E1864" s="137">
        <f t="shared" si="879"/>
        <v>7036.33</v>
      </c>
      <c r="F1864" s="138">
        <f t="shared" si="880"/>
        <v>45858</v>
      </c>
      <c r="G1864" s="139">
        <f t="shared" si="859"/>
        <v>5.5994226220676957E-3</v>
      </c>
      <c r="H1864" s="140">
        <f t="shared" si="872"/>
        <v>45922</v>
      </c>
      <c r="I1864" s="140">
        <f t="shared" si="860"/>
        <v>45922</v>
      </c>
      <c r="J1864" s="141">
        <f t="shared" si="868"/>
        <v>23</v>
      </c>
      <c r="K1864" s="141">
        <f t="shared" si="882"/>
        <v>20</v>
      </c>
      <c r="L1864" s="8">
        <f t="shared" si="869"/>
        <v>1.00486728</v>
      </c>
      <c r="M1864" s="142">
        <f t="shared" si="881"/>
        <v>1.00559942</v>
      </c>
      <c r="N1864" s="142">
        <f t="shared" si="876"/>
        <v>1.3972573293673869</v>
      </c>
      <c r="O1864" s="135">
        <f t="shared" si="878"/>
        <v>1.4040581700000001</v>
      </c>
      <c r="P1864" s="135">
        <f t="shared" si="861"/>
        <v>737.0182489</v>
      </c>
      <c r="Q1864" s="190">
        <f t="shared" si="873"/>
        <v>0</v>
      </c>
      <c r="R1864" s="191">
        <f t="shared" si="870"/>
        <v>0</v>
      </c>
      <c r="S1864" s="135">
        <f t="shared" si="862"/>
        <v>0</v>
      </c>
      <c r="T1864" s="145">
        <f t="shared" si="871"/>
        <v>7.8600000000000003E-2</v>
      </c>
      <c r="U1864" s="143">
        <f t="shared" si="877"/>
        <v>20</v>
      </c>
      <c r="V1864" s="143">
        <v>252</v>
      </c>
      <c r="W1864" s="142">
        <f t="shared" si="863"/>
        <v>1.006023138</v>
      </c>
      <c r="X1864" s="135">
        <f t="shared" si="864"/>
        <v>4.4391626200000003</v>
      </c>
      <c r="Y1864" s="135">
        <f t="shared" si="865"/>
        <v>0</v>
      </c>
      <c r="Z1864" s="148" t="str">
        <f t="shared" si="874"/>
        <v>A+J=</v>
      </c>
      <c r="AA1864" s="140">
        <f t="shared" si="875"/>
        <v>45922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4"/>
      <c r="DX1864" s="1"/>
      <c r="DY1864" s="1"/>
      <c r="DZ1864" s="1"/>
      <c r="EA1864" s="1"/>
      <c r="EB1864" s="1"/>
      <c r="EC1864" s="1"/>
    </row>
    <row r="1865" spans="1:133" ht="15" x14ac:dyDescent="0.2">
      <c r="A1865" s="134">
        <f t="shared" si="866"/>
        <v>45918</v>
      </c>
      <c r="B1865" s="135">
        <f t="shared" si="858"/>
        <v>741.86015301999998</v>
      </c>
      <c r="C1865" s="220">
        <f t="shared" ref="C1865:C1928" si="883">C1864-(S1864/O1864)</f>
        <v>524.92002443810088</v>
      </c>
      <c r="D1865" s="136">
        <f t="shared" si="867"/>
        <v>6997.15</v>
      </c>
      <c r="E1865" s="137">
        <f t="shared" si="879"/>
        <v>7036.33</v>
      </c>
      <c r="F1865" s="138">
        <f t="shared" si="880"/>
        <v>45858</v>
      </c>
      <c r="G1865" s="139">
        <f t="shared" si="859"/>
        <v>5.5994226220676957E-3</v>
      </c>
      <c r="H1865" s="140">
        <f t="shared" si="872"/>
        <v>45922</v>
      </c>
      <c r="I1865" s="140">
        <f t="shared" si="860"/>
        <v>45922</v>
      </c>
      <c r="J1865" s="141">
        <f t="shared" si="868"/>
        <v>23</v>
      </c>
      <c r="K1865" s="141">
        <f t="shared" si="882"/>
        <v>21</v>
      </c>
      <c r="L1865" s="8">
        <f t="shared" si="869"/>
        <v>1.00511127</v>
      </c>
      <c r="M1865" s="142">
        <f t="shared" si="881"/>
        <v>1.00559942</v>
      </c>
      <c r="N1865" s="142">
        <f t="shared" si="876"/>
        <v>1.3972573293673869</v>
      </c>
      <c r="O1865" s="135">
        <f t="shared" si="878"/>
        <v>1.4043990799999999</v>
      </c>
      <c r="P1865" s="135">
        <f t="shared" si="861"/>
        <v>737.19719939000004</v>
      </c>
      <c r="Q1865" s="190">
        <f t="shared" si="873"/>
        <v>0</v>
      </c>
      <c r="R1865" s="191">
        <f t="shared" si="870"/>
        <v>0</v>
      </c>
      <c r="S1865" s="135">
        <f t="shared" si="862"/>
        <v>0</v>
      </c>
      <c r="T1865" s="145">
        <f t="shared" si="871"/>
        <v>7.8600000000000003E-2</v>
      </c>
      <c r="U1865" s="143">
        <f t="shared" si="877"/>
        <v>21</v>
      </c>
      <c r="V1865" s="143">
        <v>252</v>
      </c>
      <c r="W1865" s="142">
        <f t="shared" si="863"/>
        <v>1.0063252460000001</v>
      </c>
      <c r="X1865" s="135">
        <f t="shared" si="864"/>
        <v>4.6629536299999996</v>
      </c>
      <c r="Y1865" s="135">
        <f t="shared" si="865"/>
        <v>0</v>
      </c>
      <c r="Z1865" s="148" t="str">
        <f t="shared" si="874"/>
        <v>A+J=</v>
      </c>
      <c r="AA1865" s="140">
        <f t="shared" si="875"/>
        <v>45922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4"/>
      <c r="DX1865" s="1"/>
      <c r="DY1865" s="1"/>
      <c r="DZ1865" s="1"/>
      <c r="EA1865" s="1"/>
      <c r="EB1865" s="1"/>
      <c r="EC1865" s="1"/>
    </row>
    <row r="1866" spans="1:133" ht="15" x14ac:dyDescent="0.2">
      <c r="A1866" s="134">
        <f t="shared" si="866"/>
        <v>45919</v>
      </c>
      <c r="B1866" s="135">
        <f t="shared" ref="B1866:B1929" si="884">(P1866+X1866)</f>
        <v>742.26311127999998</v>
      </c>
      <c r="C1866" s="220">
        <f t="shared" si="883"/>
        <v>524.92002443810088</v>
      </c>
      <c r="D1866" s="136">
        <f t="shared" si="867"/>
        <v>6997.15</v>
      </c>
      <c r="E1866" s="137">
        <f t="shared" si="879"/>
        <v>7036.33</v>
      </c>
      <c r="F1866" s="138">
        <f t="shared" si="880"/>
        <v>45858</v>
      </c>
      <c r="G1866" s="139">
        <f t="shared" ref="G1866:G1929" si="885">(E1866/D1866)-1</f>
        <v>5.5994226220676957E-3</v>
      </c>
      <c r="H1866" s="140">
        <f t="shared" si="872"/>
        <v>45922</v>
      </c>
      <c r="I1866" s="140">
        <f t="shared" ref="I1866:I1929" si="886">IF(A1866&gt;I1865,H1866,I1865)</f>
        <v>45922</v>
      </c>
      <c r="J1866" s="141">
        <f t="shared" si="868"/>
        <v>23</v>
      </c>
      <c r="K1866" s="141">
        <f t="shared" si="882"/>
        <v>22</v>
      </c>
      <c r="L1866" s="8">
        <f t="shared" si="869"/>
        <v>1.0053553099999999</v>
      </c>
      <c r="M1866" s="142">
        <f t="shared" si="881"/>
        <v>1.00559942</v>
      </c>
      <c r="N1866" s="142">
        <f t="shared" si="876"/>
        <v>1.3972573293673869</v>
      </c>
      <c r="O1866" s="135">
        <f t="shared" si="878"/>
        <v>1.4047400699999999</v>
      </c>
      <c r="P1866" s="135">
        <f t="shared" ref="P1866:P1929" si="887">TRUNC(C1866*O1866,8)</f>
        <v>737.37619186999996</v>
      </c>
      <c r="Q1866" s="190">
        <f t="shared" si="873"/>
        <v>0</v>
      </c>
      <c r="R1866" s="191">
        <f t="shared" si="870"/>
        <v>0</v>
      </c>
      <c r="S1866" s="135">
        <f t="shared" ref="S1866:S1929" si="888">IF(R1866&gt;0,TRUNC(R1866*P1866,8),0)</f>
        <v>0</v>
      </c>
      <c r="T1866" s="145">
        <f t="shared" si="871"/>
        <v>7.8600000000000003E-2</v>
      </c>
      <c r="U1866" s="143">
        <f t="shared" si="877"/>
        <v>22</v>
      </c>
      <c r="V1866" s="143">
        <v>252</v>
      </c>
      <c r="W1866" s="142">
        <f t="shared" ref="W1866:W1929" si="889">ROUND((1+T1866)^TRUNC((U1866/V1866),9),9)</f>
        <v>1.006627444</v>
      </c>
      <c r="X1866" s="135">
        <f t="shared" ref="X1866:X1929" si="890">TRUNC((P1866*(W1866-1)),8)</f>
        <v>4.88691941</v>
      </c>
      <c r="Y1866" s="135">
        <f t="shared" ref="Y1866:Y1929" si="891">IF(Q1866&gt;0,S1866+X1866,0)</f>
        <v>0</v>
      </c>
      <c r="Z1866" s="148" t="str">
        <f t="shared" si="874"/>
        <v>A+J=</v>
      </c>
      <c r="AA1866" s="140">
        <f t="shared" si="875"/>
        <v>45922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4"/>
      <c r="DX1866" s="1"/>
      <c r="DY1866" s="1"/>
      <c r="DZ1866" s="1"/>
      <c r="EA1866" s="1"/>
      <c r="EB1866" s="1"/>
      <c r="EC1866" s="1"/>
    </row>
    <row r="1867" spans="1:133" ht="15" x14ac:dyDescent="0.2">
      <c r="A1867" s="134">
        <f t="shared" ref="A1867:A1930" si="892">(A1866+1)</f>
        <v>45920</v>
      </c>
      <c r="B1867" s="135">
        <f t="shared" si="884"/>
        <v>742.66629769999997</v>
      </c>
      <c r="C1867" s="220">
        <f t="shared" si="883"/>
        <v>524.92002443810088</v>
      </c>
      <c r="D1867" s="136">
        <f t="shared" ref="D1867:D1930" si="893">IF(E1867=E1866,D1866,E1866)</f>
        <v>6997.15</v>
      </c>
      <c r="E1867" s="137">
        <f t="shared" si="879"/>
        <v>7036.33</v>
      </c>
      <c r="F1867" s="138">
        <f t="shared" si="880"/>
        <v>45858</v>
      </c>
      <c r="G1867" s="139">
        <f t="shared" si="885"/>
        <v>5.5994226220676957E-3</v>
      </c>
      <c r="H1867" s="140">
        <f t="shared" si="872"/>
        <v>45950</v>
      </c>
      <c r="I1867" s="140">
        <f t="shared" si="886"/>
        <v>45922</v>
      </c>
      <c r="J1867" s="141">
        <f t="shared" ref="J1867:J1930" si="894">IF(I1867=I1866,J1866,NETWORKDAYS(I1866,I1867,$AD$148:$AD$502)-1)</f>
        <v>23</v>
      </c>
      <c r="K1867" s="141">
        <f t="shared" si="882"/>
        <v>23</v>
      </c>
      <c r="L1867" s="8">
        <f t="shared" ref="L1867:L1930" si="895">IF(E1867&lt;D1867,1,TRUNC((E1867/D1867)^TRUNC((K1867/J1867),9),8))</f>
        <v>1.00559942</v>
      </c>
      <c r="M1867" s="142">
        <f t="shared" si="881"/>
        <v>1.00559942</v>
      </c>
      <c r="N1867" s="142">
        <f t="shared" si="876"/>
        <v>1.3972573293673869</v>
      </c>
      <c r="O1867" s="135">
        <f t="shared" si="878"/>
        <v>1.4050811599999999</v>
      </c>
      <c r="P1867" s="135">
        <f t="shared" si="887"/>
        <v>737.55523684000002</v>
      </c>
      <c r="Q1867" s="190">
        <f t="shared" si="873"/>
        <v>0</v>
      </c>
      <c r="R1867" s="191">
        <f t="shared" ref="R1867:R1930" si="896">IF(Q1867&gt;0,VLOOKUP($A1867,$AD$10:$AI$140,6),0)</f>
        <v>0</v>
      </c>
      <c r="S1867" s="135">
        <f t="shared" si="888"/>
        <v>0</v>
      </c>
      <c r="T1867" s="145">
        <f t="shared" ref="T1867:T1930" si="897">(T1866)</f>
        <v>7.8600000000000003E-2</v>
      </c>
      <c r="U1867" s="143">
        <f t="shared" si="877"/>
        <v>23</v>
      </c>
      <c r="V1867" s="143">
        <v>252</v>
      </c>
      <c r="W1867" s="142">
        <f t="shared" si="889"/>
        <v>1.006929733</v>
      </c>
      <c r="X1867" s="135">
        <f t="shared" si="890"/>
        <v>5.1110608600000003</v>
      </c>
      <c r="Y1867" s="135">
        <f t="shared" si="891"/>
        <v>0</v>
      </c>
      <c r="Z1867" s="148" t="str">
        <f t="shared" si="874"/>
        <v>A+J=</v>
      </c>
      <c r="AA1867" s="140">
        <f t="shared" si="875"/>
        <v>45922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4"/>
      <c r="DX1867" s="1"/>
      <c r="DY1867" s="1"/>
      <c r="DZ1867" s="1"/>
      <c r="EA1867" s="1"/>
      <c r="EB1867" s="1"/>
      <c r="EC1867" s="1"/>
    </row>
    <row r="1868" spans="1:133" ht="15" x14ac:dyDescent="0.2">
      <c r="A1868" s="134">
        <f t="shared" si="892"/>
        <v>45921</v>
      </c>
      <c r="B1868" s="135">
        <f t="shared" si="884"/>
        <v>742.66629769999997</v>
      </c>
      <c r="C1868" s="220">
        <f t="shared" si="883"/>
        <v>524.92002443810088</v>
      </c>
      <c r="D1868" s="136">
        <f t="shared" si="893"/>
        <v>6997.15</v>
      </c>
      <c r="E1868" s="137">
        <f t="shared" si="879"/>
        <v>7036.33</v>
      </c>
      <c r="F1868" s="138">
        <f t="shared" si="880"/>
        <v>45858</v>
      </c>
      <c r="G1868" s="139">
        <f t="shared" si="885"/>
        <v>5.5994226220676957E-3</v>
      </c>
      <c r="H1868" s="140">
        <f t="shared" ref="H1868:H1931" si="898">IF(DAY(A1868)=H$9,VLOOKUP(A1868,AH$118:AN$450,4),H1867)</f>
        <v>45950</v>
      </c>
      <c r="I1868" s="140">
        <f t="shared" si="886"/>
        <v>45922</v>
      </c>
      <c r="J1868" s="141">
        <f t="shared" si="894"/>
        <v>23</v>
      </c>
      <c r="K1868" s="141">
        <f t="shared" si="882"/>
        <v>23</v>
      </c>
      <c r="L1868" s="8">
        <f t="shared" si="895"/>
        <v>1.00559942</v>
      </c>
      <c r="M1868" s="142">
        <f t="shared" si="881"/>
        <v>1.00559942</v>
      </c>
      <c r="N1868" s="142">
        <f t="shared" si="876"/>
        <v>1.3972573293673869</v>
      </c>
      <c r="O1868" s="135">
        <f t="shared" si="878"/>
        <v>1.4050811599999999</v>
      </c>
      <c r="P1868" s="135">
        <f t="shared" si="887"/>
        <v>737.55523684000002</v>
      </c>
      <c r="Q1868" s="190">
        <f t="shared" ref="Q1868:Q1931" si="899">IF(VLOOKUP(A1868,AD$10:AK$140,8)=VLOOKUP(A1867,AD$10:AK$140,8),0,VLOOKUP(A1868,AD$10:AK$140,8))</f>
        <v>0</v>
      </c>
      <c r="R1868" s="191">
        <f t="shared" si="896"/>
        <v>0</v>
      </c>
      <c r="S1868" s="135">
        <f t="shared" si="888"/>
        <v>0</v>
      </c>
      <c r="T1868" s="145">
        <f t="shared" si="897"/>
        <v>7.8600000000000003E-2</v>
      </c>
      <c r="U1868" s="143">
        <f t="shared" si="877"/>
        <v>23</v>
      </c>
      <c r="V1868" s="143">
        <v>252</v>
      </c>
      <c r="W1868" s="142">
        <f t="shared" si="889"/>
        <v>1.006929733</v>
      </c>
      <c r="X1868" s="135">
        <f t="shared" si="890"/>
        <v>5.1110608600000003</v>
      </c>
      <c r="Y1868" s="135">
        <f t="shared" si="891"/>
        <v>0</v>
      </c>
      <c r="Z1868" s="148" t="str">
        <f t="shared" ref="Z1868:Z1931" si="900">IF($Q1867&gt;0,VLOOKUP($A1867,$AD$10:$AM$140,9),Z1867)</f>
        <v>A+J=</v>
      </c>
      <c r="AA1868" s="140">
        <f t="shared" ref="AA1868:AA1931" si="901">IF($Q1867&gt;0,VLOOKUP($A1867,$AD$10:$AM$140,10),AA1867)</f>
        <v>45922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4"/>
      <c r="DX1868" s="1"/>
      <c r="DY1868" s="1"/>
      <c r="DZ1868" s="1"/>
      <c r="EA1868" s="1"/>
      <c r="EB1868" s="1"/>
      <c r="EC1868" s="1"/>
    </row>
    <row r="1869" spans="1:133" ht="15" x14ac:dyDescent="0.2">
      <c r="A1869" s="134">
        <f t="shared" si="892"/>
        <v>45922</v>
      </c>
      <c r="B1869" s="135">
        <f t="shared" si="884"/>
        <v>742.66629769999997</v>
      </c>
      <c r="C1869" s="220">
        <f t="shared" si="883"/>
        <v>524.92002443810088</v>
      </c>
      <c r="D1869" s="136">
        <f t="shared" si="893"/>
        <v>6997.15</v>
      </c>
      <c r="E1869" s="137">
        <f t="shared" si="879"/>
        <v>7036.33</v>
      </c>
      <c r="F1869" s="138">
        <f t="shared" si="880"/>
        <v>45858</v>
      </c>
      <c r="G1869" s="139">
        <f t="shared" si="885"/>
        <v>5.5994226220676957E-3</v>
      </c>
      <c r="H1869" s="140">
        <f t="shared" si="898"/>
        <v>45950</v>
      </c>
      <c r="I1869" s="140">
        <f t="shared" si="886"/>
        <v>45922</v>
      </c>
      <c r="J1869" s="141">
        <f t="shared" si="894"/>
        <v>23</v>
      </c>
      <c r="K1869" s="141">
        <f t="shared" si="882"/>
        <v>23</v>
      </c>
      <c r="L1869" s="8">
        <f t="shared" si="895"/>
        <v>1.00559942</v>
      </c>
      <c r="M1869" s="142">
        <f t="shared" si="881"/>
        <v>1.00559942</v>
      </c>
      <c r="N1869" s="142">
        <f t="shared" si="876"/>
        <v>1.3972573293673869</v>
      </c>
      <c r="O1869" s="135">
        <f t="shared" si="878"/>
        <v>1.4050811599999999</v>
      </c>
      <c r="P1869" s="135">
        <f t="shared" si="887"/>
        <v>737.55523684000002</v>
      </c>
      <c r="Q1869" s="190">
        <f t="shared" si="899"/>
        <v>61</v>
      </c>
      <c r="R1869" s="191">
        <f t="shared" si="896"/>
        <v>1.8215674350469141E-2</v>
      </c>
      <c r="S1869" s="135">
        <f t="shared" si="888"/>
        <v>13.435066000000001</v>
      </c>
      <c r="T1869" s="145">
        <f t="shared" si="897"/>
        <v>7.8600000000000003E-2</v>
      </c>
      <c r="U1869" s="143">
        <f t="shared" si="877"/>
        <v>23</v>
      </c>
      <c r="V1869" s="143">
        <v>252</v>
      </c>
      <c r="W1869" s="142">
        <f t="shared" si="889"/>
        <v>1.006929733</v>
      </c>
      <c r="X1869" s="135">
        <f t="shared" si="890"/>
        <v>5.1110608600000003</v>
      </c>
      <c r="Y1869" s="135">
        <f t="shared" si="891"/>
        <v>18.546126860000001</v>
      </c>
      <c r="Z1869" s="148" t="str">
        <f t="shared" si="900"/>
        <v>A+J=</v>
      </c>
      <c r="AA1869" s="140">
        <f t="shared" si="901"/>
        <v>45922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4"/>
      <c r="DX1869" s="1"/>
      <c r="DY1869" s="1"/>
      <c r="DZ1869" s="1"/>
      <c r="EA1869" s="1"/>
      <c r="EB1869" s="1"/>
      <c r="EC1869" s="1"/>
    </row>
    <row r="1870" spans="1:133" ht="15" x14ac:dyDescent="0.2">
      <c r="A1870" s="134">
        <f t="shared" si="892"/>
        <v>45923</v>
      </c>
      <c r="B1870" s="135">
        <f t="shared" si="884"/>
        <v>724.53986946000009</v>
      </c>
      <c r="C1870" s="220">
        <f t="shared" si="883"/>
        <v>515.35825221990387</v>
      </c>
      <c r="D1870" s="136">
        <f t="shared" si="893"/>
        <v>6997.15</v>
      </c>
      <c r="E1870" s="137">
        <f t="shared" si="879"/>
        <v>7036.33</v>
      </c>
      <c r="F1870" s="138">
        <f t="shared" si="880"/>
        <v>45891</v>
      </c>
      <c r="G1870" s="139">
        <f t="shared" si="885"/>
        <v>5.5994226220676957E-3</v>
      </c>
      <c r="H1870" s="140">
        <f t="shared" si="898"/>
        <v>45950</v>
      </c>
      <c r="I1870" s="140">
        <f t="shared" si="886"/>
        <v>45950</v>
      </c>
      <c r="J1870" s="141">
        <f t="shared" si="894"/>
        <v>20</v>
      </c>
      <c r="K1870" s="141">
        <f t="shared" si="882"/>
        <v>1</v>
      </c>
      <c r="L1870" s="8">
        <f t="shared" si="895"/>
        <v>1.0002792199999999</v>
      </c>
      <c r="M1870" s="142">
        <f t="shared" si="881"/>
        <v>1.00559942</v>
      </c>
      <c r="N1870" s="142">
        <f t="shared" si="876"/>
        <v>1.4050811600025932</v>
      </c>
      <c r="O1870" s="135">
        <f t="shared" si="878"/>
        <v>1.4054734799999999</v>
      </c>
      <c r="P1870" s="135">
        <f t="shared" si="887"/>
        <v>724.32235619000005</v>
      </c>
      <c r="Q1870" s="190">
        <f t="shared" si="899"/>
        <v>0</v>
      </c>
      <c r="R1870" s="191">
        <f t="shared" si="896"/>
        <v>0</v>
      </c>
      <c r="S1870" s="135">
        <f t="shared" si="888"/>
        <v>0</v>
      </c>
      <c r="T1870" s="145">
        <f t="shared" si="897"/>
        <v>7.8600000000000003E-2</v>
      </c>
      <c r="U1870" s="143">
        <f t="shared" si="877"/>
        <v>1</v>
      </c>
      <c r="V1870" s="143">
        <v>252</v>
      </c>
      <c r="W1870" s="142">
        <f t="shared" si="889"/>
        <v>1.0003002990000001</v>
      </c>
      <c r="X1870" s="135">
        <f t="shared" si="890"/>
        <v>0.21751327000000001</v>
      </c>
      <c r="Y1870" s="135">
        <f t="shared" si="891"/>
        <v>0</v>
      </c>
      <c r="Z1870" s="148" t="str">
        <f t="shared" si="900"/>
        <v>A+J=</v>
      </c>
      <c r="AA1870" s="140">
        <f t="shared" si="901"/>
        <v>45950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4"/>
      <c r="DX1870" s="1"/>
      <c r="DY1870" s="1"/>
      <c r="DZ1870" s="1"/>
      <c r="EA1870" s="1"/>
      <c r="EB1870" s="1"/>
      <c r="EC1870" s="1"/>
    </row>
    <row r="1871" spans="1:133" ht="15" x14ac:dyDescent="0.2">
      <c r="A1871" s="134">
        <f t="shared" si="892"/>
        <v>45924</v>
      </c>
      <c r="B1871" s="135">
        <f t="shared" si="884"/>
        <v>724.95982105000007</v>
      </c>
      <c r="C1871" s="220">
        <f t="shared" si="883"/>
        <v>515.35825221990387</v>
      </c>
      <c r="D1871" s="136">
        <f t="shared" si="893"/>
        <v>6997.15</v>
      </c>
      <c r="E1871" s="137">
        <f t="shared" si="879"/>
        <v>7036.33</v>
      </c>
      <c r="F1871" s="138">
        <f t="shared" si="880"/>
        <v>45891</v>
      </c>
      <c r="G1871" s="139">
        <f t="shared" si="885"/>
        <v>5.5994226220676957E-3</v>
      </c>
      <c r="H1871" s="140">
        <f t="shared" si="898"/>
        <v>45950</v>
      </c>
      <c r="I1871" s="140">
        <f t="shared" si="886"/>
        <v>45950</v>
      </c>
      <c r="J1871" s="141">
        <f t="shared" si="894"/>
        <v>20</v>
      </c>
      <c r="K1871" s="141">
        <f t="shared" si="882"/>
        <v>2</v>
      </c>
      <c r="L1871" s="8">
        <f t="shared" si="895"/>
        <v>1.0005585299999999</v>
      </c>
      <c r="M1871" s="142">
        <f t="shared" si="881"/>
        <v>1.00559942</v>
      </c>
      <c r="N1871" s="142">
        <f t="shared" si="876"/>
        <v>1.4050811600025932</v>
      </c>
      <c r="O1871" s="135">
        <f t="shared" si="878"/>
        <v>1.40586593</v>
      </c>
      <c r="P1871" s="135">
        <f t="shared" si="887"/>
        <v>724.52460854000003</v>
      </c>
      <c r="Q1871" s="190">
        <f t="shared" si="899"/>
        <v>0</v>
      </c>
      <c r="R1871" s="191">
        <f t="shared" si="896"/>
        <v>0</v>
      </c>
      <c r="S1871" s="135">
        <f t="shared" si="888"/>
        <v>0</v>
      </c>
      <c r="T1871" s="145">
        <f t="shared" si="897"/>
        <v>7.8600000000000003E-2</v>
      </c>
      <c r="U1871" s="143">
        <f t="shared" si="877"/>
        <v>2</v>
      </c>
      <c r="V1871" s="143">
        <v>252</v>
      </c>
      <c r="W1871" s="142">
        <f t="shared" si="889"/>
        <v>1.0006006869999999</v>
      </c>
      <c r="X1871" s="135">
        <f t="shared" si="890"/>
        <v>0.43521251</v>
      </c>
      <c r="Y1871" s="135">
        <f t="shared" si="891"/>
        <v>0</v>
      </c>
      <c r="Z1871" s="148" t="str">
        <f t="shared" si="900"/>
        <v>A+J=</v>
      </c>
      <c r="AA1871" s="140">
        <f t="shared" si="901"/>
        <v>45950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4"/>
      <c r="DX1871" s="1"/>
      <c r="DY1871" s="1"/>
      <c r="DZ1871" s="1"/>
      <c r="EA1871" s="1"/>
      <c r="EB1871" s="1"/>
      <c r="EC1871" s="1"/>
    </row>
    <row r="1872" spans="1:133" ht="15" x14ac:dyDescent="0.2">
      <c r="A1872" s="134">
        <f t="shared" si="892"/>
        <v>45925</v>
      </c>
      <c r="B1872" s="135">
        <f t="shared" si="884"/>
        <v>725.38002197999992</v>
      </c>
      <c r="C1872" s="220">
        <f t="shared" si="883"/>
        <v>515.35825221990387</v>
      </c>
      <c r="D1872" s="136">
        <f t="shared" si="893"/>
        <v>6997.15</v>
      </c>
      <c r="E1872" s="137">
        <f t="shared" si="879"/>
        <v>7036.33</v>
      </c>
      <c r="F1872" s="138">
        <f t="shared" si="880"/>
        <v>45891</v>
      </c>
      <c r="G1872" s="139">
        <f t="shared" si="885"/>
        <v>5.5994226220676957E-3</v>
      </c>
      <c r="H1872" s="140">
        <f t="shared" si="898"/>
        <v>45950</v>
      </c>
      <c r="I1872" s="140">
        <f t="shared" si="886"/>
        <v>45950</v>
      </c>
      <c r="J1872" s="141">
        <f t="shared" si="894"/>
        <v>20</v>
      </c>
      <c r="K1872" s="141">
        <f t="shared" si="882"/>
        <v>3</v>
      </c>
      <c r="L1872" s="8">
        <f t="shared" si="895"/>
        <v>1.0008379199999999</v>
      </c>
      <c r="M1872" s="142">
        <f t="shared" si="881"/>
        <v>1.00559942</v>
      </c>
      <c r="N1872" s="142">
        <f t="shared" si="876"/>
        <v>1.4050811600025932</v>
      </c>
      <c r="O1872" s="135">
        <f t="shared" si="878"/>
        <v>1.4062585000000001</v>
      </c>
      <c r="P1872" s="135">
        <f t="shared" si="887"/>
        <v>724.72692271999995</v>
      </c>
      <c r="Q1872" s="190">
        <f t="shared" si="899"/>
        <v>0</v>
      </c>
      <c r="R1872" s="191">
        <f t="shared" si="896"/>
        <v>0</v>
      </c>
      <c r="S1872" s="135">
        <f t="shared" si="888"/>
        <v>0</v>
      </c>
      <c r="T1872" s="145">
        <f t="shared" si="897"/>
        <v>7.8600000000000003E-2</v>
      </c>
      <c r="U1872" s="143">
        <f t="shared" si="877"/>
        <v>3</v>
      </c>
      <c r="V1872" s="143">
        <v>252</v>
      </c>
      <c r="W1872" s="142">
        <f t="shared" si="889"/>
        <v>1.000901166</v>
      </c>
      <c r="X1872" s="135">
        <f t="shared" si="890"/>
        <v>0.65309925999999996</v>
      </c>
      <c r="Y1872" s="135">
        <f t="shared" si="891"/>
        <v>0</v>
      </c>
      <c r="Z1872" s="148" t="str">
        <f t="shared" si="900"/>
        <v>A+J=</v>
      </c>
      <c r="AA1872" s="140">
        <f t="shared" si="901"/>
        <v>45950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4"/>
      <c r="DX1872" s="1"/>
      <c r="DY1872" s="1"/>
      <c r="DZ1872" s="1"/>
      <c r="EA1872" s="1"/>
      <c r="EB1872" s="1"/>
      <c r="EC1872" s="1"/>
    </row>
    <row r="1873" spans="1:133" ht="15" x14ac:dyDescent="0.2">
      <c r="A1873" s="134">
        <f t="shared" si="892"/>
        <v>45926</v>
      </c>
      <c r="B1873" s="135">
        <f t="shared" si="884"/>
        <v>725.80045690999998</v>
      </c>
      <c r="C1873" s="220">
        <f t="shared" si="883"/>
        <v>515.35825221990387</v>
      </c>
      <c r="D1873" s="136">
        <f t="shared" si="893"/>
        <v>6997.15</v>
      </c>
      <c r="E1873" s="137">
        <f t="shared" si="879"/>
        <v>7036.33</v>
      </c>
      <c r="F1873" s="138">
        <f t="shared" si="880"/>
        <v>45891</v>
      </c>
      <c r="G1873" s="139">
        <f t="shared" si="885"/>
        <v>5.5994226220676957E-3</v>
      </c>
      <c r="H1873" s="140">
        <f t="shared" si="898"/>
        <v>45950</v>
      </c>
      <c r="I1873" s="140">
        <f t="shared" si="886"/>
        <v>45950</v>
      </c>
      <c r="J1873" s="141">
        <f t="shared" si="894"/>
        <v>20</v>
      </c>
      <c r="K1873" s="141">
        <f t="shared" si="882"/>
        <v>4</v>
      </c>
      <c r="L1873" s="8">
        <f t="shared" si="895"/>
        <v>1.0011173799999999</v>
      </c>
      <c r="M1873" s="142">
        <f t="shared" si="881"/>
        <v>1.00559942</v>
      </c>
      <c r="N1873" s="142">
        <f t="shared" si="876"/>
        <v>1.4050811600025932</v>
      </c>
      <c r="O1873" s="135">
        <f t="shared" si="878"/>
        <v>1.40665116</v>
      </c>
      <c r="P1873" s="135">
        <f t="shared" si="887"/>
        <v>724.92928329999995</v>
      </c>
      <c r="Q1873" s="190">
        <f t="shared" si="899"/>
        <v>0</v>
      </c>
      <c r="R1873" s="191">
        <f t="shared" si="896"/>
        <v>0</v>
      </c>
      <c r="S1873" s="135">
        <f t="shared" si="888"/>
        <v>0</v>
      </c>
      <c r="T1873" s="145">
        <f t="shared" si="897"/>
        <v>7.8600000000000003E-2</v>
      </c>
      <c r="U1873" s="143">
        <f t="shared" si="877"/>
        <v>4</v>
      </c>
      <c r="V1873" s="143">
        <v>252</v>
      </c>
      <c r="W1873" s="142">
        <f t="shared" si="889"/>
        <v>1.0012017360000001</v>
      </c>
      <c r="X1873" s="135">
        <f t="shared" si="890"/>
        <v>0.87117361000000004</v>
      </c>
      <c r="Y1873" s="135">
        <f t="shared" si="891"/>
        <v>0</v>
      </c>
      <c r="Z1873" s="148" t="str">
        <f t="shared" si="900"/>
        <v>A+J=</v>
      </c>
      <c r="AA1873" s="140">
        <f t="shared" si="901"/>
        <v>45950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4"/>
      <c r="DX1873" s="1"/>
      <c r="DY1873" s="1"/>
      <c r="DZ1873" s="1"/>
      <c r="EA1873" s="1"/>
      <c r="EB1873" s="1"/>
      <c r="EC1873" s="1"/>
    </row>
    <row r="1874" spans="1:133" ht="15" x14ac:dyDescent="0.2">
      <c r="A1874" s="134">
        <f t="shared" si="892"/>
        <v>45927</v>
      </c>
      <c r="B1874" s="135">
        <f t="shared" si="884"/>
        <v>726.22113994999995</v>
      </c>
      <c r="C1874" s="220">
        <f t="shared" si="883"/>
        <v>515.35825221990387</v>
      </c>
      <c r="D1874" s="136">
        <f t="shared" si="893"/>
        <v>6997.15</v>
      </c>
      <c r="E1874" s="137">
        <f t="shared" si="879"/>
        <v>7036.33</v>
      </c>
      <c r="F1874" s="138">
        <f t="shared" si="880"/>
        <v>45891</v>
      </c>
      <c r="G1874" s="139">
        <f t="shared" si="885"/>
        <v>5.5994226220676957E-3</v>
      </c>
      <c r="H1874" s="140">
        <f t="shared" si="898"/>
        <v>45950</v>
      </c>
      <c r="I1874" s="140">
        <f t="shared" si="886"/>
        <v>45950</v>
      </c>
      <c r="J1874" s="141">
        <f t="shared" si="894"/>
        <v>20</v>
      </c>
      <c r="K1874" s="141">
        <f t="shared" si="882"/>
        <v>5</v>
      </c>
      <c r="L1874" s="8">
        <f t="shared" si="895"/>
        <v>1.0013969199999999</v>
      </c>
      <c r="M1874" s="142">
        <f t="shared" si="881"/>
        <v>1.00559942</v>
      </c>
      <c r="N1874" s="142">
        <f t="shared" si="876"/>
        <v>1.4050811600025932</v>
      </c>
      <c r="O1874" s="135">
        <f t="shared" si="878"/>
        <v>1.4070439400000001</v>
      </c>
      <c r="P1874" s="135">
        <f t="shared" si="887"/>
        <v>725.13170571000001</v>
      </c>
      <c r="Q1874" s="190">
        <f t="shared" si="899"/>
        <v>0</v>
      </c>
      <c r="R1874" s="191">
        <f t="shared" si="896"/>
        <v>0</v>
      </c>
      <c r="S1874" s="135">
        <f t="shared" si="888"/>
        <v>0</v>
      </c>
      <c r="T1874" s="145">
        <f t="shared" si="897"/>
        <v>7.8600000000000003E-2</v>
      </c>
      <c r="U1874" s="143">
        <f t="shared" si="877"/>
        <v>5</v>
      </c>
      <c r="V1874" s="143">
        <v>252</v>
      </c>
      <c r="W1874" s="142">
        <f t="shared" si="889"/>
        <v>1.0015023949999999</v>
      </c>
      <c r="X1874" s="135">
        <f t="shared" si="890"/>
        <v>1.0894342400000001</v>
      </c>
      <c r="Y1874" s="135">
        <f t="shared" si="891"/>
        <v>0</v>
      </c>
      <c r="Z1874" s="148" t="str">
        <f t="shared" si="900"/>
        <v>A+J=</v>
      </c>
      <c r="AA1874" s="140">
        <f t="shared" si="901"/>
        <v>45950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4"/>
      <c r="DX1874" s="1"/>
      <c r="DY1874" s="1"/>
      <c r="DZ1874" s="1"/>
      <c r="EA1874" s="1"/>
      <c r="EB1874" s="1"/>
      <c r="EC1874" s="1"/>
    </row>
    <row r="1875" spans="1:133" ht="15" x14ac:dyDescent="0.2">
      <c r="A1875" s="134">
        <f t="shared" si="892"/>
        <v>45928</v>
      </c>
      <c r="B1875" s="135">
        <f t="shared" si="884"/>
        <v>726.22113994999995</v>
      </c>
      <c r="C1875" s="220">
        <f t="shared" si="883"/>
        <v>515.35825221990387</v>
      </c>
      <c r="D1875" s="136">
        <f t="shared" si="893"/>
        <v>6997.15</v>
      </c>
      <c r="E1875" s="137">
        <f t="shared" si="879"/>
        <v>7036.33</v>
      </c>
      <c r="F1875" s="138">
        <f t="shared" si="880"/>
        <v>45891</v>
      </c>
      <c r="G1875" s="139">
        <f t="shared" si="885"/>
        <v>5.5994226220676957E-3</v>
      </c>
      <c r="H1875" s="140">
        <f t="shared" si="898"/>
        <v>45950</v>
      </c>
      <c r="I1875" s="140">
        <f t="shared" si="886"/>
        <v>45950</v>
      </c>
      <c r="J1875" s="141">
        <f t="shared" si="894"/>
        <v>20</v>
      </c>
      <c r="K1875" s="141">
        <f t="shared" si="882"/>
        <v>5</v>
      </c>
      <c r="L1875" s="8">
        <f t="shared" si="895"/>
        <v>1.0013969199999999</v>
      </c>
      <c r="M1875" s="142">
        <f t="shared" si="881"/>
        <v>1.00559942</v>
      </c>
      <c r="N1875" s="142">
        <f t="shared" si="876"/>
        <v>1.4050811600025932</v>
      </c>
      <c r="O1875" s="135">
        <f t="shared" si="878"/>
        <v>1.4070439400000001</v>
      </c>
      <c r="P1875" s="135">
        <f t="shared" si="887"/>
        <v>725.13170571000001</v>
      </c>
      <c r="Q1875" s="190">
        <f t="shared" si="899"/>
        <v>0</v>
      </c>
      <c r="R1875" s="191">
        <f t="shared" si="896"/>
        <v>0</v>
      </c>
      <c r="S1875" s="135">
        <f t="shared" si="888"/>
        <v>0</v>
      </c>
      <c r="T1875" s="145">
        <f t="shared" si="897"/>
        <v>7.8600000000000003E-2</v>
      </c>
      <c r="U1875" s="143">
        <f t="shared" si="877"/>
        <v>5</v>
      </c>
      <c r="V1875" s="143">
        <v>252</v>
      </c>
      <c r="W1875" s="142">
        <f t="shared" si="889"/>
        <v>1.0015023949999999</v>
      </c>
      <c r="X1875" s="135">
        <f t="shared" si="890"/>
        <v>1.0894342400000001</v>
      </c>
      <c r="Y1875" s="135">
        <f t="shared" si="891"/>
        <v>0</v>
      </c>
      <c r="Z1875" s="148" t="str">
        <f t="shared" si="900"/>
        <v>A+J=</v>
      </c>
      <c r="AA1875" s="140">
        <f t="shared" si="901"/>
        <v>45950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4"/>
      <c r="DX1875" s="1"/>
      <c r="DY1875" s="1"/>
      <c r="DZ1875" s="1"/>
      <c r="EA1875" s="1"/>
      <c r="EB1875" s="1"/>
      <c r="EC1875" s="1"/>
    </row>
    <row r="1876" spans="1:133" ht="15" x14ac:dyDescent="0.2">
      <c r="A1876" s="134">
        <f t="shared" si="892"/>
        <v>45929</v>
      </c>
      <c r="B1876" s="135">
        <f t="shared" si="884"/>
        <v>726.22113994999995</v>
      </c>
      <c r="C1876" s="220">
        <f t="shared" si="883"/>
        <v>515.35825221990387</v>
      </c>
      <c r="D1876" s="136">
        <f t="shared" si="893"/>
        <v>6997.15</v>
      </c>
      <c r="E1876" s="137">
        <f t="shared" si="879"/>
        <v>7036.33</v>
      </c>
      <c r="F1876" s="138">
        <f t="shared" si="880"/>
        <v>45891</v>
      </c>
      <c r="G1876" s="139">
        <f t="shared" si="885"/>
        <v>5.5994226220676957E-3</v>
      </c>
      <c r="H1876" s="140">
        <f t="shared" si="898"/>
        <v>45950</v>
      </c>
      <c r="I1876" s="140">
        <f t="shared" si="886"/>
        <v>45950</v>
      </c>
      <c r="J1876" s="141">
        <f t="shared" si="894"/>
        <v>20</v>
      </c>
      <c r="K1876" s="141">
        <f t="shared" si="882"/>
        <v>5</v>
      </c>
      <c r="L1876" s="8">
        <f t="shared" si="895"/>
        <v>1.0013969199999999</v>
      </c>
      <c r="M1876" s="142">
        <f t="shared" si="881"/>
        <v>1.00559942</v>
      </c>
      <c r="N1876" s="142">
        <f t="shared" si="876"/>
        <v>1.4050811600025932</v>
      </c>
      <c r="O1876" s="135">
        <f t="shared" si="878"/>
        <v>1.4070439400000001</v>
      </c>
      <c r="P1876" s="135">
        <f t="shared" si="887"/>
        <v>725.13170571000001</v>
      </c>
      <c r="Q1876" s="190">
        <f t="shared" si="899"/>
        <v>0</v>
      </c>
      <c r="R1876" s="191">
        <f t="shared" si="896"/>
        <v>0</v>
      </c>
      <c r="S1876" s="135">
        <f t="shared" si="888"/>
        <v>0</v>
      </c>
      <c r="T1876" s="145">
        <f t="shared" si="897"/>
        <v>7.8600000000000003E-2</v>
      </c>
      <c r="U1876" s="143">
        <f t="shared" si="877"/>
        <v>5</v>
      </c>
      <c r="V1876" s="143">
        <v>252</v>
      </c>
      <c r="W1876" s="142">
        <f t="shared" si="889"/>
        <v>1.0015023949999999</v>
      </c>
      <c r="X1876" s="135">
        <f t="shared" si="890"/>
        <v>1.0894342400000001</v>
      </c>
      <c r="Y1876" s="135">
        <f t="shared" si="891"/>
        <v>0</v>
      </c>
      <c r="Z1876" s="148" t="str">
        <f t="shared" si="900"/>
        <v>A+J=</v>
      </c>
      <c r="AA1876" s="140">
        <f t="shared" si="901"/>
        <v>45950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4"/>
      <c r="DX1876" s="1"/>
      <c r="DY1876" s="1"/>
      <c r="DZ1876" s="1"/>
      <c r="EA1876" s="1"/>
      <c r="EB1876" s="1"/>
      <c r="EC1876" s="1"/>
    </row>
    <row r="1877" spans="1:133" ht="15" x14ac:dyDescent="0.2">
      <c r="A1877" s="134">
        <f t="shared" si="892"/>
        <v>45930</v>
      </c>
      <c r="B1877" s="135">
        <f t="shared" si="884"/>
        <v>726.64206751000006</v>
      </c>
      <c r="C1877" s="220">
        <f t="shared" si="883"/>
        <v>515.35825221990387</v>
      </c>
      <c r="D1877" s="136">
        <f t="shared" si="893"/>
        <v>6997.15</v>
      </c>
      <c r="E1877" s="137">
        <f t="shared" si="879"/>
        <v>7036.33</v>
      </c>
      <c r="F1877" s="138">
        <f t="shared" si="880"/>
        <v>45891</v>
      </c>
      <c r="G1877" s="139">
        <f t="shared" si="885"/>
        <v>5.5994226220676957E-3</v>
      </c>
      <c r="H1877" s="140">
        <f t="shared" si="898"/>
        <v>45950</v>
      </c>
      <c r="I1877" s="140">
        <f t="shared" si="886"/>
        <v>45950</v>
      </c>
      <c r="J1877" s="141">
        <f t="shared" si="894"/>
        <v>20</v>
      </c>
      <c r="K1877" s="141">
        <f t="shared" si="882"/>
        <v>6</v>
      </c>
      <c r="L1877" s="8">
        <f t="shared" si="895"/>
        <v>1.0016765400000001</v>
      </c>
      <c r="M1877" s="142">
        <f t="shared" si="881"/>
        <v>1.00559942</v>
      </c>
      <c r="N1877" s="142">
        <f t="shared" si="876"/>
        <v>1.4050811600025932</v>
      </c>
      <c r="O1877" s="135">
        <f t="shared" si="878"/>
        <v>1.40743683</v>
      </c>
      <c r="P1877" s="135">
        <f t="shared" si="887"/>
        <v>725.33418481000001</v>
      </c>
      <c r="Q1877" s="190">
        <f t="shared" si="899"/>
        <v>0</v>
      </c>
      <c r="R1877" s="191">
        <f t="shared" si="896"/>
        <v>0</v>
      </c>
      <c r="S1877" s="135">
        <f t="shared" si="888"/>
        <v>0</v>
      </c>
      <c r="T1877" s="145">
        <f t="shared" si="897"/>
        <v>7.8600000000000003E-2</v>
      </c>
      <c r="U1877" s="143">
        <f t="shared" si="877"/>
        <v>6</v>
      </c>
      <c r="V1877" s="143">
        <v>252</v>
      </c>
      <c r="W1877" s="142">
        <f t="shared" si="889"/>
        <v>1.001803145</v>
      </c>
      <c r="X1877" s="135">
        <f t="shared" si="890"/>
        <v>1.3078827</v>
      </c>
      <c r="Y1877" s="135">
        <f t="shared" si="891"/>
        <v>0</v>
      </c>
      <c r="Z1877" s="148" t="str">
        <f t="shared" si="900"/>
        <v>A+J=</v>
      </c>
      <c r="AA1877" s="140">
        <f t="shared" si="901"/>
        <v>45950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4"/>
      <c r="DX1877" s="1"/>
      <c r="DY1877" s="1"/>
      <c r="DZ1877" s="1"/>
      <c r="EA1877" s="1"/>
      <c r="EB1877" s="1"/>
      <c r="EC1877" s="1"/>
    </row>
    <row r="1878" spans="1:133" ht="15" x14ac:dyDescent="0.2">
      <c r="A1878" s="134">
        <f t="shared" si="892"/>
        <v>45931</v>
      </c>
      <c r="B1878" s="135">
        <f t="shared" si="884"/>
        <v>727.06323897999994</v>
      </c>
      <c r="C1878" s="220">
        <f t="shared" si="883"/>
        <v>515.35825221990387</v>
      </c>
      <c r="D1878" s="136">
        <f t="shared" si="893"/>
        <v>6997.15</v>
      </c>
      <c r="E1878" s="137">
        <f t="shared" si="879"/>
        <v>7036.33</v>
      </c>
      <c r="F1878" s="138">
        <f t="shared" si="880"/>
        <v>45891</v>
      </c>
      <c r="G1878" s="139">
        <f t="shared" si="885"/>
        <v>5.5994226220676957E-3</v>
      </c>
      <c r="H1878" s="140">
        <f t="shared" si="898"/>
        <v>45950</v>
      </c>
      <c r="I1878" s="140">
        <f t="shared" si="886"/>
        <v>45950</v>
      </c>
      <c r="J1878" s="141">
        <f t="shared" si="894"/>
        <v>20</v>
      </c>
      <c r="K1878" s="141">
        <f t="shared" si="882"/>
        <v>7</v>
      </c>
      <c r="L1878" s="8">
        <f t="shared" si="895"/>
        <v>1.0019562399999999</v>
      </c>
      <c r="M1878" s="142">
        <f t="shared" si="881"/>
        <v>1.00559942</v>
      </c>
      <c r="N1878" s="142">
        <f t="shared" si="876"/>
        <v>1.4050811600025932</v>
      </c>
      <c r="O1878" s="135">
        <f t="shared" si="878"/>
        <v>1.4078298300000001</v>
      </c>
      <c r="P1878" s="135">
        <f t="shared" si="887"/>
        <v>725.53672060999997</v>
      </c>
      <c r="Q1878" s="190">
        <f t="shared" si="899"/>
        <v>0</v>
      </c>
      <c r="R1878" s="191">
        <f t="shared" si="896"/>
        <v>0</v>
      </c>
      <c r="S1878" s="135">
        <f t="shared" si="888"/>
        <v>0</v>
      </c>
      <c r="T1878" s="145">
        <f t="shared" si="897"/>
        <v>7.8600000000000003E-2</v>
      </c>
      <c r="U1878" s="143">
        <f t="shared" si="877"/>
        <v>7</v>
      </c>
      <c r="V1878" s="143">
        <v>252</v>
      </c>
      <c r="W1878" s="142">
        <f t="shared" si="889"/>
        <v>1.002103985</v>
      </c>
      <c r="X1878" s="135">
        <f t="shared" si="890"/>
        <v>1.52651837</v>
      </c>
      <c r="Y1878" s="135">
        <f t="shared" si="891"/>
        <v>0</v>
      </c>
      <c r="Z1878" s="148" t="str">
        <f t="shared" si="900"/>
        <v>A+J=</v>
      </c>
      <c r="AA1878" s="140">
        <f t="shared" si="901"/>
        <v>45950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4"/>
      <c r="DX1878" s="1"/>
      <c r="DY1878" s="1"/>
      <c r="DZ1878" s="1"/>
      <c r="EA1878" s="1"/>
      <c r="EB1878" s="1"/>
      <c r="EC1878" s="1"/>
    </row>
    <row r="1879" spans="1:133" ht="15" x14ac:dyDescent="0.2">
      <c r="A1879" s="134">
        <f t="shared" si="892"/>
        <v>45932</v>
      </c>
      <c r="B1879" s="135">
        <f t="shared" si="884"/>
        <v>727.48465001</v>
      </c>
      <c r="C1879" s="220">
        <f t="shared" si="883"/>
        <v>515.35825221990387</v>
      </c>
      <c r="D1879" s="136">
        <f t="shared" si="893"/>
        <v>6997.15</v>
      </c>
      <c r="E1879" s="137">
        <f t="shared" si="879"/>
        <v>7036.33</v>
      </c>
      <c r="F1879" s="138">
        <f t="shared" si="880"/>
        <v>45891</v>
      </c>
      <c r="G1879" s="139">
        <f t="shared" si="885"/>
        <v>5.5994226220676957E-3</v>
      </c>
      <c r="H1879" s="140">
        <f t="shared" si="898"/>
        <v>45950</v>
      </c>
      <c r="I1879" s="140">
        <f t="shared" si="886"/>
        <v>45950</v>
      </c>
      <c r="J1879" s="141">
        <f t="shared" si="894"/>
        <v>20</v>
      </c>
      <c r="K1879" s="141">
        <f t="shared" si="882"/>
        <v>8</v>
      </c>
      <c r="L1879" s="8">
        <f t="shared" si="895"/>
        <v>1.0022360100000001</v>
      </c>
      <c r="M1879" s="142">
        <f t="shared" si="881"/>
        <v>1.00559942</v>
      </c>
      <c r="N1879" s="142">
        <f t="shared" si="876"/>
        <v>1.4050811600025932</v>
      </c>
      <c r="O1879" s="135">
        <f t="shared" si="878"/>
        <v>1.40822293</v>
      </c>
      <c r="P1879" s="135">
        <f t="shared" si="887"/>
        <v>725.73930794</v>
      </c>
      <c r="Q1879" s="190">
        <f t="shared" si="899"/>
        <v>0</v>
      </c>
      <c r="R1879" s="191">
        <f t="shared" si="896"/>
        <v>0</v>
      </c>
      <c r="S1879" s="135">
        <f t="shared" si="888"/>
        <v>0</v>
      </c>
      <c r="T1879" s="145">
        <f t="shared" si="897"/>
        <v>7.8600000000000003E-2</v>
      </c>
      <c r="U1879" s="143">
        <f t="shared" si="877"/>
        <v>8</v>
      </c>
      <c r="V1879" s="143">
        <v>252</v>
      </c>
      <c r="W1879" s="142">
        <f t="shared" si="889"/>
        <v>1.0024049159999999</v>
      </c>
      <c r="X1879" s="135">
        <f t="shared" si="890"/>
        <v>1.74534207</v>
      </c>
      <c r="Y1879" s="135">
        <f t="shared" si="891"/>
        <v>0</v>
      </c>
      <c r="Z1879" s="148" t="str">
        <f t="shared" si="900"/>
        <v>A+J=</v>
      </c>
      <c r="AA1879" s="140">
        <f t="shared" si="901"/>
        <v>45950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4"/>
      <c r="DX1879" s="1"/>
      <c r="DY1879" s="1"/>
      <c r="DZ1879" s="1"/>
      <c r="EA1879" s="1"/>
      <c r="EB1879" s="1"/>
      <c r="EC1879" s="1"/>
    </row>
    <row r="1880" spans="1:133" ht="15" x14ac:dyDescent="0.2">
      <c r="A1880" s="134">
        <f t="shared" si="892"/>
        <v>45933</v>
      </c>
      <c r="B1880" s="135">
        <f t="shared" si="884"/>
        <v>727.90631546999998</v>
      </c>
      <c r="C1880" s="220">
        <f t="shared" si="883"/>
        <v>515.35825221990387</v>
      </c>
      <c r="D1880" s="136">
        <f t="shared" si="893"/>
        <v>6997.15</v>
      </c>
      <c r="E1880" s="137">
        <f t="shared" si="879"/>
        <v>7036.33</v>
      </c>
      <c r="F1880" s="138">
        <f t="shared" si="880"/>
        <v>45891</v>
      </c>
      <c r="G1880" s="139">
        <f t="shared" si="885"/>
        <v>5.5994226220676957E-3</v>
      </c>
      <c r="H1880" s="140">
        <f t="shared" si="898"/>
        <v>45950</v>
      </c>
      <c r="I1880" s="140">
        <f t="shared" si="886"/>
        <v>45950</v>
      </c>
      <c r="J1880" s="141">
        <f t="shared" si="894"/>
        <v>20</v>
      </c>
      <c r="K1880" s="141">
        <f t="shared" si="882"/>
        <v>9</v>
      </c>
      <c r="L1880" s="8">
        <f t="shared" si="895"/>
        <v>1.0025158700000001</v>
      </c>
      <c r="M1880" s="142">
        <f t="shared" si="881"/>
        <v>1.00559942</v>
      </c>
      <c r="N1880" s="142">
        <f t="shared" si="876"/>
        <v>1.4050811600025932</v>
      </c>
      <c r="O1880" s="135">
        <f t="shared" si="878"/>
        <v>1.40861616</v>
      </c>
      <c r="P1880" s="135">
        <f t="shared" si="887"/>
        <v>725.94196225999997</v>
      </c>
      <c r="Q1880" s="190">
        <f t="shared" si="899"/>
        <v>0</v>
      </c>
      <c r="R1880" s="191">
        <f t="shared" si="896"/>
        <v>0</v>
      </c>
      <c r="S1880" s="135">
        <f t="shared" si="888"/>
        <v>0</v>
      </c>
      <c r="T1880" s="145">
        <f t="shared" si="897"/>
        <v>7.8600000000000003E-2</v>
      </c>
      <c r="U1880" s="143">
        <f t="shared" si="877"/>
        <v>9</v>
      </c>
      <c r="V1880" s="143">
        <v>252</v>
      </c>
      <c r="W1880" s="142">
        <f t="shared" si="889"/>
        <v>1.002705937</v>
      </c>
      <c r="X1880" s="135">
        <f t="shared" si="890"/>
        <v>1.9643532100000001</v>
      </c>
      <c r="Y1880" s="135">
        <f t="shared" si="891"/>
        <v>0</v>
      </c>
      <c r="Z1880" s="148" t="str">
        <f t="shared" si="900"/>
        <v>A+J=</v>
      </c>
      <c r="AA1880" s="140">
        <f t="shared" si="901"/>
        <v>45950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4"/>
      <c r="DX1880" s="1"/>
      <c r="DY1880" s="1"/>
      <c r="DZ1880" s="1"/>
      <c r="EA1880" s="1"/>
      <c r="EB1880" s="1"/>
      <c r="EC1880" s="1"/>
    </row>
    <row r="1881" spans="1:133" ht="15" x14ac:dyDescent="0.2">
      <c r="A1881" s="134">
        <f t="shared" si="892"/>
        <v>45934</v>
      </c>
      <c r="B1881" s="135">
        <f t="shared" si="884"/>
        <v>728.32821481999997</v>
      </c>
      <c r="C1881" s="220">
        <f t="shared" si="883"/>
        <v>515.35825221990387</v>
      </c>
      <c r="D1881" s="136">
        <f t="shared" si="893"/>
        <v>6997.15</v>
      </c>
      <c r="E1881" s="137">
        <f t="shared" si="879"/>
        <v>7036.33</v>
      </c>
      <c r="F1881" s="138">
        <f t="shared" si="880"/>
        <v>45891</v>
      </c>
      <c r="G1881" s="139">
        <f t="shared" si="885"/>
        <v>5.5994226220676957E-3</v>
      </c>
      <c r="H1881" s="140">
        <f t="shared" si="898"/>
        <v>45950</v>
      </c>
      <c r="I1881" s="140">
        <f t="shared" si="886"/>
        <v>45950</v>
      </c>
      <c r="J1881" s="141">
        <f t="shared" si="894"/>
        <v>20</v>
      </c>
      <c r="K1881" s="141">
        <f t="shared" si="882"/>
        <v>10</v>
      </c>
      <c r="L1881" s="8">
        <f t="shared" si="895"/>
        <v>1.0027957999999999</v>
      </c>
      <c r="M1881" s="142">
        <f t="shared" si="881"/>
        <v>1.00559942</v>
      </c>
      <c r="N1881" s="142">
        <f t="shared" si="876"/>
        <v>1.4050811600025932</v>
      </c>
      <c r="O1881" s="135">
        <f t="shared" si="878"/>
        <v>1.4090094799999999</v>
      </c>
      <c r="P1881" s="135">
        <f t="shared" si="887"/>
        <v>726.14466297000001</v>
      </c>
      <c r="Q1881" s="190">
        <f t="shared" si="899"/>
        <v>0</v>
      </c>
      <c r="R1881" s="191">
        <f t="shared" si="896"/>
        <v>0</v>
      </c>
      <c r="S1881" s="135">
        <f t="shared" si="888"/>
        <v>0</v>
      </c>
      <c r="T1881" s="145">
        <f t="shared" si="897"/>
        <v>7.8600000000000003E-2</v>
      </c>
      <c r="U1881" s="143">
        <f t="shared" si="877"/>
        <v>10</v>
      </c>
      <c r="V1881" s="143">
        <v>252</v>
      </c>
      <c r="W1881" s="142">
        <f t="shared" si="889"/>
        <v>1.003007048</v>
      </c>
      <c r="X1881" s="135">
        <f t="shared" si="890"/>
        <v>2.1835518500000002</v>
      </c>
      <c r="Y1881" s="135">
        <f t="shared" si="891"/>
        <v>0</v>
      </c>
      <c r="Z1881" s="148" t="str">
        <f t="shared" si="900"/>
        <v>A+J=</v>
      </c>
      <c r="AA1881" s="140">
        <f t="shared" si="901"/>
        <v>45950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4"/>
      <c r="DX1881" s="1"/>
      <c r="DY1881" s="1"/>
      <c r="DZ1881" s="1"/>
      <c r="EA1881" s="1"/>
      <c r="EB1881" s="1"/>
      <c r="EC1881" s="1"/>
    </row>
    <row r="1882" spans="1:133" ht="15" x14ac:dyDescent="0.2">
      <c r="A1882" s="134">
        <f t="shared" si="892"/>
        <v>45935</v>
      </c>
      <c r="B1882" s="135">
        <f t="shared" si="884"/>
        <v>728.32821481999997</v>
      </c>
      <c r="C1882" s="220">
        <f t="shared" si="883"/>
        <v>515.35825221990387</v>
      </c>
      <c r="D1882" s="136">
        <f t="shared" si="893"/>
        <v>6997.15</v>
      </c>
      <c r="E1882" s="137">
        <f t="shared" si="879"/>
        <v>7036.33</v>
      </c>
      <c r="F1882" s="138">
        <f t="shared" si="880"/>
        <v>45891</v>
      </c>
      <c r="G1882" s="139">
        <f t="shared" si="885"/>
        <v>5.5994226220676957E-3</v>
      </c>
      <c r="H1882" s="140">
        <f t="shared" si="898"/>
        <v>45950</v>
      </c>
      <c r="I1882" s="140">
        <f t="shared" si="886"/>
        <v>45950</v>
      </c>
      <c r="J1882" s="141">
        <f t="shared" si="894"/>
        <v>20</v>
      </c>
      <c r="K1882" s="141">
        <f t="shared" si="882"/>
        <v>10</v>
      </c>
      <c r="L1882" s="8">
        <f t="shared" si="895"/>
        <v>1.0027957999999999</v>
      </c>
      <c r="M1882" s="142">
        <f t="shared" si="881"/>
        <v>1.00559942</v>
      </c>
      <c r="N1882" s="142">
        <f t="shared" si="876"/>
        <v>1.4050811600025932</v>
      </c>
      <c r="O1882" s="135">
        <f t="shared" si="878"/>
        <v>1.4090094799999999</v>
      </c>
      <c r="P1882" s="135">
        <f t="shared" si="887"/>
        <v>726.14466297000001</v>
      </c>
      <c r="Q1882" s="190">
        <f t="shared" si="899"/>
        <v>0</v>
      </c>
      <c r="R1882" s="191">
        <f t="shared" si="896"/>
        <v>0</v>
      </c>
      <c r="S1882" s="135">
        <f t="shared" si="888"/>
        <v>0</v>
      </c>
      <c r="T1882" s="145">
        <f t="shared" si="897"/>
        <v>7.8600000000000003E-2</v>
      </c>
      <c r="U1882" s="143">
        <f t="shared" si="877"/>
        <v>10</v>
      </c>
      <c r="V1882" s="143">
        <v>252</v>
      </c>
      <c r="W1882" s="142">
        <f t="shared" si="889"/>
        <v>1.003007048</v>
      </c>
      <c r="X1882" s="135">
        <f t="shared" si="890"/>
        <v>2.1835518500000002</v>
      </c>
      <c r="Y1882" s="135">
        <f t="shared" si="891"/>
        <v>0</v>
      </c>
      <c r="Z1882" s="148" t="str">
        <f t="shared" si="900"/>
        <v>A+J=</v>
      </c>
      <c r="AA1882" s="140">
        <f t="shared" si="901"/>
        <v>45950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4"/>
      <c r="DX1882" s="1"/>
      <c r="DY1882" s="1"/>
      <c r="DZ1882" s="1"/>
      <c r="EA1882" s="1"/>
      <c r="EB1882" s="1"/>
      <c r="EC1882" s="1"/>
    </row>
    <row r="1883" spans="1:133" ht="15" x14ac:dyDescent="0.2">
      <c r="A1883" s="134">
        <f t="shared" si="892"/>
        <v>45936</v>
      </c>
      <c r="B1883" s="135">
        <f t="shared" si="884"/>
        <v>728.32821481999997</v>
      </c>
      <c r="C1883" s="220">
        <f t="shared" si="883"/>
        <v>515.35825221990387</v>
      </c>
      <c r="D1883" s="136">
        <f t="shared" si="893"/>
        <v>6997.15</v>
      </c>
      <c r="E1883" s="137">
        <f t="shared" si="879"/>
        <v>7036.33</v>
      </c>
      <c r="F1883" s="138">
        <f t="shared" si="880"/>
        <v>45891</v>
      </c>
      <c r="G1883" s="139">
        <f t="shared" si="885"/>
        <v>5.5994226220676957E-3</v>
      </c>
      <c r="H1883" s="140">
        <f t="shared" si="898"/>
        <v>45950</v>
      </c>
      <c r="I1883" s="140">
        <f t="shared" si="886"/>
        <v>45950</v>
      </c>
      <c r="J1883" s="141">
        <f t="shared" si="894"/>
        <v>20</v>
      </c>
      <c r="K1883" s="141">
        <f t="shared" si="882"/>
        <v>10</v>
      </c>
      <c r="L1883" s="8">
        <f t="shared" si="895"/>
        <v>1.0027957999999999</v>
      </c>
      <c r="M1883" s="142">
        <f t="shared" si="881"/>
        <v>1.00559942</v>
      </c>
      <c r="N1883" s="142">
        <f t="shared" si="876"/>
        <v>1.4050811600025932</v>
      </c>
      <c r="O1883" s="135">
        <f t="shared" si="878"/>
        <v>1.4090094799999999</v>
      </c>
      <c r="P1883" s="135">
        <f t="shared" si="887"/>
        <v>726.14466297000001</v>
      </c>
      <c r="Q1883" s="190">
        <f t="shared" si="899"/>
        <v>0</v>
      </c>
      <c r="R1883" s="191">
        <f t="shared" si="896"/>
        <v>0</v>
      </c>
      <c r="S1883" s="135">
        <f t="shared" si="888"/>
        <v>0</v>
      </c>
      <c r="T1883" s="145">
        <f t="shared" si="897"/>
        <v>7.8600000000000003E-2</v>
      </c>
      <c r="U1883" s="143">
        <f t="shared" si="877"/>
        <v>10</v>
      </c>
      <c r="V1883" s="143">
        <v>252</v>
      </c>
      <c r="W1883" s="142">
        <f t="shared" si="889"/>
        <v>1.003007048</v>
      </c>
      <c r="X1883" s="135">
        <f t="shared" si="890"/>
        <v>2.1835518500000002</v>
      </c>
      <c r="Y1883" s="135">
        <f t="shared" si="891"/>
        <v>0</v>
      </c>
      <c r="Z1883" s="148" t="str">
        <f t="shared" si="900"/>
        <v>A+J=</v>
      </c>
      <c r="AA1883" s="140">
        <f t="shared" si="901"/>
        <v>45950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4"/>
      <c r="DX1883" s="1"/>
      <c r="DY1883" s="1"/>
      <c r="DZ1883" s="1"/>
      <c r="EA1883" s="1"/>
      <c r="EB1883" s="1"/>
      <c r="EC1883" s="1"/>
    </row>
    <row r="1884" spans="1:133" ht="15" x14ac:dyDescent="0.2">
      <c r="A1884" s="134">
        <f t="shared" si="892"/>
        <v>45937</v>
      </c>
      <c r="B1884" s="135">
        <f t="shared" si="884"/>
        <v>728.75036438999996</v>
      </c>
      <c r="C1884" s="220">
        <f t="shared" si="883"/>
        <v>515.35825221990387</v>
      </c>
      <c r="D1884" s="136">
        <f t="shared" si="893"/>
        <v>6997.15</v>
      </c>
      <c r="E1884" s="137">
        <f t="shared" si="879"/>
        <v>7036.33</v>
      </c>
      <c r="F1884" s="138">
        <f t="shared" si="880"/>
        <v>45891</v>
      </c>
      <c r="G1884" s="139">
        <f t="shared" si="885"/>
        <v>5.5994226220676957E-3</v>
      </c>
      <c r="H1884" s="140">
        <f t="shared" si="898"/>
        <v>45950</v>
      </c>
      <c r="I1884" s="140">
        <f t="shared" si="886"/>
        <v>45950</v>
      </c>
      <c r="J1884" s="141">
        <f t="shared" si="894"/>
        <v>20</v>
      </c>
      <c r="K1884" s="141">
        <f t="shared" si="882"/>
        <v>11</v>
      </c>
      <c r="L1884" s="8">
        <f t="shared" si="895"/>
        <v>1.0030758099999999</v>
      </c>
      <c r="M1884" s="142">
        <f t="shared" si="881"/>
        <v>1.00559942</v>
      </c>
      <c r="N1884" s="142">
        <f t="shared" si="876"/>
        <v>1.4050811600025932</v>
      </c>
      <c r="O1884" s="135">
        <f t="shared" si="878"/>
        <v>1.40940292</v>
      </c>
      <c r="P1884" s="135">
        <f t="shared" si="887"/>
        <v>726.34742552</v>
      </c>
      <c r="Q1884" s="190">
        <f t="shared" si="899"/>
        <v>0</v>
      </c>
      <c r="R1884" s="191">
        <f t="shared" si="896"/>
        <v>0</v>
      </c>
      <c r="S1884" s="135">
        <f t="shared" si="888"/>
        <v>0</v>
      </c>
      <c r="T1884" s="145">
        <f t="shared" si="897"/>
        <v>7.8600000000000003E-2</v>
      </c>
      <c r="U1884" s="143">
        <f t="shared" si="877"/>
        <v>11</v>
      </c>
      <c r="V1884" s="143">
        <v>252</v>
      </c>
      <c r="W1884" s="142">
        <f t="shared" si="889"/>
        <v>1.0033082499999999</v>
      </c>
      <c r="X1884" s="135">
        <f t="shared" si="890"/>
        <v>2.4029388699999998</v>
      </c>
      <c r="Y1884" s="135">
        <f t="shared" si="891"/>
        <v>0</v>
      </c>
      <c r="Z1884" s="148" t="str">
        <f t="shared" si="900"/>
        <v>A+J=</v>
      </c>
      <c r="AA1884" s="140">
        <f t="shared" si="901"/>
        <v>45950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4"/>
      <c r="DX1884" s="1"/>
      <c r="DY1884" s="1"/>
      <c r="DZ1884" s="1"/>
      <c r="EA1884" s="1"/>
      <c r="EB1884" s="1"/>
      <c r="EC1884" s="1"/>
    </row>
    <row r="1885" spans="1:133" ht="15" x14ac:dyDescent="0.2">
      <c r="A1885" s="134">
        <f t="shared" si="892"/>
        <v>45938</v>
      </c>
      <c r="B1885" s="135">
        <f t="shared" si="884"/>
        <v>729.17275838</v>
      </c>
      <c r="C1885" s="220">
        <f t="shared" si="883"/>
        <v>515.35825221990387</v>
      </c>
      <c r="D1885" s="136">
        <f t="shared" si="893"/>
        <v>6997.15</v>
      </c>
      <c r="E1885" s="137">
        <f t="shared" si="879"/>
        <v>7036.33</v>
      </c>
      <c r="F1885" s="138">
        <f t="shared" si="880"/>
        <v>45891</v>
      </c>
      <c r="G1885" s="139">
        <f t="shared" si="885"/>
        <v>5.5994226220676957E-3</v>
      </c>
      <c r="H1885" s="140">
        <f t="shared" si="898"/>
        <v>45950</v>
      </c>
      <c r="I1885" s="140">
        <f t="shared" si="886"/>
        <v>45950</v>
      </c>
      <c r="J1885" s="141">
        <f t="shared" si="894"/>
        <v>20</v>
      </c>
      <c r="K1885" s="141">
        <f t="shared" si="882"/>
        <v>12</v>
      </c>
      <c r="L1885" s="8">
        <f t="shared" si="895"/>
        <v>1.0033559000000001</v>
      </c>
      <c r="M1885" s="142">
        <f t="shared" si="881"/>
        <v>1.00559942</v>
      </c>
      <c r="N1885" s="142">
        <f t="shared" si="876"/>
        <v>1.4050811600025932</v>
      </c>
      <c r="O1885" s="135">
        <f t="shared" si="878"/>
        <v>1.4097964700000001</v>
      </c>
      <c r="P1885" s="135">
        <f t="shared" si="887"/>
        <v>726.55024476000006</v>
      </c>
      <c r="Q1885" s="190">
        <f t="shared" si="899"/>
        <v>0</v>
      </c>
      <c r="R1885" s="191">
        <f t="shared" si="896"/>
        <v>0</v>
      </c>
      <c r="S1885" s="135">
        <f t="shared" si="888"/>
        <v>0</v>
      </c>
      <c r="T1885" s="145">
        <f t="shared" si="897"/>
        <v>7.8600000000000003E-2</v>
      </c>
      <c r="U1885" s="143">
        <f t="shared" si="877"/>
        <v>12</v>
      </c>
      <c r="V1885" s="143">
        <v>252</v>
      </c>
      <c r="W1885" s="142">
        <f t="shared" si="889"/>
        <v>1.003609542</v>
      </c>
      <c r="X1885" s="135">
        <f t="shared" si="890"/>
        <v>2.6225136199999999</v>
      </c>
      <c r="Y1885" s="135">
        <f t="shared" si="891"/>
        <v>0</v>
      </c>
      <c r="Z1885" s="148" t="str">
        <f t="shared" si="900"/>
        <v>A+J=</v>
      </c>
      <c r="AA1885" s="140">
        <f t="shared" si="901"/>
        <v>45950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4"/>
      <c r="DX1885" s="1"/>
      <c r="DY1885" s="1"/>
      <c r="DZ1885" s="1"/>
      <c r="EA1885" s="1"/>
      <c r="EB1885" s="1"/>
      <c r="EC1885" s="1"/>
    </row>
    <row r="1886" spans="1:133" ht="15" x14ac:dyDescent="0.2">
      <c r="A1886" s="134">
        <f t="shared" si="892"/>
        <v>45939</v>
      </c>
      <c r="B1886" s="135">
        <f t="shared" si="884"/>
        <v>729.59538655999995</v>
      </c>
      <c r="C1886" s="220">
        <f t="shared" si="883"/>
        <v>515.35825221990387</v>
      </c>
      <c r="D1886" s="136">
        <f t="shared" si="893"/>
        <v>6997.15</v>
      </c>
      <c r="E1886" s="137">
        <f t="shared" si="879"/>
        <v>7036.33</v>
      </c>
      <c r="F1886" s="138">
        <f t="shared" si="880"/>
        <v>45891</v>
      </c>
      <c r="G1886" s="139">
        <f t="shared" si="885"/>
        <v>5.5994226220676957E-3</v>
      </c>
      <c r="H1886" s="140">
        <f t="shared" si="898"/>
        <v>45950</v>
      </c>
      <c r="I1886" s="140">
        <f t="shared" si="886"/>
        <v>45950</v>
      </c>
      <c r="J1886" s="141">
        <f t="shared" si="894"/>
        <v>20</v>
      </c>
      <c r="K1886" s="141">
        <f t="shared" si="882"/>
        <v>13</v>
      </c>
      <c r="L1886" s="8">
        <f t="shared" si="895"/>
        <v>1.0036360600000001</v>
      </c>
      <c r="M1886" s="142">
        <f t="shared" si="881"/>
        <v>1.00559942</v>
      </c>
      <c r="N1886" s="142">
        <f t="shared" si="876"/>
        <v>1.4050811600025932</v>
      </c>
      <c r="O1886" s="135">
        <f t="shared" si="878"/>
        <v>1.4101901100000001</v>
      </c>
      <c r="P1886" s="135">
        <f t="shared" si="887"/>
        <v>726.75311037999995</v>
      </c>
      <c r="Q1886" s="190">
        <f t="shared" si="899"/>
        <v>0</v>
      </c>
      <c r="R1886" s="191">
        <f t="shared" si="896"/>
        <v>0</v>
      </c>
      <c r="S1886" s="135">
        <f t="shared" si="888"/>
        <v>0</v>
      </c>
      <c r="T1886" s="145">
        <f t="shared" si="897"/>
        <v>7.8600000000000003E-2</v>
      </c>
      <c r="U1886" s="143">
        <f t="shared" si="877"/>
        <v>13</v>
      </c>
      <c r="V1886" s="143">
        <v>252</v>
      </c>
      <c r="W1886" s="142">
        <f t="shared" si="889"/>
        <v>1.0039109239999999</v>
      </c>
      <c r="X1886" s="135">
        <f t="shared" si="890"/>
        <v>2.8422761799999998</v>
      </c>
      <c r="Y1886" s="135">
        <f t="shared" si="891"/>
        <v>0</v>
      </c>
      <c r="Z1886" s="148" t="str">
        <f t="shared" si="900"/>
        <v>A+J=</v>
      </c>
      <c r="AA1886" s="140">
        <f t="shared" si="901"/>
        <v>45950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4"/>
      <c r="DX1886" s="1"/>
      <c r="DY1886" s="1"/>
      <c r="DZ1886" s="1"/>
      <c r="EA1886" s="1"/>
      <c r="EB1886" s="1"/>
      <c r="EC1886" s="1"/>
    </row>
    <row r="1887" spans="1:133" ht="15" x14ac:dyDescent="0.2">
      <c r="A1887" s="134">
        <f t="shared" si="892"/>
        <v>45940</v>
      </c>
      <c r="B1887" s="135">
        <f t="shared" si="884"/>
        <v>730.01827562000005</v>
      </c>
      <c r="C1887" s="220">
        <f t="shared" si="883"/>
        <v>515.35825221990387</v>
      </c>
      <c r="D1887" s="136">
        <f t="shared" si="893"/>
        <v>6997.15</v>
      </c>
      <c r="E1887" s="137">
        <f t="shared" si="879"/>
        <v>7036.33</v>
      </c>
      <c r="F1887" s="138">
        <f t="shared" si="880"/>
        <v>45891</v>
      </c>
      <c r="G1887" s="139">
        <f t="shared" si="885"/>
        <v>5.5994226220676957E-3</v>
      </c>
      <c r="H1887" s="140">
        <f t="shared" si="898"/>
        <v>45950</v>
      </c>
      <c r="I1887" s="140">
        <f t="shared" si="886"/>
        <v>45950</v>
      </c>
      <c r="J1887" s="141">
        <f t="shared" si="894"/>
        <v>20</v>
      </c>
      <c r="K1887" s="141">
        <f t="shared" si="882"/>
        <v>14</v>
      </c>
      <c r="L1887" s="8">
        <f t="shared" si="895"/>
        <v>1.0039163099999999</v>
      </c>
      <c r="M1887" s="142">
        <f t="shared" si="881"/>
        <v>1.00559942</v>
      </c>
      <c r="N1887" s="142">
        <f t="shared" ref="N1887:N1950" si="902">IF(I1887&gt;I1886,N1886*M1887,N1886)</f>
        <v>1.4050811600025932</v>
      </c>
      <c r="O1887" s="135">
        <f t="shared" si="878"/>
        <v>1.4105838900000001</v>
      </c>
      <c r="P1887" s="135">
        <f t="shared" si="887"/>
        <v>726.95604815000002</v>
      </c>
      <c r="Q1887" s="190">
        <f t="shared" si="899"/>
        <v>0</v>
      </c>
      <c r="R1887" s="191">
        <f t="shared" si="896"/>
        <v>0</v>
      </c>
      <c r="S1887" s="135">
        <f t="shared" si="888"/>
        <v>0</v>
      </c>
      <c r="T1887" s="145">
        <f t="shared" si="897"/>
        <v>7.8600000000000003E-2</v>
      </c>
      <c r="U1887" s="143">
        <f t="shared" si="877"/>
        <v>14</v>
      </c>
      <c r="V1887" s="143">
        <v>252</v>
      </c>
      <c r="W1887" s="142">
        <f t="shared" si="889"/>
        <v>1.0042123970000001</v>
      </c>
      <c r="X1887" s="135">
        <f t="shared" si="890"/>
        <v>3.0622274699999998</v>
      </c>
      <c r="Y1887" s="135">
        <f t="shared" si="891"/>
        <v>0</v>
      </c>
      <c r="Z1887" s="148" t="str">
        <f t="shared" si="900"/>
        <v>A+J=</v>
      </c>
      <c r="AA1887" s="140">
        <f t="shared" si="901"/>
        <v>45950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4"/>
      <c r="DX1887" s="1"/>
      <c r="DY1887" s="1"/>
      <c r="DZ1887" s="1"/>
      <c r="EA1887" s="1"/>
      <c r="EB1887" s="1"/>
      <c r="EC1887" s="1"/>
    </row>
    <row r="1888" spans="1:133" ht="15" x14ac:dyDescent="0.2">
      <c r="A1888" s="134">
        <f t="shared" si="892"/>
        <v>45941</v>
      </c>
      <c r="B1888" s="135">
        <f t="shared" si="884"/>
        <v>730.44139982000002</v>
      </c>
      <c r="C1888" s="220">
        <f t="shared" si="883"/>
        <v>515.35825221990387</v>
      </c>
      <c r="D1888" s="136">
        <f t="shared" si="893"/>
        <v>6997.15</v>
      </c>
      <c r="E1888" s="137">
        <f t="shared" si="879"/>
        <v>7036.33</v>
      </c>
      <c r="F1888" s="138">
        <f t="shared" si="880"/>
        <v>45891</v>
      </c>
      <c r="G1888" s="139">
        <f t="shared" si="885"/>
        <v>5.5994226220676957E-3</v>
      </c>
      <c r="H1888" s="140">
        <f t="shared" si="898"/>
        <v>45950</v>
      </c>
      <c r="I1888" s="140">
        <f t="shared" si="886"/>
        <v>45950</v>
      </c>
      <c r="J1888" s="141">
        <f t="shared" si="894"/>
        <v>20</v>
      </c>
      <c r="K1888" s="141">
        <f t="shared" si="882"/>
        <v>15</v>
      </c>
      <c r="L1888" s="8">
        <f t="shared" si="895"/>
        <v>1.00419663</v>
      </c>
      <c r="M1888" s="142">
        <f t="shared" si="881"/>
        <v>1.00559942</v>
      </c>
      <c r="N1888" s="142">
        <f t="shared" si="902"/>
        <v>1.4050811600025932</v>
      </c>
      <c r="O1888" s="135">
        <f t="shared" si="878"/>
        <v>1.41097776</v>
      </c>
      <c r="P1888" s="135">
        <f t="shared" si="887"/>
        <v>727.15903231000004</v>
      </c>
      <c r="Q1888" s="190">
        <f t="shared" si="899"/>
        <v>0</v>
      </c>
      <c r="R1888" s="191">
        <f t="shared" si="896"/>
        <v>0</v>
      </c>
      <c r="S1888" s="135">
        <f t="shared" si="888"/>
        <v>0</v>
      </c>
      <c r="T1888" s="145">
        <f t="shared" si="897"/>
        <v>7.8600000000000003E-2</v>
      </c>
      <c r="U1888" s="143">
        <f t="shared" si="877"/>
        <v>15</v>
      </c>
      <c r="V1888" s="143">
        <v>252</v>
      </c>
      <c r="W1888" s="142">
        <f t="shared" si="889"/>
        <v>1.004513961</v>
      </c>
      <c r="X1888" s="135">
        <f t="shared" si="890"/>
        <v>3.2823675099999998</v>
      </c>
      <c r="Y1888" s="135">
        <f t="shared" si="891"/>
        <v>0</v>
      </c>
      <c r="Z1888" s="148" t="str">
        <f t="shared" si="900"/>
        <v>A+J=</v>
      </c>
      <c r="AA1888" s="140">
        <f t="shared" si="901"/>
        <v>45950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4"/>
      <c r="DX1888" s="1"/>
      <c r="DY1888" s="1"/>
      <c r="DZ1888" s="1"/>
      <c r="EA1888" s="1"/>
      <c r="EB1888" s="1"/>
      <c r="EC1888" s="1"/>
    </row>
    <row r="1889" spans="1:133" ht="15" x14ac:dyDescent="0.2">
      <c r="A1889" s="134">
        <f t="shared" si="892"/>
        <v>45942</v>
      </c>
      <c r="B1889" s="135">
        <f t="shared" si="884"/>
        <v>730.44139982000002</v>
      </c>
      <c r="C1889" s="220">
        <f t="shared" si="883"/>
        <v>515.35825221990387</v>
      </c>
      <c r="D1889" s="136">
        <f t="shared" si="893"/>
        <v>6997.15</v>
      </c>
      <c r="E1889" s="137">
        <f t="shared" si="879"/>
        <v>7036.33</v>
      </c>
      <c r="F1889" s="138">
        <f t="shared" si="880"/>
        <v>45891</v>
      </c>
      <c r="G1889" s="139">
        <f t="shared" si="885"/>
        <v>5.5994226220676957E-3</v>
      </c>
      <c r="H1889" s="140">
        <f t="shared" si="898"/>
        <v>45950</v>
      </c>
      <c r="I1889" s="140">
        <f t="shared" si="886"/>
        <v>45950</v>
      </c>
      <c r="J1889" s="141">
        <f t="shared" si="894"/>
        <v>20</v>
      </c>
      <c r="K1889" s="141">
        <f t="shared" si="882"/>
        <v>15</v>
      </c>
      <c r="L1889" s="8">
        <f t="shared" si="895"/>
        <v>1.00419663</v>
      </c>
      <c r="M1889" s="142">
        <f t="shared" si="881"/>
        <v>1.00559942</v>
      </c>
      <c r="N1889" s="142">
        <f t="shared" si="902"/>
        <v>1.4050811600025932</v>
      </c>
      <c r="O1889" s="135">
        <f t="shared" si="878"/>
        <v>1.41097776</v>
      </c>
      <c r="P1889" s="135">
        <f t="shared" si="887"/>
        <v>727.15903231000004</v>
      </c>
      <c r="Q1889" s="190">
        <f t="shared" si="899"/>
        <v>0</v>
      </c>
      <c r="R1889" s="191">
        <f t="shared" si="896"/>
        <v>0</v>
      </c>
      <c r="S1889" s="135">
        <f t="shared" si="888"/>
        <v>0</v>
      </c>
      <c r="T1889" s="145">
        <f t="shared" si="897"/>
        <v>7.8600000000000003E-2</v>
      </c>
      <c r="U1889" s="143">
        <f t="shared" si="877"/>
        <v>15</v>
      </c>
      <c r="V1889" s="143">
        <v>252</v>
      </c>
      <c r="W1889" s="142">
        <f t="shared" si="889"/>
        <v>1.004513961</v>
      </c>
      <c r="X1889" s="135">
        <f t="shared" si="890"/>
        <v>3.2823675099999998</v>
      </c>
      <c r="Y1889" s="135">
        <f t="shared" si="891"/>
        <v>0</v>
      </c>
      <c r="Z1889" s="148" t="str">
        <f t="shared" si="900"/>
        <v>A+J=</v>
      </c>
      <c r="AA1889" s="140">
        <f t="shared" si="901"/>
        <v>45950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4"/>
      <c r="DX1889" s="1"/>
      <c r="DY1889" s="1"/>
      <c r="DZ1889" s="1"/>
      <c r="EA1889" s="1"/>
      <c r="EB1889" s="1"/>
      <c r="EC1889" s="1"/>
    </row>
    <row r="1890" spans="1:133" ht="15" x14ac:dyDescent="0.2">
      <c r="A1890" s="134">
        <f t="shared" si="892"/>
        <v>45943</v>
      </c>
      <c r="B1890" s="135">
        <f t="shared" si="884"/>
        <v>730.44139982000002</v>
      </c>
      <c r="C1890" s="220">
        <f t="shared" si="883"/>
        <v>515.35825221990387</v>
      </c>
      <c r="D1890" s="136">
        <f t="shared" si="893"/>
        <v>6997.15</v>
      </c>
      <c r="E1890" s="137">
        <f t="shared" si="879"/>
        <v>7036.33</v>
      </c>
      <c r="F1890" s="138">
        <f t="shared" si="880"/>
        <v>45891</v>
      </c>
      <c r="G1890" s="139">
        <f t="shared" si="885"/>
        <v>5.5994226220676957E-3</v>
      </c>
      <c r="H1890" s="140">
        <f t="shared" si="898"/>
        <v>45950</v>
      </c>
      <c r="I1890" s="140">
        <f t="shared" si="886"/>
        <v>45950</v>
      </c>
      <c r="J1890" s="141">
        <f t="shared" si="894"/>
        <v>20</v>
      </c>
      <c r="K1890" s="141">
        <f t="shared" si="882"/>
        <v>15</v>
      </c>
      <c r="L1890" s="8">
        <f t="shared" si="895"/>
        <v>1.00419663</v>
      </c>
      <c r="M1890" s="142">
        <f t="shared" si="881"/>
        <v>1.00559942</v>
      </c>
      <c r="N1890" s="142">
        <f t="shared" si="902"/>
        <v>1.4050811600025932</v>
      </c>
      <c r="O1890" s="135">
        <f t="shared" si="878"/>
        <v>1.41097776</v>
      </c>
      <c r="P1890" s="135">
        <f t="shared" si="887"/>
        <v>727.15903231000004</v>
      </c>
      <c r="Q1890" s="190">
        <f t="shared" si="899"/>
        <v>0</v>
      </c>
      <c r="R1890" s="191">
        <f t="shared" si="896"/>
        <v>0</v>
      </c>
      <c r="S1890" s="135">
        <f t="shared" si="888"/>
        <v>0</v>
      </c>
      <c r="T1890" s="145">
        <f t="shared" si="897"/>
        <v>7.8600000000000003E-2</v>
      </c>
      <c r="U1890" s="143">
        <f t="shared" si="877"/>
        <v>15</v>
      </c>
      <c r="V1890" s="143">
        <v>252</v>
      </c>
      <c r="W1890" s="142">
        <f t="shared" si="889"/>
        <v>1.004513961</v>
      </c>
      <c r="X1890" s="135">
        <f t="shared" si="890"/>
        <v>3.2823675099999998</v>
      </c>
      <c r="Y1890" s="135">
        <f t="shared" si="891"/>
        <v>0</v>
      </c>
      <c r="Z1890" s="148" t="str">
        <f t="shared" si="900"/>
        <v>A+J=</v>
      </c>
      <c r="AA1890" s="140">
        <f t="shared" si="901"/>
        <v>45950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4"/>
      <c r="DX1890" s="1"/>
      <c r="DY1890" s="1"/>
      <c r="DZ1890" s="1"/>
      <c r="EA1890" s="1"/>
      <c r="EB1890" s="1"/>
      <c r="EC1890" s="1"/>
    </row>
    <row r="1891" spans="1:133" ht="15" x14ac:dyDescent="0.2">
      <c r="A1891" s="134">
        <f t="shared" si="892"/>
        <v>45944</v>
      </c>
      <c r="B1891" s="135">
        <f t="shared" si="884"/>
        <v>730.86477404000004</v>
      </c>
      <c r="C1891" s="220">
        <f t="shared" si="883"/>
        <v>515.35825221990387</v>
      </c>
      <c r="D1891" s="136">
        <f t="shared" si="893"/>
        <v>6997.15</v>
      </c>
      <c r="E1891" s="137">
        <f t="shared" si="879"/>
        <v>7036.33</v>
      </c>
      <c r="F1891" s="138">
        <f t="shared" si="880"/>
        <v>45891</v>
      </c>
      <c r="G1891" s="139">
        <f t="shared" si="885"/>
        <v>5.5994226220676957E-3</v>
      </c>
      <c r="H1891" s="140">
        <f t="shared" si="898"/>
        <v>45950</v>
      </c>
      <c r="I1891" s="140">
        <f t="shared" si="886"/>
        <v>45950</v>
      </c>
      <c r="J1891" s="141">
        <f t="shared" si="894"/>
        <v>20</v>
      </c>
      <c r="K1891" s="141">
        <f t="shared" si="882"/>
        <v>16</v>
      </c>
      <c r="L1891" s="8">
        <f t="shared" si="895"/>
        <v>1.0044770300000001</v>
      </c>
      <c r="M1891" s="142">
        <f t="shared" si="881"/>
        <v>1.00559942</v>
      </c>
      <c r="N1891" s="142">
        <f t="shared" si="902"/>
        <v>1.4050811600025932</v>
      </c>
      <c r="O1891" s="135">
        <f t="shared" si="878"/>
        <v>1.41137175</v>
      </c>
      <c r="P1891" s="135">
        <f t="shared" si="887"/>
        <v>727.36207831000002</v>
      </c>
      <c r="Q1891" s="190">
        <f t="shared" si="899"/>
        <v>0</v>
      </c>
      <c r="R1891" s="191">
        <f t="shared" si="896"/>
        <v>0</v>
      </c>
      <c r="S1891" s="135">
        <f t="shared" si="888"/>
        <v>0</v>
      </c>
      <c r="T1891" s="145">
        <f t="shared" si="897"/>
        <v>7.8600000000000003E-2</v>
      </c>
      <c r="U1891" s="143">
        <f t="shared" si="877"/>
        <v>16</v>
      </c>
      <c r="V1891" s="143">
        <v>252</v>
      </c>
      <c r="W1891" s="142">
        <f t="shared" si="889"/>
        <v>1.0048156150000001</v>
      </c>
      <c r="X1891" s="135">
        <f t="shared" si="890"/>
        <v>3.5026957300000001</v>
      </c>
      <c r="Y1891" s="135">
        <f t="shared" si="891"/>
        <v>0</v>
      </c>
      <c r="Z1891" s="148" t="str">
        <f t="shared" si="900"/>
        <v>A+J=</v>
      </c>
      <c r="AA1891" s="140">
        <f t="shared" si="901"/>
        <v>45950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4"/>
      <c r="DX1891" s="1"/>
      <c r="DY1891" s="1"/>
      <c r="DZ1891" s="1"/>
      <c r="EA1891" s="1"/>
      <c r="EB1891" s="1"/>
      <c r="EC1891" s="1"/>
    </row>
    <row r="1892" spans="1:133" ht="15" x14ac:dyDescent="0.2">
      <c r="A1892" s="134">
        <f t="shared" si="892"/>
        <v>45945</v>
      </c>
      <c r="B1892" s="135">
        <f t="shared" si="884"/>
        <v>731.28838876000009</v>
      </c>
      <c r="C1892" s="220">
        <f t="shared" si="883"/>
        <v>515.35825221990387</v>
      </c>
      <c r="D1892" s="136">
        <f t="shared" si="893"/>
        <v>6997.15</v>
      </c>
      <c r="E1892" s="137">
        <f t="shared" si="879"/>
        <v>7036.33</v>
      </c>
      <c r="F1892" s="138">
        <f t="shared" si="880"/>
        <v>45891</v>
      </c>
      <c r="G1892" s="139">
        <f t="shared" si="885"/>
        <v>5.5994226220676957E-3</v>
      </c>
      <c r="H1892" s="140">
        <f t="shared" si="898"/>
        <v>45950</v>
      </c>
      <c r="I1892" s="140">
        <f t="shared" si="886"/>
        <v>45950</v>
      </c>
      <c r="J1892" s="141">
        <f t="shared" si="894"/>
        <v>20</v>
      </c>
      <c r="K1892" s="141">
        <f t="shared" si="882"/>
        <v>17</v>
      </c>
      <c r="L1892" s="8">
        <f t="shared" si="895"/>
        <v>1.0047575099999999</v>
      </c>
      <c r="M1892" s="142">
        <f t="shared" si="881"/>
        <v>1.00559942</v>
      </c>
      <c r="N1892" s="142">
        <f t="shared" si="902"/>
        <v>1.4050811600025932</v>
      </c>
      <c r="O1892" s="135">
        <f t="shared" si="878"/>
        <v>1.4117658399999999</v>
      </c>
      <c r="P1892" s="135">
        <f t="shared" si="887"/>
        <v>727.56517584000005</v>
      </c>
      <c r="Q1892" s="190">
        <f t="shared" si="899"/>
        <v>0</v>
      </c>
      <c r="R1892" s="191">
        <f t="shared" si="896"/>
        <v>0</v>
      </c>
      <c r="S1892" s="135">
        <f t="shared" si="888"/>
        <v>0</v>
      </c>
      <c r="T1892" s="145">
        <f t="shared" si="897"/>
        <v>7.8600000000000003E-2</v>
      </c>
      <c r="U1892" s="143">
        <f t="shared" si="877"/>
        <v>17</v>
      </c>
      <c r="V1892" s="143">
        <v>252</v>
      </c>
      <c r="W1892" s="142">
        <f t="shared" si="889"/>
        <v>1.0051173600000001</v>
      </c>
      <c r="X1892" s="135">
        <f t="shared" si="890"/>
        <v>3.7232129199999999</v>
      </c>
      <c r="Y1892" s="135">
        <f t="shared" si="891"/>
        <v>0</v>
      </c>
      <c r="Z1892" s="148" t="str">
        <f t="shared" si="900"/>
        <v>A+J=</v>
      </c>
      <c r="AA1892" s="140">
        <f t="shared" si="901"/>
        <v>45950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4"/>
      <c r="DX1892" s="1"/>
      <c r="DY1892" s="1"/>
      <c r="DZ1892" s="1"/>
      <c r="EA1892" s="1"/>
      <c r="EB1892" s="1"/>
      <c r="EC1892" s="1"/>
    </row>
    <row r="1893" spans="1:133" ht="15" x14ac:dyDescent="0.2">
      <c r="A1893" s="134">
        <f t="shared" si="892"/>
        <v>45946</v>
      </c>
      <c r="B1893" s="135">
        <f t="shared" si="884"/>
        <v>731.71225447000006</v>
      </c>
      <c r="C1893" s="220">
        <f t="shared" si="883"/>
        <v>515.35825221990387</v>
      </c>
      <c r="D1893" s="136">
        <f t="shared" si="893"/>
        <v>6997.15</v>
      </c>
      <c r="E1893" s="137">
        <f t="shared" si="879"/>
        <v>7036.33</v>
      </c>
      <c r="F1893" s="138">
        <f t="shared" si="880"/>
        <v>45891</v>
      </c>
      <c r="G1893" s="139">
        <f t="shared" si="885"/>
        <v>5.5994226220676957E-3</v>
      </c>
      <c r="H1893" s="140">
        <f t="shared" si="898"/>
        <v>45950</v>
      </c>
      <c r="I1893" s="140">
        <f t="shared" si="886"/>
        <v>45950</v>
      </c>
      <c r="J1893" s="141">
        <f t="shared" si="894"/>
        <v>20</v>
      </c>
      <c r="K1893" s="141">
        <f t="shared" si="882"/>
        <v>18</v>
      </c>
      <c r="L1893" s="8">
        <f t="shared" si="895"/>
        <v>1.0050380699999999</v>
      </c>
      <c r="M1893" s="142">
        <f t="shared" si="881"/>
        <v>1.00559942</v>
      </c>
      <c r="N1893" s="142">
        <f t="shared" si="902"/>
        <v>1.4050811600025932</v>
      </c>
      <c r="O1893" s="135">
        <f t="shared" si="878"/>
        <v>1.41216005</v>
      </c>
      <c r="P1893" s="135">
        <f t="shared" si="887"/>
        <v>727.76833522000004</v>
      </c>
      <c r="Q1893" s="190">
        <f t="shared" si="899"/>
        <v>0</v>
      </c>
      <c r="R1893" s="191">
        <f t="shared" si="896"/>
        <v>0</v>
      </c>
      <c r="S1893" s="135">
        <f t="shared" si="888"/>
        <v>0</v>
      </c>
      <c r="T1893" s="145">
        <f t="shared" si="897"/>
        <v>7.8600000000000003E-2</v>
      </c>
      <c r="U1893" s="143">
        <f t="shared" ref="U1893:U1956" si="903">IF(Q1892&gt;0,1,IF(K1893=K1892,U1892,U1892+1))</f>
        <v>18</v>
      </c>
      <c r="V1893" s="143">
        <v>252</v>
      </c>
      <c r="W1893" s="142">
        <f t="shared" si="889"/>
        <v>1.0054191960000001</v>
      </c>
      <c r="X1893" s="135">
        <f t="shared" si="890"/>
        <v>3.94391925</v>
      </c>
      <c r="Y1893" s="135">
        <f t="shared" si="891"/>
        <v>0</v>
      </c>
      <c r="Z1893" s="148" t="str">
        <f t="shared" si="900"/>
        <v>A+J=</v>
      </c>
      <c r="AA1893" s="140">
        <f t="shared" si="901"/>
        <v>45950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4"/>
      <c r="DX1893" s="1"/>
      <c r="DY1893" s="1"/>
      <c r="DZ1893" s="1"/>
      <c r="EA1893" s="1"/>
      <c r="EB1893" s="1"/>
      <c r="EC1893" s="1"/>
    </row>
    <row r="1894" spans="1:133" ht="15" x14ac:dyDescent="0.2">
      <c r="A1894" s="134">
        <f t="shared" si="892"/>
        <v>45947</v>
      </c>
      <c r="B1894" s="135">
        <f t="shared" si="884"/>
        <v>732.13636014999997</v>
      </c>
      <c r="C1894" s="220">
        <f t="shared" si="883"/>
        <v>515.35825221990387</v>
      </c>
      <c r="D1894" s="136">
        <f t="shared" si="893"/>
        <v>6997.15</v>
      </c>
      <c r="E1894" s="137">
        <f t="shared" si="879"/>
        <v>7036.33</v>
      </c>
      <c r="F1894" s="138">
        <f t="shared" si="880"/>
        <v>45891</v>
      </c>
      <c r="G1894" s="139">
        <f t="shared" si="885"/>
        <v>5.5994226220676957E-3</v>
      </c>
      <c r="H1894" s="140">
        <f t="shared" si="898"/>
        <v>45950</v>
      </c>
      <c r="I1894" s="140">
        <f t="shared" si="886"/>
        <v>45950</v>
      </c>
      <c r="J1894" s="141">
        <f t="shared" si="894"/>
        <v>20</v>
      </c>
      <c r="K1894" s="141">
        <f t="shared" si="882"/>
        <v>19</v>
      </c>
      <c r="L1894" s="8">
        <f t="shared" si="895"/>
        <v>1.0053186999999999</v>
      </c>
      <c r="M1894" s="142">
        <f t="shared" si="881"/>
        <v>1.00559942</v>
      </c>
      <c r="N1894" s="142">
        <f t="shared" si="902"/>
        <v>1.4050811600025932</v>
      </c>
      <c r="O1894" s="135">
        <f t="shared" si="878"/>
        <v>1.4125543599999999</v>
      </c>
      <c r="P1894" s="135">
        <f t="shared" si="887"/>
        <v>727.97154612999998</v>
      </c>
      <c r="Q1894" s="190">
        <f t="shared" si="899"/>
        <v>0</v>
      </c>
      <c r="R1894" s="191">
        <f t="shared" si="896"/>
        <v>0</v>
      </c>
      <c r="S1894" s="135">
        <f t="shared" si="888"/>
        <v>0</v>
      </c>
      <c r="T1894" s="145">
        <f t="shared" si="897"/>
        <v>7.8600000000000003E-2</v>
      </c>
      <c r="U1894" s="143">
        <f t="shared" si="903"/>
        <v>19</v>
      </c>
      <c r="V1894" s="143">
        <v>252</v>
      </c>
      <c r="W1894" s="142">
        <f t="shared" si="889"/>
        <v>1.005721122</v>
      </c>
      <c r="X1894" s="135">
        <f t="shared" si="890"/>
        <v>4.1648140199999997</v>
      </c>
      <c r="Y1894" s="135">
        <f t="shared" si="891"/>
        <v>0</v>
      </c>
      <c r="Z1894" s="148" t="str">
        <f t="shared" si="900"/>
        <v>A+J=</v>
      </c>
      <c r="AA1894" s="140">
        <f t="shared" si="901"/>
        <v>45950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4"/>
      <c r="DX1894" s="1"/>
      <c r="DY1894" s="1"/>
      <c r="DZ1894" s="1"/>
      <c r="EA1894" s="1"/>
      <c r="EB1894" s="1"/>
      <c r="EC1894" s="1"/>
    </row>
    <row r="1895" spans="1:133" ht="15" x14ac:dyDescent="0.2">
      <c r="A1895" s="134">
        <f t="shared" si="892"/>
        <v>45948</v>
      </c>
      <c r="B1895" s="135">
        <f t="shared" si="884"/>
        <v>732.56071630999998</v>
      </c>
      <c r="C1895" s="220">
        <f t="shared" si="883"/>
        <v>515.35825221990387</v>
      </c>
      <c r="D1895" s="136">
        <f t="shared" si="893"/>
        <v>6997.15</v>
      </c>
      <c r="E1895" s="137">
        <f t="shared" si="879"/>
        <v>7036.33</v>
      </c>
      <c r="F1895" s="138">
        <f t="shared" si="880"/>
        <v>45891</v>
      </c>
      <c r="G1895" s="139">
        <f t="shared" si="885"/>
        <v>5.5994226220676957E-3</v>
      </c>
      <c r="H1895" s="140">
        <f t="shared" si="898"/>
        <v>45950</v>
      </c>
      <c r="I1895" s="140">
        <f t="shared" si="886"/>
        <v>45950</v>
      </c>
      <c r="J1895" s="141">
        <f t="shared" si="894"/>
        <v>20</v>
      </c>
      <c r="K1895" s="141">
        <f t="shared" si="882"/>
        <v>20</v>
      </c>
      <c r="L1895" s="8">
        <f t="shared" si="895"/>
        <v>1.00559942</v>
      </c>
      <c r="M1895" s="142">
        <f t="shared" si="881"/>
        <v>1.00559942</v>
      </c>
      <c r="N1895" s="142">
        <f t="shared" si="902"/>
        <v>1.4050811600025932</v>
      </c>
      <c r="O1895" s="135">
        <f t="shared" si="878"/>
        <v>1.41294879</v>
      </c>
      <c r="P1895" s="135">
        <f t="shared" si="887"/>
        <v>728.17481888999998</v>
      </c>
      <c r="Q1895" s="190">
        <f t="shared" si="899"/>
        <v>0</v>
      </c>
      <c r="R1895" s="191">
        <f t="shared" si="896"/>
        <v>0</v>
      </c>
      <c r="S1895" s="135">
        <f t="shared" si="888"/>
        <v>0</v>
      </c>
      <c r="T1895" s="145">
        <f t="shared" si="897"/>
        <v>7.8600000000000003E-2</v>
      </c>
      <c r="U1895" s="143">
        <f t="shared" si="903"/>
        <v>20</v>
      </c>
      <c r="V1895" s="143">
        <v>252</v>
      </c>
      <c r="W1895" s="142">
        <f t="shared" si="889"/>
        <v>1.006023138</v>
      </c>
      <c r="X1895" s="135">
        <f t="shared" si="890"/>
        <v>4.38589742</v>
      </c>
      <c r="Y1895" s="135">
        <f t="shared" si="891"/>
        <v>0</v>
      </c>
      <c r="Z1895" s="148" t="str">
        <f t="shared" si="900"/>
        <v>A+J=</v>
      </c>
      <c r="AA1895" s="140">
        <f t="shared" si="901"/>
        <v>45950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4"/>
      <c r="DX1895" s="1"/>
      <c r="DY1895" s="1"/>
      <c r="DZ1895" s="1"/>
      <c r="EA1895" s="1"/>
      <c r="EB1895" s="1"/>
      <c r="EC1895" s="1"/>
    </row>
    <row r="1896" spans="1:133" ht="15" x14ac:dyDescent="0.2">
      <c r="A1896" s="134">
        <f t="shared" si="892"/>
        <v>45949</v>
      </c>
      <c r="B1896" s="135">
        <f t="shared" si="884"/>
        <v>732.56071630999998</v>
      </c>
      <c r="C1896" s="220">
        <f t="shared" si="883"/>
        <v>515.35825221990387</v>
      </c>
      <c r="D1896" s="136">
        <f t="shared" si="893"/>
        <v>6997.15</v>
      </c>
      <c r="E1896" s="137">
        <f t="shared" si="879"/>
        <v>7036.33</v>
      </c>
      <c r="F1896" s="138">
        <f t="shared" si="880"/>
        <v>45891</v>
      </c>
      <c r="G1896" s="139">
        <f t="shared" si="885"/>
        <v>5.5994226220676957E-3</v>
      </c>
      <c r="H1896" s="140">
        <f t="shared" si="898"/>
        <v>45950</v>
      </c>
      <c r="I1896" s="140">
        <f t="shared" si="886"/>
        <v>45950</v>
      </c>
      <c r="J1896" s="141">
        <f t="shared" si="894"/>
        <v>20</v>
      </c>
      <c r="K1896" s="141">
        <f t="shared" si="882"/>
        <v>20</v>
      </c>
      <c r="L1896" s="8">
        <f t="shared" si="895"/>
        <v>1.00559942</v>
      </c>
      <c r="M1896" s="142">
        <f t="shared" si="881"/>
        <v>1.00559942</v>
      </c>
      <c r="N1896" s="142">
        <f t="shared" si="902"/>
        <v>1.4050811600025932</v>
      </c>
      <c r="O1896" s="135">
        <f t="shared" si="878"/>
        <v>1.41294879</v>
      </c>
      <c r="P1896" s="135">
        <f t="shared" si="887"/>
        <v>728.17481888999998</v>
      </c>
      <c r="Q1896" s="190">
        <f t="shared" si="899"/>
        <v>0</v>
      </c>
      <c r="R1896" s="191">
        <f t="shared" si="896"/>
        <v>0</v>
      </c>
      <c r="S1896" s="135">
        <f t="shared" si="888"/>
        <v>0</v>
      </c>
      <c r="T1896" s="145">
        <f t="shared" si="897"/>
        <v>7.8600000000000003E-2</v>
      </c>
      <c r="U1896" s="143">
        <f t="shared" si="903"/>
        <v>20</v>
      </c>
      <c r="V1896" s="143">
        <v>252</v>
      </c>
      <c r="W1896" s="142">
        <f t="shared" si="889"/>
        <v>1.006023138</v>
      </c>
      <c r="X1896" s="135">
        <f t="shared" si="890"/>
        <v>4.38589742</v>
      </c>
      <c r="Y1896" s="135">
        <f t="shared" si="891"/>
        <v>0</v>
      </c>
      <c r="Z1896" s="148" t="str">
        <f t="shared" si="900"/>
        <v>A+J=</v>
      </c>
      <c r="AA1896" s="140">
        <f t="shared" si="901"/>
        <v>45950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4"/>
      <c r="DX1896" s="1"/>
      <c r="DY1896" s="1"/>
      <c r="DZ1896" s="1"/>
      <c r="EA1896" s="1"/>
      <c r="EB1896" s="1"/>
      <c r="EC1896" s="1"/>
    </row>
    <row r="1897" spans="1:133" ht="15" x14ac:dyDescent="0.2">
      <c r="A1897" s="134">
        <f t="shared" si="892"/>
        <v>45950</v>
      </c>
      <c r="B1897" s="135">
        <f t="shared" si="884"/>
        <v>732.56071630999998</v>
      </c>
      <c r="C1897" s="220">
        <f t="shared" si="883"/>
        <v>515.35825221990387</v>
      </c>
      <c r="D1897" s="136">
        <f t="shared" si="893"/>
        <v>6997.15</v>
      </c>
      <c r="E1897" s="137">
        <f t="shared" si="879"/>
        <v>7036.33</v>
      </c>
      <c r="F1897" s="138">
        <f t="shared" si="880"/>
        <v>45891</v>
      </c>
      <c r="G1897" s="139">
        <f t="shared" si="885"/>
        <v>5.5994226220676957E-3</v>
      </c>
      <c r="H1897" s="140">
        <f t="shared" si="898"/>
        <v>45981</v>
      </c>
      <c r="I1897" s="140">
        <f t="shared" si="886"/>
        <v>45950</v>
      </c>
      <c r="J1897" s="141">
        <f t="shared" si="894"/>
        <v>20</v>
      </c>
      <c r="K1897" s="141">
        <f t="shared" si="882"/>
        <v>20</v>
      </c>
      <c r="L1897" s="8">
        <f t="shared" si="895"/>
        <v>1.00559942</v>
      </c>
      <c r="M1897" s="142">
        <f t="shared" si="881"/>
        <v>1.00559942</v>
      </c>
      <c r="N1897" s="142">
        <f t="shared" si="902"/>
        <v>1.4050811600025932</v>
      </c>
      <c r="O1897" s="135">
        <f t="shared" ref="O1897:O1960" si="904">TRUNC(TRUNC((L1897*N1897),15),8)</f>
        <v>1.41294879</v>
      </c>
      <c r="P1897" s="135">
        <f t="shared" si="887"/>
        <v>728.17481888999998</v>
      </c>
      <c r="Q1897" s="190">
        <f t="shared" si="899"/>
        <v>62</v>
      </c>
      <c r="R1897" s="191">
        <f t="shared" si="896"/>
        <v>1.958880763631857E-2</v>
      </c>
      <c r="S1897" s="135">
        <f t="shared" si="888"/>
        <v>14.264076449999999</v>
      </c>
      <c r="T1897" s="145">
        <f t="shared" si="897"/>
        <v>7.8600000000000003E-2</v>
      </c>
      <c r="U1897" s="143">
        <f t="shared" si="903"/>
        <v>20</v>
      </c>
      <c r="V1897" s="143">
        <v>252</v>
      </c>
      <c r="W1897" s="142">
        <f t="shared" si="889"/>
        <v>1.006023138</v>
      </c>
      <c r="X1897" s="135">
        <f t="shared" si="890"/>
        <v>4.38589742</v>
      </c>
      <c r="Y1897" s="135">
        <f t="shared" si="891"/>
        <v>18.64997387</v>
      </c>
      <c r="Z1897" s="148" t="str">
        <f t="shared" si="900"/>
        <v>A+J=</v>
      </c>
      <c r="AA1897" s="140">
        <f t="shared" si="901"/>
        <v>45950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4"/>
      <c r="DX1897" s="1"/>
      <c r="DY1897" s="1"/>
      <c r="DZ1897" s="1"/>
      <c r="EA1897" s="1"/>
      <c r="EB1897" s="1"/>
      <c r="EC1897" s="1"/>
    </row>
    <row r="1898" spans="1:133" ht="15" x14ac:dyDescent="0.2">
      <c r="A1898" s="134">
        <f t="shared" si="892"/>
        <v>45951</v>
      </c>
      <c r="B1898" s="135">
        <f t="shared" si="884"/>
        <v>714.29852173999996</v>
      </c>
      <c r="C1898" s="220">
        <f t="shared" si="883"/>
        <v>505.2629985554027</v>
      </c>
      <c r="D1898" s="136">
        <f t="shared" si="893"/>
        <v>6997.15</v>
      </c>
      <c r="E1898" s="137">
        <f t="shared" ref="E1898:E1961" si="905">IF($K1898=1,VLOOKUP($A1897,$AO$10:$AS$131,4),E1897)</f>
        <v>7036.33</v>
      </c>
      <c r="F1898" s="138">
        <f t="shared" ref="F1898:F1961" si="906">IF($K1898=1,VLOOKUP($A1897,$AO$10:$AS$131,5),F1897)</f>
        <v>45920</v>
      </c>
      <c r="G1898" s="139">
        <f t="shared" si="885"/>
        <v>5.5994226220676957E-3</v>
      </c>
      <c r="H1898" s="140">
        <f t="shared" si="898"/>
        <v>45981</v>
      </c>
      <c r="I1898" s="140">
        <f t="shared" si="886"/>
        <v>45981</v>
      </c>
      <c r="J1898" s="141">
        <f t="shared" si="894"/>
        <v>23</v>
      </c>
      <c r="K1898" s="141">
        <f t="shared" si="882"/>
        <v>1</v>
      </c>
      <c r="L1898" s="8">
        <f t="shared" si="895"/>
        <v>1.0002428000000001</v>
      </c>
      <c r="M1898" s="142">
        <f t="shared" ref="M1898:M1961" si="907">IF(I1898&gt;I1897,L1897,M1897)</f>
        <v>1.00559942</v>
      </c>
      <c r="N1898" s="142">
        <f t="shared" si="902"/>
        <v>1.4129487995515349</v>
      </c>
      <c r="O1898" s="135">
        <f t="shared" si="904"/>
        <v>1.41329186</v>
      </c>
      <c r="P1898" s="135">
        <f t="shared" si="887"/>
        <v>714.08408300999997</v>
      </c>
      <c r="Q1898" s="190">
        <f t="shared" si="899"/>
        <v>0</v>
      </c>
      <c r="R1898" s="191">
        <f t="shared" si="896"/>
        <v>0</v>
      </c>
      <c r="S1898" s="135">
        <f t="shared" si="888"/>
        <v>0</v>
      </c>
      <c r="T1898" s="145">
        <f t="shared" si="897"/>
        <v>7.8600000000000003E-2</v>
      </c>
      <c r="U1898" s="143">
        <f t="shared" si="903"/>
        <v>1</v>
      </c>
      <c r="V1898" s="143">
        <v>252</v>
      </c>
      <c r="W1898" s="142">
        <f t="shared" si="889"/>
        <v>1.0003002990000001</v>
      </c>
      <c r="X1898" s="135">
        <f t="shared" si="890"/>
        <v>0.21443872999999999</v>
      </c>
      <c r="Y1898" s="135">
        <f t="shared" si="891"/>
        <v>0</v>
      </c>
      <c r="Z1898" s="148" t="str">
        <f t="shared" si="900"/>
        <v>A+J=</v>
      </c>
      <c r="AA1898" s="140">
        <f t="shared" si="901"/>
        <v>45981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4"/>
      <c r="DX1898" s="1"/>
      <c r="DY1898" s="1"/>
      <c r="DZ1898" s="1"/>
      <c r="EA1898" s="1"/>
      <c r="EB1898" s="1"/>
      <c r="EC1898" s="1"/>
    </row>
    <row r="1899" spans="1:133" ht="15" x14ac:dyDescent="0.2">
      <c r="A1899" s="134">
        <f t="shared" si="892"/>
        <v>45952</v>
      </c>
      <c r="B1899" s="135">
        <f t="shared" si="884"/>
        <v>714.68650918000003</v>
      </c>
      <c r="C1899" s="220">
        <f t="shared" si="883"/>
        <v>505.2629985554027</v>
      </c>
      <c r="D1899" s="136">
        <f t="shared" si="893"/>
        <v>6997.15</v>
      </c>
      <c r="E1899" s="137">
        <f t="shared" si="905"/>
        <v>7036.33</v>
      </c>
      <c r="F1899" s="138">
        <f t="shared" si="906"/>
        <v>45920</v>
      </c>
      <c r="G1899" s="139">
        <f t="shared" si="885"/>
        <v>5.5994226220676957E-3</v>
      </c>
      <c r="H1899" s="140">
        <f t="shared" si="898"/>
        <v>45981</v>
      </c>
      <c r="I1899" s="140">
        <f t="shared" si="886"/>
        <v>45981</v>
      </c>
      <c r="J1899" s="141">
        <f t="shared" si="894"/>
        <v>23</v>
      </c>
      <c r="K1899" s="141">
        <f t="shared" si="882"/>
        <v>2</v>
      </c>
      <c r="L1899" s="8">
        <f t="shared" si="895"/>
        <v>1.0004856600000001</v>
      </c>
      <c r="M1899" s="142">
        <f t="shared" si="907"/>
        <v>1.00559942</v>
      </c>
      <c r="N1899" s="142">
        <f t="shared" si="902"/>
        <v>1.4129487995515349</v>
      </c>
      <c r="O1899" s="135">
        <f t="shared" si="904"/>
        <v>1.4136350099999999</v>
      </c>
      <c r="P1899" s="135">
        <f t="shared" si="887"/>
        <v>714.25746401000004</v>
      </c>
      <c r="Q1899" s="190">
        <f t="shared" si="899"/>
        <v>0</v>
      </c>
      <c r="R1899" s="191">
        <f t="shared" si="896"/>
        <v>0</v>
      </c>
      <c r="S1899" s="135">
        <f t="shared" si="888"/>
        <v>0</v>
      </c>
      <c r="T1899" s="145">
        <f t="shared" si="897"/>
        <v>7.8600000000000003E-2</v>
      </c>
      <c r="U1899" s="143">
        <f t="shared" si="903"/>
        <v>2</v>
      </c>
      <c r="V1899" s="143">
        <v>252</v>
      </c>
      <c r="W1899" s="142">
        <f t="shared" si="889"/>
        <v>1.0006006869999999</v>
      </c>
      <c r="X1899" s="135">
        <f t="shared" si="890"/>
        <v>0.42904516999999998</v>
      </c>
      <c r="Y1899" s="135">
        <f t="shared" si="891"/>
        <v>0</v>
      </c>
      <c r="Z1899" s="148" t="str">
        <f t="shared" si="900"/>
        <v>A+J=</v>
      </c>
      <c r="AA1899" s="140">
        <f t="shared" si="901"/>
        <v>45981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4"/>
      <c r="DX1899" s="1"/>
      <c r="DY1899" s="1"/>
      <c r="DZ1899" s="1"/>
      <c r="EA1899" s="1"/>
      <c r="EB1899" s="1"/>
      <c r="EC1899" s="1"/>
    </row>
    <row r="1900" spans="1:133" ht="15" x14ac:dyDescent="0.2">
      <c r="A1900" s="134">
        <f t="shared" si="892"/>
        <v>45953</v>
      </c>
      <c r="B1900" s="135">
        <f t="shared" si="884"/>
        <v>715.07470624999996</v>
      </c>
      <c r="C1900" s="220">
        <f t="shared" si="883"/>
        <v>505.2629985554027</v>
      </c>
      <c r="D1900" s="136">
        <f t="shared" si="893"/>
        <v>6997.15</v>
      </c>
      <c r="E1900" s="137">
        <f t="shared" si="905"/>
        <v>7036.33</v>
      </c>
      <c r="F1900" s="138">
        <f t="shared" si="906"/>
        <v>45920</v>
      </c>
      <c r="G1900" s="139">
        <f t="shared" si="885"/>
        <v>5.5994226220676957E-3</v>
      </c>
      <c r="H1900" s="140">
        <f t="shared" si="898"/>
        <v>45981</v>
      </c>
      <c r="I1900" s="140">
        <f t="shared" si="886"/>
        <v>45981</v>
      </c>
      <c r="J1900" s="141">
        <f t="shared" si="894"/>
        <v>23</v>
      </c>
      <c r="K1900" s="141">
        <f t="shared" si="882"/>
        <v>3</v>
      </c>
      <c r="L1900" s="8">
        <f t="shared" si="895"/>
        <v>1.0007285800000001</v>
      </c>
      <c r="M1900" s="142">
        <f t="shared" si="907"/>
        <v>1.00559942</v>
      </c>
      <c r="N1900" s="142">
        <f t="shared" si="902"/>
        <v>1.4129487995515349</v>
      </c>
      <c r="O1900" s="135">
        <f t="shared" si="904"/>
        <v>1.4139782400000001</v>
      </c>
      <c r="P1900" s="135">
        <f t="shared" si="887"/>
        <v>714.43088542999999</v>
      </c>
      <c r="Q1900" s="190">
        <f t="shared" si="899"/>
        <v>0</v>
      </c>
      <c r="R1900" s="191">
        <f t="shared" si="896"/>
        <v>0</v>
      </c>
      <c r="S1900" s="135">
        <f t="shared" si="888"/>
        <v>0</v>
      </c>
      <c r="T1900" s="145">
        <f t="shared" si="897"/>
        <v>7.8600000000000003E-2</v>
      </c>
      <c r="U1900" s="143">
        <f t="shared" si="903"/>
        <v>3</v>
      </c>
      <c r="V1900" s="143">
        <v>252</v>
      </c>
      <c r="W1900" s="142">
        <f t="shared" si="889"/>
        <v>1.000901166</v>
      </c>
      <c r="X1900" s="135">
        <f t="shared" si="890"/>
        <v>0.64382081999999996</v>
      </c>
      <c r="Y1900" s="135">
        <f t="shared" si="891"/>
        <v>0</v>
      </c>
      <c r="Z1900" s="148" t="str">
        <f t="shared" si="900"/>
        <v>A+J=</v>
      </c>
      <c r="AA1900" s="140">
        <f t="shared" si="901"/>
        <v>45981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4"/>
      <c r="DX1900" s="1"/>
      <c r="DY1900" s="1"/>
      <c r="DZ1900" s="1"/>
      <c r="EA1900" s="1"/>
      <c r="EB1900" s="1"/>
      <c r="EC1900" s="1"/>
    </row>
    <row r="1901" spans="1:133" ht="15" x14ac:dyDescent="0.2">
      <c r="A1901" s="134">
        <f t="shared" si="892"/>
        <v>45954</v>
      </c>
      <c r="B1901" s="135">
        <f t="shared" si="884"/>
        <v>715.46311808999997</v>
      </c>
      <c r="C1901" s="220">
        <f t="shared" si="883"/>
        <v>505.2629985554027</v>
      </c>
      <c r="D1901" s="136">
        <f t="shared" si="893"/>
        <v>6997.15</v>
      </c>
      <c r="E1901" s="137">
        <f t="shared" si="905"/>
        <v>7036.33</v>
      </c>
      <c r="F1901" s="138">
        <f t="shared" si="906"/>
        <v>45920</v>
      </c>
      <c r="G1901" s="139">
        <f t="shared" si="885"/>
        <v>5.5994226220676957E-3</v>
      </c>
      <c r="H1901" s="140">
        <f t="shared" si="898"/>
        <v>45981</v>
      </c>
      <c r="I1901" s="140">
        <f t="shared" si="886"/>
        <v>45981</v>
      </c>
      <c r="J1901" s="141">
        <f t="shared" si="894"/>
        <v>23</v>
      </c>
      <c r="K1901" s="141">
        <f t="shared" si="882"/>
        <v>4</v>
      </c>
      <c r="L1901" s="8">
        <f t="shared" si="895"/>
        <v>1.00097156</v>
      </c>
      <c r="M1901" s="142">
        <f t="shared" si="907"/>
        <v>1.00559942</v>
      </c>
      <c r="N1901" s="142">
        <f t="shared" si="902"/>
        <v>1.4129487995515349</v>
      </c>
      <c r="O1901" s="135">
        <f t="shared" si="904"/>
        <v>1.4143215600000001</v>
      </c>
      <c r="P1901" s="135">
        <f t="shared" si="887"/>
        <v>714.60435231999998</v>
      </c>
      <c r="Q1901" s="190">
        <f t="shared" si="899"/>
        <v>0</v>
      </c>
      <c r="R1901" s="191">
        <f t="shared" si="896"/>
        <v>0</v>
      </c>
      <c r="S1901" s="135">
        <f t="shared" si="888"/>
        <v>0</v>
      </c>
      <c r="T1901" s="145">
        <f t="shared" si="897"/>
        <v>7.8600000000000003E-2</v>
      </c>
      <c r="U1901" s="143">
        <f t="shared" si="903"/>
        <v>4</v>
      </c>
      <c r="V1901" s="143">
        <v>252</v>
      </c>
      <c r="W1901" s="142">
        <f t="shared" si="889"/>
        <v>1.0012017360000001</v>
      </c>
      <c r="X1901" s="135">
        <f t="shared" si="890"/>
        <v>0.85876576999999998</v>
      </c>
      <c r="Y1901" s="135">
        <f t="shared" si="891"/>
        <v>0</v>
      </c>
      <c r="Z1901" s="148" t="str">
        <f t="shared" si="900"/>
        <v>A+J=</v>
      </c>
      <c r="AA1901" s="140">
        <f t="shared" si="901"/>
        <v>45981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4"/>
      <c r="DX1901" s="1"/>
      <c r="DY1901" s="1"/>
      <c r="DZ1901" s="1"/>
      <c r="EA1901" s="1"/>
      <c r="EB1901" s="1"/>
      <c r="EC1901" s="1"/>
    </row>
    <row r="1902" spans="1:133" ht="15" x14ac:dyDescent="0.2">
      <c r="A1902" s="134">
        <f t="shared" si="892"/>
        <v>45955</v>
      </c>
      <c r="B1902" s="135">
        <f t="shared" si="884"/>
        <v>715.85173831999998</v>
      </c>
      <c r="C1902" s="220">
        <f t="shared" si="883"/>
        <v>505.2629985554027</v>
      </c>
      <c r="D1902" s="136">
        <f t="shared" si="893"/>
        <v>6997.15</v>
      </c>
      <c r="E1902" s="137">
        <f t="shared" si="905"/>
        <v>7036.33</v>
      </c>
      <c r="F1902" s="138">
        <f t="shared" si="906"/>
        <v>45920</v>
      </c>
      <c r="G1902" s="139">
        <f t="shared" si="885"/>
        <v>5.5994226220676957E-3</v>
      </c>
      <c r="H1902" s="140">
        <f t="shared" si="898"/>
        <v>45981</v>
      </c>
      <c r="I1902" s="140">
        <f t="shared" si="886"/>
        <v>45981</v>
      </c>
      <c r="J1902" s="141">
        <f t="shared" si="894"/>
        <v>23</v>
      </c>
      <c r="K1902" s="141">
        <f t="shared" ref="K1902:K1965" si="908">(J1902-(NETWORKDAYS(A1902,I1902,AD$148:AD$502)-1))</f>
        <v>5</v>
      </c>
      <c r="L1902" s="8">
        <f t="shared" si="895"/>
        <v>1.0012146</v>
      </c>
      <c r="M1902" s="142">
        <f t="shared" si="907"/>
        <v>1.00559942</v>
      </c>
      <c r="N1902" s="142">
        <f t="shared" si="902"/>
        <v>1.4129487995515349</v>
      </c>
      <c r="O1902" s="135">
        <f t="shared" si="904"/>
        <v>1.4146649600000001</v>
      </c>
      <c r="P1902" s="135">
        <f t="shared" si="887"/>
        <v>714.77785963999997</v>
      </c>
      <c r="Q1902" s="190">
        <f t="shared" si="899"/>
        <v>0</v>
      </c>
      <c r="R1902" s="191">
        <f t="shared" si="896"/>
        <v>0</v>
      </c>
      <c r="S1902" s="135">
        <f t="shared" si="888"/>
        <v>0</v>
      </c>
      <c r="T1902" s="145">
        <f t="shared" si="897"/>
        <v>7.8600000000000003E-2</v>
      </c>
      <c r="U1902" s="143">
        <f t="shared" si="903"/>
        <v>5</v>
      </c>
      <c r="V1902" s="143">
        <v>252</v>
      </c>
      <c r="W1902" s="142">
        <f t="shared" si="889"/>
        <v>1.0015023949999999</v>
      </c>
      <c r="X1902" s="135">
        <f t="shared" si="890"/>
        <v>1.07387868</v>
      </c>
      <c r="Y1902" s="135">
        <f t="shared" si="891"/>
        <v>0</v>
      </c>
      <c r="Z1902" s="148" t="str">
        <f t="shared" si="900"/>
        <v>A+J=</v>
      </c>
      <c r="AA1902" s="140">
        <f t="shared" si="901"/>
        <v>45981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4"/>
      <c r="DX1902" s="1"/>
      <c r="DY1902" s="1"/>
      <c r="DZ1902" s="1"/>
      <c r="EA1902" s="1"/>
      <c r="EB1902" s="1"/>
      <c r="EC1902" s="1"/>
    </row>
    <row r="1903" spans="1:133" ht="15" x14ac:dyDescent="0.2">
      <c r="A1903" s="134">
        <f t="shared" si="892"/>
        <v>45956</v>
      </c>
      <c r="B1903" s="135">
        <f t="shared" si="884"/>
        <v>715.85173831999998</v>
      </c>
      <c r="C1903" s="220">
        <f t="shared" si="883"/>
        <v>505.2629985554027</v>
      </c>
      <c r="D1903" s="136">
        <f t="shared" si="893"/>
        <v>6997.15</v>
      </c>
      <c r="E1903" s="137">
        <f t="shared" si="905"/>
        <v>7036.33</v>
      </c>
      <c r="F1903" s="138">
        <f t="shared" si="906"/>
        <v>45920</v>
      </c>
      <c r="G1903" s="139">
        <f t="shared" si="885"/>
        <v>5.5994226220676957E-3</v>
      </c>
      <c r="H1903" s="140">
        <f t="shared" si="898"/>
        <v>45981</v>
      </c>
      <c r="I1903" s="140">
        <f t="shared" si="886"/>
        <v>45981</v>
      </c>
      <c r="J1903" s="141">
        <f t="shared" si="894"/>
        <v>23</v>
      </c>
      <c r="K1903" s="141">
        <f t="shared" si="908"/>
        <v>5</v>
      </c>
      <c r="L1903" s="8">
        <f t="shared" si="895"/>
        <v>1.0012146</v>
      </c>
      <c r="M1903" s="142">
        <f t="shared" si="907"/>
        <v>1.00559942</v>
      </c>
      <c r="N1903" s="142">
        <f t="shared" si="902"/>
        <v>1.4129487995515349</v>
      </c>
      <c r="O1903" s="135">
        <f t="shared" si="904"/>
        <v>1.4146649600000001</v>
      </c>
      <c r="P1903" s="135">
        <f t="shared" si="887"/>
        <v>714.77785963999997</v>
      </c>
      <c r="Q1903" s="190">
        <f t="shared" si="899"/>
        <v>0</v>
      </c>
      <c r="R1903" s="191">
        <f t="shared" si="896"/>
        <v>0</v>
      </c>
      <c r="S1903" s="135">
        <f t="shared" si="888"/>
        <v>0</v>
      </c>
      <c r="T1903" s="145">
        <f t="shared" si="897"/>
        <v>7.8600000000000003E-2</v>
      </c>
      <c r="U1903" s="143">
        <f t="shared" si="903"/>
        <v>5</v>
      </c>
      <c r="V1903" s="143">
        <v>252</v>
      </c>
      <c r="W1903" s="142">
        <f t="shared" si="889"/>
        <v>1.0015023949999999</v>
      </c>
      <c r="X1903" s="135">
        <f t="shared" si="890"/>
        <v>1.07387868</v>
      </c>
      <c r="Y1903" s="135">
        <f t="shared" si="891"/>
        <v>0</v>
      </c>
      <c r="Z1903" s="148" t="str">
        <f t="shared" si="900"/>
        <v>A+J=</v>
      </c>
      <c r="AA1903" s="140">
        <f t="shared" si="901"/>
        <v>45981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4"/>
      <c r="DX1903" s="1"/>
      <c r="DY1903" s="1"/>
      <c r="DZ1903" s="1"/>
      <c r="EA1903" s="1"/>
      <c r="EB1903" s="1"/>
      <c r="EC1903" s="1"/>
    </row>
    <row r="1904" spans="1:133" ht="15" x14ac:dyDescent="0.2">
      <c r="A1904" s="134">
        <f t="shared" si="892"/>
        <v>45957</v>
      </c>
      <c r="B1904" s="135">
        <f t="shared" si="884"/>
        <v>715.85173831999998</v>
      </c>
      <c r="C1904" s="220">
        <f t="shared" si="883"/>
        <v>505.2629985554027</v>
      </c>
      <c r="D1904" s="136">
        <f t="shared" si="893"/>
        <v>6997.15</v>
      </c>
      <c r="E1904" s="137">
        <f t="shared" si="905"/>
        <v>7036.33</v>
      </c>
      <c r="F1904" s="138">
        <f t="shared" si="906"/>
        <v>45920</v>
      </c>
      <c r="G1904" s="139">
        <f t="shared" si="885"/>
        <v>5.5994226220676957E-3</v>
      </c>
      <c r="H1904" s="140">
        <f t="shared" si="898"/>
        <v>45981</v>
      </c>
      <c r="I1904" s="140">
        <f t="shared" si="886"/>
        <v>45981</v>
      </c>
      <c r="J1904" s="141">
        <f t="shared" si="894"/>
        <v>23</v>
      </c>
      <c r="K1904" s="141">
        <f t="shared" si="908"/>
        <v>5</v>
      </c>
      <c r="L1904" s="8">
        <f t="shared" si="895"/>
        <v>1.0012146</v>
      </c>
      <c r="M1904" s="142">
        <f t="shared" si="907"/>
        <v>1.00559942</v>
      </c>
      <c r="N1904" s="142">
        <f t="shared" si="902"/>
        <v>1.4129487995515349</v>
      </c>
      <c r="O1904" s="135">
        <f t="shared" si="904"/>
        <v>1.4146649600000001</v>
      </c>
      <c r="P1904" s="135">
        <f t="shared" si="887"/>
        <v>714.77785963999997</v>
      </c>
      <c r="Q1904" s="190">
        <f t="shared" si="899"/>
        <v>0</v>
      </c>
      <c r="R1904" s="191">
        <f t="shared" si="896"/>
        <v>0</v>
      </c>
      <c r="S1904" s="135">
        <f t="shared" si="888"/>
        <v>0</v>
      </c>
      <c r="T1904" s="145">
        <f t="shared" si="897"/>
        <v>7.8600000000000003E-2</v>
      </c>
      <c r="U1904" s="143">
        <f t="shared" si="903"/>
        <v>5</v>
      </c>
      <c r="V1904" s="143">
        <v>252</v>
      </c>
      <c r="W1904" s="142">
        <f t="shared" si="889"/>
        <v>1.0015023949999999</v>
      </c>
      <c r="X1904" s="135">
        <f t="shared" si="890"/>
        <v>1.07387868</v>
      </c>
      <c r="Y1904" s="135">
        <f t="shared" si="891"/>
        <v>0</v>
      </c>
      <c r="Z1904" s="148" t="str">
        <f t="shared" si="900"/>
        <v>A+J=</v>
      </c>
      <c r="AA1904" s="140">
        <f t="shared" si="901"/>
        <v>45981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4"/>
      <c r="DX1904" s="1"/>
      <c r="DY1904" s="1"/>
      <c r="DZ1904" s="1"/>
      <c r="EA1904" s="1"/>
      <c r="EB1904" s="1"/>
      <c r="EC1904" s="1"/>
    </row>
    <row r="1905" spans="1:133" ht="15" x14ac:dyDescent="0.2">
      <c r="A1905" s="134">
        <f t="shared" si="892"/>
        <v>45958</v>
      </c>
      <c r="B1905" s="135">
        <f t="shared" si="884"/>
        <v>716.24057347999997</v>
      </c>
      <c r="C1905" s="220">
        <f t="shared" si="883"/>
        <v>505.2629985554027</v>
      </c>
      <c r="D1905" s="136">
        <f t="shared" si="893"/>
        <v>6997.15</v>
      </c>
      <c r="E1905" s="137">
        <f t="shared" si="905"/>
        <v>7036.33</v>
      </c>
      <c r="F1905" s="138">
        <f t="shared" si="906"/>
        <v>45920</v>
      </c>
      <c r="G1905" s="139">
        <f t="shared" si="885"/>
        <v>5.5994226220676957E-3</v>
      </c>
      <c r="H1905" s="140">
        <f t="shared" si="898"/>
        <v>45981</v>
      </c>
      <c r="I1905" s="140">
        <f t="shared" si="886"/>
        <v>45981</v>
      </c>
      <c r="J1905" s="141">
        <f t="shared" si="894"/>
        <v>23</v>
      </c>
      <c r="K1905" s="141">
        <f t="shared" si="908"/>
        <v>6</v>
      </c>
      <c r="L1905" s="8">
        <f t="shared" si="895"/>
        <v>1.0014577</v>
      </c>
      <c r="M1905" s="142">
        <f t="shared" si="907"/>
        <v>1.00559942</v>
      </c>
      <c r="N1905" s="142">
        <f t="shared" si="902"/>
        <v>1.4129487995515349</v>
      </c>
      <c r="O1905" s="135">
        <f t="shared" si="904"/>
        <v>1.41500845</v>
      </c>
      <c r="P1905" s="135">
        <f t="shared" si="887"/>
        <v>714.95141242</v>
      </c>
      <c r="Q1905" s="190">
        <f t="shared" si="899"/>
        <v>0</v>
      </c>
      <c r="R1905" s="191">
        <f t="shared" si="896"/>
        <v>0</v>
      </c>
      <c r="S1905" s="135">
        <f t="shared" si="888"/>
        <v>0</v>
      </c>
      <c r="T1905" s="145">
        <f t="shared" si="897"/>
        <v>7.8600000000000003E-2</v>
      </c>
      <c r="U1905" s="143">
        <f t="shared" si="903"/>
        <v>6</v>
      </c>
      <c r="V1905" s="143">
        <v>252</v>
      </c>
      <c r="W1905" s="142">
        <f t="shared" si="889"/>
        <v>1.001803145</v>
      </c>
      <c r="X1905" s="135">
        <f t="shared" si="890"/>
        <v>1.2891610600000001</v>
      </c>
      <c r="Y1905" s="135">
        <f t="shared" si="891"/>
        <v>0</v>
      </c>
      <c r="Z1905" s="148" t="str">
        <f t="shared" si="900"/>
        <v>A+J=</v>
      </c>
      <c r="AA1905" s="140">
        <f t="shared" si="901"/>
        <v>45981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4"/>
      <c r="DX1905" s="1"/>
      <c r="DY1905" s="1"/>
      <c r="DZ1905" s="1"/>
      <c r="EA1905" s="1"/>
      <c r="EB1905" s="1"/>
      <c r="EC1905" s="1"/>
    </row>
    <row r="1906" spans="1:133" ht="15" x14ac:dyDescent="0.2">
      <c r="A1906" s="134">
        <f t="shared" si="892"/>
        <v>45959</v>
      </c>
      <c r="B1906" s="135">
        <f t="shared" si="884"/>
        <v>716.62961790999998</v>
      </c>
      <c r="C1906" s="220">
        <f t="shared" si="883"/>
        <v>505.2629985554027</v>
      </c>
      <c r="D1906" s="136">
        <f t="shared" si="893"/>
        <v>6997.15</v>
      </c>
      <c r="E1906" s="137">
        <f t="shared" si="905"/>
        <v>7036.33</v>
      </c>
      <c r="F1906" s="138">
        <f t="shared" si="906"/>
        <v>45920</v>
      </c>
      <c r="G1906" s="139">
        <f t="shared" si="885"/>
        <v>5.5994226220676957E-3</v>
      </c>
      <c r="H1906" s="140">
        <f t="shared" si="898"/>
        <v>45981</v>
      </c>
      <c r="I1906" s="140">
        <f t="shared" si="886"/>
        <v>45981</v>
      </c>
      <c r="J1906" s="141">
        <f t="shared" si="894"/>
        <v>23</v>
      </c>
      <c r="K1906" s="141">
        <f t="shared" si="908"/>
        <v>7</v>
      </c>
      <c r="L1906" s="8">
        <f t="shared" si="895"/>
        <v>1.0017008599999999</v>
      </c>
      <c r="M1906" s="142">
        <f t="shared" si="907"/>
        <v>1.00559942</v>
      </c>
      <c r="N1906" s="142">
        <f t="shared" si="902"/>
        <v>1.4129487995515349</v>
      </c>
      <c r="O1906" s="135">
        <f t="shared" si="904"/>
        <v>1.41535202</v>
      </c>
      <c r="P1906" s="135">
        <f t="shared" si="887"/>
        <v>715.12500563000003</v>
      </c>
      <c r="Q1906" s="190">
        <f t="shared" si="899"/>
        <v>0</v>
      </c>
      <c r="R1906" s="191">
        <f t="shared" si="896"/>
        <v>0</v>
      </c>
      <c r="S1906" s="135">
        <f t="shared" si="888"/>
        <v>0</v>
      </c>
      <c r="T1906" s="145">
        <f t="shared" si="897"/>
        <v>7.8600000000000003E-2</v>
      </c>
      <c r="U1906" s="143">
        <f t="shared" si="903"/>
        <v>7</v>
      </c>
      <c r="V1906" s="143">
        <v>252</v>
      </c>
      <c r="W1906" s="142">
        <f t="shared" si="889"/>
        <v>1.002103985</v>
      </c>
      <c r="X1906" s="135">
        <f t="shared" si="890"/>
        <v>1.5046122799999999</v>
      </c>
      <c r="Y1906" s="135">
        <f t="shared" si="891"/>
        <v>0</v>
      </c>
      <c r="Z1906" s="148" t="str">
        <f t="shared" si="900"/>
        <v>A+J=</v>
      </c>
      <c r="AA1906" s="140">
        <f t="shared" si="901"/>
        <v>45981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4"/>
      <c r="DX1906" s="1"/>
      <c r="DY1906" s="1"/>
      <c r="DZ1906" s="1"/>
      <c r="EA1906" s="1"/>
      <c r="EB1906" s="1"/>
      <c r="EC1906" s="1"/>
    </row>
    <row r="1907" spans="1:133" ht="15" x14ac:dyDescent="0.2">
      <c r="A1907" s="134">
        <f t="shared" si="892"/>
        <v>45960</v>
      </c>
      <c r="B1907" s="135">
        <f t="shared" si="884"/>
        <v>717.01887746</v>
      </c>
      <c r="C1907" s="220">
        <f t="shared" si="883"/>
        <v>505.2629985554027</v>
      </c>
      <c r="D1907" s="136">
        <f t="shared" si="893"/>
        <v>6997.15</v>
      </c>
      <c r="E1907" s="137">
        <f t="shared" si="905"/>
        <v>7036.33</v>
      </c>
      <c r="F1907" s="138">
        <f t="shared" si="906"/>
        <v>45920</v>
      </c>
      <c r="G1907" s="139">
        <f t="shared" si="885"/>
        <v>5.5994226220676957E-3</v>
      </c>
      <c r="H1907" s="140">
        <f t="shared" si="898"/>
        <v>45981</v>
      </c>
      <c r="I1907" s="140">
        <f t="shared" si="886"/>
        <v>45981</v>
      </c>
      <c r="J1907" s="141">
        <f t="shared" si="894"/>
        <v>23</v>
      </c>
      <c r="K1907" s="141">
        <f t="shared" si="908"/>
        <v>8</v>
      </c>
      <c r="L1907" s="8">
        <f t="shared" si="895"/>
        <v>1.0019440799999999</v>
      </c>
      <c r="M1907" s="142">
        <f t="shared" si="907"/>
        <v>1.00559942</v>
      </c>
      <c r="N1907" s="142">
        <f t="shared" si="902"/>
        <v>1.4129487995515349</v>
      </c>
      <c r="O1907" s="135">
        <f t="shared" si="904"/>
        <v>1.41569568</v>
      </c>
      <c r="P1907" s="135">
        <f t="shared" si="887"/>
        <v>715.29864430999999</v>
      </c>
      <c r="Q1907" s="190">
        <f t="shared" si="899"/>
        <v>0</v>
      </c>
      <c r="R1907" s="191">
        <f t="shared" si="896"/>
        <v>0</v>
      </c>
      <c r="S1907" s="135">
        <f t="shared" si="888"/>
        <v>0</v>
      </c>
      <c r="T1907" s="145">
        <f t="shared" si="897"/>
        <v>7.8600000000000003E-2</v>
      </c>
      <c r="U1907" s="143">
        <f t="shared" si="903"/>
        <v>8</v>
      </c>
      <c r="V1907" s="143">
        <v>252</v>
      </c>
      <c r="W1907" s="142">
        <f t="shared" si="889"/>
        <v>1.0024049159999999</v>
      </c>
      <c r="X1907" s="135">
        <f t="shared" si="890"/>
        <v>1.7202331500000001</v>
      </c>
      <c r="Y1907" s="135">
        <f t="shared" si="891"/>
        <v>0</v>
      </c>
      <c r="Z1907" s="148" t="str">
        <f t="shared" si="900"/>
        <v>A+J=</v>
      </c>
      <c r="AA1907" s="140">
        <f t="shared" si="901"/>
        <v>45981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4"/>
      <c r="DX1907" s="1"/>
      <c r="DY1907" s="1"/>
      <c r="DZ1907" s="1"/>
      <c r="EA1907" s="1"/>
      <c r="EB1907" s="1"/>
      <c r="EC1907" s="1"/>
    </row>
    <row r="1908" spans="1:133" ht="15" x14ac:dyDescent="0.2">
      <c r="A1908" s="134">
        <f t="shared" si="892"/>
        <v>45961</v>
      </c>
      <c r="B1908" s="135">
        <f t="shared" si="884"/>
        <v>717.40834137000002</v>
      </c>
      <c r="C1908" s="220">
        <f t="shared" si="883"/>
        <v>505.2629985554027</v>
      </c>
      <c r="D1908" s="136">
        <f t="shared" si="893"/>
        <v>6997.15</v>
      </c>
      <c r="E1908" s="137">
        <f t="shared" si="905"/>
        <v>7036.33</v>
      </c>
      <c r="F1908" s="138">
        <f t="shared" si="906"/>
        <v>45920</v>
      </c>
      <c r="G1908" s="139">
        <f t="shared" si="885"/>
        <v>5.5994226220676957E-3</v>
      </c>
      <c r="H1908" s="140">
        <f t="shared" si="898"/>
        <v>45981</v>
      </c>
      <c r="I1908" s="140">
        <f t="shared" si="886"/>
        <v>45981</v>
      </c>
      <c r="J1908" s="141">
        <f t="shared" si="894"/>
        <v>23</v>
      </c>
      <c r="K1908" s="141">
        <f t="shared" si="908"/>
        <v>9</v>
      </c>
      <c r="L1908" s="8">
        <f t="shared" si="895"/>
        <v>1.00218735</v>
      </c>
      <c r="M1908" s="142">
        <f t="shared" si="907"/>
        <v>1.00559942</v>
      </c>
      <c r="N1908" s="142">
        <f t="shared" si="902"/>
        <v>1.4129487995515349</v>
      </c>
      <c r="O1908" s="135">
        <f t="shared" si="904"/>
        <v>1.41603941</v>
      </c>
      <c r="P1908" s="135">
        <f t="shared" si="887"/>
        <v>715.47231836000003</v>
      </c>
      <c r="Q1908" s="190">
        <f t="shared" si="899"/>
        <v>0</v>
      </c>
      <c r="R1908" s="191">
        <f t="shared" si="896"/>
        <v>0</v>
      </c>
      <c r="S1908" s="135">
        <f t="shared" si="888"/>
        <v>0</v>
      </c>
      <c r="T1908" s="145">
        <f t="shared" si="897"/>
        <v>7.8600000000000003E-2</v>
      </c>
      <c r="U1908" s="143">
        <f t="shared" si="903"/>
        <v>9</v>
      </c>
      <c r="V1908" s="143">
        <v>252</v>
      </c>
      <c r="W1908" s="142">
        <f t="shared" si="889"/>
        <v>1.002705937</v>
      </c>
      <c r="X1908" s="135">
        <f t="shared" si="890"/>
        <v>1.93602301</v>
      </c>
      <c r="Y1908" s="135">
        <f t="shared" si="891"/>
        <v>0</v>
      </c>
      <c r="Z1908" s="148" t="str">
        <f t="shared" si="900"/>
        <v>A+J=</v>
      </c>
      <c r="AA1908" s="140">
        <f t="shared" si="901"/>
        <v>45981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4"/>
      <c r="DX1908" s="1"/>
      <c r="DY1908" s="1"/>
      <c r="DZ1908" s="1"/>
      <c r="EA1908" s="1"/>
      <c r="EB1908" s="1"/>
      <c r="EC1908" s="1"/>
    </row>
    <row r="1909" spans="1:133" ht="15" x14ac:dyDescent="0.2">
      <c r="A1909" s="134">
        <f t="shared" si="892"/>
        <v>45962</v>
      </c>
      <c r="B1909" s="135">
        <f t="shared" si="884"/>
        <v>717.79802494</v>
      </c>
      <c r="C1909" s="220">
        <f t="shared" si="883"/>
        <v>505.2629985554027</v>
      </c>
      <c r="D1909" s="136">
        <f t="shared" si="893"/>
        <v>6997.15</v>
      </c>
      <c r="E1909" s="137">
        <f t="shared" si="905"/>
        <v>7036.33</v>
      </c>
      <c r="F1909" s="138">
        <f t="shared" si="906"/>
        <v>45920</v>
      </c>
      <c r="G1909" s="139">
        <f t="shared" si="885"/>
        <v>5.5994226220676957E-3</v>
      </c>
      <c r="H1909" s="140">
        <f t="shared" si="898"/>
        <v>45981</v>
      </c>
      <c r="I1909" s="140">
        <f t="shared" si="886"/>
        <v>45981</v>
      </c>
      <c r="J1909" s="141">
        <f t="shared" si="894"/>
        <v>23</v>
      </c>
      <c r="K1909" s="141">
        <f t="shared" si="908"/>
        <v>10</v>
      </c>
      <c r="L1909" s="8">
        <f t="shared" si="895"/>
        <v>1.00243069</v>
      </c>
      <c r="M1909" s="142">
        <f t="shared" si="907"/>
        <v>1.00559942</v>
      </c>
      <c r="N1909" s="142">
        <f t="shared" si="902"/>
        <v>1.4129487995515349</v>
      </c>
      <c r="O1909" s="135">
        <f t="shared" si="904"/>
        <v>1.41638324</v>
      </c>
      <c r="P1909" s="135">
        <f t="shared" si="887"/>
        <v>715.64604294000003</v>
      </c>
      <c r="Q1909" s="190">
        <f t="shared" si="899"/>
        <v>0</v>
      </c>
      <c r="R1909" s="191">
        <f t="shared" si="896"/>
        <v>0</v>
      </c>
      <c r="S1909" s="135">
        <f t="shared" si="888"/>
        <v>0</v>
      </c>
      <c r="T1909" s="145">
        <f t="shared" si="897"/>
        <v>7.8600000000000003E-2</v>
      </c>
      <c r="U1909" s="143">
        <f t="shared" si="903"/>
        <v>10</v>
      </c>
      <c r="V1909" s="143">
        <v>252</v>
      </c>
      <c r="W1909" s="142">
        <f t="shared" si="889"/>
        <v>1.003007048</v>
      </c>
      <c r="X1909" s="135">
        <f t="shared" si="890"/>
        <v>2.1519819999999998</v>
      </c>
      <c r="Y1909" s="135">
        <f t="shared" si="891"/>
        <v>0</v>
      </c>
      <c r="Z1909" s="148" t="str">
        <f t="shared" si="900"/>
        <v>A+J=</v>
      </c>
      <c r="AA1909" s="140">
        <f t="shared" si="901"/>
        <v>45981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4"/>
      <c r="DX1909" s="1"/>
      <c r="DY1909" s="1"/>
      <c r="DZ1909" s="1"/>
      <c r="EA1909" s="1"/>
      <c r="EB1909" s="1"/>
      <c r="EC1909" s="1"/>
    </row>
    <row r="1910" spans="1:133" ht="15" x14ac:dyDescent="0.2">
      <c r="A1910" s="134">
        <f t="shared" si="892"/>
        <v>45963</v>
      </c>
      <c r="B1910" s="135">
        <f t="shared" si="884"/>
        <v>717.79802494</v>
      </c>
      <c r="C1910" s="220">
        <f t="shared" si="883"/>
        <v>505.2629985554027</v>
      </c>
      <c r="D1910" s="136">
        <f t="shared" si="893"/>
        <v>6997.15</v>
      </c>
      <c r="E1910" s="137">
        <f t="shared" si="905"/>
        <v>7036.33</v>
      </c>
      <c r="F1910" s="138">
        <f t="shared" si="906"/>
        <v>45920</v>
      </c>
      <c r="G1910" s="139">
        <f t="shared" si="885"/>
        <v>5.5994226220676957E-3</v>
      </c>
      <c r="H1910" s="140">
        <f t="shared" si="898"/>
        <v>45981</v>
      </c>
      <c r="I1910" s="140">
        <f t="shared" si="886"/>
        <v>45981</v>
      </c>
      <c r="J1910" s="141">
        <f t="shared" si="894"/>
        <v>23</v>
      </c>
      <c r="K1910" s="141">
        <f t="shared" si="908"/>
        <v>10</v>
      </c>
      <c r="L1910" s="8">
        <f t="shared" si="895"/>
        <v>1.00243069</v>
      </c>
      <c r="M1910" s="142">
        <f t="shared" si="907"/>
        <v>1.00559942</v>
      </c>
      <c r="N1910" s="142">
        <f t="shared" si="902"/>
        <v>1.4129487995515349</v>
      </c>
      <c r="O1910" s="135">
        <f t="shared" si="904"/>
        <v>1.41638324</v>
      </c>
      <c r="P1910" s="135">
        <f t="shared" si="887"/>
        <v>715.64604294000003</v>
      </c>
      <c r="Q1910" s="190">
        <f t="shared" si="899"/>
        <v>0</v>
      </c>
      <c r="R1910" s="191">
        <f t="shared" si="896"/>
        <v>0</v>
      </c>
      <c r="S1910" s="135">
        <f t="shared" si="888"/>
        <v>0</v>
      </c>
      <c r="T1910" s="145">
        <f t="shared" si="897"/>
        <v>7.8600000000000003E-2</v>
      </c>
      <c r="U1910" s="143">
        <f t="shared" si="903"/>
        <v>10</v>
      </c>
      <c r="V1910" s="143">
        <v>252</v>
      </c>
      <c r="W1910" s="142">
        <f t="shared" si="889"/>
        <v>1.003007048</v>
      </c>
      <c r="X1910" s="135">
        <f t="shared" si="890"/>
        <v>2.1519819999999998</v>
      </c>
      <c r="Y1910" s="135">
        <f t="shared" si="891"/>
        <v>0</v>
      </c>
      <c r="Z1910" s="148" t="str">
        <f t="shared" si="900"/>
        <v>A+J=</v>
      </c>
      <c r="AA1910" s="140">
        <f t="shared" si="901"/>
        <v>45981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4"/>
      <c r="DX1910" s="1"/>
      <c r="DY1910" s="1"/>
      <c r="DZ1910" s="1"/>
      <c r="EA1910" s="1"/>
      <c r="EB1910" s="1"/>
      <c r="EC1910" s="1"/>
    </row>
    <row r="1911" spans="1:133" ht="15" x14ac:dyDescent="0.2">
      <c r="A1911" s="134">
        <f t="shared" si="892"/>
        <v>45964</v>
      </c>
      <c r="B1911" s="135">
        <f t="shared" si="884"/>
        <v>717.79802494</v>
      </c>
      <c r="C1911" s="220">
        <f t="shared" si="883"/>
        <v>505.2629985554027</v>
      </c>
      <c r="D1911" s="136">
        <f t="shared" si="893"/>
        <v>6997.15</v>
      </c>
      <c r="E1911" s="137">
        <f t="shared" si="905"/>
        <v>7036.33</v>
      </c>
      <c r="F1911" s="138">
        <f t="shared" si="906"/>
        <v>45920</v>
      </c>
      <c r="G1911" s="139">
        <f t="shared" si="885"/>
        <v>5.5994226220676957E-3</v>
      </c>
      <c r="H1911" s="140">
        <f t="shared" si="898"/>
        <v>45981</v>
      </c>
      <c r="I1911" s="140">
        <f t="shared" si="886"/>
        <v>45981</v>
      </c>
      <c r="J1911" s="141">
        <f t="shared" si="894"/>
        <v>23</v>
      </c>
      <c r="K1911" s="141">
        <f t="shared" si="908"/>
        <v>10</v>
      </c>
      <c r="L1911" s="8">
        <f t="shared" si="895"/>
        <v>1.00243069</v>
      </c>
      <c r="M1911" s="142">
        <f t="shared" si="907"/>
        <v>1.00559942</v>
      </c>
      <c r="N1911" s="142">
        <f t="shared" si="902"/>
        <v>1.4129487995515349</v>
      </c>
      <c r="O1911" s="135">
        <f t="shared" si="904"/>
        <v>1.41638324</v>
      </c>
      <c r="P1911" s="135">
        <f t="shared" si="887"/>
        <v>715.64604294000003</v>
      </c>
      <c r="Q1911" s="190">
        <f t="shared" si="899"/>
        <v>0</v>
      </c>
      <c r="R1911" s="191">
        <f t="shared" si="896"/>
        <v>0</v>
      </c>
      <c r="S1911" s="135">
        <f t="shared" si="888"/>
        <v>0</v>
      </c>
      <c r="T1911" s="145">
        <f t="shared" si="897"/>
        <v>7.8600000000000003E-2</v>
      </c>
      <c r="U1911" s="143">
        <f t="shared" si="903"/>
        <v>10</v>
      </c>
      <c r="V1911" s="143">
        <v>252</v>
      </c>
      <c r="W1911" s="142">
        <f t="shared" si="889"/>
        <v>1.003007048</v>
      </c>
      <c r="X1911" s="135">
        <f t="shared" si="890"/>
        <v>2.1519819999999998</v>
      </c>
      <c r="Y1911" s="135">
        <f t="shared" si="891"/>
        <v>0</v>
      </c>
      <c r="Z1911" s="148" t="str">
        <f t="shared" si="900"/>
        <v>A+J=</v>
      </c>
      <c r="AA1911" s="140">
        <f t="shared" si="901"/>
        <v>45981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4"/>
      <c r="DX1911" s="1"/>
      <c r="DY1911" s="1"/>
      <c r="DZ1911" s="1"/>
      <c r="EA1911" s="1"/>
      <c r="EB1911" s="1"/>
      <c r="EC1911" s="1"/>
    </row>
    <row r="1912" spans="1:133" ht="15" x14ac:dyDescent="0.2">
      <c r="A1912" s="134">
        <f t="shared" si="892"/>
        <v>45965</v>
      </c>
      <c r="B1912" s="135">
        <f t="shared" si="884"/>
        <v>718.18790866999996</v>
      </c>
      <c r="C1912" s="220">
        <f t="shared" si="883"/>
        <v>505.2629985554027</v>
      </c>
      <c r="D1912" s="136">
        <f t="shared" si="893"/>
        <v>6997.15</v>
      </c>
      <c r="E1912" s="137">
        <f t="shared" si="905"/>
        <v>7036.33</v>
      </c>
      <c r="F1912" s="138">
        <f t="shared" si="906"/>
        <v>45920</v>
      </c>
      <c r="G1912" s="139">
        <f t="shared" si="885"/>
        <v>5.5994226220676957E-3</v>
      </c>
      <c r="H1912" s="140">
        <f t="shared" si="898"/>
        <v>45981</v>
      </c>
      <c r="I1912" s="140">
        <f t="shared" si="886"/>
        <v>45981</v>
      </c>
      <c r="J1912" s="141">
        <f t="shared" si="894"/>
        <v>23</v>
      </c>
      <c r="K1912" s="141">
        <f t="shared" si="908"/>
        <v>11</v>
      </c>
      <c r="L1912" s="8">
        <f t="shared" si="895"/>
        <v>1.00267408</v>
      </c>
      <c r="M1912" s="142">
        <f t="shared" si="907"/>
        <v>1.00559942</v>
      </c>
      <c r="N1912" s="142">
        <f t="shared" si="902"/>
        <v>1.4129487995515349</v>
      </c>
      <c r="O1912" s="135">
        <f t="shared" si="904"/>
        <v>1.4167271299999999</v>
      </c>
      <c r="P1912" s="135">
        <f t="shared" si="887"/>
        <v>715.81979782999997</v>
      </c>
      <c r="Q1912" s="190">
        <f t="shared" si="899"/>
        <v>0</v>
      </c>
      <c r="R1912" s="191">
        <f t="shared" si="896"/>
        <v>0</v>
      </c>
      <c r="S1912" s="135">
        <f t="shared" si="888"/>
        <v>0</v>
      </c>
      <c r="T1912" s="145">
        <f t="shared" si="897"/>
        <v>7.8600000000000003E-2</v>
      </c>
      <c r="U1912" s="143">
        <f t="shared" si="903"/>
        <v>11</v>
      </c>
      <c r="V1912" s="143">
        <v>252</v>
      </c>
      <c r="W1912" s="142">
        <f t="shared" si="889"/>
        <v>1.0033082499999999</v>
      </c>
      <c r="X1912" s="135">
        <f t="shared" si="890"/>
        <v>2.3681108399999999</v>
      </c>
      <c r="Y1912" s="135">
        <f t="shared" si="891"/>
        <v>0</v>
      </c>
      <c r="Z1912" s="148" t="str">
        <f t="shared" si="900"/>
        <v>A+J=</v>
      </c>
      <c r="AA1912" s="140">
        <f t="shared" si="901"/>
        <v>45981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4"/>
      <c r="DX1912" s="1"/>
      <c r="DY1912" s="1"/>
      <c r="DZ1912" s="1"/>
      <c r="EA1912" s="1"/>
      <c r="EB1912" s="1"/>
      <c r="EC1912" s="1"/>
    </row>
    <row r="1913" spans="1:133" ht="15" x14ac:dyDescent="0.2">
      <c r="A1913" s="134">
        <f t="shared" si="892"/>
        <v>45966</v>
      </c>
      <c r="B1913" s="135">
        <f t="shared" si="884"/>
        <v>718.57801223000001</v>
      </c>
      <c r="C1913" s="220">
        <f t="shared" si="883"/>
        <v>505.2629985554027</v>
      </c>
      <c r="D1913" s="136">
        <f t="shared" si="893"/>
        <v>6997.15</v>
      </c>
      <c r="E1913" s="137">
        <f t="shared" si="905"/>
        <v>7036.33</v>
      </c>
      <c r="F1913" s="138">
        <f t="shared" si="906"/>
        <v>45920</v>
      </c>
      <c r="G1913" s="139">
        <f t="shared" si="885"/>
        <v>5.5994226220676957E-3</v>
      </c>
      <c r="H1913" s="140">
        <f t="shared" si="898"/>
        <v>45981</v>
      </c>
      <c r="I1913" s="140">
        <f t="shared" si="886"/>
        <v>45981</v>
      </c>
      <c r="J1913" s="141">
        <f t="shared" si="894"/>
        <v>23</v>
      </c>
      <c r="K1913" s="141">
        <f t="shared" si="908"/>
        <v>12</v>
      </c>
      <c r="L1913" s="8">
        <f t="shared" si="895"/>
        <v>1.0029175299999999</v>
      </c>
      <c r="M1913" s="142">
        <f t="shared" si="907"/>
        <v>1.00559942</v>
      </c>
      <c r="N1913" s="142">
        <f t="shared" si="902"/>
        <v>1.4129487995515349</v>
      </c>
      <c r="O1913" s="135">
        <f t="shared" si="904"/>
        <v>1.4170711199999999</v>
      </c>
      <c r="P1913" s="135">
        <f t="shared" si="887"/>
        <v>715.99360324999998</v>
      </c>
      <c r="Q1913" s="190">
        <f t="shared" si="899"/>
        <v>0</v>
      </c>
      <c r="R1913" s="191">
        <f t="shared" si="896"/>
        <v>0</v>
      </c>
      <c r="S1913" s="135">
        <f t="shared" si="888"/>
        <v>0</v>
      </c>
      <c r="T1913" s="145">
        <f t="shared" si="897"/>
        <v>7.8600000000000003E-2</v>
      </c>
      <c r="U1913" s="143">
        <f t="shared" si="903"/>
        <v>12</v>
      </c>
      <c r="V1913" s="143">
        <v>252</v>
      </c>
      <c r="W1913" s="142">
        <f t="shared" si="889"/>
        <v>1.003609542</v>
      </c>
      <c r="X1913" s="135">
        <f t="shared" si="890"/>
        <v>2.5844089800000001</v>
      </c>
      <c r="Y1913" s="135">
        <f t="shared" si="891"/>
        <v>0</v>
      </c>
      <c r="Z1913" s="148" t="str">
        <f t="shared" si="900"/>
        <v>A+J=</v>
      </c>
      <c r="AA1913" s="140">
        <f t="shared" si="901"/>
        <v>45981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4"/>
      <c r="DX1913" s="1"/>
      <c r="DY1913" s="1"/>
      <c r="DZ1913" s="1"/>
      <c r="EA1913" s="1"/>
      <c r="EB1913" s="1"/>
      <c r="EC1913" s="1"/>
    </row>
    <row r="1914" spans="1:133" ht="15" x14ac:dyDescent="0.2">
      <c r="A1914" s="134">
        <f t="shared" si="892"/>
        <v>45967</v>
      </c>
      <c r="B1914" s="135">
        <f t="shared" si="884"/>
        <v>718.96832047999999</v>
      </c>
      <c r="C1914" s="220">
        <f t="shared" si="883"/>
        <v>505.2629985554027</v>
      </c>
      <c r="D1914" s="136">
        <f t="shared" si="893"/>
        <v>6997.15</v>
      </c>
      <c r="E1914" s="137">
        <f t="shared" si="905"/>
        <v>7036.33</v>
      </c>
      <c r="F1914" s="138">
        <f t="shared" si="906"/>
        <v>45920</v>
      </c>
      <c r="G1914" s="139">
        <f t="shared" si="885"/>
        <v>5.5994226220676957E-3</v>
      </c>
      <c r="H1914" s="140">
        <f t="shared" si="898"/>
        <v>45981</v>
      </c>
      <c r="I1914" s="140">
        <f t="shared" si="886"/>
        <v>45981</v>
      </c>
      <c r="J1914" s="141">
        <f t="shared" si="894"/>
        <v>23</v>
      </c>
      <c r="K1914" s="141">
        <f t="shared" si="908"/>
        <v>13</v>
      </c>
      <c r="L1914" s="8">
        <f t="shared" si="895"/>
        <v>1.0031610399999999</v>
      </c>
      <c r="M1914" s="142">
        <f t="shared" si="907"/>
        <v>1.00559942</v>
      </c>
      <c r="N1914" s="142">
        <f t="shared" si="902"/>
        <v>1.4129487995515349</v>
      </c>
      <c r="O1914" s="135">
        <f t="shared" si="904"/>
        <v>1.4174151800000001</v>
      </c>
      <c r="P1914" s="135">
        <f t="shared" si="887"/>
        <v>716.16744403999996</v>
      </c>
      <c r="Q1914" s="190">
        <f t="shared" si="899"/>
        <v>0</v>
      </c>
      <c r="R1914" s="191">
        <f t="shared" si="896"/>
        <v>0</v>
      </c>
      <c r="S1914" s="135">
        <f t="shared" si="888"/>
        <v>0</v>
      </c>
      <c r="T1914" s="145">
        <f t="shared" si="897"/>
        <v>7.8600000000000003E-2</v>
      </c>
      <c r="U1914" s="143">
        <f t="shared" si="903"/>
        <v>13</v>
      </c>
      <c r="V1914" s="143">
        <v>252</v>
      </c>
      <c r="W1914" s="142">
        <f t="shared" si="889"/>
        <v>1.0039109239999999</v>
      </c>
      <c r="X1914" s="135">
        <f t="shared" si="890"/>
        <v>2.8008764400000001</v>
      </c>
      <c r="Y1914" s="135">
        <f t="shared" si="891"/>
        <v>0</v>
      </c>
      <c r="Z1914" s="148" t="str">
        <f t="shared" si="900"/>
        <v>A+J=</v>
      </c>
      <c r="AA1914" s="140">
        <f t="shared" si="901"/>
        <v>45981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4"/>
      <c r="DX1914" s="1"/>
      <c r="DY1914" s="1"/>
      <c r="DZ1914" s="1"/>
      <c r="EA1914" s="1"/>
      <c r="EB1914" s="1"/>
      <c r="EC1914" s="1"/>
    </row>
    <row r="1915" spans="1:133" ht="15" x14ac:dyDescent="0.2">
      <c r="A1915" s="134">
        <f t="shared" si="892"/>
        <v>45968</v>
      </c>
      <c r="B1915" s="135">
        <f t="shared" si="884"/>
        <v>719.35884436999993</v>
      </c>
      <c r="C1915" s="220">
        <f t="shared" si="883"/>
        <v>505.2629985554027</v>
      </c>
      <c r="D1915" s="136">
        <f t="shared" si="893"/>
        <v>6997.15</v>
      </c>
      <c r="E1915" s="137">
        <f t="shared" si="905"/>
        <v>7036.33</v>
      </c>
      <c r="F1915" s="138">
        <f t="shared" si="906"/>
        <v>45920</v>
      </c>
      <c r="G1915" s="139">
        <f t="shared" si="885"/>
        <v>5.5994226220676957E-3</v>
      </c>
      <c r="H1915" s="140">
        <f t="shared" si="898"/>
        <v>45981</v>
      </c>
      <c r="I1915" s="140">
        <f t="shared" si="886"/>
        <v>45981</v>
      </c>
      <c r="J1915" s="141">
        <f t="shared" si="894"/>
        <v>23</v>
      </c>
      <c r="K1915" s="141">
        <f t="shared" si="908"/>
        <v>14</v>
      </c>
      <c r="L1915" s="8">
        <f t="shared" si="895"/>
        <v>1.00340461</v>
      </c>
      <c r="M1915" s="142">
        <f t="shared" si="907"/>
        <v>1.00559942</v>
      </c>
      <c r="N1915" s="142">
        <f t="shared" si="902"/>
        <v>1.4129487995515349</v>
      </c>
      <c r="O1915" s="135">
        <f t="shared" si="904"/>
        <v>1.41775933</v>
      </c>
      <c r="P1915" s="135">
        <f t="shared" si="887"/>
        <v>716.34133029999998</v>
      </c>
      <c r="Q1915" s="190">
        <f t="shared" si="899"/>
        <v>0</v>
      </c>
      <c r="R1915" s="191">
        <f t="shared" si="896"/>
        <v>0</v>
      </c>
      <c r="S1915" s="135">
        <f t="shared" si="888"/>
        <v>0</v>
      </c>
      <c r="T1915" s="145">
        <f t="shared" si="897"/>
        <v>7.8600000000000003E-2</v>
      </c>
      <c r="U1915" s="143">
        <f t="shared" si="903"/>
        <v>14</v>
      </c>
      <c r="V1915" s="143">
        <v>252</v>
      </c>
      <c r="W1915" s="142">
        <f t="shared" si="889"/>
        <v>1.0042123970000001</v>
      </c>
      <c r="X1915" s="135">
        <f t="shared" si="890"/>
        <v>3.0175140699999998</v>
      </c>
      <c r="Y1915" s="135">
        <f t="shared" si="891"/>
        <v>0</v>
      </c>
      <c r="Z1915" s="148" t="str">
        <f t="shared" si="900"/>
        <v>A+J=</v>
      </c>
      <c r="AA1915" s="140">
        <f t="shared" si="901"/>
        <v>45981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4"/>
      <c r="DX1915" s="1"/>
      <c r="DY1915" s="1"/>
      <c r="DZ1915" s="1"/>
      <c r="EA1915" s="1"/>
      <c r="EB1915" s="1"/>
      <c r="EC1915" s="1"/>
    </row>
    <row r="1916" spans="1:133" ht="15" x14ac:dyDescent="0.2">
      <c r="A1916" s="134">
        <f t="shared" si="892"/>
        <v>45969</v>
      </c>
      <c r="B1916" s="135">
        <f t="shared" si="884"/>
        <v>719.74959412999999</v>
      </c>
      <c r="C1916" s="220">
        <f t="shared" si="883"/>
        <v>505.2629985554027</v>
      </c>
      <c r="D1916" s="136">
        <f t="shared" si="893"/>
        <v>6997.15</v>
      </c>
      <c r="E1916" s="137">
        <f t="shared" si="905"/>
        <v>7036.33</v>
      </c>
      <c r="F1916" s="138">
        <f t="shared" si="906"/>
        <v>45920</v>
      </c>
      <c r="G1916" s="139">
        <f t="shared" si="885"/>
        <v>5.5994226220676957E-3</v>
      </c>
      <c r="H1916" s="140">
        <f t="shared" si="898"/>
        <v>45981</v>
      </c>
      <c r="I1916" s="140">
        <f t="shared" si="886"/>
        <v>45981</v>
      </c>
      <c r="J1916" s="141">
        <f t="shared" si="894"/>
        <v>23</v>
      </c>
      <c r="K1916" s="141">
        <f t="shared" si="908"/>
        <v>15</v>
      </c>
      <c r="L1916" s="8">
        <f t="shared" si="895"/>
        <v>1.0036482499999999</v>
      </c>
      <c r="M1916" s="142">
        <f t="shared" si="907"/>
        <v>1.00559942</v>
      </c>
      <c r="N1916" s="142">
        <f t="shared" si="902"/>
        <v>1.4129487995515349</v>
      </c>
      <c r="O1916" s="135">
        <f t="shared" si="904"/>
        <v>1.4181035900000001</v>
      </c>
      <c r="P1916" s="135">
        <f t="shared" si="887"/>
        <v>716.51527213999998</v>
      </c>
      <c r="Q1916" s="190">
        <f t="shared" si="899"/>
        <v>0</v>
      </c>
      <c r="R1916" s="191">
        <f t="shared" si="896"/>
        <v>0</v>
      </c>
      <c r="S1916" s="135">
        <f t="shared" si="888"/>
        <v>0</v>
      </c>
      <c r="T1916" s="145">
        <f t="shared" si="897"/>
        <v>7.8600000000000003E-2</v>
      </c>
      <c r="U1916" s="143">
        <f t="shared" si="903"/>
        <v>15</v>
      </c>
      <c r="V1916" s="143">
        <v>252</v>
      </c>
      <c r="W1916" s="142">
        <f t="shared" si="889"/>
        <v>1.004513961</v>
      </c>
      <c r="X1916" s="135">
        <f t="shared" si="890"/>
        <v>3.2343219900000002</v>
      </c>
      <c r="Y1916" s="135">
        <f t="shared" si="891"/>
        <v>0</v>
      </c>
      <c r="Z1916" s="148" t="str">
        <f t="shared" si="900"/>
        <v>A+J=</v>
      </c>
      <c r="AA1916" s="140">
        <f t="shared" si="901"/>
        <v>45981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4"/>
      <c r="DX1916" s="1"/>
      <c r="DY1916" s="1"/>
      <c r="DZ1916" s="1"/>
      <c r="EA1916" s="1"/>
      <c r="EB1916" s="1"/>
      <c r="EC1916" s="1"/>
    </row>
    <row r="1917" spans="1:133" ht="15" x14ac:dyDescent="0.2">
      <c r="A1917" s="134">
        <f t="shared" si="892"/>
        <v>45970</v>
      </c>
      <c r="B1917" s="135">
        <f t="shared" si="884"/>
        <v>719.74959412999999</v>
      </c>
      <c r="C1917" s="220">
        <f t="shared" si="883"/>
        <v>505.2629985554027</v>
      </c>
      <c r="D1917" s="136">
        <f t="shared" si="893"/>
        <v>6997.15</v>
      </c>
      <c r="E1917" s="137">
        <f t="shared" si="905"/>
        <v>7036.33</v>
      </c>
      <c r="F1917" s="138">
        <f t="shared" si="906"/>
        <v>45920</v>
      </c>
      <c r="G1917" s="139">
        <f t="shared" si="885"/>
        <v>5.5994226220676957E-3</v>
      </c>
      <c r="H1917" s="140">
        <f t="shared" si="898"/>
        <v>45981</v>
      </c>
      <c r="I1917" s="140">
        <f t="shared" si="886"/>
        <v>45981</v>
      </c>
      <c r="J1917" s="141">
        <f t="shared" si="894"/>
        <v>23</v>
      </c>
      <c r="K1917" s="141">
        <f t="shared" si="908"/>
        <v>15</v>
      </c>
      <c r="L1917" s="8">
        <f t="shared" si="895"/>
        <v>1.0036482499999999</v>
      </c>
      <c r="M1917" s="142">
        <f t="shared" si="907"/>
        <v>1.00559942</v>
      </c>
      <c r="N1917" s="142">
        <f t="shared" si="902"/>
        <v>1.4129487995515349</v>
      </c>
      <c r="O1917" s="135">
        <f t="shared" si="904"/>
        <v>1.4181035900000001</v>
      </c>
      <c r="P1917" s="135">
        <f t="shared" si="887"/>
        <v>716.51527213999998</v>
      </c>
      <c r="Q1917" s="190">
        <f t="shared" si="899"/>
        <v>0</v>
      </c>
      <c r="R1917" s="191">
        <f t="shared" si="896"/>
        <v>0</v>
      </c>
      <c r="S1917" s="135">
        <f t="shared" si="888"/>
        <v>0</v>
      </c>
      <c r="T1917" s="145">
        <f t="shared" si="897"/>
        <v>7.8600000000000003E-2</v>
      </c>
      <c r="U1917" s="143">
        <f t="shared" si="903"/>
        <v>15</v>
      </c>
      <c r="V1917" s="143">
        <v>252</v>
      </c>
      <c r="W1917" s="142">
        <f t="shared" si="889"/>
        <v>1.004513961</v>
      </c>
      <c r="X1917" s="135">
        <f t="shared" si="890"/>
        <v>3.2343219900000002</v>
      </c>
      <c r="Y1917" s="135">
        <f t="shared" si="891"/>
        <v>0</v>
      </c>
      <c r="Z1917" s="148" t="str">
        <f t="shared" si="900"/>
        <v>A+J=</v>
      </c>
      <c r="AA1917" s="140">
        <f t="shared" si="901"/>
        <v>45981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4"/>
      <c r="DX1917" s="1"/>
      <c r="DY1917" s="1"/>
      <c r="DZ1917" s="1"/>
      <c r="EA1917" s="1"/>
      <c r="EB1917" s="1"/>
      <c r="EC1917" s="1"/>
    </row>
    <row r="1918" spans="1:133" ht="15" x14ac:dyDescent="0.2">
      <c r="A1918" s="134">
        <f t="shared" si="892"/>
        <v>45971</v>
      </c>
      <c r="B1918" s="135">
        <f t="shared" si="884"/>
        <v>719.74959412999999</v>
      </c>
      <c r="C1918" s="220">
        <f t="shared" si="883"/>
        <v>505.2629985554027</v>
      </c>
      <c r="D1918" s="136">
        <f t="shared" si="893"/>
        <v>6997.15</v>
      </c>
      <c r="E1918" s="137">
        <f t="shared" si="905"/>
        <v>7036.33</v>
      </c>
      <c r="F1918" s="138">
        <f t="shared" si="906"/>
        <v>45920</v>
      </c>
      <c r="G1918" s="139">
        <f t="shared" si="885"/>
        <v>5.5994226220676957E-3</v>
      </c>
      <c r="H1918" s="140">
        <f t="shared" si="898"/>
        <v>45981</v>
      </c>
      <c r="I1918" s="140">
        <f t="shared" si="886"/>
        <v>45981</v>
      </c>
      <c r="J1918" s="141">
        <f t="shared" si="894"/>
        <v>23</v>
      </c>
      <c r="K1918" s="141">
        <f t="shared" si="908"/>
        <v>15</v>
      </c>
      <c r="L1918" s="8">
        <f t="shared" si="895"/>
        <v>1.0036482499999999</v>
      </c>
      <c r="M1918" s="142">
        <f t="shared" si="907"/>
        <v>1.00559942</v>
      </c>
      <c r="N1918" s="142">
        <f t="shared" si="902"/>
        <v>1.4129487995515349</v>
      </c>
      <c r="O1918" s="135">
        <f t="shared" si="904"/>
        <v>1.4181035900000001</v>
      </c>
      <c r="P1918" s="135">
        <f t="shared" si="887"/>
        <v>716.51527213999998</v>
      </c>
      <c r="Q1918" s="190">
        <f t="shared" si="899"/>
        <v>0</v>
      </c>
      <c r="R1918" s="191">
        <f t="shared" si="896"/>
        <v>0</v>
      </c>
      <c r="S1918" s="135">
        <f t="shared" si="888"/>
        <v>0</v>
      </c>
      <c r="T1918" s="145">
        <f t="shared" si="897"/>
        <v>7.8600000000000003E-2</v>
      </c>
      <c r="U1918" s="143">
        <f t="shared" si="903"/>
        <v>15</v>
      </c>
      <c r="V1918" s="143">
        <v>252</v>
      </c>
      <c r="W1918" s="142">
        <f t="shared" si="889"/>
        <v>1.004513961</v>
      </c>
      <c r="X1918" s="135">
        <f t="shared" si="890"/>
        <v>3.2343219900000002</v>
      </c>
      <c r="Y1918" s="135">
        <f t="shared" si="891"/>
        <v>0</v>
      </c>
      <c r="Z1918" s="148" t="str">
        <f t="shared" si="900"/>
        <v>A+J=</v>
      </c>
      <c r="AA1918" s="140">
        <f t="shared" si="901"/>
        <v>45981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4"/>
      <c r="DX1918" s="1"/>
      <c r="DY1918" s="1"/>
      <c r="DZ1918" s="1"/>
      <c r="EA1918" s="1"/>
      <c r="EB1918" s="1"/>
      <c r="EC1918" s="1"/>
    </row>
    <row r="1919" spans="1:133" ht="15" x14ac:dyDescent="0.2">
      <c r="A1919" s="134">
        <f t="shared" si="892"/>
        <v>45972</v>
      </c>
      <c r="B1919" s="135">
        <f t="shared" si="884"/>
        <v>720.14053361000003</v>
      </c>
      <c r="C1919" s="220">
        <f t="shared" si="883"/>
        <v>505.2629985554027</v>
      </c>
      <c r="D1919" s="136">
        <f t="shared" si="893"/>
        <v>6997.15</v>
      </c>
      <c r="E1919" s="137">
        <f t="shared" si="905"/>
        <v>7036.33</v>
      </c>
      <c r="F1919" s="138">
        <f t="shared" si="906"/>
        <v>45920</v>
      </c>
      <c r="G1919" s="139">
        <f t="shared" si="885"/>
        <v>5.5994226220676957E-3</v>
      </c>
      <c r="H1919" s="140">
        <f t="shared" si="898"/>
        <v>45981</v>
      </c>
      <c r="I1919" s="140">
        <f t="shared" si="886"/>
        <v>45981</v>
      </c>
      <c r="J1919" s="141">
        <f t="shared" si="894"/>
        <v>23</v>
      </c>
      <c r="K1919" s="141">
        <f t="shared" si="908"/>
        <v>16</v>
      </c>
      <c r="L1919" s="8">
        <f t="shared" si="895"/>
        <v>1.00389193</v>
      </c>
      <c r="M1919" s="142">
        <f t="shared" si="907"/>
        <v>1.00559942</v>
      </c>
      <c r="N1919" s="142">
        <f t="shared" si="902"/>
        <v>1.4129487995515349</v>
      </c>
      <c r="O1919" s="135">
        <f t="shared" si="904"/>
        <v>1.4184478899999999</v>
      </c>
      <c r="P1919" s="135">
        <f t="shared" si="887"/>
        <v>716.68923418999998</v>
      </c>
      <c r="Q1919" s="190">
        <f t="shared" si="899"/>
        <v>0</v>
      </c>
      <c r="R1919" s="191">
        <f t="shared" si="896"/>
        <v>0</v>
      </c>
      <c r="S1919" s="135">
        <f t="shared" si="888"/>
        <v>0</v>
      </c>
      <c r="T1919" s="145">
        <f t="shared" si="897"/>
        <v>7.8600000000000003E-2</v>
      </c>
      <c r="U1919" s="143">
        <f t="shared" si="903"/>
        <v>16</v>
      </c>
      <c r="V1919" s="143">
        <v>252</v>
      </c>
      <c r="W1919" s="142">
        <f t="shared" si="889"/>
        <v>1.0048156150000001</v>
      </c>
      <c r="X1919" s="135">
        <f t="shared" si="890"/>
        <v>3.4512994199999998</v>
      </c>
      <c r="Y1919" s="135">
        <f t="shared" si="891"/>
        <v>0</v>
      </c>
      <c r="Z1919" s="148" t="str">
        <f t="shared" si="900"/>
        <v>A+J=</v>
      </c>
      <c r="AA1919" s="140">
        <f t="shared" si="901"/>
        <v>45981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4"/>
      <c r="DX1919" s="1"/>
      <c r="DY1919" s="1"/>
      <c r="DZ1919" s="1"/>
      <c r="EA1919" s="1"/>
      <c r="EB1919" s="1"/>
      <c r="EC1919" s="1"/>
    </row>
    <row r="1920" spans="1:133" ht="15" x14ac:dyDescent="0.2">
      <c r="A1920" s="134">
        <f t="shared" si="892"/>
        <v>45973</v>
      </c>
      <c r="B1920" s="135">
        <f t="shared" si="884"/>
        <v>720.53169915000001</v>
      </c>
      <c r="C1920" s="220">
        <f t="shared" si="883"/>
        <v>505.2629985554027</v>
      </c>
      <c r="D1920" s="136">
        <f t="shared" si="893"/>
        <v>6997.15</v>
      </c>
      <c r="E1920" s="137">
        <f t="shared" si="905"/>
        <v>7036.33</v>
      </c>
      <c r="F1920" s="138">
        <f t="shared" si="906"/>
        <v>45920</v>
      </c>
      <c r="G1920" s="139">
        <f t="shared" si="885"/>
        <v>5.5994226220676957E-3</v>
      </c>
      <c r="H1920" s="140">
        <f t="shared" si="898"/>
        <v>45981</v>
      </c>
      <c r="I1920" s="140">
        <f t="shared" si="886"/>
        <v>45981</v>
      </c>
      <c r="J1920" s="141">
        <f t="shared" si="894"/>
        <v>23</v>
      </c>
      <c r="K1920" s="141">
        <f t="shared" si="908"/>
        <v>17</v>
      </c>
      <c r="L1920" s="8">
        <f t="shared" si="895"/>
        <v>1.0041356800000001</v>
      </c>
      <c r="M1920" s="142">
        <f t="shared" si="907"/>
        <v>1.00559942</v>
      </c>
      <c r="N1920" s="142">
        <f t="shared" si="902"/>
        <v>1.4129487995515349</v>
      </c>
      <c r="O1920" s="135">
        <f t="shared" si="904"/>
        <v>1.4187923</v>
      </c>
      <c r="P1920" s="135">
        <f t="shared" si="887"/>
        <v>716.86325181999996</v>
      </c>
      <c r="Q1920" s="190">
        <f t="shared" si="899"/>
        <v>0</v>
      </c>
      <c r="R1920" s="191">
        <f t="shared" si="896"/>
        <v>0</v>
      </c>
      <c r="S1920" s="135">
        <f t="shared" si="888"/>
        <v>0</v>
      </c>
      <c r="T1920" s="145">
        <f t="shared" si="897"/>
        <v>7.8600000000000003E-2</v>
      </c>
      <c r="U1920" s="143">
        <f t="shared" si="903"/>
        <v>17</v>
      </c>
      <c r="V1920" s="143">
        <v>252</v>
      </c>
      <c r="W1920" s="142">
        <f t="shared" si="889"/>
        <v>1.0051173600000001</v>
      </c>
      <c r="X1920" s="135">
        <f t="shared" si="890"/>
        <v>3.6684473299999998</v>
      </c>
      <c r="Y1920" s="135">
        <f t="shared" si="891"/>
        <v>0</v>
      </c>
      <c r="Z1920" s="148" t="str">
        <f t="shared" si="900"/>
        <v>A+J=</v>
      </c>
      <c r="AA1920" s="140">
        <f t="shared" si="901"/>
        <v>45981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4"/>
      <c r="DX1920" s="1"/>
      <c r="DY1920" s="1"/>
      <c r="DZ1920" s="1"/>
      <c r="EA1920" s="1"/>
      <c r="EB1920" s="1"/>
      <c r="EC1920" s="1"/>
    </row>
    <row r="1921" spans="1:133" ht="15" x14ac:dyDescent="0.2">
      <c r="A1921" s="134">
        <f t="shared" si="892"/>
        <v>45974</v>
      </c>
      <c r="B1921" s="135">
        <f t="shared" si="884"/>
        <v>720.92307558999994</v>
      </c>
      <c r="C1921" s="220">
        <f t="shared" si="883"/>
        <v>505.2629985554027</v>
      </c>
      <c r="D1921" s="136">
        <f t="shared" si="893"/>
        <v>6997.15</v>
      </c>
      <c r="E1921" s="137">
        <f t="shared" si="905"/>
        <v>7036.33</v>
      </c>
      <c r="F1921" s="138">
        <f t="shared" si="906"/>
        <v>45920</v>
      </c>
      <c r="G1921" s="139">
        <f t="shared" si="885"/>
        <v>5.5994226220676957E-3</v>
      </c>
      <c r="H1921" s="140">
        <f t="shared" si="898"/>
        <v>45981</v>
      </c>
      <c r="I1921" s="140">
        <f t="shared" si="886"/>
        <v>45981</v>
      </c>
      <c r="J1921" s="141">
        <f t="shared" si="894"/>
        <v>23</v>
      </c>
      <c r="K1921" s="141">
        <f t="shared" si="908"/>
        <v>18</v>
      </c>
      <c r="L1921" s="8">
        <f t="shared" si="895"/>
        <v>1.00437949</v>
      </c>
      <c r="M1921" s="142">
        <f t="shared" si="907"/>
        <v>1.00559942</v>
      </c>
      <c r="N1921" s="142">
        <f t="shared" si="902"/>
        <v>1.4129487995515349</v>
      </c>
      <c r="O1921" s="135">
        <f t="shared" si="904"/>
        <v>1.41913679</v>
      </c>
      <c r="P1921" s="135">
        <f t="shared" si="887"/>
        <v>717.03730986999994</v>
      </c>
      <c r="Q1921" s="190">
        <f t="shared" si="899"/>
        <v>0</v>
      </c>
      <c r="R1921" s="191">
        <f t="shared" si="896"/>
        <v>0</v>
      </c>
      <c r="S1921" s="135">
        <f t="shared" si="888"/>
        <v>0</v>
      </c>
      <c r="T1921" s="145">
        <f t="shared" si="897"/>
        <v>7.8600000000000003E-2</v>
      </c>
      <c r="U1921" s="143">
        <f t="shared" si="903"/>
        <v>18</v>
      </c>
      <c r="V1921" s="143">
        <v>252</v>
      </c>
      <c r="W1921" s="142">
        <f t="shared" si="889"/>
        <v>1.0054191960000001</v>
      </c>
      <c r="X1921" s="135">
        <f t="shared" si="890"/>
        <v>3.8857657200000002</v>
      </c>
      <c r="Y1921" s="135">
        <f t="shared" si="891"/>
        <v>0</v>
      </c>
      <c r="Z1921" s="148" t="str">
        <f t="shared" si="900"/>
        <v>A+J=</v>
      </c>
      <c r="AA1921" s="140">
        <f t="shared" si="901"/>
        <v>45981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4"/>
      <c r="DX1921" s="1"/>
      <c r="DY1921" s="1"/>
      <c r="DZ1921" s="1"/>
      <c r="EA1921" s="1"/>
      <c r="EB1921" s="1"/>
      <c r="EC1921" s="1"/>
    </row>
    <row r="1922" spans="1:133" ht="15" x14ac:dyDescent="0.2">
      <c r="A1922" s="134">
        <f t="shared" si="892"/>
        <v>45975</v>
      </c>
      <c r="B1922" s="135">
        <f t="shared" si="884"/>
        <v>721.31466737999995</v>
      </c>
      <c r="C1922" s="220">
        <f t="shared" si="883"/>
        <v>505.2629985554027</v>
      </c>
      <c r="D1922" s="136">
        <f t="shared" si="893"/>
        <v>6997.15</v>
      </c>
      <c r="E1922" s="137">
        <f t="shared" si="905"/>
        <v>7036.33</v>
      </c>
      <c r="F1922" s="138">
        <f t="shared" si="906"/>
        <v>45920</v>
      </c>
      <c r="G1922" s="139">
        <f t="shared" si="885"/>
        <v>5.5994226220676957E-3</v>
      </c>
      <c r="H1922" s="140">
        <f t="shared" si="898"/>
        <v>45981</v>
      </c>
      <c r="I1922" s="140">
        <f t="shared" si="886"/>
        <v>45981</v>
      </c>
      <c r="J1922" s="141">
        <f t="shared" si="894"/>
        <v>23</v>
      </c>
      <c r="K1922" s="141">
        <f t="shared" si="908"/>
        <v>19</v>
      </c>
      <c r="L1922" s="8">
        <f t="shared" si="895"/>
        <v>1.0046233600000001</v>
      </c>
      <c r="M1922" s="142">
        <f t="shared" si="907"/>
        <v>1.00559942</v>
      </c>
      <c r="N1922" s="142">
        <f t="shared" si="902"/>
        <v>1.4129487995515349</v>
      </c>
      <c r="O1922" s="135">
        <f t="shared" si="904"/>
        <v>1.41948137</v>
      </c>
      <c r="P1922" s="135">
        <f t="shared" si="887"/>
        <v>717.21141338999996</v>
      </c>
      <c r="Q1922" s="190">
        <f t="shared" si="899"/>
        <v>0</v>
      </c>
      <c r="R1922" s="191">
        <f t="shared" si="896"/>
        <v>0</v>
      </c>
      <c r="S1922" s="135">
        <f t="shared" si="888"/>
        <v>0</v>
      </c>
      <c r="T1922" s="145">
        <f t="shared" si="897"/>
        <v>7.8600000000000003E-2</v>
      </c>
      <c r="U1922" s="143">
        <f t="shared" si="903"/>
        <v>19</v>
      </c>
      <c r="V1922" s="143">
        <v>252</v>
      </c>
      <c r="W1922" s="142">
        <f t="shared" si="889"/>
        <v>1.005721122</v>
      </c>
      <c r="X1922" s="135">
        <f t="shared" si="890"/>
        <v>4.1032539899999998</v>
      </c>
      <c r="Y1922" s="135">
        <f t="shared" si="891"/>
        <v>0</v>
      </c>
      <c r="Z1922" s="148" t="str">
        <f t="shared" si="900"/>
        <v>A+J=</v>
      </c>
      <c r="AA1922" s="140">
        <f t="shared" si="901"/>
        <v>45981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4"/>
      <c r="DX1922" s="1"/>
      <c r="DY1922" s="1"/>
      <c r="DZ1922" s="1"/>
      <c r="EA1922" s="1"/>
      <c r="EB1922" s="1"/>
      <c r="EC1922" s="1"/>
    </row>
    <row r="1923" spans="1:133" ht="15" x14ac:dyDescent="0.2">
      <c r="A1923" s="134">
        <f t="shared" si="892"/>
        <v>45976</v>
      </c>
      <c r="B1923" s="135">
        <f t="shared" si="884"/>
        <v>721.70645938000007</v>
      </c>
      <c r="C1923" s="220">
        <f t="shared" si="883"/>
        <v>505.2629985554027</v>
      </c>
      <c r="D1923" s="136">
        <f t="shared" si="893"/>
        <v>6997.15</v>
      </c>
      <c r="E1923" s="137">
        <f t="shared" si="905"/>
        <v>7036.33</v>
      </c>
      <c r="F1923" s="138">
        <f t="shared" si="906"/>
        <v>45920</v>
      </c>
      <c r="G1923" s="139">
        <f t="shared" si="885"/>
        <v>5.5994226220676957E-3</v>
      </c>
      <c r="H1923" s="140">
        <f t="shared" si="898"/>
        <v>45981</v>
      </c>
      <c r="I1923" s="140">
        <f t="shared" si="886"/>
        <v>45981</v>
      </c>
      <c r="J1923" s="141">
        <f t="shared" si="894"/>
        <v>23</v>
      </c>
      <c r="K1923" s="141">
        <f t="shared" si="908"/>
        <v>20</v>
      </c>
      <c r="L1923" s="8">
        <f t="shared" si="895"/>
        <v>1.00486728</v>
      </c>
      <c r="M1923" s="142">
        <f t="shared" si="907"/>
        <v>1.00559942</v>
      </c>
      <c r="N1923" s="142">
        <f t="shared" si="902"/>
        <v>1.4129487995515349</v>
      </c>
      <c r="O1923" s="135">
        <f t="shared" si="904"/>
        <v>1.41982601</v>
      </c>
      <c r="P1923" s="135">
        <f t="shared" si="887"/>
        <v>717.38554723000004</v>
      </c>
      <c r="Q1923" s="190">
        <f t="shared" si="899"/>
        <v>0</v>
      </c>
      <c r="R1923" s="191">
        <f t="shared" si="896"/>
        <v>0</v>
      </c>
      <c r="S1923" s="135">
        <f t="shared" si="888"/>
        <v>0</v>
      </c>
      <c r="T1923" s="145">
        <f t="shared" si="897"/>
        <v>7.8600000000000003E-2</v>
      </c>
      <c r="U1923" s="143">
        <f t="shared" si="903"/>
        <v>20</v>
      </c>
      <c r="V1923" s="143">
        <v>252</v>
      </c>
      <c r="W1923" s="142">
        <f t="shared" si="889"/>
        <v>1.006023138</v>
      </c>
      <c r="X1923" s="135">
        <f t="shared" si="890"/>
        <v>4.3209121499999998</v>
      </c>
      <c r="Y1923" s="135">
        <f t="shared" si="891"/>
        <v>0</v>
      </c>
      <c r="Z1923" s="148" t="str">
        <f t="shared" si="900"/>
        <v>A+J=</v>
      </c>
      <c r="AA1923" s="140">
        <f t="shared" si="901"/>
        <v>45981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4"/>
      <c r="DX1923" s="1"/>
      <c r="DY1923" s="1"/>
      <c r="DZ1923" s="1"/>
      <c r="EA1923" s="1"/>
      <c r="EB1923" s="1"/>
      <c r="EC1923" s="1"/>
    </row>
    <row r="1924" spans="1:133" ht="15" x14ac:dyDescent="0.2">
      <c r="A1924" s="134">
        <f t="shared" si="892"/>
        <v>45977</v>
      </c>
      <c r="B1924" s="135">
        <f t="shared" si="884"/>
        <v>721.70645938000007</v>
      </c>
      <c r="C1924" s="220">
        <f t="shared" si="883"/>
        <v>505.2629985554027</v>
      </c>
      <c r="D1924" s="136">
        <f t="shared" si="893"/>
        <v>6997.15</v>
      </c>
      <c r="E1924" s="137">
        <f t="shared" si="905"/>
        <v>7036.33</v>
      </c>
      <c r="F1924" s="138">
        <f t="shared" si="906"/>
        <v>45920</v>
      </c>
      <c r="G1924" s="139">
        <f t="shared" si="885"/>
        <v>5.5994226220676957E-3</v>
      </c>
      <c r="H1924" s="140">
        <f t="shared" si="898"/>
        <v>45981</v>
      </c>
      <c r="I1924" s="140">
        <f t="shared" si="886"/>
        <v>45981</v>
      </c>
      <c r="J1924" s="141">
        <f t="shared" si="894"/>
        <v>23</v>
      </c>
      <c r="K1924" s="141">
        <f t="shared" si="908"/>
        <v>20</v>
      </c>
      <c r="L1924" s="8">
        <f t="shared" si="895"/>
        <v>1.00486728</v>
      </c>
      <c r="M1924" s="142">
        <f t="shared" si="907"/>
        <v>1.00559942</v>
      </c>
      <c r="N1924" s="142">
        <f t="shared" si="902"/>
        <v>1.4129487995515349</v>
      </c>
      <c r="O1924" s="135">
        <f t="shared" si="904"/>
        <v>1.41982601</v>
      </c>
      <c r="P1924" s="135">
        <f t="shared" si="887"/>
        <v>717.38554723000004</v>
      </c>
      <c r="Q1924" s="190">
        <f t="shared" si="899"/>
        <v>0</v>
      </c>
      <c r="R1924" s="191">
        <f t="shared" si="896"/>
        <v>0</v>
      </c>
      <c r="S1924" s="135">
        <f t="shared" si="888"/>
        <v>0</v>
      </c>
      <c r="T1924" s="145">
        <f t="shared" si="897"/>
        <v>7.8600000000000003E-2</v>
      </c>
      <c r="U1924" s="143">
        <f t="shared" si="903"/>
        <v>20</v>
      </c>
      <c r="V1924" s="143">
        <v>252</v>
      </c>
      <c r="W1924" s="142">
        <f t="shared" si="889"/>
        <v>1.006023138</v>
      </c>
      <c r="X1924" s="135">
        <f t="shared" si="890"/>
        <v>4.3209121499999998</v>
      </c>
      <c r="Y1924" s="135">
        <f t="shared" si="891"/>
        <v>0</v>
      </c>
      <c r="Z1924" s="148" t="str">
        <f t="shared" si="900"/>
        <v>A+J=</v>
      </c>
      <c r="AA1924" s="140">
        <f t="shared" si="901"/>
        <v>45981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4"/>
      <c r="DX1924" s="1"/>
      <c r="DY1924" s="1"/>
      <c r="DZ1924" s="1"/>
      <c r="EA1924" s="1"/>
      <c r="EB1924" s="1"/>
      <c r="EC1924" s="1"/>
    </row>
    <row r="1925" spans="1:133" ht="15" x14ac:dyDescent="0.2">
      <c r="A1925" s="134">
        <f t="shared" si="892"/>
        <v>45978</v>
      </c>
      <c r="B1925" s="135">
        <f t="shared" si="884"/>
        <v>721.70645938000007</v>
      </c>
      <c r="C1925" s="220">
        <f t="shared" si="883"/>
        <v>505.2629985554027</v>
      </c>
      <c r="D1925" s="136">
        <f t="shared" si="893"/>
        <v>6997.15</v>
      </c>
      <c r="E1925" s="137">
        <f t="shared" si="905"/>
        <v>7036.33</v>
      </c>
      <c r="F1925" s="138">
        <f t="shared" si="906"/>
        <v>45920</v>
      </c>
      <c r="G1925" s="139">
        <f t="shared" si="885"/>
        <v>5.5994226220676957E-3</v>
      </c>
      <c r="H1925" s="140">
        <f t="shared" si="898"/>
        <v>45981</v>
      </c>
      <c r="I1925" s="140">
        <f t="shared" si="886"/>
        <v>45981</v>
      </c>
      <c r="J1925" s="141">
        <f t="shared" si="894"/>
        <v>23</v>
      </c>
      <c r="K1925" s="141">
        <f t="shared" si="908"/>
        <v>20</v>
      </c>
      <c r="L1925" s="8">
        <f t="shared" si="895"/>
        <v>1.00486728</v>
      </c>
      <c r="M1925" s="142">
        <f t="shared" si="907"/>
        <v>1.00559942</v>
      </c>
      <c r="N1925" s="142">
        <f t="shared" si="902"/>
        <v>1.4129487995515349</v>
      </c>
      <c r="O1925" s="135">
        <f t="shared" si="904"/>
        <v>1.41982601</v>
      </c>
      <c r="P1925" s="135">
        <f t="shared" si="887"/>
        <v>717.38554723000004</v>
      </c>
      <c r="Q1925" s="190">
        <f t="shared" si="899"/>
        <v>0</v>
      </c>
      <c r="R1925" s="191">
        <f t="shared" si="896"/>
        <v>0</v>
      </c>
      <c r="S1925" s="135">
        <f t="shared" si="888"/>
        <v>0</v>
      </c>
      <c r="T1925" s="145">
        <f t="shared" si="897"/>
        <v>7.8600000000000003E-2</v>
      </c>
      <c r="U1925" s="143">
        <f t="shared" si="903"/>
        <v>20</v>
      </c>
      <c r="V1925" s="143">
        <v>252</v>
      </c>
      <c r="W1925" s="142">
        <f t="shared" si="889"/>
        <v>1.006023138</v>
      </c>
      <c r="X1925" s="135">
        <f t="shared" si="890"/>
        <v>4.3209121499999998</v>
      </c>
      <c r="Y1925" s="135">
        <f t="shared" si="891"/>
        <v>0</v>
      </c>
      <c r="Z1925" s="148" t="str">
        <f t="shared" si="900"/>
        <v>A+J=</v>
      </c>
      <c r="AA1925" s="140">
        <f t="shared" si="901"/>
        <v>45981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4"/>
      <c r="DX1925" s="1"/>
      <c r="DY1925" s="1"/>
      <c r="DZ1925" s="1"/>
      <c r="EA1925" s="1"/>
      <c r="EB1925" s="1"/>
      <c r="EC1925" s="1"/>
    </row>
    <row r="1926" spans="1:133" ht="15" x14ac:dyDescent="0.2">
      <c r="A1926" s="134">
        <f t="shared" si="892"/>
        <v>45979</v>
      </c>
      <c r="B1926" s="135">
        <f t="shared" si="884"/>
        <v>722.09847849999994</v>
      </c>
      <c r="C1926" s="220">
        <f t="shared" si="883"/>
        <v>505.2629985554027</v>
      </c>
      <c r="D1926" s="136">
        <f t="shared" si="893"/>
        <v>6997.15</v>
      </c>
      <c r="E1926" s="137">
        <f t="shared" si="905"/>
        <v>7036.33</v>
      </c>
      <c r="F1926" s="138">
        <f t="shared" si="906"/>
        <v>45920</v>
      </c>
      <c r="G1926" s="139">
        <f t="shared" si="885"/>
        <v>5.5994226220676957E-3</v>
      </c>
      <c r="H1926" s="140">
        <f t="shared" si="898"/>
        <v>45981</v>
      </c>
      <c r="I1926" s="140">
        <f t="shared" si="886"/>
        <v>45981</v>
      </c>
      <c r="J1926" s="141">
        <f t="shared" si="894"/>
        <v>23</v>
      </c>
      <c r="K1926" s="141">
        <f t="shared" si="908"/>
        <v>21</v>
      </c>
      <c r="L1926" s="8">
        <f t="shared" si="895"/>
        <v>1.00511127</v>
      </c>
      <c r="M1926" s="142">
        <f t="shared" si="907"/>
        <v>1.00559942</v>
      </c>
      <c r="N1926" s="142">
        <f t="shared" si="902"/>
        <v>1.4129487995515349</v>
      </c>
      <c r="O1926" s="135">
        <f t="shared" si="904"/>
        <v>1.42017076</v>
      </c>
      <c r="P1926" s="135">
        <f t="shared" si="887"/>
        <v>717.55973664999999</v>
      </c>
      <c r="Q1926" s="190">
        <f t="shared" si="899"/>
        <v>0</v>
      </c>
      <c r="R1926" s="191">
        <f t="shared" si="896"/>
        <v>0</v>
      </c>
      <c r="S1926" s="135">
        <f t="shared" si="888"/>
        <v>0</v>
      </c>
      <c r="T1926" s="145">
        <f t="shared" si="897"/>
        <v>7.8600000000000003E-2</v>
      </c>
      <c r="U1926" s="143">
        <f t="shared" si="903"/>
        <v>21</v>
      </c>
      <c r="V1926" s="143">
        <v>252</v>
      </c>
      <c r="W1926" s="142">
        <f t="shared" si="889"/>
        <v>1.0063252460000001</v>
      </c>
      <c r="X1926" s="135">
        <f t="shared" si="890"/>
        <v>4.5387418500000001</v>
      </c>
      <c r="Y1926" s="135">
        <f t="shared" si="891"/>
        <v>0</v>
      </c>
      <c r="Z1926" s="148" t="str">
        <f t="shared" si="900"/>
        <v>A+J=</v>
      </c>
      <c r="AA1926" s="140">
        <f t="shared" si="901"/>
        <v>45981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4"/>
      <c r="DX1926" s="1"/>
      <c r="DY1926" s="1"/>
      <c r="DZ1926" s="1"/>
      <c r="EA1926" s="1"/>
      <c r="EB1926" s="1"/>
      <c r="EC1926" s="1"/>
    </row>
    <row r="1927" spans="1:133" ht="15" x14ac:dyDescent="0.2">
      <c r="A1927" s="134">
        <f t="shared" si="892"/>
        <v>45980</v>
      </c>
      <c r="B1927" s="135">
        <f t="shared" si="884"/>
        <v>722.49069799000006</v>
      </c>
      <c r="C1927" s="220">
        <f t="shared" si="883"/>
        <v>505.2629985554027</v>
      </c>
      <c r="D1927" s="136">
        <f t="shared" si="893"/>
        <v>6997.15</v>
      </c>
      <c r="E1927" s="137">
        <f t="shared" si="905"/>
        <v>7036.33</v>
      </c>
      <c r="F1927" s="138">
        <f t="shared" si="906"/>
        <v>45920</v>
      </c>
      <c r="G1927" s="139">
        <f t="shared" si="885"/>
        <v>5.5994226220676957E-3</v>
      </c>
      <c r="H1927" s="140">
        <f t="shared" si="898"/>
        <v>45981</v>
      </c>
      <c r="I1927" s="140">
        <f t="shared" si="886"/>
        <v>45981</v>
      </c>
      <c r="J1927" s="141">
        <f t="shared" si="894"/>
        <v>23</v>
      </c>
      <c r="K1927" s="141">
        <f t="shared" si="908"/>
        <v>22</v>
      </c>
      <c r="L1927" s="8">
        <f t="shared" si="895"/>
        <v>1.0053553099999999</v>
      </c>
      <c r="M1927" s="142">
        <f t="shared" si="907"/>
        <v>1.00559942</v>
      </c>
      <c r="N1927" s="142">
        <f t="shared" si="902"/>
        <v>1.4129487995515349</v>
      </c>
      <c r="O1927" s="135">
        <f t="shared" si="904"/>
        <v>1.4205155700000001</v>
      </c>
      <c r="P1927" s="135">
        <f t="shared" si="887"/>
        <v>717.73395639</v>
      </c>
      <c r="Q1927" s="190">
        <f t="shared" si="899"/>
        <v>0</v>
      </c>
      <c r="R1927" s="191">
        <f t="shared" si="896"/>
        <v>0</v>
      </c>
      <c r="S1927" s="135">
        <f t="shared" si="888"/>
        <v>0</v>
      </c>
      <c r="T1927" s="145">
        <f t="shared" si="897"/>
        <v>7.8600000000000003E-2</v>
      </c>
      <c r="U1927" s="143">
        <f t="shared" si="903"/>
        <v>22</v>
      </c>
      <c r="V1927" s="143">
        <v>252</v>
      </c>
      <c r="W1927" s="142">
        <f t="shared" si="889"/>
        <v>1.006627444</v>
      </c>
      <c r="X1927" s="135">
        <f t="shared" si="890"/>
        <v>4.7567415999999998</v>
      </c>
      <c r="Y1927" s="135">
        <f t="shared" si="891"/>
        <v>0</v>
      </c>
      <c r="Z1927" s="148" t="str">
        <f t="shared" si="900"/>
        <v>A+J=</v>
      </c>
      <c r="AA1927" s="140">
        <f t="shared" si="901"/>
        <v>45981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4"/>
      <c r="DX1927" s="1"/>
      <c r="DY1927" s="1"/>
      <c r="DZ1927" s="1"/>
      <c r="EA1927" s="1"/>
      <c r="EB1927" s="1"/>
      <c r="EC1927" s="1"/>
    </row>
    <row r="1928" spans="1:133" ht="15" x14ac:dyDescent="0.2">
      <c r="A1928" s="134">
        <f t="shared" si="892"/>
        <v>45981</v>
      </c>
      <c r="B1928" s="135">
        <f t="shared" si="884"/>
        <v>722.88314405999995</v>
      </c>
      <c r="C1928" s="220">
        <f t="shared" si="883"/>
        <v>505.2629985554027</v>
      </c>
      <c r="D1928" s="136">
        <f t="shared" si="893"/>
        <v>6997.15</v>
      </c>
      <c r="E1928" s="137">
        <f t="shared" si="905"/>
        <v>7036.33</v>
      </c>
      <c r="F1928" s="138">
        <f t="shared" si="906"/>
        <v>45920</v>
      </c>
      <c r="G1928" s="139">
        <f t="shared" si="885"/>
        <v>5.5994226220676957E-3</v>
      </c>
      <c r="H1928" s="140">
        <f t="shared" si="898"/>
        <v>46013</v>
      </c>
      <c r="I1928" s="140">
        <f t="shared" si="886"/>
        <v>45981</v>
      </c>
      <c r="J1928" s="141">
        <f t="shared" si="894"/>
        <v>23</v>
      </c>
      <c r="K1928" s="141">
        <f t="shared" si="908"/>
        <v>23</v>
      </c>
      <c r="L1928" s="8">
        <f t="shared" si="895"/>
        <v>1.00559942</v>
      </c>
      <c r="M1928" s="142">
        <f t="shared" si="907"/>
        <v>1.00559942</v>
      </c>
      <c r="N1928" s="142">
        <f t="shared" si="902"/>
        <v>1.4129487995515349</v>
      </c>
      <c r="O1928" s="135">
        <f t="shared" si="904"/>
        <v>1.4208604899999999</v>
      </c>
      <c r="P1928" s="135">
        <f t="shared" si="887"/>
        <v>717.90823169999999</v>
      </c>
      <c r="Q1928" s="190">
        <f t="shared" si="899"/>
        <v>63</v>
      </c>
      <c r="R1928" s="191">
        <f t="shared" si="896"/>
        <v>1.9193944914112838E-2</v>
      </c>
      <c r="S1928" s="135">
        <f t="shared" si="888"/>
        <v>13.779491050000001</v>
      </c>
      <c r="T1928" s="145">
        <f t="shared" si="897"/>
        <v>7.8600000000000003E-2</v>
      </c>
      <c r="U1928" s="143">
        <f t="shared" si="903"/>
        <v>23</v>
      </c>
      <c r="V1928" s="143">
        <v>252</v>
      </c>
      <c r="W1928" s="142">
        <f t="shared" si="889"/>
        <v>1.006929733</v>
      </c>
      <c r="X1928" s="135">
        <f t="shared" si="890"/>
        <v>4.9749123600000003</v>
      </c>
      <c r="Y1928" s="135">
        <f t="shared" si="891"/>
        <v>18.754403410000002</v>
      </c>
      <c r="Z1928" s="148" t="str">
        <f t="shared" si="900"/>
        <v>A+J=</v>
      </c>
      <c r="AA1928" s="140">
        <f t="shared" si="901"/>
        <v>45981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4"/>
      <c r="DX1928" s="1"/>
      <c r="DY1928" s="1"/>
      <c r="DZ1928" s="1"/>
      <c r="EA1928" s="1"/>
      <c r="EB1928" s="1"/>
      <c r="EC1928" s="1"/>
    </row>
    <row r="1929" spans="1:133" ht="15" x14ac:dyDescent="0.2">
      <c r="A1929" s="134">
        <f t="shared" si="892"/>
        <v>45982</v>
      </c>
      <c r="B1929" s="135">
        <f t="shared" si="884"/>
        <v>704.51897890999999</v>
      </c>
      <c r="C1929" s="220">
        <f t="shared" ref="C1929:C1992" si="909">C1928-(S1928/O1928)</f>
        <v>495.56500839593252</v>
      </c>
      <c r="D1929" s="136">
        <f t="shared" si="893"/>
        <v>6997.15</v>
      </c>
      <c r="E1929" s="137">
        <f t="shared" si="905"/>
        <v>7036.33</v>
      </c>
      <c r="F1929" s="138">
        <f t="shared" si="906"/>
        <v>45950</v>
      </c>
      <c r="G1929" s="139">
        <f t="shared" si="885"/>
        <v>5.5994226220676957E-3</v>
      </c>
      <c r="H1929" s="140">
        <f t="shared" si="898"/>
        <v>46013</v>
      </c>
      <c r="I1929" s="140">
        <f t="shared" si="886"/>
        <v>46013</v>
      </c>
      <c r="J1929" s="141">
        <f t="shared" si="894"/>
        <v>22</v>
      </c>
      <c r="K1929" s="141">
        <f t="shared" si="908"/>
        <v>1</v>
      </c>
      <c r="L1929" s="8">
        <f t="shared" si="895"/>
        <v>1.0002538400000001</v>
      </c>
      <c r="M1929" s="142">
        <f t="shared" si="907"/>
        <v>1.00559942</v>
      </c>
      <c r="N1929" s="142">
        <f t="shared" si="902"/>
        <v>1.4208604933187197</v>
      </c>
      <c r="O1929" s="135">
        <f t="shared" si="904"/>
        <v>1.42122116</v>
      </c>
      <c r="P1929" s="135">
        <f t="shared" si="887"/>
        <v>704.30747608000001</v>
      </c>
      <c r="Q1929" s="190">
        <f t="shared" si="899"/>
        <v>0</v>
      </c>
      <c r="R1929" s="191">
        <f t="shared" si="896"/>
        <v>0</v>
      </c>
      <c r="S1929" s="135">
        <f t="shared" si="888"/>
        <v>0</v>
      </c>
      <c r="T1929" s="145">
        <f t="shared" si="897"/>
        <v>7.8600000000000003E-2</v>
      </c>
      <c r="U1929" s="143">
        <f t="shared" si="903"/>
        <v>1</v>
      </c>
      <c r="V1929" s="143">
        <v>252</v>
      </c>
      <c r="W1929" s="142">
        <f t="shared" si="889"/>
        <v>1.0003002990000001</v>
      </c>
      <c r="X1929" s="135">
        <f t="shared" si="890"/>
        <v>0.21150283</v>
      </c>
      <c r="Y1929" s="135">
        <f t="shared" si="891"/>
        <v>0</v>
      </c>
      <c r="Z1929" s="148" t="str">
        <f t="shared" si="900"/>
        <v>A+J=</v>
      </c>
      <c r="AA1929" s="140">
        <f t="shared" si="901"/>
        <v>46013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4"/>
      <c r="DX1929" s="1"/>
      <c r="DY1929" s="1"/>
      <c r="DZ1929" s="1"/>
      <c r="EA1929" s="1"/>
      <c r="EB1929" s="1"/>
      <c r="EC1929" s="1"/>
    </row>
    <row r="1930" spans="1:133" ht="15" x14ac:dyDescent="0.2">
      <c r="A1930" s="134">
        <f t="shared" si="892"/>
        <v>45983</v>
      </c>
      <c r="B1930" s="135">
        <f t="shared" ref="B1930:B1993" si="910">(P1930+X1930)</f>
        <v>704.90943185000003</v>
      </c>
      <c r="C1930" s="220">
        <f t="shared" si="909"/>
        <v>495.56500839593252</v>
      </c>
      <c r="D1930" s="136">
        <f t="shared" si="893"/>
        <v>6997.15</v>
      </c>
      <c r="E1930" s="137">
        <f t="shared" si="905"/>
        <v>7036.33</v>
      </c>
      <c r="F1930" s="138">
        <f t="shared" si="906"/>
        <v>45950</v>
      </c>
      <c r="G1930" s="139">
        <f t="shared" ref="G1930:G1993" si="911">(E1930/D1930)-1</f>
        <v>5.5994226220676957E-3</v>
      </c>
      <c r="H1930" s="140">
        <f t="shared" si="898"/>
        <v>46013</v>
      </c>
      <c r="I1930" s="140">
        <f t="shared" ref="I1930:I1993" si="912">IF(A1930&gt;I1929,H1930,I1929)</f>
        <v>46013</v>
      </c>
      <c r="J1930" s="141">
        <f t="shared" si="894"/>
        <v>22</v>
      </c>
      <c r="K1930" s="141">
        <f t="shared" si="908"/>
        <v>2</v>
      </c>
      <c r="L1930" s="8">
        <f t="shared" si="895"/>
        <v>1.00050774</v>
      </c>
      <c r="M1930" s="142">
        <f t="shared" si="907"/>
        <v>1.00559942</v>
      </c>
      <c r="N1930" s="142">
        <f t="shared" si="902"/>
        <v>1.4208604933187197</v>
      </c>
      <c r="O1930" s="135">
        <f t="shared" si="904"/>
        <v>1.4215819199999999</v>
      </c>
      <c r="P1930" s="135">
        <f t="shared" ref="P1930:P1993" si="913">TRUNC(C1930*O1930,8)</f>
        <v>704.48625612000001</v>
      </c>
      <c r="Q1930" s="190">
        <f t="shared" si="899"/>
        <v>0</v>
      </c>
      <c r="R1930" s="191">
        <f t="shared" si="896"/>
        <v>0</v>
      </c>
      <c r="S1930" s="135">
        <f t="shared" ref="S1930:S1993" si="914">IF(R1930&gt;0,TRUNC(R1930*P1930,8),0)</f>
        <v>0</v>
      </c>
      <c r="T1930" s="145">
        <f t="shared" si="897"/>
        <v>7.8600000000000003E-2</v>
      </c>
      <c r="U1930" s="143">
        <f t="shared" si="903"/>
        <v>2</v>
      </c>
      <c r="V1930" s="143">
        <v>252</v>
      </c>
      <c r="W1930" s="142">
        <f t="shared" ref="W1930:W1993" si="915">ROUND((1+T1930)^TRUNC((U1930/V1930),9),9)</f>
        <v>1.0006006869999999</v>
      </c>
      <c r="X1930" s="135">
        <f t="shared" ref="X1930:X1993" si="916">TRUNC((P1930*(W1930-1)),8)</f>
        <v>0.42317573000000003</v>
      </c>
      <c r="Y1930" s="135">
        <f t="shared" ref="Y1930:Y1993" si="917">IF(Q1930&gt;0,S1930+X1930,0)</f>
        <v>0</v>
      </c>
      <c r="Z1930" s="148" t="str">
        <f t="shared" si="900"/>
        <v>A+J=</v>
      </c>
      <c r="AA1930" s="140">
        <f t="shared" si="901"/>
        <v>46013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4"/>
      <c r="DX1930" s="1"/>
      <c r="DY1930" s="1"/>
      <c r="DZ1930" s="1"/>
      <c r="EA1930" s="1"/>
      <c r="EB1930" s="1"/>
      <c r="EC1930" s="1"/>
    </row>
    <row r="1931" spans="1:133" ht="15" x14ac:dyDescent="0.2">
      <c r="A1931" s="134">
        <f t="shared" ref="A1931:A1994" si="918">(A1930+1)</f>
        <v>45984</v>
      </c>
      <c r="B1931" s="135">
        <f t="shared" si="910"/>
        <v>704.90943185000003</v>
      </c>
      <c r="C1931" s="220">
        <f t="shared" si="909"/>
        <v>495.56500839593252</v>
      </c>
      <c r="D1931" s="136">
        <f t="shared" ref="D1931:D1994" si="919">IF(E1931=E1930,D1930,E1930)</f>
        <v>6997.15</v>
      </c>
      <c r="E1931" s="137">
        <f t="shared" si="905"/>
        <v>7036.33</v>
      </c>
      <c r="F1931" s="138">
        <f t="shared" si="906"/>
        <v>45950</v>
      </c>
      <c r="G1931" s="139">
        <f t="shared" si="911"/>
        <v>5.5994226220676957E-3</v>
      </c>
      <c r="H1931" s="140">
        <f t="shared" si="898"/>
        <v>46013</v>
      </c>
      <c r="I1931" s="140">
        <f t="shared" si="912"/>
        <v>46013</v>
      </c>
      <c r="J1931" s="141">
        <f t="shared" ref="J1931:J1994" si="920">IF(I1931=I1930,J1930,NETWORKDAYS(I1930,I1931,$AD$148:$AD$502)-1)</f>
        <v>22</v>
      </c>
      <c r="K1931" s="141">
        <f t="shared" si="908"/>
        <v>2</v>
      </c>
      <c r="L1931" s="8">
        <f t="shared" ref="L1931:L1994" si="921">IF(E1931&lt;D1931,1,TRUNC((E1931/D1931)^TRUNC((K1931/J1931),9),8))</f>
        <v>1.00050774</v>
      </c>
      <c r="M1931" s="142">
        <f t="shared" si="907"/>
        <v>1.00559942</v>
      </c>
      <c r="N1931" s="142">
        <f t="shared" si="902"/>
        <v>1.4208604933187197</v>
      </c>
      <c r="O1931" s="135">
        <f t="shared" si="904"/>
        <v>1.4215819199999999</v>
      </c>
      <c r="P1931" s="135">
        <f t="shared" si="913"/>
        <v>704.48625612000001</v>
      </c>
      <c r="Q1931" s="190">
        <f t="shared" si="899"/>
        <v>0</v>
      </c>
      <c r="R1931" s="191">
        <f t="shared" ref="R1931:R1994" si="922">IF(Q1931&gt;0,VLOOKUP($A1931,$AD$10:$AI$140,6),0)</f>
        <v>0</v>
      </c>
      <c r="S1931" s="135">
        <f t="shared" si="914"/>
        <v>0</v>
      </c>
      <c r="T1931" s="145">
        <f t="shared" ref="T1931:T1994" si="923">(T1930)</f>
        <v>7.8600000000000003E-2</v>
      </c>
      <c r="U1931" s="143">
        <f t="shared" si="903"/>
        <v>2</v>
      </c>
      <c r="V1931" s="143">
        <v>252</v>
      </c>
      <c r="W1931" s="142">
        <f t="shared" si="915"/>
        <v>1.0006006869999999</v>
      </c>
      <c r="X1931" s="135">
        <f t="shared" si="916"/>
        <v>0.42317573000000003</v>
      </c>
      <c r="Y1931" s="135">
        <f t="shared" si="917"/>
        <v>0</v>
      </c>
      <c r="Z1931" s="148" t="str">
        <f t="shared" si="900"/>
        <v>A+J=</v>
      </c>
      <c r="AA1931" s="140">
        <f t="shared" si="901"/>
        <v>46013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4"/>
      <c r="DX1931" s="1"/>
      <c r="DY1931" s="1"/>
      <c r="DZ1931" s="1"/>
      <c r="EA1931" s="1"/>
      <c r="EB1931" s="1"/>
      <c r="EC1931" s="1"/>
    </row>
    <row r="1932" spans="1:133" ht="15" x14ac:dyDescent="0.2">
      <c r="A1932" s="134">
        <f t="shared" si="918"/>
        <v>45985</v>
      </c>
      <c r="B1932" s="135">
        <f t="shared" si="910"/>
        <v>704.90943185000003</v>
      </c>
      <c r="C1932" s="220">
        <f t="shared" si="909"/>
        <v>495.56500839593252</v>
      </c>
      <c r="D1932" s="136">
        <f t="shared" si="919"/>
        <v>6997.15</v>
      </c>
      <c r="E1932" s="137">
        <f t="shared" si="905"/>
        <v>7036.33</v>
      </c>
      <c r="F1932" s="138">
        <f t="shared" si="906"/>
        <v>45950</v>
      </c>
      <c r="G1932" s="139">
        <f t="shared" si="911"/>
        <v>5.5994226220676957E-3</v>
      </c>
      <c r="H1932" s="140">
        <f t="shared" ref="H1932:H1995" si="924">IF(DAY(A1932)=H$9,VLOOKUP(A1932,AH$118:AN$450,4),H1931)</f>
        <v>46013</v>
      </c>
      <c r="I1932" s="140">
        <f t="shared" si="912"/>
        <v>46013</v>
      </c>
      <c r="J1932" s="141">
        <f t="shared" si="920"/>
        <v>22</v>
      </c>
      <c r="K1932" s="141">
        <f t="shared" si="908"/>
        <v>2</v>
      </c>
      <c r="L1932" s="8">
        <f t="shared" si="921"/>
        <v>1.00050774</v>
      </c>
      <c r="M1932" s="142">
        <f t="shared" si="907"/>
        <v>1.00559942</v>
      </c>
      <c r="N1932" s="142">
        <f t="shared" si="902"/>
        <v>1.4208604933187197</v>
      </c>
      <c r="O1932" s="135">
        <f t="shared" si="904"/>
        <v>1.4215819199999999</v>
      </c>
      <c r="P1932" s="135">
        <f t="shared" si="913"/>
        <v>704.48625612000001</v>
      </c>
      <c r="Q1932" s="190">
        <f t="shared" ref="Q1932:Q1995" si="925">IF(VLOOKUP(A1932,AD$10:AK$140,8)=VLOOKUP(A1931,AD$10:AK$140,8),0,VLOOKUP(A1932,AD$10:AK$140,8))</f>
        <v>0</v>
      </c>
      <c r="R1932" s="191">
        <f t="shared" si="922"/>
        <v>0</v>
      </c>
      <c r="S1932" s="135">
        <f t="shared" si="914"/>
        <v>0</v>
      </c>
      <c r="T1932" s="145">
        <f t="shared" si="923"/>
        <v>7.8600000000000003E-2</v>
      </c>
      <c r="U1932" s="143">
        <f t="shared" si="903"/>
        <v>2</v>
      </c>
      <c r="V1932" s="143">
        <v>252</v>
      </c>
      <c r="W1932" s="142">
        <f t="shared" si="915"/>
        <v>1.0006006869999999</v>
      </c>
      <c r="X1932" s="135">
        <f t="shared" si="916"/>
        <v>0.42317573000000003</v>
      </c>
      <c r="Y1932" s="135">
        <f t="shared" si="917"/>
        <v>0</v>
      </c>
      <c r="Z1932" s="148" t="str">
        <f t="shared" ref="Z1932:Z1995" si="926">IF($Q1931&gt;0,VLOOKUP($A1931,$AD$10:$AM$140,9),Z1931)</f>
        <v>A+J=</v>
      </c>
      <c r="AA1932" s="140">
        <f t="shared" ref="AA1932:AA1995" si="927">IF($Q1931&gt;0,VLOOKUP($A1931,$AD$10:$AM$140,10),AA1931)</f>
        <v>46013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4"/>
      <c r="DX1932" s="1"/>
      <c r="DY1932" s="1"/>
      <c r="DZ1932" s="1"/>
      <c r="EA1932" s="1"/>
      <c r="EB1932" s="1"/>
      <c r="EC1932" s="1"/>
    </row>
    <row r="1933" spans="1:133" ht="15" x14ac:dyDescent="0.2">
      <c r="A1933" s="134">
        <f t="shared" si="918"/>
        <v>45986</v>
      </c>
      <c r="B1933" s="135">
        <f t="shared" si="910"/>
        <v>705.30010096000001</v>
      </c>
      <c r="C1933" s="220">
        <f t="shared" si="909"/>
        <v>495.56500839593252</v>
      </c>
      <c r="D1933" s="136">
        <f t="shared" si="919"/>
        <v>6997.15</v>
      </c>
      <c r="E1933" s="137">
        <f t="shared" si="905"/>
        <v>7036.33</v>
      </c>
      <c r="F1933" s="138">
        <f t="shared" si="906"/>
        <v>45950</v>
      </c>
      <c r="G1933" s="139">
        <f t="shared" si="911"/>
        <v>5.5994226220676957E-3</v>
      </c>
      <c r="H1933" s="140">
        <f t="shared" si="924"/>
        <v>46013</v>
      </c>
      <c r="I1933" s="140">
        <f t="shared" si="912"/>
        <v>46013</v>
      </c>
      <c r="J1933" s="141">
        <f t="shared" si="920"/>
        <v>22</v>
      </c>
      <c r="K1933" s="141">
        <f t="shared" si="908"/>
        <v>3</v>
      </c>
      <c r="L1933" s="8">
        <f t="shared" si="921"/>
        <v>1.0007617099999999</v>
      </c>
      <c r="M1933" s="142">
        <f t="shared" si="907"/>
        <v>1.00559942</v>
      </c>
      <c r="N1933" s="142">
        <f t="shared" si="902"/>
        <v>1.4208604933187197</v>
      </c>
      <c r="O1933" s="135">
        <f t="shared" si="904"/>
        <v>1.42194277</v>
      </c>
      <c r="P1933" s="135">
        <f t="shared" si="913"/>
        <v>704.66508075000002</v>
      </c>
      <c r="Q1933" s="190">
        <f t="shared" si="925"/>
        <v>0</v>
      </c>
      <c r="R1933" s="191">
        <f t="shared" si="922"/>
        <v>0</v>
      </c>
      <c r="S1933" s="135">
        <f t="shared" si="914"/>
        <v>0</v>
      </c>
      <c r="T1933" s="145">
        <f t="shared" si="923"/>
        <v>7.8600000000000003E-2</v>
      </c>
      <c r="U1933" s="143">
        <f t="shared" si="903"/>
        <v>3</v>
      </c>
      <c r="V1933" s="143">
        <v>252</v>
      </c>
      <c r="W1933" s="142">
        <f t="shared" si="915"/>
        <v>1.000901166</v>
      </c>
      <c r="X1933" s="135">
        <f t="shared" si="916"/>
        <v>0.63502020999999997</v>
      </c>
      <c r="Y1933" s="135">
        <f t="shared" si="917"/>
        <v>0</v>
      </c>
      <c r="Z1933" s="148" t="str">
        <f t="shared" si="926"/>
        <v>A+J=</v>
      </c>
      <c r="AA1933" s="140">
        <f t="shared" si="927"/>
        <v>46013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4"/>
      <c r="DX1933" s="1"/>
      <c r="DY1933" s="1"/>
      <c r="DZ1933" s="1"/>
      <c r="EA1933" s="1"/>
      <c r="EB1933" s="1"/>
      <c r="EC1933" s="1"/>
    </row>
    <row r="1934" spans="1:133" ht="15" x14ac:dyDescent="0.2">
      <c r="A1934" s="134">
        <f t="shared" si="918"/>
        <v>45987</v>
      </c>
      <c r="B1934" s="135">
        <f t="shared" si="910"/>
        <v>705.6909962499999</v>
      </c>
      <c r="C1934" s="220">
        <f t="shared" si="909"/>
        <v>495.56500839593252</v>
      </c>
      <c r="D1934" s="136">
        <f t="shared" si="919"/>
        <v>6997.15</v>
      </c>
      <c r="E1934" s="137">
        <f t="shared" si="905"/>
        <v>7036.33</v>
      </c>
      <c r="F1934" s="138">
        <f t="shared" si="906"/>
        <v>45950</v>
      </c>
      <c r="G1934" s="139">
        <f t="shared" si="911"/>
        <v>5.5994226220676957E-3</v>
      </c>
      <c r="H1934" s="140">
        <f t="shared" si="924"/>
        <v>46013</v>
      </c>
      <c r="I1934" s="140">
        <f t="shared" si="912"/>
        <v>46013</v>
      </c>
      <c r="J1934" s="141">
        <f t="shared" si="920"/>
        <v>22</v>
      </c>
      <c r="K1934" s="141">
        <f t="shared" si="908"/>
        <v>4</v>
      </c>
      <c r="L1934" s="8">
        <f t="shared" si="921"/>
        <v>1.0010157500000001</v>
      </c>
      <c r="M1934" s="142">
        <f t="shared" si="907"/>
        <v>1.00559942</v>
      </c>
      <c r="N1934" s="142">
        <f t="shared" si="902"/>
        <v>1.4208604933187197</v>
      </c>
      <c r="O1934" s="135">
        <f t="shared" si="904"/>
        <v>1.4223037300000001</v>
      </c>
      <c r="P1934" s="135">
        <f t="shared" si="913"/>
        <v>704.84395988999995</v>
      </c>
      <c r="Q1934" s="190">
        <f t="shared" si="925"/>
        <v>0</v>
      </c>
      <c r="R1934" s="191">
        <f t="shared" si="922"/>
        <v>0</v>
      </c>
      <c r="S1934" s="135">
        <f t="shared" si="914"/>
        <v>0</v>
      </c>
      <c r="T1934" s="145">
        <f t="shared" si="923"/>
        <v>7.8600000000000003E-2</v>
      </c>
      <c r="U1934" s="143">
        <f t="shared" si="903"/>
        <v>4</v>
      </c>
      <c r="V1934" s="143">
        <v>252</v>
      </c>
      <c r="W1934" s="142">
        <f t="shared" si="915"/>
        <v>1.0012017360000001</v>
      </c>
      <c r="X1934" s="135">
        <f t="shared" si="916"/>
        <v>0.84703636000000004</v>
      </c>
      <c r="Y1934" s="135">
        <f t="shared" si="917"/>
        <v>0</v>
      </c>
      <c r="Z1934" s="148" t="str">
        <f t="shared" si="926"/>
        <v>A+J=</v>
      </c>
      <c r="AA1934" s="140">
        <f t="shared" si="927"/>
        <v>46013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4"/>
      <c r="DX1934" s="1"/>
      <c r="DY1934" s="1"/>
      <c r="DZ1934" s="1"/>
      <c r="EA1934" s="1"/>
      <c r="EB1934" s="1"/>
      <c r="EC1934" s="1"/>
    </row>
    <row r="1935" spans="1:133" ht="15" x14ac:dyDescent="0.2">
      <c r="A1935" s="134">
        <f t="shared" si="918"/>
        <v>45988</v>
      </c>
      <c r="B1935" s="135">
        <f t="shared" si="910"/>
        <v>706.08210151999992</v>
      </c>
      <c r="C1935" s="220">
        <f t="shared" si="909"/>
        <v>495.56500839593252</v>
      </c>
      <c r="D1935" s="136">
        <f t="shared" si="919"/>
        <v>6997.15</v>
      </c>
      <c r="E1935" s="137">
        <f t="shared" si="905"/>
        <v>7036.33</v>
      </c>
      <c r="F1935" s="138">
        <f t="shared" si="906"/>
        <v>45950</v>
      </c>
      <c r="G1935" s="139">
        <f t="shared" si="911"/>
        <v>5.5994226220676957E-3</v>
      </c>
      <c r="H1935" s="140">
        <f t="shared" si="924"/>
        <v>46013</v>
      </c>
      <c r="I1935" s="140">
        <f t="shared" si="912"/>
        <v>46013</v>
      </c>
      <c r="J1935" s="141">
        <f t="shared" si="920"/>
        <v>22</v>
      </c>
      <c r="K1935" s="141">
        <f t="shared" si="908"/>
        <v>5</v>
      </c>
      <c r="L1935" s="8">
        <f t="shared" si="921"/>
        <v>1.0012698499999999</v>
      </c>
      <c r="M1935" s="142">
        <f t="shared" si="907"/>
        <v>1.00559942</v>
      </c>
      <c r="N1935" s="142">
        <f t="shared" si="902"/>
        <v>1.4208604933187197</v>
      </c>
      <c r="O1935" s="135">
        <f t="shared" si="904"/>
        <v>1.4226647699999999</v>
      </c>
      <c r="P1935" s="135">
        <f t="shared" si="913"/>
        <v>705.02287867999996</v>
      </c>
      <c r="Q1935" s="190">
        <f t="shared" si="925"/>
        <v>0</v>
      </c>
      <c r="R1935" s="191">
        <f t="shared" si="922"/>
        <v>0</v>
      </c>
      <c r="S1935" s="135">
        <f t="shared" si="914"/>
        <v>0</v>
      </c>
      <c r="T1935" s="145">
        <f t="shared" si="923"/>
        <v>7.8600000000000003E-2</v>
      </c>
      <c r="U1935" s="143">
        <f t="shared" si="903"/>
        <v>5</v>
      </c>
      <c r="V1935" s="143">
        <v>252</v>
      </c>
      <c r="W1935" s="142">
        <f t="shared" si="915"/>
        <v>1.0015023949999999</v>
      </c>
      <c r="X1935" s="135">
        <f t="shared" si="916"/>
        <v>1.0592228400000001</v>
      </c>
      <c r="Y1935" s="135">
        <f t="shared" si="917"/>
        <v>0</v>
      </c>
      <c r="Z1935" s="148" t="str">
        <f t="shared" si="926"/>
        <v>A+J=</v>
      </c>
      <c r="AA1935" s="140">
        <f t="shared" si="927"/>
        <v>46013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4"/>
      <c r="DX1935" s="1"/>
      <c r="DY1935" s="1"/>
      <c r="DZ1935" s="1"/>
      <c r="EA1935" s="1"/>
      <c r="EB1935" s="1"/>
      <c r="EC1935" s="1"/>
    </row>
    <row r="1936" spans="1:133" ht="15" x14ac:dyDescent="0.2">
      <c r="A1936" s="134">
        <f t="shared" si="918"/>
        <v>45989</v>
      </c>
      <c r="B1936" s="135">
        <f t="shared" si="910"/>
        <v>706.47341828000003</v>
      </c>
      <c r="C1936" s="220">
        <f t="shared" si="909"/>
        <v>495.56500839593252</v>
      </c>
      <c r="D1936" s="136">
        <f t="shared" si="919"/>
        <v>6997.15</v>
      </c>
      <c r="E1936" s="137">
        <f t="shared" si="905"/>
        <v>7036.33</v>
      </c>
      <c r="F1936" s="138">
        <f t="shared" si="906"/>
        <v>45950</v>
      </c>
      <c r="G1936" s="139">
        <f t="shared" si="911"/>
        <v>5.5994226220676957E-3</v>
      </c>
      <c r="H1936" s="140">
        <f t="shared" si="924"/>
        <v>46013</v>
      </c>
      <c r="I1936" s="140">
        <f t="shared" si="912"/>
        <v>46013</v>
      </c>
      <c r="J1936" s="141">
        <f t="shared" si="920"/>
        <v>22</v>
      </c>
      <c r="K1936" s="141">
        <f t="shared" si="908"/>
        <v>6</v>
      </c>
      <c r="L1936" s="8">
        <f t="shared" si="921"/>
        <v>1.00152401</v>
      </c>
      <c r="M1936" s="142">
        <f t="shared" si="907"/>
        <v>1.00559942</v>
      </c>
      <c r="N1936" s="142">
        <f t="shared" si="902"/>
        <v>1.4208604933187197</v>
      </c>
      <c r="O1936" s="135">
        <f t="shared" si="904"/>
        <v>1.4230258899999999</v>
      </c>
      <c r="P1936" s="135">
        <f t="shared" si="913"/>
        <v>705.20183712000005</v>
      </c>
      <c r="Q1936" s="190">
        <f t="shared" si="925"/>
        <v>0</v>
      </c>
      <c r="R1936" s="191">
        <f t="shared" si="922"/>
        <v>0</v>
      </c>
      <c r="S1936" s="135">
        <f t="shared" si="914"/>
        <v>0</v>
      </c>
      <c r="T1936" s="145">
        <f t="shared" si="923"/>
        <v>7.8600000000000003E-2</v>
      </c>
      <c r="U1936" s="143">
        <f t="shared" si="903"/>
        <v>6</v>
      </c>
      <c r="V1936" s="143">
        <v>252</v>
      </c>
      <c r="W1936" s="142">
        <f t="shared" si="915"/>
        <v>1.001803145</v>
      </c>
      <c r="X1936" s="135">
        <f t="shared" si="916"/>
        <v>1.27158116</v>
      </c>
      <c r="Y1936" s="135">
        <f t="shared" si="917"/>
        <v>0</v>
      </c>
      <c r="Z1936" s="148" t="str">
        <f t="shared" si="926"/>
        <v>A+J=</v>
      </c>
      <c r="AA1936" s="140">
        <f t="shared" si="927"/>
        <v>46013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4"/>
      <c r="DX1936" s="1"/>
      <c r="DY1936" s="1"/>
      <c r="DZ1936" s="1"/>
      <c r="EA1936" s="1"/>
      <c r="EB1936" s="1"/>
      <c r="EC1936" s="1"/>
    </row>
    <row r="1937" spans="1:133" ht="15" x14ac:dyDescent="0.2">
      <c r="A1937" s="134">
        <f t="shared" si="918"/>
        <v>45990</v>
      </c>
      <c r="B1937" s="135">
        <f t="shared" si="910"/>
        <v>706.86496078999994</v>
      </c>
      <c r="C1937" s="220">
        <f t="shared" si="909"/>
        <v>495.56500839593252</v>
      </c>
      <c r="D1937" s="136">
        <f t="shared" si="919"/>
        <v>6997.15</v>
      </c>
      <c r="E1937" s="137">
        <f t="shared" si="905"/>
        <v>7036.33</v>
      </c>
      <c r="F1937" s="138">
        <f t="shared" si="906"/>
        <v>45950</v>
      </c>
      <c r="G1937" s="139">
        <f t="shared" si="911"/>
        <v>5.5994226220676957E-3</v>
      </c>
      <c r="H1937" s="140">
        <f t="shared" si="924"/>
        <v>46013</v>
      </c>
      <c r="I1937" s="140">
        <f t="shared" si="912"/>
        <v>46013</v>
      </c>
      <c r="J1937" s="141">
        <f t="shared" si="920"/>
        <v>22</v>
      </c>
      <c r="K1937" s="141">
        <f t="shared" si="908"/>
        <v>7</v>
      </c>
      <c r="L1937" s="8">
        <f t="shared" si="921"/>
        <v>1.0017782399999999</v>
      </c>
      <c r="M1937" s="142">
        <f t="shared" si="907"/>
        <v>1.00559942</v>
      </c>
      <c r="N1937" s="142">
        <f t="shared" si="902"/>
        <v>1.4208604933187197</v>
      </c>
      <c r="O1937" s="135">
        <f t="shared" si="904"/>
        <v>1.4233871199999999</v>
      </c>
      <c r="P1937" s="135">
        <f t="shared" si="913"/>
        <v>705.38085006999995</v>
      </c>
      <c r="Q1937" s="190">
        <f t="shared" si="925"/>
        <v>0</v>
      </c>
      <c r="R1937" s="191">
        <f t="shared" si="922"/>
        <v>0</v>
      </c>
      <c r="S1937" s="135">
        <f t="shared" si="914"/>
        <v>0</v>
      </c>
      <c r="T1937" s="145">
        <f t="shared" si="923"/>
        <v>7.8600000000000003E-2</v>
      </c>
      <c r="U1937" s="143">
        <f t="shared" si="903"/>
        <v>7</v>
      </c>
      <c r="V1937" s="143">
        <v>252</v>
      </c>
      <c r="W1937" s="142">
        <f t="shared" si="915"/>
        <v>1.002103985</v>
      </c>
      <c r="X1937" s="135">
        <f t="shared" si="916"/>
        <v>1.4841107200000001</v>
      </c>
      <c r="Y1937" s="135">
        <f t="shared" si="917"/>
        <v>0</v>
      </c>
      <c r="Z1937" s="148" t="str">
        <f t="shared" si="926"/>
        <v>A+J=</v>
      </c>
      <c r="AA1937" s="140">
        <f t="shared" si="927"/>
        <v>46013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4"/>
      <c r="DX1937" s="1"/>
      <c r="DY1937" s="1"/>
      <c r="DZ1937" s="1"/>
      <c r="EA1937" s="1"/>
      <c r="EB1937" s="1"/>
      <c r="EC1937" s="1"/>
    </row>
    <row r="1938" spans="1:133" ht="15" x14ac:dyDescent="0.2">
      <c r="A1938" s="134">
        <f t="shared" si="918"/>
        <v>45991</v>
      </c>
      <c r="B1938" s="135">
        <f t="shared" si="910"/>
        <v>706.86496078999994</v>
      </c>
      <c r="C1938" s="220">
        <f t="shared" si="909"/>
        <v>495.56500839593252</v>
      </c>
      <c r="D1938" s="136">
        <f t="shared" si="919"/>
        <v>6997.15</v>
      </c>
      <c r="E1938" s="137">
        <f t="shared" si="905"/>
        <v>7036.33</v>
      </c>
      <c r="F1938" s="138">
        <f t="shared" si="906"/>
        <v>45950</v>
      </c>
      <c r="G1938" s="139">
        <f t="shared" si="911"/>
        <v>5.5994226220676957E-3</v>
      </c>
      <c r="H1938" s="140">
        <f t="shared" si="924"/>
        <v>46013</v>
      </c>
      <c r="I1938" s="140">
        <f t="shared" si="912"/>
        <v>46013</v>
      </c>
      <c r="J1938" s="141">
        <f t="shared" si="920"/>
        <v>22</v>
      </c>
      <c r="K1938" s="141">
        <f t="shared" si="908"/>
        <v>7</v>
      </c>
      <c r="L1938" s="8">
        <f t="shared" si="921"/>
        <v>1.0017782399999999</v>
      </c>
      <c r="M1938" s="142">
        <f t="shared" si="907"/>
        <v>1.00559942</v>
      </c>
      <c r="N1938" s="142">
        <f t="shared" si="902"/>
        <v>1.4208604933187197</v>
      </c>
      <c r="O1938" s="135">
        <f t="shared" si="904"/>
        <v>1.4233871199999999</v>
      </c>
      <c r="P1938" s="135">
        <f t="shared" si="913"/>
        <v>705.38085006999995</v>
      </c>
      <c r="Q1938" s="190">
        <f t="shared" si="925"/>
        <v>0</v>
      </c>
      <c r="R1938" s="191">
        <f t="shared" si="922"/>
        <v>0</v>
      </c>
      <c r="S1938" s="135">
        <f t="shared" si="914"/>
        <v>0</v>
      </c>
      <c r="T1938" s="145">
        <f t="shared" si="923"/>
        <v>7.8600000000000003E-2</v>
      </c>
      <c r="U1938" s="143">
        <f t="shared" si="903"/>
        <v>7</v>
      </c>
      <c r="V1938" s="143">
        <v>252</v>
      </c>
      <c r="W1938" s="142">
        <f t="shared" si="915"/>
        <v>1.002103985</v>
      </c>
      <c r="X1938" s="135">
        <f t="shared" si="916"/>
        <v>1.4841107200000001</v>
      </c>
      <c r="Y1938" s="135">
        <f t="shared" si="917"/>
        <v>0</v>
      </c>
      <c r="Z1938" s="148" t="str">
        <f t="shared" si="926"/>
        <v>A+J=</v>
      </c>
      <c r="AA1938" s="140">
        <f t="shared" si="927"/>
        <v>46013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4"/>
      <c r="DX1938" s="1"/>
      <c r="DY1938" s="1"/>
      <c r="DZ1938" s="1"/>
      <c r="EA1938" s="1"/>
      <c r="EB1938" s="1"/>
      <c r="EC1938" s="1"/>
    </row>
    <row r="1939" spans="1:133" ht="15" x14ac:dyDescent="0.2">
      <c r="A1939" s="134">
        <f t="shared" si="918"/>
        <v>45992</v>
      </c>
      <c r="B1939" s="135">
        <f t="shared" si="910"/>
        <v>706.86496078999994</v>
      </c>
      <c r="C1939" s="220">
        <f t="shared" si="909"/>
        <v>495.56500839593252</v>
      </c>
      <c r="D1939" s="136">
        <f t="shared" si="919"/>
        <v>6997.15</v>
      </c>
      <c r="E1939" s="137">
        <f t="shared" si="905"/>
        <v>7036.33</v>
      </c>
      <c r="F1939" s="138">
        <f t="shared" si="906"/>
        <v>45950</v>
      </c>
      <c r="G1939" s="139">
        <f t="shared" si="911"/>
        <v>5.5994226220676957E-3</v>
      </c>
      <c r="H1939" s="140">
        <f t="shared" si="924"/>
        <v>46013</v>
      </c>
      <c r="I1939" s="140">
        <f t="shared" si="912"/>
        <v>46013</v>
      </c>
      <c r="J1939" s="141">
        <f t="shared" si="920"/>
        <v>22</v>
      </c>
      <c r="K1939" s="141">
        <f t="shared" si="908"/>
        <v>7</v>
      </c>
      <c r="L1939" s="8">
        <f t="shared" si="921"/>
        <v>1.0017782399999999</v>
      </c>
      <c r="M1939" s="142">
        <f t="shared" si="907"/>
        <v>1.00559942</v>
      </c>
      <c r="N1939" s="142">
        <f t="shared" si="902"/>
        <v>1.4208604933187197</v>
      </c>
      <c r="O1939" s="135">
        <f t="shared" si="904"/>
        <v>1.4233871199999999</v>
      </c>
      <c r="P1939" s="135">
        <f t="shared" si="913"/>
        <v>705.38085006999995</v>
      </c>
      <c r="Q1939" s="190">
        <f t="shared" si="925"/>
        <v>0</v>
      </c>
      <c r="R1939" s="191">
        <f t="shared" si="922"/>
        <v>0</v>
      </c>
      <c r="S1939" s="135">
        <f t="shared" si="914"/>
        <v>0</v>
      </c>
      <c r="T1939" s="145">
        <f t="shared" si="923"/>
        <v>7.8600000000000003E-2</v>
      </c>
      <c r="U1939" s="143">
        <f t="shared" si="903"/>
        <v>7</v>
      </c>
      <c r="V1939" s="143">
        <v>252</v>
      </c>
      <c r="W1939" s="142">
        <f t="shared" si="915"/>
        <v>1.002103985</v>
      </c>
      <c r="X1939" s="135">
        <f t="shared" si="916"/>
        <v>1.4841107200000001</v>
      </c>
      <c r="Y1939" s="135">
        <f t="shared" si="917"/>
        <v>0</v>
      </c>
      <c r="Z1939" s="148" t="str">
        <f t="shared" si="926"/>
        <v>A+J=</v>
      </c>
      <c r="AA1939" s="140">
        <f t="shared" si="927"/>
        <v>46013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4"/>
      <c r="DX1939" s="1"/>
      <c r="DY1939" s="1"/>
      <c r="DZ1939" s="1"/>
      <c r="EA1939" s="1"/>
      <c r="EB1939" s="1"/>
      <c r="EC1939" s="1"/>
    </row>
    <row r="1940" spans="1:133" ht="15" x14ac:dyDescent="0.2">
      <c r="A1940" s="134">
        <f t="shared" si="918"/>
        <v>45993</v>
      </c>
      <c r="B1940" s="135">
        <f t="shared" si="910"/>
        <v>707.25671495000006</v>
      </c>
      <c r="C1940" s="220">
        <f t="shared" si="909"/>
        <v>495.56500839593252</v>
      </c>
      <c r="D1940" s="136">
        <f t="shared" si="919"/>
        <v>6997.15</v>
      </c>
      <c r="E1940" s="137">
        <f t="shared" si="905"/>
        <v>7036.33</v>
      </c>
      <c r="F1940" s="138">
        <f t="shared" si="906"/>
        <v>45950</v>
      </c>
      <c r="G1940" s="139">
        <f t="shared" si="911"/>
        <v>5.5994226220676957E-3</v>
      </c>
      <c r="H1940" s="140">
        <f t="shared" si="924"/>
        <v>46013</v>
      </c>
      <c r="I1940" s="140">
        <f t="shared" si="912"/>
        <v>46013</v>
      </c>
      <c r="J1940" s="141">
        <f t="shared" si="920"/>
        <v>22</v>
      </c>
      <c r="K1940" s="141">
        <f t="shared" si="908"/>
        <v>8</v>
      </c>
      <c r="L1940" s="8">
        <f t="shared" si="921"/>
        <v>1.0020325299999999</v>
      </c>
      <c r="M1940" s="142">
        <f t="shared" si="907"/>
        <v>1.00559942</v>
      </c>
      <c r="N1940" s="142">
        <f t="shared" si="902"/>
        <v>1.4208604933187197</v>
      </c>
      <c r="O1940" s="135">
        <f t="shared" si="904"/>
        <v>1.4237484300000001</v>
      </c>
      <c r="P1940" s="135">
        <f t="shared" si="913"/>
        <v>705.55990266000003</v>
      </c>
      <c r="Q1940" s="190">
        <f t="shared" si="925"/>
        <v>0</v>
      </c>
      <c r="R1940" s="191">
        <f t="shared" si="922"/>
        <v>0</v>
      </c>
      <c r="S1940" s="135">
        <f t="shared" si="914"/>
        <v>0</v>
      </c>
      <c r="T1940" s="145">
        <f t="shared" si="923"/>
        <v>7.8600000000000003E-2</v>
      </c>
      <c r="U1940" s="143">
        <f t="shared" si="903"/>
        <v>8</v>
      </c>
      <c r="V1940" s="143">
        <v>252</v>
      </c>
      <c r="W1940" s="142">
        <f t="shared" si="915"/>
        <v>1.0024049159999999</v>
      </c>
      <c r="X1940" s="135">
        <f t="shared" si="916"/>
        <v>1.69681229</v>
      </c>
      <c r="Y1940" s="135">
        <f t="shared" si="917"/>
        <v>0</v>
      </c>
      <c r="Z1940" s="148" t="str">
        <f t="shared" si="926"/>
        <v>A+J=</v>
      </c>
      <c r="AA1940" s="140">
        <f t="shared" si="927"/>
        <v>46013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4"/>
      <c r="DX1940" s="1"/>
      <c r="DY1940" s="1"/>
      <c r="DZ1940" s="1"/>
      <c r="EA1940" s="1"/>
      <c r="EB1940" s="1"/>
      <c r="EC1940" s="1"/>
    </row>
    <row r="1941" spans="1:133" ht="15" x14ac:dyDescent="0.2">
      <c r="A1941" s="134">
        <f t="shared" si="918"/>
        <v>45994</v>
      </c>
      <c r="B1941" s="135">
        <f t="shared" si="910"/>
        <v>707.64869008999995</v>
      </c>
      <c r="C1941" s="220">
        <f t="shared" si="909"/>
        <v>495.56500839593252</v>
      </c>
      <c r="D1941" s="136">
        <f t="shared" si="919"/>
        <v>6997.15</v>
      </c>
      <c r="E1941" s="137">
        <f t="shared" si="905"/>
        <v>7036.33</v>
      </c>
      <c r="F1941" s="138">
        <f t="shared" si="906"/>
        <v>45950</v>
      </c>
      <c r="G1941" s="139">
        <f t="shared" si="911"/>
        <v>5.5994226220676957E-3</v>
      </c>
      <c r="H1941" s="140">
        <f t="shared" si="924"/>
        <v>46013</v>
      </c>
      <c r="I1941" s="140">
        <f t="shared" si="912"/>
        <v>46013</v>
      </c>
      <c r="J1941" s="141">
        <f t="shared" si="920"/>
        <v>22</v>
      </c>
      <c r="K1941" s="141">
        <f t="shared" si="908"/>
        <v>9</v>
      </c>
      <c r="L1941" s="8">
        <f t="shared" si="921"/>
        <v>1.0022868899999999</v>
      </c>
      <c r="M1941" s="142">
        <f t="shared" si="907"/>
        <v>1.00559942</v>
      </c>
      <c r="N1941" s="142">
        <f t="shared" si="902"/>
        <v>1.4208604933187197</v>
      </c>
      <c r="O1941" s="135">
        <f t="shared" si="904"/>
        <v>1.4241098400000001</v>
      </c>
      <c r="P1941" s="135">
        <f t="shared" si="913"/>
        <v>705.73900480999998</v>
      </c>
      <c r="Q1941" s="190">
        <f t="shared" si="925"/>
        <v>0</v>
      </c>
      <c r="R1941" s="191">
        <f t="shared" si="922"/>
        <v>0</v>
      </c>
      <c r="S1941" s="135">
        <f t="shared" si="914"/>
        <v>0</v>
      </c>
      <c r="T1941" s="145">
        <f t="shared" si="923"/>
        <v>7.8600000000000003E-2</v>
      </c>
      <c r="U1941" s="143">
        <f t="shared" si="903"/>
        <v>9</v>
      </c>
      <c r="V1941" s="143">
        <v>252</v>
      </c>
      <c r="W1941" s="142">
        <f t="shared" si="915"/>
        <v>1.002705937</v>
      </c>
      <c r="X1941" s="135">
        <f t="shared" si="916"/>
        <v>1.9096852799999999</v>
      </c>
      <c r="Y1941" s="135">
        <f t="shared" si="917"/>
        <v>0</v>
      </c>
      <c r="Z1941" s="148" t="str">
        <f t="shared" si="926"/>
        <v>A+J=</v>
      </c>
      <c r="AA1941" s="140">
        <f t="shared" si="927"/>
        <v>46013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4"/>
      <c r="DX1941" s="1"/>
      <c r="DY1941" s="1"/>
      <c r="DZ1941" s="1"/>
      <c r="EA1941" s="1"/>
      <c r="EB1941" s="1"/>
      <c r="EC1941" s="1"/>
    </row>
    <row r="1942" spans="1:133" ht="15" x14ac:dyDescent="0.2">
      <c r="A1942" s="134">
        <f t="shared" si="918"/>
        <v>45995</v>
      </c>
      <c r="B1942" s="135">
        <f t="shared" si="910"/>
        <v>708.04088131999993</v>
      </c>
      <c r="C1942" s="220">
        <f t="shared" si="909"/>
        <v>495.56500839593252</v>
      </c>
      <c r="D1942" s="136">
        <f t="shared" si="919"/>
        <v>6997.15</v>
      </c>
      <c r="E1942" s="137">
        <f t="shared" si="905"/>
        <v>7036.33</v>
      </c>
      <c r="F1942" s="138">
        <f t="shared" si="906"/>
        <v>45950</v>
      </c>
      <c r="G1942" s="139">
        <f t="shared" si="911"/>
        <v>5.5994226220676957E-3</v>
      </c>
      <c r="H1942" s="140">
        <f t="shared" si="924"/>
        <v>46013</v>
      </c>
      <c r="I1942" s="140">
        <f t="shared" si="912"/>
        <v>46013</v>
      </c>
      <c r="J1942" s="141">
        <f t="shared" si="920"/>
        <v>22</v>
      </c>
      <c r="K1942" s="141">
        <f t="shared" si="908"/>
        <v>10</v>
      </c>
      <c r="L1942" s="8">
        <f t="shared" si="921"/>
        <v>1.00254131</v>
      </c>
      <c r="M1942" s="142">
        <f t="shared" si="907"/>
        <v>1.00559942</v>
      </c>
      <c r="N1942" s="142">
        <f t="shared" si="902"/>
        <v>1.4208604933187197</v>
      </c>
      <c r="O1942" s="135">
        <f t="shared" si="904"/>
        <v>1.42447134</v>
      </c>
      <c r="P1942" s="135">
        <f t="shared" si="913"/>
        <v>705.91815155999996</v>
      </c>
      <c r="Q1942" s="190">
        <f t="shared" si="925"/>
        <v>0</v>
      </c>
      <c r="R1942" s="191">
        <f t="shared" si="922"/>
        <v>0</v>
      </c>
      <c r="S1942" s="135">
        <f t="shared" si="914"/>
        <v>0</v>
      </c>
      <c r="T1942" s="145">
        <f t="shared" si="923"/>
        <v>7.8600000000000003E-2</v>
      </c>
      <c r="U1942" s="143">
        <f t="shared" si="903"/>
        <v>10</v>
      </c>
      <c r="V1942" s="143">
        <v>252</v>
      </c>
      <c r="W1942" s="142">
        <f t="shared" si="915"/>
        <v>1.003007048</v>
      </c>
      <c r="X1942" s="135">
        <f t="shared" si="916"/>
        <v>2.1227297599999999</v>
      </c>
      <c r="Y1942" s="135">
        <f t="shared" si="917"/>
        <v>0</v>
      </c>
      <c r="Z1942" s="148" t="str">
        <f t="shared" si="926"/>
        <v>A+J=</v>
      </c>
      <c r="AA1942" s="140">
        <f t="shared" si="927"/>
        <v>46013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4"/>
      <c r="DX1942" s="1"/>
      <c r="DY1942" s="1"/>
      <c r="DZ1942" s="1"/>
      <c r="EA1942" s="1"/>
      <c r="EB1942" s="1"/>
      <c r="EC1942" s="1"/>
    </row>
    <row r="1943" spans="1:133" ht="15" x14ac:dyDescent="0.2">
      <c r="A1943" s="134">
        <f t="shared" si="918"/>
        <v>45996</v>
      </c>
      <c r="B1943" s="135">
        <f t="shared" si="910"/>
        <v>708.43328943999995</v>
      </c>
      <c r="C1943" s="220">
        <f t="shared" si="909"/>
        <v>495.56500839593252</v>
      </c>
      <c r="D1943" s="136">
        <f t="shared" si="919"/>
        <v>6997.15</v>
      </c>
      <c r="E1943" s="137">
        <f t="shared" si="905"/>
        <v>7036.33</v>
      </c>
      <c r="F1943" s="138">
        <f t="shared" si="906"/>
        <v>45950</v>
      </c>
      <c r="G1943" s="139">
        <f t="shared" si="911"/>
        <v>5.5994226220676957E-3</v>
      </c>
      <c r="H1943" s="140">
        <f t="shared" si="924"/>
        <v>46013</v>
      </c>
      <c r="I1943" s="140">
        <f t="shared" si="912"/>
        <v>46013</v>
      </c>
      <c r="J1943" s="141">
        <f t="shared" si="920"/>
        <v>22</v>
      </c>
      <c r="K1943" s="141">
        <f t="shared" si="908"/>
        <v>11</v>
      </c>
      <c r="L1943" s="8">
        <f t="shared" si="921"/>
        <v>1.0027957999999999</v>
      </c>
      <c r="M1943" s="142">
        <f t="shared" si="907"/>
        <v>1.00559942</v>
      </c>
      <c r="N1943" s="142">
        <f t="shared" si="902"/>
        <v>1.4208604933187197</v>
      </c>
      <c r="O1943" s="135">
        <f t="shared" si="904"/>
        <v>1.42483293</v>
      </c>
      <c r="P1943" s="135">
        <f t="shared" si="913"/>
        <v>706.09734290999995</v>
      </c>
      <c r="Q1943" s="190">
        <f t="shared" si="925"/>
        <v>0</v>
      </c>
      <c r="R1943" s="191">
        <f t="shared" si="922"/>
        <v>0</v>
      </c>
      <c r="S1943" s="135">
        <f t="shared" si="914"/>
        <v>0</v>
      </c>
      <c r="T1943" s="145">
        <f t="shared" si="923"/>
        <v>7.8600000000000003E-2</v>
      </c>
      <c r="U1943" s="143">
        <f t="shared" si="903"/>
        <v>11</v>
      </c>
      <c r="V1943" s="143">
        <v>252</v>
      </c>
      <c r="W1943" s="142">
        <f t="shared" si="915"/>
        <v>1.0033082499999999</v>
      </c>
      <c r="X1943" s="135">
        <f t="shared" si="916"/>
        <v>2.3359465300000002</v>
      </c>
      <c r="Y1943" s="135">
        <f t="shared" si="917"/>
        <v>0</v>
      </c>
      <c r="Z1943" s="148" t="str">
        <f t="shared" si="926"/>
        <v>A+J=</v>
      </c>
      <c r="AA1943" s="140">
        <f t="shared" si="927"/>
        <v>46013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4"/>
      <c r="DX1943" s="1"/>
      <c r="DY1943" s="1"/>
      <c r="DZ1943" s="1"/>
      <c r="EA1943" s="1"/>
      <c r="EB1943" s="1"/>
      <c r="EC1943" s="1"/>
    </row>
    <row r="1944" spans="1:133" ht="15" x14ac:dyDescent="0.2">
      <c r="A1944" s="134">
        <f t="shared" si="918"/>
        <v>45997</v>
      </c>
      <c r="B1944" s="135">
        <f t="shared" si="910"/>
        <v>708.82591384</v>
      </c>
      <c r="C1944" s="220">
        <f t="shared" si="909"/>
        <v>495.56500839593252</v>
      </c>
      <c r="D1944" s="136">
        <f t="shared" si="919"/>
        <v>6997.15</v>
      </c>
      <c r="E1944" s="137">
        <f t="shared" si="905"/>
        <v>7036.33</v>
      </c>
      <c r="F1944" s="138">
        <f t="shared" si="906"/>
        <v>45950</v>
      </c>
      <c r="G1944" s="139">
        <f t="shared" si="911"/>
        <v>5.5994226220676957E-3</v>
      </c>
      <c r="H1944" s="140">
        <f t="shared" si="924"/>
        <v>46013</v>
      </c>
      <c r="I1944" s="140">
        <f t="shared" si="912"/>
        <v>46013</v>
      </c>
      <c r="J1944" s="141">
        <f t="shared" si="920"/>
        <v>22</v>
      </c>
      <c r="K1944" s="141">
        <f t="shared" si="908"/>
        <v>12</v>
      </c>
      <c r="L1944" s="8">
        <f t="shared" si="921"/>
        <v>1.0030503500000001</v>
      </c>
      <c r="M1944" s="142">
        <f t="shared" si="907"/>
        <v>1.00559942</v>
      </c>
      <c r="N1944" s="142">
        <f t="shared" si="902"/>
        <v>1.4208604933187197</v>
      </c>
      <c r="O1944" s="135">
        <f t="shared" si="904"/>
        <v>1.4251946099999999</v>
      </c>
      <c r="P1944" s="135">
        <f t="shared" si="913"/>
        <v>706.27657886999998</v>
      </c>
      <c r="Q1944" s="190">
        <f t="shared" si="925"/>
        <v>0</v>
      </c>
      <c r="R1944" s="191">
        <f t="shared" si="922"/>
        <v>0</v>
      </c>
      <c r="S1944" s="135">
        <f t="shared" si="914"/>
        <v>0</v>
      </c>
      <c r="T1944" s="145">
        <f t="shared" si="923"/>
        <v>7.8600000000000003E-2</v>
      </c>
      <c r="U1944" s="143">
        <f t="shared" si="903"/>
        <v>12</v>
      </c>
      <c r="V1944" s="143">
        <v>252</v>
      </c>
      <c r="W1944" s="142">
        <f t="shared" si="915"/>
        <v>1.003609542</v>
      </c>
      <c r="X1944" s="135">
        <f t="shared" si="916"/>
        <v>2.5493349699999999</v>
      </c>
      <c r="Y1944" s="135">
        <f t="shared" si="917"/>
        <v>0</v>
      </c>
      <c r="Z1944" s="148" t="str">
        <f t="shared" si="926"/>
        <v>A+J=</v>
      </c>
      <c r="AA1944" s="140">
        <f t="shared" si="927"/>
        <v>46013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4"/>
      <c r="DX1944" s="1"/>
      <c r="DY1944" s="1"/>
      <c r="DZ1944" s="1"/>
      <c r="EA1944" s="1"/>
      <c r="EB1944" s="1"/>
      <c r="EC1944" s="1"/>
    </row>
    <row r="1945" spans="1:133" ht="15" x14ac:dyDescent="0.2">
      <c r="A1945" s="134">
        <f t="shared" si="918"/>
        <v>45998</v>
      </c>
      <c r="B1945" s="135">
        <f t="shared" si="910"/>
        <v>708.82591384</v>
      </c>
      <c r="C1945" s="220">
        <f t="shared" si="909"/>
        <v>495.56500839593252</v>
      </c>
      <c r="D1945" s="136">
        <f t="shared" si="919"/>
        <v>6997.15</v>
      </c>
      <c r="E1945" s="137">
        <f t="shared" si="905"/>
        <v>7036.33</v>
      </c>
      <c r="F1945" s="138">
        <f t="shared" si="906"/>
        <v>45950</v>
      </c>
      <c r="G1945" s="139">
        <f t="shared" si="911"/>
        <v>5.5994226220676957E-3</v>
      </c>
      <c r="H1945" s="140">
        <f t="shared" si="924"/>
        <v>46013</v>
      </c>
      <c r="I1945" s="140">
        <f t="shared" si="912"/>
        <v>46013</v>
      </c>
      <c r="J1945" s="141">
        <f t="shared" si="920"/>
        <v>22</v>
      </c>
      <c r="K1945" s="141">
        <f t="shared" si="908"/>
        <v>12</v>
      </c>
      <c r="L1945" s="8">
        <f t="shared" si="921"/>
        <v>1.0030503500000001</v>
      </c>
      <c r="M1945" s="142">
        <f t="shared" si="907"/>
        <v>1.00559942</v>
      </c>
      <c r="N1945" s="142">
        <f t="shared" si="902"/>
        <v>1.4208604933187197</v>
      </c>
      <c r="O1945" s="135">
        <f t="shared" si="904"/>
        <v>1.4251946099999999</v>
      </c>
      <c r="P1945" s="135">
        <f t="shared" si="913"/>
        <v>706.27657886999998</v>
      </c>
      <c r="Q1945" s="190">
        <f t="shared" si="925"/>
        <v>0</v>
      </c>
      <c r="R1945" s="191">
        <f t="shared" si="922"/>
        <v>0</v>
      </c>
      <c r="S1945" s="135">
        <f t="shared" si="914"/>
        <v>0</v>
      </c>
      <c r="T1945" s="145">
        <f t="shared" si="923"/>
        <v>7.8600000000000003E-2</v>
      </c>
      <c r="U1945" s="143">
        <f t="shared" si="903"/>
        <v>12</v>
      </c>
      <c r="V1945" s="143">
        <v>252</v>
      </c>
      <c r="W1945" s="142">
        <f t="shared" si="915"/>
        <v>1.003609542</v>
      </c>
      <c r="X1945" s="135">
        <f t="shared" si="916"/>
        <v>2.5493349699999999</v>
      </c>
      <c r="Y1945" s="135">
        <f t="shared" si="917"/>
        <v>0</v>
      </c>
      <c r="Z1945" s="148" t="str">
        <f t="shared" si="926"/>
        <v>A+J=</v>
      </c>
      <c r="AA1945" s="140">
        <f t="shared" si="927"/>
        <v>46013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4"/>
      <c r="DX1945" s="1"/>
      <c r="DY1945" s="1"/>
      <c r="DZ1945" s="1"/>
      <c r="EA1945" s="1"/>
      <c r="EB1945" s="1"/>
      <c r="EC1945" s="1"/>
    </row>
    <row r="1946" spans="1:133" ht="15" x14ac:dyDescent="0.2">
      <c r="A1946" s="134">
        <f t="shared" si="918"/>
        <v>45999</v>
      </c>
      <c r="B1946" s="135">
        <f t="shared" si="910"/>
        <v>708.82591384</v>
      </c>
      <c r="C1946" s="220">
        <f t="shared" si="909"/>
        <v>495.56500839593252</v>
      </c>
      <c r="D1946" s="136">
        <f t="shared" si="919"/>
        <v>6997.15</v>
      </c>
      <c r="E1946" s="137">
        <f t="shared" si="905"/>
        <v>7036.33</v>
      </c>
      <c r="F1946" s="138">
        <f t="shared" si="906"/>
        <v>45950</v>
      </c>
      <c r="G1946" s="139">
        <f t="shared" si="911"/>
        <v>5.5994226220676957E-3</v>
      </c>
      <c r="H1946" s="140">
        <f t="shared" si="924"/>
        <v>46013</v>
      </c>
      <c r="I1946" s="140">
        <f t="shared" si="912"/>
        <v>46013</v>
      </c>
      <c r="J1946" s="141">
        <f t="shared" si="920"/>
        <v>22</v>
      </c>
      <c r="K1946" s="141">
        <f t="shared" si="908"/>
        <v>12</v>
      </c>
      <c r="L1946" s="8">
        <f t="shared" si="921"/>
        <v>1.0030503500000001</v>
      </c>
      <c r="M1946" s="142">
        <f t="shared" si="907"/>
        <v>1.00559942</v>
      </c>
      <c r="N1946" s="142">
        <f t="shared" si="902"/>
        <v>1.4208604933187197</v>
      </c>
      <c r="O1946" s="135">
        <f t="shared" si="904"/>
        <v>1.4251946099999999</v>
      </c>
      <c r="P1946" s="135">
        <f t="shared" si="913"/>
        <v>706.27657886999998</v>
      </c>
      <c r="Q1946" s="190">
        <f t="shared" si="925"/>
        <v>0</v>
      </c>
      <c r="R1946" s="191">
        <f t="shared" si="922"/>
        <v>0</v>
      </c>
      <c r="S1946" s="135">
        <f t="shared" si="914"/>
        <v>0</v>
      </c>
      <c r="T1946" s="145">
        <f t="shared" si="923"/>
        <v>7.8600000000000003E-2</v>
      </c>
      <c r="U1946" s="143">
        <f t="shared" si="903"/>
        <v>12</v>
      </c>
      <c r="V1946" s="143">
        <v>252</v>
      </c>
      <c r="W1946" s="142">
        <f t="shared" si="915"/>
        <v>1.003609542</v>
      </c>
      <c r="X1946" s="135">
        <f t="shared" si="916"/>
        <v>2.5493349699999999</v>
      </c>
      <c r="Y1946" s="135">
        <f t="shared" si="917"/>
        <v>0</v>
      </c>
      <c r="Z1946" s="148" t="str">
        <f t="shared" si="926"/>
        <v>A+J=</v>
      </c>
      <c r="AA1946" s="140">
        <f t="shared" si="927"/>
        <v>46013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4"/>
      <c r="DX1946" s="1"/>
      <c r="DY1946" s="1"/>
      <c r="DZ1946" s="1"/>
      <c r="EA1946" s="1"/>
      <c r="EB1946" s="1"/>
      <c r="EC1946" s="1"/>
    </row>
    <row r="1947" spans="1:133" ht="15" x14ac:dyDescent="0.2">
      <c r="A1947" s="134">
        <f t="shared" si="918"/>
        <v>46000</v>
      </c>
      <c r="B1947" s="135">
        <f t="shared" si="910"/>
        <v>709.21875955999997</v>
      </c>
      <c r="C1947" s="220">
        <f t="shared" si="909"/>
        <v>495.56500839593252</v>
      </c>
      <c r="D1947" s="136">
        <f t="shared" si="919"/>
        <v>6997.15</v>
      </c>
      <c r="E1947" s="137">
        <f t="shared" si="905"/>
        <v>7036.33</v>
      </c>
      <c r="F1947" s="138">
        <f t="shared" si="906"/>
        <v>45950</v>
      </c>
      <c r="G1947" s="139">
        <f t="shared" si="911"/>
        <v>5.5994226220676957E-3</v>
      </c>
      <c r="H1947" s="140">
        <f t="shared" si="924"/>
        <v>46013</v>
      </c>
      <c r="I1947" s="140">
        <f t="shared" si="912"/>
        <v>46013</v>
      </c>
      <c r="J1947" s="141">
        <f t="shared" si="920"/>
        <v>22</v>
      </c>
      <c r="K1947" s="141">
        <f t="shared" si="908"/>
        <v>13</v>
      </c>
      <c r="L1947" s="8">
        <f t="shared" si="921"/>
        <v>1.0033049700000001</v>
      </c>
      <c r="M1947" s="142">
        <f t="shared" si="907"/>
        <v>1.00559942</v>
      </c>
      <c r="N1947" s="142">
        <f t="shared" si="902"/>
        <v>1.4208604933187197</v>
      </c>
      <c r="O1947" s="135">
        <f t="shared" si="904"/>
        <v>1.4255563899999999</v>
      </c>
      <c r="P1947" s="135">
        <f t="shared" si="913"/>
        <v>706.45586436999997</v>
      </c>
      <c r="Q1947" s="190">
        <f t="shared" si="925"/>
        <v>0</v>
      </c>
      <c r="R1947" s="191">
        <f t="shared" si="922"/>
        <v>0</v>
      </c>
      <c r="S1947" s="135">
        <f t="shared" si="914"/>
        <v>0</v>
      </c>
      <c r="T1947" s="145">
        <f t="shared" si="923"/>
        <v>7.8600000000000003E-2</v>
      </c>
      <c r="U1947" s="143">
        <f t="shared" si="903"/>
        <v>13</v>
      </c>
      <c r="V1947" s="143">
        <v>252</v>
      </c>
      <c r="W1947" s="142">
        <f t="shared" si="915"/>
        <v>1.0039109239999999</v>
      </c>
      <c r="X1947" s="135">
        <f t="shared" si="916"/>
        <v>2.7628951900000001</v>
      </c>
      <c r="Y1947" s="135">
        <f t="shared" si="917"/>
        <v>0</v>
      </c>
      <c r="Z1947" s="148" t="str">
        <f t="shared" si="926"/>
        <v>A+J=</v>
      </c>
      <c r="AA1947" s="140">
        <f t="shared" si="927"/>
        <v>46013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4"/>
      <c r="DX1947" s="1"/>
      <c r="DY1947" s="1"/>
      <c r="DZ1947" s="1"/>
      <c r="EA1947" s="1"/>
      <c r="EB1947" s="1"/>
      <c r="EC1947" s="1"/>
    </row>
    <row r="1948" spans="1:133" ht="15" x14ac:dyDescent="0.2">
      <c r="A1948" s="134">
        <f t="shared" si="918"/>
        <v>46001</v>
      </c>
      <c r="B1948" s="135">
        <f t="shared" si="910"/>
        <v>709.61181748000001</v>
      </c>
      <c r="C1948" s="220">
        <f t="shared" si="909"/>
        <v>495.56500839593252</v>
      </c>
      <c r="D1948" s="136">
        <f t="shared" si="919"/>
        <v>6997.15</v>
      </c>
      <c r="E1948" s="137">
        <f t="shared" si="905"/>
        <v>7036.33</v>
      </c>
      <c r="F1948" s="138">
        <f t="shared" si="906"/>
        <v>45950</v>
      </c>
      <c r="G1948" s="139">
        <f t="shared" si="911"/>
        <v>5.5994226220676957E-3</v>
      </c>
      <c r="H1948" s="140">
        <f t="shared" si="924"/>
        <v>46013</v>
      </c>
      <c r="I1948" s="140">
        <f t="shared" si="912"/>
        <v>46013</v>
      </c>
      <c r="J1948" s="141">
        <f t="shared" si="920"/>
        <v>22</v>
      </c>
      <c r="K1948" s="141">
        <f t="shared" si="908"/>
        <v>14</v>
      </c>
      <c r="L1948" s="8">
        <f t="shared" si="921"/>
        <v>1.0035596499999999</v>
      </c>
      <c r="M1948" s="142">
        <f t="shared" si="907"/>
        <v>1.00559942</v>
      </c>
      <c r="N1948" s="142">
        <f t="shared" si="902"/>
        <v>1.4208604933187197</v>
      </c>
      <c r="O1948" s="135">
        <f t="shared" si="904"/>
        <v>1.4259182500000001</v>
      </c>
      <c r="P1948" s="135">
        <f t="shared" si="913"/>
        <v>706.63518953000005</v>
      </c>
      <c r="Q1948" s="190">
        <f t="shared" si="925"/>
        <v>0</v>
      </c>
      <c r="R1948" s="191">
        <f t="shared" si="922"/>
        <v>0</v>
      </c>
      <c r="S1948" s="135">
        <f t="shared" si="914"/>
        <v>0</v>
      </c>
      <c r="T1948" s="145">
        <f t="shared" si="923"/>
        <v>7.8600000000000003E-2</v>
      </c>
      <c r="U1948" s="143">
        <f t="shared" si="903"/>
        <v>14</v>
      </c>
      <c r="V1948" s="143">
        <v>252</v>
      </c>
      <c r="W1948" s="142">
        <f t="shared" si="915"/>
        <v>1.0042123970000001</v>
      </c>
      <c r="X1948" s="135">
        <f t="shared" si="916"/>
        <v>2.9766279500000001</v>
      </c>
      <c r="Y1948" s="135">
        <f t="shared" si="917"/>
        <v>0</v>
      </c>
      <c r="Z1948" s="148" t="str">
        <f t="shared" si="926"/>
        <v>A+J=</v>
      </c>
      <c r="AA1948" s="140">
        <f t="shared" si="927"/>
        <v>46013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4"/>
      <c r="DX1948" s="1"/>
      <c r="DY1948" s="1"/>
      <c r="DZ1948" s="1"/>
      <c r="EA1948" s="1"/>
      <c r="EB1948" s="1"/>
      <c r="EC1948" s="1"/>
    </row>
    <row r="1949" spans="1:133" ht="15" x14ac:dyDescent="0.2">
      <c r="A1949" s="134">
        <f t="shared" si="918"/>
        <v>46002</v>
      </c>
      <c r="B1949" s="135">
        <f t="shared" si="910"/>
        <v>710.00509263000004</v>
      </c>
      <c r="C1949" s="220">
        <f t="shared" si="909"/>
        <v>495.56500839593252</v>
      </c>
      <c r="D1949" s="136">
        <f t="shared" si="919"/>
        <v>6997.15</v>
      </c>
      <c r="E1949" s="137">
        <f t="shared" si="905"/>
        <v>7036.33</v>
      </c>
      <c r="F1949" s="138">
        <f t="shared" si="906"/>
        <v>45950</v>
      </c>
      <c r="G1949" s="139">
        <f t="shared" si="911"/>
        <v>5.5994226220676957E-3</v>
      </c>
      <c r="H1949" s="140">
        <f t="shared" si="924"/>
        <v>46013</v>
      </c>
      <c r="I1949" s="140">
        <f t="shared" si="912"/>
        <v>46013</v>
      </c>
      <c r="J1949" s="141">
        <f t="shared" si="920"/>
        <v>22</v>
      </c>
      <c r="K1949" s="141">
        <f t="shared" si="908"/>
        <v>15</v>
      </c>
      <c r="L1949" s="8">
        <f t="shared" si="921"/>
        <v>1.0038143900000001</v>
      </c>
      <c r="M1949" s="142">
        <f t="shared" si="907"/>
        <v>1.00559942</v>
      </c>
      <c r="N1949" s="142">
        <f t="shared" si="902"/>
        <v>1.4208604933187197</v>
      </c>
      <c r="O1949" s="135">
        <f t="shared" si="904"/>
        <v>1.4262802000000001</v>
      </c>
      <c r="P1949" s="135">
        <f t="shared" si="913"/>
        <v>706.81455928000003</v>
      </c>
      <c r="Q1949" s="190">
        <f t="shared" si="925"/>
        <v>0</v>
      </c>
      <c r="R1949" s="191">
        <f t="shared" si="922"/>
        <v>0</v>
      </c>
      <c r="S1949" s="135">
        <f t="shared" si="914"/>
        <v>0</v>
      </c>
      <c r="T1949" s="145">
        <f t="shared" si="923"/>
        <v>7.8600000000000003E-2</v>
      </c>
      <c r="U1949" s="143">
        <f t="shared" si="903"/>
        <v>15</v>
      </c>
      <c r="V1949" s="143">
        <v>252</v>
      </c>
      <c r="W1949" s="142">
        <f t="shared" si="915"/>
        <v>1.004513961</v>
      </c>
      <c r="X1949" s="135">
        <f t="shared" si="916"/>
        <v>3.1905333499999999</v>
      </c>
      <c r="Y1949" s="135">
        <f t="shared" si="917"/>
        <v>0</v>
      </c>
      <c r="Z1949" s="148" t="str">
        <f t="shared" si="926"/>
        <v>A+J=</v>
      </c>
      <c r="AA1949" s="140">
        <f t="shared" si="927"/>
        <v>46013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4"/>
      <c r="DX1949" s="1"/>
      <c r="DY1949" s="1"/>
      <c r="DZ1949" s="1"/>
      <c r="EA1949" s="1"/>
      <c r="EB1949" s="1"/>
      <c r="EC1949" s="1"/>
    </row>
    <row r="1950" spans="1:133" ht="15" x14ac:dyDescent="0.2">
      <c r="A1950" s="134">
        <f t="shared" si="918"/>
        <v>46003</v>
      </c>
      <c r="B1950" s="135">
        <f t="shared" si="910"/>
        <v>710.39858938999998</v>
      </c>
      <c r="C1950" s="220">
        <f t="shared" si="909"/>
        <v>495.56500839593252</v>
      </c>
      <c r="D1950" s="136">
        <f t="shared" si="919"/>
        <v>6997.15</v>
      </c>
      <c r="E1950" s="137">
        <f t="shared" si="905"/>
        <v>7036.33</v>
      </c>
      <c r="F1950" s="138">
        <f t="shared" si="906"/>
        <v>45950</v>
      </c>
      <c r="G1950" s="139">
        <f t="shared" si="911"/>
        <v>5.5994226220676957E-3</v>
      </c>
      <c r="H1950" s="140">
        <f t="shared" si="924"/>
        <v>46013</v>
      </c>
      <c r="I1950" s="140">
        <f t="shared" si="912"/>
        <v>46013</v>
      </c>
      <c r="J1950" s="141">
        <f t="shared" si="920"/>
        <v>22</v>
      </c>
      <c r="K1950" s="141">
        <f t="shared" si="908"/>
        <v>16</v>
      </c>
      <c r="L1950" s="8">
        <f t="shared" si="921"/>
        <v>1.0040692</v>
      </c>
      <c r="M1950" s="142">
        <f t="shared" si="907"/>
        <v>1.00559942</v>
      </c>
      <c r="N1950" s="142">
        <f t="shared" si="902"/>
        <v>1.4208604933187197</v>
      </c>
      <c r="O1950" s="135">
        <f t="shared" si="904"/>
        <v>1.42664225</v>
      </c>
      <c r="P1950" s="135">
        <f t="shared" si="913"/>
        <v>706.99397858999998</v>
      </c>
      <c r="Q1950" s="190">
        <f t="shared" si="925"/>
        <v>0</v>
      </c>
      <c r="R1950" s="191">
        <f t="shared" si="922"/>
        <v>0</v>
      </c>
      <c r="S1950" s="135">
        <f t="shared" si="914"/>
        <v>0</v>
      </c>
      <c r="T1950" s="145">
        <f t="shared" si="923"/>
        <v>7.8600000000000003E-2</v>
      </c>
      <c r="U1950" s="143">
        <f t="shared" si="903"/>
        <v>16</v>
      </c>
      <c r="V1950" s="143">
        <v>252</v>
      </c>
      <c r="W1950" s="142">
        <f t="shared" si="915"/>
        <v>1.0048156150000001</v>
      </c>
      <c r="X1950" s="135">
        <f t="shared" si="916"/>
        <v>3.4046107999999999</v>
      </c>
      <c r="Y1950" s="135">
        <f t="shared" si="917"/>
        <v>0</v>
      </c>
      <c r="Z1950" s="148" t="str">
        <f t="shared" si="926"/>
        <v>A+J=</v>
      </c>
      <c r="AA1950" s="140">
        <f t="shared" si="927"/>
        <v>46013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4"/>
      <c r="DX1950" s="1"/>
      <c r="DY1950" s="1"/>
      <c r="DZ1950" s="1"/>
      <c r="EA1950" s="1"/>
      <c r="EB1950" s="1"/>
      <c r="EC1950" s="1"/>
    </row>
    <row r="1951" spans="1:133" ht="15" x14ac:dyDescent="0.2">
      <c r="A1951" s="134">
        <f t="shared" si="918"/>
        <v>46004</v>
      </c>
      <c r="B1951" s="135">
        <f t="shared" si="910"/>
        <v>710.79230358999996</v>
      </c>
      <c r="C1951" s="220">
        <f t="shared" si="909"/>
        <v>495.56500839593252</v>
      </c>
      <c r="D1951" s="136">
        <f t="shared" si="919"/>
        <v>6997.15</v>
      </c>
      <c r="E1951" s="137">
        <f t="shared" si="905"/>
        <v>7036.33</v>
      </c>
      <c r="F1951" s="138">
        <f t="shared" si="906"/>
        <v>45950</v>
      </c>
      <c r="G1951" s="139">
        <f t="shared" si="911"/>
        <v>5.5994226220676957E-3</v>
      </c>
      <c r="H1951" s="140">
        <f t="shared" si="924"/>
        <v>46013</v>
      </c>
      <c r="I1951" s="140">
        <f t="shared" si="912"/>
        <v>46013</v>
      </c>
      <c r="J1951" s="141">
        <f t="shared" si="920"/>
        <v>22</v>
      </c>
      <c r="K1951" s="141">
        <f t="shared" si="908"/>
        <v>17</v>
      </c>
      <c r="L1951" s="8">
        <f t="shared" si="921"/>
        <v>1.00432407</v>
      </c>
      <c r="M1951" s="142">
        <f t="shared" si="907"/>
        <v>1.00559942</v>
      </c>
      <c r="N1951" s="142">
        <f t="shared" ref="N1951:N2014" si="928">IF(I1951&gt;I1950,N1950*M1951,N1950)</f>
        <v>1.4208604933187197</v>
      </c>
      <c r="O1951" s="135">
        <f t="shared" si="904"/>
        <v>1.42700439</v>
      </c>
      <c r="P1951" s="135">
        <f t="shared" si="913"/>
        <v>707.17344250999997</v>
      </c>
      <c r="Q1951" s="190">
        <f t="shared" si="925"/>
        <v>0</v>
      </c>
      <c r="R1951" s="191">
        <f t="shared" si="922"/>
        <v>0</v>
      </c>
      <c r="S1951" s="135">
        <f t="shared" si="914"/>
        <v>0</v>
      </c>
      <c r="T1951" s="145">
        <f t="shared" si="923"/>
        <v>7.8600000000000003E-2</v>
      </c>
      <c r="U1951" s="143">
        <f t="shared" si="903"/>
        <v>17</v>
      </c>
      <c r="V1951" s="143">
        <v>252</v>
      </c>
      <c r="W1951" s="142">
        <f t="shared" si="915"/>
        <v>1.0051173600000001</v>
      </c>
      <c r="X1951" s="135">
        <f t="shared" si="916"/>
        <v>3.6188610799999998</v>
      </c>
      <c r="Y1951" s="135">
        <f t="shared" si="917"/>
        <v>0</v>
      </c>
      <c r="Z1951" s="148" t="str">
        <f t="shared" si="926"/>
        <v>A+J=</v>
      </c>
      <c r="AA1951" s="140">
        <f t="shared" si="927"/>
        <v>46013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4"/>
      <c r="DX1951" s="1"/>
      <c r="DY1951" s="1"/>
      <c r="DZ1951" s="1"/>
      <c r="EA1951" s="1"/>
      <c r="EB1951" s="1"/>
      <c r="EC1951" s="1"/>
    </row>
    <row r="1952" spans="1:133" ht="15" x14ac:dyDescent="0.2">
      <c r="A1952" s="134">
        <f t="shared" si="918"/>
        <v>46005</v>
      </c>
      <c r="B1952" s="135">
        <f t="shared" si="910"/>
        <v>710.79230358999996</v>
      </c>
      <c r="C1952" s="220">
        <f t="shared" si="909"/>
        <v>495.56500839593252</v>
      </c>
      <c r="D1952" s="136">
        <f t="shared" si="919"/>
        <v>6997.15</v>
      </c>
      <c r="E1952" s="137">
        <f t="shared" si="905"/>
        <v>7036.33</v>
      </c>
      <c r="F1952" s="138">
        <f t="shared" si="906"/>
        <v>45950</v>
      </c>
      <c r="G1952" s="139">
        <f t="shared" si="911"/>
        <v>5.5994226220676957E-3</v>
      </c>
      <c r="H1952" s="140">
        <f t="shared" si="924"/>
        <v>46013</v>
      </c>
      <c r="I1952" s="140">
        <f t="shared" si="912"/>
        <v>46013</v>
      </c>
      <c r="J1952" s="141">
        <f t="shared" si="920"/>
        <v>22</v>
      </c>
      <c r="K1952" s="141">
        <f t="shared" si="908"/>
        <v>17</v>
      </c>
      <c r="L1952" s="8">
        <f t="shared" si="921"/>
        <v>1.00432407</v>
      </c>
      <c r="M1952" s="142">
        <f t="shared" si="907"/>
        <v>1.00559942</v>
      </c>
      <c r="N1952" s="142">
        <f t="shared" si="928"/>
        <v>1.4208604933187197</v>
      </c>
      <c r="O1952" s="135">
        <f t="shared" si="904"/>
        <v>1.42700439</v>
      </c>
      <c r="P1952" s="135">
        <f t="shared" si="913"/>
        <v>707.17344250999997</v>
      </c>
      <c r="Q1952" s="190">
        <f t="shared" si="925"/>
        <v>0</v>
      </c>
      <c r="R1952" s="191">
        <f t="shared" si="922"/>
        <v>0</v>
      </c>
      <c r="S1952" s="135">
        <f t="shared" si="914"/>
        <v>0</v>
      </c>
      <c r="T1952" s="145">
        <f t="shared" si="923"/>
        <v>7.8600000000000003E-2</v>
      </c>
      <c r="U1952" s="143">
        <f t="shared" si="903"/>
        <v>17</v>
      </c>
      <c r="V1952" s="143">
        <v>252</v>
      </c>
      <c r="W1952" s="142">
        <f t="shared" si="915"/>
        <v>1.0051173600000001</v>
      </c>
      <c r="X1952" s="135">
        <f t="shared" si="916"/>
        <v>3.6188610799999998</v>
      </c>
      <c r="Y1952" s="135">
        <f t="shared" si="917"/>
        <v>0</v>
      </c>
      <c r="Z1952" s="148" t="str">
        <f t="shared" si="926"/>
        <v>A+J=</v>
      </c>
      <c r="AA1952" s="140">
        <f t="shared" si="927"/>
        <v>46013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4"/>
      <c r="DX1952" s="1"/>
      <c r="DY1952" s="1"/>
      <c r="DZ1952" s="1"/>
      <c r="EA1952" s="1"/>
      <c r="EB1952" s="1"/>
      <c r="EC1952" s="1"/>
    </row>
    <row r="1953" spans="1:133" ht="15" x14ac:dyDescent="0.2">
      <c r="A1953" s="134">
        <f t="shared" si="918"/>
        <v>46006</v>
      </c>
      <c r="B1953" s="135">
        <f t="shared" si="910"/>
        <v>710.79230358999996</v>
      </c>
      <c r="C1953" s="220">
        <f t="shared" si="909"/>
        <v>495.56500839593252</v>
      </c>
      <c r="D1953" s="136">
        <f t="shared" si="919"/>
        <v>6997.15</v>
      </c>
      <c r="E1953" s="137">
        <f t="shared" si="905"/>
        <v>7036.33</v>
      </c>
      <c r="F1953" s="138">
        <f t="shared" si="906"/>
        <v>45950</v>
      </c>
      <c r="G1953" s="139">
        <f t="shared" si="911"/>
        <v>5.5994226220676957E-3</v>
      </c>
      <c r="H1953" s="140">
        <f t="shared" si="924"/>
        <v>46013</v>
      </c>
      <c r="I1953" s="140">
        <f t="shared" si="912"/>
        <v>46013</v>
      </c>
      <c r="J1953" s="141">
        <f t="shared" si="920"/>
        <v>22</v>
      </c>
      <c r="K1953" s="141">
        <f t="shared" si="908"/>
        <v>17</v>
      </c>
      <c r="L1953" s="8">
        <f t="shared" si="921"/>
        <v>1.00432407</v>
      </c>
      <c r="M1953" s="142">
        <f t="shared" si="907"/>
        <v>1.00559942</v>
      </c>
      <c r="N1953" s="142">
        <f t="shared" si="928"/>
        <v>1.4208604933187197</v>
      </c>
      <c r="O1953" s="135">
        <f t="shared" si="904"/>
        <v>1.42700439</v>
      </c>
      <c r="P1953" s="135">
        <f t="shared" si="913"/>
        <v>707.17344250999997</v>
      </c>
      <c r="Q1953" s="190">
        <f t="shared" si="925"/>
        <v>0</v>
      </c>
      <c r="R1953" s="191">
        <f t="shared" si="922"/>
        <v>0</v>
      </c>
      <c r="S1953" s="135">
        <f t="shared" si="914"/>
        <v>0</v>
      </c>
      <c r="T1953" s="145">
        <f t="shared" si="923"/>
        <v>7.8600000000000003E-2</v>
      </c>
      <c r="U1953" s="143">
        <f t="shared" si="903"/>
        <v>17</v>
      </c>
      <c r="V1953" s="143">
        <v>252</v>
      </c>
      <c r="W1953" s="142">
        <f t="shared" si="915"/>
        <v>1.0051173600000001</v>
      </c>
      <c r="X1953" s="135">
        <f t="shared" si="916"/>
        <v>3.6188610799999998</v>
      </c>
      <c r="Y1953" s="135">
        <f t="shared" si="917"/>
        <v>0</v>
      </c>
      <c r="Z1953" s="148" t="str">
        <f t="shared" si="926"/>
        <v>A+J=</v>
      </c>
      <c r="AA1953" s="140">
        <f t="shared" si="927"/>
        <v>46013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4"/>
      <c r="DX1953" s="1"/>
      <c r="DY1953" s="1"/>
      <c r="DZ1953" s="1"/>
      <c r="EA1953" s="1"/>
      <c r="EB1953" s="1"/>
      <c r="EC1953" s="1"/>
    </row>
    <row r="1954" spans="1:133" ht="15" x14ac:dyDescent="0.2">
      <c r="A1954" s="134">
        <f t="shared" si="918"/>
        <v>46007</v>
      </c>
      <c r="B1954" s="135">
        <f t="shared" si="910"/>
        <v>711.18623530000002</v>
      </c>
      <c r="C1954" s="220">
        <f t="shared" si="909"/>
        <v>495.56500839593252</v>
      </c>
      <c r="D1954" s="136">
        <f t="shared" si="919"/>
        <v>6997.15</v>
      </c>
      <c r="E1954" s="137">
        <f t="shared" si="905"/>
        <v>7036.33</v>
      </c>
      <c r="F1954" s="138">
        <f t="shared" si="906"/>
        <v>45950</v>
      </c>
      <c r="G1954" s="139">
        <f t="shared" si="911"/>
        <v>5.5994226220676957E-3</v>
      </c>
      <c r="H1954" s="140">
        <f t="shared" si="924"/>
        <v>46013</v>
      </c>
      <c r="I1954" s="140">
        <f t="shared" si="912"/>
        <v>46013</v>
      </c>
      <c r="J1954" s="141">
        <f t="shared" si="920"/>
        <v>22</v>
      </c>
      <c r="K1954" s="141">
        <f t="shared" si="908"/>
        <v>18</v>
      </c>
      <c r="L1954" s="8">
        <f t="shared" si="921"/>
        <v>1.00457901</v>
      </c>
      <c r="M1954" s="142">
        <f t="shared" si="907"/>
        <v>1.00559942</v>
      </c>
      <c r="N1954" s="142">
        <f t="shared" si="928"/>
        <v>1.4208604933187197</v>
      </c>
      <c r="O1954" s="135">
        <f t="shared" si="904"/>
        <v>1.4273666199999999</v>
      </c>
      <c r="P1954" s="135">
        <f t="shared" si="913"/>
        <v>707.35295101999998</v>
      </c>
      <c r="Q1954" s="190">
        <f t="shared" si="925"/>
        <v>0</v>
      </c>
      <c r="R1954" s="191">
        <f t="shared" si="922"/>
        <v>0</v>
      </c>
      <c r="S1954" s="135">
        <f t="shared" si="914"/>
        <v>0</v>
      </c>
      <c r="T1954" s="145">
        <f t="shared" si="923"/>
        <v>7.8600000000000003E-2</v>
      </c>
      <c r="U1954" s="143">
        <f t="shared" si="903"/>
        <v>18</v>
      </c>
      <c r="V1954" s="143">
        <v>252</v>
      </c>
      <c r="W1954" s="142">
        <f t="shared" si="915"/>
        <v>1.0054191960000001</v>
      </c>
      <c r="X1954" s="135">
        <f t="shared" si="916"/>
        <v>3.83328428</v>
      </c>
      <c r="Y1954" s="135">
        <f t="shared" si="917"/>
        <v>0</v>
      </c>
      <c r="Z1954" s="148" t="str">
        <f t="shared" si="926"/>
        <v>A+J=</v>
      </c>
      <c r="AA1954" s="140">
        <f t="shared" si="927"/>
        <v>46013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4"/>
      <c r="DX1954" s="1"/>
      <c r="DY1954" s="1"/>
      <c r="DZ1954" s="1"/>
      <c r="EA1954" s="1"/>
      <c r="EB1954" s="1"/>
      <c r="EC1954" s="1"/>
    </row>
    <row r="1955" spans="1:133" ht="15" x14ac:dyDescent="0.2">
      <c r="A1955" s="134">
        <f t="shared" si="918"/>
        <v>46008</v>
      </c>
      <c r="B1955" s="135">
        <f t="shared" si="910"/>
        <v>711.58039387000008</v>
      </c>
      <c r="C1955" s="220">
        <f t="shared" si="909"/>
        <v>495.56500839593252</v>
      </c>
      <c r="D1955" s="136">
        <f t="shared" si="919"/>
        <v>6997.15</v>
      </c>
      <c r="E1955" s="137">
        <f t="shared" si="905"/>
        <v>7036.33</v>
      </c>
      <c r="F1955" s="138">
        <f t="shared" si="906"/>
        <v>45950</v>
      </c>
      <c r="G1955" s="139">
        <f t="shared" si="911"/>
        <v>5.5994226220676957E-3</v>
      </c>
      <c r="H1955" s="140">
        <f t="shared" si="924"/>
        <v>46013</v>
      </c>
      <c r="I1955" s="140">
        <f t="shared" si="912"/>
        <v>46013</v>
      </c>
      <c r="J1955" s="141">
        <f t="shared" si="920"/>
        <v>22</v>
      </c>
      <c r="K1955" s="141">
        <f t="shared" si="908"/>
        <v>19</v>
      </c>
      <c r="L1955" s="8">
        <f t="shared" si="921"/>
        <v>1.0048340200000001</v>
      </c>
      <c r="M1955" s="142">
        <f t="shared" si="907"/>
        <v>1.00559942</v>
      </c>
      <c r="N1955" s="142">
        <f t="shared" si="928"/>
        <v>1.4208604933187197</v>
      </c>
      <c r="O1955" s="135">
        <f t="shared" si="904"/>
        <v>1.42772896</v>
      </c>
      <c r="P1955" s="135">
        <f t="shared" si="913"/>
        <v>707.53251404000002</v>
      </c>
      <c r="Q1955" s="190">
        <f t="shared" si="925"/>
        <v>0</v>
      </c>
      <c r="R1955" s="191">
        <f t="shared" si="922"/>
        <v>0</v>
      </c>
      <c r="S1955" s="135">
        <f t="shared" si="914"/>
        <v>0</v>
      </c>
      <c r="T1955" s="145">
        <f t="shared" si="923"/>
        <v>7.8600000000000003E-2</v>
      </c>
      <c r="U1955" s="143">
        <f t="shared" si="903"/>
        <v>19</v>
      </c>
      <c r="V1955" s="143">
        <v>252</v>
      </c>
      <c r="W1955" s="142">
        <f t="shared" si="915"/>
        <v>1.005721122</v>
      </c>
      <c r="X1955" s="135">
        <f t="shared" si="916"/>
        <v>4.0478798300000003</v>
      </c>
      <c r="Y1955" s="135">
        <f t="shared" si="917"/>
        <v>0</v>
      </c>
      <c r="Z1955" s="148" t="str">
        <f t="shared" si="926"/>
        <v>A+J=</v>
      </c>
      <c r="AA1955" s="140">
        <f t="shared" si="927"/>
        <v>46013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4"/>
      <c r="DX1955" s="1"/>
      <c r="DY1955" s="1"/>
      <c r="DZ1955" s="1"/>
      <c r="EA1955" s="1"/>
      <c r="EB1955" s="1"/>
      <c r="EC1955" s="1"/>
    </row>
    <row r="1956" spans="1:133" ht="15" x14ac:dyDescent="0.2">
      <c r="A1956" s="134">
        <f t="shared" si="918"/>
        <v>46009</v>
      </c>
      <c r="B1956" s="135">
        <f t="shared" si="910"/>
        <v>711.97476445000007</v>
      </c>
      <c r="C1956" s="220">
        <f t="shared" si="909"/>
        <v>495.56500839593252</v>
      </c>
      <c r="D1956" s="136">
        <f t="shared" si="919"/>
        <v>6997.15</v>
      </c>
      <c r="E1956" s="137">
        <f t="shared" si="905"/>
        <v>7036.33</v>
      </c>
      <c r="F1956" s="138">
        <f t="shared" si="906"/>
        <v>45950</v>
      </c>
      <c r="G1956" s="139">
        <f t="shared" si="911"/>
        <v>5.5994226220676957E-3</v>
      </c>
      <c r="H1956" s="140">
        <f t="shared" si="924"/>
        <v>46013</v>
      </c>
      <c r="I1956" s="140">
        <f t="shared" si="912"/>
        <v>46013</v>
      </c>
      <c r="J1956" s="141">
        <f t="shared" si="920"/>
        <v>22</v>
      </c>
      <c r="K1956" s="141">
        <f t="shared" si="908"/>
        <v>20</v>
      </c>
      <c r="L1956" s="8">
        <f t="shared" si="921"/>
        <v>1.00508909</v>
      </c>
      <c r="M1956" s="142">
        <f t="shared" si="907"/>
        <v>1.00559942</v>
      </c>
      <c r="N1956" s="142">
        <f t="shared" si="928"/>
        <v>1.4208604933187197</v>
      </c>
      <c r="O1956" s="135">
        <f t="shared" si="904"/>
        <v>1.4280913799999999</v>
      </c>
      <c r="P1956" s="135">
        <f t="shared" si="913"/>
        <v>707.71211671000003</v>
      </c>
      <c r="Q1956" s="190">
        <f t="shared" si="925"/>
        <v>0</v>
      </c>
      <c r="R1956" s="191">
        <f t="shared" si="922"/>
        <v>0</v>
      </c>
      <c r="S1956" s="135">
        <f t="shared" si="914"/>
        <v>0</v>
      </c>
      <c r="T1956" s="145">
        <f t="shared" si="923"/>
        <v>7.8600000000000003E-2</v>
      </c>
      <c r="U1956" s="143">
        <f t="shared" si="903"/>
        <v>20</v>
      </c>
      <c r="V1956" s="143">
        <v>252</v>
      </c>
      <c r="W1956" s="142">
        <f t="shared" si="915"/>
        <v>1.006023138</v>
      </c>
      <c r="X1956" s="135">
        <f t="shared" si="916"/>
        <v>4.2626477400000002</v>
      </c>
      <c r="Y1956" s="135">
        <f t="shared" si="917"/>
        <v>0</v>
      </c>
      <c r="Z1956" s="148" t="str">
        <f t="shared" si="926"/>
        <v>A+J=</v>
      </c>
      <c r="AA1956" s="140">
        <f t="shared" si="927"/>
        <v>46013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4"/>
      <c r="DX1956" s="1"/>
      <c r="DY1956" s="1"/>
      <c r="DZ1956" s="1"/>
      <c r="EA1956" s="1"/>
      <c r="EB1956" s="1"/>
      <c r="EC1956" s="1"/>
    </row>
    <row r="1957" spans="1:133" ht="15" x14ac:dyDescent="0.2">
      <c r="A1957" s="134">
        <f t="shared" si="918"/>
        <v>46010</v>
      </c>
      <c r="B1957" s="135">
        <f t="shared" si="910"/>
        <v>712.36934854000003</v>
      </c>
      <c r="C1957" s="220">
        <f t="shared" si="909"/>
        <v>495.56500839593252</v>
      </c>
      <c r="D1957" s="136">
        <f t="shared" si="919"/>
        <v>6997.15</v>
      </c>
      <c r="E1957" s="137">
        <f t="shared" si="905"/>
        <v>7036.33</v>
      </c>
      <c r="F1957" s="138">
        <f t="shared" si="906"/>
        <v>45950</v>
      </c>
      <c r="G1957" s="139">
        <f t="shared" si="911"/>
        <v>5.5994226220676957E-3</v>
      </c>
      <c r="H1957" s="140">
        <f t="shared" si="924"/>
        <v>46013</v>
      </c>
      <c r="I1957" s="140">
        <f t="shared" si="912"/>
        <v>46013</v>
      </c>
      <c r="J1957" s="141">
        <f t="shared" si="920"/>
        <v>22</v>
      </c>
      <c r="K1957" s="141">
        <f t="shared" si="908"/>
        <v>21</v>
      </c>
      <c r="L1957" s="8">
        <f t="shared" si="921"/>
        <v>1.00534422</v>
      </c>
      <c r="M1957" s="142">
        <f t="shared" si="907"/>
        <v>1.00559942</v>
      </c>
      <c r="N1957" s="142">
        <f t="shared" si="928"/>
        <v>1.4208604933187197</v>
      </c>
      <c r="O1957" s="135">
        <f t="shared" si="904"/>
        <v>1.42845388</v>
      </c>
      <c r="P1957" s="135">
        <f t="shared" si="913"/>
        <v>707.89175903</v>
      </c>
      <c r="Q1957" s="190">
        <f t="shared" si="925"/>
        <v>0</v>
      </c>
      <c r="R1957" s="191">
        <f t="shared" si="922"/>
        <v>0</v>
      </c>
      <c r="S1957" s="135">
        <f t="shared" si="914"/>
        <v>0</v>
      </c>
      <c r="T1957" s="145">
        <f t="shared" si="923"/>
        <v>7.8600000000000003E-2</v>
      </c>
      <c r="U1957" s="143">
        <f t="shared" ref="U1957:U2020" si="929">IF(Q1956&gt;0,1,IF(K1957=K1956,U1956,U1956+1))</f>
        <v>21</v>
      </c>
      <c r="V1957" s="143">
        <v>252</v>
      </c>
      <c r="W1957" s="142">
        <f t="shared" si="915"/>
        <v>1.0063252460000001</v>
      </c>
      <c r="X1957" s="135">
        <f t="shared" si="916"/>
        <v>4.4775895099999996</v>
      </c>
      <c r="Y1957" s="135">
        <f t="shared" si="917"/>
        <v>0</v>
      </c>
      <c r="Z1957" s="148" t="str">
        <f t="shared" si="926"/>
        <v>A+J=</v>
      </c>
      <c r="AA1957" s="140">
        <f t="shared" si="927"/>
        <v>46013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4"/>
      <c r="DX1957" s="1"/>
      <c r="DY1957" s="1"/>
      <c r="DZ1957" s="1"/>
      <c r="EA1957" s="1"/>
      <c r="EB1957" s="1"/>
      <c r="EC1957" s="1"/>
    </row>
    <row r="1958" spans="1:133" ht="15" x14ac:dyDescent="0.2">
      <c r="A1958" s="134">
        <f t="shared" si="918"/>
        <v>46011</v>
      </c>
      <c r="B1958" s="135">
        <f t="shared" si="910"/>
        <v>712.7641547799999</v>
      </c>
      <c r="C1958" s="220">
        <f t="shared" si="909"/>
        <v>495.56500839593252</v>
      </c>
      <c r="D1958" s="136">
        <f t="shared" si="919"/>
        <v>6997.15</v>
      </c>
      <c r="E1958" s="137">
        <f t="shared" si="905"/>
        <v>7036.33</v>
      </c>
      <c r="F1958" s="138">
        <f t="shared" si="906"/>
        <v>45950</v>
      </c>
      <c r="G1958" s="139">
        <f t="shared" si="911"/>
        <v>5.5994226220676957E-3</v>
      </c>
      <c r="H1958" s="140">
        <f t="shared" si="924"/>
        <v>46042</v>
      </c>
      <c r="I1958" s="140">
        <f t="shared" si="912"/>
        <v>46013</v>
      </c>
      <c r="J1958" s="141">
        <f t="shared" si="920"/>
        <v>22</v>
      </c>
      <c r="K1958" s="141">
        <f t="shared" si="908"/>
        <v>22</v>
      </c>
      <c r="L1958" s="8">
        <f t="shared" si="921"/>
        <v>1.00559942</v>
      </c>
      <c r="M1958" s="142">
        <f t="shared" si="907"/>
        <v>1.00559942</v>
      </c>
      <c r="N1958" s="142">
        <f t="shared" si="928"/>
        <v>1.4208604933187197</v>
      </c>
      <c r="O1958" s="135">
        <f t="shared" si="904"/>
        <v>1.4288164800000001</v>
      </c>
      <c r="P1958" s="135">
        <f t="shared" si="913"/>
        <v>708.07145089999995</v>
      </c>
      <c r="Q1958" s="190">
        <f t="shared" si="925"/>
        <v>0</v>
      </c>
      <c r="R1958" s="191">
        <f t="shared" si="922"/>
        <v>0</v>
      </c>
      <c r="S1958" s="135">
        <f t="shared" si="914"/>
        <v>0</v>
      </c>
      <c r="T1958" s="145">
        <f t="shared" si="923"/>
        <v>7.8600000000000003E-2</v>
      </c>
      <c r="U1958" s="143">
        <f t="shared" si="929"/>
        <v>22</v>
      </c>
      <c r="V1958" s="143">
        <v>252</v>
      </c>
      <c r="W1958" s="142">
        <f t="shared" si="915"/>
        <v>1.006627444</v>
      </c>
      <c r="X1958" s="135">
        <f t="shared" si="916"/>
        <v>4.6927038799999998</v>
      </c>
      <c r="Y1958" s="135">
        <f t="shared" si="917"/>
        <v>0</v>
      </c>
      <c r="Z1958" s="148" t="str">
        <f t="shared" si="926"/>
        <v>A+J=</v>
      </c>
      <c r="AA1958" s="140">
        <f t="shared" si="927"/>
        <v>46013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4"/>
      <c r="DX1958" s="1"/>
      <c r="DY1958" s="1"/>
      <c r="DZ1958" s="1"/>
      <c r="EA1958" s="1"/>
      <c r="EB1958" s="1"/>
      <c r="EC1958" s="1"/>
    </row>
    <row r="1959" spans="1:133" ht="15" x14ac:dyDescent="0.2">
      <c r="A1959" s="134">
        <f t="shared" si="918"/>
        <v>46012</v>
      </c>
      <c r="B1959" s="135">
        <f t="shared" si="910"/>
        <v>712.7641547799999</v>
      </c>
      <c r="C1959" s="220">
        <f t="shared" si="909"/>
        <v>495.56500839593252</v>
      </c>
      <c r="D1959" s="136">
        <f t="shared" si="919"/>
        <v>6997.15</v>
      </c>
      <c r="E1959" s="137">
        <f t="shared" si="905"/>
        <v>7036.33</v>
      </c>
      <c r="F1959" s="138">
        <f t="shared" si="906"/>
        <v>45950</v>
      </c>
      <c r="G1959" s="139">
        <f t="shared" si="911"/>
        <v>5.5994226220676957E-3</v>
      </c>
      <c r="H1959" s="140">
        <f t="shared" si="924"/>
        <v>46042</v>
      </c>
      <c r="I1959" s="140">
        <f t="shared" si="912"/>
        <v>46013</v>
      </c>
      <c r="J1959" s="141">
        <f t="shared" si="920"/>
        <v>22</v>
      </c>
      <c r="K1959" s="141">
        <f t="shared" si="908"/>
        <v>22</v>
      </c>
      <c r="L1959" s="8">
        <f t="shared" si="921"/>
        <v>1.00559942</v>
      </c>
      <c r="M1959" s="142">
        <f t="shared" si="907"/>
        <v>1.00559942</v>
      </c>
      <c r="N1959" s="142">
        <f t="shared" si="928"/>
        <v>1.4208604933187197</v>
      </c>
      <c r="O1959" s="135">
        <f t="shared" si="904"/>
        <v>1.4288164800000001</v>
      </c>
      <c r="P1959" s="135">
        <f t="shared" si="913"/>
        <v>708.07145089999995</v>
      </c>
      <c r="Q1959" s="190">
        <f t="shared" si="925"/>
        <v>0</v>
      </c>
      <c r="R1959" s="191">
        <f t="shared" si="922"/>
        <v>0</v>
      </c>
      <c r="S1959" s="135">
        <f t="shared" si="914"/>
        <v>0</v>
      </c>
      <c r="T1959" s="145">
        <f t="shared" si="923"/>
        <v>7.8600000000000003E-2</v>
      </c>
      <c r="U1959" s="143">
        <f t="shared" si="929"/>
        <v>22</v>
      </c>
      <c r="V1959" s="143">
        <v>252</v>
      </c>
      <c r="W1959" s="142">
        <f t="shared" si="915"/>
        <v>1.006627444</v>
      </c>
      <c r="X1959" s="135">
        <f t="shared" si="916"/>
        <v>4.6927038799999998</v>
      </c>
      <c r="Y1959" s="135">
        <f t="shared" si="917"/>
        <v>0</v>
      </c>
      <c r="Z1959" s="148" t="str">
        <f t="shared" si="926"/>
        <v>A+J=</v>
      </c>
      <c r="AA1959" s="140">
        <f t="shared" si="927"/>
        <v>46013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4"/>
      <c r="DX1959" s="1"/>
      <c r="DY1959" s="1"/>
      <c r="DZ1959" s="1"/>
      <c r="EA1959" s="1"/>
      <c r="EB1959" s="1"/>
      <c r="EC1959" s="1"/>
    </row>
    <row r="1960" spans="1:133" ht="15" x14ac:dyDescent="0.2">
      <c r="A1960" s="134">
        <f t="shared" si="918"/>
        <v>46013</v>
      </c>
      <c r="B1960" s="135">
        <f t="shared" si="910"/>
        <v>712.7641547799999</v>
      </c>
      <c r="C1960" s="220">
        <f t="shared" si="909"/>
        <v>495.56500839593252</v>
      </c>
      <c r="D1960" s="136">
        <f t="shared" si="919"/>
        <v>6997.15</v>
      </c>
      <c r="E1960" s="137">
        <f t="shared" si="905"/>
        <v>7036.33</v>
      </c>
      <c r="F1960" s="138">
        <f t="shared" si="906"/>
        <v>45950</v>
      </c>
      <c r="G1960" s="139">
        <f t="shared" si="911"/>
        <v>5.5994226220676957E-3</v>
      </c>
      <c r="H1960" s="140">
        <f t="shared" si="924"/>
        <v>46042</v>
      </c>
      <c r="I1960" s="140">
        <f t="shared" si="912"/>
        <v>46013</v>
      </c>
      <c r="J1960" s="141">
        <f t="shared" si="920"/>
        <v>22</v>
      </c>
      <c r="K1960" s="141">
        <f t="shared" si="908"/>
        <v>22</v>
      </c>
      <c r="L1960" s="8">
        <f t="shared" si="921"/>
        <v>1.00559942</v>
      </c>
      <c r="M1960" s="142">
        <f t="shared" si="907"/>
        <v>1.00559942</v>
      </c>
      <c r="N1960" s="142">
        <f t="shared" si="928"/>
        <v>1.4208604933187197</v>
      </c>
      <c r="O1960" s="135">
        <f t="shared" si="904"/>
        <v>1.4288164800000001</v>
      </c>
      <c r="P1960" s="135">
        <f t="shared" si="913"/>
        <v>708.07145089999995</v>
      </c>
      <c r="Q1960" s="190">
        <f t="shared" si="925"/>
        <v>64</v>
      </c>
      <c r="R1960" s="191">
        <f t="shared" si="922"/>
        <v>2.0007462724191211E-2</v>
      </c>
      <c r="S1960" s="135">
        <f t="shared" si="914"/>
        <v>14.16671315</v>
      </c>
      <c r="T1960" s="145">
        <f t="shared" si="923"/>
        <v>7.8600000000000003E-2</v>
      </c>
      <c r="U1960" s="143">
        <f t="shared" si="929"/>
        <v>22</v>
      </c>
      <c r="V1960" s="143">
        <v>252</v>
      </c>
      <c r="W1960" s="142">
        <f t="shared" si="915"/>
        <v>1.006627444</v>
      </c>
      <c r="X1960" s="135">
        <f t="shared" si="916"/>
        <v>4.6927038799999998</v>
      </c>
      <c r="Y1960" s="135">
        <f t="shared" si="917"/>
        <v>18.859417029999999</v>
      </c>
      <c r="Z1960" s="148" t="str">
        <f t="shared" si="926"/>
        <v>A+J=</v>
      </c>
      <c r="AA1960" s="140">
        <f t="shared" si="927"/>
        <v>46013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4"/>
      <c r="DX1960" s="1"/>
      <c r="DY1960" s="1"/>
      <c r="DZ1960" s="1"/>
      <c r="EA1960" s="1"/>
      <c r="EB1960" s="1"/>
      <c r="EC1960" s="1"/>
    </row>
    <row r="1961" spans="1:133" ht="15" x14ac:dyDescent="0.2">
      <c r="A1961" s="134">
        <f t="shared" si="918"/>
        <v>46014</v>
      </c>
      <c r="B1961" s="135">
        <f t="shared" si="910"/>
        <v>694.31713147000005</v>
      </c>
      <c r="C1961" s="220">
        <f t="shared" si="909"/>
        <v>485.65000997010247</v>
      </c>
      <c r="D1961" s="136">
        <f t="shared" si="919"/>
        <v>6997.15</v>
      </c>
      <c r="E1961" s="137">
        <f t="shared" si="905"/>
        <v>7036.33</v>
      </c>
      <c r="F1961" s="138">
        <f t="shared" si="906"/>
        <v>45983</v>
      </c>
      <c r="G1961" s="139">
        <f t="shared" si="911"/>
        <v>5.5994226220676957E-3</v>
      </c>
      <c r="H1961" s="140">
        <f t="shared" si="924"/>
        <v>46042</v>
      </c>
      <c r="I1961" s="140">
        <f t="shared" si="912"/>
        <v>46042</v>
      </c>
      <c r="J1961" s="141">
        <f t="shared" si="920"/>
        <v>19</v>
      </c>
      <c r="K1961" s="141">
        <f t="shared" si="908"/>
        <v>1</v>
      </c>
      <c r="L1961" s="8">
        <f t="shared" si="921"/>
        <v>1.0002939200000001</v>
      </c>
      <c r="M1961" s="142">
        <f t="shared" si="907"/>
        <v>1.00559942</v>
      </c>
      <c r="N1961" s="142">
        <f t="shared" si="928"/>
        <v>1.4288164879822185</v>
      </c>
      <c r="O1961" s="135">
        <f t="shared" ref="O1961:O2024" si="930">TRUNC(TRUNC((L1961*N1961),15),8)</f>
        <v>1.4292364399999999</v>
      </c>
      <c r="P1961" s="135">
        <f t="shared" si="913"/>
        <v>694.10869133000006</v>
      </c>
      <c r="Q1961" s="190">
        <f t="shared" si="925"/>
        <v>0</v>
      </c>
      <c r="R1961" s="191">
        <f t="shared" si="922"/>
        <v>0</v>
      </c>
      <c r="S1961" s="135">
        <f t="shared" si="914"/>
        <v>0</v>
      </c>
      <c r="T1961" s="145">
        <f t="shared" si="923"/>
        <v>7.8600000000000003E-2</v>
      </c>
      <c r="U1961" s="143">
        <f t="shared" si="929"/>
        <v>1</v>
      </c>
      <c r="V1961" s="143">
        <v>252</v>
      </c>
      <c r="W1961" s="142">
        <f t="shared" si="915"/>
        <v>1.0003002990000001</v>
      </c>
      <c r="X1961" s="135">
        <f t="shared" si="916"/>
        <v>0.20844014</v>
      </c>
      <c r="Y1961" s="135">
        <f t="shared" si="917"/>
        <v>0</v>
      </c>
      <c r="Z1961" s="148" t="str">
        <f t="shared" si="926"/>
        <v>A+J=</v>
      </c>
      <c r="AA1961" s="140">
        <f t="shared" si="927"/>
        <v>46042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4"/>
      <c r="DX1961" s="1"/>
      <c r="DY1961" s="1"/>
      <c r="DZ1961" s="1"/>
      <c r="EA1961" s="1"/>
      <c r="EB1961" s="1"/>
      <c r="EC1961" s="1"/>
    </row>
    <row r="1962" spans="1:133" ht="15" x14ac:dyDescent="0.2">
      <c r="A1962" s="134">
        <f t="shared" si="918"/>
        <v>46015</v>
      </c>
      <c r="B1962" s="135">
        <f t="shared" si="910"/>
        <v>694.72977751999997</v>
      </c>
      <c r="C1962" s="220">
        <f t="shared" si="909"/>
        <v>485.65000997010247</v>
      </c>
      <c r="D1962" s="136">
        <f t="shared" si="919"/>
        <v>6997.15</v>
      </c>
      <c r="E1962" s="137">
        <f t="shared" ref="E1962:E2025" si="931">IF($K1962=1,VLOOKUP($A1961,$AO$10:$AS$131,4),E1961)</f>
        <v>7036.33</v>
      </c>
      <c r="F1962" s="138">
        <f t="shared" ref="F1962:F2025" si="932">IF($K1962=1,VLOOKUP($A1961,$AO$10:$AS$131,5),F1961)</f>
        <v>45983</v>
      </c>
      <c r="G1962" s="139">
        <f t="shared" si="911"/>
        <v>5.5994226220676957E-3</v>
      </c>
      <c r="H1962" s="140">
        <f t="shared" si="924"/>
        <v>46042</v>
      </c>
      <c r="I1962" s="140">
        <f t="shared" si="912"/>
        <v>46042</v>
      </c>
      <c r="J1962" s="141">
        <f t="shared" si="920"/>
        <v>19</v>
      </c>
      <c r="K1962" s="141">
        <f t="shared" si="908"/>
        <v>2</v>
      </c>
      <c r="L1962" s="8">
        <f t="shared" si="921"/>
        <v>1.00058794</v>
      </c>
      <c r="M1962" s="142">
        <f t="shared" ref="M1962:M2025" si="933">IF(I1962&gt;I1961,L1961,M1961)</f>
        <v>1.00559942</v>
      </c>
      <c r="N1962" s="142">
        <f t="shared" si="928"/>
        <v>1.4288164879822185</v>
      </c>
      <c r="O1962" s="135">
        <f t="shared" si="930"/>
        <v>1.4296565400000001</v>
      </c>
      <c r="P1962" s="135">
        <f t="shared" si="913"/>
        <v>694.31271289999995</v>
      </c>
      <c r="Q1962" s="190">
        <f t="shared" si="925"/>
        <v>0</v>
      </c>
      <c r="R1962" s="191">
        <f t="shared" si="922"/>
        <v>0</v>
      </c>
      <c r="S1962" s="135">
        <f t="shared" si="914"/>
        <v>0</v>
      </c>
      <c r="T1962" s="145">
        <f t="shared" si="923"/>
        <v>7.8600000000000003E-2</v>
      </c>
      <c r="U1962" s="143">
        <f t="shared" si="929"/>
        <v>2</v>
      </c>
      <c r="V1962" s="143">
        <v>252</v>
      </c>
      <c r="W1962" s="142">
        <f t="shared" si="915"/>
        <v>1.0006006869999999</v>
      </c>
      <c r="X1962" s="135">
        <f t="shared" si="916"/>
        <v>0.41706462</v>
      </c>
      <c r="Y1962" s="135">
        <f t="shared" si="917"/>
        <v>0</v>
      </c>
      <c r="Z1962" s="148" t="str">
        <f t="shared" si="926"/>
        <v>A+J=</v>
      </c>
      <c r="AA1962" s="140">
        <f t="shared" si="927"/>
        <v>46042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4"/>
      <c r="DX1962" s="1"/>
      <c r="DY1962" s="1"/>
      <c r="DZ1962" s="1"/>
      <c r="EA1962" s="1"/>
      <c r="EB1962" s="1"/>
      <c r="EC1962" s="1"/>
    </row>
    <row r="1963" spans="1:133" ht="15" x14ac:dyDescent="0.2">
      <c r="A1963" s="134">
        <f t="shared" si="918"/>
        <v>46016</v>
      </c>
      <c r="B1963" s="135">
        <f t="shared" si="910"/>
        <v>695.14266767000004</v>
      </c>
      <c r="C1963" s="220">
        <f t="shared" si="909"/>
        <v>485.65000997010247</v>
      </c>
      <c r="D1963" s="136">
        <f t="shared" si="919"/>
        <v>6997.15</v>
      </c>
      <c r="E1963" s="137">
        <f t="shared" si="931"/>
        <v>7036.33</v>
      </c>
      <c r="F1963" s="138">
        <f t="shared" si="932"/>
        <v>45983</v>
      </c>
      <c r="G1963" s="139">
        <f t="shared" si="911"/>
        <v>5.5994226220676957E-3</v>
      </c>
      <c r="H1963" s="140">
        <f t="shared" si="924"/>
        <v>46042</v>
      </c>
      <c r="I1963" s="140">
        <f t="shared" si="912"/>
        <v>46042</v>
      </c>
      <c r="J1963" s="141">
        <f t="shared" si="920"/>
        <v>19</v>
      </c>
      <c r="K1963" s="141">
        <f t="shared" si="908"/>
        <v>3</v>
      </c>
      <c r="L1963" s="8">
        <f t="shared" si="921"/>
        <v>1.00088204</v>
      </c>
      <c r="M1963" s="142">
        <f t="shared" si="933"/>
        <v>1.00559942</v>
      </c>
      <c r="N1963" s="142">
        <f t="shared" si="928"/>
        <v>1.4288164879822185</v>
      </c>
      <c r="O1963" s="135">
        <f t="shared" si="930"/>
        <v>1.4300767599999999</v>
      </c>
      <c r="P1963" s="135">
        <f t="shared" si="913"/>
        <v>694.51679275000004</v>
      </c>
      <c r="Q1963" s="190">
        <f t="shared" si="925"/>
        <v>0</v>
      </c>
      <c r="R1963" s="191">
        <f t="shared" si="922"/>
        <v>0</v>
      </c>
      <c r="S1963" s="135">
        <f t="shared" si="914"/>
        <v>0</v>
      </c>
      <c r="T1963" s="145">
        <f t="shared" si="923"/>
        <v>7.8600000000000003E-2</v>
      </c>
      <c r="U1963" s="143">
        <f t="shared" si="929"/>
        <v>3</v>
      </c>
      <c r="V1963" s="143">
        <v>252</v>
      </c>
      <c r="W1963" s="142">
        <f t="shared" si="915"/>
        <v>1.000901166</v>
      </c>
      <c r="X1963" s="135">
        <f t="shared" si="916"/>
        <v>0.62587492</v>
      </c>
      <c r="Y1963" s="135">
        <f t="shared" si="917"/>
        <v>0</v>
      </c>
      <c r="Z1963" s="148" t="str">
        <f t="shared" si="926"/>
        <v>A+J=</v>
      </c>
      <c r="AA1963" s="140">
        <f t="shared" si="927"/>
        <v>46042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4"/>
      <c r="DX1963" s="1"/>
      <c r="DY1963" s="1"/>
      <c r="DZ1963" s="1"/>
      <c r="EA1963" s="1"/>
      <c r="EB1963" s="1"/>
      <c r="EC1963" s="1"/>
    </row>
    <row r="1964" spans="1:133" ht="15" x14ac:dyDescent="0.2">
      <c r="A1964" s="134">
        <f t="shared" si="918"/>
        <v>46017</v>
      </c>
      <c r="B1964" s="135">
        <f t="shared" si="910"/>
        <v>695.14266767000004</v>
      </c>
      <c r="C1964" s="220">
        <f t="shared" si="909"/>
        <v>485.65000997010247</v>
      </c>
      <c r="D1964" s="136">
        <f t="shared" si="919"/>
        <v>6997.15</v>
      </c>
      <c r="E1964" s="137">
        <f t="shared" si="931"/>
        <v>7036.33</v>
      </c>
      <c r="F1964" s="138">
        <f t="shared" si="932"/>
        <v>45983</v>
      </c>
      <c r="G1964" s="139">
        <f t="shared" si="911"/>
        <v>5.5994226220676957E-3</v>
      </c>
      <c r="H1964" s="140">
        <f t="shared" si="924"/>
        <v>46042</v>
      </c>
      <c r="I1964" s="140">
        <f t="shared" si="912"/>
        <v>46042</v>
      </c>
      <c r="J1964" s="141">
        <f t="shared" si="920"/>
        <v>19</v>
      </c>
      <c r="K1964" s="141">
        <f t="shared" si="908"/>
        <v>3</v>
      </c>
      <c r="L1964" s="8">
        <f t="shared" si="921"/>
        <v>1.00088204</v>
      </c>
      <c r="M1964" s="142">
        <f t="shared" si="933"/>
        <v>1.00559942</v>
      </c>
      <c r="N1964" s="142">
        <f t="shared" si="928"/>
        <v>1.4288164879822185</v>
      </c>
      <c r="O1964" s="135">
        <f t="shared" si="930"/>
        <v>1.4300767599999999</v>
      </c>
      <c r="P1964" s="135">
        <f t="shared" si="913"/>
        <v>694.51679275000004</v>
      </c>
      <c r="Q1964" s="190">
        <f t="shared" si="925"/>
        <v>0</v>
      </c>
      <c r="R1964" s="191">
        <f t="shared" si="922"/>
        <v>0</v>
      </c>
      <c r="S1964" s="135">
        <f t="shared" si="914"/>
        <v>0</v>
      </c>
      <c r="T1964" s="145">
        <f t="shared" si="923"/>
        <v>7.8600000000000003E-2</v>
      </c>
      <c r="U1964" s="143">
        <f t="shared" si="929"/>
        <v>3</v>
      </c>
      <c r="V1964" s="143">
        <v>252</v>
      </c>
      <c r="W1964" s="142">
        <f t="shared" si="915"/>
        <v>1.000901166</v>
      </c>
      <c r="X1964" s="135">
        <f t="shared" si="916"/>
        <v>0.62587492</v>
      </c>
      <c r="Y1964" s="135">
        <f t="shared" si="917"/>
        <v>0</v>
      </c>
      <c r="Z1964" s="148" t="str">
        <f t="shared" si="926"/>
        <v>A+J=</v>
      </c>
      <c r="AA1964" s="140">
        <f t="shared" si="927"/>
        <v>46042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4"/>
      <c r="DX1964" s="1"/>
      <c r="DY1964" s="1"/>
      <c r="DZ1964" s="1"/>
      <c r="EA1964" s="1"/>
      <c r="EB1964" s="1"/>
      <c r="EC1964" s="1"/>
    </row>
    <row r="1965" spans="1:133" ht="15" x14ac:dyDescent="0.2">
      <c r="A1965" s="134">
        <f t="shared" si="918"/>
        <v>46018</v>
      </c>
      <c r="B1965" s="135">
        <f t="shared" si="910"/>
        <v>695.55579716</v>
      </c>
      <c r="C1965" s="220">
        <f t="shared" si="909"/>
        <v>485.65000997010247</v>
      </c>
      <c r="D1965" s="136">
        <f t="shared" si="919"/>
        <v>6997.15</v>
      </c>
      <c r="E1965" s="137">
        <f t="shared" si="931"/>
        <v>7036.33</v>
      </c>
      <c r="F1965" s="138">
        <f t="shared" si="932"/>
        <v>45983</v>
      </c>
      <c r="G1965" s="139">
        <f t="shared" si="911"/>
        <v>5.5994226220676957E-3</v>
      </c>
      <c r="H1965" s="140">
        <f t="shared" si="924"/>
        <v>46042</v>
      </c>
      <c r="I1965" s="140">
        <f t="shared" si="912"/>
        <v>46042</v>
      </c>
      <c r="J1965" s="141">
        <f t="shared" si="920"/>
        <v>19</v>
      </c>
      <c r="K1965" s="141">
        <f t="shared" si="908"/>
        <v>4</v>
      </c>
      <c r="L1965" s="8">
        <f t="shared" si="921"/>
        <v>1.0011762200000001</v>
      </c>
      <c r="M1965" s="142">
        <f t="shared" si="933"/>
        <v>1.00559942</v>
      </c>
      <c r="N1965" s="142">
        <f t="shared" si="928"/>
        <v>1.4288164879822185</v>
      </c>
      <c r="O1965" s="135">
        <f t="shared" si="930"/>
        <v>1.43049709</v>
      </c>
      <c r="P1965" s="135">
        <f t="shared" si="913"/>
        <v>694.72092601999998</v>
      </c>
      <c r="Q1965" s="190">
        <f t="shared" si="925"/>
        <v>0</v>
      </c>
      <c r="R1965" s="191">
        <f t="shared" si="922"/>
        <v>0</v>
      </c>
      <c r="S1965" s="135">
        <f t="shared" si="914"/>
        <v>0</v>
      </c>
      <c r="T1965" s="145">
        <f t="shared" si="923"/>
        <v>7.8600000000000003E-2</v>
      </c>
      <c r="U1965" s="143">
        <f t="shared" si="929"/>
        <v>4</v>
      </c>
      <c r="V1965" s="143">
        <v>252</v>
      </c>
      <c r="W1965" s="142">
        <f t="shared" si="915"/>
        <v>1.0012017360000001</v>
      </c>
      <c r="X1965" s="135">
        <f t="shared" si="916"/>
        <v>0.83487113999999996</v>
      </c>
      <c r="Y1965" s="135">
        <f t="shared" si="917"/>
        <v>0</v>
      </c>
      <c r="Z1965" s="148" t="str">
        <f t="shared" si="926"/>
        <v>A+J=</v>
      </c>
      <c r="AA1965" s="140">
        <f t="shared" si="927"/>
        <v>46042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4"/>
      <c r="DX1965" s="1"/>
      <c r="DY1965" s="1"/>
      <c r="DZ1965" s="1"/>
      <c r="EA1965" s="1"/>
      <c r="EB1965" s="1"/>
      <c r="EC1965" s="1"/>
    </row>
    <row r="1966" spans="1:133" ht="15" x14ac:dyDescent="0.2">
      <c r="A1966" s="134">
        <f t="shared" si="918"/>
        <v>46019</v>
      </c>
      <c r="B1966" s="135">
        <f t="shared" si="910"/>
        <v>695.55579716</v>
      </c>
      <c r="C1966" s="220">
        <f t="shared" si="909"/>
        <v>485.65000997010247</v>
      </c>
      <c r="D1966" s="136">
        <f t="shared" si="919"/>
        <v>6997.15</v>
      </c>
      <c r="E1966" s="137">
        <f t="shared" si="931"/>
        <v>7036.33</v>
      </c>
      <c r="F1966" s="138">
        <f t="shared" si="932"/>
        <v>45983</v>
      </c>
      <c r="G1966" s="139">
        <f t="shared" si="911"/>
        <v>5.5994226220676957E-3</v>
      </c>
      <c r="H1966" s="140">
        <f t="shared" si="924"/>
        <v>46042</v>
      </c>
      <c r="I1966" s="140">
        <f t="shared" si="912"/>
        <v>46042</v>
      </c>
      <c r="J1966" s="141">
        <f t="shared" si="920"/>
        <v>19</v>
      </c>
      <c r="K1966" s="141">
        <f t="shared" ref="K1966:K2029" si="934">(J1966-(NETWORKDAYS(A1966,I1966,AD$148:AD$502)-1))</f>
        <v>4</v>
      </c>
      <c r="L1966" s="8">
        <f t="shared" si="921"/>
        <v>1.0011762200000001</v>
      </c>
      <c r="M1966" s="142">
        <f t="shared" si="933"/>
        <v>1.00559942</v>
      </c>
      <c r="N1966" s="142">
        <f t="shared" si="928"/>
        <v>1.4288164879822185</v>
      </c>
      <c r="O1966" s="135">
        <f t="shared" si="930"/>
        <v>1.43049709</v>
      </c>
      <c r="P1966" s="135">
        <f t="shared" si="913"/>
        <v>694.72092601999998</v>
      </c>
      <c r="Q1966" s="190">
        <f t="shared" si="925"/>
        <v>0</v>
      </c>
      <c r="R1966" s="191">
        <f t="shared" si="922"/>
        <v>0</v>
      </c>
      <c r="S1966" s="135">
        <f t="shared" si="914"/>
        <v>0</v>
      </c>
      <c r="T1966" s="145">
        <f t="shared" si="923"/>
        <v>7.8600000000000003E-2</v>
      </c>
      <c r="U1966" s="143">
        <f t="shared" si="929"/>
        <v>4</v>
      </c>
      <c r="V1966" s="143">
        <v>252</v>
      </c>
      <c r="W1966" s="142">
        <f t="shared" si="915"/>
        <v>1.0012017360000001</v>
      </c>
      <c r="X1966" s="135">
        <f t="shared" si="916"/>
        <v>0.83487113999999996</v>
      </c>
      <c r="Y1966" s="135">
        <f t="shared" si="917"/>
        <v>0</v>
      </c>
      <c r="Z1966" s="148" t="str">
        <f t="shared" si="926"/>
        <v>A+J=</v>
      </c>
      <c r="AA1966" s="140">
        <f t="shared" si="927"/>
        <v>46042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4"/>
      <c r="DX1966" s="1"/>
      <c r="DY1966" s="1"/>
      <c r="DZ1966" s="1"/>
      <c r="EA1966" s="1"/>
      <c r="EB1966" s="1"/>
      <c r="EC1966" s="1"/>
    </row>
    <row r="1967" spans="1:133" ht="15" x14ac:dyDescent="0.2">
      <c r="A1967" s="134">
        <f t="shared" si="918"/>
        <v>46020</v>
      </c>
      <c r="B1967" s="135">
        <f t="shared" si="910"/>
        <v>695.55579716</v>
      </c>
      <c r="C1967" s="220">
        <f t="shared" si="909"/>
        <v>485.65000997010247</v>
      </c>
      <c r="D1967" s="136">
        <f t="shared" si="919"/>
        <v>6997.15</v>
      </c>
      <c r="E1967" s="137">
        <f t="shared" si="931"/>
        <v>7036.33</v>
      </c>
      <c r="F1967" s="138">
        <f t="shared" si="932"/>
        <v>45983</v>
      </c>
      <c r="G1967" s="139">
        <f t="shared" si="911"/>
        <v>5.5994226220676957E-3</v>
      </c>
      <c r="H1967" s="140">
        <f t="shared" si="924"/>
        <v>46042</v>
      </c>
      <c r="I1967" s="140">
        <f t="shared" si="912"/>
        <v>46042</v>
      </c>
      <c r="J1967" s="141">
        <f t="shared" si="920"/>
        <v>19</v>
      </c>
      <c r="K1967" s="141">
        <f t="shared" si="934"/>
        <v>4</v>
      </c>
      <c r="L1967" s="8">
        <f t="shared" si="921"/>
        <v>1.0011762200000001</v>
      </c>
      <c r="M1967" s="142">
        <f t="shared" si="933"/>
        <v>1.00559942</v>
      </c>
      <c r="N1967" s="142">
        <f t="shared" si="928"/>
        <v>1.4288164879822185</v>
      </c>
      <c r="O1967" s="135">
        <f t="shared" si="930"/>
        <v>1.43049709</v>
      </c>
      <c r="P1967" s="135">
        <f t="shared" si="913"/>
        <v>694.72092601999998</v>
      </c>
      <c r="Q1967" s="190">
        <f t="shared" si="925"/>
        <v>0</v>
      </c>
      <c r="R1967" s="191">
        <f t="shared" si="922"/>
        <v>0</v>
      </c>
      <c r="S1967" s="135">
        <f t="shared" si="914"/>
        <v>0</v>
      </c>
      <c r="T1967" s="145">
        <f t="shared" si="923"/>
        <v>7.8600000000000003E-2</v>
      </c>
      <c r="U1967" s="143">
        <f t="shared" si="929"/>
        <v>4</v>
      </c>
      <c r="V1967" s="143">
        <v>252</v>
      </c>
      <c r="W1967" s="142">
        <f t="shared" si="915"/>
        <v>1.0012017360000001</v>
      </c>
      <c r="X1967" s="135">
        <f t="shared" si="916"/>
        <v>0.83487113999999996</v>
      </c>
      <c r="Y1967" s="135">
        <f t="shared" si="917"/>
        <v>0</v>
      </c>
      <c r="Z1967" s="148" t="str">
        <f t="shared" si="926"/>
        <v>A+J=</v>
      </c>
      <c r="AA1967" s="140">
        <f t="shared" si="927"/>
        <v>46042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4"/>
      <c r="DX1967" s="1"/>
      <c r="DY1967" s="1"/>
      <c r="DZ1967" s="1"/>
      <c r="EA1967" s="1"/>
      <c r="EB1967" s="1"/>
      <c r="EC1967" s="1"/>
    </row>
    <row r="1968" spans="1:133" ht="15" x14ac:dyDescent="0.2">
      <c r="A1968" s="134">
        <f t="shared" si="918"/>
        <v>46021</v>
      </c>
      <c r="B1968" s="135">
        <f t="shared" si="910"/>
        <v>695.96917930999996</v>
      </c>
      <c r="C1968" s="220">
        <f t="shared" si="909"/>
        <v>485.65000997010247</v>
      </c>
      <c r="D1968" s="136">
        <f t="shared" si="919"/>
        <v>6997.15</v>
      </c>
      <c r="E1968" s="137">
        <f t="shared" si="931"/>
        <v>7036.33</v>
      </c>
      <c r="F1968" s="138">
        <f t="shared" si="932"/>
        <v>45983</v>
      </c>
      <c r="G1968" s="139">
        <f t="shared" si="911"/>
        <v>5.5994226220676957E-3</v>
      </c>
      <c r="H1968" s="140">
        <f t="shared" si="924"/>
        <v>46042</v>
      </c>
      <c r="I1968" s="140">
        <f t="shared" si="912"/>
        <v>46042</v>
      </c>
      <c r="J1968" s="141">
        <f t="shared" si="920"/>
        <v>19</v>
      </c>
      <c r="K1968" s="141">
        <f t="shared" si="934"/>
        <v>5</v>
      </c>
      <c r="L1968" s="8">
        <f t="shared" si="921"/>
        <v>1.0014704999999999</v>
      </c>
      <c r="M1968" s="142">
        <f t="shared" si="933"/>
        <v>1.00559942</v>
      </c>
      <c r="N1968" s="142">
        <f t="shared" si="928"/>
        <v>1.4288164879822185</v>
      </c>
      <c r="O1968" s="135">
        <f t="shared" si="930"/>
        <v>1.4309175599999999</v>
      </c>
      <c r="P1968" s="135">
        <f t="shared" si="913"/>
        <v>694.92512727999997</v>
      </c>
      <c r="Q1968" s="190">
        <f t="shared" si="925"/>
        <v>0</v>
      </c>
      <c r="R1968" s="191">
        <f t="shared" si="922"/>
        <v>0</v>
      </c>
      <c r="S1968" s="135">
        <f t="shared" si="914"/>
        <v>0</v>
      </c>
      <c r="T1968" s="145">
        <f t="shared" si="923"/>
        <v>7.8600000000000003E-2</v>
      </c>
      <c r="U1968" s="143">
        <f t="shared" si="929"/>
        <v>5</v>
      </c>
      <c r="V1968" s="143">
        <v>252</v>
      </c>
      <c r="W1968" s="142">
        <f t="shared" si="915"/>
        <v>1.0015023949999999</v>
      </c>
      <c r="X1968" s="135">
        <f t="shared" si="916"/>
        <v>1.04405203</v>
      </c>
      <c r="Y1968" s="135">
        <f t="shared" si="917"/>
        <v>0</v>
      </c>
      <c r="Z1968" s="148" t="str">
        <f t="shared" si="926"/>
        <v>A+J=</v>
      </c>
      <c r="AA1968" s="140">
        <f t="shared" si="927"/>
        <v>46042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4"/>
      <c r="DX1968" s="1"/>
      <c r="DY1968" s="1"/>
      <c r="DZ1968" s="1"/>
      <c r="EA1968" s="1"/>
      <c r="EB1968" s="1"/>
      <c r="EC1968" s="1"/>
    </row>
    <row r="1969" spans="1:133" ht="15" x14ac:dyDescent="0.2">
      <c r="A1969" s="134">
        <f t="shared" si="918"/>
        <v>46022</v>
      </c>
      <c r="B1969" s="135">
        <f t="shared" si="910"/>
        <v>696.3828010200001</v>
      </c>
      <c r="C1969" s="220">
        <f t="shared" si="909"/>
        <v>485.65000997010247</v>
      </c>
      <c r="D1969" s="136">
        <f t="shared" si="919"/>
        <v>6997.15</v>
      </c>
      <c r="E1969" s="137">
        <f t="shared" si="931"/>
        <v>7036.33</v>
      </c>
      <c r="F1969" s="138">
        <f t="shared" si="932"/>
        <v>45983</v>
      </c>
      <c r="G1969" s="139">
        <f t="shared" si="911"/>
        <v>5.5994226220676957E-3</v>
      </c>
      <c r="H1969" s="140">
        <f t="shared" si="924"/>
        <v>46042</v>
      </c>
      <c r="I1969" s="140">
        <f t="shared" si="912"/>
        <v>46042</v>
      </c>
      <c r="J1969" s="141">
        <f t="shared" si="920"/>
        <v>19</v>
      </c>
      <c r="K1969" s="141">
        <f t="shared" si="934"/>
        <v>6</v>
      </c>
      <c r="L1969" s="8">
        <f t="shared" si="921"/>
        <v>1.00176486</v>
      </c>
      <c r="M1969" s="142">
        <f t="shared" si="933"/>
        <v>1.00559942</v>
      </c>
      <c r="N1969" s="142">
        <f t="shared" si="928"/>
        <v>1.4288164879822185</v>
      </c>
      <c r="O1969" s="135">
        <f t="shared" si="930"/>
        <v>1.43133814</v>
      </c>
      <c r="P1969" s="135">
        <f t="shared" si="913"/>
        <v>695.12938196000005</v>
      </c>
      <c r="Q1969" s="190">
        <f t="shared" si="925"/>
        <v>0</v>
      </c>
      <c r="R1969" s="191">
        <f t="shared" si="922"/>
        <v>0</v>
      </c>
      <c r="S1969" s="135">
        <f t="shared" si="914"/>
        <v>0</v>
      </c>
      <c r="T1969" s="145">
        <f t="shared" si="923"/>
        <v>7.8600000000000003E-2</v>
      </c>
      <c r="U1969" s="143">
        <f t="shared" si="929"/>
        <v>6</v>
      </c>
      <c r="V1969" s="143">
        <v>252</v>
      </c>
      <c r="W1969" s="142">
        <f t="shared" si="915"/>
        <v>1.001803145</v>
      </c>
      <c r="X1969" s="135">
        <f t="shared" si="916"/>
        <v>1.2534190599999999</v>
      </c>
      <c r="Y1969" s="135">
        <f t="shared" si="917"/>
        <v>0</v>
      </c>
      <c r="Z1969" s="148" t="str">
        <f t="shared" si="926"/>
        <v>A+J=</v>
      </c>
      <c r="AA1969" s="140">
        <f t="shared" si="927"/>
        <v>46042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4"/>
      <c r="DX1969" s="1"/>
      <c r="DY1969" s="1"/>
      <c r="DZ1969" s="1"/>
      <c r="EA1969" s="1"/>
      <c r="EB1969" s="1"/>
      <c r="EC1969" s="1"/>
    </row>
    <row r="1970" spans="1:133" ht="15" x14ac:dyDescent="0.2">
      <c r="A1970" s="134">
        <f t="shared" si="918"/>
        <v>46023</v>
      </c>
      <c r="B1970" s="135">
        <f t="shared" si="910"/>
        <v>696.79666657999996</v>
      </c>
      <c r="C1970" s="220">
        <f t="shared" si="909"/>
        <v>485.65000997010247</v>
      </c>
      <c r="D1970" s="136">
        <f t="shared" si="919"/>
        <v>6997.15</v>
      </c>
      <c r="E1970" s="137">
        <f t="shared" si="931"/>
        <v>7036.33</v>
      </c>
      <c r="F1970" s="138">
        <f t="shared" si="932"/>
        <v>45983</v>
      </c>
      <c r="G1970" s="139">
        <f t="shared" si="911"/>
        <v>5.5994226220676957E-3</v>
      </c>
      <c r="H1970" s="140">
        <f t="shared" si="924"/>
        <v>46042</v>
      </c>
      <c r="I1970" s="140">
        <f t="shared" si="912"/>
        <v>46042</v>
      </c>
      <c r="J1970" s="141">
        <f t="shared" si="920"/>
        <v>19</v>
      </c>
      <c r="K1970" s="141">
        <f t="shared" si="934"/>
        <v>7</v>
      </c>
      <c r="L1970" s="8">
        <f t="shared" si="921"/>
        <v>1.0020593</v>
      </c>
      <c r="M1970" s="142">
        <f t="shared" si="933"/>
        <v>1.00559942</v>
      </c>
      <c r="N1970" s="142">
        <f t="shared" si="928"/>
        <v>1.4288164879822185</v>
      </c>
      <c r="O1970" s="135">
        <f t="shared" si="930"/>
        <v>1.4317588400000001</v>
      </c>
      <c r="P1970" s="135">
        <f t="shared" si="913"/>
        <v>695.33369491999997</v>
      </c>
      <c r="Q1970" s="190">
        <f t="shared" si="925"/>
        <v>0</v>
      </c>
      <c r="R1970" s="191">
        <f t="shared" si="922"/>
        <v>0</v>
      </c>
      <c r="S1970" s="135">
        <f t="shared" si="914"/>
        <v>0</v>
      </c>
      <c r="T1970" s="145">
        <f t="shared" si="923"/>
        <v>7.8600000000000003E-2</v>
      </c>
      <c r="U1970" s="143">
        <f t="shared" si="929"/>
        <v>7</v>
      </c>
      <c r="V1970" s="143">
        <v>252</v>
      </c>
      <c r="W1970" s="142">
        <f t="shared" si="915"/>
        <v>1.002103985</v>
      </c>
      <c r="X1970" s="135">
        <f t="shared" si="916"/>
        <v>1.46297166</v>
      </c>
      <c r="Y1970" s="135">
        <f t="shared" si="917"/>
        <v>0</v>
      </c>
      <c r="Z1970" s="148" t="str">
        <f t="shared" si="926"/>
        <v>A+J=</v>
      </c>
      <c r="AA1970" s="140">
        <f t="shared" si="927"/>
        <v>46042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4"/>
      <c r="DX1970" s="1"/>
      <c r="DY1970" s="1"/>
      <c r="DZ1970" s="1"/>
      <c r="EA1970" s="1"/>
      <c r="EB1970" s="1"/>
      <c r="EC1970" s="1"/>
    </row>
    <row r="1971" spans="1:133" ht="15" x14ac:dyDescent="0.2">
      <c r="A1971" s="134">
        <f t="shared" si="918"/>
        <v>46024</v>
      </c>
      <c r="B1971" s="135">
        <f t="shared" si="910"/>
        <v>696.79666657999996</v>
      </c>
      <c r="C1971" s="220">
        <f t="shared" si="909"/>
        <v>485.65000997010247</v>
      </c>
      <c r="D1971" s="136">
        <f t="shared" si="919"/>
        <v>6997.15</v>
      </c>
      <c r="E1971" s="137">
        <f t="shared" si="931"/>
        <v>7036.33</v>
      </c>
      <c r="F1971" s="138">
        <f t="shared" si="932"/>
        <v>45983</v>
      </c>
      <c r="G1971" s="139">
        <f t="shared" si="911"/>
        <v>5.5994226220676957E-3</v>
      </c>
      <c r="H1971" s="140">
        <f t="shared" si="924"/>
        <v>46042</v>
      </c>
      <c r="I1971" s="140">
        <f t="shared" si="912"/>
        <v>46042</v>
      </c>
      <c r="J1971" s="141">
        <f t="shared" si="920"/>
        <v>19</v>
      </c>
      <c r="K1971" s="141">
        <f t="shared" si="934"/>
        <v>7</v>
      </c>
      <c r="L1971" s="8">
        <f t="shared" si="921"/>
        <v>1.0020593</v>
      </c>
      <c r="M1971" s="142">
        <f t="shared" si="933"/>
        <v>1.00559942</v>
      </c>
      <c r="N1971" s="142">
        <f t="shared" si="928"/>
        <v>1.4288164879822185</v>
      </c>
      <c r="O1971" s="135">
        <f t="shared" si="930"/>
        <v>1.4317588400000001</v>
      </c>
      <c r="P1971" s="135">
        <f t="shared" si="913"/>
        <v>695.33369491999997</v>
      </c>
      <c r="Q1971" s="190">
        <f t="shared" si="925"/>
        <v>0</v>
      </c>
      <c r="R1971" s="191">
        <f t="shared" si="922"/>
        <v>0</v>
      </c>
      <c r="S1971" s="135">
        <f t="shared" si="914"/>
        <v>0</v>
      </c>
      <c r="T1971" s="145">
        <f t="shared" si="923"/>
        <v>7.8600000000000003E-2</v>
      </c>
      <c r="U1971" s="143">
        <f t="shared" si="929"/>
        <v>7</v>
      </c>
      <c r="V1971" s="143">
        <v>252</v>
      </c>
      <c r="W1971" s="142">
        <f t="shared" si="915"/>
        <v>1.002103985</v>
      </c>
      <c r="X1971" s="135">
        <f t="shared" si="916"/>
        <v>1.46297166</v>
      </c>
      <c r="Y1971" s="135">
        <f t="shared" si="917"/>
        <v>0</v>
      </c>
      <c r="Z1971" s="148" t="str">
        <f t="shared" si="926"/>
        <v>A+J=</v>
      </c>
      <c r="AA1971" s="140">
        <f t="shared" si="927"/>
        <v>46042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4"/>
      <c r="DX1971" s="1"/>
      <c r="DY1971" s="1"/>
      <c r="DZ1971" s="1"/>
      <c r="EA1971" s="1"/>
      <c r="EB1971" s="1"/>
      <c r="EC1971" s="1"/>
    </row>
    <row r="1972" spans="1:133" ht="15" x14ac:dyDescent="0.2">
      <c r="A1972" s="134">
        <f t="shared" si="918"/>
        <v>46025</v>
      </c>
      <c r="B1972" s="135">
        <f t="shared" si="910"/>
        <v>697.21079137000004</v>
      </c>
      <c r="C1972" s="220">
        <f t="shared" si="909"/>
        <v>485.65000997010247</v>
      </c>
      <c r="D1972" s="136">
        <f t="shared" si="919"/>
        <v>6997.15</v>
      </c>
      <c r="E1972" s="137">
        <f t="shared" si="931"/>
        <v>7036.33</v>
      </c>
      <c r="F1972" s="138">
        <f t="shared" si="932"/>
        <v>45983</v>
      </c>
      <c r="G1972" s="139">
        <f t="shared" si="911"/>
        <v>5.5994226220676957E-3</v>
      </c>
      <c r="H1972" s="140">
        <f t="shared" si="924"/>
        <v>46042</v>
      </c>
      <c r="I1972" s="140">
        <f t="shared" si="912"/>
        <v>46042</v>
      </c>
      <c r="J1972" s="141">
        <f t="shared" si="920"/>
        <v>19</v>
      </c>
      <c r="K1972" s="141">
        <f t="shared" si="934"/>
        <v>8</v>
      </c>
      <c r="L1972" s="8">
        <f t="shared" si="921"/>
        <v>1.0023538400000001</v>
      </c>
      <c r="M1972" s="142">
        <f t="shared" si="933"/>
        <v>1.00559942</v>
      </c>
      <c r="N1972" s="142">
        <f t="shared" si="928"/>
        <v>1.4288164879822185</v>
      </c>
      <c r="O1972" s="135">
        <f t="shared" si="930"/>
        <v>1.4321796899999999</v>
      </c>
      <c r="P1972" s="135">
        <f t="shared" si="913"/>
        <v>695.53808072000004</v>
      </c>
      <c r="Q1972" s="190">
        <f t="shared" si="925"/>
        <v>0</v>
      </c>
      <c r="R1972" s="191">
        <f t="shared" si="922"/>
        <v>0</v>
      </c>
      <c r="S1972" s="135">
        <f t="shared" si="914"/>
        <v>0</v>
      </c>
      <c r="T1972" s="145">
        <f t="shared" si="923"/>
        <v>7.8600000000000003E-2</v>
      </c>
      <c r="U1972" s="143">
        <f t="shared" si="929"/>
        <v>8</v>
      </c>
      <c r="V1972" s="143">
        <v>252</v>
      </c>
      <c r="W1972" s="142">
        <f t="shared" si="915"/>
        <v>1.0024049159999999</v>
      </c>
      <c r="X1972" s="135">
        <f t="shared" si="916"/>
        <v>1.67271065</v>
      </c>
      <c r="Y1972" s="135">
        <f t="shared" si="917"/>
        <v>0</v>
      </c>
      <c r="Z1972" s="148" t="str">
        <f t="shared" si="926"/>
        <v>A+J=</v>
      </c>
      <c r="AA1972" s="140">
        <f t="shared" si="927"/>
        <v>46042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4"/>
      <c r="DX1972" s="1"/>
      <c r="DY1972" s="1"/>
      <c r="DZ1972" s="1"/>
      <c r="EA1972" s="1"/>
      <c r="EB1972" s="1"/>
      <c r="EC1972" s="1"/>
    </row>
    <row r="1973" spans="1:133" ht="15" x14ac:dyDescent="0.2">
      <c r="A1973" s="134">
        <f t="shared" si="918"/>
        <v>46026</v>
      </c>
      <c r="B1973" s="135">
        <f t="shared" si="910"/>
        <v>697.21079137000004</v>
      </c>
      <c r="C1973" s="220">
        <f t="shared" si="909"/>
        <v>485.65000997010247</v>
      </c>
      <c r="D1973" s="136">
        <f t="shared" si="919"/>
        <v>6997.15</v>
      </c>
      <c r="E1973" s="137">
        <f t="shared" si="931"/>
        <v>7036.33</v>
      </c>
      <c r="F1973" s="138">
        <f t="shared" si="932"/>
        <v>45983</v>
      </c>
      <c r="G1973" s="139">
        <f t="shared" si="911"/>
        <v>5.5994226220676957E-3</v>
      </c>
      <c r="H1973" s="140">
        <f t="shared" si="924"/>
        <v>46042</v>
      </c>
      <c r="I1973" s="140">
        <f t="shared" si="912"/>
        <v>46042</v>
      </c>
      <c r="J1973" s="141">
        <f t="shared" si="920"/>
        <v>19</v>
      </c>
      <c r="K1973" s="141">
        <f t="shared" si="934"/>
        <v>8</v>
      </c>
      <c r="L1973" s="8">
        <f t="shared" si="921"/>
        <v>1.0023538400000001</v>
      </c>
      <c r="M1973" s="142">
        <f t="shared" si="933"/>
        <v>1.00559942</v>
      </c>
      <c r="N1973" s="142">
        <f t="shared" si="928"/>
        <v>1.4288164879822185</v>
      </c>
      <c r="O1973" s="135">
        <f t="shared" si="930"/>
        <v>1.4321796899999999</v>
      </c>
      <c r="P1973" s="135">
        <f t="shared" si="913"/>
        <v>695.53808072000004</v>
      </c>
      <c r="Q1973" s="190">
        <f t="shared" si="925"/>
        <v>0</v>
      </c>
      <c r="R1973" s="191">
        <f t="shared" si="922"/>
        <v>0</v>
      </c>
      <c r="S1973" s="135">
        <f t="shared" si="914"/>
        <v>0</v>
      </c>
      <c r="T1973" s="145">
        <f t="shared" si="923"/>
        <v>7.8600000000000003E-2</v>
      </c>
      <c r="U1973" s="143">
        <f t="shared" si="929"/>
        <v>8</v>
      </c>
      <c r="V1973" s="143">
        <v>252</v>
      </c>
      <c r="W1973" s="142">
        <f t="shared" si="915"/>
        <v>1.0024049159999999</v>
      </c>
      <c r="X1973" s="135">
        <f t="shared" si="916"/>
        <v>1.67271065</v>
      </c>
      <c r="Y1973" s="135">
        <f t="shared" si="917"/>
        <v>0</v>
      </c>
      <c r="Z1973" s="148" t="str">
        <f t="shared" si="926"/>
        <v>A+J=</v>
      </c>
      <c r="AA1973" s="140">
        <f t="shared" si="927"/>
        <v>46042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4"/>
      <c r="DX1973" s="1"/>
      <c r="DY1973" s="1"/>
      <c r="DZ1973" s="1"/>
      <c r="EA1973" s="1"/>
      <c r="EB1973" s="1"/>
      <c r="EC1973" s="1"/>
    </row>
    <row r="1974" spans="1:133" ht="15" x14ac:dyDescent="0.2">
      <c r="A1974" s="134">
        <f t="shared" si="918"/>
        <v>46027</v>
      </c>
      <c r="B1974" s="135">
        <f t="shared" si="910"/>
        <v>697.21079137000004</v>
      </c>
      <c r="C1974" s="220">
        <f t="shared" si="909"/>
        <v>485.65000997010247</v>
      </c>
      <c r="D1974" s="136">
        <f t="shared" si="919"/>
        <v>6997.15</v>
      </c>
      <c r="E1974" s="137">
        <f t="shared" si="931"/>
        <v>7036.33</v>
      </c>
      <c r="F1974" s="138">
        <f t="shared" si="932"/>
        <v>45983</v>
      </c>
      <c r="G1974" s="139">
        <f t="shared" si="911"/>
        <v>5.5994226220676957E-3</v>
      </c>
      <c r="H1974" s="140">
        <f t="shared" si="924"/>
        <v>46042</v>
      </c>
      <c r="I1974" s="140">
        <f t="shared" si="912"/>
        <v>46042</v>
      </c>
      <c r="J1974" s="141">
        <f t="shared" si="920"/>
        <v>19</v>
      </c>
      <c r="K1974" s="141">
        <f t="shared" si="934"/>
        <v>8</v>
      </c>
      <c r="L1974" s="8">
        <f t="shared" si="921"/>
        <v>1.0023538400000001</v>
      </c>
      <c r="M1974" s="142">
        <f t="shared" si="933"/>
        <v>1.00559942</v>
      </c>
      <c r="N1974" s="142">
        <f t="shared" si="928"/>
        <v>1.4288164879822185</v>
      </c>
      <c r="O1974" s="135">
        <f t="shared" si="930"/>
        <v>1.4321796899999999</v>
      </c>
      <c r="P1974" s="135">
        <f t="shared" si="913"/>
        <v>695.53808072000004</v>
      </c>
      <c r="Q1974" s="190">
        <f t="shared" si="925"/>
        <v>0</v>
      </c>
      <c r="R1974" s="191">
        <f t="shared" si="922"/>
        <v>0</v>
      </c>
      <c r="S1974" s="135">
        <f t="shared" si="914"/>
        <v>0</v>
      </c>
      <c r="T1974" s="145">
        <f t="shared" si="923"/>
        <v>7.8600000000000003E-2</v>
      </c>
      <c r="U1974" s="143">
        <f t="shared" si="929"/>
        <v>8</v>
      </c>
      <c r="V1974" s="143">
        <v>252</v>
      </c>
      <c r="W1974" s="142">
        <f t="shared" si="915"/>
        <v>1.0024049159999999</v>
      </c>
      <c r="X1974" s="135">
        <f t="shared" si="916"/>
        <v>1.67271065</v>
      </c>
      <c r="Y1974" s="135">
        <f t="shared" si="917"/>
        <v>0</v>
      </c>
      <c r="Z1974" s="148" t="str">
        <f t="shared" si="926"/>
        <v>A+J=</v>
      </c>
      <c r="AA1974" s="140">
        <f t="shared" si="927"/>
        <v>46042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4"/>
      <c r="DX1974" s="1"/>
      <c r="DY1974" s="1"/>
      <c r="DZ1974" s="1"/>
      <c r="EA1974" s="1"/>
      <c r="EB1974" s="1"/>
      <c r="EC1974" s="1"/>
    </row>
    <row r="1975" spans="1:133" ht="15" x14ac:dyDescent="0.2">
      <c r="A1975" s="134">
        <f t="shared" si="918"/>
        <v>46028</v>
      </c>
      <c r="B1975" s="135">
        <f t="shared" si="910"/>
        <v>697.62515537000002</v>
      </c>
      <c r="C1975" s="220">
        <f t="shared" si="909"/>
        <v>485.65000997010247</v>
      </c>
      <c r="D1975" s="136">
        <f t="shared" si="919"/>
        <v>6997.15</v>
      </c>
      <c r="E1975" s="137">
        <f t="shared" si="931"/>
        <v>7036.33</v>
      </c>
      <c r="F1975" s="138">
        <f t="shared" si="932"/>
        <v>45983</v>
      </c>
      <c r="G1975" s="139">
        <f t="shared" si="911"/>
        <v>5.5994226220676957E-3</v>
      </c>
      <c r="H1975" s="140">
        <f t="shared" si="924"/>
        <v>46042</v>
      </c>
      <c r="I1975" s="140">
        <f t="shared" si="912"/>
        <v>46042</v>
      </c>
      <c r="J1975" s="141">
        <f t="shared" si="920"/>
        <v>19</v>
      </c>
      <c r="K1975" s="141">
        <f t="shared" si="934"/>
        <v>9</v>
      </c>
      <c r="L1975" s="8">
        <f t="shared" si="921"/>
        <v>1.0026484600000001</v>
      </c>
      <c r="M1975" s="142">
        <f t="shared" si="933"/>
        <v>1.00559942</v>
      </c>
      <c r="N1975" s="142">
        <f t="shared" si="928"/>
        <v>1.4288164879822185</v>
      </c>
      <c r="O1975" s="135">
        <f t="shared" si="930"/>
        <v>1.4326006499999999</v>
      </c>
      <c r="P1975" s="135">
        <f t="shared" si="913"/>
        <v>695.74251994999997</v>
      </c>
      <c r="Q1975" s="190">
        <f t="shared" si="925"/>
        <v>0</v>
      </c>
      <c r="R1975" s="191">
        <f t="shared" si="922"/>
        <v>0</v>
      </c>
      <c r="S1975" s="135">
        <f t="shared" si="914"/>
        <v>0</v>
      </c>
      <c r="T1975" s="145">
        <f t="shared" si="923"/>
        <v>7.8600000000000003E-2</v>
      </c>
      <c r="U1975" s="143">
        <f t="shared" si="929"/>
        <v>9</v>
      </c>
      <c r="V1975" s="143">
        <v>252</v>
      </c>
      <c r="W1975" s="142">
        <f t="shared" si="915"/>
        <v>1.002705937</v>
      </c>
      <c r="X1975" s="135">
        <f t="shared" si="916"/>
        <v>1.8826354199999999</v>
      </c>
      <c r="Y1975" s="135">
        <f t="shared" si="917"/>
        <v>0</v>
      </c>
      <c r="Z1975" s="148" t="str">
        <f t="shared" si="926"/>
        <v>A+J=</v>
      </c>
      <c r="AA1975" s="140">
        <f t="shared" si="927"/>
        <v>46042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4"/>
      <c r="DX1975" s="1"/>
      <c r="DY1975" s="1"/>
      <c r="DZ1975" s="1"/>
      <c r="EA1975" s="1"/>
      <c r="EB1975" s="1"/>
      <c r="EC1975" s="1"/>
    </row>
    <row r="1976" spans="1:133" ht="15" x14ac:dyDescent="0.2">
      <c r="A1976" s="134">
        <f t="shared" si="918"/>
        <v>46029</v>
      </c>
      <c r="B1976" s="135">
        <f t="shared" si="910"/>
        <v>698.03975866999997</v>
      </c>
      <c r="C1976" s="220">
        <f t="shared" si="909"/>
        <v>485.65000997010247</v>
      </c>
      <c r="D1976" s="136">
        <f t="shared" si="919"/>
        <v>6997.15</v>
      </c>
      <c r="E1976" s="137">
        <f t="shared" si="931"/>
        <v>7036.33</v>
      </c>
      <c r="F1976" s="138">
        <f t="shared" si="932"/>
        <v>45983</v>
      </c>
      <c r="G1976" s="139">
        <f t="shared" si="911"/>
        <v>5.5994226220676957E-3</v>
      </c>
      <c r="H1976" s="140">
        <f t="shared" si="924"/>
        <v>46042</v>
      </c>
      <c r="I1976" s="140">
        <f t="shared" si="912"/>
        <v>46042</v>
      </c>
      <c r="J1976" s="141">
        <f t="shared" si="920"/>
        <v>19</v>
      </c>
      <c r="K1976" s="141">
        <f t="shared" si="934"/>
        <v>10</v>
      </c>
      <c r="L1976" s="8">
        <f t="shared" si="921"/>
        <v>1.0029431600000001</v>
      </c>
      <c r="M1976" s="142">
        <f t="shared" si="933"/>
        <v>1.00559942</v>
      </c>
      <c r="N1976" s="142">
        <f t="shared" si="928"/>
        <v>1.4288164879822185</v>
      </c>
      <c r="O1976" s="135">
        <f t="shared" si="930"/>
        <v>1.4330217199999999</v>
      </c>
      <c r="P1976" s="135">
        <f t="shared" si="913"/>
        <v>695.94701259999999</v>
      </c>
      <c r="Q1976" s="190">
        <f t="shared" si="925"/>
        <v>0</v>
      </c>
      <c r="R1976" s="191">
        <f t="shared" si="922"/>
        <v>0</v>
      </c>
      <c r="S1976" s="135">
        <f t="shared" si="914"/>
        <v>0</v>
      </c>
      <c r="T1976" s="145">
        <f t="shared" si="923"/>
        <v>7.8600000000000003E-2</v>
      </c>
      <c r="U1976" s="143">
        <f t="shared" si="929"/>
        <v>10</v>
      </c>
      <c r="V1976" s="143">
        <v>252</v>
      </c>
      <c r="W1976" s="142">
        <f t="shared" si="915"/>
        <v>1.003007048</v>
      </c>
      <c r="X1976" s="135">
        <f t="shared" si="916"/>
        <v>2.09274607</v>
      </c>
      <c r="Y1976" s="135">
        <f t="shared" si="917"/>
        <v>0</v>
      </c>
      <c r="Z1976" s="148" t="str">
        <f t="shared" si="926"/>
        <v>A+J=</v>
      </c>
      <c r="AA1976" s="140">
        <f t="shared" si="927"/>
        <v>46042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4"/>
      <c r="DX1976" s="1"/>
      <c r="DY1976" s="1"/>
      <c r="DZ1976" s="1"/>
      <c r="EA1976" s="1"/>
      <c r="EB1976" s="1"/>
      <c r="EC1976" s="1"/>
    </row>
    <row r="1977" spans="1:133" ht="15" x14ac:dyDescent="0.2">
      <c r="A1977" s="134">
        <f t="shared" si="918"/>
        <v>46030</v>
      </c>
      <c r="B1977" s="135">
        <f t="shared" si="910"/>
        <v>698.45461179999995</v>
      </c>
      <c r="C1977" s="220">
        <f t="shared" si="909"/>
        <v>485.65000997010247</v>
      </c>
      <c r="D1977" s="136">
        <f t="shared" si="919"/>
        <v>6997.15</v>
      </c>
      <c r="E1977" s="137">
        <f t="shared" si="931"/>
        <v>7036.33</v>
      </c>
      <c r="F1977" s="138">
        <f t="shared" si="932"/>
        <v>45983</v>
      </c>
      <c r="G1977" s="139">
        <f t="shared" si="911"/>
        <v>5.5994226220676957E-3</v>
      </c>
      <c r="H1977" s="140">
        <f t="shared" si="924"/>
        <v>46042</v>
      </c>
      <c r="I1977" s="140">
        <f t="shared" si="912"/>
        <v>46042</v>
      </c>
      <c r="J1977" s="141">
        <f t="shared" si="920"/>
        <v>19</v>
      </c>
      <c r="K1977" s="141">
        <f t="shared" si="934"/>
        <v>11</v>
      </c>
      <c r="L1977" s="8">
        <f t="shared" si="921"/>
        <v>1.0032379499999999</v>
      </c>
      <c r="M1977" s="142">
        <f t="shared" si="933"/>
        <v>1.00559942</v>
      </c>
      <c r="N1977" s="142">
        <f t="shared" si="928"/>
        <v>1.4288164879822185</v>
      </c>
      <c r="O1977" s="135">
        <f t="shared" si="930"/>
        <v>1.4334429200000001</v>
      </c>
      <c r="P1977" s="135">
        <f t="shared" si="913"/>
        <v>696.15156837999996</v>
      </c>
      <c r="Q1977" s="190">
        <f t="shared" si="925"/>
        <v>0</v>
      </c>
      <c r="R1977" s="191">
        <f t="shared" si="922"/>
        <v>0</v>
      </c>
      <c r="S1977" s="135">
        <f t="shared" si="914"/>
        <v>0</v>
      </c>
      <c r="T1977" s="145">
        <f t="shared" si="923"/>
        <v>7.8600000000000003E-2</v>
      </c>
      <c r="U1977" s="143">
        <f t="shared" si="929"/>
        <v>11</v>
      </c>
      <c r="V1977" s="143">
        <v>252</v>
      </c>
      <c r="W1977" s="142">
        <f t="shared" si="915"/>
        <v>1.0033082499999999</v>
      </c>
      <c r="X1977" s="135">
        <f t="shared" si="916"/>
        <v>2.3030434199999998</v>
      </c>
      <c r="Y1977" s="135">
        <f t="shared" si="917"/>
        <v>0</v>
      </c>
      <c r="Z1977" s="148" t="str">
        <f t="shared" si="926"/>
        <v>A+J=</v>
      </c>
      <c r="AA1977" s="140">
        <f t="shared" si="927"/>
        <v>46042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4"/>
      <c r="DX1977" s="1"/>
      <c r="DY1977" s="1"/>
      <c r="DZ1977" s="1"/>
      <c r="EA1977" s="1"/>
      <c r="EB1977" s="1"/>
      <c r="EC1977" s="1"/>
    </row>
    <row r="1978" spans="1:133" ht="15" x14ac:dyDescent="0.2">
      <c r="A1978" s="134">
        <f t="shared" si="918"/>
        <v>46031</v>
      </c>
      <c r="B1978" s="135">
        <f t="shared" si="910"/>
        <v>698.86971419999998</v>
      </c>
      <c r="C1978" s="220">
        <f t="shared" si="909"/>
        <v>485.65000997010247</v>
      </c>
      <c r="D1978" s="136">
        <f t="shared" si="919"/>
        <v>6997.15</v>
      </c>
      <c r="E1978" s="137">
        <f t="shared" si="931"/>
        <v>7036.33</v>
      </c>
      <c r="F1978" s="138">
        <f t="shared" si="932"/>
        <v>45983</v>
      </c>
      <c r="G1978" s="139">
        <f t="shared" si="911"/>
        <v>5.5994226220676957E-3</v>
      </c>
      <c r="H1978" s="140">
        <f t="shared" si="924"/>
        <v>46042</v>
      </c>
      <c r="I1978" s="140">
        <f t="shared" si="912"/>
        <v>46042</v>
      </c>
      <c r="J1978" s="141">
        <f t="shared" si="920"/>
        <v>19</v>
      </c>
      <c r="K1978" s="141">
        <f t="shared" si="934"/>
        <v>12</v>
      </c>
      <c r="L1978" s="8">
        <f t="shared" si="921"/>
        <v>1.0035328299999999</v>
      </c>
      <c r="M1978" s="142">
        <f t="shared" si="933"/>
        <v>1.00559942</v>
      </c>
      <c r="N1978" s="142">
        <f t="shared" si="928"/>
        <v>1.4288164879822185</v>
      </c>
      <c r="O1978" s="135">
        <f t="shared" si="930"/>
        <v>1.4338642500000001</v>
      </c>
      <c r="P1978" s="135">
        <f t="shared" si="913"/>
        <v>696.35618729999999</v>
      </c>
      <c r="Q1978" s="190">
        <f t="shared" si="925"/>
        <v>0</v>
      </c>
      <c r="R1978" s="191">
        <f t="shared" si="922"/>
        <v>0</v>
      </c>
      <c r="S1978" s="135">
        <f t="shared" si="914"/>
        <v>0</v>
      </c>
      <c r="T1978" s="145">
        <f t="shared" si="923"/>
        <v>7.8600000000000003E-2</v>
      </c>
      <c r="U1978" s="143">
        <f t="shared" si="929"/>
        <v>12</v>
      </c>
      <c r="V1978" s="143">
        <v>252</v>
      </c>
      <c r="W1978" s="142">
        <f t="shared" si="915"/>
        <v>1.003609542</v>
      </c>
      <c r="X1978" s="135">
        <f t="shared" si="916"/>
        <v>2.5135269</v>
      </c>
      <c r="Y1978" s="135">
        <f t="shared" si="917"/>
        <v>0</v>
      </c>
      <c r="Z1978" s="148" t="str">
        <f t="shared" si="926"/>
        <v>A+J=</v>
      </c>
      <c r="AA1978" s="140">
        <f t="shared" si="927"/>
        <v>46042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4"/>
      <c r="DX1978" s="1"/>
      <c r="DY1978" s="1"/>
      <c r="DZ1978" s="1"/>
      <c r="EA1978" s="1"/>
      <c r="EB1978" s="1"/>
      <c r="EC1978" s="1"/>
    </row>
    <row r="1979" spans="1:133" ht="15" x14ac:dyDescent="0.2">
      <c r="A1979" s="134">
        <f t="shared" si="918"/>
        <v>46032</v>
      </c>
      <c r="B1979" s="135">
        <f t="shared" si="910"/>
        <v>699.28506598000001</v>
      </c>
      <c r="C1979" s="220">
        <f t="shared" si="909"/>
        <v>485.65000997010247</v>
      </c>
      <c r="D1979" s="136">
        <f t="shared" si="919"/>
        <v>6997.15</v>
      </c>
      <c r="E1979" s="137">
        <f t="shared" si="931"/>
        <v>7036.33</v>
      </c>
      <c r="F1979" s="138">
        <f t="shared" si="932"/>
        <v>45983</v>
      </c>
      <c r="G1979" s="139">
        <f t="shared" si="911"/>
        <v>5.5994226220676957E-3</v>
      </c>
      <c r="H1979" s="140">
        <f t="shared" si="924"/>
        <v>46042</v>
      </c>
      <c r="I1979" s="140">
        <f t="shared" si="912"/>
        <v>46042</v>
      </c>
      <c r="J1979" s="141">
        <f t="shared" si="920"/>
        <v>19</v>
      </c>
      <c r="K1979" s="141">
        <f t="shared" si="934"/>
        <v>13</v>
      </c>
      <c r="L1979" s="8">
        <f t="shared" si="921"/>
        <v>1.0038278</v>
      </c>
      <c r="M1979" s="142">
        <f t="shared" si="933"/>
        <v>1.00559942</v>
      </c>
      <c r="N1979" s="142">
        <f t="shared" si="928"/>
        <v>1.4288164879822185</v>
      </c>
      <c r="O1979" s="135">
        <f t="shared" si="930"/>
        <v>1.4342857099999999</v>
      </c>
      <c r="P1979" s="135">
        <f t="shared" si="913"/>
        <v>696.56086935999997</v>
      </c>
      <c r="Q1979" s="190">
        <f t="shared" si="925"/>
        <v>0</v>
      </c>
      <c r="R1979" s="191">
        <f t="shared" si="922"/>
        <v>0</v>
      </c>
      <c r="S1979" s="135">
        <f t="shared" si="914"/>
        <v>0</v>
      </c>
      <c r="T1979" s="145">
        <f t="shared" si="923"/>
        <v>7.8600000000000003E-2</v>
      </c>
      <c r="U1979" s="143">
        <f t="shared" si="929"/>
        <v>13</v>
      </c>
      <c r="V1979" s="143">
        <v>252</v>
      </c>
      <c r="W1979" s="142">
        <f t="shared" si="915"/>
        <v>1.0039109239999999</v>
      </c>
      <c r="X1979" s="135">
        <f t="shared" si="916"/>
        <v>2.7241966199999998</v>
      </c>
      <c r="Y1979" s="135">
        <f t="shared" si="917"/>
        <v>0</v>
      </c>
      <c r="Z1979" s="148" t="str">
        <f t="shared" si="926"/>
        <v>A+J=</v>
      </c>
      <c r="AA1979" s="140">
        <f t="shared" si="927"/>
        <v>46042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4"/>
      <c r="DX1979" s="1"/>
      <c r="DY1979" s="1"/>
      <c r="DZ1979" s="1"/>
      <c r="EA1979" s="1"/>
      <c r="EB1979" s="1"/>
      <c r="EC1979" s="1"/>
    </row>
    <row r="1980" spans="1:133" ht="15" x14ac:dyDescent="0.2">
      <c r="A1980" s="134">
        <f t="shared" si="918"/>
        <v>46033</v>
      </c>
      <c r="B1980" s="135">
        <f t="shared" si="910"/>
        <v>699.28506598000001</v>
      </c>
      <c r="C1980" s="220">
        <f t="shared" si="909"/>
        <v>485.65000997010247</v>
      </c>
      <c r="D1980" s="136">
        <f t="shared" si="919"/>
        <v>6997.15</v>
      </c>
      <c r="E1980" s="137">
        <f t="shared" si="931"/>
        <v>7036.33</v>
      </c>
      <c r="F1980" s="138">
        <f t="shared" si="932"/>
        <v>45983</v>
      </c>
      <c r="G1980" s="139">
        <f t="shared" si="911"/>
        <v>5.5994226220676957E-3</v>
      </c>
      <c r="H1980" s="140">
        <f t="shared" si="924"/>
        <v>46042</v>
      </c>
      <c r="I1980" s="140">
        <f t="shared" si="912"/>
        <v>46042</v>
      </c>
      <c r="J1980" s="141">
        <f t="shared" si="920"/>
        <v>19</v>
      </c>
      <c r="K1980" s="141">
        <f t="shared" si="934"/>
        <v>13</v>
      </c>
      <c r="L1980" s="8">
        <f t="shared" si="921"/>
        <v>1.0038278</v>
      </c>
      <c r="M1980" s="142">
        <f t="shared" si="933"/>
        <v>1.00559942</v>
      </c>
      <c r="N1980" s="142">
        <f t="shared" si="928"/>
        <v>1.4288164879822185</v>
      </c>
      <c r="O1980" s="135">
        <f t="shared" si="930"/>
        <v>1.4342857099999999</v>
      </c>
      <c r="P1980" s="135">
        <f t="shared" si="913"/>
        <v>696.56086935999997</v>
      </c>
      <c r="Q1980" s="190">
        <f t="shared" si="925"/>
        <v>0</v>
      </c>
      <c r="R1980" s="191">
        <f t="shared" si="922"/>
        <v>0</v>
      </c>
      <c r="S1980" s="135">
        <f t="shared" si="914"/>
        <v>0</v>
      </c>
      <c r="T1980" s="145">
        <f t="shared" si="923"/>
        <v>7.8600000000000003E-2</v>
      </c>
      <c r="U1980" s="143">
        <f t="shared" si="929"/>
        <v>13</v>
      </c>
      <c r="V1980" s="143">
        <v>252</v>
      </c>
      <c r="W1980" s="142">
        <f t="shared" si="915"/>
        <v>1.0039109239999999</v>
      </c>
      <c r="X1980" s="135">
        <f t="shared" si="916"/>
        <v>2.7241966199999998</v>
      </c>
      <c r="Y1980" s="135">
        <f t="shared" si="917"/>
        <v>0</v>
      </c>
      <c r="Z1980" s="148" t="str">
        <f t="shared" si="926"/>
        <v>A+J=</v>
      </c>
      <c r="AA1980" s="140">
        <f t="shared" si="927"/>
        <v>46042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4"/>
      <c r="DX1980" s="1"/>
      <c r="DY1980" s="1"/>
      <c r="DZ1980" s="1"/>
      <c r="EA1980" s="1"/>
      <c r="EB1980" s="1"/>
      <c r="EC1980" s="1"/>
    </row>
    <row r="1981" spans="1:133" ht="15" x14ac:dyDescent="0.2">
      <c r="A1981" s="134">
        <f t="shared" si="918"/>
        <v>46034</v>
      </c>
      <c r="B1981" s="135">
        <f t="shared" si="910"/>
        <v>699.28506598000001</v>
      </c>
      <c r="C1981" s="220">
        <f t="shared" si="909"/>
        <v>485.65000997010247</v>
      </c>
      <c r="D1981" s="136">
        <f t="shared" si="919"/>
        <v>6997.15</v>
      </c>
      <c r="E1981" s="137">
        <f t="shared" si="931"/>
        <v>7036.33</v>
      </c>
      <c r="F1981" s="138">
        <f t="shared" si="932"/>
        <v>45983</v>
      </c>
      <c r="G1981" s="139">
        <f t="shared" si="911"/>
        <v>5.5994226220676957E-3</v>
      </c>
      <c r="H1981" s="140">
        <f t="shared" si="924"/>
        <v>46042</v>
      </c>
      <c r="I1981" s="140">
        <f t="shared" si="912"/>
        <v>46042</v>
      </c>
      <c r="J1981" s="141">
        <f t="shared" si="920"/>
        <v>19</v>
      </c>
      <c r="K1981" s="141">
        <f t="shared" si="934"/>
        <v>13</v>
      </c>
      <c r="L1981" s="8">
        <f t="shared" si="921"/>
        <v>1.0038278</v>
      </c>
      <c r="M1981" s="142">
        <f t="shared" si="933"/>
        <v>1.00559942</v>
      </c>
      <c r="N1981" s="142">
        <f t="shared" si="928"/>
        <v>1.4288164879822185</v>
      </c>
      <c r="O1981" s="135">
        <f t="shared" si="930"/>
        <v>1.4342857099999999</v>
      </c>
      <c r="P1981" s="135">
        <f t="shared" si="913"/>
        <v>696.56086935999997</v>
      </c>
      <c r="Q1981" s="190">
        <f t="shared" si="925"/>
        <v>0</v>
      </c>
      <c r="R1981" s="191">
        <f t="shared" si="922"/>
        <v>0</v>
      </c>
      <c r="S1981" s="135">
        <f t="shared" si="914"/>
        <v>0</v>
      </c>
      <c r="T1981" s="145">
        <f t="shared" si="923"/>
        <v>7.8600000000000003E-2</v>
      </c>
      <c r="U1981" s="143">
        <f t="shared" si="929"/>
        <v>13</v>
      </c>
      <c r="V1981" s="143">
        <v>252</v>
      </c>
      <c r="W1981" s="142">
        <f t="shared" si="915"/>
        <v>1.0039109239999999</v>
      </c>
      <c r="X1981" s="135">
        <f t="shared" si="916"/>
        <v>2.7241966199999998</v>
      </c>
      <c r="Y1981" s="135">
        <f t="shared" si="917"/>
        <v>0</v>
      </c>
      <c r="Z1981" s="148" t="str">
        <f t="shared" si="926"/>
        <v>A+J=</v>
      </c>
      <c r="AA1981" s="140">
        <f t="shared" si="927"/>
        <v>46042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4"/>
      <c r="DX1981" s="1"/>
      <c r="DY1981" s="1"/>
      <c r="DZ1981" s="1"/>
      <c r="EA1981" s="1"/>
      <c r="EB1981" s="1"/>
      <c r="EC1981" s="1"/>
    </row>
    <row r="1982" spans="1:133" ht="15" x14ac:dyDescent="0.2">
      <c r="A1982" s="134">
        <f t="shared" si="918"/>
        <v>46035</v>
      </c>
      <c r="B1982" s="135">
        <f t="shared" si="910"/>
        <v>699.70065817</v>
      </c>
      <c r="C1982" s="220">
        <f t="shared" si="909"/>
        <v>485.65000997010247</v>
      </c>
      <c r="D1982" s="136">
        <f t="shared" si="919"/>
        <v>6997.15</v>
      </c>
      <c r="E1982" s="137">
        <f t="shared" si="931"/>
        <v>7036.33</v>
      </c>
      <c r="F1982" s="138">
        <f t="shared" si="932"/>
        <v>45983</v>
      </c>
      <c r="G1982" s="139">
        <f t="shared" si="911"/>
        <v>5.5994226220676957E-3</v>
      </c>
      <c r="H1982" s="140">
        <f t="shared" si="924"/>
        <v>46042</v>
      </c>
      <c r="I1982" s="140">
        <f t="shared" si="912"/>
        <v>46042</v>
      </c>
      <c r="J1982" s="141">
        <f t="shared" si="920"/>
        <v>19</v>
      </c>
      <c r="K1982" s="141">
        <f t="shared" si="934"/>
        <v>14</v>
      </c>
      <c r="L1982" s="8">
        <f t="shared" si="921"/>
        <v>1.0041228499999999</v>
      </c>
      <c r="M1982" s="142">
        <f t="shared" si="933"/>
        <v>1.00559942</v>
      </c>
      <c r="N1982" s="142">
        <f t="shared" si="928"/>
        <v>1.4288164879822185</v>
      </c>
      <c r="O1982" s="135">
        <f t="shared" si="930"/>
        <v>1.43470728</v>
      </c>
      <c r="P1982" s="135">
        <f t="shared" si="913"/>
        <v>696.76560483000003</v>
      </c>
      <c r="Q1982" s="190">
        <f t="shared" si="925"/>
        <v>0</v>
      </c>
      <c r="R1982" s="191">
        <f t="shared" si="922"/>
        <v>0</v>
      </c>
      <c r="S1982" s="135">
        <f t="shared" si="914"/>
        <v>0</v>
      </c>
      <c r="T1982" s="145">
        <f t="shared" si="923"/>
        <v>7.8600000000000003E-2</v>
      </c>
      <c r="U1982" s="143">
        <f t="shared" si="929"/>
        <v>14</v>
      </c>
      <c r="V1982" s="143">
        <v>252</v>
      </c>
      <c r="W1982" s="142">
        <f t="shared" si="915"/>
        <v>1.0042123970000001</v>
      </c>
      <c r="X1982" s="135">
        <f t="shared" si="916"/>
        <v>2.9350533400000001</v>
      </c>
      <c r="Y1982" s="135">
        <f t="shared" si="917"/>
        <v>0</v>
      </c>
      <c r="Z1982" s="148" t="str">
        <f t="shared" si="926"/>
        <v>A+J=</v>
      </c>
      <c r="AA1982" s="140">
        <f t="shared" si="927"/>
        <v>46042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4"/>
      <c r="DX1982" s="1"/>
      <c r="DY1982" s="1"/>
      <c r="DZ1982" s="1"/>
      <c r="EA1982" s="1"/>
      <c r="EB1982" s="1"/>
      <c r="EC1982" s="1"/>
    </row>
    <row r="1983" spans="1:133" ht="15" x14ac:dyDescent="0.2">
      <c r="A1983" s="134">
        <f t="shared" si="918"/>
        <v>46036</v>
      </c>
      <c r="B1983" s="135">
        <f t="shared" si="910"/>
        <v>700.11650065000003</v>
      </c>
      <c r="C1983" s="220">
        <f t="shared" si="909"/>
        <v>485.65000997010247</v>
      </c>
      <c r="D1983" s="136">
        <f t="shared" si="919"/>
        <v>6997.15</v>
      </c>
      <c r="E1983" s="137">
        <f t="shared" si="931"/>
        <v>7036.33</v>
      </c>
      <c r="F1983" s="138">
        <f t="shared" si="932"/>
        <v>45983</v>
      </c>
      <c r="G1983" s="139">
        <f t="shared" si="911"/>
        <v>5.5994226220676957E-3</v>
      </c>
      <c r="H1983" s="140">
        <f t="shared" si="924"/>
        <v>46042</v>
      </c>
      <c r="I1983" s="140">
        <f t="shared" si="912"/>
        <v>46042</v>
      </c>
      <c r="J1983" s="141">
        <f t="shared" si="920"/>
        <v>19</v>
      </c>
      <c r="K1983" s="141">
        <f t="shared" si="934"/>
        <v>15</v>
      </c>
      <c r="L1983" s="8">
        <f t="shared" si="921"/>
        <v>1.0044179900000001</v>
      </c>
      <c r="M1983" s="142">
        <f t="shared" si="933"/>
        <v>1.00559942</v>
      </c>
      <c r="N1983" s="142">
        <f t="shared" si="928"/>
        <v>1.4288164879822185</v>
      </c>
      <c r="O1983" s="135">
        <f t="shared" si="930"/>
        <v>1.43512898</v>
      </c>
      <c r="P1983" s="135">
        <f t="shared" si="913"/>
        <v>696.97040344000004</v>
      </c>
      <c r="Q1983" s="190">
        <f t="shared" si="925"/>
        <v>0</v>
      </c>
      <c r="R1983" s="191">
        <f t="shared" si="922"/>
        <v>0</v>
      </c>
      <c r="S1983" s="135">
        <f t="shared" si="914"/>
        <v>0</v>
      </c>
      <c r="T1983" s="145">
        <f t="shared" si="923"/>
        <v>7.8600000000000003E-2</v>
      </c>
      <c r="U1983" s="143">
        <f t="shared" si="929"/>
        <v>15</v>
      </c>
      <c r="V1983" s="143">
        <v>252</v>
      </c>
      <c r="W1983" s="142">
        <f t="shared" si="915"/>
        <v>1.004513961</v>
      </c>
      <c r="X1983" s="135">
        <f t="shared" si="916"/>
        <v>3.1460972100000002</v>
      </c>
      <c r="Y1983" s="135">
        <f t="shared" si="917"/>
        <v>0</v>
      </c>
      <c r="Z1983" s="148" t="str">
        <f t="shared" si="926"/>
        <v>A+J=</v>
      </c>
      <c r="AA1983" s="140">
        <f t="shared" si="927"/>
        <v>46042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4"/>
      <c r="DX1983" s="1"/>
      <c r="DY1983" s="1"/>
      <c r="DZ1983" s="1"/>
      <c r="EA1983" s="1"/>
      <c r="EB1983" s="1"/>
      <c r="EC1983" s="1"/>
    </row>
    <row r="1984" spans="1:133" ht="15" x14ac:dyDescent="0.2">
      <c r="A1984" s="134">
        <f t="shared" si="918"/>
        <v>46037</v>
      </c>
      <c r="B1984" s="135">
        <f t="shared" si="910"/>
        <v>700.53259284000001</v>
      </c>
      <c r="C1984" s="220">
        <f t="shared" si="909"/>
        <v>485.65000997010247</v>
      </c>
      <c r="D1984" s="136">
        <f t="shared" si="919"/>
        <v>6997.15</v>
      </c>
      <c r="E1984" s="137">
        <f t="shared" si="931"/>
        <v>7036.33</v>
      </c>
      <c r="F1984" s="138">
        <f t="shared" si="932"/>
        <v>45983</v>
      </c>
      <c r="G1984" s="139">
        <f t="shared" si="911"/>
        <v>5.5994226220676957E-3</v>
      </c>
      <c r="H1984" s="140">
        <f t="shared" si="924"/>
        <v>46042</v>
      </c>
      <c r="I1984" s="140">
        <f t="shared" si="912"/>
        <v>46042</v>
      </c>
      <c r="J1984" s="141">
        <f t="shared" si="920"/>
        <v>19</v>
      </c>
      <c r="K1984" s="141">
        <f t="shared" si="934"/>
        <v>16</v>
      </c>
      <c r="L1984" s="8">
        <f t="shared" si="921"/>
        <v>1.00471322</v>
      </c>
      <c r="M1984" s="142">
        <f t="shared" si="933"/>
        <v>1.00559942</v>
      </c>
      <c r="N1984" s="142">
        <f t="shared" si="928"/>
        <v>1.4288164879822185</v>
      </c>
      <c r="O1984" s="135">
        <f t="shared" si="930"/>
        <v>1.4355508100000001</v>
      </c>
      <c r="P1984" s="135">
        <f t="shared" si="913"/>
        <v>697.17526518</v>
      </c>
      <c r="Q1984" s="190">
        <f t="shared" si="925"/>
        <v>0</v>
      </c>
      <c r="R1984" s="191">
        <f t="shared" si="922"/>
        <v>0</v>
      </c>
      <c r="S1984" s="135">
        <f t="shared" si="914"/>
        <v>0</v>
      </c>
      <c r="T1984" s="145">
        <f t="shared" si="923"/>
        <v>7.8600000000000003E-2</v>
      </c>
      <c r="U1984" s="143">
        <f t="shared" si="929"/>
        <v>16</v>
      </c>
      <c r="V1984" s="143">
        <v>252</v>
      </c>
      <c r="W1984" s="142">
        <f t="shared" si="915"/>
        <v>1.0048156150000001</v>
      </c>
      <c r="X1984" s="135">
        <f t="shared" si="916"/>
        <v>3.3573276600000002</v>
      </c>
      <c r="Y1984" s="135">
        <f t="shared" si="917"/>
        <v>0</v>
      </c>
      <c r="Z1984" s="148" t="str">
        <f t="shared" si="926"/>
        <v>A+J=</v>
      </c>
      <c r="AA1984" s="140">
        <f t="shared" si="927"/>
        <v>46042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4"/>
      <c r="DX1984" s="1"/>
      <c r="DY1984" s="1"/>
      <c r="DZ1984" s="1"/>
      <c r="EA1984" s="1"/>
      <c r="EB1984" s="1"/>
      <c r="EC1984" s="1"/>
    </row>
    <row r="1985" spans="1:133" ht="15" x14ac:dyDescent="0.2">
      <c r="A1985" s="134">
        <f t="shared" si="918"/>
        <v>46038</v>
      </c>
      <c r="B1985" s="135">
        <f t="shared" si="910"/>
        <v>700.94892578000008</v>
      </c>
      <c r="C1985" s="220">
        <f t="shared" si="909"/>
        <v>485.65000997010247</v>
      </c>
      <c r="D1985" s="136">
        <f t="shared" si="919"/>
        <v>6997.15</v>
      </c>
      <c r="E1985" s="137">
        <f t="shared" si="931"/>
        <v>7036.33</v>
      </c>
      <c r="F1985" s="138">
        <f t="shared" si="932"/>
        <v>45983</v>
      </c>
      <c r="G1985" s="139">
        <f t="shared" si="911"/>
        <v>5.5994226220676957E-3</v>
      </c>
      <c r="H1985" s="140">
        <f t="shared" si="924"/>
        <v>46042</v>
      </c>
      <c r="I1985" s="140">
        <f t="shared" si="912"/>
        <v>46042</v>
      </c>
      <c r="J1985" s="141">
        <f t="shared" si="920"/>
        <v>19</v>
      </c>
      <c r="K1985" s="141">
        <f t="shared" si="934"/>
        <v>17</v>
      </c>
      <c r="L1985" s="8">
        <f t="shared" si="921"/>
        <v>1.00500853</v>
      </c>
      <c r="M1985" s="142">
        <f t="shared" si="933"/>
        <v>1.00559942</v>
      </c>
      <c r="N1985" s="142">
        <f t="shared" si="928"/>
        <v>1.4288164879822185</v>
      </c>
      <c r="O1985" s="135">
        <f t="shared" si="930"/>
        <v>1.4359727499999999</v>
      </c>
      <c r="P1985" s="135">
        <f t="shared" si="913"/>
        <v>697.38018035000005</v>
      </c>
      <c r="Q1985" s="190">
        <f t="shared" si="925"/>
        <v>0</v>
      </c>
      <c r="R1985" s="191">
        <f t="shared" si="922"/>
        <v>0</v>
      </c>
      <c r="S1985" s="135">
        <f t="shared" si="914"/>
        <v>0</v>
      </c>
      <c r="T1985" s="145">
        <f t="shared" si="923"/>
        <v>7.8600000000000003E-2</v>
      </c>
      <c r="U1985" s="143">
        <f t="shared" si="929"/>
        <v>17</v>
      </c>
      <c r="V1985" s="143">
        <v>252</v>
      </c>
      <c r="W1985" s="142">
        <f t="shared" si="915"/>
        <v>1.0051173600000001</v>
      </c>
      <c r="X1985" s="135">
        <f t="shared" si="916"/>
        <v>3.5687454299999999</v>
      </c>
      <c r="Y1985" s="135">
        <f t="shared" si="917"/>
        <v>0</v>
      </c>
      <c r="Z1985" s="148" t="str">
        <f t="shared" si="926"/>
        <v>A+J=</v>
      </c>
      <c r="AA1985" s="140">
        <f t="shared" si="927"/>
        <v>46042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4"/>
      <c r="DX1985" s="1"/>
      <c r="DY1985" s="1"/>
      <c r="DZ1985" s="1"/>
      <c r="EA1985" s="1"/>
      <c r="EB1985" s="1"/>
      <c r="EC1985" s="1"/>
    </row>
    <row r="1986" spans="1:133" ht="15" x14ac:dyDescent="0.2">
      <c r="A1986" s="134">
        <f t="shared" si="918"/>
        <v>46039</v>
      </c>
      <c r="B1986" s="135">
        <f t="shared" si="910"/>
        <v>701.36551423000003</v>
      </c>
      <c r="C1986" s="220">
        <f t="shared" si="909"/>
        <v>485.65000997010247</v>
      </c>
      <c r="D1986" s="136">
        <f t="shared" si="919"/>
        <v>6997.15</v>
      </c>
      <c r="E1986" s="137">
        <f t="shared" si="931"/>
        <v>7036.33</v>
      </c>
      <c r="F1986" s="138">
        <f t="shared" si="932"/>
        <v>45983</v>
      </c>
      <c r="G1986" s="139">
        <f t="shared" si="911"/>
        <v>5.5994226220676957E-3</v>
      </c>
      <c r="H1986" s="140">
        <f t="shared" si="924"/>
        <v>46042</v>
      </c>
      <c r="I1986" s="140">
        <f t="shared" si="912"/>
        <v>46042</v>
      </c>
      <c r="J1986" s="141">
        <f t="shared" si="920"/>
        <v>19</v>
      </c>
      <c r="K1986" s="141">
        <f t="shared" si="934"/>
        <v>18</v>
      </c>
      <c r="L1986" s="8">
        <f t="shared" si="921"/>
        <v>1.00530393</v>
      </c>
      <c r="M1986" s="142">
        <f t="shared" si="933"/>
        <v>1.00559942</v>
      </c>
      <c r="N1986" s="142">
        <f t="shared" si="928"/>
        <v>1.4288164879822185</v>
      </c>
      <c r="O1986" s="135">
        <f t="shared" si="930"/>
        <v>1.43639483</v>
      </c>
      <c r="P1986" s="135">
        <f t="shared" si="913"/>
        <v>697.58516351000003</v>
      </c>
      <c r="Q1986" s="190">
        <f t="shared" si="925"/>
        <v>0</v>
      </c>
      <c r="R1986" s="191">
        <f t="shared" si="922"/>
        <v>0</v>
      </c>
      <c r="S1986" s="135">
        <f t="shared" si="914"/>
        <v>0</v>
      </c>
      <c r="T1986" s="145">
        <f t="shared" si="923"/>
        <v>7.8600000000000003E-2</v>
      </c>
      <c r="U1986" s="143">
        <f t="shared" si="929"/>
        <v>18</v>
      </c>
      <c r="V1986" s="143">
        <v>252</v>
      </c>
      <c r="W1986" s="142">
        <f t="shared" si="915"/>
        <v>1.0054191960000001</v>
      </c>
      <c r="X1986" s="135">
        <f t="shared" si="916"/>
        <v>3.7803507199999999</v>
      </c>
      <c r="Y1986" s="135">
        <f t="shared" si="917"/>
        <v>0</v>
      </c>
      <c r="Z1986" s="148" t="str">
        <f t="shared" si="926"/>
        <v>A+J=</v>
      </c>
      <c r="AA1986" s="140">
        <f t="shared" si="927"/>
        <v>46042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4"/>
      <c r="DX1986" s="1"/>
      <c r="DY1986" s="1"/>
      <c r="DZ1986" s="1"/>
      <c r="EA1986" s="1"/>
      <c r="EB1986" s="1"/>
      <c r="EC1986" s="1"/>
    </row>
    <row r="1987" spans="1:133" ht="15" x14ac:dyDescent="0.2">
      <c r="A1987" s="134">
        <f t="shared" si="918"/>
        <v>46040</v>
      </c>
      <c r="B1987" s="135">
        <f t="shared" si="910"/>
        <v>701.36551423000003</v>
      </c>
      <c r="C1987" s="220">
        <f t="shared" si="909"/>
        <v>485.65000997010247</v>
      </c>
      <c r="D1987" s="136">
        <f t="shared" si="919"/>
        <v>6997.15</v>
      </c>
      <c r="E1987" s="137">
        <f t="shared" si="931"/>
        <v>7036.33</v>
      </c>
      <c r="F1987" s="138">
        <f t="shared" si="932"/>
        <v>45983</v>
      </c>
      <c r="G1987" s="139">
        <f t="shared" si="911"/>
        <v>5.5994226220676957E-3</v>
      </c>
      <c r="H1987" s="140">
        <f t="shared" si="924"/>
        <v>46042</v>
      </c>
      <c r="I1987" s="140">
        <f t="shared" si="912"/>
        <v>46042</v>
      </c>
      <c r="J1987" s="141">
        <f t="shared" si="920"/>
        <v>19</v>
      </c>
      <c r="K1987" s="141">
        <f t="shared" si="934"/>
        <v>18</v>
      </c>
      <c r="L1987" s="8">
        <f t="shared" si="921"/>
        <v>1.00530393</v>
      </c>
      <c r="M1987" s="142">
        <f t="shared" si="933"/>
        <v>1.00559942</v>
      </c>
      <c r="N1987" s="142">
        <f t="shared" si="928"/>
        <v>1.4288164879822185</v>
      </c>
      <c r="O1987" s="135">
        <f t="shared" si="930"/>
        <v>1.43639483</v>
      </c>
      <c r="P1987" s="135">
        <f t="shared" si="913"/>
        <v>697.58516351000003</v>
      </c>
      <c r="Q1987" s="190">
        <f t="shared" si="925"/>
        <v>0</v>
      </c>
      <c r="R1987" s="191">
        <f t="shared" si="922"/>
        <v>0</v>
      </c>
      <c r="S1987" s="135">
        <f t="shared" si="914"/>
        <v>0</v>
      </c>
      <c r="T1987" s="145">
        <f t="shared" si="923"/>
        <v>7.8600000000000003E-2</v>
      </c>
      <c r="U1987" s="143">
        <f t="shared" si="929"/>
        <v>18</v>
      </c>
      <c r="V1987" s="143">
        <v>252</v>
      </c>
      <c r="W1987" s="142">
        <f t="shared" si="915"/>
        <v>1.0054191960000001</v>
      </c>
      <c r="X1987" s="135">
        <f t="shared" si="916"/>
        <v>3.7803507199999999</v>
      </c>
      <c r="Y1987" s="135">
        <f t="shared" si="917"/>
        <v>0</v>
      </c>
      <c r="Z1987" s="148" t="str">
        <f t="shared" si="926"/>
        <v>A+J=</v>
      </c>
      <c r="AA1987" s="140">
        <f t="shared" si="927"/>
        <v>46042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4"/>
      <c r="DX1987" s="1"/>
      <c r="DY1987" s="1"/>
      <c r="DZ1987" s="1"/>
      <c r="EA1987" s="1"/>
      <c r="EB1987" s="1"/>
      <c r="EC1987" s="1"/>
    </row>
    <row r="1988" spans="1:133" ht="15" x14ac:dyDescent="0.2">
      <c r="A1988" s="134">
        <f t="shared" si="918"/>
        <v>46041</v>
      </c>
      <c r="B1988" s="135">
        <f t="shared" si="910"/>
        <v>701.36551423000003</v>
      </c>
      <c r="C1988" s="220">
        <f t="shared" si="909"/>
        <v>485.65000997010247</v>
      </c>
      <c r="D1988" s="136">
        <f t="shared" si="919"/>
        <v>6997.15</v>
      </c>
      <c r="E1988" s="137">
        <f t="shared" si="931"/>
        <v>7036.33</v>
      </c>
      <c r="F1988" s="138">
        <f t="shared" si="932"/>
        <v>45983</v>
      </c>
      <c r="G1988" s="139">
        <f t="shared" si="911"/>
        <v>5.5994226220676957E-3</v>
      </c>
      <c r="H1988" s="140">
        <f t="shared" si="924"/>
        <v>46042</v>
      </c>
      <c r="I1988" s="140">
        <f t="shared" si="912"/>
        <v>46042</v>
      </c>
      <c r="J1988" s="141">
        <f t="shared" si="920"/>
        <v>19</v>
      </c>
      <c r="K1988" s="141">
        <f t="shared" si="934"/>
        <v>18</v>
      </c>
      <c r="L1988" s="8">
        <f t="shared" si="921"/>
        <v>1.00530393</v>
      </c>
      <c r="M1988" s="142">
        <f t="shared" si="933"/>
        <v>1.00559942</v>
      </c>
      <c r="N1988" s="142">
        <f t="shared" si="928"/>
        <v>1.4288164879822185</v>
      </c>
      <c r="O1988" s="135">
        <f t="shared" si="930"/>
        <v>1.43639483</v>
      </c>
      <c r="P1988" s="135">
        <f t="shared" si="913"/>
        <v>697.58516351000003</v>
      </c>
      <c r="Q1988" s="190">
        <f t="shared" si="925"/>
        <v>0</v>
      </c>
      <c r="R1988" s="191">
        <f t="shared" si="922"/>
        <v>0</v>
      </c>
      <c r="S1988" s="135">
        <f t="shared" si="914"/>
        <v>0</v>
      </c>
      <c r="T1988" s="145">
        <f t="shared" si="923"/>
        <v>7.8600000000000003E-2</v>
      </c>
      <c r="U1988" s="143">
        <f t="shared" si="929"/>
        <v>18</v>
      </c>
      <c r="V1988" s="143">
        <v>252</v>
      </c>
      <c r="W1988" s="142">
        <f t="shared" si="915"/>
        <v>1.0054191960000001</v>
      </c>
      <c r="X1988" s="135">
        <f t="shared" si="916"/>
        <v>3.7803507199999999</v>
      </c>
      <c r="Y1988" s="135">
        <f t="shared" si="917"/>
        <v>0</v>
      </c>
      <c r="Z1988" s="148" t="str">
        <f t="shared" si="926"/>
        <v>A+J=</v>
      </c>
      <c r="AA1988" s="140">
        <f t="shared" si="927"/>
        <v>46042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4"/>
      <c r="DX1988" s="1"/>
      <c r="DY1988" s="1"/>
      <c r="DZ1988" s="1"/>
      <c r="EA1988" s="1"/>
      <c r="EB1988" s="1"/>
      <c r="EC1988" s="1"/>
    </row>
    <row r="1989" spans="1:133" ht="15" x14ac:dyDescent="0.2">
      <c r="A1989" s="134">
        <f t="shared" si="918"/>
        <v>46042</v>
      </c>
      <c r="B1989" s="135">
        <f t="shared" si="910"/>
        <v>701.78234782999994</v>
      </c>
      <c r="C1989" s="220">
        <f t="shared" si="909"/>
        <v>485.65000997010247</v>
      </c>
      <c r="D1989" s="136">
        <f t="shared" si="919"/>
        <v>6997.15</v>
      </c>
      <c r="E1989" s="137">
        <f t="shared" si="931"/>
        <v>7036.33</v>
      </c>
      <c r="F1989" s="138">
        <f t="shared" si="932"/>
        <v>45983</v>
      </c>
      <c r="G1989" s="139">
        <f t="shared" si="911"/>
        <v>5.5994226220676957E-3</v>
      </c>
      <c r="H1989" s="140">
        <f t="shared" si="924"/>
        <v>46073</v>
      </c>
      <c r="I1989" s="140">
        <f t="shared" si="912"/>
        <v>46042</v>
      </c>
      <c r="J1989" s="141">
        <f t="shared" si="920"/>
        <v>19</v>
      </c>
      <c r="K1989" s="141">
        <f t="shared" si="934"/>
        <v>19</v>
      </c>
      <c r="L1989" s="8">
        <f t="shared" si="921"/>
        <v>1.00559942</v>
      </c>
      <c r="M1989" s="142">
        <f t="shared" si="933"/>
        <v>1.00559942</v>
      </c>
      <c r="N1989" s="142">
        <f t="shared" si="928"/>
        <v>1.4288164879822185</v>
      </c>
      <c r="O1989" s="135">
        <f t="shared" si="930"/>
        <v>1.4368170300000001</v>
      </c>
      <c r="P1989" s="135">
        <f t="shared" si="913"/>
        <v>697.79020493999997</v>
      </c>
      <c r="Q1989" s="190">
        <f t="shared" si="925"/>
        <v>65</v>
      </c>
      <c r="R1989" s="191">
        <f t="shared" si="922"/>
        <v>2.1457561464111163E-2</v>
      </c>
      <c r="S1989" s="135">
        <f t="shared" si="914"/>
        <v>14.972876210000001</v>
      </c>
      <c r="T1989" s="145">
        <f t="shared" si="923"/>
        <v>7.8600000000000003E-2</v>
      </c>
      <c r="U1989" s="143">
        <f t="shared" si="929"/>
        <v>19</v>
      </c>
      <c r="V1989" s="143">
        <v>252</v>
      </c>
      <c r="W1989" s="142">
        <f t="shared" si="915"/>
        <v>1.005721122</v>
      </c>
      <c r="X1989" s="135">
        <f t="shared" si="916"/>
        <v>3.9921428900000002</v>
      </c>
      <c r="Y1989" s="135">
        <f t="shared" si="917"/>
        <v>18.965019099999999</v>
      </c>
      <c r="Z1989" s="148" t="str">
        <f t="shared" si="926"/>
        <v>A+J=</v>
      </c>
      <c r="AA1989" s="140">
        <f t="shared" si="927"/>
        <v>46042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4"/>
      <c r="DX1989" s="1"/>
      <c r="DY1989" s="1"/>
      <c r="DZ1989" s="1"/>
      <c r="EA1989" s="1"/>
      <c r="EB1989" s="1"/>
      <c r="EC1989" s="1"/>
    </row>
    <row r="1990" spans="1:133" ht="15" x14ac:dyDescent="0.2">
      <c r="A1990" s="134">
        <f t="shared" si="918"/>
        <v>46043</v>
      </c>
      <c r="B1990" s="135">
        <f t="shared" si="910"/>
        <v>683.20401291000007</v>
      </c>
      <c r="C1990" s="220">
        <f t="shared" si="909"/>
        <v>475.22914503227526</v>
      </c>
      <c r="D1990" s="136">
        <f t="shared" si="919"/>
        <v>6997.15</v>
      </c>
      <c r="E1990" s="137">
        <f t="shared" si="931"/>
        <v>7036.33</v>
      </c>
      <c r="F1990" s="138">
        <f t="shared" si="932"/>
        <v>46011</v>
      </c>
      <c r="G1990" s="139">
        <f t="shared" si="911"/>
        <v>5.5994226220676957E-3</v>
      </c>
      <c r="H1990" s="140">
        <f t="shared" si="924"/>
        <v>46073</v>
      </c>
      <c r="I1990" s="140">
        <f t="shared" si="912"/>
        <v>46073</v>
      </c>
      <c r="J1990" s="141">
        <f t="shared" si="920"/>
        <v>21</v>
      </c>
      <c r="K1990" s="141">
        <f t="shared" si="934"/>
        <v>1</v>
      </c>
      <c r="L1990" s="8">
        <f t="shared" si="921"/>
        <v>1.0002659300000001</v>
      </c>
      <c r="M1990" s="142">
        <f t="shared" si="933"/>
        <v>1.00559942</v>
      </c>
      <c r="N1990" s="142">
        <f t="shared" si="928"/>
        <v>1.436817031601356</v>
      </c>
      <c r="O1990" s="135">
        <f t="shared" si="930"/>
        <v>1.4371991200000001</v>
      </c>
      <c r="P1990" s="135">
        <f t="shared" si="913"/>
        <v>682.99890903000005</v>
      </c>
      <c r="Q1990" s="190">
        <f t="shared" si="925"/>
        <v>0</v>
      </c>
      <c r="R1990" s="191">
        <f t="shared" si="922"/>
        <v>0</v>
      </c>
      <c r="S1990" s="135">
        <f t="shared" si="914"/>
        <v>0</v>
      </c>
      <c r="T1990" s="145">
        <f t="shared" si="923"/>
        <v>7.8600000000000003E-2</v>
      </c>
      <c r="U1990" s="143">
        <f t="shared" si="929"/>
        <v>1</v>
      </c>
      <c r="V1990" s="143">
        <v>252</v>
      </c>
      <c r="W1990" s="142">
        <f t="shared" si="915"/>
        <v>1.0003002990000001</v>
      </c>
      <c r="X1990" s="135">
        <f t="shared" si="916"/>
        <v>0.20510387999999999</v>
      </c>
      <c r="Y1990" s="135">
        <f t="shared" si="917"/>
        <v>0</v>
      </c>
      <c r="Z1990" s="148" t="str">
        <f t="shared" si="926"/>
        <v>A+J=</v>
      </c>
      <c r="AA1990" s="140">
        <f t="shared" si="927"/>
        <v>46073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4"/>
      <c r="DX1990" s="1"/>
      <c r="DY1990" s="1"/>
      <c r="DZ1990" s="1"/>
      <c r="EA1990" s="1"/>
      <c r="EB1990" s="1"/>
      <c r="EC1990" s="1"/>
    </row>
    <row r="1991" spans="1:133" ht="15" x14ac:dyDescent="0.2">
      <c r="A1991" s="134">
        <f t="shared" si="918"/>
        <v>46044</v>
      </c>
      <c r="B1991" s="135">
        <f t="shared" si="910"/>
        <v>683.59091451999996</v>
      </c>
      <c r="C1991" s="220">
        <f t="shared" si="909"/>
        <v>475.22914503227526</v>
      </c>
      <c r="D1991" s="136">
        <f t="shared" si="919"/>
        <v>6997.15</v>
      </c>
      <c r="E1991" s="137">
        <f t="shared" si="931"/>
        <v>7036.33</v>
      </c>
      <c r="F1991" s="138">
        <f t="shared" si="932"/>
        <v>46011</v>
      </c>
      <c r="G1991" s="139">
        <f t="shared" si="911"/>
        <v>5.5994226220676957E-3</v>
      </c>
      <c r="H1991" s="140">
        <f t="shared" si="924"/>
        <v>46073</v>
      </c>
      <c r="I1991" s="140">
        <f t="shared" si="912"/>
        <v>46073</v>
      </c>
      <c r="J1991" s="141">
        <f t="shared" si="920"/>
        <v>21</v>
      </c>
      <c r="K1991" s="141">
        <f t="shared" si="934"/>
        <v>2</v>
      </c>
      <c r="L1991" s="8">
        <f t="shared" si="921"/>
        <v>1.00053193</v>
      </c>
      <c r="M1991" s="142">
        <f t="shared" si="933"/>
        <v>1.00559942</v>
      </c>
      <c r="N1991" s="142">
        <f t="shared" si="928"/>
        <v>1.436817031601356</v>
      </c>
      <c r="O1991" s="135">
        <f t="shared" si="930"/>
        <v>1.4375813099999999</v>
      </c>
      <c r="P1991" s="135">
        <f t="shared" si="913"/>
        <v>683.18053685999996</v>
      </c>
      <c r="Q1991" s="190">
        <f t="shared" si="925"/>
        <v>0</v>
      </c>
      <c r="R1991" s="191">
        <f t="shared" si="922"/>
        <v>0</v>
      </c>
      <c r="S1991" s="135">
        <f t="shared" si="914"/>
        <v>0</v>
      </c>
      <c r="T1991" s="145">
        <f t="shared" si="923"/>
        <v>7.8600000000000003E-2</v>
      </c>
      <c r="U1991" s="143">
        <f t="shared" si="929"/>
        <v>2</v>
      </c>
      <c r="V1991" s="143">
        <v>252</v>
      </c>
      <c r="W1991" s="142">
        <f t="shared" si="915"/>
        <v>1.0006006869999999</v>
      </c>
      <c r="X1991" s="135">
        <f t="shared" si="916"/>
        <v>0.41037765999999998</v>
      </c>
      <c r="Y1991" s="135">
        <f t="shared" si="917"/>
        <v>0</v>
      </c>
      <c r="Z1991" s="148" t="str">
        <f t="shared" si="926"/>
        <v>A+J=</v>
      </c>
      <c r="AA1991" s="140">
        <f t="shared" si="927"/>
        <v>46073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4"/>
      <c r="DX1991" s="1"/>
      <c r="DY1991" s="1"/>
      <c r="DZ1991" s="1"/>
      <c r="EA1991" s="1"/>
      <c r="EB1991" s="1"/>
      <c r="EC1991" s="1"/>
    </row>
    <row r="1992" spans="1:133" ht="15" x14ac:dyDescent="0.2">
      <c r="A1992" s="134">
        <f t="shared" si="918"/>
        <v>46045</v>
      </c>
      <c r="B1992" s="135">
        <f t="shared" si="910"/>
        <v>683.97803974999999</v>
      </c>
      <c r="C1992" s="220">
        <f t="shared" si="909"/>
        <v>475.22914503227526</v>
      </c>
      <c r="D1992" s="136">
        <f t="shared" si="919"/>
        <v>6997.15</v>
      </c>
      <c r="E1992" s="137">
        <f t="shared" si="931"/>
        <v>7036.33</v>
      </c>
      <c r="F1992" s="138">
        <f t="shared" si="932"/>
        <v>46011</v>
      </c>
      <c r="G1992" s="139">
        <f t="shared" si="911"/>
        <v>5.5994226220676957E-3</v>
      </c>
      <c r="H1992" s="140">
        <f t="shared" si="924"/>
        <v>46073</v>
      </c>
      <c r="I1992" s="140">
        <f t="shared" si="912"/>
        <v>46073</v>
      </c>
      <c r="J1992" s="141">
        <f t="shared" si="920"/>
        <v>21</v>
      </c>
      <c r="K1992" s="141">
        <f t="shared" si="934"/>
        <v>3</v>
      </c>
      <c r="L1992" s="8">
        <f t="shared" si="921"/>
        <v>1.0007980000000001</v>
      </c>
      <c r="M1992" s="142">
        <f t="shared" si="933"/>
        <v>1.00559942</v>
      </c>
      <c r="N1992" s="142">
        <f t="shared" si="928"/>
        <v>1.436817031601356</v>
      </c>
      <c r="O1992" s="135">
        <f t="shared" si="930"/>
        <v>1.4379636099999999</v>
      </c>
      <c r="P1992" s="135">
        <f t="shared" si="913"/>
        <v>683.36221695999996</v>
      </c>
      <c r="Q1992" s="190">
        <f t="shared" si="925"/>
        <v>0</v>
      </c>
      <c r="R1992" s="191">
        <f t="shared" si="922"/>
        <v>0</v>
      </c>
      <c r="S1992" s="135">
        <f t="shared" si="914"/>
        <v>0</v>
      </c>
      <c r="T1992" s="145">
        <f t="shared" si="923"/>
        <v>7.8600000000000003E-2</v>
      </c>
      <c r="U1992" s="143">
        <f t="shared" si="929"/>
        <v>3</v>
      </c>
      <c r="V1992" s="143">
        <v>252</v>
      </c>
      <c r="W1992" s="142">
        <f t="shared" si="915"/>
        <v>1.000901166</v>
      </c>
      <c r="X1992" s="135">
        <f t="shared" si="916"/>
        <v>0.61582278999999995</v>
      </c>
      <c r="Y1992" s="135">
        <f t="shared" si="917"/>
        <v>0</v>
      </c>
      <c r="Z1992" s="148" t="str">
        <f t="shared" si="926"/>
        <v>A+J=</v>
      </c>
      <c r="AA1992" s="140">
        <f t="shared" si="927"/>
        <v>46073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4"/>
      <c r="DX1992" s="1"/>
      <c r="DY1992" s="1"/>
      <c r="DZ1992" s="1"/>
      <c r="EA1992" s="1"/>
      <c r="EB1992" s="1"/>
      <c r="EC1992" s="1"/>
    </row>
    <row r="1993" spans="1:133" ht="15" x14ac:dyDescent="0.2">
      <c r="A1993" s="134">
        <f t="shared" si="918"/>
        <v>46046</v>
      </c>
      <c r="B1993" s="135">
        <f t="shared" si="910"/>
        <v>684.36537920000001</v>
      </c>
      <c r="C1993" s="220">
        <f t="shared" ref="C1993:C2056" si="935">C1992-(S1992/O1992)</f>
        <v>475.22914503227526</v>
      </c>
      <c r="D1993" s="136">
        <f t="shared" si="919"/>
        <v>6997.15</v>
      </c>
      <c r="E1993" s="137">
        <f t="shared" si="931"/>
        <v>7036.33</v>
      </c>
      <c r="F1993" s="138">
        <f t="shared" si="932"/>
        <v>46011</v>
      </c>
      <c r="G1993" s="139">
        <f t="shared" si="911"/>
        <v>5.5994226220676957E-3</v>
      </c>
      <c r="H1993" s="140">
        <f t="shared" si="924"/>
        <v>46073</v>
      </c>
      <c r="I1993" s="140">
        <f t="shared" si="912"/>
        <v>46073</v>
      </c>
      <c r="J1993" s="141">
        <f t="shared" si="920"/>
        <v>21</v>
      </c>
      <c r="K1993" s="141">
        <f t="shared" si="934"/>
        <v>4</v>
      </c>
      <c r="L1993" s="8">
        <f t="shared" si="921"/>
        <v>1.00106414</v>
      </c>
      <c r="M1993" s="142">
        <f t="shared" si="933"/>
        <v>1.00559942</v>
      </c>
      <c r="N1993" s="142">
        <f t="shared" si="928"/>
        <v>1.436817031601356</v>
      </c>
      <c r="O1993" s="135">
        <f t="shared" si="930"/>
        <v>1.4383459999999999</v>
      </c>
      <c r="P1993" s="135">
        <f t="shared" si="913"/>
        <v>683.54393984000001</v>
      </c>
      <c r="Q1993" s="190">
        <f t="shared" si="925"/>
        <v>0</v>
      </c>
      <c r="R1993" s="191">
        <f t="shared" si="922"/>
        <v>0</v>
      </c>
      <c r="S1993" s="135">
        <f t="shared" si="914"/>
        <v>0</v>
      </c>
      <c r="T1993" s="145">
        <f t="shared" si="923"/>
        <v>7.8600000000000003E-2</v>
      </c>
      <c r="U1993" s="143">
        <f t="shared" si="929"/>
        <v>4</v>
      </c>
      <c r="V1993" s="143">
        <v>252</v>
      </c>
      <c r="W1993" s="142">
        <f t="shared" si="915"/>
        <v>1.0012017360000001</v>
      </c>
      <c r="X1993" s="135">
        <f t="shared" si="916"/>
        <v>0.82143935999999995</v>
      </c>
      <c r="Y1993" s="135">
        <f t="shared" si="917"/>
        <v>0</v>
      </c>
      <c r="Z1993" s="148" t="str">
        <f t="shared" si="926"/>
        <v>A+J=</v>
      </c>
      <c r="AA1993" s="140">
        <f t="shared" si="927"/>
        <v>46073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4"/>
      <c r="DX1993" s="1"/>
      <c r="DY1993" s="1"/>
      <c r="DZ1993" s="1"/>
      <c r="EA1993" s="1"/>
      <c r="EB1993" s="1"/>
      <c r="EC1993" s="1"/>
    </row>
    <row r="1994" spans="1:133" ht="15" x14ac:dyDescent="0.2">
      <c r="A1994" s="134">
        <f t="shared" si="918"/>
        <v>46047</v>
      </c>
      <c r="B1994" s="135">
        <f t="shared" ref="B1994:B2057" si="936">(P1994+X1994)</f>
        <v>684.36537920000001</v>
      </c>
      <c r="C1994" s="220">
        <f t="shared" si="935"/>
        <v>475.22914503227526</v>
      </c>
      <c r="D1994" s="136">
        <f t="shared" si="919"/>
        <v>6997.15</v>
      </c>
      <c r="E1994" s="137">
        <f t="shared" si="931"/>
        <v>7036.33</v>
      </c>
      <c r="F1994" s="138">
        <f t="shared" si="932"/>
        <v>46011</v>
      </c>
      <c r="G1994" s="139">
        <f t="shared" ref="G1994:G2057" si="937">(E1994/D1994)-1</f>
        <v>5.5994226220676957E-3</v>
      </c>
      <c r="H1994" s="140">
        <f t="shared" si="924"/>
        <v>46073</v>
      </c>
      <c r="I1994" s="140">
        <f t="shared" ref="I1994:I2057" si="938">IF(A1994&gt;I1993,H1994,I1993)</f>
        <v>46073</v>
      </c>
      <c r="J1994" s="141">
        <f t="shared" si="920"/>
        <v>21</v>
      </c>
      <c r="K1994" s="141">
        <f t="shared" si="934"/>
        <v>4</v>
      </c>
      <c r="L1994" s="8">
        <f t="shared" si="921"/>
        <v>1.00106414</v>
      </c>
      <c r="M1994" s="142">
        <f t="shared" si="933"/>
        <v>1.00559942</v>
      </c>
      <c r="N1994" s="142">
        <f t="shared" si="928"/>
        <v>1.436817031601356</v>
      </c>
      <c r="O1994" s="135">
        <f t="shared" si="930"/>
        <v>1.4383459999999999</v>
      </c>
      <c r="P1994" s="135">
        <f t="shared" ref="P1994:P2057" si="939">TRUNC(C1994*O1994,8)</f>
        <v>683.54393984000001</v>
      </c>
      <c r="Q1994" s="190">
        <f t="shared" si="925"/>
        <v>0</v>
      </c>
      <c r="R1994" s="191">
        <f t="shared" si="922"/>
        <v>0</v>
      </c>
      <c r="S1994" s="135">
        <f t="shared" ref="S1994:S2057" si="940">IF(R1994&gt;0,TRUNC(R1994*P1994,8),0)</f>
        <v>0</v>
      </c>
      <c r="T1994" s="145">
        <f t="shared" si="923"/>
        <v>7.8600000000000003E-2</v>
      </c>
      <c r="U1994" s="143">
        <f t="shared" si="929"/>
        <v>4</v>
      </c>
      <c r="V1994" s="143">
        <v>252</v>
      </c>
      <c r="W1994" s="142">
        <f t="shared" ref="W1994:W2057" si="941">ROUND((1+T1994)^TRUNC((U1994/V1994),9),9)</f>
        <v>1.0012017360000001</v>
      </c>
      <c r="X1994" s="135">
        <f t="shared" ref="X1994:X2057" si="942">TRUNC((P1994*(W1994-1)),8)</f>
        <v>0.82143935999999995</v>
      </c>
      <c r="Y1994" s="135">
        <f t="shared" ref="Y1994:Y2057" si="943">IF(Q1994&gt;0,S1994+X1994,0)</f>
        <v>0</v>
      </c>
      <c r="Z1994" s="148" t="str">
        <f t="shared" si="926"/>
        <v>A+J=</v>
      </c>
      <c r="AA1994" s="140">
        <f t="shared" si="927"/>
        <v>46073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4"/>
      <c r="DX1994" s="1"/>
      <c r="DY1994" s="1"/>
      <c r="DZ1994" s="1"/>
      <c r="EA1994" s="1"/>
      <c r="EB1994" s="1"/>
      <c r="EC1994" s="1"/>
    </row>
    <row r="1995" spans="1:133" ht="15" x14ac:dyDescent="0.2">
      <c r="A1995" s="134">
        <f t="shared" ref="A1995:A2058" si="944">(A1994+1)</f>
        <v>46048</v>
      </c>
      <c r="B1995" s="135">
        <f t="shared" si="936"/>
        <v>684.36537920000001</v>
      </c>
      <c r="C1995" s="220">
        <f t="shared" si="935"/>
        <v>475.22914503227526</v>
      </c>
      <c r="D1995" s="136">
        <f t="shared" ref="D1995:D2058" si="945">IF(E1995=E1994,D1994,E1994)</f>
        <v>6997.15</v>
      </c>
      <c r="E1995" s="137">
        <f t="shared" si="931"/>
        <v>7036.33</v>
      </c>
      <c r="F1995" s="138">
        <f t="shared" si="932"/>
        <v>46011</v>
      </c>
      <c r="G1995" s="139">
        <f t="shared" si="937"/>
        <v>5.5994226220676957E-3</v>
      </c>
      <c r="H1995" s="140">
        <f t="shared" si="924"/>
        <v>46073</v>
      </c>
      <c r="I1995" s="140">
        <f t="shared" si="938"/>
        <v>46073</v>
      </c>
      <c r="J1995" s="141">
        <f t="shared" ref="J1995:J2058" si="946">IF(I1995=I1994,J1994,NETWORKDAYS(I1994,I1995,$AD$148:$AD$502)-1)</f>
        <v>21</v>
      </c>
      <c r="K1995" s="141">
        <f t="shared" si="934"/>
        <v>4</v>
      </c>
      <c r="L1995" s="8">
        <f t="shared" ref="L1995:L2058" si="947">IF(E1995&lt;D1995,1,TRUNC((E1995/D1995)^TRUNC((K1995/J1995),9),8))</f>
        <v>1.00106414</v>
      </c>
      <c r="M1995" s="142">
        <f t="shared" si="933"/>
        <v>1.00559942</v>
      </c>
      <c r="N1995" s="142">
        <f t="shared" si="928"/>
        <v>1.436817031601356</v>
      </c>
      <c r="O1995" s="135">
        <f t="shared" si="930"/>
        <v>1.4383459999999999</v>
      </c>
      <c r="P1995" s="135">
        <f t="shared" si="939"/>
        <v>683.54393984000001</v>
      </c>
      <c r="Q1995" s="190">
        <f t="shared" si="925"/>
        <v>0</v>
      </c>
      <c r="R1995" s="191">
        <f t="shared" ref="R1995:R2058" si="948">IF(Q1995&gt;0,VLOOKUP($A1995,$AD$10:$AI$140,6),0)</f>
        <v>0</v>
      </c>
      <c r="S1995" s="135">
        <f t="shared" si="940"/>
        <v>0</v>
      </c>
      <c r="T1995" s="145">
        <f t="shared" ref="T1995:T2058" si="949">(T1994)</f>
        <v>7.8600000000000003E-2</v>
      </c>
      <c r="U1995" s="143">
        <f t="shared" si="929"/>
        <v>4</v>
      </c>
      <c r="V1995" s="143">
        <v>252</v>
      </c>
      <c r="W1995" s="142">
        <f t="shared" si="941"/>
        <v>1.0012017360000001</v>
      </c>
      <c r="X1995" s="135">
        <f t="shared" si="942"/>
        <v>0.82143935999999995</v>
      </c>
      <c r="Y1995" s="135">
        <f t="shared" si="943"/>
        <v>0</v>
      </c>
      <c r="Z1995" s="148" t="str">
        <f t="shared" si="926"/>
        <v>A+J=</v>
      </c>
      <c r="AA1995" s="140">
        <f t="shared" si="927"/>
        <v>46073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4"/>
      <c r="DX1995" s="1"/>
      <c r="DY1995" s="1"/>
      <c r="DZ1995" s="1"/>
      <c r="EA1995" s="1"/>
      <c r="EB1995" s="1"/>
      <c r="EC1995" s="1"/>
    </row>
    <row r="1996" spans="1:133" ht="15" x14ac:dyDescent="0.2">
      <c r="A1996" s="134">
        <f t="shared" si="944"/>
        <v>46049</v>
      </c>
      <c r="B1996" s="135">
        <f t="shared" si="936"/>
        <v>684.75294584000005</v>
      </c>
      <c r="C1996" s="220">
        <f t="shared" si="935"/>
        <v>475.22914503227526</v>
      </c>
      <c r="D1996" s="136">
        <f t="shared" si="945"/>
        <v>6997.15</v>
      </c>
      <c r="E1996" s="137">
        <f t="shared" si="931"/>
        <v>7036.33</v>
      </c>
      <c r="F1996" s="138">
        <f t="shared" si="932"/>
        <v>46011</v>
      </c>
      <c r="G1996" s="139">
        <f t="shared" si="937"/>
        <v>5.5994226220676957E-3</v>
      </c>
      <c r="H1996" s="140">
        <f t="shared" ref="H1996:H2059" si="950">IF(DAY(A1996)=H$9,VLOOKUP(A1996,AH$118:AN$450,4),H1995)</f>
        <v>46073</v>
      </c>
      <c r="I1996" s="140">
        <f t="shared" si="938"/>
        <v>46073</v>
      </c>
      <c r="J1996" s="141">
        <f t="shared" si="946"/>
        <v>21</v>
      </c>
      <c r="K1996" s="141">
        <f t="shared" si="934"/>
        <v>5</v>
      </c>
      <c r="L1996" s="8">
        <f t="shared" si="947"/>
        <v>1.0013303600000001</v>
      </c>
      <c r="M1996" s="142">
        <f t="shared" si="933"/>
        <v>1.00559942</v>
      </c>
      <c r="N1996" s="142">
        <f t="shared" si="928"/>
        <v>1.436817031601356</v>
      </c>
      <c r="O1996" s="135">
        <f t="shared" si="930"/>
        <v>1.43872851</v>
      </c>
      <c r="P1996" s="135">
        <f t="shared" si="939"/>
        <v>683.72571974000005</v>
      </c>
      <c r="Q1996" s="190">
        <f t="shared" ref="Q1996:Q2059" si="951">IF(VLOOKUP(A1996,AD$10:AK$140,8)=VLOOKUP(A1995,AD$10:AK$140,8),0,VLOOKUP(A1996,AD$10:AK$140,8))</f>
        <v>0</v>
      </c>
      <c r="R1996" s="191">
        <f t="shared" si="948"/>
        <v>0</v>
      </c>
      <c r="S1996" s="135">
        <f t="shared" si="940"/>
        <v>0</v>
      </c>
      <c r="T1996" s="145">
        <f t="shared" si="949"/>
        <v>7.8600000000000003E-2</v>
      </c>
      <c r="U1996" s="143">
        <f t="shared" si="929"/>
        <v>5</v>
      </c>
      <c r="V1996" s="143">
        <v>252</v>
      </c>
      <c r="W1996" s="142">
        <f t="shared" si="941"/>
        <v>1.0015023949999999</v>
      </c>
      <c r="X1996" s="135">
        <f t="shared" si="942"/>
        <v>1.0272261</v>
      </c>
      <c r="Y1996" s="135">
        <f t="shared" si="943"/>
        <v>0</v>
      </c>
      <c r="Z1996" s="148" t="str">
        <f t="shared" ref="Z1996:Z2059" si="952">IF($Q1995&gt;0,VLOOKUP($A1995,$AD$10:$AM$140,9),Z1995)</f>
        <v>A+J=</v>
      </c>
      <c r="AA1996" s="140">
        <f t="shared" ref="AA1996:AA2059" si="953">IF($Q1995&gt;0,VLOOKUP($A1995,$AD$10:$AM$140,10),AA1995)</f>
        <v>46073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4"/>
      <c r="DX1996" s="1"/>
      <c r="DY1996" s="1"/>
      <c r="DZ1996" s="1"/>
      <c r="EA1996" s="1"/>
      <c r="EB1996" s="1"/>
      <c r="EC1996" s="1"/>
    </row>
    <row r="1997" spans="1:133" ht="15" x14ac:dyDescent="0.2">
      <c r="A1997" s="134">
        <f t="shared" si="944"/>
        <v>46050</v>
      </c>
      <c r="B1997" s="135">
        <f t="shared" si="936"/>
        <v>685.14072686999998</v>
      </c>
      <c r="C1997" s="220">
        <f t="shared" si="935"/>
        <v>475.22914503227526</v>
      </c>
      <c r="D1997" s="136">
        <f t="shared" si="945"/>
        <v>6997.15</v>
      </c>
      <c r="E1997" s="137">
        <f t="shared" si="931"/>
        <v>7036.33</v>
      </c>
      <c r="F1997" s="138">
        <f t="shared" si="932"/>
        <v>46011</v>
      </c>
      <c r="G1997" s="139">
        <f t="shared" si="937"/>
        <v>5.5994226220676957E-3</v>
      </c>
      <c r="H1997" s="140">
        <f t="shared" si="950"/>
        <v>46073</v>
      </c>
      <c r="I1997" s="140">
        <f t="shared" si="938"/>
        <v>46073</v>
      </c>
      <c r="J1997" s="141">
        <f t="shared" si="946"/>
        <v>21</v>
      </c>
      <c r="K1997" s="141">
        <f t="shared" si="934"/>
        <v>6</v>
      </c>
      <c r="L1997" s="8">
        <f t="shared" si="947"/>
        <v>1.00159664</v>
      </c>
      <c r="M1997" s="142">
        <f t="shared" si="933"/>
        <v>1.00559942</v>
      </c>
      <c r="N1997" s="142">
        <f t="shared" si="928"/>
        <v>1.436817031601356</v>
      </c>
      <c r="O1997" s="135">
        <f t="shared" si="930"/>
        <v>1.43911111</v>
      </c>
      <c r="P1997" s="135">
        <f t="shared" si="939"/>
        <v>683.90754241000002</v>
      </c>
      <c r="Q1997" s="190">
        <f t="shared" si="951"/>
        <v>0</v>
      </c>
      <c r="R1997" s="191">
        <f t="shared" si="948"/>
        <v>0</v>
      </c>
      <c r="S1997" s="135">
        <f t="shared" si="940"/>
        <v>0</v>
      </c>
      <c r="T1997" s="145">
        <f t="shared" si="949"/>
        <v>7.8600000000000003E-2</v>
      </c>
      <c r="U1997" s="143">
        <f t="shared" si="929"/>
        <v>6</v>
      </c>
      <c r="V1997" s="143">
        <v>252</v>
      </c>
      <c r="W1997" s="142">
        <f t="shared" si="941"/>
        <v>1.001803145</v>
      </c>
      <c r="X1997" s="135">
        <f t="shared" si="942"/>
        <v>1.2331844599999999</v>
      </c>
      <c r="Y1997" s="135">
        <f t="shared" si="943"/>
        <v>0</v>
      </c>
      <c r="Z1997" s="148" t="str">
        <f t="shared" si="952"/>
        <v>A+J=</v>
      </c>
      <c r="AA1997" s="140">
        <f t="shared" si="953"/>
        <v>46073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4"/>
      <c r="DX1997" s="1"/>
      <c r="DY1997" s="1"/>
      <c r="DZ1997" s="1"/>
      <c r="EA1997" s="1"/>
      <c r="EB1997" s="1"/>
      <c r="EC1997" s="1"/>
    </row>
    <row r="1998" spans="1:133" ht="15" x14ac:dyDescent="0.2">
      <c r="A1998" s="134">
        <f t="shared" si="944"/>
        <v>46051</v>
      </c>
      <c r="B1998" s="135">
        <f t="shared" si="936"/>
        <v>685.52873121999994</v>
      </c>
      <c r="C1998" s="220">
        <f t="shared" si="935"/>
        <v>475.22914503227526</v>
      </c>
      <c r="D1998" s="136">
        <f t="shared" si="945"/>
        <v>6997.15</v>
      </c>
      <c r="E1998" s="137">
        <f t="shared" si="931"/>
        <v>7036.33</v>
      </c>
      <c r="F1998" s="138">
        <f t="shared" si="932"/>
        <v>46011</v>
      </c>
      <c r="G1998" s="139">
        <f t="shared" si="937"/>
        <v>5.5994226220676957E-3</v>
      </c>
      <c r="H1998" s="140">
        <f t="shared" si="950"/>
        <v>46073</v>
      </c>
      <c r="I1998" s="140">
        <f t="shared" si="938"/>
        <v>46073</v>
      </c>
      <c r="J1998" s="141">
        <f t="shared" si="946"/>
        <v>21</v>
      </c>
      <c r="K1998" s="141">
        <f t="shared" si="934"/>
        <v>7</v>
      </c>
      <c r="L1998" s="8">
        <f t="shared" si="947"/>
        <v>1.0018629999999999</v>
      </c>
      <c r="M1998" s="142">
        <f t="shared" si="933"/>
        <v>1.00559942</v>
      </c>
      <c r="N1998" s="142">
        <f t="shared" si="928"/>
        <v>1.436817031601356</v>
      </c>
      <c r="O1998" s="135">
        <f t="shared" si="930"/>
        <v>1.43949382</v>
      </c>
      <c r="P1998" s="135">
        <f t="shared" si="939"/>
        <v>684.08941734999996</v>
      </c>
      <c r="Q1998" s="190">
        <f t="shared" si="951"/>
        <v>0</v>
      </c>
      <c r="R1998" s="191">
        <f t="shared" si="948"/>
        <v>0</v>
      </c>
      <c r="S1998" s="135">
        <f t="shared" si="940"/>
        <v>0</v>
      </c>
      <c r="T1998" s="145">
        <f t="shared" si="949"/>
        <v>7.8600000000000003E-2</v>
      </c>
      <c r="U1998" s="143">
        <f t="shared" si="929"/>
        <v>7</v>
      </c>
      <c r="V1998" s="143">
        <v>252</v>
      </c>
      <c r="W1998" s="142">
        <f t="shared" si="941"/>
        <v>1.002103985</v>
      </c>
      <c r="X1998" s="135">
        <f t="shared" si="942"/>
        <v>1.4393138700000001</v>
      </c>
      <c r="Y1998" s="135">
        <f t="shared" si="943"/>
        <v>0</v>
      </c>
      <c r="Z1998" s="148" t="str">
        <f t="shared" si="952"/>
        <v>A+J=</v>
      </c>
      <c r="AA1998" s="140">
        <f t="shared" si="953"/>
        <v>46073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4"/>
      <c r="DX1998" s="1"/>
      <c r="DY1998" s="1"/>
      <c r="DZ1998" s="1"/>
      <c r="EA1998" s="1"/>
      <c r="EB1998" s="1"/>
      <c r="EC1998" s="1"/>
    </row>
    <row r="1999" spans="1:133" ht="15" x14ac:dyDescent="0.2">
      <c r="A1999" s="134">
        <f t="shared" si="944"/>
        <v>46052</v>
      </c>
      <c r="B1999" s="135">
        <f t="shared" si="936"/>
        <v>685.91694538999991</v>
      </c>
      <c r="C1999" s="220">
        <f t="shared" si="935"/>
        <v>475.22914503227526</v>
      </c>
      <c r="D1999" s="136">
        <f t="shared" si="945"/>
        <v>6997.15</v>
      </c>
      <c r="E1999" s="137">
        <f t="shared" si="931"/>
        <v>7036.33</v>
      </c>
      <c r="F1999" s="138">
        <f t="shared" si="932"/>
        <v>46011</v>
      </c>
      <c r="G1999" s="139">
        <f t="shared" si="937"/>
        <v>5.5994226220676957E-3</v>
      </c>
      <c r="H1999" s="140">
        <f t="shared" si="950"/>
        <v>46073</v>
      </c>
      <c r="I1999" s="140">
        <f t="shared" si="938"/>
        <v>46073</v>
      </c>
      <c r="J1999" s="141">
        <f t="shared" si="946"/>
        <v>21</v>
      </c>
      <c r="K1999" s="141">
        <f t="shared" si="934"/>
        <v>8</v>
      </c>
      <c r="L1999" s="8">
        <f t="shared" si="947"/>
        <v>1.0021294199999999</v>
      </c>
      <c r="M1999" s="142">
        <f t="shared" si="933"/>
        <v>1.00559942</v>
      </c>
      <c r="N1999" s="142">
        <f t="shared" si="928"/>
        <v>1.436817031601356</v>
      </c>
      <c r="O1999" s="135">
        <f t="shared" si="930"/>
        <v>1.43987661</v>
      </c>
      <c r="P1999" s="135">
        <f t="shared" si="939"/>
        <v>684.27133031999995</v>
      </c>
      <c r="Q1999" s="190">
        <f t="shared" si="951"/>
        <v>0</v>
      </c>
      <c r="R1999" s="191">
        <f t="shared" si="948"/>
        <v>0</v>
      </c>
      <c r="S1999" s="135">
        <f t="shared" si="940"/>
        <v>0</v>
      </c>
      <c r="T1999" s="145">
        <f t="shared" si="949"/>
        <v>7.8600000000000003E-2</v>
      </c>
      <c r="U1999" s="143">
        <f t="shared" si="929"/>
        <v>8</v>
      </c>
      <c r="V1999" s="143">
        <v>252</v>
      </c>
      <c r="W1999" s="142">
        <f t="shared" si="941"/>
        <v>1.0024049159999999</v>
      </c>
      <c r="X1999" s="135">
        <f t="shared" si="942"/>
        <v>1.6456150700000001</v>
      </c>
      <c r="Y1999" s="135">
        <f t="shared" si="943"/>
        <v>0</v>
      </c>
      <c r="Z1999" s="148" t="str">
        <f t="shared" si="952"/>
        <v>A+J=</v>
      </c>
      <c r="AA1999" s="140">
        <f t="shared" si="953"/>
        <v>46073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4"/>
      <c r="DX1999" s="1"/>
      <c r="DY1999" s="1"/>
      <c r="DZ1999" s="1"/>
      <c r="EA1999" s="1"/>
      <c r="EB1999" s="1"/>
      <c r="EC1999" s="1"/>
    </row>
    <row r="2000" spans="1:133" ht="15" x14ac:dyDescent="0.2">
      <c r="A2000" s="134">
        <f t="shared" si="944"/>
        <v>46053</v>
      </c>
      <c r="B2000" s="135">
        <f t="shared" si="936"/>
        <v>686.3053925800001</v>
      </c>
      <c r="C2000" s="220">
        <f t="shared" si="935"/>
        <v>475.22914503227526</v>
      </c>
      <c r="D2000" s="136">
        <f t="shared" si="945"/>
        <v>6997.15</v>
      </c>
      <c r="E2000" s="137">
        <f t="shared" si="931"/>
        <v>7036.33</v>
      </c>
      <c r="F2000" s="138">
        <f t="shared" si="932"/>
        <v>46011</v>
      </c>
      <c r="G2000" s="139">
        <f t="shared" si="937"/>
        <v>5.5994226220676957E-3</v>
      </c>
      <c r="H2000" s="140">
        <f t="shared" si="950"/>
        <v>46073</v>
      </c>
      <c r="I2000" s="140">
        <f t="shared" si="938"/>
        <v>46073</v>
      </c>
      <c r="J2000" s="141">
        <f t="shared" si="946"/>
        <v>21</v>
      </c>
      <c r="K2000" s="141">
        <f t="shared" si="934"/>
        <v>9</v>
      </c>
      <c r="L2000" s="8">
        <f t="shared" si="947"/>
        <v>1.0023959200000001</v>
      </c>
      <c r="M2000" s="142">
        <f t="shared" si="933"/>
        <v>1.00559942</v>
      </c>
      <c r="N2000" s="142">
        <f t="shared" si="928"/>
        <v>1.436817031601356</v>
      </c>
      <c r="O2000" s="135">
        <f t="shared" si="930"/>
        <v>1.4402595300000001</v>
      </c>
      <c r="P2000" s="135">
        <f t="shared" si="939"/>
        <v>684.45330506000005</v>
      </c>
      <c r="Q2000" s="190">
        <f t="shared" si="951"/>
        <v>0</v>
      </c>
      <c r="R2000" s="191">
        <f t="shared" si="948"/>
        <v>0</v>
      </c>
      <c r="S2000" s="135">
        <f t="shared" si="940"/>
        <v>0</v>
      </c>
      <c r="T2000" s="145">
        <f t="shared" si="949"/>
        <v>7.8600000000000003E-2</v>
      </c>
      <c r="U2000" s="143">
        <f t="shared" si="929"/>
        <v>9</v>
      </c>
      <c r="V2000" s="143">
        <v>252</v>
      </c>
      <c r="W2000" s="142">
        <f t="shared" si="941"/>
        <v>1.002705937</v>
      </c>
      <c r="X2000" s="135">
        <f t="shared" si="942"/>
        <v>1.85208752</v>
      </c>
      <c r="Y2000" s="135">
        <f t="shared" si="943"/>
        <v>0</v>
      </c>
      <c r="Z2000" s="148" t="str">
        <f t="shared" si="952"/>
        <v>A+J=</v>
      </c>
      <c r="AA2000" s="140">
        <f t="shared" si="953"/>
        <v>46073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4"/>
      <c r="DX2000" s="1"/>
      <c r="DY2000" s="1"/>
      <c r="DZ2000" s="1"/>
      <c r="EA2000" s="1"/>
      <c r="EB2000" s="1"/>
      <c r="EC2000" s="1"/>
    </row>
    <row r="2001" spans="1:133" ht="15" x14ac:dyDescent="0.2">
      <c r="A2001" s="134">
        <f t="shared" si="944"/>
        <v>46054</v>
      </c>
      <c r="B2001" s="135">
        <f t="shared" si="936"/>
        <v>686.3053925800001</v>
      </c>
      <c r="C2001" s="220">
        <f t="shared" si="935"/>
        <v>475.22914503227526</v>
      </c>
      <c r="D2001" s="136">
        <f t="shared" si="945"/>
        <v>6997.15</v>
      </c>
      <c r="E2001" s="137">
        <f t="shared" si="931"/>
        <v>7036.33</v>
      </c>
      <c r="F2001" s="138">
        <f t="shared" si="932"/>
        <v>46011</v>
      </c>
      <c r="G2001" s="139">
        <f t="shared" si="937"/>
        <v>5.5994226220676957E-3</v>
      </c>
      <c r="H2001" s="140">
        <f t="shared" si="950"/>
        <v>46073</v>
      </c>
      <c r="I2001" s="140">
        <f t="shared" si="938"/>
        <v>46073</v>
      </c>
      <c r="J2001" s="141">
        <f t="shared" si="946"/>
        <v>21</v>
      </c>
      <c r="K2001" s="141">
        <f t="shared" si="934"/>
        <v>9</v>
      </c>
      <c r="L2001" s="8">
        <f t="shared" si="947"/>
        <v>1.0023959200000001</v>
      </c>
      <c r="M2001" s="142">
        <f t="shared" si="933"/>
        <v>1.00559942</v>
      </c>
      <c r="N2001" s="142">
        <f t="shared" si="928"/>
        <v>1.436817031601356</v>
      </c>
      <c r="O2001" s="135">
        <f t="shared" si="930"/>
        <v>1.4402595300000001</v>
      </c>
      <c r="P2001" s="135">
        <f t="shared" si="939"/>
        <v>684.45330506000005</v>
      </c>
      <c r="Q2001" s="190">
        <f t="shared" si="951"/>
        <v>0</v>
      </c>
      <c r="R2001" s="191">
        <f t="shared" si="948"/>
        <v>0</v>
      </c>
      <c r="S2001" s="135">
        <f t="shared" si="940"/>
        <v>0</v>
      </c>
      <c r="T2001" s="145">
        <f t="shared" si="949"/>
        <v>7.8600000000000003E-2</v>
      </c>
      <c r="U2001" s="143">
        <f t="shared" si="929"/>
        <v>9</v>
      </c>
      <c r="V2001" s="143">
        <v>252</v>
      </c>
      <c r="W2001" s="142">
        <f t="shared" si="941"/>
        <v>1.002705937</v>
      </c>
      <c r="X2001" s="135">
        <f t="shared" si="942"/>
        <v>1.85208752</v>
      </c>
      <c r="Y2001" s="135">
        <f t="shared" si="943"/>
        <v>0</v>
      </c>
      <c r="Z2001" s="148" t="str">
        <f t="shared" si="952"/>
        <v>A+J=</v>
      </c>
      <c r="AA2001" s="140">
        <f t="shared" si="953"/>
        <v>46073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4"/>
      <c r="DX2001" s="1"/>
      <c r="DY2001" s="1"/>
      <c r="DZ2001" s="1"/>
      <c r="EA2001" s="1"/>
      <c r="EB2001" s="1"/>
      <c r="EC2001" s="1"/>
    </row>
    <row r="2002" spans="1:133" ht="15" x14ac:dyDescent="0.2">
      <c r="A2002" s="134">
        <f t="shared" si="944"/>
        <v>46055</v>
      </c>
      <c r="B2002" s="135">
        <f t="shared" si="936"/>
        <v>686.3053925800001</v>
      </c>
      <c r="C2002" s="220">
        <f t="shared" si="935"/>
        <v>475.22914503227526</v>
      </c>
      <c r="D2002" s="136">
        <f t="shared" si="945"/>
        <v>6997.15</v>
      </c>
      <c r="E2002" s="137">
        <f t="shared" si="931"/>
        <v>7036.33</v>
      </c>
      <c r="F2002" s="138">
        <f t="shared" si="932"/>
        <v>46011</v>
      </c>
      <c r="G2002" s="139">
        <f t="shared" si="937"/>
        <v>5.5994226220676957E-3</v>
      </c>
      <c r="H2002" s="140">
        <f t="shared" si="950"/>
        <v>46073</v>
      </c>
      <c r="I2002" s="140">
        <f t="shared" si="938"/>
        <v>46073</v>
      </c>
      <c r="J2002" s="141">
        <f t="shared" si="946"/>
        <v>21</v>
      </c>
      <c r="K2002" s="141">
        <f t="shared" si="934"/>
        <v>9</v>
      </c>
      <c r="L2002" s="8">
        <f t="shared" si="947"/>
        <v>1.0023959200000001</v>
      </c>
      <c r="M2002" s="142">
        <f t="shared" si="933"/>
        <v>1.00559942</v>
      </c>
      <c r="N2002" s="142">
        <f t="shared" si="928"/>
        <v>1.436817031601356</v>
      </c>
      <c r="O2002" s="135">
        <f t="shared" si="930"/>
        <v>1.4402595300000001</v>
      </c>
      <c r="P2002" s="135">
        <f t="shared" si="939"/>
        <v>684.45330506000005</v>
      </c>
      <c r="Q2002" s="190">
        <f t="shared" si="951"/>
        <v>0</v>
      </c>
      <c r="R2002" s="191">
        <f t="shared" si="948"/>
        <v>0</v>
      </c>
      <c r="S2002" s="135">
        <f t="shared" si="940"/>
        <v>0</v>
      </c>
      <c r="T2002" s="145">
        <f t="shared" si="949"/>
        <v>7.8600000000000003E-2</v>
      </c>
      <c r="U2002" s="143">
        <f t="shared" si="929"/>
        <v>9</v>
      </c>
      <c r="V2002" s="143">
        <v>252</v>
      </c>
      <c r="W2002" s="142">
        <f t="shared" si="941"/>
        <v>1.002705937</v>
      </c>
      <c r="X2002" s="135">
        <f t="shared" si="942"/>
        <v>1.85208752</v>
      </c>
      <c r="Y2002" s="135">
        <f t="shared" si="943"/>
        <v>0</v>
      </c>
      <c r="Z2002" s="148" t="str">
        <f t="shared" si="952"/>
        <v>A+J=</v>
      </c>
      <c r="AA2002" s="140">
        <f t="shared" si="953"/>
        <v>46073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4"/>
      <c r="DX2002" s="1"/>
      <c r="DY2002" s="1"/>
      <c r="DZ2002" s="1"/>
      <c r="EA2002" s="1"/>
      <c r="EB2002" s="1"/>
      <c r="EC2002" s="1"/>
    </row>
    <row r="2003" spans="1:133" ht="15" x14ac:dyDescent="0.2">
      <c r="A2003" s="134">
        <f t="shared" si="944"/>
        <v>46056</v>
      </c>
      <c r="B2003" s="135">
        <f t="shared" si="936"/>
        <v>686.69405384999993</v>
      </c>
      <c r="C2003" s="220">
        <f t="shared" si="935"/>
        <v>475.22914503227526</v>
      </c>
      <c r="D2003" s="136">
        <f t="shared" si="945"/>
        <v>6997.15</v>
      </c>
      <c r="E2003" s="137">
        <f t="shared" si="931"/>
        <v>7036.33</v>
      </c>
      <c r="F2003" s="138">
        <f t="shared" si="932"/>
        <v>46011</v>
      </c>
      <c r="G2003" s="139">
        <f t="shared" si="937"/>
        <v>5.5994226220676957E-3</v>
      </c>
      <c r="H2003" s="140">
        <f t="shared" si="950"/>
        <v>46073</v>
      </c>
      <c r="I2003" s="140">
        <f t="shared" si="938"/>
        <v>46073</v>
      </c>
      <c r="J2003" s="141">
        <f t="shared" si="946"/>
        <v>21</v>
      </c>
      <c r="K2003" s="141">
        <f t="shared" si="934"/>
        <v>10</v>
      </c>
      <c r="L2003" s="8">
        <f t="shared" si="947"/>
        <v>1.0026624900000001</v>
      </c>
      <c r="M2003" s="142">
        <f t="shared" si="933"/>
        <v>1.00559942</v>
      </c>
      <c r="N2003" s="142">
        <f t="shared" si="928"/>
        <v>1.436817031601356</v>
      </c>
      <c r="O2003" s="135">
        <f t="shared" si="930"/>
        <v>1.44064254</v>
      </c>
      <c r="P2003" s="135">
        <f t="shared" si="939"/>
        <v>684.63532257999998</v>
      </c>
      <c r="Q2003" s="190">
        <f t="shared" si="951"/>
        <v>0</v>
      </c>
      <c r="R2003" s="191">
        <f t="shared" si="948"/>
        <v>0</v>
      </c>
      <c r="S2003" s="135">
        <f t="shared" si="940"/>
        <v>0</v>
      </c>
      <c r="T2003" s="145">
        <f t="shared" si="949"/>
        <v>7.8600000000000003E-2</v>
      </c>
      <c r="U2003" s="143">
        <f t="shared" si="929"/>
        <v>10</v>
      </c>
      <c r="V2003" s="143">
        <v>252</v>
      </c>
      <c r="W2003" s="142">
        <f t="shared" si="941"/>
        <v>1.003007048</v>
      </c>
      <c r="X2003" s="135">
        <f t="shared" si="942"/>
        <v>2.05873127</v>
      </c>
      <c r="Y2003" s="135">
        <f t="shared" si="943"/>
        <v>0</v>
      </c>
      <c r="Z2003" s="148" t="str">
        <f t="shared" si="952"/>
        <v>A+J=</v>
      </c>
      <c r="AA2003" s="140">
        <f t="shared" si="953"/>
        <v>46073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4"/>
      <c r="DX2003" s="1"/>
      <c r="DY2003" s="1"/>
      <c r="DZ2003" s="1"/>
      <c r="EA2003" s="1"/>
      <c r="EB2003" s="1"/>
      <c r="EC2003" s="1"/>
    </row>
    <row r="2004" spans="1:133" ht="15" x14ac:dyDescent="0.2">
      <c r="A2004" s="134">
        <f t="shared" si="944"/>
        <v>46057</v>
      </c>
      <c r="B2004" s="135">
        <f t="shared" si="936"/>
        <v>687.08293472999992</v>
      </c>
      <c r="C2004" s="220">
        <f t="shared" si="935"/>
        <v>475.22914503227526</v>
      </c>
      <c r="D2004" s="136">
        <f t="shared" si="945"/>
        <v>6997.15</v>
      </c>
      <c r="E2004" s="137">
        <f t="shared" si="931"/>
        <v>7036.33</v>
      </c>
      <c r="F2004" s="138">
        <f t="shared" si="932"/>
        <v>46011</v>
      </c>
      <c r="G2004" s="139">
        <f t="shared" si="937"/>
        <v>5.5994226220676957E-3</v>
      </c>
      <c r="H2004" s="140">
        <f t="shared" si="950"/>
        <v>46073</v>
      </c>
      <c r="I2004" s="140">
        <f t="shared" si="938"/>
        <v>46073</v>
      </c>
      <c r="J2004" s="141">
        <f t="shared" si="946"/>
        <v>21</v>
      </c>
      <c r="K2004" s="141">
        <f t="shared" si="934"/>
        <v>11</v>
      </c>
      <c r="L2004" s="8">
        <f t="shared" si="947"/>
        <v>1.0029291300000001</v>
      </c>
      <c r="M2004" s="142">
        <f t="shared" si="933"/>
        <v>1.00559942</v>
      </c>
      <c r="N2004" s="142">
        <f t="shared" si="928"/>
        <v>1.436817031601356</v>
      </c>
      <c r="O2004" s="135">
        <f t="shared" si="930"/>
        <v>1.44102565</v>
      </c>
      <c r="P2004" s="135">
        <f t="shared" si="939"/>
        <v>684.81738760999997</v>
      </c>
      <c r="Q2004" s="190">
        <f t="shared" si="951"/>
        <v>0</v>
      </c>
      <c r="R2004" s="191">
        <f t="shared" si="948"/>
        <v>0</v>
      </c>
      <c r="S2004" s="135">
        <f t="shared" si="940"/>
        <v>0</v>
      </c>
      <c r="T2004" s="145">
        <f t="shared" si="949"/>
        <v>7.8600000000000003E-2</v>
      </c>
      <c r="U2004" s="143">
        <f t="shared" si="929"/>
        <v>11</v>
      </c>
      <c r="V2004" s="143">
        <v>252</v>
      </c>
      <c r="W2004" s="142">
        <f t="shared" si="941"/>
        <v>1.0033082499999999</v>
      </c>
      <c r="X2004" s="135">
        <f t="shared" si="942"/>
        <v>2.2655471199999999</v>
      </c>
      <c r="Y2004" s="135">
        <f t="shared" si="943"/>
        <v>0</v>
      </c>
      <c r="Z2004" s="148" t="str">
        <f t="shared" si="952"/>
        <v>A+J=</v>
      </c>
      <c r="AA2004" s="140">
        <f t="shared" si="953"/>
        <v>46073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4"/>
      <c r="DX2004" s="1"/>
      <c r="DY2004" s="1"/>
      <c r="DZ2004" s="1"/>
      <c r="EA2004" s="1"/>
      <c r="EB2004" s="1"/>
      <c r="EC2004" s="1"/>
    </row>
    <row r="2005" spans="1:133" ht="15" x14ac:dyDescent="0.2">
      <c r="A2005" s="134">
        <f t="shared" si="944"/>
        <v>46058</v>
      </c>
      <c r="B2005" s="135">
        <f t="shared" si="936"/>
        <v>687.47203463000005</v>
      </c>
      <c r="C2005" s="220">
        <f t="shared" si="935"/>
        <v>475.22914503227526</v>
      </c>
      <c r="D2005" s="136">
        <f t="shared" si="945"/>
        <v>6997.15</v>
      </c>
      <c r="E2005" s="137">
        <f t="shared" si="931"/>
        <v>7036.33</v>
      </c>
      <c r="F2005" s="138">
        <f t="shared" si="932"/>
        <v>46011</v>
      </c>
      <c r="G2005" s="139">
        <f t="shared" si="937"/>
        <v>5.5994226220676957E-3</v>
      </c>
      <c r="H2005" s="140">
        <f t="shared" si="950"/>
        <v>46073</v>
      </c>
      <c r="I2005" s="140">
        <f t="shared" si="938"/>
        <v>46073</v>
      </c>
      <c r="J2005" s="141">
        <f t="shared" si="946"/>
        <v>21</v>
      </c>
      <c r="K2005" s="141">
        <f t="shared" si="934"/>
        <v>12</v>
      </c>
      <c r="L2005" s="8">
        <f t="shared" si="947"/>
        <v>1.0031958400000001</v>
      </c>
      <c r="M2005" s="142">
        <f t="shared" si="933"/>
        <v>1.00559942</v>
      </c>
      <c r="N2005" s="142">
        <f t="shared" si="928"/>
        <v>1.436817031601356</v>
      </c>
      <c r="O2005" s="135">
        <f t="shared" si="930"/>
        <v>1.4414088599999999</v>
      </c>
      <c r="P2005" s="135">
        <f t="shared" si="939"/>
        <v>684.99950017000003</v>
      </c>
      <c r="Q2005" s="190">
        <f t="shared" si="951"/>
        <v>0</v>
      </c>
      <c r="R2005" s="191">
        <f t="shared" si="948"/>
        <v>0</v>
      </c>
      <c r="S2005" s="135">
        <f t="shared" si="940"/>
        <v>0</v>
      </c>
      <c r="T2005" s="145">
        <f t="shared" si="949"/>
        <v>7.8600000000000003E-2</v>
      </c>
      <c r="U2005" s="143">
        <f t="shared" si="929"/>
        <v>12</v>
      </c>
      <c r="V2005" s="143">
        <v>252</v>
      </c>
      <c r="W2005" s="142">
        <f t="shared" si="941"/>
        <v>1.003609542</v>
      </c>
      <c r="X2005" s="135">
        <f t="shared" si="942"/>
        <v>2.4725344599999999</v>
      </c>
      <c r="Y2005" s="135">
        <f t="shared" si="943"/>
        <v>0</v>
      </c>
      <c r="Z2005" s="148" t="str">
        <f t="shared" si="952"/>
        <v>A+J=</v>
      </c>
      <c r="AA2005" s="140">
        <f t="shared" si="953"/>
        <v>46073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4"/>
      <c r="DX2005" s="1"/>
      <c r="DY2005" s="1"/>
      <c r="DZ2005" s="1"/>
      <c r="EA2005" s="1"/>
      <c r="EB2005" s="1"/>
      <c r="EC2005" s="1"/>
    </row>
    <row r="2006" spans="1:133" ht="15" x14ac:dyDescent="0.2">
      <c r="A2006" s="134">
        <f t="shared" si="944"/>
        <v>46059</v>
      </c>
      <c r="B2006" s="135">
        <f t="shared" si="936"/>
        <v>687.86135841999999</v>
      </c>
      <c r="C2006" s="220">
        <f t="shared" si="935"/>
        <v>475.22914503227526</v>
      </c>
      <c r="D2006" s="136">
        <f t="shared" si="945"/>
        <v>6997.15</v>
      </c>
      <c r="E2006" s="137">
        <f t="shared" si="931"/>
        <v>7036.33</v>
      </c>
      <c r="F2006" s="138">
        <f t="shared" si="932"/>
        <v>46011</v>
      </c>
      <c r="G2006" s="139">
        <f t="shared" si="937"/>
        <v>5.5994226220676957E-3</v>
      </c>
      <c r="H2006" s="140">
        <f t="shared" si="950"/>
        <v>46073</v>
      </c>
      <c r="I2006" s="140">
        <f t="shared" si="938"/>
        <v>46073</v>
      </c>
      <c r="J2006" s="141">
        <f t="shared" si="946"/>
        <v>21</v>
      </c>
      <c r="K2006" s="141">
        <f t="shared" si="934"/>
        <v>13</v>
      </c>
      <c r="L2006" s="8">
        <f t="shared" si="947"/>
        <v>1.0034626200000001</v>
      </c>
      <c r="M2006" s="142">
        <f t="shared" si="933"/>
        <v>1.00559942</v>
      </c>
      <c r="N2006" s="142">
        <f t="shared" si="928"/>
        <v>1.436817031601356</v>
      </c>
      <c r="O2006" s="135">
        <f t="shared" si="930"/>
        <v>1.44179218</v>
      </c>
      <c r="P2006" s="135">
        <f t="shared" si="939"/>
        <v>685.18166500999996</v>
      </c>
      <c r="Q2006" s="190">
        <f t="shared" si="951"/>
        <v>0</v>
      </c>
      <c r="R2006" s="191">
        <f t="shared" si="948"/>
        <v>0</v>
      </c>
      <c r="S2006" s="135">
        <f t="shared" si="940"/>
        <v>0</v>
      </c>
      <c r="T2006" s="145">
        <f t="shared" si="949"/>
        <v>7.8600000000000003E-2</v>
      </c>
      <c r="U2006" s="143">
        <f t="shared" si="929"/>
        <v>13</v>
      </c>
      <c r="V2006" s="143">
        <v>252</v>
      </c>
      <c r="W2006" s="142">
        <f t="shared" si="941"/>
        <v>1.0039109239999999</v>
      </c>
      <c r="X2006" s="135">
        <f t="shared" si="942"/>
        <v>2.6796934100000001</v>
      </c>
      <c r="Y2006" s="135">
        <f t="shared" si="943"/>
        <v>0</v>
      </c>
      <c r="Z2006" s="148" t="str">
        <f t="shared" si="952"/>
        <v>A+J=</v>
      </c>
      <c r="AA2006" s="140">
        <f t="shared" si="953"/>
        <v>46073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4"/>
      <c r="DX2006" s="1"/>
      <c r="DY2006" s="1"/>
      <c r="DZ2006" s="1"/>
      <c r="EA2006" s="1"/>
      <c r="EB2006" s="1"/>
      <c r="EC2006" s="1"/>
    </row>
    <row r="2007" spans="1:133" ht="15" x14ac:dyDescent="0.2">
      <c r="A2007" s="134">
        <f t="shared" si="944"/>
        <v>46060</v>
      </c>
      <c r="B2007" s="135">
        <f t="shared" si="936"/>
        <v>688.25089734000005</v>
      </c>
      <c r="C2007" s="220">
        <f t="shared" si="935"/>
        <v>475.22914503227526</v>
      </c>
      <c r="D2007" s="136">
        <f t="shared" si="945"/>
        <v>6997.15</v>
      </c>
      <c r="E2007" s="137">
        <f t="shared" si="931"/>
        <v>7036.33</v>
      </c>
      <c r="F2007" s="138">
        <f t="shared" si="932"/>
        <v>46011</v>
      </c>
      <c r="G2007" s="139">
        <f t="shared" si="937"/>
        <v>5.5994226220676957E-3</v>
      </c>
      <c r="H2007" s="140">
        <f t="shared" si="950"/>
        <v>46073</v>
      </c>
      <c r="I2007" s="140">
        <f t="shared" si="938"/>
        <v>46073</v>
      </c>
      <c r="J2007" s="141">
        <f t="shared" si="946"/>
        <v>21</v>
      </c>
      <c r="K2007" s="141">
        <f t="shared" si="934"/>
        <v>14</v>
      </c>
      <c r="L2007" s="8">
        <f t="shared" si="947"/>
        <v>1.0037294699999999</v>
      </c>
      <c r="M2007" s="142">
        <f t="shared" si="933"/>
        <v>1.00559942</v>
      </c>
      <c r="N2007" s="142">
        <f t="shared" si="928"/>
        <v>1.436817031601356</v>
      </c>
      <c r="O2007" s="135">
        <f t="shared" si="930"/>
        <v>1.44217559</v>
      </c>
      <c r="P2007" s="135">
        <f t="shared" si="939"/>
        <v>685.36387262000005</v>
      </c>
      <c r="Q2007" s="190">
        <f t="shared" si="951"/>
        <v>0</v>
      </c>
      <c r="R2007" s="191">
        <f t="shared" si="948"/>
        <v>0</v>
      </c>
      <c r="S2007" s="135">
        <f t="shared" si="940"/>
        <v>0</v>
      </c>
      <c r="T2007" s="145">
        <f t="shared" si="949"/>
        <v>7.8600000000000003E-2</v>
      </c>
      <c r="U2007" s="143">
        <f t="shared" si="929"/>
        <v>14</v>
      </c>
      <c r="V2007" s="143">
        <v>252</v>
      </c>
      <c r="W2007" s="142">
        <f t="shared" si="941"/>
        <v>1.0042123970000001</v>
      </c>
      <c r="X2007" s="135">
        <f t="shared" si="942"/>
        <v>2.8870247199999999</v>
      </c>
      <c r="Y2007" s="135">
        <f t="shared" si="943"/>
        <v>0</v>
      </c>
      <c r="Z2007" s="148" t="str">
        <f t="shared" si="952"/>
        <v>A+J=</v>
      </c>
      <c r="AA2007" s="140">
        <f t="shared" si="953"/>
        <v>46073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4"/>
      <c r="DX2007" s="1"/>
      <c r="DY2007" s="1"/>
      <c r="DZ2007" s="1"/>
      <c r="EA2007" s="1"/>
      <c r="EB2007" s="1"/>
      <c r="EC2007" s="1"/>
    </row>
    <row r="2008" spans="1:133" ht="15" x14ac:dyDescent="0.2">
      <c r="A2008" s="134">
        <f t="shared" si="944"/>
        <v>46061</v>
      </c>
      <c r="B2008" s="135">
        <f t="shared" si="936"/>
        <v>688.25089734000005</v>
      </c>
      <c r="C2008" s="220">
        <f t="shared" si="935"/>
        <v>475.22914503227526</v>
      </c>
      <c r="D2008" s="136">
        <f t="shared" si="945"/>
        <v>6997.15</v>
      </c>
      <c r="E2008" s="137">
        <f t="shared" si="931"/>
        <v>7036.33</v>
      </c>
      <c r="F2008" s="138">
        <f t="shared" si="932"/>
        <v>46011</v>
      </c>
      <c r="G2008" s="139">
        <f t="shared" si="937"/>
        <v>5.5994226220676957E-3</v>
      </c>
      <c r="H2008" s="140">
        <f t="shared" si="950"/>
        <v>46073</v>
      </c>
      <c r="I2008" s="140">
        <f t="shared" si="938"/>
        <v>46073</v>
      </c>
      <c r="J2008" s="141">
        <f t="shared" si="946"/>
        <v>21</v>
      </c>
      <c r="K2008" s="141">
        <f t="shared" si="934"/>
        <v>14</v>
      </c>
      <c r="L2008" s="8">
        <f t="shared" si="947"/>
        <v>1.0037294699999999</v>
      </c>
      <c r="M2008" s="142">
        <f t="shared" si="933"/>
        <v>1.00559942</v>
      </c>
      <c r="N2008" s="142">
        <f t="shared" si="928"/>
        <v>1.436817031601356</v>
      </c>
      <c r="O2008" s="135">
        <f t="shared" si="930"/>
        <v>1.44217559</v>
      </c>
      <c r="P2008" s="135">
        <f t="shared" si="939"/>
        <v>685.36387262000005</v>
      </c>
      <c r="Q2008" s="190">
        <f t="shared" si="951"/>
        <v>0</v>
      </c>
      <c r="R2008" s="191">
        <f t="shared" si="948"/>
        <v>0</v>
      </c>
      <c r="S2008" s="135">
        <f t="shared" si="940"/>
        <v>0</v>
      </c>
      <c r="T2008" s="145">
        <f t="shared" si="949"/>
        <v>7.8600000000000003E-2</v>
      </c>
      <c r="U2008" s="143">
        <f t="shared" si="929"/>
        <v>14</v>
      </c>
      <c r="V2008" s="143">
        <v>252</v>
      </c>
      <c r="W2008" s="142">
        <f t="shared" si="941"/>
        <v>1.0042123970000001</v>
      </c>
      <c r="X2008" s="135">
        <f t="shared" si="942"/>
        <v>2.8870247199999999</v>
      </c>
      <c r="Y2008" s="135">
        <f t="shared" si="943"/>
        <v>0</v>
      </c>
      <c r="Z2008" s="148" t="str">
        <f t="shared" si="952"/>
        <v>A+J=</v>
      </c>
      <c r="AA2008" s="140">
        <f t="shared" si="953"/>
        <v>46073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4"/>
      <c r="DX2008" s="1"/>
      <c r="DY2008" s="1"/>
      <c r="DZ2008" s="1"/>
      <c r="EA2008" s="1"/>
      <c r="EB2008" s="1"/>
      <c r="EC2008" s="1"/>
    </row>
    <row r="2009" spans="1:133" ht="15" x14ac:dyDescent="0.2">
      <c r="A2009" s="134">
        <f t="shared" si="944"/>
        <v>46062</v>
      </c>
      <c r="B2009" s="135">
        <f t="shared" si="936"/>
        <v>688.25089734000005</v>
      </c>
      <c r="C2009" s="220">
        <f t="shared" si="935"/>
        <v>475.22914503227526</v>
      </c>
      <c r="D2009" s="136">
        <f t="shared" si="945"/>
        <v>6997.15</v>
      </c>
      <c r="E2009" s="137">
        <f t="shared" si="931"/>
        <v>7036.33</v>
      </c>
      <c r="F2009" s="138">
        <f t="shared" si="932"/>
        <v>46011</v>
      </c>
      <c r="G2009" s="139">
        <f t="shared" si="937"/>
        <v>5.5994226220676957E-3</v>
      </c>
      <c r="H2009" s="140">
        <f t="shared" si="950"/>
        <v>46073</v>
      </c>
      <c r="I2009" s="140">
        <f t="shared" si="938"/>
        <v>46073</v>
      </c>
      <c r="J2009" s="141">
        <f t="shared" si="946"/>
        <v>21</v>
      </c>
      <c r="K2009" s="141">
        <f t="shared" si="934"/>
        <v>14</v>
      </c>
      <c r="L2009" s="8">
        <f t="shared" si="947"/>
        <v>1.0037294699999999</v>
      </c>
      <c r="M2009" s="142">
        <f t="shared" si="933"/>
        <v>1.00559942</v>
      </c>
      <c r="N2009" s="142">
        <f t="shared" si="928"/>
        <v>1.436817031601356</v>
      </c>
      <c r="O2009" s="135">
        <f t="shared" si="930"/>
        <v>1.44217559</v>
      </c>
      <c r="P2009" s="135">
        <f t="shared" si="939"/>
        <v>685.36387262000005</v>
      </c>
      <c r="Q2009" s="190">
        <f t="shared" si="951"/>
        <v>0</v>
      </c>
      <c r="R2009" s="191">
        <f t="shared" si="948"/>
        <v>0</v>
      </c>
      <c r="S2009" s="135">
        <f t="shared" si="940"/>
        <v>0</v>
      </c>
      <c r="T2009" s="145">
        <f t="shared" si="949"/>
        <v>7.8600000000000003E-2</v>
      </c>
      <c r="U2009" s="143">
        <f t="shared" si="929"/>
        <v>14</v>
      </c>
      <c r="V2009" s="143">
        <v>252</v>
      </c>
      <c r="W2009" s="142">
        <f t="shared" si="941"/>
        <v>1.0042123970000001</v>
      </c>
      <c r="X2009" s="135">
        <f t="shared" si="942"/>
        <v>2.8870247199999999</v>
      </c>
      <c r="Y2009" s="135">
        <f t="shared" si="943"/>
        <v>0</v>
      </c>
      <c r="Z2009" s="148" t="str">
        <f t="shared" si="952"/>
        <v>A+J=</v>
      </c>
      <c r="AA2009" s="140">
        <f t="shared" si="953"/>
        <v>46073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4"/>
      <c r="DX2009" s="1"/>
      <c r="DY2009" s="1"/>
      <c r="DZ2009" s="1"/>
      <c r="EA2009" s="1"/>
      <c r="EB2009" s="1"/>
      <c r="EC2009" s="1"/>
    </row>
    <row r="2010" spans="1:133" ht="15" x14ac:dyDescent="0.2">
      <c r="A2010" s="134">
        <f t="shared" si="944"/>
        <v>46063</v>
      </c>
      <c r="B2010" s="135">
        <f t="shared" si="936"/>
        <v>688.64066100000002</v>
      </c>
      <c r="C2010" s="220">
        <f t="shared" si="935"/>
        <v>475.22914503227526</v>
      </c>
      <c r="D2010" s="136">
        <f t="shared" si="945"/>
        <v>6997.15</v>
      </c>
      <c r="E2010" s="137">
        <f t="shared" si="931"/>
        <v>7036.33</v>
      </c>
      <c r="F2010" s="138">
        <f t="shared" si="932"/>
        <v>46011</v>
      </c>
      <c r="G2010" s="139">
        <f t="shared" si="937"/>
        <v>5.5994226220676957E-3</v>
      </c>
      <c r="H2010" s="140">
        <f t="shared" si="950"/>
        <v>46073</v>
      </c>
      <c r="I2010" s="140">
        <f t="shared" si="938"/>
        <v>46073</v>
      </c>
      <c r="J2010" s="141">
        <f t="shared" si="946"/>
        <v>21</v>
      </c>
      <c r="K2010" s="141">
        <f t="shared" si="934"/>
        <v>15</v>
      </c>
      <c r="L2010" s="8">
        <f t="shared" si="947"/>
        <v>1.00399639</v>
      </c>
      <c r="M2010" s="142">
        <f t="shared" si="933"/>
        <v>1.00559942</v>
      </c>
      <c r="N2010" s="142">
        <f t="shared" si="928"/>
        <v>1.436817031601356</v>
      </c>
      <c r="O2010" s="135">
        <f t="shared" si="930"/>
        <v>1.4425591099999999</v>
      </c>
      <c r="P2010" s="135">
        <f t="shared" si="939"/>
        <v>685.5461325</v>
      </c>
      <c r="Q2010" s="190">
        <f t="shared" si="951"/>
        <v>0</v>
      </c>
      <c r="R2010" s="191">
        <f t="shared" si="948"/>
        <v>0</v>
      </c>
      <c r="S2010" s="135">
        <f t="shared" si="940"/>
        <v>0</v>
      </c>
      <c r="T2010" s="145">
        <f t="shared" si="949"/>
        <v>7.8600000000000003E-2</v>
      </c>
      <c r="U2010" s="143">
        <f t="shared" si="929"/>
        <v>15</v>
      </c>
      <c r="V2010" s="143">
        <v>252</v>
      </c>
      <c r="W2010" s="142">
        <f t="shared" si="941"/>
        <v>1.004513961</v>
      </c>
      <c r="X2010" s="135">
        <f t="shared" si="942"/>
        <v>3.0945285</v>
      </c>
      <c r="Y2010" s="135">
        <f t="shared" si="943"/>
        <v>0</v>
      </c>
      <c r="Z2010" s="148" t="str">
        <f t="shared" si="952"/>
        <v>A+J=</v>
      </c>
      <c r="AA2010" s="140">
        <f t="shared" si="953"/>
        <v>46073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4"/>
      <c r="DX2010" s="1"/>
      <c r="DY2010" s="1"/>
      <c r="DZ2010" s="1"/>
      <c r="EA2010" s="1"/>
      <c r="EB2010" s="1"/>
      <c r="EC2010" s="1"/>
    </row>
    <row r="2011" spans="1:133" ht="15" x14ac:dyDescent="0.2">
      <c r="A2011" s="134">
        <f t="shared" si="944"/>
        <v>46064</v>
      </c>
      <c r="B2011" s="135">
        <f t="shared" si="936"/>
        <v>689.03063927999995</v>
      </c>
      <c r="C2011" s="220">
        <f t="shared" si="935"/>
        <v>475.22914503227526</v>
      </c>
      <c r="D2011" s="136">
        <f t="shared" si="945"/>
        <v>6997.15</v>
      </c>
      <c r="E2011" s="137">
        <f t="shared" si="931"/>
        <v>7036.33</v>
      </c>
      <c r="F2011" s="138">
        <f t="shared" si="932"/>
        <v>46011</v>
      </c>
      <c r="G2011" s="139">
        <f t="shared" si="937"/>
        <v>5.5994226220676957E-3</v>
      </c>
      <c r="H2011" s="140">
        <f t="shared" si="950"/>
        <v>46073</v>
      </c>
      <c r="I2011" s="140">
        <f t="shared" si="938"/>
        <v>46073</v>
      </c>
      <c r="J2011" s="141">
        <f t="shared" si="946"/>
        <v>21</v>
      </c>
      <c r="K2011" s="141">
        <f t="shared" si="934"/>
        <v>16</v>
      </c>
      <c r="L2011" s="8">
        <f t="shared" si="947"/>
        <v>1.00426338</v>
      </c>
      <c r="M2011" s="142">
        <f t="shared" si="933"/>
        <v>1.00559942</v>
      </c>
      <c r="N2011" s="142">
        <f t="shared" si="928"/>
        <v>1.436817031601356</v>
      </c>
      <c r="O2011" s="135">
        <f t="shared" si="930"/>
        <v>1.44294272</v>
      </c>
      <c r="P2011" s="135">
        <f t="shared" si="939"/>
        <v>685.72843515</v>
      </c>
      <c r="Q2011" s="190">
        <f t="shared" si="951"/>
        <v>0</v>
      </c>
      <c r="R2011" s="191">
        <f t="shared" si="948"/>
        <v>0</v>
      </c>
      <c r="S2011" s="135">
        <f t="shared" si="940"/>
        <v>0</v>
      </c>
      <c r="T2011" s="145">
        <f t="shared" si="949"/>
        <v>7.8600000000000003E-2</v>
      </c>
      <c r="U2011" s="143">
        <f t="shared" si="929"/>
        <v>16</v>
      </c>
      <c r="V2011" s="143">
        <v>252</v>
      </c>
      <c r="W2011" s="142">
        <f t="shared" si="941"/>
        <v>1.0048156150000001</v>
      </c>
      <c r="X2011" s="135">
        <f t="shared" si="942"/>
        <v>3.3022041299999998</v>
      </c>
      <c r="Y2011" s="135">
        <f t="shared" si="943"/>
        <v>0</v>
      </c>
      <c r="Z2011" s="148" t="str">
        <f t="shared" si="952"/>
        <v>A+J=</v>
      </c>
      <c r="AA2011" s="140">
        <f t="shared" si="953"/>
        <v>46073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4"/>
      <c r="DX2011" s="1"/>
      <c r="DY2011" s="1"/>
      <c r="DZ2011" s="1"/>
      <c r="EA2011" s="1"/>
      <c r="EB2011" s="1"/>
      <c r="EC2011" s="1"/>
    </row>
    <row r="2012" spans="1:133" ht="15" x14ac:dyDescent="0.2">
      <c r="A2012" s="134">
        <f t="shared" si="944"/>
        <v>46065</v>
      </c>
      <c r="B2012" s="135">
        <f t="shared" si="936"/>
        <v>689.42084728999998</v>
      </c>
      <c r="C2012" s="220">
        <f t="shared" si="935"/>
        <v>475.22914503227526</v>
      </c>
      <c r="D2012" s="136">
        <f t="shared" si="945"/>
        <v>6997.15</v>
      </c>
      <c r="E2012" s="137">
        <f t="shared" si="931"/>
        <v>7036.33</v>
      </c>
      <c r="F2012" s="138">
        <f t="shared" si="932"/>
        <v>46011</v>
      </c>
      <c r="G2012" s="139">
        <f t="shared" si="937"/>
        <v>5.5994226220676957E-3</v>
      </c>
      <c r="H2012" s="140">
        <f t="shared" si="950"/>
        <v>46073</v>
      </c>
      <c r="I2012" s="140">
        <f t="shared" si="938"/>
        <v>46073</v>
      </c>
      <c r="J2012" s="141">
        <f t="shared" si="946"/>
        <v>21</v>
      </c>
      <c r="K2012" s="141">
        <f t="shared" si="934"/>
        <v>17</v>
      </c>
      <c r="L2012" s="8">
        <f t="shared" si="947"/>
        <v>1.0045304500000001</v>
      </c>
      <c r="M2012" s="142">
        <f t="shared" si="933"/>
        <v>1.00559942</v>
      </c>
      <c r="N2012" s="142">
        <f t="shared" si="928"/>
        <v>1.436817031601356</v>
      </c>
      <c r="O2012" s="135">
        <f t="shared" si="930"/>
        <v>1.44332645</v>
      </c>
      <c r="P2012" s="135">
        <f t="shared" si="939"/>
        <v>685.91079482999999</v>
      </c>
      <c r="Q2012" s="190">
        <f t="shared" si="951"/>
        <v>0</v>
      </c>
      <c r="R2012" s="191">
        <f t="shared" si="948"/>
        <v>0</v>
      </c>
      <c r="S2012" s="135">
        <f t="shared" si="940"/>
        <v>0</v>
      </c>
      <c r="T2012" s="145">
        <f t="shared" si="949"/>
        <v>7.8600000000000003E-2</v>
      </c>
      <c r="U2012" s="143">
        <f t="shared" si="929"/>
        <v>17</v>
      </c>
      <c r="V2012" s="143">
        <v>252</v>
      </c>
      <c r="W2012" s="142">
        <f t="shared" si="941"/>
        <v>1.0051173600000001</v>
      </c>
      <c r="X2012" s="135">
        <f t="shared" si="942"/>
        <v>3.5100524599999998</v>
      </c>
      <c r="Y2012" s="135">
        <f t="shared" si="943"/>
        <v>0</v>
      </c>
      <c r="Z2012" s="148" t="str">
        <f t="shared" si="952"/>
        <v>A+J=</v>
      </c>
      <c r="AA2012" s="140">
        <f t="shared" si="953"/>
        <v>46073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4"/>
      <c r="DX2012" s="1"/>
      <c r="DY2012" s="1"/>
      <c r="DZ2012" s="1"/>
      <c r="EA2012" s="1"/>
      <c r="EB2012" s="1"/>
      <c r="EC2012" s="1"/>
    </row>
    <row r="2013" spans="1:133" ht="15" x14ac:dyDescent="0.2">
      <c r="A2013" s="134">
        <f t="shared" si="944"/>
        <v>46066</v>
      </c>
      <c r="B2013" s="135">
        <f t="shared" si="936"/>
        <v>689.81127078999998</v>
      </c>
      <c r="C2013" s="220">
        <f t="shared" si="935"/>
        <v>475.22914503227526</v>
      </c>
      <c r="D2013" s="136">
        <f t="shared" si="945"/>
        <v>6997.15</v>
      </c>
      <c r="E2013" s="137">
        <f t="shared" si="931"/>
        <v>7036.33</v>
      </c>
      <c r="F2013" s="138">
        <f t="shared" si="932"/>
        <v>46011</v>
      </c>
      <c r="G2013" s="139">
        <f t="shared" si="937"/>
        <v>5.5994226220676957E-3</v>
      </c>
      <c r="H2013" s="140">
        <f t="shared" si="950"/>
        <v>46073</v>
      </c>
      <c r="I2013" s="140">
        <f t="shared" si="938"/>
        <v>46073</v>
      </c>
      <c r="J2013" s="141">
        <f t="shared" si="946"/>
        <v>21</v>
      </c>
      <c r="K2013" s="141">
        <f t="shared" si="934"/>
        <v>18</v>
      </c>
      <c r="L2013" s="8">
        <f t="shared" si="947"/>
        <v>1.00479758</v>
      </c>
      <c r="M2013" s="142">
        <f t="shared" si="933"/>
        <v>1.00559942</v>
      </c>
      <c r="N2013" s="142">
        <f t="shared" si="928"/>
        <v>1.436817031601356</v>
      </c>
      <c r="O2013" s="135">
        <f t="shared" si="930"/>
        <v>1.44371027</v>
      </c>
      <c r="P2013" s="135">
        <f t="shared" si="939"/>
        <v>686.09319728000003</v>
      </c>
      <c r="Q2013" s="190">
        <f t="shared" si="951"/>
        <v>0</v>
      </c>
      <c r="R2013" s="191">
        <f t="shared" si="948"/>
        <v>0</v>
      </c>
      <c r="S2013" s="135">
        <f t="shared" si="940"/>
        <v>0</v>
      </c>
      <c r="T2013" s="145">
        <f t="shared" si="949"/>
        <v>7.8600000000000003E-2</v>
      </c>
      <c r="U2013" s="143">
        <f t="shared" si="929"/>
        <v>18</v>
      </c>
      <c r="V2013" s="143">
        <v>252</v>
      </c>
      <c r="W2013" s="142">
        <f t="shared" si="941"/>
        <v>1.0054191960000001</v>
      </c>
      <c r="X2013" s="135">
        <f t="shared" si="942"/>
        <v>3.71807351</v>
      </c>
      <c r="Y2013" s="135">
        <f t="shared" si="943"/>
        <v>0</v>
      </c>
      <c r="Z2013" s="148" t="str">
        <f t="shared" si="952"/>
        <v>A+J=</v>
      </c>
      <c r="AA2013" s="140">
        <f t="shared" si="953"/>
        <v>46073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4"/>
      <c r="DX2013" s="1"/>
      <c r="DY2013" s="1"/>
      <c r="DZ2013" s="1"/>
      <c r="EA2013" s="1"/>
      <c r="EB2013" s="1"/>
      <c r="EC2013" s="1"/>
    </row>
    <row r="2014" spans="1:133" ht="15" x14ac:dyDescent="0.2">
      <c r="A2014" s="134">
        <f t="shared" si="944"/>
        <v>46067</v>
      </c>
      <c r="B2014" s="135">
        <f t="shared" si="936"/>
        <v>690.20191874</v>
      </c>
      <c r="C2014" s="220">
        <f t="shared" si="935"/>
        <v>475.22914503227526</v>
      </c>
      <c r="D2014" s="136">
        <f t="shared" si="945"/>
        <v>6997.15</v>
      </c>
      <c r="E2014" s="137">
        <f t="shared" si="931"/>
        <v>7036.33</v>
      </c>
      <c r="F2014" s="138">
        <f t="shared" si="932"/>
        <v>46011</v>
      </c>
      <c r="G2014" s="139">
        <f t="shared" si="937"/>
        <v>5.5994226220676957E-3</v>
      </c>
      <c r="H2014" s="140">
        <f t="shared" si="950"/>
        <v>46073</v>
      </c>
      <c r="I2014" s="140">
        <f t="shared" si="938"/>
        <v>46073</v>
      </c>
      <c r="J2014" s="141">
        <f t="shared" si="946"/>
        <v>21</v>
      </c>
      <c r="K2014" s="141">
        <f t="shared" si="934"/>
        <v>19</v>
      </c>
      <c r="L2014" s="8">
        <f t="shared" si="947"/>
        <v>1.00506479</v>
      </c>
      <c r="M2014" s="142">
        <f t="shared" si="933"/>
        <v>1.00559942</v>
      </c>
      <c r="N2014" s="142">
        <f t="shared" si="928"/>
        <v>1.436817031601356</v>
      </c>
      <c r="O2014" s="135">
        <f t="shared" si="930"/>
        <v>1.4440942000000001</v>
      </c>
      <c r="P2014" s="135">
        <f t="shared" si="939"/>
        <v>686.27565201000004</v>
      </c>
      <c r="Q2014" s="190">
        <f t="shared" si="951"/>
        <v>0</v>
      </c>
      <c r="R2014" s="191">
        <f t="shared" si="948"/>
        <v>0</v>
      </c>
      <c r="S2014" s="135">
        <f t="shared" si="940"/>
        <v>0</v>
      </c>
      <c r="T2014" s="145">
        <f t="shared" si="949"/>
        <v>7.8600000000000003E-2</v>
      </c>
      <c r="U2014" s="143">
        <f t="shared" si="929"/>
        <v>19</v>
      </c>
      <c r="V2014" s="143">
        <v>252</v>
      </c>
      <c r="W2014" s="142">
        <f t="shared" si="941"/>
        <v>1.005721122</v>
      </c>
      <c r="X2014" s="135">
        <f t="shared" si="942"/>
        <v>3.92626673</v>
      </c>
      <c r="Y2014" s="135">
        <f t="shared" si="943"/>
        <v>0</v>
      </c>
      <c r="Z2014" s="148" t="str">
        <f t="shared" si="952"/>
        <v>A+J=</v>
      </c>
      <c r="AA2014" s="140">
        <f t="shared" si="953"/>
        <v>46073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4"/>
      <c r="DX2014" s="1"/>
      <c r="DY2014" s="1"/>
      <c r="DZ2014" s="1"/>
      <c r="EA2014" s="1"/>
      <c r="EB2014" s="1"/>
      <c r="EC2014" s="1"/>
    </row>
    <row r="2015" spans="1:133" ht="15" x14ac:dyDescent="0.2">
      <c r="A2015" s="134">
        <f t="shared" si="944"/>
        <v>46068</v>
      </c>
      <c r="B2015" s="135">
        <f t="shared" si="936"/>
        <v>690.20191874</v>
      </c>
      <c r="C2015" s="220">
        <f t="shared" si="935"/>
        <v>475.22914503227526</v>
      </c>
      <c r="D2015" s="136">
        <f t="shared" si="945"/>
        <v>6997.15</v>
      </c>
      <c r="E2015" s="137">
        <f t="shared" si="931"/>
        <v>7036.33</v>
      </c>
      <c r="F2015" s="138">
        <f t="shared" si="932"/>
        <v>46011</v>
      </c>
      <c r="G2015" s="139">
        <f t="shared" si="937"/>
        <v>5.5994226220676957E-3</v>
      </c>
      <c r="H2015" s="140">
        <f t="shared" si="950"/>
        <v>46073</v>
      </c>
      <c r="I2015" s="140">
        <f t="shared" si="938"/>
        <v>46073</v>
      </c>
      <c r="J2015" s="141">
        <f t="shared" si="946"/>
        <v>21</v>
      </c>
      <c r="K2015" s="141">
        <f t="shared" si="934"/>
        <v>19</v>
      </c>
      <c r="L2015" s="8">
        <f t="shared" si="947"/>
        <v>1.00506479</v>
      </c>
      <c r="M2015" s="142">
        <f t="shared" si="933"/>
        <v>1.00559942</v>
      </c>
      <c r="N2015" s="142">
        <f t="shared" ref="N2015:N2078" si="954">IF(I2015&gt;I2014,N2014*M2015,N2014)</f>
        <v>1.436817031601356</v>
      </c>
      <c r="O2015" s="135">
        <f t="shared" si="930"/>
        <v>1.4440942000000001</v>
      </c>
      <c r="P2015" s="135">
        <f t="shared" si="939"/>
        <v>686.27565201000004</v>
      </c>
      <c r="Q2015" s="190">
        <f t="shared" si="951"/>
        <v>0</v>
      </c>
      <c r="R2015" s="191">
        <f t="shared" si="948"/>
        <v>0</v>
      </c>
      <c r="S2015" s="135">
        <f t="shared" si="940"/>
        <v>0</v>
      </c>
      <c r="T2015" s="145">
        <f t="shared" si="949"/>
        <v>7.8600000000000003E-2</v>
      </c>
      <c r="U2015" s="143">
        <f t="shared" si="929"/>
        <v>19</v>
      </c>
      <c r="V2015" s="143">
        <v>252</v>
      </c>
      <c r="W2015" s="142">
        <f t="shared" si="941"/>
        <v>1.005721122</v>
      </c>
      <c r="X2015" s="135">
        <f t="shared" si="942"/>
        <v>3.92626673</v>
      </c>
      <c r="Y2015" s="135">
        <f t="shared" si="943"/>
        <v>0</v>
      </c>
      <c r="Z2015" s="148" t="str">
        <f t="shared" si="952"/>
        <v>A+J=</v>
      </c>
      <c r="AA2015" s="140">
        <f t="shared" si="953"/>
        <v>46073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4"/>
      <c r="DX2015" s="1"/>
      <c r="DY2015" s="1"/>
      <c r="DZ2015" s="1"/>
      <c r="EA2015" s="1"/>
      <c r="EB2015" s="1"/>
      <c r="EC2015" s="1"/>
    </row>
    <row r="2016" spans="1:133" ht="15" x14ac:dyDescent="0.2">
      <c r="A2016" s="134">
        <f t="shared" si="944"/>
        <v>46069</v>
      </c>
      <c r="B2016" s="135">
        <f t="shared" si="936"/>
        <v>690.20191874</v>
      </c>
      <c r="C2016" s="220">
        <f t="shared" si="935"/>
        <v>475.22914503227526</v>
      </c>
      <c r="D2016" s="136">
        <f t="shared" si="945"/>
        <v>6997.15</v>
      </c>
      <c r="E2016" s="137">
        <f t="shared" si="931"/>
        <v>7036.33</v>
      </c>
      <c r="F2016" s="138">
        <f t="shared" si="932"/>
        <v>46011</v>
      </c>
      <c r="G2016" s="139">
        <f t="shared" si="937"/>
        <v>5.5994226220676957E-3</v>
      </c>
      <c r="H2016" s="140">
        <f t="shared" si="950"/>
        <v>46073</v>
      </c>
      <c r="I2016" s="140">
        <f t="shared" si="938"/>
        <v>46073</v>
      </c>
      <c r="J2016" s="141">
        <f t="shared" si="946"/>
        <v>21</v>
      </c>
      <c r="K2016" s="141">
        <f t="shared" si="934"/>
        <v>19</v>
      </c>
      <c r="L2016" s="8">
        <f t="shared" si="947"/>
        <v>1.00506479</v>
      </c>
      <c r="M2016" s="142">
        <f t="shared" si="933"/>
        <v>1.00559942</v>
      </c>
      <c r="N2016" s="142">
        <f t="shared" si="954"/>
        <v>1.436817031601356</v>
      </c>
      <c r="O2016" s="135">
        <f t="shared" si="930"/>
        <v>1.4440942000000001</v>
      </c>
      <c r="P2016" s="135">
        <f t="shared" si="939"/>
        <v>686.27565201000004</v>
      </c>
      <c r="Q2016" s="190">
        <f t="shared" si="951"/>
        <v>0</v>
      </c>
      <c r="R2016" s="191">
        <f t="shared" si="948"/>
        <v>0</v>
      </c>
      <c r="S2016" s="135">
        <f t="shared" si="940"/>
        <v>0</v>
      </c>
      <c r="T2016" s="145">
        <f t="shared" si="949"/>
        <v>7.8600000000000003E-2</v>
      </c>
      <c r="U2016" s="143">
        <f t="shared" si="929"/>
        <v>19</v>
      </c>
      <c r="V2016" s="143">
        <v>252</v>
      </c>
      <c r="W2016" s="142">
        <f t="shared" si="941"/>
        <v>1.005721122</v>
      </c>
      <c r="X2016" s="135">
        <f t="shared" si="942"/>
        <v>3.92626673</v>
      </c>
      <c r="Y2016" s="135">
        <f t="shared" si="943"/>
        <v>0</v>
      </c>
      <c r="Z2016" s="148" t="str">
        <f t="shared" si="952"/>
        <v>A+J=</v>
      </c>
      <c r="AA2016" s="140">
        <f t="shared" si="953"/>
        <v>46073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4"/>
      <c r="DX2016" s="1"/>
      <c r="DY2016" s="1"/>
      <c r="DZ2016" s="1"/>
      <c r="EA2016" s="1"/>
      <c r="EB2016" s="1"/>
      <c r="EC2016" s="1"/>
    </row>
    <row r="2017" spans="1:133" ht="15" x14ac:dyDescent="0.2">
      <c r="A2017" s="134">
        <f t="shared" si="944"/>
        <v>46070</v>
      </c>
      <c r="B2017" s="135">
        <f t="shared" si="936"/>
        <v>690.20191874</v>
      </c>
      <c r="C2017" s="220">
        <f t="shared" si="935"/>
        <v>475.22914503227526</v>
      </c>
      <c r="D2017" s="136">
        <f t="shared" si="945"/>
        <v>6997.15</v>
      </c>
      <c r="E2017" s="137">
        <f t="shared" si="931"/>
        <v>7036.33</v>
      </c>
      <c r="F2017" s="138">
        <f t="shared" si="932"/>
        <v>46011</v>
      </c>
      <c r="G2017" s="139">
        <f t="shared" si="937"/>
        <v>5.5994226220676957E-3</v>
      </c>
      <c r="H2017" s="140">
        <f t="shared" si="950"/>
        <v>46073</v>
      </c>
      <c r="I2017" s="140">
        <f t="shared" si="938"/>
        <v>46073</v>
      </c>
      <c r="J2017" s="141">
        <f t="shared" si="946"/>
        <v>21</v>
      </c>
      <c r="K2017" s="141">
        <f t="shared" si="934"/>
        <v>19</v>
      </c>
      <c r="L2017" s="8">
        <f t="shared" si="947"/>
        <v>1.00506479</v>
      </c>
      <c r="M2017" s="142">
        <f t="shared" si="933"/>
        <v>1.00559942</v>
      </c>
      <c r="N2017" s="142">
        <f t="shared" si="954"/>
        <v>1.436817031601356</v>
      </c>
      <c r="O2017" s="135">
        <f t="shared" si="930"/>
        <v>1.4440942000000001</v>
      </c>
      <c r="P2017" s="135">
        <f t="shared" si="939"/>
        <v>686.27565201000004</v>
      </c>
      <c r="Q2017" s="190">
        <f t="shared" si="951"/>
        <v>0</v>
      </c>
      <c r="R2017" s="191">
        <f t="shared" si="948"/>
        <v>0</v>
      </c>
      <c r="S2017" s="135">
        <f t="shared" si="940"/>
        <v>0</v>
      </c>
      <c r="T2017" s="145">
        <f t="shared" si="949"/>
        <v>7.8600000000000003E-2</v>
      </c>
      <c r="U2017" s="143">
        <f t="shared" si="929"/>
        <v>19</v>
      </c>
      <c r="V2017" s="143">
        <v>252</v>
      </c>
      <c r="W2017" s="142">
        <f t="shared" si="941"/>
        <v>1.005721122</v>
      </c>
      <c r="X2017" s="135">
        <f t="shared" si="942"/>
        <v>3.92626673</v>
      </c>
      <c r="Y2017" s="135">
        <f t="shared" si="943"/>
        <v>0</v>
      </c>
      <c r="Z2017" s="148" t="str">
        <f t="shared" si="952"/>
        <v>A+J=</v>
      </c>
      <c r="AA2017" s="140">
        <f t="shared" si="953"/>
        <v>46073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4"/>
      <c r="DX2017" s="1"/>
      <c r="DY2017" s="1"/>
      <c r="DZ2017" s="1"/>
      <c r="EA2017" s="1"/>
      <c r="EB2017" s="1"/>
      <c r="EC2017" s="1"/>
    </row>
    <row r="2018" spans="1:133" ht="15" x14ac:dyDescent="0.2">
      <c r="A2018" s="134">
        <f t="shared" si="944"/>
        <v>46071</v>
      </c>
      <c r="B2018" s="135">
        <f t="shared" si="936"/>
        <v>690.20191874</v>
      </c>
      <c r="C2018" s="220">
        <f t="shared" si="935"/>
        <v>475.22914503227526</v>
      </c>
      <c r="D2018" s="136">
        <f t="shared" si="945"/>
        <v>6997.15</v>
      </c>
      <c r="E2018" s="137">
        <f t="shared" si="931"/>
        <v>7036.33</v>
      </c>
      <c r="F2018" s="138">
        <f t="shared" si="932"/>
        <v>46011</v>
      </c>
      <c r="G2018" s="139">
        <f t="shared" si="937"/>
        <v>5.5994226220676957E-3</v>
      </c>
      <c r="H2018" s="140">
        <f t="shared" si="950"/>
        <v>46073</v>
      </c>
      <c r="I2018" s="140">
        <f t="shared" si="938"/>
        <v>46073</v>
      </c>
      <c r="J2018" s="141">
        <f t="shared" si="946"/>
        <v>21</v>
      </c>
      <c r="K2018" s="141">
        <f t="shared" si="934"/>
        <v>19</v>
      </c>
      <c r="L2018" s="8">
        <f t="shared" si="947"/>
        <v>1.00506479</v>
      </c>
      <c r="M2018" s="142">
        <f t="shared" si="933"/>
        <v>1.00559942</v>
      </c>
      <c r="N2018" s="142">
        <f t="shared" si="954"/>
        <v>1.436817031601356</v>
      </c>
      <c r="O2018" s="135">
        <f t="shared" si="930"/>
        <v>1.4440942000000001</v>
      </c>
      <c r="P2018" s="135">
        <f t="shared" si="939"/>
        <v>686.27565201000004</v>
      </c>
      <c r="Q2018" s="190">
        <f t="shared" si="951"/>
        <v>0</v>
      </c>
      <c r="R2018" s="191">
        <f t="shared" si="948"/>
        <v>0</v>
      </c>
      <c r="S2018" s="135">
        <f t="shared" si="940"/>
        <v>0</v>
      </c>
      <c r="T2018" s="145">
        <f t="shared" si="949"/>
        <v>7.8600000000000003E-2</v>
      </c>
      <c r="U2018" s="143">
        <f t="shared" si="929"/>
        <v>19</v>
      </c>
      <c r="V2018" s="143">
        <v>252</v>
      </c>
      <c r="W2018" s="142">
        <f t="shared" si="941"/>
        <v>1.005721122</v>
      </c>
      <c r="X2018" s="135">
        <f t="shared" si="942"/>
        <v>3.92626673</v>
      </c>
      <c r="Y2018" s="135">
        <f t="shared" si="943"/>
        <v>0</v>
      </c>
      <c r="Z2018" s="148" t="str">
        <f t="shared" si="952"/>
        <v>A+J=</v>
      </c>
      <c r="AA2018" s="140">
        <f t="shared" si="953"/>
        <v>46073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4"/>
      <c r="DX2018" s="1"/>
      <c r="DY2018" s="1"/>
      <c r="DZ2018" s="1"/>
      <c r="EA2018" s="1"/>
      <c r="EB2018" s="1"/>
      <c r="EC2018" s="1"/>
    </row>
    <row r="2019" spans="1:133" ht="15" x14ac:dyDescent="0.2">
      <c r="A2019" s="134">
        <f t="shared" si="944"/>
        <v>46072</v>
      </c>
      <c r="B2019" s="135">
        <f t="shared" si="936"/>
        <v>690.59279122999999</v>
      </c>
      <c r="C2019" s="220">
        <f t="shared" si="935"/>
        <v>475.22914503227526</v>
      </c>
      <c r="D2019" s="136">
        <f t="shared" si="945"/>
        <v>6997.15</v>
      </c>
      <c r="E2019" s="137">
        <f t="shared" si="931"/>
        <v>7036.33</v>
      </c>
      <c r="F2019" s="138">
        <f t="shared" si="932"/>
        <v>46011</v>
      </c>
      <c r="G2019" s="139">
        <f t="shared" si="937"/>
        <v>5.5994226220676957E-3</v>
      </c>
      <c r="H2019" s="140">
        <f t="shared" si="950"/>
        <v>46073</v>
      </c>
      <c r="I2019" s="140">
        <f t="shared" si="938"/>
        <v>46073</v>
      </c>
      <c r="J2019" s="141">
        <f t="shared" si="946"/>
        <v>21</v>
      </c>
      <c r="K2019" s="141">
        <f t="shared" si="934"/>
        <v>20</v>
      </c>
      <c r="L2019" s="8">
        <f t="shared" si="947"/>
        <v>1.0053320699999999</v>
      </c>
      <c r="M2019" s="142">
        <f t="shared" si="933"/>
        <v>1.00559942</v>
      </c>
      <c r="N2019" s="142">
        <f t="shared" si="954"/>
        <v>1.436817031601356</v>
      </c>
      <c r="O2019" s="135">
        <f t="shared" si="930"/>
        <v>1.44447824</v>
      </c>
      <c r="P2019" s="135">
        <f t="shared" si="939"/>
        <v>686.45815901000003</v>
      </c>
      <c r="Q2019" s="190">
        <f t="shared" si="951"/>
        <v>0</v>
      </c>
      <c r="R2019" s="191">
        <f t="shared" si="948"/>
        <v>0</v>
      </c>
      <c r="S2019" s="135">
        <f t="shared" si="940"/>
        <v>0</v>
      </c>
      <c r="T2019" s="145">
        <f t="shared" si="949"/>
        <v>7.8600000000000003E-2</v>
      </c>
      <c r="U2019" s="143">
        <f t="shared" si="929"/>
        <v>20</v>
      </c>
      <c r="V2019" s="143">
        <v>252</v>
      </c>
      <c r="W2019" s="142">
        <f t="shared" si="941"/>
        <v>1.006023138</v>
      </c>
      <c r="X2019" s="135">
        <f t="shared" si="942"/>
        <v>4.1346322200000003</v>
      </c>
      <c r="Y2019" s="135">
        <f t="shared" si="943"/>
        <v>0</v>
      </c>
      <c r="Z2019" s="148" t="str">
        <f t="shared" si="952"/>
        <v>A+J=</v>
      </c>
      <c r="AA2019" s="140">
        <f t="shared" si="953"/>
        <v>46073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4"/>
      <c r="DX2019" s="1"/>
      <c r="DY2019" s="1"/>
      <c r="DZ2019" s="1"/>
      <c r="EA2019" s="1"/>
      <c r="EB2019" s="1"/>
      <c r="EC2019" s="1"/>
    </row>
    <row r="2020" spans="1:133" ht="15" x14ac:dyDescent="0.2">
      <c r="A2020" s="134">
        <f t="shared" si="944"/>
        <v>46073</v>
      </c>
      <c r="B2020" s="135">
        <f t="shared" si="936"/>
        <v>690.98388016999991</v>
      </c>
      <c r="C2020" s="220">
        <f t="shared" si="935"/>
        <v>475.22914503227526</v>
      </c>
      <c r="D2020" s="136">
        <f t="shared" si="945"/>
        <v>6997.15</v>
      </c>
      <c r="E2020" s="137">
        <f t="shared" si="931"/>
        <v>7036.33</v>
      </c>
      <c r="F2020" s="138">
        <f t="shared" si="932"/>
        <v>46011</v>
      </c>
      <c r="G2020" s="139">
        <f t="shared" si="937"/>
        <v>5.5994226220676957E-3</v>
      </c>
      <c r="H2020" s="140">
        <f t="shared" si="950"/>
        <v>46101</v>
      </c>
      <c r="I2020" s="140">
        <f t="shared" si="938"/>
        <v>46073</v>
      </c>
      <c r="J2020" s="141">
        <f t="shared" si="946"/>
        <v>21</v>
      </c>
      <c r="K2020" s="141">
        <f t="shared" si="934"/>
        <v>21</v>
      </c>
      <c r="L2020" s="8">
        <f t="shared" si="947"/>
        <v>1.00559942</v>
      </c>
      <c r="M2020" s="142">
        <f t="shared" si="933"/>
        <v>1.00559942</v>
      </c>
      <c r="N2020" s="142">
        <f t="shared" si="954"/>
        <v>1.436817031601356</v>
      </c>
      <c r="O2020" s="135">
        <f t="shared" si="930"/>
        <v>1.4448623700000001</v>
      </c>
      <c r="P2020" s="135">
        <f t="shared" si="939"/>
        <v>686.64070877999995</v>
      </c>
      <c r="Q2020" s="190">
        <f t="shared" si="951"/>
        <v>66</v>
      </c>
      <c r="R2020" s="191">
        <f t="shared" si="948"/>
        <v>2.1449413807598045E-2</v>
      </c>
      <c r="S2020" s="135">
        <f t="shared" si="940"/>
        <v>14.72804069</v>
      </c>
      <c r="T2020" s="145">
        <f t="shared" si="949"/>
        <v>7.8600000000000003E-2</v>
      </c>
      <c r="U2020" s="143">
        <f t="shared" si="929"/>
        <v>21</v>
      </c>
      <c r="V2020" s="143">
        <v>252</v>
      </c>
      <c r="W2020" s="142">
        <f t="shared" si="941"/>
        <v>1.0063252460000001</v>
      </c>
      <c r="X2020" s="135">
        <f t="shared" si="942"/>
        <v>4.3431713900000002</v>
      </c>
      <c r="Y2020" s="135">
        <f t="shared" si="943"/>
        <v>19.071212080000002</v>
      </c>
      <c r="Z2020" s="148" t="str">
        <f t="shared" si="952"/>
        <v>A+J=</v>
      </c>
      <c r="AA2020" s="140">
        <f t="shared" si="953"/>
        <v>46073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4"/>
      <c r="DX2020" s="1"/>
      <c r="DY2020" s="1"/>
      <c r="DZ2020" s="1"/>
      <c r="EA2020" s="1"/>
      <c r="EB2020" s="1"/>
      <c r="EC2020" s="1"/>
    </row>
    <row r="2021" spans="1:133" ht="15" x14ac:dyDescent="0.2">
      <c r="A2021" s="134">
        <f t="shared" si="944"/>
        <v>46074</v>
      </c>
      <c r="B2021" s="135">
        <f t="shared" si="936"/>
        <v>672.30210851000004</v>
      </c>
      <c r="C2021" s="220">
        <f t="shared" si="935"/>
        <v>465.03575845387059</v>
      </c>
      <c r="D2021" s="136">
        <f t="shared" si="945"/>
        <v>6997.15</v>
      </c>
      <c r="E2021" s="137">
        <f t="shared" si="931"/>
        <v>7036.33</v>
      </c>
      <c r="F2021" s="138">
        <f t="shared" si="932"/>
        <v>46042</v>
      </c>
      <c r="G2021" s="139">
        <f t="shared" si="937"/>
        <v>5.5994226220676957E-3</v>
      </c>
      <c r="H2021" s="140">
        <f t="shared" si="950"/>
        <v>46101</v>
      </c>
      <c r="I2021" s="140">
        <f t="shared" si="938"/>
        <v>46101</v>
      </c>
      <c r="J2021" s="141">
        <f t="shared" si="946"/>
        <v>20</v>
      </c>
      <c r="K2021" s="141">
        <f t="shared" si="934"/>
        <v>1</v>
      </c>
      <c r="L2021" s="8">
        <f t="shared" si="947"/>
        <v>1.0002792199999999</v>
      </c>
      <c r="M2021" s="142">
        <f t="shared" si="933"/>
        <v>1.00559942</v>
      </c>
      <c r="N2021" s="142">
        <f t="shared" si="954"/>
        <v>1.4448623736244453</v>
      </c>
      <c r="O2021" s="135">
        <f t="shared" si="930"/>
        <v>1.4452658</v>
      </c>
      <c r="P2021" s="135">
        <f t="shared" si="939"/>
        <v>672.10027747000004</v>
      </c>
      <c r="Q2021" s="190">
        <f t="shared" si="951"/>
        <v>0</v>
      </c>
      <c r="R2021" s="191">
        <f t="shared" si="948"/>
        <v>0</v>
      </c>
      <c r="S2021" s="135">
        <f t="shared" si="940"/>
        <v>0</v>
      </c>
      <c r="T2021" s="145">
        <f t="shared" si="949"/>
        <v>7.8600000000000003E-2</v>
      </c>
      <c r="U2021" s="143">
        <f t="shared" ref="U2021:U2084" si="955">IF(Q2020&gt;0,1,IF(K2021=K2020,U2020,U2020+1))</f>
        <v>1</v>
      </c>
      <c r="V2021" s="143">
        <v>252</v>
      </c>
      <c r="W2021" s="142">
        <f t="shared" si="941"/>
        <v>1.0003002990000001</v>
      </c>
      <c r="X2021" s="135">
        <f t="shared" si="942"/>
        <v>0.20183103999999999</v>
      </c>
      <c r="Y2021" s="135">
        <f t="shared" si="943"/>
        <v>0</v>
      </c>
      <c r="Z2021" s="148" t="str">
        <f t="shared" si="952"/>
        <v>A+J=</v>
      </c>
      <c r="AA2021" s="140">
        <f t="shared" si="953"/>
        <v>46101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4"/>
      <c r="DX2021" s="1"/>
      <c r="DY2021" s="1"/>
      <c r="DZ2021" s="1"/>
      <c r="EA2021" s="1"/>
      <c r="EB2021" s="1"/>
      <c r="EC2021" s="1"/>
    </row>
    <row r="2022" spans="1:133" ht="15" x14ac:dyDescent="0.2">
      <c r="A2022" s="134">
        <f t="shared" si="944"/>
        <v>46075</v>
      </c>
      <c r="B2022" s="135">
        <f t="shared" si="936"/>
        <v>672.30210851000004</v>
      </c>
      <c r="C2022" s="220">
        <f t="shared" si="935"/>
        <v>465.03575845387059</v>
      </c>
      <c r="D2022" s="136">
        <f t="shared" si="945"/>
        <v>6997.15</v>
      </c>
      <c r="E2022" s="137">
        <f t="shared" si="931"/>
        <v>7036.33</v>
      </c>
      <c r="F2022" s="138">
        <f t="shared" si="932"/>
        <v>46042</v>
      </c>
      <c r="G2022" s="139">
        <f t="shared" si="937"/>
        <v>5.5994226220676957E-3</v>
      </c>
      <c r="H2022" s="140">
        <f t="shared" si="950"/>
        <v>46101</v>
      </c>
      <c r="I2022" s="140">
        <f t="shared" si="938"/>
        <v>46101</v>
      </c>
      <c r="J2022" s="141">
        <f t="shared" si="946"/>
        <v>20</v>
      </c>
      <c r="K2022" s="141">
        <f t="shared" si="934"/>
        <v>1</v>
      </c>
      <c r="L2022" s="8">
        <f t="shared" si="947"/>
        <v>1.0002792199999999</v>
      </c>
      <c r="M2022" s="142">
        <f t="shared" si="933"/>
        <v>1.00559942</v>
      </c>
      <c r="N2022" s="142">
        <f t="shared" si="954"/>
        <v>1.4448623736244453</v>
      </c>
      <c r="O2022" s="135">
        <f t="shared" si="930"/>
        <v>1.4452658</v>
      </c>
      <c r="P2022" s="135">
        <f t="shared" si="939"/>
        <v>672.10027747000004</v>
      </c>
      <c r="Q2022" s="190">
        <f t="shared" si="951"/>
        <v>0</v>
      </c>
      <c r="R2022" s="191">
        <f t="shared" si="948"/>
        <v>0</v>
      </c>
      <c r="S2022" s="135">
        <f t="shared" si="940"/>
        <v>0</v>
      </c>
      <c r="T2022" s="145">
        <f t="shared" si="949"/>
        <v>7.8600000000000003E-2</v>
      </c>
      <c r="U2022" s="143">
        <f t="shared" si="955"/>
        <v>1</v>
      </c>
      <c r="V2022" s="143">
        <v>252</v>
      </c>
      <c r="W2022" s="142">
        <f t="shared" si="941"/>
        <v>1.0003002990000001</v>
      </c>
      <c r="X2022" s="135">
        <f t="shared" si="942"/>
        <v>0.20183103999999999</v>
      </c>
      <c r="Y2022" s="135">
        <f t="shared" si="943"/>
        <v>0</v>
      </c>
      <c r="Z2022" s="148" t="str">
        <f t="shared" si="952"/>
        <v>A+J=</v>
      </c>
      <c r="AA2022" s="140">
        <f t="shared" si="953"/>
        <v>46101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4"/>
      <c r="DX2022" s="1"/>
      <c r="DY2022" s="1"/>
      <c r="DZ2022" s="1"/>
      <c r="EA2022" s="1"/>
      <c r="EB2022" s="1"/>
      <c r="EC2022" s="1"/>
    </row>
    <row r="2023" spans="1:133" ht="15" x14ac:dyDescent="0.2">
      <c r="A2023" s="134">
        <f t="shared" si="944"/>
        <v>46076</v>
      </c>
      <c r="B2023" s="135">
        <f t="shared" si="936"/>
        <v>672.30210851000004</v>
      </c>
      <c r="C2023" s="220">
        <f t="shared" si="935"/>
        <v>465.03575845387059</v>
      </c>
      <c r="D2023" s="136">
        <f t="shared" si="945"/>
        <v>6997.15</v>
      </c>
      <c r="E2023" s="137">
        <f t="shared" si="931"/>
        <v>7036.33</v>
      </c>
      <c r="F2023" s="138">
        <f t="shared" si="932"/>
        <v>46042</v>
      </c>
      <c r="G2023" s="139">
        <f t="shared" si="937"/>
        <v>5.5994226220676957E-3</v>
      </c>
      <c r="H2023" s="140">
        <f t="shared" si="950"/>
        <v>46101</v>
      </c>
      <c r="I2023" s="140">
        <f t="shared" si="938"/>
        <v>46101</v>
      </c>
      <c r="J2023" s="141">
        <f t="shared" si="946"/>
        <v>20</v>
      </c>
      <c r="K2023" s="141">
        <f t="shared" si="934"/>
        <v>1</v>
      </c>
      <c r="L2023" s="8">
        <f t="shared" si="947"/>
        <v>1.0002792199999999</v>
      </c>
      <c r="M2023" s="142">
        <f t="shared" si="933"/>
        <v>1.00559942</v>
      </c>
      <c r="N2023" s="142">
        <f t="shared" si="954"/>
        <v>1.4448623736244453</v>
      </c>
      <c r="O2023" s="135">
        <f t="shared" si="930"/>
        <v>1.4452658</v>
      </c>
      <c r="P2023" s="135">
        <f t="shared" si="939"/>
        <v>672.10027747000004</v>
      </c>
      <c r="Q2023" s="190">
        <f t="shared" si="951"/>
        <v>0</v>
      </c>
      <c r="R2023" s="191">
        <f t="shared" si="948"/>
        <v>0</v>
      </c>
      <c r="S2023" s="135">
        <f t="shared" si="940"/>
        <v>0</v>
      </c>
      <c r="T2023" s="145">
        <f t="shared" si="949"/>
        <v>7.8600000000000003E-2</v>
      </c>
      <c r="U2023" s="143">
        <f t="shared" si="955"/>
        <v>1</v>
      </c>
      <c r="V2023" s="143">
        <v>252</v>
      </c>
      <c r="W2023" s="142">
        <f t="shared" si="941"/>
        <v>1.0003002990000001</v>
      </c>
      <c r="X2023" s="135">
        <f t="shared" si="942"/>
        <v>0.20183103999999999</v>
      </c>
      <c r="Y2023" s="135">
        <f t="shared" si="943"/>
        <v>0</v>
      </c>
      <c r="Z2023" s="148" t="str">
        <f t="shared" si="952"/>
        <v>A+J=</v>
      </c>
      <c r="AA2023" s="140">
        <f t="shared" si="953"/>
        <v>46101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4"/>
      <c r="DX2023" s="1"/>
      <c r="DY2023" s="1"/>
      <c r="DZ2023" s="1"/>
      <c r="EA2023" s="1"/>
      <c r="EB2023" s="1"/>
      <c r="EC2023" s="1"/>
    </row>
    <row r="2024" spans="1:133" ht="15" x14ac:dyDescent="0.2">
      <c r="A2024" s="134">
        <f t="shared" si="944"/>
        <v>46077</v>
      </c>
      <c r="B2024" s="135">
        <f t="shared" si="936"/>
        <v>672.69178657999998</v>
      </c>
      <c r="C2024" s="220">
        <f t="shared" si="935"/>
        <v>465.03575845387059</v>
      </c>
      <c r="D2024" s="136">
        <f t="shared" si="945"/>
        <v>6997.15</v>
      </c>
      <c r="E2024" s="137">
        <f t="shared" si="931"/>
        <v>7036.33</v>
      </c>
      <c r="F2024" s="138">
        <f t="shared" si="932"/>
        <v>46042</v>
      </c>
      <c r="G2024" s="139">
        <f t="shared" si="937"/>
        <v>5.5994226220676957E-3</v>
      </c>
      <c r="H2024" s="140">
        <f t="shared" si="950"/>
        <v>46101</v>
      </c>
      <c r="I2024" s="140">
        <f t="shared" si="938"/>
        <v>46101</v>
      </c>
      <c r="J2024" s="141">
        <f t="shared" si="946"/>
        <v>20</v>
      </c>
      <c r="K2024" s="141">
        <f t="shared" si="934"/>
        <v>2</v>
      </c>
      <c r="L2024" s="8">
        <f t="shared" si="947"/>
        <v>1.0005585299999999</v>
      </c>
      <c r="M2024" s="142">
        <f t="shared" si="933"/>
        <v>1.00559942</v>
      </c>
      <c r="N2024" s="142">
        <f t="shared" si="954"/>
        <v>1.4448623736244453</v>
      </c>
      <c r="O2024" s="135">
        <f t="shared" si="930"/>
        <v>1.4456693700000001</v>
      </c>
      <c r="P2024" s="135">
        <f t="shared" si="939"/>
        <v>672.28795194999998</v>
      </c>
      <c r="Q2024" s="190">
        <f t="shared" si="951"/>
        <v>0</v>
      </c>
      <c r="R2024" s="191">
        <f t="shared" si="948"/>
        <v>0</v>
      </c>
      <c r="S2024" s="135">
        <f t="shared" si="940"/>
        <v>0</v>
      </c>
      <c r="T2024" s="145">
        <f t="shared" si="949"/>
        <v>7.8600000000000003E-2</v>
      </c>
      <c r="U2024" s="143">
        <f t="shared" si="955"/>
        <v>2</v>
      </c>
      <c r="V2024" s="143">
        <v>252</v>
      </c>
      <c r="W2024" s="142">
        <f t="shared" si="941"/>
        <v>1.0006006869999999</v>
      </c>
      <c r="X2024" s="135">
        <f t="shared" si="942"/>
        <v>0.40383463000000003</v>
      </c>
      <c r="Y2024" s="135">
        <f t="shared" si="943"/>
        <v>0</v>
      </c>
      <c r="Z2024" s="148" t="str">
        <f t="shared" si="952"/>
        <v>A+J=</v>
      </c>
      <c r="AA2024" s="140">
        <f t="shared" si="953"/>
        <v>46101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4"/>
      <c r="DX2024" s="1"/>
      <c r="DY2024" s="1"/>
      <c r="DZ2024" s="1"/>
      <c r="EA2024" s="1"/>
      <c r="EB2024" s="1"/>
      <c r="EC2024" s="1"/>
    </row>
    <row r="2025" spans="1:133" ht="15" x14ac:dyDescent="0.2">
      <c r="A2025" s="134">
        <f t="shared" si="944"/>
        <v>46078</v>
      </c>
      <c r="B2025" s="135">
        <f t="shared" si="936"/>
        <v>673.08168979000004</v>
      </c>
      <c r="C2025" s="220">
        <f t="shared" si="935"/>
        <v>465.03575845387059</v>
      </c>
      <c r="D2025" s="136">
        <f t="shared" si="945"/>
        <v>6997.15</v>
      </c>
      <c r="E2025" s="137">
        <f t="shared" si="931"/>
        <v>7036.33</v>
      </c>
      <c r="F2025" s="138">
        <f t="shared" si="932"/>
        <v>46042</v>
      </c>
      <c r="G2025" s="139">
        <f t="shared" si="937"/>
        <v>5.5994226220676957E-3</v>
      </c>
      <c r="H2025" s="140">
        <f t="shared" si="950"/>
        <v>46101</v>
      </c>
      <c r="I2025" s="140">
        <f t="shared" si="938"/>
        <v>46101</v>
      </c>
      <c r="J2025" s="141">
        <f t="shared" si="946"/>
        <v>20</v>
      </c>
      <c r="K2025" s="141">
        <f t="shared" si="934"/>
        <v>3</v>
      </c>
      <c r="L2025" s="8">
        <f t="shared" si="947"/>
        <v>1.0008379199999999</v>
      </c>
      <c r="M2025" s="142">
        <f t="shared" si="933"/>
        <v>1.00559942</v>
      </c>
      <c r="N2025" s="142">
        <f t="shared" si="954"/>
        <v>1.4448623736244453</v>
      </c>
      <c r="O2025" s="135">
        <f t="shared" ref="O2025:O2088" si="956">TRUNC(TRUNC((L2025*N2025),15),8)</f>
        <v>1.4460730500000001</v>
      </c>
      <c r="P2025" s="135">
        <f t="shared" si="939"/>
        <v>672.47567758000002</v>
      </c>
      <c r="Q2025" s="190">
        <f t="shared" si="951"/>
        <v>0</v>
      </c>
      <c r="R2025" s="191">
        <f t="shared" si="948"/>
        <v>0</v>
      </c>
      <c r="S2025" s="135">
        <f t="shared" si="940"/>
        <v>0</v>
      </c>
      <c r="T2025" s="145">
        <f t="shared" si="949"/>
        <v>7.8600000000000003E-2</v>
      </c>
      <c r="U2025" s="143">
        <f t="shared" si="955"/>
        <v>3</v>
      </c>
      <c r="V2025" s="143">
        <v>252</v>
      </c>
      <c r="W2025" s="142">
        <f t="shared" si="941"/>
        <v>1.000901166</v>
      </c>
      <c r="X2025" s="135">
        <f t="shared" si="942"/>
        <v>0.60601221000000005</v>
      </c>
      <c r="Y2025" s="135">
        <f t="shared" si="943"/>
        <v>0</v>
      </c>
      <c r="Z2025" s="148" t="str">
        <f t="shared" si="952"/>
        <v>A+J=</v>
      </c>
      <c r="AA2025" s="140">
        <f t="shared" si="953"/>
        <v>46101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4"/>
      <c r="DX2025" s="1"/>
      <c r="DY2025" s="1"/>
      <c r="DZ2025" s="1"/>
      <c r="EA2025" s="1"/>
      <c r="EB2025" s="1"/>
      <c r="EC2025" s="1"/>
    </row>
    <row r="2026" spans="1:133" ht="15" x14ac:dyDescent="0.2">
      <c r="A2026" s="134">
        <f t="shared" si="944"/>
        <v>46079</v>
      </c>
      <c r="B2026" s="135">
        <f t="shared" si="936"/>
        <v>673.47181360000002</v>
      </c>
      <c r="C2026" s="220">
        <f t="shared" si="935"/>
        <v>465.03575845387059</v>
      </c>
      <c r="D2026" s="136">
        <f t="shared" si="945"/>
        <v>6997.15</v>
      </c>
      <c r="E2026" s="137">
        <f t="shared" ref="E2026:E2089" si="957">IF($K2026=1,VLOOKUP($A2025,$AO$10:$AS$131,4),E2025)</f>
        <v>7036.33</v>
      </c>
      <c r="F2026" s="138">
        <f t="shared" ref="F2026:F2089" si="958">IF($K2026=1,VLOOKUP($A2025,$AO$10:$AS$131,5),F2025)</f>
        <v>46042</v>
      </c>
      <c r="G2026" s="139">
        <f t="shared" si="937"/>
        <v>5.5994226220676957E-3</v>
      </c>
      <c r="H2026" s="140">
        <f t="shared" si="950"/>
        <v>46101</v>
      </c>
      <c r="I2026" s="140">
        <f t="shared" si="938"/>
        <v>46101</v>
      </c>
      <c r="J2026" s="141">
        <f t="shared" si="946"/>
        <v>20</v>
      </c>
      <c r="K2026" s="141">
        <f t="shared" si="934"/>
        <v>4</v>
      </c>
      <c r="L2026" s="8">
        <f t="shared" si="947"/>
        <v>1.0011173799999999</v>
      </c>
      <c r="M2026" s="142">
        <f t="shared" ref="M2026:M2089" si="959">IF(I2026&gt;I2025,L2025,M2025)</f>
        <v>1.00559942</v>
      </c>
      <c r="N2026" s="142">
        <f t="shared" si="954"/>
        <v>1.4448623736244453</v>
      </c>
      <c r="O2026" s="135">
        <f t="shared" si="956"/>
        <v>1.4464768299999999</v>
      </c>
      <c r="P2026" s="135">
        <f t="shared" si="939"/>
        <v>672.66344972000002</v>
      </c>
      <c r="Q2026" s="190">
        <f t="shared" si="951"/>
        <v>0</v>
      </c>
      <c r="R2026" s="191">
        <f t="shared" si="948"/>
        <v>0</v>
      </c>
      <c r="S2026" s="135">
        <f t="shared" si="940"/>
        <v>0</v>
      </c>
      <c r="T2026" s="145">
        <f t="shared" si="949"/>
        <v>7.8600000000000003E-2</v>
      </c>
      <c r="U2026" s="143">
        <f t="shared" si="955"/>
        <v>4</v>
      </c>
      <c r="V2026" s="143">
        <v>252</v>
      </c>
      <c r="W2026" s="142">
        <f t="shared" si="941"/>
        <v>1.0012017360000001</v>
      </c>
      <c r="X2026" s="135">
        <f t="shared" si="942"/>
        <v>0.80836388000000003</v>
      </c>
      <c r="Y2026" s="135">
        <f t="shared" si="943"/>
        <v>0</v>
      </c>
      <c r="Z2026" s="148" t="str">
        <f t="shared" si="952"/>
        <v>A+J=</v>
      </c>
      <c r="AA2026" s="140">
        <f t="shared" si="953"/>
        <v>46101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4"/>
      <c r="DX2026" s="1"/>
      <c r="DY2026" s="1"/>
      <c r="DZ2026" s="1"/>
      <c r="EA2026" s="1"/>
      <c r="EB2026" s="1"/>
      <c r="EC2026" s="1"/>
    </row>
    <row r="2027" spans="1:133" ht="15" x14ac:dyDescent="0.2">
      <c r="A2027" s="134">
        <f t="shared" si="944"/>
        <v>46080</v>
      </c>
      <c r="B2027" s="135">
        <f t="shared" si="936"/>
        <v>673.86216605000004</v>
      </c>
      <c r="C2027" s="220">
        <f t="shared" si="935"/>
        <v>465.03575845387059</v>
      </c>
      <c r="D2027" s="136">
        <f t="shared" si="945"/>
        <v>6997.15</v>
      </c>
      <c r="E2027" s="137">
        <f t="shared" si="957"/>
        <v>7036.33</v>
      </c>
      <c r="F2027" s="138">
        <f t="shared" si="958"/>
        <v>46042</v>
      </c>
      <c r="G2027" s="139">
        <f t="shared" si="937"/>
        <v>5.5994226220676957E-3</v>
      </c>
      <c r="H2027" s="140">
        <f t="shared" si="950"/>
        <v>46101</v>
      </c>
      <c r="I2027" s="140">
        <f t="shared" si="938"/>
        <v>46101</v>
      </c>
      <c r="J2027" s="141">
        <f t="shared" si="946"/>
        <v>20</v>
      </c>
      <c r="K2027" s="141">
        <f t="shared" si="934"/>
        <v>5</v>
      </c>
      <c r="L2027" s="8">
        <f t="shared" si="947"/>
        <v>1.0013969199999999</v>
      </c>
      <c r="M2027" s="142">
        <f t="shared" si="959"/>
        <v>1.00559942</v>
      </c>
      <c r="N2027" s="142">
        <f t="shared" si="954"/>
        <v>1.4448623736244453</v>
      </c>
      <c r="O2027" s="135">
        <f t="shared" si="956"/>
        <v>1.4468807299999999</v>
      </c>
      <c r="P2027" s="135">
        <f t="shared" si="939"/>
        <v>672.85127766000005</v>
      </c>
      <c r="Q2027" s="190">
        <f t="shared" si="951"/>
        <v>0</v>
      </c>
      <c r="R2027" s="191">
        <f t="shared" si="948"/>
        <v>0</v>
      </c>
      <c r="S2027" s="135">
        <f t="shared" si="940"/>
        <v>0</v>
      </c>
      <c r="T2027" s="145">
        <f t="shared" si="949"/>
        <v>7.8600000000000003E-2</v>
      </c>
      <c r="U2027" s="143">
        <f t="shared" si="955"/>
        <v>5</v>
      </c>
      <c r="V2027" s="143">
        <v>252</v>
      </c>
      <c r="W2027" s="142">
        <f t="shared" si="941"/>
        <v>1.0015023949999999</v>
      </c>
      <c r="X2027" s="135">
        <f t="shared" si="942"/>
        <v>1.0108883900000001</v>
      </c>
      <c r="Y2027" s="135">
        <f t="shared" si="943"/>
        <v>0</v>
      </c>
      <c r="Z2027" s="148" t="str">
        <f t="shared" si="952"/>
        <v>A+J=</v>
      </c>
      <c r="AA2027" s="140">
        <f t="shared" si="953"/>
        <v>46101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4"/>
      <c r="DX2027" s="1"/>
      <c r="DY2027" s="1"/>
      <c r="DZ2027" s="1"/>
      <c r="EA2027" s="1"/>
      <c r="EB2027" s="1"/>
      <c r="EC2027" s="1"/>
    </row>
    <row r="2028" spans="1:133" ht="15" x14ac:dyDescent="0.2">
      <c r="A2028" s="134">
        <f t="shared" si="944"/>
        <v>46081</v>
      </c>
      <c r="B2028" s="135">
        <f t="shared" si="936"/>
        <v>674.25274394999997</v>
      </c>
      <c r="C2028" s="220">
        <f t="shared" si="935"/>
        <v>465.03575845387059</v>
      </c>
      <c r="D2028" s="136">
        <f t="shared" si="945"/>
        <v>6997.15</v>
      </c>
      <c r="E2028" s="137">
        <f t="shared" si="957"/>
        <v>7036.33</v>
      </c>
      <c r="F2028" s="138">
        <f t="shared" si="958"/>
        <v>46042</v>
      </c>
      <c r="G2028" s="139">
        <f t="shared" si="937"/>
        <v>5.5994226220676957E-3</v>
      </c>
      <c r="H2028" s="140">
        <f t="shared" si="950"/>
        <v>46101</v>
      </c>
      <c r="I2028" s="140">
        <f t="shared" si="938"/>
        <v>46101</v>
      </c>
      <c r="J2028" s="141">
        <f t="shared" si="946"/>
        <v>20</v>
      </c>
      <c r="K2028" s="141">
        <f t="shared" si="934"/>
        <v>6</v>
      </c>
      <c r="L2028" s="8">
        <f t="shared" si="947"/>
        <v>1.0016765400000001</v>
      </c>
      <c r="M2028" s="142">
        <f t="shared" si="959"/>
        <v>1.00559942</v>
      </c>
      <c r="N2028" s="142">
        <f t="shared" si="954"/>
        <v>1.4448623736244453</v>
      </c>
      <c r="O2028" s="135">
        <f t="shared" si="956"/>
        <v>1.44728474</v>
      </c>
      <c r="P2028" s="135">
        <f t="shared" si="939"/>
        <v>673.03915675999997</v>
      </c>
      <c r="Q2028" s="190">
        <f t="shared" si="951"/>
        <v>0</v>
      </c>
      <c r="R2028" s="191">
        <f t="shared" si="948"/>
        <v>0</v>
      </c>
      <c r="S2028" s="135">
        <f t="shared" si="940"/>
        <v>0</v>
      </c>
      <c r="T2028" s="145">
        <f t="shared" si="949"/>
        <v>7.8600000000000003E-2</v>
      </c>
      <c r="U2028" s="143">
        <f t="shared" si="955"/>
        <v>6</v>
      </c>
      <c r="V2028" s="143">
        <v>252</v>
      </c>
      <c r="W2028" s="142">
        <f t="shared" si="941"/>
        <v>1.001803145</v>
      </c>
      <c r="X2028" s="135">
        <f t="shared" si="942"/>
        <v>1.2135871899999999</v>
      </c>
      <c r="Y2028" s="135">
        <f t="shared" si="943"/>
        <v>0</v>
      </c>
      <c r="Z2028" s="148" t="str">
        <f t="shared" si="952"/>
        <v>A+J=</v>
      </c>
      <c r="AA2028" s="140">
        <f t="shared" si="953"/>
        <v>46101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4"/>
      <c r="DX2028" s="1"/>
      <c r="DY2028" s="1"/>
      <c r="DZ2028" s="1"/>
      <c r="EA2028" s="1"/>
      <c r="EB2028" s="1"/>
      <c r="EC2028" s="1"/>
    </row>
    <row r="2029" spans="1:133" ht="15" x14ac:dyDescent="0.2">
      <c r="A2029" s="134">
        <f t="shared" si="944"/>
        <v>46082</v>
      </c>
      <c r="B2029" s="135">
        <f t="shared" si="936"/>
        <v>674.25274394999997</v>
      </c>
      <c r="C2029" s="220">
        <f t="shared" si="935"/>
        <v>465.03575845387059</v>
      </c>
      <c r="D2029" s="136">
        <f t="shared" si="945"/>
        <v>6997.15</v>
      </c>
      <c r="E2029" s="137">
        <f t="shared" si="957"/>
        <v>7036.33</v>
      </c>
      <c r="F2029" s="138">
        <f t="shared" si="958"/>
        <v>46042</v>
      </c>
      <c r="G2029" s="139">
        <f t="shared" si="937"/>
        <v>5.5994226220676957E-3</v>
      </c>
      <c r="H2029" s="140">
        <f t="shared" si="950"/>
        <v>46101</v>
      </c>
      <c r="I2029" s="140">
        <f t="shared" si="938"/>
        <v>46101</v>
      </c>
      <c r="J2029" s="141">
        <f t="shared" si="946"/>
        <v>20</v>
      </c>
      <c r="K2029" s="141">
        <f t="shared" si="934"/>
        <v>6</v>
      </c>
      <c r="L2029" s="8">
        <f t="shared" si="947"/>
        <v>1.0016765400000001</v>
      </c>
      <c r="M2029" s="142">
        <f t="shared" si="959"/>
        <v>1.00559942</v>
      </c>
      <c r="N2029" s="142">
        <f t="shared" si="954"/>
        <v>1.4448623736244453</v>
      </c>
      <c r="O2029" s="135">
        <f t="shared" si="956"/>
        <v>1.44728474</v>
      </c>
      <c r="P2029" s="135">
        <f t="shared" si="939"/>
        <v>673.03915675999997</v>
      </c>
      <c r="Q2029" s="190">
        <f t="shared" si="951"/>
        <v>0</v>
      </c>
      <c r="R2029" s="191">
        <f t="shared" si="948"/>
        <v>0</v>
      </c>
      <c r="S2029" s="135">
        <f t="shared" si="940"/>
        <v>0</v>
      </c>
      <c r="T2029" s="145">
        <f t="shared" si="949"/>
        <v>7.8600000000000003E-2</v>
      </c>
      <c r="U2029" s="143">
        <f t="shared" si="955"/>
        <v>6</v>
      </c>
      <c r="V2029" s="143">
        <v>252</v>
      </c>
      <c r="W2029" s="142">
        <f t="shared" si="941"/>
        <v>1.001803145</v>
      </c>
      <c r="X2029" s="135">
        <f t="shared" si="942"/>
        <v>1.2135871899999999</v>
      </c>
      <c r="Y2029" s="135">
        <f t="shared" si="943"/>
        <v>0</v>
      </c>
      <c r="Z2029" s="148" t="str">
        <f t="shared" si="952"/>
        <v>A+J=</v>
      </c>
      <c r="AA2029" s="140">
        <f t="shared" si="953"/>
        <v>46101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4"/>
      <c r="DX2029" s="1"/>
      <c r="DY2029" s="1"/>
      <c r="DZ2029" s="1"/>
      <c r="EA2029" s="1"/>
      <c r="EB2029" s="1"/>
      <c r="EC2029" s="1"/>
    </row>
    <row r="2030" spans="1:133" ht="15" x14ac:dyDescent="0.2">
      <c r="A2030" s="134">
        <f t="shared" si="944"/>
        <v>46083</v>
      </c>
      <c r="B2030" s="135">
        <f t="shared" si="936"/>
        <v>674.25274394999997</v>
      </c>
      <c r="C2030" s="220">
        <f t="shared" si="935"/>
        <v>465.03575845387059</v>
      </c>
      <c r="D2030" s="136">
        <f t="shared" si="945"/>
        <v>6997.15</v>
      </c>
      <c r="E2030" s="137">
        <f t="shared" si="957"/>
        <v>7036.33</v>
      </c>
      <c r="F2030" s="138">
        <f t="shared" si="958"/>
        <v>46042</v>
      </c>
      <c r="G2030" s="139">
        <f t="shared" si="937"/>
        <v>5.5994226220676957E-3</v>
      </c>
      <c r="H2030" s="140">
        <f t="shared" si="950"/>
        <v>46101</v>
      </c>
      <c r="I2030" s="140">
        <f t="shared" si="938"/>
        <v>46101</v>
      </c>
      <c r="J2030" s="141">
        <f t="shared" si="946"/>
        <v>20</v>
      </c>
      <c r="K2030" s="141">
        <f t="shared" ref="K2030:K2093" si="960">(J2030-(NETWORKDAYS(A2030,I2030,AD$148:AD$502)-1))</f>
        <v>6</v>
      </c>
      <c r="L2030" s="8">
        <f t="shared" si="947"/>
        <v>1.0016765400000001</v>
      </c>
      <c r="M2030" s="142">
        <f t="shared" si="959"/>
        <v>1.00559942</v>
      </c>
      <c r="N2030" s="142">
        <f t="shared" si="954"/>
        <v>1.4448623736244453</v>
      </c>
      <c r="O2030" s="135">
        <f t="shared" si="956"/>
        <v>1.44728474</v>
      </c>
      <c r="P2030" s="135">
        <f t="shared" si="939"/>
        <v>673.03915675999997</v>
      </c>
      <c r="Q2030" s="190">
        <f t="shared" si="951"/>
        <v>0</v>
      </c>
      <c r="R2030" s="191">
        <f t="shared" si="948"/>
        <v>0</v>
      </c>
      <c r="S2030" s="135">
        <f t="shared" si="940"/>
        <v>0</v>
      </c>
      <c r="T2030" s="145">
        <f t="shared" si="949"/>
        <v>7.8600000000000003E-2</v>
      </c>
      <c r="U2030" s="143">
        <f t="shared" si="955"/>
        <v>6</v>
      </c>
      <c r="V2030" s="143">
        <v>252</v>
      </c>
      <c r="W2030" s="142">
        <f t="shared" si="941"/>
        <v>1.001803145</v>
      </c>
      <c r="X2030" s="135">
        <f t="shared" si="942"/>
        <v>1.2135871899999999</v>
      </c>
      <c r="Y2030" s="135">
        <f t="shared" si="943"/>
        <v>0</v>
      </c>
      <c r="Z2030" s="148" t="str">
        <f t="shared" si="952"/>
        <v>A+J=</v>
      </c>
      <c r="AA2030" s="140">
        <f t="shared" si="953"/>
        <v>46101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4"/>
      <c r="DX2030" s="1"/>
      <c r="DY2030" s="1"/>
      <c r="DZ2030" s="1"/>
      <c r="EA2030" s="1"/>
      <c r="EB2030" s="1"/>
      <c r="EC2030" s="1"/>
    </row>
    <row r="2031" spans="1:133" ht="15" x14ac:dyDescent="0.2">
      <c r="A2031" s="134">
        <f t="shared" si="944"/>
        <v>46084</v>
      </c>
      <c r="B2031" s="135">
        <f t="shared" si="936"/>
        <v>674.64355136000006</v>
      </c>
      <c r="C2031" s="220">
        <f t="shared" si="935"/>
        <v>465.03575845387059</v>
      </c>
      <c r="D2031" s="136">
        <f t="shared" si="945"/>
        <v>6997.15</v>
      </c>
      <c r="E2031" s="137">
        <f t="shared" si="957"/>
        <v>7036.33</v>
      </c>
      <c r="F2031" s="138">
        <f t="shared" si="958"/>
        <v>46042</v>
      </c>
      <c r="G2031" s="139">
        <f t="shared" si="937"/>
        <v>5.5994226220676957E-3</v>
      </c>
      <c r="H2031" s="140">
        <f t="shared" si="950"/>
        <v>46101</v>
      </c>
      <c r="I2031" s="140">
        <f t="shared" si="938"/>
        <v>46101</v>
      </c>
      <c r="J2031" s="141">
        <f t="shared" si="946"/>
        <v>20</v>
      </c>
      <c r="K2031" s="141">
        <f t="shared" si="960"/>
        <v>7</v>
      </c>
      <c r="L2031" s="8">
        <f t="shared" si="947"/>
        <v>1.0019562399999999</v>
      </c>
      <c r="M2031" s="142">
        <f t="shared" si="959"/>
        <v>1.00559942</v>
      </c>
      <c r="N2031" s="142">
        <f t="shared" si="954"/>
        <v>1.4448623736244453</v>
      </c>
      <c r="O2031" s="135">
        <f t="shared" si="956"/>
        <v>1.4476888699999999</v>
      </c>
      <c r="P2031" s="135">
        <f t="shared" si="939"/>
        <v>673.22709166000004</v>
      </c>
      <c r="Q2031" s="190">
        <f t="shared" si="951"/>
        <v>0</v>
      </c>
      <c r="R2031" s="191">
        <f t="shared" si="948"/>
        <v>0</v>
      </c>
      <c r="S2031" s="135">
        <f t="shared" si="940"/>
        <v>0</v>
      </c>
      <c r="T2031" s="145">
        <f t="shared" si="949"/>
        <v>7.8600000000000003E-2</v>
      </c>
      <c r="U2031" s="143">
        <f t="shared" si="955"/>
        <v>7</v>
      </c>
      <c r="V2031" s="143">
        <v>252</v>
      </c>
      <c r="W2031" s="142">
        <f t="shared" si="941"/>
        <v>1.002103985</v>
      </c>
      <c r="X2031" s="135">
        <f t="shared" si="942"/>
        <v>1.4164597000000001</v>
      </c>
      <c r="Y2031" s="135">
        <f t="shared" si="943"/>
        <v>0</v>
      </c>
      <c r="Z2031" s="148" t="str">
        <f t="shared" si="952"/>
        <v>A+J=</v>
      </c>
      <c r="AA2031" s="140">
        <f t="shared" si="953"/>
        <v>46101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4"/>
      <c r="DX2031" s="1"/>
      <c r="DY2031" s="1"/>
      <c r="DZ2031" s="1"/>
      <c r="EA2031" s="1"/>
      <c r="EB2031" s="1"/>
      <c r="EC2031" s="1"/>
    </row>
    <row r="2032" spans="1:133" ht="15" x14ac:dyDescent="0.2">
      <c r="A2032" s="134">
        <f t="shared" si="944"/>
        <v>46085</v>
      </c>
      <c r="B2032" s="135">
        <f t="shared" si="936"/>
        <v>675.03457974999992</v>
      </c>
      <c r="C2032" s="220">
        <f t="shared" si="935"/>
        <v>465.03575845387059</v>
      </c>
      <c r="D2032" s="136">
        <f t="shared" si="945"/>
        <v>6997.15</v>
      </c>
      <c r="E2032" s="137">
        <f t="shared" si="957"/>
        <v>7036.33</v>
      </c>
      <c r="F2032" s="138">
        <f t="shared" si="958"/>
        <v>46042</v>
      </c>
      <c r="G2032" s="139">
        <f t="shared" si="937"/>
        <v>5.5994226220676957E-3</v>
      </c>
      <c r="H2032" s="140">
        <f t="shared" si="950"/>
        <v>46101</v>
      </c>
      <c r="I2032" s="140">
        <f t="shared" si="938"/>
        <v>46101</v>
      </c>
      <c r="J2032" s="141">
        <f t="shared" si="946"/>
        <v>20</v>
      </c>
      <c r="K2032" s="141">
        <f t="shared" si="960"/>
        <v>8</v>
      </c>
      <c r="L2032" s="8">
        <f t="shared" si="947"/>
        <v>1.0022360100000001</v>
      </c>
      <c r="M2032" s="142">
        <f t="shared" si="959"/>
        <v>1.00559942</v>
      </c>
      <c r="N2032" s="142">
        <f t="shared" si="954"/>
        <v>1.4448623736244453</v>
      </c>
      <c r="O2032" s="135">
        <f t="shared" si="956"/>
        <v>1.4480930999999999</v>
      </c>
      <c r="P2032" s="135">
        <f t="shared" si="939"/>
        <v>673.41507306999995</v>
      </c>
      <c r="Q2032" s="190">
        <f t="shared" si="951"/>
        <v>0</v>
      </c>
      <c r="R2032" s="191">
        <f t="shared" si="948"/>
        <v>0</v>
      </c>
      <c r="S2032" s="135">
        <f t="shared" si="940"/>
        <v>0</v>
      </c>
      <c r="T2032" s="145">
        <f t="shared" si="949"/>
        <v>7.8600000000000003E-2</v>
      </c>
      <c r="U2032" s="143">
        <f t="shared" si="955"/>
        <v>8</v>
      </c>
      <c r="V2032" s="143">
        <v>252</v>
      </c>
      <c r="W2032" s="142">
        <f t="shared" si="941"/>
        <v>1.0024049159999999</v>
      </c>
      <c r="X2032" s="135">
        <f t="shared" si="942"/>
        <v>1.61950668</v>
      </c>
      <c r="Y2032" s="135">
        <f t="shared" si="943"/>
        <v>0</v>
      </c>
      <c r="Z2032" s="148" t="str">
        <f t="shared" si="952"/>
        <v>A+J=</v>
      </c>
      <c r="AA2032" s="140">
        <f t="shared" si="953"/>
        <v>46101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4"/>
      <c r="DX2032" s="1"/>
      <c r="DY2032" s="1"/>
      <c r="DZ2032" s="1"/>
      <c r="EA2032" s="1"/>
      <c r="EB2032" s="1"/>
      <c r="EC2032" s="1"/>
    </row>
    <row r="2033" spans="1:133" ht="15" x14ac:dyDescent="0.2">
      <c r="A2033" s="134">
        <f t="shared" si="944"/>
        <v>46086</v>
      </c>
      <c r="B2033" s="135">
        <f t="shared" si="936"/>
        <v>675.42583783999999</v>
      </c>
      <c r="C2033" s="220">
        <f t="shared" si="935"/>
        <v>465.03575845387059</v>
      </c>
      <c r="D2033" s="136">
        <f t="shared" si="945"/>
        <v>6997.15</v>
      </c>
      <c r="E2033" s="137">
        <f t="shared" si="957"/>
        <v>7036.33</v>
      </c>
      <c r="F2033" s="138">
        <f t="shared" si="958"/>
        <v>46042</v>
      </c>
      <c r="G2033" s="139">
        <f t="shared" si="937"/>
        <v>5.5994226220676957E-3</v>
      </c>
      <c r="H2033" s="140">
        <f t="shared" si="950"/>
        <v>46101</v>
      </c>
      <c r="I2033" s="140">
        <f t="shared" si="938"/>
        <v>46101</v>
      </c>
      <c r="J2033" s="141">
        <f t="shared" si="946"/>
        <v>20</v>
      </c>
      <c r="K2033" s="141">
        <f t="shared" si="960"/>
        <v>9</v>
      </c>
      <c r="L2033" s="8">
        <f t="shared" si="947"/>
        <v>1.0025158700000001</v>
      </c>
      <c r="M2033" s="142">
        <f t="shared" si="959"/>
        <v>1.00559942</v>
      </c>
      <c r="N2033" s="142">
        <f t="shared" si="954"/>
        <v>1.4448623736244453</v>
      </c>
      <c r="O2033" s="135">
        <f t="shared" si="956"/>
        <v>1.4484974500000001</v>
      </c>
      <c r="P2033" s="135">
        <f t="shared" si="939"/>
        <v>673.60311027</v>
      </c>
      <c r="Q2033" s="190">
        <f t="shared" si="951"/>
        <v>0</v>
      </c>
      <c r="R2033" s="191">
        <f t="shared" si="948"/>
        <v>0</v>
      </c>
      <c r="S2033" s="135">
        <f t="shared" si="940"/>
        <v>0</v>
      </c>
      <c r="T2033" s="145">
        <f t="shared" si="949"/>
        <v>7.8600000000000003E-2</v>
      </c>
      <c r="U2033" s="143">
        <f t="shared" si="955"/>
        <v>9</v>
      </c>
      <c r="V2033" s="143">
        <v>252</v>
      </c>
      <c r="W2033" s="142">
        <f t="shared" si="941"/>
        <v>1.002705937</v>
      </c>
      <c r="X2033" s="135">
        <f t="shared" si="942"/>
        <v>1.8227275700000001</v>
      </c>
      <c r="Y2033" s="135">
        <f t="shared" si="943"/>
        <v>0</v>
      </c>
      <c r="Z2033" s="148" t="str">
        <f t="shared" si="952"/>
        <v>A+J=</v>
      </c>
      <c r="AA2033" s="140">
        <f t="shared" si="953"/>
        <v>46101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4"/>
      <c r="DX2033" s="1"/>
      <c r="DY2033" s="1"/>
      <c r="DZ2033" s="1"/>
      <c r="EA2033" s="1"/>
      <c r="EB2033" s="1"/>
      <c r="EC2033" s="1"/>
    </row>
    <row r="2034" spans="1:133" ht="15" x14ac:dyDescent="0.2">
      <c r="A2034" s="134">
        <f t="shared" si="944"/>
        <v>46087</v>
      </c>
      <c r="B2034" s="135">
        <f t="shared" si="936"/>
        <v>675.81732110999997</v>
      </c>
      <c r="C2034" s="220">
        <f t="shared" si="935"/>
        <v>465.03575845387059</v>
      </c>
      <c r="D2034" s="136">
        <f t="shared" si="945"/>
        <v>6997.15</v>
      </c>
      <c r="E2034" s="137">
        <f t="shared" si="957"/>
        <v>7036.33</v>
      </c>
      <c r="F2034" s="138">
        <f t="shared" si="958"/>
        <v>46042</v>
      </c>
      <c r="G2034" s="139">
        <f t="shared" si="937"/>
        <v>5.5994226220676957E-3</v>
      </c>
      <c r="H2034" s="140">
        <f t="shared" si="950"/>
        <v>46101</v>
      </c>
      <c r="I2034" s="140">
        <f t="shared" si="938"/>
        <v>46101</v>
      </c>
      <c r="J2034" s="141">
        <f t="shared" si="946"/>
        <v>20</v>
      </c>
      <c r="K2034" s="141">
        <f t="shared" si="960"/>
        <v>10</v>
      </c>
      <c r="L2034" s="8">
        <f t="shared" si="947"/>
        <v>1.0027957999999999</v>
      </c>
      <c r="M2034" s="142">
        <f t="shared" si="959"/>
        <v>1.00559942</v>
      </c>
      <c r="N2034" s="142">
        <f t="shared" si="954"/>
        <v>1.4448623736244453</v>
      </c>
      <c r="O2034" s="135">
        <f t="shared" si="956"/>
        <v>1.44890191</v>
      </c>
      <c r="P2034" s="135">
        <f t="shared" si="939"/>
        <v>673.79119863999995</v>
      </c>
      <c r="Q2034" s="190">
        <f t="shared" si="951"/>
        <v>0</v>
      </c>
      <c r="R2034" s="191">
        <f t="shared" si="948"/>
        <v>0</v>
      </c>
      <c r="S2034" s="135">
        <f t="shared" si="940"/>
        <v>0</v>
      </c>
      <c r="T2034" s="145">
        <f t="shared" si="949"/>
        <v>7.8600000000000003E-2</v>
      </c>
      <c r="U2034" s="143">
        <f t="shared" si="955"/>
        <v>10</v>
      </c>
      <c r="V2034" s="143">
        <v>252</v>
      </c>
      <c r="W2034" s="142">
        <f t="shared" si="941"/>
        <v>1.003007048</v>
      </c>
      <c r="X2034" s="135">
        <f t="shared" si="942"/>
        <v>2.0261224699999998</v>
      </c>
      <c r="Y2034" s="135">
        <f t="shared" si="943"/>
        <v>0</v>
      </c>
      <c r="Z2034" s="148" t="str">
        <f t="shared" si="952"/>
        <v>A+J=</v>
      </c>
      <c r="AA2034" s="140">
        <f t="shared" si="953"/>
        <v>46101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4"/>
      <c r="DX2034" s="1"/>
      <c r="DY2034" s="1"/>
      <c r="DZ2034" s="1"/>
      <c r="EA2034" s="1"/>
      <c r="EB2034" s="1"/>
      <c r="EC2034" s="1"/>
    </row>
    <row r="2035" spans="1:133" ht="15" x14ac:dyDescent="0.2">
      <c r="A2035" s="134">
        <f t="shared" si="944"/>
        <v>46088</v>
      </c>
      <c r="B2035" s="135">
        <f t="shared" si="936"/>
        <v>676.20903496000005</v>
      </c>
      <c r="C2035" s="220">
        <f t="shared" si="935"/>
        <v>465.03575845387059</v>
      </c>
      <c r="D2035" s="136">
        <f t="shared" si="945"/>
        <v>6997.15</v>
      </c>
      <c r="E2035" s="137">
        <f t="shared" si="957"/>
        <v>7036.33</v>
      </c>
      <c r="F2035" s="138">
        <f t="shared" si="958"/>
        <v>46042</v>
      </c>
      <c r="G2035" s="139">
        <f t="shared" si="937"/>
        <v>5.5994226220676957E-3</v>
      </c>
      <c r="H2035" s="140">
        <f t="shared" si="950"/>
        <v>46101</v>
      </c>
      <c r="I2035" s="140">
        <f t="shared" si="938"/>
        <v>46101</v>
      </c>
      <c r="J2035" s="141">
        <f t="shared" si="946"/>
        <v>20</v>
      </c>
      <c r="K2035" s="141">
        <f t="shared" si="960"/>
        <v>11</v>
      </c>
      <c r="L2035" s="8">
        <f t="shared" si="947"/>
        <v>1.0030758099999999</v>
      </c>
      <c r="M2035" s="142">
        <f t="shared" si="959"/>
        <v>1.00559942</v>
      </c>
      <c r="N2035" s="142">
        <f t="shared" si="954"/>
        <v>1.4448623736244453</v>
      </c>
      <c r="O2035" s="135">
        <f t="shared" si="956"/>
        <v>1.4493064899999999</v>
      </c>
      <c r="P2035" s="135">
        <f t="shared" si="939"/>
        <v>673.97934280000004</v>
      </c>
      <c r="Q2035" s="190">
        <f t="shared" si="951"/>
        <v>0</v>
      </c>
      <c r="R2035" s="191">
        <f t="shared" si="948"/>
        <v>0</v>
      </c>
      <c r="S2035" s="135">
        <f t="shared" si="940"/>
        <v>0</v>
      </c>
      <c r="T2035" s="145">
        <f t="shared" si="949"/>
        <v>7.8600000000000003E-2</v>
      </c>
      <c r="U2035" s="143">
        <f t="shared" si="955"/>
        <v>11</v>
      </c>
      <c r="V2035" s="143">
        <v>252</v>
      </c>
      <c r="W2035" s="142">
        <f t="shared" si="941"/>
        <v>1.0033082499999999</v>
      </c>
      <c r="X2035" s="135">
        <f t="shared" si="942"/>
        <v>2.2296921599999999</v>
      </c>
      <c r="Y2035" s="135">
        <f t="shared" si="943"/>
        <v>0</v>
      </c>
      <c r="Z2035" s="148" t="str">
        <f t="shared" si="952"/>
        <v>A+J=</v>
      </c>
      <c r="AA2035" s="140">
        <f t="shared" si="953"/>
        <v>46101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4"/>
      <c r="DX2035" s="1"/>
      <c r="DY2035" s="1"/>
      <c r="DZ2035" s="1"/>
      <c r="EA2035" s="1"/>
      <c r="EB2035" s="1"/>
      <c r="EC2035" s="1"/>
    </row>
    <row r="2036" spans="1:133" ht="15" x14ac:dyDescent="0.2">
      <c r="A2036" s="134">
        <f t="shared" si="944"/>
        <v>46089</v>
      </c>
      <c r="B2036" s="135">
        <f t="shared" si="936"/>
        <v>676.20903496000005</v>
      </c>
      <c r="C2036" s="220">
        <f t="shared" si="935"/>
        <v>465.03575845387059</v>
      </c>
      <c r="D2036" s="136">
        <f t="shared" si="945"/>
        <v>6997.15</v>
      </c>
      <c r="E2036" s="137">
        <f t="shared" si="957"/>
        <v>7036.33</v>
      </c>
      <c r="F2036" s="138">
        <f t="shared" si="958"/>
        <v>46042</v>
      </c>
      <c r="G2036" s="139">
        <f t="shared" si="937"/>
        <v>5.5994226220676957E-3</v>
      </c>
      <c r="H2036" s="140">
        <f t="shared" si="950"/>
        <v>46101</v>
      </c>
      <c r="I2036" s="140">
        <f t="shared" si="938"/>
        <v>46101</v>
      </c>
      <c r="J2036" s="141">
        <f t="shared" si="946"/>
        <v>20</v>
      </c>
      <c r="K2036" s="141">
        <f t="shared" si="960"/>
        <v>11</v>
      </c>
      <c r="L2036" s="8">
        <f t="shared" si="947"/>
        <v>1.0030758099999999</v>
      </c>
      <c r="M2036" s="142">
        <f t="shared" si="959"/>
        <v>1.00559942</v>
      </c>
      <c r="N2036" s="142">
        <f t="shared" si="954"/>
        <v>1.4448623736244453</v>
      </c>
      <c r="O2036" s="135">
        <f t="shared" si="956"/>
        <v>1.4493064899999999</v>
      </c>
      <c r="P2036" s="135">
        <f t="shared" si="939"/>
        <v>673.97934280000004</v>
      </c>
      <c r="Q2036" s="190">
        <f t="shared" si="951"/>
        <v>0</v>
      </c>
      <c r="R2036" s="191">
        <f t="shared" si="948"/>
        <v>0</v>
      </c>
      <c r="S2036" s="135">
        <f t="shared" si="940"/>
        <v>0</v>
      </c>
      <c r="T2036" s="145">
        <f t="shared" si="949"/>
        <v>7.8600000000000003E-2</v>
      </c>
      <c r="U2036" s="143">
        <f t="shared" si="955"/>
        <v>11</v>
      </c>
      <c r="V2036" s="143">
        <v>252</v>
      </c>
      <c r="W2036" s="142">
        <f t="shared" si="941"/>
        <v>1.0033082499999999</v>
      </c>
      <c r="X2036" s="135">
        <f t="shared" si="942"/>
        <v>2.2296921599999999</v>
      </c>
      <c r="Y2036" s="135">
        <f t="shared" si="943"/>
        <v>0</v>
      </c>
      <c r="Z2036" s="148" t="str">
        <f t="shared" si="952"/>
        <v>A+J=</v>
      </c>
      <c r="AA2036" s="140">
        <f t="shared" si="953"/>
        <v>46101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4"/>
      <c r="DX2036" s="1"/>
      <c r="DY2036" s="1"/>
      <c r="DZ2036" s="1"/>
      <c r="EA2036" s="1"/>
      <c r="EB2036" s="1"/>
      <c r="EC2036" s="1"/>
    </row>
    <row r="2037" spans="1:133" ht="15" x14ac:dyDescent="0.2">
      <c r="A2037" s="134">
        <f t="shared" si="944"/>
        <v>46090</v>
      </c>
      <c r="B2037" s="135">
        <f t="shared" si="936"/>
        <v>676.20903496000005</v>
      </c>
      <c r="C2037" s="220">
        <f t="shared" si="935"/>
        <v>465.03575845387059</v>
      </c>
      <c r="D2037" s="136">
        <f t="shared" si="945"/>
        <v>6997.15</v>
      </c>
      <c r="E2037" s="137">
        <f t="shared" si="957"/>
        <v>7036.33</v>
      </c>
      <c r="F2037" s="138">
        <f t="shared" si="958"/>
        <v>46042</v>
      </c>
      <c r="G2037" s="139">
        <f t="shared" si="937"/>
        <v>5.5994226220676957E-3</v>
      </c>
      <c r="H2037" s="140">
        <f t="shared" si="950"/>
        <v>46101</v>
      </c>
      <c r="I2037" s="140">
        <f t="shared" si="938"/>
        <v>46101</v>
      </c>
      <c r="J2037" s="141">
        <f t="shared" si="946"/>
        <v>20</v>
      </c>
      <c r="K2037" s="141">
        <f t="shared" si="960"/>
        <v>11</v>
      </c>
      <c r="L2037" s="8">
        <f t="shared" si="947"/>
        <v>1.0030758099999999</v>
      </c>
      <c r="M2037" s="142">
        <f t="shared" si="959"/>
        <v>1.00559942</v>
      </c>
      <c r="N2037" s="142">
        <f t="shared" si="954"/>
        <v>1.4448623736244453</v>
      </c>
      <c r="O2037" s="135">
        <f t="shared" si="956"/>
        <v>1.4493064899999999</v>
      </c>
      <c r="P2037" s="135">
        <f t="shared" si="939"/>
        <v>673.97934280000004</v>
      </c>
      <c r="Q2037" s="190">
        <f t="shared" si="951"/>
        <v>0</v>
      </c>
      <c r="R2037" s="191">
        <f t="shared" si="948"/>
        <v>0</v>
      </c>
      <c r="S2037" s="135">
        <f t="shared" si="940"/>
        <v>0</v>
      </c>
      <c r="T2037" s="145">
        <f t="shared" si="949"/>
        <v>7.8600000000000003E-2</v>
      </c>
      <c r="U2037" s="143">
        <f t="shared" si="955"/>
        <v>11</v>
      </c>
      <c r="V2037" s="143">
        <v>252</v>
      </c>
      <c r="W2037" s="142">
        <f t="shared" si="941"/>
        <v>1.0033082499999999</v>
      </c>
      <c r="X2037" s="135">
        <f t="shared" si="942"/>
        <v>2.2296921599999999</v>
      </c>
      <c r="Y2037" s="135">
        <f t="shared" si="943"/>
        <v>0</v>
      </c>
      <c r="Z2037" s="148" t="str">
        <f t="shared" si="952"/>
        <v>A+J=</v>
      </c>
      <c r="AA2037" s="140">
        <f t="shared" si="953"/>
        <v>46101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4"/>
      <c r="DX2037" s="1"/>
      <c r="DY2037" s="1"/>
      <c r="DZ2037" s="1"/>
      <c r="EA2037" s="1"/>
      <c r="EB2037" s="1"/>
      <c r="EC2037" s="1"/>
    </row>
    <row r="2038" spans="1:133" ht="15" x14ac:dyDescent="0.2">
      <c r="A2038" s="134">
        <f t="shared" si="944"/>
        <v>46091</v>
      </c>
      <c r="B2038" s="135">
        <f t="shared" si="936"/>
        <v>676.60097416999997</v>
      </c>
      <c r="C2038" s="220">
        <f t="shared" si="935"/>
        <v>465.03575845387059</v>
      </c>
      <c r="D2038" s="136">
        <f t="shared" si="945"/>
        <v>6997.15</v>
      </c>
      <c r="E2038" s="137">
        <f t="shared" si="957"/>
        <v>7036.33</v>
      </c>
      <c r="F2038" s="138">
        <f t="shared" si="958"/>
        <v>46042</v>
      </c>
      <c r="G2038" s="139">
        <f t="shared" si="937"/>
        <v>5.5994226220676957E-3</v>
      </c>
      <c r="H2038" s="140">
        <f t="shared" si="950"/>
        <v>46101</v>
      </c>
      <c r="I2038" s="140">
        <f t="shared" si="938"/>
        <v>46101</v>
      </c>
      <c r="J2038" s="141">
        <f t="shared" si="946"/>
        <v>20</v>
      </c>
      <c r="K2038" s="141">
        <f t="shared" si="960"/>
        <v>12</v>
      </c>
      <c r="L2038" s="8">
        <f t="shared" si="947"/>
        <v>1.0033559000000001</v>
      </c>
      <c r="M2038" s="142">
        <f t="shared" si="959"/>
        <v>1.00559942</v>
      </c>
      <c r="N2038" s="142">
        <f t="shared" si="954"/>
        <v>1.4448623736244453</v>
      </c>
      <c r="O2038" s="135">
        <f t="shared" si="956"/>
        <v>1.44971118</v>
      </c>
      <c r="P2038" s="135">
        <f t="shared" si="939"/>
        <v>674.16753813000003</v>
      </c>
      <c r="Q2038" s="190">
        <f t="shared" si="951"/>
        <v>0</v>
      </c>
      <c r="R2038" s="191">
        <f t="shared" si="948"/>
        <v>0</v>
      </c>
      <c r="S2038" s="135">
        <f t="shared" si="940"/>
        <v>0</v>
      </c>
      <c r="T2038" s="145">
        <f t="shared" si="949"/>
        <v>7.8600000000000003E-2</v>
      </c>
      <c r="U2038" s="143">
        <f t="shared" si="955"/>
        <v>12</v>
      </c>
      <c r="V2038" s="143">
        <v>252</v>
      </c>
      <c r="W2038" s="142">
        <f t="shared" si="941"/>
        <v>1.003609542</v>
      </c>
      <c r="X2038" s="135">
        <f t="shared" si="942"/>
        <v>2.4334360400000001</v>
      </c>
      <c r="Y2038" s="135">
        <f t="shared" si="943"/>
        <v>0</v>
      </c>
      <c r="Z2038" s="148" t="str">
        <f t="shared" si="952"/>
        <v>A+J=</v>
      </c>
      <c r="AA2038" s="140">
        <f t="shared" si="953"/>
        <v>46101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4"/>
      <c r="DX2038" s="1"/>
      <c r="DY2038" s="1"/>
      <c r="DZ2038" s="1"/>
      <c r="EA2038" s="1"/>
      <c r="EB2038" s="1"/>
      <c r="EC2038" s="1"/>
    </row>
    <row r="2039" spans="1:133" ht="15" x14ac:dyDescent="0.2">
      <c r="A2039" s="134">
        <f t="shared" si="944"/>
        <v>46092</v>
      </c>
      <c r="B2039" s="135">
        <f t="shared" si="936"/>
        <v>676.99313415000006</v>
      </c>
      <c r="C2039" s="220">
        <f t="shared" si="935"/>
        <v>465.03575845387059</v>
      </c>
      <c r="D2039" s="136">
        <f t="shared" si="945"/>
        <v>6997.15</v>
      </c>
      <c r="E2039" s="137">
        <f t="shared" si="957"/>
        <v>7036.33</v>
      </c>
      <c r="F2039" s="138">
        <f t="shared" si="958"/>
        <v>46042</v>
      </c>
      <c r="G2039" s="139">
        <f t="shared" si="937"/>
        <v>5.5994226220676957E-3</v>
      </c>
      <c r="H2039" s="140">
        <f t="shared" si="950"/>
        <v>46101</v>
      </c>
      <c r="I2039" s="140">
        <f t="shared" si="938"/>
        <v>46101</v>
      </c>
      <c r="J2039" s="141">
        <f t="shared" si="946"/>
        <v>20</v>
      </c>
      <c r="K2039" s="141">
        <f t="shared" si="960"/>
        <v>13</v>
      </c>
      <c r="L2039" s="8">
        <f t="shared" si="947"/>
        <v>1.0036360600000001</v>
      </c>
      <c r="M2039" s="142">
        <f t="shared" si="959"/>
        <v>1.00559942</v>
      </c>
      <c r="N2039" s="142">
        <f t="shared" si="954"/>
        <v>1.4448623736244453</v>
      </c>
      <c r="O2039" s="135">
        <f t="shared" si="956"/>
        <v>1.4501159699999999</v>
      </c>
      <c r="P2039" s="135">
        <f t="shared" si="939"/>
        <v>674.35577995000006</v>
      </c>
      <c r="Q2039" s="190">
        <f t="shared" si="951"/>
        <v>0</v>
      </c>
      <c r="R2039" s="191">
        <f t="shared" si="948"/>
        <v>0</v>
      </c>
      <c r="S2039" s="135">
        <f t="shared" si="940"/>
        <v>0</v>
      </c>
      <c r="T2039" s="145">
        <f t="shared" si="949"/>
        <v>7.8600000000000003E-2</v>
      </c>
      <c r="U2039" s="143">
        <f t="shared" si="955"/>
        <v>13</v>
      </c>
      <c r="V2039" s="143">
        <v>252</v>
      </c>
      <c r="W2039" s="142">
        <f t="shared" si="941"/>
        <v>1.0039109239999999</v>
      </c>
      <c r="X2039" s="135">
        <f t="shared" si="942"/>
        <v>2.6373541999999999</v>
      </c>
      <c r="Y2039" s="135">
        <f t="shared" si="943"/>
        <v>0</v>
      </c>
      <c r="Z2039" s="148" t="str">
        <f t="shared" si="952"/>
        <v>A+J=</v>
      </c>
      <c r="AA2039" s="140">
        <f t="shared" si="953"/>
        <v>46101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4"/>
      <c r="DX2039" s="1"/>
      <c r="DY2039" s="1"/>
      <c r="DZ2039" s="1"/>
      <c r="EA2039" s="1"/>
      <c r="EB2039" s="1"/>
      <c r="EC2039" s="1"/>
    </row>
    <row r="2040" spans="1:133" ht="15" x14ac:dyDescent="0.2">
      <c r="A2040" s="134">
        <f t="shared" si="944"/>
        <v>46093</v>
      </c>
      <c r="B2040" s="135">
        <f t="shared" si="936"/>
        <v>677.38553436000007</v>
      </c>
      <c r="C2040" s="220">
        <f t="shared" si="935"/>
        <v>465.03575845387059</v>
      </c>
      <c r="D2040" s="136">
        <f t="shared" si="945"/>
        <v>6997.15</v>
      </c>
      <c r="E2040" s="137">
        <f t="shared" si="957"/>
        <v>7036.33</v>
      </c>
      <c r="F2040" s="138">
        <f t="shared" si="958"/>
        <v>46042</v>
      </c>
      <c r="G2040" s="139">
        <f t="shared" si="937"/>
        <v>5.5994226220676957E-3</v>
      </c>
      <c r="H2040" s="140">
        <f t="shared" si="950"/>
        <v>46101</v>
      </c>
      <c r="I2040" s="140">
        <f t="shared" si="938"/>
        <v>46101</v>
      </c>
      <c r="J2040" s="141">
        <f t="shared" si="946"/>
        <v>20</v>
      </c>
      <c r="K2040" s="141">
        <f t="shared" si="960"/>
        <v>14</v>
      </c>
      <c r="L2040" s="8">
        <f t="shared" si="947"/>
        <v>1.0039163099999999</v>
      </c>
      <c r="M2040" s="142">
        <f t="shared" si="959"/>
        <v>1.00559942</v>
      </c>
      <c r="N2040" s="142">
        <f t="shared" si="954"/>
        <v>1.4448623736244453</v>
      </c>
      <c r="O2040" s="135">
        <f t="shared" si="956"/>
        <v>1.4505208999999999</v>
      </c>
      <c r="P2040" s="135">
        <f t="shared" si="939"/>
        <v>674.54408688000001</v>
      </c>
      <c r="Q2040" s="190">
        <f t="shared" si="951"/>
        <v>0</v>
      </c>
      <c r="R2040" s="191">
        <f t="shared" si="948"/>
        <v>0</v>
      </c>
      <c r="S2040" s="135">
        <f t="shared" si="940"/>
        <v>0</v>
      </c>
      <c r="T2040" s="145">
        <f t="shared" si="949"/>
        <v>7.8600000000000003E-2</v>
      </c>
      <c r="U2040" s="143">
        <f t="shared" si="955"/>
        <v>14</v>
      </c>
      <c r="V2040" s="143">
        <v>252</v>
      </c>
      <c r="W2040" s="142">
        <f t="shared" si="941"/>
        <v>1.0042123970000001</v>
      </c>
      <c r="X2040" s="135">
        <f t="shared" si="942"/>
        <v>2.8414474799999998</v>
      </c>
      <c r="Y2040" s="135">
        <f t="shared" si="943"/>
        <v>0</v>
      </c>
      <c r="Z2040" s="148" t="str">
        <f t="shared" si="952"/>
        <v>A+J=</v>
      </c>
      <c r="AA2040" s="140">
        <f t="shared" si="953"/>
        <v>46101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4"/>
      <c r="DX2040" s="1"/>
      <c r="DY2040" s="1"/>
      <c r="DZ2040" s="1"/>
      <c r="EA2040" s="1"/>
      <c r="EB2040" s="1"/>
      <c r="EC2040" s="1"/>
    </row>
    <row r="2041" spans="1:133" ht="15" x14ac:dyDescent="0.2">
      <c r="A2041" s="134">
        <f t="shared" si="944"/>
        <v>46094</v>
      </c>
      <c r="B2041" s="135">
        <f t="shared" si="936"/>
        <v>677.77815155999997</v>
      </c>
      <c r="C2041" s="220">
        <f t="shared" si="935"/>
        <v>465.03575845387059</v>
      </c>
      <c r="D2041" s="136">
        <f t="shared" si="945"/>
        <v>6997.15</v>
      </c>
      <c r="E2041" s="137">
        <f t="shared" si="957"/>
        <v>7036.33</v>
      </c>
      <c r="F2041" s="138">
        <f t="shared" si="958"/>
        <v>46042</v>
      </c>
      <c r="G2041" s="139">
        <f t="shared" si="937"/>
        <v>5.5994226220676957E-3</v>
      </c>
      <c r="H2041" s="140">
        <f t="shared" si="950"/>
        <v>46101</v>
      </c>
      <c r="I2041" s="140">
        <f t="shared" si="938"/>
        <v>46101</v>
      </c>
      <c r="J2041" s="141">
        <f t="shared" si="946"/>
        <v>20</v>
      </c>
      <c r="K2041" s="141">
        <f t="shared" si="960"/>
        <v>15</v>
      </c>
      <c r="L2041" s="8">
        <f t="shared" si="947"/>
        <v>1.00419663</v>
      </c>
      <c r="M2041" s="142">
        <f t="shared" si="959"/>
        <v>1.00559942</v>
      </c>
      <c r="N2041" s="142">
        <f t="shared" si="954"/>
        <v>1.4448623736244453</v>
      </c>
      <c r="O2041" s="135">
        <f t="shared" si="956"/>
        <v>1.45092592</v>
      </c>
      <c r="P2041" s="135">
        <f t="shared" si="939"/>
        <v>674.73243565999996</v>
      </c>
      <c r="Q2041" s="190">
        <f t="shared" si="951"/>
        <v>0</v>
      </c>
      <c r="R2041" s="191">
        <f t="shared" si="948"/>
        <v>0</v>
      </c>
      <c r="S2041" s="135">
        <f t="shared" si="940"/>
        <v>0</v>
      </c>
      <c r="T2041" s="145">
        <f t="shared" si="949"/>
        <v>7.8600000000000003E-2</v>
      </c>
      <c r="U2041" s="143">
        <f t="shared" si="955"/>
        <v>15</v>
      </c>
      <c r="V2041" s="143">
        <v>252</v>
      </c>
      <c r="W2041" s="142">
        <f t="shared" si="941"/>
        <v>1.004513961</v>
      </c>
      <c r="X2041" s="135">
        <f t="shared" si="942"/>
        <v>3.0457158999999998</v>
      </c>
      <c r="Y2041" s="135">
        <f t="shared" si="943"/>
        <v>0</v>
      </c>
      <c r="Z2041" s="148" t="str">
        <f t="shared" si="952"/>
        <v>A+J=</v>
      </c>
      <c r="AA2041" s="140">
        <f t="shared" si="953"/>
        <v>46101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4"/>
      <c r="DX2041" s="1"/>
      <c r="DY2041" s="1"/>
      <c r="DZ2041" s="1"/>
      <c r="EA2041" s="1"/>
      <c r="EB2041" s="1"/>
      <c r="EC2041" s="1"/>
    </row>
    <row r="2042" spans="1:133" ht="15" x14ac:dyDescent="0.2">
      <c r="A2042" s="134">
        <f t="shared" si="944"/>
        <v>46095</v>
      </c>
      <c r="B2042" s="135">
        <f t="shared" si="936"/>
        <v>678.17099916999996</v>
      </c>
      <c r="C2042" s="220">
        <f t="shared" si="935"/>
        <v>465.03575845387059</v>
      </c>
      <c r="D2042" s="136">
        <f t="shared" si="945"/>
        <v>6997.15</v>
      </c>
      <c r="E2042" s="137">
        <f t="shared" si="957"/>
        <v>7036.33</v>
      </c>
      <c r="F2042" s="138">
        <f t="shared" si="958"/>
        <v>46042</v>
      </c>
      <c r="G2042" s="139">
        <f t="shared" si="937"/>
        <v>5.5994226220676957E-3</v>
      </c>
      <c r="H2042" s="140">
        <f t="shared" si="950"/>
        <v>46101</v>
      </c>
      <c r="I2042" s="140">
        <f t="shared" si="938"/>
        <v>46101</v>
      </c>
      <c r="J2042" s="141">
        <f t="shared" si="946"/>
        <v>20</v>
      </c>
      <c r="K2042" s="141">
        <f t="shared" si="960"/>
        <v>16</v>
      </c>
      <c r="L2042" s="8">
        <f t="shared" si="947"/>
        <v>1.0044770300000001</v>
      </c>
      <c r="M2042" s="142">
        <f t="shared" si="959"/>
        <v>1.00559942</v>
      </c>
      <c r="N2042" s="142">
        <f t="shared" si="954"/>
        <v>1.4448623736244453</v>
      </c>
      <c r="O2042" s="135">
        <f t="shared" si="956"/>
        <v>1.45133106</v>
      </c>
      <c r="P2042" s="135">
        <f t="shared" si="939"/>
        <v>674.92084024999997</v>
      </c>
      <c r="Q2042" s="190">
        <f t="shared" si="951"/>
        <v>0</v>
      </c>
      <c r="R2042" s="191">
        <f t="shared" si="948"/>
        <v>0</v>
      </c>
      <c r="S2042" s="135">
        <f t="shared" si="940"/>
        <v>0</v>
      </c>
      <c r="T2042" s="145">
        <f t="shared" si="949"/>
        <v>7.8600000000000003E-2</v>
      </c>
      <c r="U2042" s="143">
        <f t="shared" si="955"/>
        <v>16</v>
      </c>
      <c r="V2042" s="143">
        <v>252</v>
      </c>
      <c r="W2042" s="142">
        <f t="shared" si="941"/>
        <v>1.0048156150000001</v>
      </c>
      <c r="X2042" s="135">
        <f t="shared" si="942"/>
        <v>3.2501589200000001</v>
      </c>
      <c r="Y2042" s="135">
        <f t="shared" si="943"/>
        <v>0</v>
      </c>
      <c r="Z2042" s="148" t="str">
        <f t="shared" si="952"/>
        <v>A+J=</v>
      </c>
      <c r="AA2042" s="140">
        <f t="shared" si="953"/>
        <v>46101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4"/>
      <c r="DX2042" s="1"/>
      <c r="DY2042" s="1"/>
      <c r="DZ2042" s="1"/>
      <c r="EA2042" s="1"/>
      <c r="EB2042" s="1"/>
      <c r="EC2042" s="1"/>
    </row>
    <row r="2043" spans="1:133" ht="15" x14ac:dyDescent="0.2">
      <c r="A2043" s="134">
        <f t="shared" si="944"/>
        <v>46096</v>
      </c>
      <c r="B2043" s="135">
        <f t="shared" si="936"/>
        <v>678.17099916999996</v>
      </c>
      <c r="C2043" s="220">
        <f t="shared" si="935"/>
        <v>465.03575845387059</v>
      </c>
      <c r="D2043" s="136">
        <f t="shared" si="945"/>
        <v>6997.15</v>
      </c>
      <c r="E2043" s="137">
        <f t="shared" si="957"/>
        <v>7036.33</v>
      </c>
      <c r="F2043" s="138">
        <f t="shared" si="958"/>
        <v>46042</v>
      </c>
      <c r="G2043" s="139">
        <f t="shared" si="937"/>
        <v>5.5994226220676957E-3</v>
      </c>
      <c r="H2043" s="140">
        <f t="shared" si="950"/>
        <v>46101</v>
      </c>
      <c r="I2043" s="140">
        <f t="shared" si="938"/>
        <v>46101</v>
      </c>
      <c r="J2043" s="141">
        <f t="shared" si="946"/>
        <v>20</v>
      </c>
      <c r="K2043" s="141">
        <f t="shared" si="960"/>
        <v>16</v>
      </c>
      <c r="L2043" s="8">
        <f t="shared" si="947"/>
        <v>1.0044770300000001</v>
      </c>
      <c r="M2043" s="142">
        <f t="shared" si="959"/>
        <v>1.00559942</v>
      </c>
      <c r="N2043" s="142">
        <f t="shared" si="954"/>
        <v>1.4448623736244453</v>
      </c>
      <c r="O2043" s="135">
        <f t="shared" si="956"/>
        <v>1.45133106</v>
      </c>
      <c r="P2043" s="135">
        <f t="shared" si="939"/>
        <v>674.92084024999997</v>
      </c>
      <c r="Q2043" s="190">
        <f t="shared" si="951"/>
        <v>0</v>
      </c>
      <c r="R2043" s="191">
        <f t="shared" si="948"/>
        <v>0</v>
      </c>
      <c r="S2043" s="135">
        <f t="shared" si="940"/>
        <v>0</v>
      </c>
      <c r="T2043" s="145">
        <f t="shared" si="949"/>
        <v>7.8600000000000003E-2</v>
      </c>
      <c r="U2043" s="143">
        <f t="shared" si="955"/>
        <v>16</v>
      </c>
      <c r="V2043" s="143">
        <v>252</v>
      </c>
      <c r="W2043" s="142">
        <f t="shared" si="941"/>
        <v>1.0048156150000001</v>
      </c>
      <c r="X2043" s="135">
        <f t="shared" si="942"/>
        <v>3.2501589200000001</v>
      </c>
      <c r="Y2043" s="135">
        <f t="shared" si="943"/>
        <v>0</v>
      </c>
      <c r="Z2043" s="148" t="str">
        <f t="shared" si="952"/>
        <v>A+J=</v>
      </c>
      <c r="AA2043" s="140">
        <f t="shared" si="953"/>
        <v>46101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4"/>
      <c r="DX2043" s="1"/>
      <c r="DY2043" s="1"/>
      <c r="DZ2043" s="1"/>
      <c r="EA2043" s="1"/>
      <c r="EB2043" s="1"/>
      <c r="EC2043" s="1"/>
    </row>
    <row r="2044" spans="1:133" ht="15" x14ac:dyDescent="0.2">
      <c r="A2044" s="134">
        <f t="shared" si="944"/>
        <v>46097</v>
      </c>
      <c r="B2044" s="135">
        <f t="shared" si="936"/>
        <v>678.17099916999996</v>
      </c>
      <c r="C2044" s="220">
        <f t="shared" si="935"/>
        <v>465.03575845387059</v>
      </c>
      <c r="D2044" s="136">
        <f t="shared" si="945"/>
        <v>6997.15</v>
      </c>
      <c r="E2044" s="137">
        <f t="shared" si="957"/>
        <v>7036.33</v>
      </c>
      <c r="F2044" s="138">
        <f t="shared" si="958"/>
        <v>46042</v>
      </c>
      <c r="G2044" s="139">
        <f t="shared" si="937"/>
        <v>5.5994226220676957E-3</v>
      </c>
      <c r="H2044" s="140">
        <f t="shared" si="950"/>
        <v>46101</v>
      </c>
      <c r="I2044" s="140">
        <f t="shared" si="938"/>
        <v>46101</v>
      </c>
      <c r="J2044" s="141">
        <f t="shared" si="946"/>
        <v>20</v>
      </c>
      <c r="K2044" s="141">
        <f t="shared" si="960"/>
        <v>16</v>
      </c>
      <c r="L2044" s="8">
        <f t="shared" si="947"/>
        <v>1.0044770300000001</v>
      </c>
      <c r="M2044" s="142">
        <f t="shared" si="959"/>
        <v>1.00559942</v>
      </c>
      <c r="N2044" s="142">
        <f t="shared" si="954"/>
        <v>1.4448623736244453</v>
      </c>
      <c r="O2044" s="135">
        <f t="shared" si="956"/>
        <v>1.45133106</v>
      </c>
      <c r="P2044" s="135">
        <f t="shared" si="939"/>
        <v>674.92084024999997</v>
      </c>
      <c r="Q2044" s="190">
        <f t="shared" si="951"/>
        <v>0</v>
      </c>
      <c r="R2044" s="191">
        <f t="shared" si="948"/>
        <v>0</v>
      </c>
      <c r="S2044" s="135">
        <f t="shared" si="940"/>
        <v>0</v>
      </c>
      <c r="T2044" s="145">
        <f t="shared" si="949"/>
        <v>7.8600000000000003E-2</v>
      </c>
      <c r="U2044" s="143">
        <f t="shared" si="955"/>
        <v>16</v>
      </c>
      <c r="V2044" s="143">
        <v>252</v>
      </c>
      <c r="W2044" s="142">
        <f t="shared" si="941"/>
        <v>1.0048156150000001</v>
      </c>
      <c r="X2044" s="135">
        <f t="shared" si="942"/>
        <v>3.2501589200000001</v>
      </c>
      <c r="Y2044" s="135">
        <f t="shared" si="943"/>
        <v>0</v>
      </c>
      <c r="Z2044" s="148" t="str">
        <f t="shared" si="952"/>
        <v>A+J=</v>
      </c>
      <c r="AA2044" s="140">
        <f t="shared" si="953"/>
        <v>46101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4"/>
      <c r="DX2044" s="1"/>
      <c r="DY2044" s="1"/>
      <c r="DZ2044" s="1"/>
      <c r="EA2044" s="1"/>
      <c r="EB2044" s="1"/>
      <c r="EC2044" s="1"/>
    </row>
    <row r="2045" spans="1:133" ht="15" x14ac:dyDescent="0.2">
      <c r="A2045" s="134">
        <f t="shared" si="944"/>
        <v>46098</v>
      </c>
      <c r="B2045" s="135">
        <f t="shared" si="936"/>
        <v>678.56407796999997</v>
      </c>
      <c r="C2045" s="220">
        <f t="shared" si="935"/>
        <v>465.03575845387059</v>
      </c>
      <c r="D2045" s="136">
        <f t="shared" si="945"/>
        <v>6997.15</v>
      </c>
      <c r="E2045" s="137">
        <f t="shared" si="957"/>
        <v>7036.33</v>
      </c>
      <c r="F2045" s="138">
        <f t="shared" si="958"/>
        <v>46042</v>
      </c>
      <c r="G2045" s="139">
        <f t="shared" si="937"/>
        <v>5.5994226220676957E-3</v>
      </c>
      <c r="H2045" s="140">
        <f t="shared" si="950"/>
        <v>46101</v>
      </c>
      <c r="I2045" s="140">
        <f t="shared" si="938"/>
        <v>46101</v>
      </c>
      <c r="J2045" s="141">
        <f t="shared" si="946"/>
        <v>20</v>
      </c>
      <c r="K2045" s="141">
        <f t="shared" si="960"/>
        <v>17</v>
      </c>
      <c r="L2045" s="8">
        <f t="shared" si="947"/>
        <v>1.0047575099999999</v>
      </c>
      <c r="M2045" s="142">
        <f t="shared" si="959"/>
        <v>1.00559942</v>
      </c>
      <c r="N2045" s="142">
        <f t="shared" si="954"/>
        <v>1.4448623736244453</v>
      </c>
      <c r="O2045" s="135">
        <f t="shared" si="956"/>
        <v>1.45173632</v>
      </c>
      <c r="P2045" s="135">
        <f t="shared" si="939"/>
        <v>675.10930064000001</v>
      </c>
      <c r="Q2045" s="190">
        <f t="shared" si="951"/>
        <v>0</v>
      </c>
      <c r="R2045" s="191">
        <f t="shared" si="948"/>
        <v>0</v>
      </c>
      <c r="S2045" s="135">
        <f t="shared" si="940"/>
        <v>0</v>
      </c>
      <c r="T2045" s="145">
        <f t="shared" si="949"/>
        <v>7.8600000000000003E-2</v>
      </c>
      <c r="U2045" s="143">
        <f t="shared" si="955"/>
        <v>17</v>
      </c>
      <c r="V2045" s="143">
        <v>252</v>
      </c>
      <c r="W2045" s="142">
        <f t="shared" si="941"/>
        <v>1.0051173600000001</v>
      </c>
      <c r="X2045" s="135">
        <f t="shared" si="942"/>
        <v>3.4547773300000002</v>
      </c>
      <c r="Y2045" s="135">
        <f t="shared" si="943"/>
        <v>0</v>
      </c>
      <c r="Z2045" s="148" t="str">
        <f t="shared" si="952"/>
        <v>A+J=</v>
      </c>
      <c r="AA2045" s="140">
        <f t="shared" si="953"/>
        <v>46101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4"/>
      <c r="DX2045" s="1"/>
      <c r="DY2045" s="1"/>
      <c r="DZ2045" s="1"/>
      <c r="EA2045" s="1"/>
      <c r="EB2045" s="1"/>
      <c r="EC2045" s="1"/>
    </row>
    <row r="2046" spans="1:133" ht="15" x14ac:dyDescent="0.2">
      <c r="A2046" s="134">
        <f t="shared" si="944"/>
        <v>46099</v>
      </c>
      <c r="B2046" s="135">
        <f t="shared" si="936"/>
        <v>678.9573833899999</v>
      </c>
      <c r="C2046" s="220">
        <f t="shared" si="935"/>
        <v>465.03575845387059</v>
      </c>
      <c r="D2046" s="136">
        <f t="shared" si="945"/>
        <v>6997.15</v>
      </c>
      <c r="E2046" s="137">
        <f t="shared" si="957"/>
        <v>7036.33</v>
      </c>
      <c r="F2046" s="138">
        <f t="shared" si="958"/>
        <v>46042</v>
      </c>
      <c r="G2046" s="139">
        <f t="shared" si="937"/>
        <v>5.5994226220676957E-3</v>
      </c>
      <c r="H2046" s="140">
        <f t="shared" si="950"/>
        <v>46101</v>
      </c>
      <c r="I2046" s="140">
        <f t="shared" si="938"/>
        <v>46101</v>
      </c>
      <c r="J2046" s="141">
        <f t="shared" si="946"/>
        <v>20</v>
      </c>
      <c r="K2046" s="141">
        <f t="shared" si="960"/>
        <v>18</v>
      </c>
      <c r="L2046" s="8">
        <f t="shared" si="947"/>
        <v>1.0050380699999999</v>
      </c>
      <c r="M2046" s="142">
        <f t="shared" si="959"/>
        <v>1.00559942</v>
      </c>
      <c r="N2046" s="142">
        <f t="shared" si="954"/>
        <v>1.4448623736244453</v>
      </c>
      <c r="O2046" s="135">
        <f t="shared" si="956"/>
        <v>1.4521416899999999</v>
      </c>
      <c r="P2046" s="135">
        <f t="shared" si="939"/>
        <v>675.29781218999995</v>
      </c>
      <c r="Q2046" s="190">
        <f t="shared" si="951"/>
        <v>0</v>
      </c>
      <c r="R2046" s="191">
        <f t="shared" si="948"/>
        <v>0</v>
      </c>
      <c r="S2046" s="135">
        <f t="shared" si="940"/>
        <v>0</v>
      </c>
      <c r="T2046" s="145">
        <f t="shared" si="949"/>
        <v>7.8600000000000003E-2</v>
      </c>
      <c r="U2046" s="143">
        <f t="shared" si="955"/>
        <v>18</v>
      </c>
      <c r="V2046" s="143">
        <v>252</v>
      </c>
      <c r="W2046" s="142">
        <f t="shared" si="941"/>
        <v>1.0054191960000001</v>
      </c>
      <c r="X2046" s="135">
        <f t="shared" si="942"/>
        <v>3.6595711999999998</v>
      </c>
      <c r="Y2046" s="135">
        <f t="shared" si="943"/>
        <v>0</v>
      </c>
      <c r="Z2046" s="148" t="str">
        <f t="shared" si="952"/>
        <v>A+J=</v>
      </c>
      <c r="AA2046" s="140">
        <f t="shared" si="953"/>
        <v>46101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4"/>
      <c r="DX2046" s="1"/>
      <c r="DY2046" s="1"/>
      <c r="DZ2046" s="1"/>
      <c r="EA2046" s="1"/>
      <c r="EB2046" s="1"/>
      <c r="EC2046" s="1"/>
    </row>
    <row r="2047" spans="1:133" ht="15" x14ac:dyDescent="0.2">
      <c r="A2047" s="134">
        <f t="shared" si="944"/>
        <v>46100</v>
      </c>
      <c r="B2047" s="135">
        <f t="shared" si="936"/>
        <v>679.35091017000002</v>
      </c>
      <c r="C2047" s="220">
        <f t="shared" si="935"/>
        <v>465.03575845387059</v>
      </c>
      <c r="D2047" s="136">
        <f t="shared" si="945"/>
        <v>6997.15</v>
      </c>
      <c r="E2047" s="137">
        <f t="shared" si="957"/>
        <v>7036.33</v>
      </c>
      <c r="F2047" s="138">
        <f t="shared" si="958"/>
        <v>46042</v>
      </c>
      <c r="G2047" s="139">
        <f t="shared" si="937"/>
        <v>5.5994226220676957E-3</v>
      </c>
      <c r="H2047" s="140">
        <f t="shared" si="950"/>
        <v>46101</v>
      </c>
      <c r="I2047" s="140">
        <f t="shared" si="938"/>
        <v>46101</v>
      </c>
      <c r="J2047" s="141">
        <f t="shared" si="946"/>
        <v>20</v>
      </c>
      <c r="K2047" s="141">
        <f t="shared" si="960"/>
        <v>19</v>
      </c>
      <c r="L2047" s="8">
        <f t="shared" si="947"/>
        <v>1.0053186999999999</v>
      </c>
      <c r="M2047" s="142">
        <f t="shared" si="959"/>
        <v>1.00559942</v>
      </c>
      <c r="N2047" s="142">
        <f t="shared" si="954"/>
        <v>1.4448623736244453</v>
      </c>
      <c r="O2047" s="135">
        <f t="shared" si="956"/>
        <v>1.4525471599999999</v>
      </c>
      <c r="P2047" s="135">
        <f t="shared" si="939"/>
        <v>675.48637024000004</v>
      </c>
      <c r="Q2047" s="190">
        <f t="shared" si="951"/>
        <v>0</v>
      </c>
      <c r="R2047" s="191">
        <f t="shared" si="948"/>
        <v>0</v>
      </c>
      <c r="S2047" s="135">
        <f t="shared" si="940"/>
        <v>0</v>
      </c>
      <c r="T2047" s="145">
        <f t="shared" si="949"/>
        <v>7.8600000000000003E-2</v>
      </c>
      <c r="U2047" s="143">
        <f t="shared" si="955"/>
        <v>19</v>
      </c>
      <c r="V2047" s="143">
        <v>252</v>
      </c>
      <c r="W2047" s="142">
        <f t="shared" si="941"/>
        <v>1.005721122</v>
      </c>
      <c r="X2047" s="135">
        <f t="shared" si="942"/>
        <v>3.8645399299999998</v>
      </c>
      <c r="Y2047" s="135">
        <f t="shared" si="943"/>
        <v>0</v>
      </c>
      <c r="Z2047" s="148" t="str">
        <f t="shared" si="952"/>
        <v>A+J=</v>
      </c>
      <c r="AA2047" s="140">
        <f t="shared" si="953"/>
        <v>46101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4"/>
      <c r="DX2047" s="1"/>
      <c r="DY2047" s="1"/>
      <c r="DZ2047" s="1"/>
      <c r="EA2047" s="1"/>
      <c r="EB2047" s="1"/>
      <c r="EC2047" s="1"/>
    </row>
    <row r="2048" spans="1:133" ht="15" x14ac:dyDescent="0.2">
      <c r="A2048" s="134">
        <f t="shared" si="944"/>
        <v>46101</v>
      </c>
      <c r="B2048" s="135">
        <f t="shared" si="936"/>
        <v>679.74467244000004</v>
      </c>
      <c r="C2048" s="220">
        <f t="shared" si="935"/>
        <v>465.03575845387059</v>
      </c>
      <c r="D2048" s="136">
        <f t="shared" si="945"/>
        <v>6997.15</v>
      </c>
      <c r="E2048" s="137">
        <f t="shared" si="957"/>
        <v>7036.33</v>
      </c>
      <c r="F2048" s="138">
        <f t="shared" si="958"/>
        <v>46042</v>
      </c>
      <c r="G2048" s="139">
        <f t="shared" si="937"/>
        <v>5.5994226220676957E-3</v>
      </c>
      <c r="H2048" s="140">
        <f t="shared" si="950"/>
        <v>46132</v>
      </c>
      <c r="I2048" s="140">
        <f t="shared" si="938"/>
        <v>46101</v>
      </c>
      <c r="J2048" s="141">
        <f t="shared" si="946"/>
        <v>20</v>
      </c>
      <c r="K2048" s="141">
        <f t="shared" si="960"/>
        <v>20</v>
      </c>
      <c r="L2048" s="8">
        <f t="shared" si="947"/>
        <v>1.00559942</v>
      </c>
      <c r="M2048" s="142">
        <f t="shared" si="959"/>
        <v>1.00559942</v>
      </c>
      <c r="N2048" s="142">
        <f t="shared" si="954"/>
        <v>1.4448623736244453</v>
      </c>
      <c r="O2048" s="135">
        <f t="shared" si="956"/>
        <v>1.4529527600000001</v>
      </c>
      <c r="P2048" s="135">
        <f t="shared" si="939"/>
        <v>675.67498874</v>
      </c>
      <c r="Q2048" s="190">
        <f t="shared" si="951"/>
        <v>67</v>
      </c>
      <c r="R2048" s="191">
        <f t="shared" si="948"/>
        <v>2.236032997250818E-2</v>
      </c>
      <c r="S2048" s="135">
        <f t="shared" si="940"/>
        <v>15.1083157</v>
      </c>
      <c r="T2048" s="145">
        <f t="shared" si="949"/>
        <v>7.8600000000000003E-2</v>
      </c>
      <c r="U2048" s="143">
        <f t="shared" si="955"/>
        <v>20</v>
      </c>
      <c r="V2048" s="143">
        <v>252</v>
      </c>
      <c r="W2048" s="142">
        <f t="shared" si="941"/>
        <v>1.006023138</v>
      </c>
      <c r="X2048" s="135">
        <f t="shared" si="942"/>
        <v>4.0696836999999997</v>
      </c>
      <c r="Y2048" s="135">
        <f t="shared" si="943"/>
        <v>19.177999400000001</v>
      </c>
      <c r="Z2048" s="148" t="str">
        <f t="shared" si="952"/>
        <v>A+J=</v>
      </c>
      <c r="AA2048" s="140">
        <f t="shared" si="953"/>
        <v>46101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4"/>
      <c r="DX2048" s="1"/>
      <c r="DY2048" s="1"/>
      <c r="DZ2048" s="1"/>
      <c r="EA2048" s="1"/>
      <c r="EB2048" s="1"/>
      <c r="EC2048" s="1"/>
    </row>
    <row r="2049" spans="1:133" ht="15" x14ac:dyDescent="0.2">
      <c r="A2049" s="134">
        <f t="shared" si="944"/>
        <v>46102</v>
      </c>
      <c r="B2049" s="135">
        <f t="shared" si="936"/>
        <v>660.94953778000001</v>
      </c>
      <c r="C2049" s="220">
        <f t="shared" si="935"/>
        <v>454.6374054475416</v>
      </c>
      <c r="D2049" s="136">
        <f t="shared" si="945"/>
        <v>6997.15</v>
      </c>
      <c r="E2049" s="137">
        <f t="shared" si="957"/>
        <v>7036.33</v>
      </c>
      <c r="F2049" s="138">
        <f t="shared" si="958"/>
        <v>46073</v>
      </c>
      <c r="G2049" s="139">
        <f t="shared" si="937"/>
        <v>5.5994226220676957E-3</v>
      </c>
      <c r="H2049" s="140">
        <f t="shared" si="950"/>
        <v>46132</v>
      </c>
      <c r="I2049" s="140">
        <f t="shared" si="938"/>
        <v>46132</v>
      </c>
      <c r="J2049" s="141">
        <f t="shared" si="946"/>
        <v>20</v>
      </c>
      <c r="K2049" s="141">
        <f t="shared" si="960"/>
        <v>1</v>
      </c>
      <c r="L2049" s="8">
        <f t="shared" si="947"/>
        <v>1.0002792199999999</v>
      </c>
      <c r="M2049" s="142">
        <f t="shared" si="959"/>
        <v>1.00559942</v>
      </c>
      <c r="N2049" s="142">
        <f t="shared" si="954"/>
        <v>1.4529527648965654</v>
      </c>
      <c r="O2049" s="135">
        <f t="shared" si="956"/>
        <v>1.4533584500000001</v>
      </c>
      <c r="P2049" s="135">
        <f t="shared" si="939"/>
        <v>660.75111489000005</v>
      </c>
      <c r="Q2049" s="190">
        <f t="shared" si="951"/>
        <v>0</v>
      </c>
      <c r="R2049" s="191">
        <f t="shared" si="948"/>
        <v>0</v>
      </c>
      <c r="S2049" s="135">
        <f t="shared" si="940"/>
        <v>0</v>
      </c>
      <c r="T2049" s="145">
        <f t="shared" si="949"/>
        <v>7.8600000000000003E-2</v>
      </c>
      <c r="U2049" s="143">
        <f t="shared" si="955"/>
        <v>1</v>
      </c>
      <c r="V2049" s="143">
        <v>252</v>
      </c>
      <c r="W2049" s="142">
        <f t="shared" si="941"/>
        <v>1.0003002990000001</v>
      </c>
      <c r="X2049" s="135">
        <f t="shared" si="942"/>
        <v>0.19842288999999999</v>
      </c>
      <c r="Y2049" s="135">
        <f t="shared" si="943"/>
        <v>0</v>
      </c>
      <c r="Z2049" s="148" t="str">
        <f t="shared" si="952"/>
        <v>A+J=</v>
      </c>
      <c r="AA2049" s="140">
        <f t="shared" si="953"/>
        <v>46132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4"/>
      <c r="DX2049" s="1"/>
      <c r="DY2049" s="1"/>
      <c r="DZ2049" s="1"/>
      <c r="EA2049" s="1"/>
      <c r="EB2049" s="1"/>
      <c r="EC2049" s="1"/>
    </row>
    <row r="2050" spans="1:133" ht="15" x14ac:dyDescent="0.2">
      <c r="A2050" s="134">
        <f t="shared" si="944"/>
        <v>46103</v>
      </c>
      <c r="B2050" s="135">
        <f t="shared" si="936"/>
        <v>660.94953778000001</v>
      </c>
      <c r="C2050" s="220">
        <f t="shared" si="935"/>
        <v>454.6374054475416</v>
      </c>
      <c r="D2050" s="136">
        <f t="shared" si="945"/>
        <v>6997.15</v>
      </c>
      <c r="E2050" s="137">
        <f t="shared" si="957"/>
        <v>7036.33</v>
      </c>
      <c r="F2050" s="138">
        <f t="shared" si="958"/>
        <v>46073</v>
      </c>
      <c r="G2050" s="139">
        <f t="shared" si="937"/>
        <v>5.5994226220676957E-3</v>
      </c>
      <c r="H2050" s="140">
        <f t="shared" si="950"/>
        <v>46132</v>
      </c>
      <c r="I2050" s="140">
        <f t="shared" si="938"/>
        <v>46132</v>
      </c>
      <c r="J2050" s="141">
        <f t="shared" si="946"/>
        <v>20</v>
      </c>
      <c r="K2050" s="141">
        <f t="shared" si="960"/>
        <v>1</v>
      </c>
      <c r="L2050" s="8">
        <f t="shared" si="947"/>
        <v>1.0002792199999999</v>
      </c>
      <c r="M2050" s="142">
        <f t="shared" si="959"/>
        <v>1.00559942</v>
      </c>
      <c r="N2050" s="142">
        <f t="shared" si="954"/>
        <v>1.4529527648965654</v>
      </c>
      <c r="O2050" s="135">
        <f t="shared" si="956"/>
        <v>1.4533584500000001</v>
      </c>
      <c r="P2050" s="135">
        <f t="shared" si="939"/>
        <v>660.75111489000005</v>
      </c>
      <c r="Q2050" s="190">
        <f t="shared" si="951"/>
        <v>0</v>
      </c>
      <c r="R2050" s="191">
        <f t="shared" si="948"/>
        <v>0</v>
      </c>
      <c r="S2050" s="135">
        <f t="shared" si="940"/>
        <v>0</v>
      </c>
      <c r="T2050" s="145">
        <f t="shared" si="949"/>
        <v>7.8600000000000003E-2</v>
      </c>
      <c r="U2050" s="143">
        <f t="shared" si="955"/>
        <v>1</v>
      </c>
      <c r="V2050" s="143">
        <v>252</v>
      </c>
      <c r="W2050" s="142">
        <f t="shared" si="941"/>
        <v>1.0003002990000001</v>
      </c>
      <c r="X2050" s="135">
        <f t="shared" si="942"/>
        <v>0.19842288999999999</v>
      </c>
      <c r="Y2050" s="135">
        <f t="shared" si="943"/>
        <v>0</v>
      </c>
      <c r="Z2050" s="148" t="str">
        <f t="shared" si="952"/>
        <v>A+J=</v>
      </c>
      <c r="AA2050" s="140">
        <f t="shared" si="953"/>
        <v>46132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4"/>
      <c r="DX2050" s="1"/>
      <c r="DY2050" s="1"/>
      <c r="DZ2050" s="1"/>
      <c r="EA2050" s="1"/>
      <c r="EB2050" s="1"/>
      <c r="EC2050" s="1"/>
    </row>
    <row r="2051" spans="1:133" ht="15" x14ac:dyDescent="0.2">
      <c r="A2051" s="134">
        <f t="shared" si="944"/>
        <v>46104</v>
      </c>
      <c r="B2051" s="135">
        <f t="shared" si="936"/>
        <v>660.94953778000001</v>
      </c>
      <c r="C2051" s="220">
        <f t="shared" si="935"/>
        <v>454.6374054475416</v>
      </c>
      <c r="D2051" s="136">
        <f t="shared" si="945"/>
        <v>6997.15</v>
      </c>
      <c r="E2051" s="137">
        <f t="shared" si="957"/>
        <v>7036.33</v>
      </c>
      <c r="F2051" s="138">
        <f t="shared" si="958"/>
        <v>46073</v>
      </c>
      <c r="G2051" s="139">
        <f t="shared" si="937"/>
        <v>5.5994226220676957E-3</v>
      </c>
      <c r="H2051" s="140">
        <f t="shared" si="950"/>
        <v>46132</v>
      </c>
      <c r="I2051" s="140">
        <f t="shared" si="938"/>
        <v>46132</v>
      </c>
      <c r="J2051" s="141">
        <f t="shared" si="946"/>
        <v>20</v>
      </c>
      <c r="K2051" s="141">
        <f t="shared" si="960"/>
        <v>1</v>
      </c>
      <c r="L2051" s="8">
        <f t="shared" si="947"/>
        <v>1.0002792199999999</v>
      </c>
      <c r="M2051" s="142">
        <f t="shared" si="959"/>
        <v>1.00559942</v>
      </c>
      <c r="N2051" s="142">
        <f t="shared" si="954"/>
        <v>1.4529527648965654</v>
      </c>
      <c r="O2051" s="135">
        <f t="shared" si="956"/>
        <v>1.4533584500000001</v>
      </c>
      <c r="P2051" s="135">
        <f t="shared" si="939"/>
        <v>660.75111489000005</v>
      </c>
      <c r="Q2051" s="190">
        <f t="shared" si="951"/>
        <v>0</v>
      </c>
      <c r="R2051" s="191">
        <f t="shared" si="948"/>
        <v>0</v>
      </c>
      <c r="S2051" s="135">
        <f t="shared" si="940"/>
        <v>0</v>
      </c>
      <c r="T2051" s="145">
        <f t="shared" si="949"/>
        <v>7.8600000000000003E-2</v>
      </c>
      <c r="U2051" s="143">
        <f t="shared" si="955"/>
        <v>1</v>
      </c>
      <c r="V2051" s="143">
        <v>252</v>
      </c>
      <c r="W2051" s="142">
        <f t="shared" si="941"/>
        <v>1.0003002990000001</v>
      </c>
      <c r="X2051" s="135">
        <f t="shared" si="942"/>
        <v>0.19842288999999999</v>
      </c>
      <c r="Y2051" s="135">
        <f t="shared" si="943"/>
        <v>0</v>
      </c>
      <c r="Z2051" s="148" t="str">
        <f t="shared" si="952"/>
        <v>A+J=</v>
      </c>
      <c r="AA2051" s="140">
        <f t="shared" si="953"/>
        <v>46132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4"/>
      <c r="DX2051" s="1"/>
      <c r="DY2051" s="1"/>
      <c r="DZ2051" s="1"/>
      <c r="EA2051" s="1"/>
      <c r="EB2051" s="1"/>
      <c r="EC2051" s="1"/>
    </row>
    <row r="2052" spans="1:133" ht="15" x14ac:dyDescent="0.2">
      <c r="A2052" s="134">
        <f t="shared" si="944"/>
        <v>46105</v>
      </c>
      <c r="B2052" s="135">
        <f t="shared" si="936"/>
        <v>661.33263582000006</v>
      </c>
      <c r="C2052" s="220">
        <f t="shared" si="935"/>
        <v>454.6374054475416</v>
      </c>
      <c r="D2052" s="136">
        <f t="shared" si="945"/>
        <v>6997.15</v>
      </c>
      <c r="E2052" s="137">
        <f t="shared" si="957"/>
        <v>7036.33</v>
      </c>
      <c r="F2052" s="138">
        <f t="shared" si="958"/>
        <v>46073</v>
      </c>
      <c r="G2052" s="139">
        <f t="shared" si="937"/>
        <v>5.5994226220676957E-3</v>
      </c>
      <c r="H2052" s="140">
        <f t="shared" si="950"/>
        <v>46132</v>
      </c>
      <c r="I2052" s="140">
        <f t="shared" si="938"/>
        <v>46132</v>
      </c>
      <c r="J2052" s="141">
        <f t="shared" si="946"/>
        <v>20</v>
      </c>
      <c r="K2052" s="141">
        <f t="shared" si="960"/>
        <v>2</v>
      </c>
      <c r="L2052" s="8">
        <f t="shared" si="947"/>
        <v>1.0005585299999999</v>
      </c>
      <c r="M2052" s="142">
        <f t="shared" si="959"/>
        <v>1.00559942</v>
      </c>
      <c r="N2052" s="142">
        <f t="shared" si="954"/>
        <v>1.4529527648965654</v>
      </c>
      <c r="O2052" s="135">
        <f t="shared" si="956"/>
        <v>1.4537642799999999</v>
      </c>
      <c r="P2052" s="135">
        <f t="shared" si="939"/>
        <v>660.93562039000005</v>
      </c>
      <c r="Q2052" s="190">
        <f t="shared" si="951"/>
        <v>0</v>
      </c>
      <c r="R2052" s="191">
        <f t="shared" si="948"/>
        <v>0</v>
      </c>
      <c r="S2052" s="135">
        <f t="shared" si="940"/>
        <v>0</v>
      </c>
      <c r="T2052" s="145">
        <f t="shared" si="949"/>
        <v>7.8600000000000003E-2</v>
      </c>
      <c r="U2052" s="143">
        <f t="shared" si="955"/>
        <v>2</v>
      </c>
      <c r="V2052" s="143">
        <v>252</v>
      </c>
      <c r="W2052" s="142">
        <f t="shared" si="941"/>
        <v>1.0006006869999999</v>
      </c>
      <c r="X2052" s="135">
        <f t="shared" si="942"/>
        <v>0.39701543</v>
      </c>
      <c r="Y2052" s="135">
        <f t="shared" si="943"/>
        <v>0</v>
      </c>
      <c r="Z2052" s="148" t="str">
        <f t="shared" si="952"/>
        <v>A+J=</v>
      </c>
      <c r="AA2052" s="140">
        <f t="shared" si="953"/>
        <v>46132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4"/>
      <c r="DX2052" s="1"/>
      <c r="DY2052" s="1"/>
      <c r="DZ2052" s="1"/>
      <c r="EA2052" s="1"/>
      <c r="EB2052" s="1"/>
      <c r="EC2052" s="1"/>
    </row>
    <row r="2053" spans="1:133" ht="15" x14ac:dyDescent="0.2">
      <c r="A2053" s="134">
        <f t="shared" si="944"/>
        <v>46106</v>
      </c>
      <c r="B2053" s="135">
        <f t="shared" si="936"/>
        <v>661.71595491000005</v>
      </c>
      <c r="C2053" s="220">
        <f t="shared" si="935"/>
        <v>454.6374054475416</v>
      </c>
      <c r="D2053" s="136">
        <f t="shared" si="945"/>
        <v>6997.15</v>
      </c>
      <c r="E2053" s="137">
        <f t="shared" si="957"/>
        <v>7036.33</v>
      </c>
      <c r="F2053" s="138">
        <f t="shared" si="958"/>
        <v>46073</v>
      </c>
      <c r="G2053" s="139">
        <f t="shared" si="937"/>
        <v>5.5994226220676957E-3</v>
      </c>
      <c r="H2053" s="140">
        <f t="shared" si="950"/>
        <v>46132</v>
      </c>
      <c r="I2053" s="140">
        <f t="shared" si="938"/>
        <v>46132</v>
      </c>
      <c r="J2053" s="141">
        <f t="shared" si="946"/>
        <v>20</v>
      </c>
      <c r="K2053" s="141">
        <f t="shared" si="960"/>
        <v>3</v>
      </c>
      <c r="L2053" s="8">
        <f t="shared" si="947"/>
        <v>1.0008379199999999</v>
      </c>
      <c r="M2053" s="142">
        <f t="shared" si="959"/>
        <v>1.00559942</v>
      </c>
      <c r="N2053" s="142">
        <f t="shared" si="954"/>
        <v>1.4529527648965654</v>
      </c>
      <c r="O2053" s="135">
        <f t="shared" si="956"/>
        <v>1.45417022</v>
      </c>
      <c r="P2053" s="135">
        <f t="shared" si="939"/>
        <v>661.12017589000004</v>
      </c>
      <c r="Q2053" s="190">
        <f t="shared" si="951"/>
        <v>0</v>
      </c>
      <c r="R2053" s="191">
        <f t="shared" si="948"/>
        <v>0</v>
      </c>
      <c r="S2053" s="135">
        <f t="shared" si="940"/>
        <v>0</v>
      </c>
      <c r="T2053" s="145">
        <f t="shared" si="949"/>
        <v>7.8600000000000003E-2</v>
      </c>
      <c r="U2053" s="143">
        <f t="shared" si="955"/>
        <v>3</v>
      </c>
      <c r="V2053" s="143">
        <v>252</v>
      </c>
      <c r="W2053" s="142">
        <f t="shared" si="941"/>
        <v>1.000901166</v>
      </c>
      <c r="X2053" s="135">
        <f t="shared" si="942"/>
        <v>0.59577902000000005</v>
      </c>
      <c r="Y2053" s="135">
        <f t="shared" si="943"/>
        <v>0</v>
      </c>
      <c r="Z2053" s="148" t="str">
        <f t="shared" si="952"/>
        <v>A+J=</v>
      </c>
      <c r="AA2053" s="140">
        <f t="shared" si="953"/>
        <v>46132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4"/>
      <c r="DX2053" s="1"/>
      <c r="DY2053" s="1"/>
      <c r="DZ2053" s="1"/>
      <c r="EA2053" s="1"/>
      <c r="EB2053" s="1"/>
      <c r="EC2053" s="1"/>
    </row>
    <row r="2054" spans="1:133" ht="15" x14ac:dyDescent="0.2">
      <c r="A2054" s="134">
        <f t="shared" si="944"/>
        <v>46107</v>
      </c>
      <c r="B2054" s="135">
        <f t="shared" si="936"/>
        <v>662.09949061999998</v>
      </c>
      <c r="C2054" s="220">
        <f t="shared" si="935"/>
        <v>454.6374054475416</v>
      </c>
      <c r="D2054" s="136">
        <f t="shared" si="945"/>
        <v>6997.15</v>
      </c>
      <c r="E2054" s="137">
        <f t="shared" si="957"/>
        <v>7036.33</v>
      </c>
      <c r="F2054" s="138">
        <f t="shared" si="958"/>
        <v>46073</v>
      </c>
      <c r="G2054" s="139">
        <f t="shared" si="937"/>
        <v>5.5994226220676957E-3</v>
      </c>
      <c r="H2054" s="140">
        <f t="shared" si="950"/>
        <v>46132</v>
      </c>
      <c r="I2054" s="140">
        <f t="shared" si="938"/>
        <v>46132</v>
      </c>
      <c r="J2054" s="141">
        <f t="shared" si="946"/>
        <v>20</v>
      </c>
      <c r="K2054" s="141">
        <f t="shared" si="960"/>
        <v>4</v>
      </c>
      <c r="L2054" s="8">
        <f t="shared" si="947"/>
        <v>1.0011173799999999</v>
      </c>
      <c r="M2054" s="142">
        <f t="shared" si="959"/>
        <v>1.00559942</v>
      </c>
      <c r="N2054" s="142">
        <f t="shared" si="954"/>
        <v>1.4529527648965654</v>
      </c>
      <c r="O2054" s="135">
        <f t="shared" si="956"/>
        <v>1.4545762600000001</v>
      </c>
      <c r="P2054" s="135">
        <f t="shared" si="939"/>
        <v>661.30477686999996</v>
      </c>
      <c r="Q2054" s="190">
        <f t="shared" si="951"/>
        <v>0</v>
      </c>
      <c r="R2054" s="191">
        <f t="shared" si="948"/>
        <v>0</v>
      </c>
      <c r="S2054" s="135">
        <f t="shared" si="940"/>
        <v>0</v>
      </c>
      <c r="T2054" s="145">
        <f t="shared" si="949"/>
        <v>7.8600000000000003E-2</v>
      </c>
      <c r="U2054" s="143">
        <f t="shared" si="955"/>
        <v>4</v>
      </c>
      <c r="V2054" s="143">
        <v>252</v>
      </c>
      <c r="W2054" s="142">
        <f t="shared" si="941"/>
        <v>1.0012017360000001</v>
      </c>
      <c r="X2054" s="135">
        <f t="shared" si="942"/>
        <v>0.79471375</v>
      </c>
      <c r="Y2054" s="135">
        <f t="shared" si="943"/>
        <v>0</v>
      </c>
      <c r="Z2054" s="148" t="str">
        <f t="shared" si="952"/>
        <v>A+J=</v>
      </c>
      <c r="AA2054" s="140">
        <f t="shared" si="953"/>
        <v>46132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4"/>
      <c r="DX2054" s="1"/>
      <c r="DY2054" s="1"/>
      <c r="DZ2054" s="1"/>
      <c r="EA2054" s="1"/>
      <c r="EB2054" s="1"/>
      <c r="EC2054" s="1"/>
    </row>
    <row r="2055" spans="1:133" ht="15" x14ac:dyDescent="0.2">
      <c r="A2055" s="134">
        <f t="shared" si="944"/>
        <v>46108</v>
      </c>
      <c r="B2055" s="135">
        <f t="shared" si="936"/>
        <v>662.48325081000007</v>
      </c>
      <c r="C2055" s="220">
        <f t="shared" si="935"/>
        <v>454.6374054475416</v>
      </c>
      <c r="D2055" s="136">
        <f t="shared" si="945"/>
        <v>6997.15</v>
      </c>
      <c r="E2055" s="137">
        <f t="shared" si="957"/>
        <v>7036.33</v>
      </c>
      <c r="F2055" s="138">
        <f t="shared" si="958"/>
        <v>46073</v>
      </c>
      <c r="G2055" s="139">
        <f t="shared" si="937"/>
        <v>5.5994226220676957E-3</v>
      </c>
      <c r="H2055" s="140">
        <f t="shared" si="950"/>
        <v>46132</v>
      </c>
      <c r="I2055" s="140">
        <f t="shared" si="938"/>
        <v>46132</v>
      </c>
      <c r="J2055" s="141">
        <f t="shared" si="946"/>
        <v>20</v>
      </c>
      <c r="K2055" s="141">
        <f t="shared" si="960"/>
        <v>5</v>
      </c>
      <c r="L2055" s="8">
        <f t="shared" si="947"/>
        <v>1.0013969199999999</v>
      </c>
      <c r="M2055" s="142">
        <f t="shared" si="959"/>
        <v>1.00559942</v>
      </c>
      <c r="N2055" s="142">
        <f t="shared" si="954"/>
        <v>1.4529527648965654</v>
      </c>
      <c r="O2055" s="135">
        <f t="shared" si="956"/>
        <v>1.4549824200000001</v>
      </c>
      <c r="P2055" s="135">
        <f t="shared" si="939"/>
        <v>661.48943240000006</v>
      </c>
      <c r="Q2055" s="190">
        <f t="shared" si="951"/>
        <v>0</v>
      </c>
      <c r="R2055" s="191">
        <f t="shared" si="948"/>
        <v>0</v>
      </c>
      <c r="S2055" s="135">
        <f t="shared" si="940"/>
        <v>0</v>
      </c>
      <c r="T2055" s="145">
        <f t="shared" si="949"/>
        <v>7.8600000000000003E-2</v>
      </c>
      <c r="U2055" s="143">
        <f t="shared" si="955"/>
        <v>5</v>
      </c>
      <c r="V2055" s="143">
        <v>252</v>
      </c>
      <c r="W2055" s="142">
        <f t="shared" si="941"/>
        <v>1.0015023949999999</v>
      </c>
      <c r="X2055" s="135">
        <f t="shared" si="942"/>
        <v>0.99381841000000004</v>
      </c>
      <c r="Y2055" s="135">
        <f t="shared" si="943"/>
        <v>0</v>
      </c>
      <c r="Z2055" s="148" t="str">
        <f t="shared" si="952"/>
        <v>A+J=</v>
      </c>
      <c r="AA2055" s="140">
        <f t="shared" si="953"/>
        <v>46132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4"/>
      <c r="DX2055" s="1"/>
      <c r="DY2055" s="1"/>
      <c r="DZ2055" s="1"/>
      <c r="EA2055" s="1"/>
      <c r="EB2055" s="1"/>
      <c r="EC2055" s="1"/>
    </row>
    <row r="2056" spans="1:133" ht="15" x14ac:dyDescent="0.2">
      <c r="A2056" s="134">
        <f t="shared" si="944"/>
        <v>46109</v>
      </c>
      <c r="B2056" s="135">
        <f t="shared" si="936"/>
        <v>662.86723233999999</v>
      </c>
      <c r="C2056" s="220">
        <f t="shared" si="935"/>
        <v>454.6374054475416</v>
      </c>
      <c r="D2056" s="136">
        <f t="shared" si="945"/>
        <v>6997.15</v>
      </c>
      <c r="E2056" s="137">
        <f t="shared" si="957"/>
        <v>7036.33</v>
      </c>
      <c r="F2056" s="138">
        <f t="shared" si="958"/>
        <v>46073</v>
      </c>
      <c r="G2056" s="139">
        <f t="shared" si="937"/>
        <v>5.5994226220676957E-3</v>
      </c>
      <c r="H2056" s="140">
        <f t="shared" si="950"/>
        <v>46132</v>
      </c>
      <c r="I2056" s="140">
        <f t="shared" si="938"/>
        <v>46132</v>
      </c>
      <c r="J2056" s="141">
        <f t="shared" si="946"/>
        <v>20</v>
      </c>
      <c r="K2056" s="141">
        <f t="shared" si="960"/>
        <v>6</v>
      </c>
      <c r="L2056" s="8">
        <f t="shared" si="947"/>
        <v>1.0016765400000001</v>
      </c>
      <c r="M2056" s="142">
        <f t="shared" si="959"/>
        <v>1.00559942</v>
      </c>
      <c r="N2056" s="142">
        <f t="shared" si="954"/>
        <v>1.4529527648965654</v>
      </c>
      <c r="O2056" s="135">
        <f t="shared" si="956"/>
        <v>1.4553886899999999</v>
      </c>
      <c r="P2056" s="135">
        <f t="shared" si="939"/>
        <v>661.67413793000003</v>
      </c>
      <c r="Q2056" s="190">
        <f t="shared" si="951"/>
        <v>0</v>
      </c>
      <c r="R2056" s="191">
        <f t="shared" si="948"/>
        <v>0</v>
      </c>
      <c r="S2056" s="135">
        <f t="shared" si="940"/>
        <v>0</v>
      </c>
      <c r="T2056" s="145">
        <f t="shared" si="949"/>
        <v>7.8600000000000003E-2</v>
      </c>
      <c r="U2056" s="143">
        <f t="shared" si="955"/>
        <v>6</v>
      </c>
      <c r="V2056" s="143">
        <v>252</v>
      </c>
      <c r="W2056" s="142">
        <f t="shared" si="941"/>
        <v>1.001803145</v>
      </c>
      <c r="X2056" s="135">
        <f t="shared" si="942"/>
        <v>1.19309441</v>
      </c>
      <c r="Y2056" s="135">
        <f t="shared" si="943"/>
        <v>0</v>
      </c>
      <c r="Z2056" s="148" t="str">
        <f t="shared" si="952"/>
        <v>A+J=</v>
      </c>
      <c r="AA2056" s="140">
        <f t="shared" si="953"/>
        <v>46132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4"/>
      <c r="DX2056" s="1"/>
      <c r="DY2056" s="1"/>
      <c r="DZ2056" s="1"/>
      <c r="EA2056" s="1"/>
      <c r="EB2056" s="1"/>
      <c r="EC2056" s="1"/>
    </row>
    <row r="2057" spans="1:133" ht="15" x14ac:dyDescent="0.2">
      <c r="A2057" s="134">
        <f t="shared" si="944"/>
        <v>46110</v>
      </c>
      <c r="B2057" s="135">
        <f t="shared" si="936"/>
        <v>662.86723233999999</v>
      </c>
      <c r="C2057" s="220">
        <f t="shared" ref="C2057:C2120" si="961">C2056-(S2056/O2056)</f>
        <v>454.6374054475416</v>
      </c>
      <c r="D2057" s="136">
        <f t="shared" si="945"/>
        <v>6997.15</v>
      </c>
      <c r="E2057" s="137">
        <f t="shared" si="957"/>
        <v>7036.33</v>
      </c>
      <c r="F2057" s="138">
        <f t="shared" si="958"/>
        <v>46073</v>
      </c>
      <c r="G2057" s="139">
        <f t="shared" si="937"/>
        <v>5.5994226220676957E-3</v>
      </c>
      <c r="H2057" s="140">
        <f t="shared" si="950"/>
        <v>46132</v>
      </c>
      <c r="I2057" s="140">
        <f t="shared" si="938"/>
        <v>46132</v>
      </c>
      <c r="J2057" s="141">
        <f t="shared" si="946"/>
        <v>20</v>
      </c>
      <c r="K2057" s="141">
        <f t="shared" si="960"/>
        <v>6</v>
      </c>
      <c r="L2057" s="8">
        <f t="shared" si="947"/>
        <v>1.0016765400000001</v>
      </c>
      <c r="M2057" s="142">
        <f t="shared" si="959"/>
        <v>1.00559942</v>
      </c>
      <c r="N2057" s="142">
        <f t="shared" si="954"/>
        <v>1.4529527648965654</v>
      </c>
      <c r="O2057" s="135">
        <f t="shared" si="956"/>
        <v>1.4553886899999999</v>
      </c>
      <c r="P2057" s="135">
        <f t="shared" si="939"/>
        <v>661.67413793000003</v>
      </c>
      <c r="Q2057" s="190">
        <f t="shared" si="951"/>
        <v>0</v>
      </c>
      <c r="R2057" s="191">
        <f t="shared" si="948"/>
        <v>0</v>
      </c>
      <c r="S2057" s="135">
        <f t="shared" si="940"/>
        <v>0</v>
      </c>
      <c r="T2057" s="145">
        <f t="shared" si="949"/>
        <v>7.8600000000000003E-2</v>
      </c>
      <c r="U2057" s="143">
        <f t="shared" si="955"/>
        <v>6</v>
      </c>
      <c r="V2057" s="143">
        <v>252</v>
      </c>
      <c r="W2057" s="142">
        <f t="shared" si="941"/>
        <v>1.001803145</v>
      </c>
      <c r="X2057" s="135">
        <f t="shared" si="942"/>
        <v>1.19309441</v>
      </c>
      <c r="Y2057" s="135">
        <f t="shared" si="943"/>
        <v>0</v>
      </c>
      <c r="Z2057" s="148" t="str">
        <f t="shared" si="952"/>
        <v>A+J=</v>
      </c>
      <c r="AA2057" s="140">
        <f t="shared" si="953"/>
        <v>46132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4"/>
      <c r="DX2057" s="1"/>
      <c r="DY2057" s="1"/>
      <c r="DZ2057" s="1"/>
      <c r="EA2057" s="1"/>
      <c r="EB2057" s="1"/>
      <c r="EC2057" s="1"/>
    </row>
    <row r="2058" spans="1:133" ht="15" x14ac:dyDescent="0.2">
      <c r="A2058" s="134">
        <f t="shared" si="944"/>
        <v>46111</v>
      </c>
      <c r="B2058" s="135">
        <f t="shared" ref="B2058:B2121" si="962">(P2058+X2058)</f>
        <v>662.86723233999999</v>
      </c>
      <c r="C2058" s="220">
        <f t="shared" si="961"/>
        <v>454.6374054475416</v>
      </c>
      <c r="D2058" s="136">
        <f t="shared" si="945"/>
        <v>6997.15</v>
      </c>
      <c r="E2058" s="137">
        <f t="shared" si="957"/>
        <v>7036.33</v>
      </c>
      <c r="F2058" s="138">
        <f t="shared" si="958"/>
        <v>46073</v>
      </c>
      <c r="G2058" s="139">
        <f t="shared" ref="G2058:G2121" si="963">(E2058/D2058)-1</f>
        <v>5.5994226220676957E-3</v>
      </c>
      <c r="H2058" s="140">
        <f t="shared" si="950"/>
        <v>46132</v>
      </c>
      <c r="I2058" s="140">
        <f t="shared" ref="I2058:I2121" si="964">IF(A2058&gt;I2057,H2058,I2057)</f>
        <v>46132</v>
      </c>
      <c r="J2058" s="141">
        <f t="shared" si="946"/>
        <v>20</v>
      </c>
      <c r="K2058" s="141">
        <f t="shared" si="960"/>
        <v>6</v>
      </c>
      <c r="L2058" s="8">
        <f t="shared" si="947"/>
        <v>1.0016765400000001</v>
      </c>
      <c r="M2058" s="142">
        <f t="shared" si="959"/>
        <v>1.00559942</v>
      </c>
      <c r="N2058" s="142">
        <f t="shared" si="954"/>
        <v>1.4529527648965654</v>
      </c>
      <c r="O2058" s="135">
        <f t="shared" si="956"/>
        <v>1.4553886899999999</v>
      </c>
      <c r="P2058" s="135">
        <f t="shared" ref="P2058:P2121" si="965">TRUNC(C2058*O2058,8)</f>
        <v>661.67413793000003</v>
      </c>
      <c r="Q2058" s="190">
        <f t="shared" si="951"/>
        <v>0</v>
      </c>
      <c r="R2058" s="191">
        <f t="shared" si="948"/>
        <v>0</v>
      </c>
      <c r="S2058" s="135">
        <f t="shared" ref="S2058:S2121" si="966">IF(R2058&gt;0,TRUNC(R2058*P2058,8),0)</f>
        <v>0</v>
      </c>
      <c r="T2058" s="145">
        <f t="shared" si="949"/>
        <v>7.8600000000000003E-2</v>
      </c>
      <c r="U2058" s="143">
        <f t="shared" si="955"/>
        <v>6</v>
      </c>
      <c r="V2058" s="143">
        <v>252</v>
      </c>
      <c r="W2058" s="142">
        <f t="shared" ref="W2058:W2121" si="967">ROUND((1+T2058)^TRUNC((U2058/V2058),9),9)</f>
        <v>1.001803145</v>
      </c>
      <c r="X2058" s="135">
        <f t="shared" ref="X2058:X2121" si="968">TRUNC((P2058*(W2058-1)),8)</f>
        <v>1.19309441</v>
      </c>
      <c r="Y2058" s="135">
        <f t="shared" ref="Y2058:Y2121" si="969">IF(Q2058&gt;0,S2058+X2058,0)</f>
        <v>0</v>
      </c>
      <c r="Z2058" s="148" t="str">
        <f t="shared" si="952"/>
        <v>A+J=</v>
      </c>
      <c r="AA2058" s="140">
        <f t="shared" si="953"/>
        <v>46132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4"/>
      <c r="DX2058" s="1"/>
      <c r="DY2058" s="1"/>
      <c r="DZ2058" s="1"/>
      <c r="EA2058" s="1"/>
      <c r="EB2058" s="1"/>
      <c r="EC2058" s="1"/>
    </row>
    <row r="2059" spans="1:133" ht="15" x14ac:dyDescent="0.2">
      <c r="A2059" s="134">
        <f t="shared" ref="A2059:A2122" si="970">(A2058+1)</f>
        <v>46112</v>
      </c>
      <c r="B2059" s="135">
        <f t="shared" si="962"/>
        <v>663.25143921999995</v>
      </c>
      <c r="C2059" s="220">
        <f t="shared" si="961"/>
        <v>454.6374054475416</v>
      </c>
      <c r="D2059" s="136">
        <f t="shared" ref="D2059:D2122" si="971">IF(E2059=E2058,D2058,E2058)</f>
        <v>6997.15</v>
      </c>
      <c r="E2059" s="137">
        <f t="shared" si="957"/>
        <v>7036.33</v>
      </c>
      <c r="F2059" s="138">
        <f t="shared" si="958"/>
        <v>46073</v>
      </c>
      <c r="G2059" s="139">
        <f t="shared" si="963"/>
        <v>5.5994226220676957E-3</v>
      </c>
      <c r="H2059" s="140">
        <f t="shared" si="950"/>
        <v>46132</v>
      </c>
      <c r="I2059" s="140">
        <f t="shared" si="964"/>
        <v>46132</v>
      </c>
      <c r="J2059" s="141">
        <f t="shared" ref="J2059:J2122" si="972">IF(I2059=I2058,J2058,NETWORKDAYS(I2058,I2059,$AD$148:$AD$502)-1)</f>
        <v>20</v>
      </c>
      <c r="K2059" s="141">
        <f t="shared" si="960"/>
        <v>7</v>
      </c>
      <c r="L2059" s="8">
        <f t="shared" ref="L2059:L2122" si="973">IF(E2059&lt;D2059,1,TRUNC((E2059/D2059)^TRUNC((K2059/J2059),9),8))</f>
        <v>1.0019562399999999</v>
      </c>
      <c r="M2059" s="142">
        <f t="shared" si="959"/>
        <v>1.00559942</v>
      </c>
      <c r="N2059" s="142">
        <f t="shared" si="954"/>
        <v>1.4529527648965654</v>
      </c>
      <c r="O2059" s="135">
        <f t="shared" si="956"/>
        <v>1.4557950799999999</v>
      </c>
      <c r="P2059" s="135">
        <f t="shared" si="965"/>
        <v>661.85889802999998</v>
      </c>
      <c r="Q2059" s="190">
        <f t="shared" si="951"/>
        <v>0</v>
      </c>
      <c r="R2059" s="191">
        <f t="shared" ref="R2059:R2122" si="974">IF(Q2059&gt;0,VLOOKUP($A2059,$AD$10:$AI$140,6),0)</f>
        <v>0</v>
      </c>
      <c r="S2059" s="135">
        <f t="shared" si="966"/>
        <v>0</v>
      </c>
      <c r="T2059" s="145">
        <f t="shared" ref="T2059:T2122" si="975">(T2058)</f>
        <v>7.8600000000000003E-2</v>
      </c>
      <c r="U2059" s="143">
        <f t="shared" si="955"/>
        <v>7</v>
      </c>
      <c r="V2059" s="143">
        <v>252</v>
      </c>
      <c r="W2059" s="142">
        <f t="shared" si="967"/>
        <v>1.002103985</v>
      </c>
      <c r="X2059" s="135">
        <f t="shared" si="968"/>
        <v>1.39254119</v>
      </c>
      <c r="Y2059" s="135">
        <f t="shared" si="969"/>
        <v>0</v>
      </c>
      <c r="Z2059" s="148" t="str">
        <f t="shared" si="952"/>
        <v>A+J=</v>
      </c>
      <c r="AA2059" s="140">
        <f t="shared" si="953"/>
        <v>46132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4"/>
      <c r="DX2059" s="1"/>
      <c r="DY2059" s="1"/>
      <c r="DZ2059" s="1"/>
      <c r="EA2059" s="1"/>
      <c r="EB2059" s="1"/>
      <c r="EC2059" s="1"/>
    </row>
    <row r="2060" spans="1:133" ht="15" x14ac:dyDescent="0.2">
      <c r="A2060" s="134">
        <f t="shared" si="970"/>
        <v>46113</v>
      </c>
      <c r="B2060" s="135">
        <f t="shared" si="962"/>
        <v>663.63586763000001</v>
      </c>
      <c r="C2060" s="220">
        <f t="shared" si="961"/>
        <v>454.6374054475416</v>
      </c>
      <c r="D2060" s="136">
        <f t="shared" si="971"/>
        <v>6997.15</v>
      </c>
      <c r="E2060" s="137">
        <f t="shared" si="957"/>
        <v>7036.33</v>
      </c>
      <c r="F2060" s="138">
        <f t="shared" si="958"/>
        <v>46073</v>
      </c>
      <c r="G2060" s="139">
        <f t="shared" si="963"/>
        <v>5.5994226220676957E-3</v>
      </c>
      <c r="H2060" s="140">
        <f t="shared" ref="H2060:H2123" si="976">IF(DAY(A2060)=H$9,VLOOKUP(A2060,AH$118:AN$450,4),H2059)</f>
        <v>46132</v>
      </c>
      <c r="I2060" s="140">
        <f t="shared" si="964"/>
        <v>46132</v>
      </c>
      <c r="J2060" s="141">
        <f t="shared" si="972"/>
        <v>20</v>
      </c>
      <c r="K2060" s="141">
        <f t="shared" si="960"/>
        <v>8</v>
      </c>
      <c r="L2060" s="8">
        <f t="shared" si="973"/>
        <v>1.0022360100000001</v>
      </c>
      <c r="M2060" s="142">
        <f t="shared" si="959"/>
        <v>1.00559942</v>
      </c>
      <c r="N2060" s="142">
        <f t="shared" si="954"/>
        <v>1.4529527648965654</v>
      </c>
      <c r="O2060" s="135">
        <f t="shared" si="956"/>
        <v>1.4562015800000001</v>
      </c>
      <c r="P2060" s="135">
        <f t="shared" si="965"/>
        <v>662.04370813000003</v>
      </c>
      <c r="Q2060" s="190">
        <f t="shared" ref="Q2060:Q2123" si="977">IF(VLOOKUP(A2060,AD$10:AK$140,8)=VLOOKUP(A2059,AD$10:AK$140,8),0,VLOOKUP(A2060,AD$10:AK$140,8))</f>
        <v>0</v>
      </c>
      <c r="R2060" s="191">
        <f t="shared" si="974"/>
        <v>0</v>
      </c>
      <c r="S2060" s="135">
        <f t="shared" si="966"/>
        <v>0</v>
      </c>
      <c r="T2060" s="145">
        <f t="shared" si="975"/>
        <v>7.8600000000000003E-2</v>
      </c>
      <c r="U2060" s="143">
        <f t="shared" si="955"/>
        <v>8</v>
      </c>
      <c r="V2060" s="143">
        <v>252</v>
      </c>
      <c r="W2060" s="142">
        <f t="shared" si="967"/>
        <v>1.0024049159999999</v>
      </c>
      <c r="X2060" s="135">
        <f t="shared" si="968"/>
        <v>1.5921594999999999</v>
      </c>
      <c r="Y2060" s="135">
        <f t="shared" si="969"/>
        <v>0</v>
      </c>
      <c r="Z2060" s="148" t="str">
        <f t="shared" ref="Z2060:Z2123" si="978">IF($Q2059&gt;0,VLOOKUP($A2059,$AD$10:$AM$140,9),Z2059)</f>
        <v>A+J=</v>
      </c>
      <c r="AA2060" s="140">
        <f t="shared" ref="AA2060:AA2123" si="979">IF($Q2059&gt;0,VLOOKUP($A2059,$AD$10:$AM$140,10),AA2059)</f>
        <v>46132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4"/>
      <c r="DX2060" s="1"/>
      <c r="DY2060" s="1"/>
      <c r="DZ2060" s="1"/>
      <c r="EA2060" s="1"/>
      <c r="EB2060" s="1"/>
      <c r="EC2060" s="1"/>
    </row>
    <row r="2061" spans="1:133" ht="15" x14ac:dyDescent="0.2">
      <c r="A2061" s="134">
        <f t="shared" si="970"/>
        <v>46114</v>
      </c>
      <c r="B2061" s="135">
        <f t="shared" si="962"/>
        <v>664.02052159000004</v>
      </c>
      <c r="C2061" s="220">
        <f t="shared" si="961"/>
        <v>454.6374054475416</v>
      </c>
      <c r="D2061" s="136">
        <f t="shared" si="971"/>
        <v>6997.15</v>
      </c>
      <c r="E2061" s="137">
        <f t="shared" si="957"/>
        <v>7036.33</v>
      </c>
      <c r="F2061" s="138">
        <f t="shared" si="958"/>
        <v>46073</v>
      </c>
      <c r="G2061" s="139">
        <f t="shared" si="963"/>
        <v>5.5994226220676957E-3</v>
      </c>
      <c r="H2061" s="140">
        <f t="shared" si="976"/>
        <v>46132</v>
      </c>
      <c r="I2061" s="140">
        <f t="shared" si="964"/>
        <v>46132</v>
      </c>
      <c r="J2061" s="141">
        <f t="shared" si="972"/>
        <v>20</v>
      </c>
      <c r="K2061" s="141">
        <f t="shared" si="960"/>
        <v>9</v>
      </c>
      <c r="L2061" s="8">
        <f t="shared" si="973"/>
        <v>1.0025158700000001</v>
      </c>
      <c r="M2061" s="142">
        <f t="shared" si="959"/>
        <v>1.00559942</v>
      </c>
      <c r="N2061" s="142">
        <f t="shared" si="954"/>
        <v>1.4529527648965654</v>
      </c>
      <c r="O2061" s="135">
        <f t="shared" si="956"/>
        <v>1.4566082</v>
      </c>
      <c r="P2061" s="135">
        <f t="shared" si="965"/>
        <v>662.22857280000005</v>
      </c>
      <c r="Q2061" s="190">
        <f t="shared" si="977"/>
        <v>0</v>
      </c>
      <c r="R2061" s="191">
        <f t="shared" si="974"/>
        <v>0</v>
      </c>
      <c r="S2061" s="135">
        <f t="shared" si="966"/>
        <v>0</v>
      </c>
      <c r="T2061" s="145">
        <f t="shared" si="975"/>
        <v>7.8600000000000003E-2</v>
      </c>
      <c r="U2061" s="143">
        <f t="shared" si="955"/>
        <v>9</v>
      </c>
      <c r="V2061" s="143">
        <v>252</v>
      </c>
      <c r="W2061" s="142">
        <f t="shared" si="967"/>
        <v>1.002705937</v>
      </c>
      <c r="X2061" s="135">
        <f t="shared" si="968"/>
        <v>1.79194879</v>
      </c>
      <c r="Y2061" s="135">
        <f t="shared" si="969"/>
        <v>0</v>
      </c>
      <c r="Z2061" s="148" t="str">
        <f t="shared" si="978"/>
        <v>A+J=</v>
      </c>
      <c r="AA2061" s="140">
        <f t="shared" si="979"/>
        <v>46132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4"/>
      <c r="DX2061" s="1"/>
      <c r="DY2061" s="1"/>
      <c r="DZ2061" s="1"/>
      <c r="EA2061" s="1"/>
      <c r="EB2061" s="1"/>
      <c r="EC2061" s="1"/>
    </row>
    <row r="2062" spans="1:133" ht="15" x14ac:dyDescent="0.2">
      <c r="A2062" s="134">
        <f t="shared" si="970"/>
        <v>46115</v>
      </c>
      <c r="B2062" s="135">
        <f t="shared" si="962"/>
        <v>664.40539661999992</v>
      </c>
      <c r="C2062" s="220">
        <f t="shared" si="961"/>
        <v>454.6374054475416</v>
      </c>
      <c r="D2062" s="136">
        <f t="shared" si="971"/>
        <v>6997.15</v>
      </c>
      <c r="E2062" s="137">
        <f t="shared" si="957"/>
        <v>7036.33</v>
      </c>
      <c r="F2062" s="138">
        <f t="shared" si="958"/>
        <v>46073</v>
      </c>
      <c r="G2062" s="139">
        <f t="shared" si="963"/>
        <v>5.5994226220676957E-3</v>
      </c>
      <c r="H2062" s="140">
        <f t="shared" si="976"/>
        <v>46132</v>
      </c>
      <c r="I2062" s="140">
        <f t="shared" si="964"/>
        <v>46132</v>
      </c>
      <c r="J2062" s="141">
        <f t="shared" si="972"/>
        <v>20</v>
      </c>
      <c r="K2062" s="141">
        <f t="shared" si="960"/>
        <v>10</v>
      </c>
      <c r="L2062" s="8">
        <f t="shared" si="973"/>
        <v>1.0027957999999999</v>
      </c>
      <c r="M2062" s="142">
        <f t="shared" si="959"/>
        <v>1.00559942</v>
      </c>
      <c r="N2062" s="142">
        <f t="shared" si="954"/>
        <v>1.4529527648965654</v>
      </c>
      <c r="O2062" s="135">
        <f t="shared" si="956"/>
        <v>1.4570149299999999</v>
      </c>
      <c r="P2062" s="135">
        <f t="shared" si="965"/>
        <v>662.41348746999995</v>
      </c>
      <c r="Q2062" s="190">
        <f t="shared" si="977"/>
        <v>0</v>
      </c>
      <c r="R2062" s="191">
        <f t="shared" si="974"/>
        <v>0</v>
      </c>
      <c r="S2062" s="135">
        <f t="shared" si="966"/>
        <v>0</v>
      </c>
      <c r="T2062" s="145">
        <f t="shared" si="975"/>
        <v>7.8600000000000003E-2</v>
      </c>
      <c r="U2062" s="143">
        <f t="shared" si="955"/>
        <v>10</v>
      </c>
      <c r="V2062" s="143">
        <v>252</v>
      </c>
      <c r="W2062" s="142">
        <f t="shared" si="967"/>
        <v>1.003007048</v>
      </c>
      <c r="X2062" s="135">
        <f t="shared" si="968"/>
        <v>1.9919091499999999</v>
      </c>
      <c r="Y2062" s="135">
        <f t="shared" si="969"/>
        <v>0</v>
      </c>
      <c r="Z2062" s="148" t="str">
        <f t="shared" si="978"/>
        <v>A+J=</v>
      </c>
      <c r="AA2062" s="140">
        <f t="shared" si="979"/>
        <v>46132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4"/>
      <c r="DX2062" s="1"/>
      <c r="DY2062" s="1"/>
      <c r="DZ2062" s="1"/>
      <c r="EA2062" s="1"/>
      <c r="EB2062" s="1"/>
      <c r="EC2062" s="1"/>
    </row>
    <row r="2063" spans="1:133" ht="15" x14ac:dyDescent="0.2">
      <c r="A2063" s="134">
        <f t="shared" si="970"/>
        <v>46116</v>
      </c>
      <c r="B2063" s="135">
        <f t="shared" si="962"/>
        <v>664.40539661999992</v>
      </c>
      <c r="C2063" s="220">
        <f t="shared" si="961"/>
        <v>454.6374054475416</v>
      </c>
      <c r="D2063" s="136">
        <f t="shared" si="971"/>
        <v>6997.15</v>
      </c>
      <c r="E2063" s="137">
        <f t="shared" si="957"/>
        <v>7036.33</v>
      </c>
      <c r="F2063" s="138">
        <f t="shared" si="958"/>
        <v>46073</v>
      </c>
      <c r="G2063" s="139">
        <f t="shared" si="963"/>
        <v>5.5994226220676957E-3</v>
      </c>
      <c r="H2063" s="140">
        <f t="shared" si="976"/>
        <v>46132</v>
      </c>
      <c r="I2063" s="140">
        <f t="shared" si="964"/>
        <v>46132</v>
      </c>
      <c r="J2063" s="141">
        <f t="shared" si="972"/>
        <v>20</v>
      </c>
      <c r="K2063" s="141">
        <f t="shared" si="960"/>
        <v>10</v>
      </c>
      <c r="L2063" s="8">
        <f t="shared" si="973"/>
        <v>1.0027957999999999</v>
      </c>
      <c r="M2063" s="142">
        <f t="shared" si="959"/>
        <v>1.00559942</v>
      </c>
      <c r="N2063" s="142">
        <f t="shared" si="954"/>
        <v>1.4529527648965654</v>
      </c>
      <c r="O2063" s="135">
        <f t="shared" si="956"/>
        <v>1.4570149299999999</v>
      </c>
      <c r="P2063" s="135">
        <f t="shared" si="965"/>
        <v>662.41348746999995</v>
      </c>
      <c r="Q2063" s="190">
        <f t="shared" si="977"/>
        <v>0</v>
      </c>
      <c r="R2063" s="191">
        <f t="shared" si="974"/>
        <v>0</v>
      </c>
      <c r="S2063" s="135">
        <f t="shared" si="966"/>
        <v>0</v>
      </c>
      <c r="T2063" s="145">
        <f t="shared" si="975"/>
        <v>7.8600000000000003E-2</v>
      </c>
      <c r="U2063" s="143">
        <f t="shared" si="955"/>
        <v>10</v>
      </c>
      <c r="V2063" s="143">
        <v>252</v>
      </c>
      <c r="W2063" s="142">
        <f t="shared" si="967"/>
        <v>1.003007048</v>
      </c>
      <c r="X2063" s="135">
        <f t="shared" si="968"/>
        <v>1.9919091499999999</v>
      </c>
      <c r="Y2063" s="135">
        <f t="shared" si="969"/>
        <v>0</v>
      </c>
      <c r="Z2063" s="148" t="str">
        <f t="shared" si="978"/>
        <v>A+J=</v>
      </c>
      <c r="AA2063" s="140">
        <f t="shared" si="979"/>
        <v>46132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4"/>
      <c r="DX2063" s="1"/>
      <c r="DY2063" s="1"/>
      <c r="DZ2063" s="1"/>
      <c r="EA2063" s="1"/>
      <c r="EB2063" s="1"/>
      <c r="EC2063" s="1"/>
    </row>
    <row r="2064" spans="1:133" ht="15" x14ac:dyDescent="0.2">
      <c r="A2064" s="134">
        <f t="shared" si="970"/>
        <v>46117</v>
      </c>
      <c r="B2064" s="135">
        <f t="shared" si="962"/>
        <v>664.40539661999992</v>
      </c>
      <c r="C2064" s="220">
        <f t="shared" si="961"/>
        <v>454.6374054475416</v>
      </c>
      <c r="D2064" s="136">
        <f t="shared" si="971"/>
        <v>6997.15</v>
      </c>
      <c r="E2064" s="137">
        <f t="shared" si="957"/>
        <v>7036.33</v>
      </c>
      <c r="F2064" s="138">
        <f t="shared" si="958"/>
        <v>46073</v>
      </c>
      <c r="G2064" s="139">
        <f t="shared" si="963"/>
        <v>5.5994226220676957E-3</v>
      </c>
      <c r="H2064" s="140">
        <f t="shared" si="976"/>
        <v>46132</v>
      </c>
      <c r="I2064" s="140">
        <f t="shared" si="964"/>
        <v>46132</v>
      </c>
      <c r="J2064" s="141">
        <f t="shared" si="972"/>
        <v>20</v>
      </c>
      <c r="K2064" s="141">
        <f t="shared" si="960"/>
        <v>10</v>
      </c>
      <c r="L2064" s="8">
        <f t="shared" si="973"/>
        <v>1.0027957999999999</v>
      </c>
      <c r="M2064" s="142">
        <f t="shared" si="959"/>
        <v>1.00559942</v>
      </c>
      <c r="N2064" s="142">
        <f t="shared" si="954"/>
        <v>1.4529527648965654</v>
      </c>
      <c r="O2064" s="135">
        <f t="shared" si="956"/>
        <v>1.4570149299999999</v>
      </c>
      <c r="P2064" s="135">
        <f t="shared" si="965"/>
        <v>662.41348746999995</v>
      </c>
      <c r="Q2064" s="190">
        <f t="shared" si="977"/>
        <v>0</v>
      </c>
      <c r="R2064" s="191">
        <f t="shared" si="974"/>
        <v>0</v>
      </c>
      <c r="S2064" s="135">
        <f t="shared" si="966"/>
        <v>0</v>
      </c>
      <c r="T2064" s="145">
        <f t="shared" si="975"/>
        <v>7.8600000000000003E-2</v>
      </c>
      <c r="U2064" s="143">
        <f t="shared" si="955"/>
        <v>10</v>
      </c>
      <c r="V2064" s="143">
        <v>252</v>
      </c>
      <c r="W2064" s="142">
        <f t="shared" si="967"/>
        <v>1.003007048</v>
      </c>
      <c r="X2064" s="135">
        <f t="shared" si="968"/>
        <v>1.9919091499999999</v>
      </c>
      <c r="Y2064" s="135">
        <f t="shared" si="969"/>
        <v>0</v>
      </c>
      <c r="Z2064" s="148" t="str">
        <f t="shared" si="978"/>
        <v>A+J=</v>
      </c>
      <c r="AA2064" s="140">
        <f t="shared" si="979"/>
        <v>46132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4"/>
      <c r="DX2064" s="1"/>
      <c r="DY2064" s="1"/>
      <c r="DZ2064" s="1"/>
      <c r="EA2064" s="1"/>
      <c r="EB2064" s="1"/>
      <c r="EC2064" s="1"/>
    </row>
    <row r="2065" spans="1:133" ht="15" x14ac:dyDescent="0.2">
      <c r="A2065" s="134">
        <f t="shared" si="970"/>
        <v>46118</v>
      </c>
      <c r="B2065" s="135">
        <f t="shared" si="962"/>
        <v>664.40539661999992</v>
      </c>
      <c r="C2065" s="220">
        <f t="shared" si="961"/>
        <v>454.6374054475416</v>
      </c>
      <c r="D2065" s="136">
        <f t="shared" si="971"/>
        <v>6997.15</v>
      </c>
      <c r="E2065" s="137">
        <f t="shared" si="957"/>
        <v>7036.33</v>
      </c>
      <c r="F2065" s="138">
        <f t="shared" si="958"/>
        <v>46073</v>
      </c>
      <c r="G2065" s="139">
        <f t="shared" si="963"/>
        <v>5.5994226220676957E-3</v>
      </c>
      <c r="H2065" s="140">
        <f t="shared" si="976"/>
        <v>46132</v>
      </c>
      <c r="I2065" s="140">
        <f t="shared" si="964"/>
        <v>46132</v>
      </c>
      <c r="J2065" s="141">
        <f t="shared" si="972"/>
        <v>20</v>
      </c>
      <c r="K2065" s="141">
        <f t="shared" si="960"/>
        <v>10</v>
      </c>
      <c r="L2065" s="8">
        <f t="shared" si="973"/>
        <v>1.0027957999999999</v>
      </c>
      <c r="M2065" s="142">
        <f t="shared" si="959"/>
        <v>1.00559942</v>
      </c>
      <c r="N2065" s="142">
        <f t="shared" si="954"/>
        <v>1.4529527648965654</v>
      </c>
      <c r="O2065" s="135">
        <f t="shared" si="956"/>
        <v>1.4570149299999999</v>
      </c>
      <c r="P2065" s="135">
        <f t="shared" si="965"/>
        <v>662.41348746999995</v>
      </c>
      <c r="Q2065" s="190">
        <f t="shared" si="977"/>
        <v>0</v>
      </c>
      <c r="R2065" s="191">
        <f t="shared" si="974"/>
        <v>0</v>
      </c>
      <c r="S2065" s="135">
        <f t="shared" si="966"/>
        <v>0</v>
      </c>
      <c r="T2065" s="145">
        <f t="shared" si="975"/>
        <v>7.8600000000000003E-2</v>
      </c>
      <c r="U2065" s="143">
        <f t="shared" si="955"/>
        <v>10</v>
      </c>
      <c r="V2065" s="143">
        <v>252</v>
      </c>
      <c r="W2065" s="142">
        <f t="shared" si="967"/>
        <v>1.003007048</v>
      </c>
      <c r="X2065" s="135">
        <f t="shared" si="968"/>
        <v>1.9919091499999999</v>
      </c>
      <c r="Y2065" s="135">
        <f t="shared" si="969"/>
        <v>0</v>
      </c>
      <c r="Z2065" s="148" t="str">
        <f t="shared" si="978"/>
        <v>A+J=</v>
      </c>
      <c r="AA2065" s="140">
        <f t="shared" si="979"/>
        <v>46132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4"/>
      <c r="DX2065" s="1"/>
      <c r="DY2065" s="1"/>
      <c r="DZ2065" s="1"/>
      <c r="EA2065" s="1"/>
      <c r="EB2065" s="1"/>
      <c r="EC2065" s="1"/>
    </row>
    <row r="2066" spans="1:133" ht="15" x14ac:dyDescent="0.2">
      <c r="A2066" s="134">
        <f t="shared" si="970"/>
        <v>46119</v>
      </c>
      <c r="B2066" s="135">
        <f t="shared" si="962"/>
        <v>664.79049347</v>
      </c>
      <c r="C2066" s="220">
        <f t="shared" si="961"/>
        <v>454.6374054475416</v>
      </c>
      <c r="D2066" s="136">
        <f t="shared" si="971"/>
        <v>6997.15</v>
      </c>
      <c r="E2066" s="137">
        <f t="shared" si="957"/>
        <v>7036.33</v>
      </c>
      <c r="F2066" s="138">
        <f t="shared" si="958"/>
        <v>46073</v>
      </c>
      <c r="G2066" s="139">
        <f t="shared" si="963"/>
        <v>5.5994226220676957E-3</v>
      </c>
      <c r="H2066" s="140">
        <f t="shared" si="976"/>
        <v>46132</v>
      </c>
      <c r="I2066" s="140">
        <f t="shared" si="964"/>
        <v>46132</v>
      </c>
      <c r="J2066" s="141">
        <f t="shared" si="972"/>
        <v>20</v>
      </c>
      <c r="K2066" s="141">
        <f t="shared" si="960"/>
        <v>11</v>
      </c>
      <c r="L2066" s="8">
        <f t="shared" si="973"/>
        <v>1.0030758099999999</v>
      </c>
      <c r="M2066" s="142">
        <f t="shared" si="959"/>
        <v>1.00559942</v>
      </c>
      <c r="N2066" s="142">
        <f t="shared" si="954"/>
        <v>1.4529527648965654</v>
      </c>
      <c r="O2066" s="135">
        <f t="shared" si="956"/>
        <v>1.4574217700000001</v>
      </c>
      <c r="P2066" s="135">
        <f t="shared" si="965"/>
        <v>662.59845214999996</v>
      </c>
      <c r="Q2066" s="190">
        <f t="shared" si="977"/>
        <v>0</v>
      </c>
      <c r="R2066" s="191">
        <f t="shared" si="974"/>
        <v>0</v>
      </c>
      <c r="S2066" s="135">
        <f t="shared" si="966"/>
        <v>0</v>
      </c>
      <c r="T2066" s="145">
        <f t="shared" si="975"/>
        <v>7.8600000000000003E-2</v>
      </c>
      <c r="U2066" s="143">
        <f t="shared" si="955"/>
        <v>11</v>
      </c>
      <c r="V2066" s="143">
        <v>252</v>
      </c>
      <c r="W2066" s="142">
        <f t="shared" si="967"/>
        <v>1.0033082499999999</v>
      </c>
      <c r="X2066" s="135">
        <f t="shared" si="968"/>
        <v>2.19204132</v>
      </c>
      <c r="Y2066" s="135">
        <f t="shared" si="969"/>
        <v>0</v>
      </c>
      <c r="Z2066" s="148" t="str">
        <f t="shared" si="978"/>
        <v>A+J=</v>
      </c>
      <c r="AA2066" s="140">
        <f t="shared" si="979"/>
        <v>46132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4"/>
      <c r="DX2066" s="1"/>
      <c r="DY2066" s="1"/>
      <c r="DZ2066" s="1"/>
      <c r="EA2066" s="1"/>
      <c r="EB2066" s="1"/>
      <c r="EC2066" s="1"/>
    </row>
    <row r="2067" spans="1:133" ht="15" x14ac:dyDescent="0.2">
      <c r="A2067" s="134">
        <f t="shared" si="970"/>
        <v>46120</v>
      </c>
      <c r="B2067" s="135">
        <f t="shared" si="962"/>
        <v>665.17581159999997</v>
      </c>
      <c r="C2067" s="220">
        <f t="shared" si="961"/>
        <v>454.6374054475416</v>
      </c>
      <c r="D2067" s="136">
        <f t="shared" si="971"/>
        <v>6997.15</v>
      </c>
      <c r="E2067" s="137">
        <f t="shared" si="957"/>
        <v>7036.33</v>
      </c>
      <c r="F2067" s="138">
        <f t="shared" si="958"/>
        <v>46073</v>
      </c>
      <c r="G2067" s="139">
        <f t="shared" si="963"/>
        <v>5.5994226220676957E-3</v>
      </c>
      <c r="H2067" s="140">
        <f t="shared" si="976"/>
        <v>46132</v>
      </c>
      <c r="I2067" s="140">
        <f t="shared" si="964"/>
        <v>46132</v>
      </c>
      <c r="J2067" s="141">
        <f t="shared" si="972"/>
        <v>20</v>
      </c>
      <c r="K2067" s="141">
        <f t="shared" si="960"/>
        <v>12</v>
      </c>
      <c r="L2067" s="8">
        <f t="shared" si="973"/>
        <v>1.0033559000000001</v>
      </c>
      <c r="M2067" s="142">
        <f t="shared" si="959"/>
        <v>1.00559942</v>
      </c>
      <c r="N2067" s="142">
        <f t="shared" si="954"/>
        <v>1.4529527648965654</v>
      </c>
      <c r="O2067" s="135">
        <f t="shared" si="956"/>
        <v>1.45782872</v>
      </c>
      <c r="P2067" s="135">
        <f t="shared" si="965"/>
        <v>662.78346683999996</v>
      </c>
      <c r="Q2067" s="190">
        <f t="shared" si="977"/>
        <v>0</v>
      </c>
      <c r="R2067" s="191">
        <f t="shared" si="974"/>
        <v>0</v>
      </c>
      <c r="S2067" s="135">
        <f t="shared" si="966"/>
        <v>0</v>
      </c>
      <c r="T2067" s="145">
        <f t="shared" si="975"/>
        <v>7.8600000000000003E-2</v>
      </c>
      <c r="U2067" s="143">
        <f t="shared" si="955"/>
        <v>12</v>
      </c>
      <c r="V2067" s="143">
        <v>252</v>
      </c>
      <c r="W2067" s="142">
        <f t="shared" si="967"/>
        <v>1.003609542</v>
      </c>
      <c r="X2067" s="135">
        <f t="shared" si="968"/>
        <v>2.3923447599999998</v>
      </c>
      <c r="Y2067" s="135">
        <f t="shared" si="969"/>
        <v>0</v>
      </c>
      <c r="Z2067" s="148" t="str">
        <f t="shared" si="978"/>
        <v>A+J=</v>
      </c>
      <c r="AA2067" s="140">
        <f t="shared" si="979"/>
        <v>46132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4"/>
      <c r="DX2067" s="1"/>
      <c r="DY2067" s="1"/>
      <c r="DZ2067" s="1"/>
      <c r="EA2067" s="1"/>
      <c r="EB2067" s="1"/>
      <c r="EC2067" s="1"/>
    </row>
    <row r="2068" spans="1:133" ht="15" x14ac:dyDescent="0.2">
      <c r="A2068" s="134">
        <f t="shared" si="970"/>
        <v>46121</v>
      </c>
      <c r="B2068" s="135">
        <f t="shared" si="962"/>
        <v>665.56135108000001</v>
      </c>
      <c r="C2068" s="220">
        <f t="shared" si="961"/>
        <v>454.6374054475416</v>
      </c>
      <c r="D2068" s="136">
        <f t="shared" si="971"/>
        <v>6997.15</v>
      </c>
      <c r="E2068" s="137">
        <f t="shared" si="957"/>
        <v>7036.33</v>
      </c>
      <c r="F2068" s="138">
        <f t="shared" si="958"/>
        <v>46073</v>
      </c>
      <c r="G2068" s="139">
        <f t="shared" si="963"/>
        <v>5.5994226220676957E-3</v>
      </c>
      <c r="H2068" s="140">
        <f t="shared" si="976"/>
        <v>46132</v>
      </c>
      <c r="I2068" s="140">
        <f t="shared" si="964"/>
        <v>46132</v>
      </c>
      <c r="J2068" s="141">
        <f t="shared" si="972"/>
        <v>20</v>
      </c>
      <c r="K2068" s="141">
        <f t="shared" si="960"/>
        <v>13</v>
      </c>
      <c r="L2068" s="8">
        <f t="shared" si="973"/>
        <v>1.0036360600000001</v>
      </c>
      <c r="M2068" s="142">
        <f t="shared" si="959"/>
        <v>1.00559942</v>
      </c>
      <c r="N2068" s="142">
        <f t="shared" si="954"/>
        <v>1.4529527648965654</v>
      </c>
      <c r="O2068" s="135">
        <f t="shared" si="956"/>
        <v>1.4582357800000001</v>
      </c>
      <c r="P2068" s="135">
        <f t="shared" si="965"/>
        <v>662.96853153999996</v>
      </c>
      <c r="Q2068" s="190">
        <f t="shared" si="977"/>
        <v>0</v>
      </c>
      <c r="R2068" s="191">
        <f t="shared" si="974"/>
        <v>0</v>
      </c>
      <c r="S2068" s="135">
        <f t="shared" si="966"/>
        <v>0</v>
      </c>
      <c r="T2068" s="145">
        <f t="shared" si="975"/>
        <v>7.8600000000000003E-2</v>
      </c>
      <c r="U2068" s="143">
        <f t="shared" si="955"/>
        <v>13</v>
      </c>
      <c r="V2068" s="143">
        <v>252</v>
      </c>
      <c r="W2068" s="142">
        <f t="shared" si="967"/>
        <v>1.0039109239999999</v>
      </c>
      <c r="X2068" s="135">
        <f t="shared" si="968"/>
        <v>2.5928195399999998</v>
      </c>
      <c r="Y2068" s="135">
        <f t="shared" si="969"/>
        <v>0</v>
      </c>
      <c r="Z2068" s="148" t="str">
        <f t="shared" si="978"/>
        <v>A+J=</v>
      </c>
      <c r="AA2068" s="140">
        <f t="shared" si="979"/>
        <v>46132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4"/>
      <c r="DX2068" s="1"/>
      <c r="DY2068" s="1"/>
      <c r="DZ2068" s="1"/>
      <c r="EA2068" s="1"/>
      <c r="EB2068" s="1"/>
      <c r="EC2068" s="1"/>
    </row>
    <row r="2069" spans="1:133" ht="15" x14ac:dyDescent="0.2">
      <c r="A2069" s="134">
        <f t="shared" si="970"/>
        <v>46122</v>
      </c>
      <c r="B2069" s="135">
        <f t="shared" si="962"/>
        <v>665.94712181</v>
      </c>
      <c r="C2069" s="220">
        <f t="shared" si="961"/>
        <v>454.6374054475416</v>
      </c>
      <c r="D2069" s="136">
        <f t="shared" si="971"/>
        <v>6997.15</v>
      </c>
      <c r="E2069" s="137">
        <f t="shared" si="957"/>
        <v>7036.33</v>
      </c>
      <c r="F2069" s="138">
        <f t="shared" si="958"/>
        <v>46073</v>
      </c>
      <c r="G2069" s="139">
        <f t="shared" si="963"/>
        <v>5.5994226220676957E-3</v>
      </c>
      <c r="H2069" s="140">
        <f t="shared" si="976"/>
        <v>46132</v>
      </c>
      <c r="I2069" s="140">
        <f t="shared" si="964"/>
        <v>46132</v>
      </c>
      <c r="J2069" s="141">
        <f t="shared" si="972"/>
        <v>20</v>
      </c>
      <c r="K2069" s="141">
        <f t="shared" si="960"/>
        <v>14</v>
      </c>
      <c r="L2069" s="8">
        <f t="shared" si="973"/>
        <v>1.0039163099999999</v>
      </c>
      <c r="M2069" s="142">
        <f t="shared" si="959"/>
        <v>1.00559942</v>
      </c>
      <c r="N2069" s="142">
        <f t="shared" si="954"/>
        <v>1.4529527648965654</v>
      </c>
      <c r="O2069" s="135">
        <f t="shared" si="956"/>
        <v>1.4586429700000001</v>
      </c>
      <c r="P2069" s="135">
        <f t="shared" si="965"/>
        <v>663.15365535000001</v>
      </c>
      <c r="Q2069" s="190">
        <f t="shared" si="977"/>
        <v>0</v>
      </c>
      <c r="R2069" s="191">
        <f t="shared" si="974"/>
        <v>0</v>
      </c>
      <c r="S2069" s="135">
        <f t="shared" si="966"/>
        <v>0</v>
      </c>
      <c r="T2069" s="145">
        <f t="shared" si="975"/>
        <v>7.8600000000000003E-2</v>
      </c>
      <c r="U2069" s="143">
        <f t="shared" si="955"/>
        <v>14</v>
      </c>
      <c r="V2069" s="143">
        <v>252</v>
      </c>
      <c r="W2069" s="142">
        <f t="shared" si="967"/>
        <v>1.0042123970000001</v>
      </c>
      <c r="X2069" s="135">
        <f t="shared" si="968"/>
        <v>2.7934664599999999</v>
      </c>
      <c r="Y2069" s="135">
        <f t="shared" si="969"/>
        <v>0</v>
      </c>
      <c r="Z2069" s="148" t="str">
        <f t="shared" si="978"/>
        <v>A+J=</v>
      </c>
      <c r="AA2069" s="140">
        <f t="shared" si="979"/>
        <v>46132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4"/>
      <c r="DX2069" s="1"/>
      <c r="DY2069" s="1"/>
      <c r="DZ2069" s="1"/>
      <c r="EA2069" s="1"/>
      <c r="EB2069" s="1"/>
      <c r="EC2069" s="1"/>
    </row>
    <row r="2070" spans="1:133" ht="15" x14ac:dyDescent="0.2">
      <c r="A2070" s="134">
        <f t="shared" si="970"/>
        <v>46123</v>
      </c>
      <c r="B2070" s="135">
        <f t="shared" si="962"/>
        <v>666.33311477000007</v>
      </c>
      <c r="C2070" s="220">
        <f t="shared" si="961"/>
        <v>454.6374054475416</v>
      </c>
      <c r="D2070" s="136">
        <f t="shared" si="971"/>
        <v>6997.15</v>
      </c>
      <c r="E2070" s="137">
        <f t="shared" si="957"/>
        <v>7036.33</v>
      </c>
      <c r="F2070" s="138">
        <f t="shared" si="958"/>
        <v>46073</v>
      </c>
      <c r="G2070" s="139">
        <f t="shared" si="963"/>
        <v>5.5994226220676957E-3</v>
      </c>
      <c r="H2070" s="140">
        <f t="shared" si="976"/>
        <v>46132</v>
      </c>
      <c r="I2070" s="140">
        <f t="shared" si="964"/>
        <v>46132</v>
      </c>
      <c r="J2070" s="141">
        <f t="shared" si="972"/>
        <v>20</v>
      </c>
      <c r="K2070" s="141">
        <f t="shared" si="960"/>
        <v>15</v>
      </c>
      <c r="L2070" s="8">
        <f t="shared" si="973"/>
        <v>1.00419663</v>
      </c>
      <c r="M2070" s="142">
        <f t="shared" si="959"/>
        <v>1.00559942</v>
      </c>
      <c r="N2070" s="142">
        <f t="shared" si="954"/>
        <v>1.4529527648965654</v>
      </c>
      <c r="O2070" s="135">
        <f t="shared" si="956"/>
        <v>1.4590502700000001</v>
      </c>
      <c r="P2070" s="135">
        <f t="shared" si="965"/>
        <v>663.33882917000005</v>
      </c>
      <c r="Q2070" s="190">
        <f t="shared" si="977"/>
        <v>0</v>
      </c>
      <c r="R2070" s="191">
        <f t="shared" si="974"/>
        <v>0</v>
      </c>
      <c r="S2070" s="135">
        <f t="shared" si="966"/>
        <v>0</v>
      </c>
      <c r="T2070" s="145">
        <f t="shared" si="975"/>
        <v>7.8600000000000003E-2</v>
      </c>
      <c r="U2070" s="143">
        <f t="shared" si="955"/>
        <v>15</v>
      </c>
      <c r="V2070" s="143">
        <v>252</v>
      </c>
      <c r="W2070" s="142">
        <f t="shared" si="967"/>
        <v>1.004513961</v>
      </c>
      <c r="X2070" s="135">
        <f t="shared" si="968"/>
        <v>2.9942856</v>
      </c>
      <c r="Y2070" s="135">
        <f t="shared" si="969"/>
        <v>0</v>
      </c>
      <c r="Z2070" s="148" t="str">
        <f t="shared" si="978"/>
        <v>A+J=</v>
      </c>
      <c r="AA2070" s="140">
        <f t="shared" si="979"/>
        <v>46132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4"/>
      <c r="DX2070" s="1"/>
      <c r="DY2070" s="1"/>
      <c r="DZ2070" s="1"/>
      <c r="EA2070" s="1"/>
      <c r="EB2070" s="1"/>
      <c r="EC2070" s="1"/>
    </row>
    <row r="2071" spans="1:133" ht="15" x14ac:dyDescent="0.2">
      <c r="A2071" s="134">
        <f t="shared" si="970"/>
        <v>46124</v>
      </c>
      <c r="B2071" s="135">
        <f t="shared" si="962"/>
        <v>666.33311477000007</v>
      </c>
      <c r="C2071" s="220">
        <f t="shared" si="961"/>
        <v>454.6374054475416</v>
      </c>
      <c r="D2071" s="136">
        <f t="shared" si="971"/>
        <v>6997.15</v>
      </c>
      <c r="E2071" s="137">
        <f t="shared" si="957"/>
        <v>7036.33</v>
      </c>
      <c r="F2071" s="138">
        <f t="shared" si="958"/>
        <v>46073</v>
      </c>
      <c r="G2071" s="139">
        <f t="shared" si="963"/>
        <v>5.5994226220676957E-3</v>
      </c>
      <c r="H2071" s="140">
        <f t="shared" si="976"/>
        <v>46132</v>
      </c>
      <c r="I2071" s="140">
        <f t="shared" si="964"/>
        <v>46132</v>
      </c>
      <c r="J2071" s="141">
        <f t="shared" si="972"/>
        <v>20</v>
      </c>
      <c r="K2071" s="141">
        <f t="shared" si="960"/>
        <v>15</v>
      </c>
      <c r="L2071" s="8">
        <f t="shared" si="973"/>
        <v>1.00419663</v>
      </c>
      <c r="M2071" s="142">
        <f t="shared" si="959"/>
        <v>1.00559942</v>
      </c>
      <c r="N2071" s="142">
        <f t="shared" si="954"/>
        <v>1.4529527648965654</v>
      </c>
      <c r="O2071" s="135">
        <f t="shared" si="956"/>
        <v>1.4590502700000001</v>
      </c>
      <c r="P2071" s="135">
        <f t="shared" si="965"/>
        <v>663.33882917000005</v>
      </c>
      <c r="Q2071" s="190">
        <f t="shared" si="977"/>
        <v>0</v>
      </c>
      <c r="R2071" s="191">
        <f t="shared" si="974"/>
        <v>0</v>
      </c>
      <c r="S2071" s="135">
        <f t="shared" si="966"/>
        <v>0</v>
      </c>
      <c r="T2071" s="145">
        <f t="shared" si="975"/>
        <v>7.8600000000000003E-2</v>
      </c>
      <c r="U2071" s="143">
        <f t="shared" si="955"/>
        <v>15</v>
      </c>
      <c r="V2071" s="143">
        <v>252</v>
      </c>
      <c r="W2071" s="142">
        <f t="shared" si="967"/>
        <v>1.004513961</v>
      </c>
      <c r="X2071" s="135">
        <f t="shared" si="968"/>
        <v>2.9942856</v>
      </c>
      <c r="Y2071" s="135">
        <f t="shared" si="969"/>
        <v>0</v>
      </c>
      <c r="Z2071" s="148" t="str">
        <f t="shared" si="978"/>
        <v>A+J=</v>
      </c>
      <c r="AA2071" s="140">
        <f t="shared" si="979"/>
        <v>46132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4"/>
      <c r="DX2071" s="1"/>
      <c r="DY2071" s="1"/>
      <c r="DZ2071" s="1"/>
      <c r="EA2071" s="1"/>
      <c r="EB2071" s="1"/>
      <c r="EC2071" s="1"/>
    </row>
    <row r="2072" spans="1:133" ht="15" x14ac:dyDescent="0.2">
      <c r="A2072" s="134">
        <f t="shared" si="970"/>
        <v>46125</v>
      </c>
      <c r="B2072" s="135">
        <f t="shared" si="962"/>
        <v>666.33311477000007</v>
      </c>
      <c r="C2072" s="220">
        <f t="shared" si="961"/>
        <v>454.6374054475416</v>
      </c>
      <c r="D2072" s="136">
        <f t="shared" si="971"/>
        <v>6997.15</v>
      </c>
      <c r="E2072" s="137">
        <f t="shared" si="957"/>
        <v>7036.33</v>
      </c>
      <c r="F2072" s="138">
        <f t="shared" si="958"/>
        <v>46073</v>
      </c>
      <c r="G2072" s="139">
        <f t="shared" si="963"/>
        <v>5.5994226220676957E-3</v>
      </c>
      <c r="H2072" s="140">
        <f t="shared" si="976"/>
        <v>46132</v>
      </c>
      <c r="I2072" s="140">
        <f t="shared" si="964"/>
        <v>46132</v>
      </c>
      <c r="J2072" s="141">
        <f t="shared" si="972"/>
        <v>20</v>
      </c>
      <c r="K2072" s="141">
        <f t="shared" si="960"/>
        <v>15</v>
      </c>
      <c r="L2072" s="8">
        <f t="shared" si="973"/>
        <v>1.00419663</v>
      </c>
      <c r="M2072" s="142">
        <f t="shared" si="959"/>
        <v>1.00559942</v>
      </c>
      <c r="N2072" s="142">
        <f t="shared" si="954"/>
        <v>1.4529527648965654</v>
      </c>
      <c r="O2072" s="135">
        <f t="shared" si="956"/>
        <v>1.4590502700000001</v>
      </c>
      <c r="P2072" s="135">
        <f t="shared" si="965"/>
        <v>663.33882917000005</v>
      </c>
      <c r="Q2072" s="190">
        <f t="shared" si="977"/>
        <v>0</v>
      </c>
      <c r="R2072" s="191">
        <f t="shared" si="974"/>
        <v>0</v>
      </c>
      <c r="S2072" s="135">
        <f t="shared" si="966"/>
        <v>0</v>
      </c>
      <c r="T2072" s="145">
        <f t="shared" si="975"/>
        <v>7.8600000000000003E-2</v>
      </c>
      <c r="U2072" s="143">
        <f t="shared" si="955"/>
        <v>15</v>
      </c>
      <c r="V2072" s="143">
        <v>252</v>
      </c>
      <c r="W2072" s="142">
        <f t="shared" si="967"/>
        <v>1.004513961</v>
      </c>
      <c r="X2072" s="135">
        <f t="shared" si="968"/>
        <v>2.9942856</v>
      </c>
      <c r="Y2072" s="135">
        <f t="shared" si="969"/>
        <v>0</v>
      </c>
      <c r="Z2072" s="148" t="str">
        <f t="shared" si="978"/>
        <v>A+J=</v>
      </c>
      <c r="AA2072" s="140">
        <f t="shared" si="979"/>
        <v>46132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4"/>
      <c r="DX2072" s="1"/>
      <c r="DY2072" s="1"/>
      <c r="DZ2072" s="1"/>
      <c r="EA2072" s="1"/>
      <c r="EB2072" s="1"/>
      <c r="EC2072" s="1"/>
    </row>
    <row r="2073" spans="1:133" ht="15" x14ac:dyDescent="0.2">
      <c r="A2073" s="134">
        <f t="shared" si="970"/>
        <v>46126</v>
      </c>
      <c r="B2073" s="135">
        <f t="shared" si="962"/>
        <v>666.71932479999998</v>
      </c>
      <c r="C2073" s="220">
        <f t="shared" si="961"/>
        <v>454.6374054475416</v>
      </c>
      <c r="D2073" s="136">
        <f t="shared" si="971"/>
        <v>6997.15</v>
      </c>
      <c r="E2073" s="137">
        <f t="shared" si="957"/>
        <v>7036.33</v>
      </c>
      <c r="F2073" s="138">
        <f t="shared" si="958"/>
        <v>46073</v>
      </c>
      <c r="G2073" s="139">
        <f t="shared" si="963"/>
        <v>5.5994226220676957E-3</v>
      </c>
      <c r="H2073" s="140">
        <f t="shared" si="976"/>
        <v>46132</v>
      </c>
      <c r="I2073" s="140">
        <f t="shared" si="964"/>
        <v>46132</v>
      </c>
      <c r="J2073" s="141">
        <f t="shared" si="972"/>
        <v>20</v>
      </c>
      <c r="K2073" s="141">
        <f t="shared" si="960"/>
        <v>16</v>
      </c>
      <c r="L2073" s="8">
        <f t="shared" si="973"/>
        <v>1.0044770300000001</v>
      </c>
      <c r="M2073" s="142">
        <f t="shared" si="959"/>
        <v>1.00559942</v>
      </c>
      <c r="N2073" s="142">
        <f t="shared" si="954"/>
        <v>1.4529527648965654</v>
      </c>
      <c r="O2073" s="135">
        <f t="shared" si="956"/>
        <v>1.4594576699999999</v>
      </c>
      <c r="P2073" s="135">
        <f t="shared" si="965"/>
        <v>663.52404844</v>
      </c>
      <c r="Q2073" s="190">
        <f t="shared" si="977"/>
        <v>0</v>
      </c>
      <c r="R2073" s="191">
        <f t="shared" si="974"/>
        <v>0</v>
      </c>
      <c r="S2073" s="135">
        <f t="shared" si="966"/>
        <v>0</v>
      </c>
      <c r="T2073" s="145">
        <f t="shared" si="975"/>
        <v>7.8600000000000003E-2</v>
      </c>
      <c r="U2073" s="143">
        <f t="shared" si="955"/>
        <v>16</v>
      </c>
      <c r="V2073" s="143">
        <v>252</v>
      </c>
      <c r="W2073" s="142">
        <f t="shared" si="967"/>
        <v>1.0048156150000001</v>
      </c>
      <c r="X2073" s="135">
        <f t="shared" si="968"/>
        <v>3.1952763599999998</v>
      </c>
      <c r="Y2073" s="135">
        <f t="shared" si="969"/>
        <v>0</v>
      </c>
      <c r="Z2073" s="148" t="str">
        <f t="shared" si="978"/>
        <v>A+J=</v>
      </c>
      <c r="AA2073" s="140">
        <f t="shared" si="979"/>
        <v>46132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4"/>
      <c r="DX2073" s="1"/>
      <c r="DY2073" s="1"/>
      <c r="DZ2073" s="1"/>
      <c r="EA2073" s="1"/>
      <c r="EB2073" s="1"/>
      <c r="EC2073" s="1"/>
    </row>
    <row r="2074" spans="1:133" ht="15" x14ac:dyDescent="0.2">
      <c r="A2074" s="134">
        <f t="shared" si="970"/>
        <v>46127</v>
      </c>
      <c r="B2074" s="135">
        <f t="shared" si="962"/>
        <v>667.10576638999999</v>
      </c>
      <c r="C2074" s="220">
        <f t="shared" si="961"/>
        <v>454.6374054475416</v>
      </c>
      <c r="D2074" s="136">
        <f t="shared" si="971"/>
        <v>6997.15</v>
      </c>
      <c r="E2074" s="137">
        <f t="shared" si="957"/>
        <v>7036.33</v>
      </c>
      <c r="F2074" s="138">
        <f t="shared" si="958"/>
        <v>46073</v>
      </c>
      <c r="G2074" s="139">
        <f t="shared" si="963"/>
        <v>5.5994226220676957E-3</v>
      </c>
      <c r="H2074" s="140">
        <f t="shared" si="976"/>
        <v>46132</v>
      </c>
      <c r="I2074" s="140">
        <f t="shared" si="964"/>
        <v>46132</v>
      </c>
      <c r="J2074" s="141">
        <f t="shared" si="972"/>
        <v>20</v>
      </c>
      <c r="K2074" s="141">
        <f t="shared" si="960"/>
        <v>17</v>
      </c>
      <c r="L2074" s="8">
        <f t="shared" si="973"/>
        <v>1.0047575099999999</v>
      </c>
      <c r="M2074" s="142">
        <f t="shared" si="959"/>
        <v>1.00559942</v>
      </c>
      <c r="N2074" s="142">
        <f t="shared" si="954"/>
        <v>1.4529527648965654</v>
      </c>
      <c r="O2074" s="135">
        <f t="shared" si="956"/>
        <v>1.4598652000000001</v>
      </c>
      <c r="P2074" s="135">
        <f t="shared" si="965"/>
        <v>663.70932683000001</v>
      </c>
      <c r="Q2074" s="190">
        <f t="shared" si="977"/>
        <v>0</v>
      </c>
      <c r="R2074" s="191">
        <f t="shared" si="974"/>
        <v>0</v>
      </c>
      <c r="S2074" s="135">
        <f t="shared" si="966"/>
        <v>0</v>
      </c>
      <c r="T2074" s="145">
        <f t="shared" si="975"/>
        <v>7.8600000000000003E-2</v>
      </c>
      <c r="U2074" s="143">
        <f t="shared" si="955"/>
        <v>17</v>
      </c>
      <c r="V2074" s="143">
        <v>252</v>
      </c>
      <c r="W2074" s="142">
        <f t="shared" si="967"/>
        <v>1.0051173600000001</v>
      </c>
      <c r="X2074" s="135">
        <f t="shared" si="968"/>
        <v>3.3964395600000001</v>
      </c>
      <c r="Y2074" s="135">
        <f t="shared" si="969"/>
        <v>0</v>
      </c>
      <c r="Z2074" s="148" t="str">
        <f t="shared" si="978"/>
        <v>A+J=</v>
      </c>
      <c r="AA2074" s="140">
        <f t="shared" si="979"/>
        <v>46132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4"/>
      <c r="DX2074" s="1"/>
      <c r="DY2074" s="1"/>
      <c r="DZ2074" s="1"/>
      <c r="EA2074" s="1"/>
      <c r="EB2074" s="1"/>
      <c r="EC2074" s="1"/>
    </row>
    <row r="2075" spans="1:133" ht="15" x14ac:dyDescent="0.2">
      <c r="A2075" s="134">
        <f t="shared" si="970"/>
        <v>46128</v>
      </c>
      <c r="B2075" s="135">
        <f t="shared" si="962"/>
        <v>667.49243047000004</v>
      </c>
      <c r="C2075" s="220">
        <f t="shared" si="961"/>
        <v>454.6374054475416</v>
      </c>
      <c r="D2075" s="136">
        <f t="shared" si="971"/>
        <v>6997.15</v>
      </c>
      <c r="E2075" s="137">
        <f t="shared" si="957"/>
        <v>7036.33</v>
      </c>
      <c r="F2075" s="138">
        <f t="shared" si="958"/>
        <v>46073</v>
      </c>
      <c r="G2075" s="139">
        <f t="shared" si="963"/>
        <v>5.5994226220676957E-3</v>
      </c>
      <c r="H2075" s="140">
        <f t="shared" si="976"/>
        <v>46132</v>
      </c>
      <c r="I2075" s="140">
        <f t="shared" si="964"/>
        <v>46132</v>
      </c>
      <c r="J2075" s="141">
        <f t="shared" si="972"/>
        <v>20</v>
      </c>
      <c r="K2075" s="141">
        <f t="shared" si="960"/>
        <v>18</v>
      </c>
      <c r="L2075" s="8">
        <f t="shared" si="973"/>
        <v>1.0050380699999999</v>
      </c>
      <c r="M2075" s="142">
        <f t="shared" si="959"/>
        <v>1.00559942</v>
      </c>
      <c r="N2075" s="142">
        <f t="shared" si="954"/>
        <v>1.4529527648965654</v>
      </c>
      <c r="O2075" s="135">
        <f t="shared" si="956"/>
        <v>1.46027284</v>
      </c>
      <c r="P2075" s="135">
        <f t="shared" si="965"/>
        <v>663.89465522</v>
      </c>
      <c r="Q2075" s="190">
        <f t="shared" si="977"/>
        <v>0</v>
      </c>
      <c r="R2075" s="191">
        <f t="shared" si="974"/>
        <v>0</v>
      </c>
      <c r="S2075" s="135">
        <f t="shared" si="966"/>
        <v>0</v>
      </c>
      <c r="T2075" s="145">
        <f t="shared" si="975"/>
        <v>7.8600000000000003E-2</v>
      </c>
      <c r="U2075" s="143">
        <f t="shared" si="955"/>
        <v>18</v>
      </c>
      <c r="V2075" s="143">
        <v>252</v>
      </c>
      <c r="W2075" s="142">
        <f t="shared" si="967"/>
        <v>1.0054191960000001</v>
      </c>
      <c r="X2075" s="135">
        <f t="shared" si="968"/>
        <v>3.5977752500000002</v>
      </c>
      <c r="Y2075" s="135">
        <f t="shared" si="969"/>
        <v>0</v>
      </c>
      <c r="Z2075" s="148" t="str">
        <f t="shared" si="978"/>
        <v>A+J=</v>
      </c>
      <c r="AA2075" s="140">
        <f t="shared" si="979"/>
        <v>46132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4"/>
      <c r="DX2075" s="1"/>
      <c r="DY2075" s="1"/>
      <c r="DZ2075" s="1"/>
      <c r="EA2075" s="1"/>
      <c r="EB2075" s="1"/>
      <c r="EC2075" s="1"/>
    </row>
    <row r="2076" spans="1:133" ht="15" x14ac:dyDescent="0.2">
      <c r="A2076" s="134">
        <f t="shared" si="970"/>
        <v>46129</v>
      </c>
      <c r="B2076" s="135">
        <f t="shared" si="962"/>
        <v>667.87931192999997</v>
      </c>
      <c r="C2076" s="220">
        <f t="shared" si="961"/>
        <v>454.6374054475416</v>
      </c>
      <c r="D2076" s="136">
        <f t="shared" si="971"/>
        <v>6997.15</v>
      </c>
      <c r="E2076" s="137">
        <f t="shared" si="957"/>
        <v>7036.33</v>
      </c>
      <c r="F2076" s="138">
        <f t="shared" si="958"/>
        <v>46073</v>
      </c>
      <c r="G2076" s="139">
        <f t="shared" si="963"/>
        <v>5.5994226220676957E-3</v>
      </c>
      <c r="H2076" s="140">
        <f t="shared" si="976"/>
        <v>46132</v>
      </c>
      <c r="I2076" s="140">
        <f t="shared" si="964"/>
        <v>46132</v>
      </c>
      <c r="J2076" s="141">
        <f t="shared" si="972"/>
        <v>20</v>
      </c>
      <c r="K2076" s="141">
        <f t="shared" si="960"/>
        <v>19</v>
      </c>
      <c r="L2076" s="8">
        <f t="shared" si="973"/>
        <v>1.0053186999999999</v>
      </c>
      <c r="M2076" s="142">
        <f t="shared" si="959"/>
        <v>1.00559942</v>
      </c>
      <c r="N2076" s="142">
        <f t="shared" si="954"/>
        <v>1.4529527648965654</v>
      </c>
      <c r="O2076" s="135">
        <f t="shared" si="956"/>
        <v>1.46068058</v>
      </c>
      <c r="P2076" s="135">
        <f t="shared" si="965"/>
        <v>664.08002907000002</v>
      </c>
      <c r="Q2076" s="190">
        <f t="shared" si="977"/>
        <v>0</v>
      </c>
      <c r="R2076" s="191">
        <f t="shared" si="974"/>
        <v>0</v>
      </c>
      <c r="S2076" s="135">
        <f t="shared" si="966"/>
        <v>0</v>
      </c>
      <c r="T2076" s="145">
        <f t="shared" si="975"/>
        <v>7.8600000000000003E-2</v>
      </c>
      <c r="U2076" s="143">
        <f t="shared" si="955"/>
        <v>19</v>
      </c>
      <c r="V2076" s="143">
        <v>252</v>
      </c>
      <c r="W2076" s="142">
        <f t="shared" si="967"/>
        <v>1.005721122</v>
      </c>
      <c r="X2076" s="135">
        <f t="shared" si="968"/>
        <v>3.7992828599999999</v>
      </c>
      <c r="Y2076" s="135">
        <f t="shared" si="969"/>
        <v>0</v>
      </c>
      <c r="Z2076" s="148" t="str">
        <f t="shared" si="978"/>
        <v>A+J=</v>
      </c>
      <c r="AA2076" s="140">
        <f t="shared" si="979"/>
        <v>46132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4"/>
      <c r="DX2076" s="1"/>
      <c r="DY2076" s="1"/>
      <c r="DZ2076" s="1"/>
      <c r="EA2076" s="1"/>
      <c r="EB2076" s="1"/>
      <c r="EC2076" s="1"/>
    </row>
    <row r="2077" spans="1:133" ht="15" x14ac:dyDescent="0.2">
      <c r="A2077" s="134">
        <f t="shared" si="970"/>
        <v>46130</v>
      </c>
      <c r="B2077" s="135">
        <f t="shared" si="962"/>
        <v>668.26642457000003</v>
      </c>
      <c r="C2077" s="220">
        <f t="shared" si="961"/>
        <v>454.6374054475416</v>
      </c>
      <c r="D2077" s="136">
        <f t="shared" si="971"/>
        <v>6997.15</v>
      </c>
      <c r="E2077" s="137">
        <f t="shared" si="957"/>
        <v>7036.33</v>
      </c>
      <c r="F2077" s="138">
        <f t="shared" si="958"/>
        <v>46073</v>
      </c>
      <c r="G2077" s="139">
        <f t="shared" si="963"/>
        <v>5.5994226220676957E-3</v>
      </c>
      <c r="H2077" s="140">
        <f t="shared" si="976"/>
        <v>46132</v>
      </c>
      <c r="I2077" s="140">
        <f t="shared" si="964"/>
        <v>46132</v>
      </c>
      <c r="J2077" s="141">
        <f t="shared" si="972"/>
        <v>20</v>
      </c>
      <c r="K2077" s="141">
        <f t="shared" si="960"/>
        <v>20</v>
      </c>
      <c r="L2077" s="8">
        <f t="shared" si="973"/>
        <v>1.00559942</v>
      </c>
      <c r="M2077" s="142">
        <f t="shared" si="959"/>
        <v>1.00559942</v>
      </c>
      <c r="N2077" s="142">
        <f t="shared" si="954"/>
        <v>1.4529527648965654</v>
      </c>
      <c r="O2077" s="135">
        <f t="shared" si="956"/>
        <v>1.4610884500000001</v>
      </c>
      <c r="P2077" s="135">
        <f t="shared" si="965"/>
        <v>664.26546202999998</v>
      </c>
      <c r="Q2077" s="190">
        <f t="shared" si="977"/>
        <v>0</v>
      </c>
      <c r="R2077" s="191">
        <f t="shared" si="974"/>
        <v>0</v>
      </c>
      <c r="S2077" s="135">
        <f t="shared" si="966"/>
        <v>0</v>
      </c>
      <c r="T2077" s="145">
        <f t="shared" si="975"/>
        <v>7.8600000000000003E-2</v>
      </c>
      <c r="U2077" s="143">
        <f t="shared" si="955"/>
        <v>20</v>
      </c>
      <c r="V2077" s="143">
        <v>252</v>
      </c>
      <c r="W2077" s="142">
        <f t="shared" si="967"/>
        <v>1.006023138</v>
      </c>
      <c r="X2077" s="135">
        <f t="shared" si="968"/>
        <v>4.0009625399999997</v>
      </c>
      <c r="Y2077" s="135">
        <f t="shared" si="969"/>
        <v>0</v>
      </c>
      <c r="Z2077" s="148" t="str">
        <f t="shared" si="978"/>
        <v>A+J=</v>
      </c>
      <c r="AA2077" s="140">
        <f t="shared" si="979"/>
        <v>46132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4"/>
      <c r="DX2077" s="1"/>
      <c r="DY2077" s="1"/>
      <c r="DZ2077" s="1"/>
      <c r="EA2077" s="1"/>
      <c r="EB2077" s="1"/>
      <c r="EC2077" s="1"/>
    </row>
    <row r="2078" spans="1:133" ht="15" x14ac:dyDescent="0.2">
      <c r="A2078" s="134">
        <f t="shared" si="970"/>
        <v>46131</v>
      </c>
      <c r="B2078" s="135">
        <f t="shared" si="962"/>
        <v>668.26642457000003</v>
      </c>
      <c r="C2078" s="220">
        <f t="shared" si="961"/>
        <v>454.6374054475416</v>
      </c>
      <c r="D2078" s="136">
        <f t="shared" si="971"/>
        <v>6997.15</v>
      </c>
      <c r="E2078" s="137">
        <f t="shared" si="957"/>
        <v>7036.33</v>
      </c>
      <c r="F2078" s="138">
        <f t="shared" si="958"/>
        <v>46073</v>
      </c>
      <c r="G2078" s="139">
        <f t="shared" si="963"/>
        <v>5.5994226220676957E-3</v>
      </c>
      <c r="H2078" s="140">
        <f t="shared" si="976"/>
        <v>46132</v>
      </c>
      <c r="I2078" s="140">
        <f t="shared" si="964"/>
        <v>46132</v>
      </c>
      <c r="J2078" s="141">
        <f t="shared" si="972"/>
        <v>20</v>
      </c>
      <c r="K2078" s="141">
        <f t="shared" si="960"/>
        <v>20</v>
      </c>
      <c r="L2078" s="8">
        <f t="shared" si="973"/>
        <v>1.00559942</v>
      </c>
      <c r="M2078" s="142">
        <f t="shared" si="959"/>
        <v>1.00559942</v>
      </c>
      <c r="N2078" s="142">
        <f t="shared" si="954"/>
        <v>1.4529527648965654</v>
      </c>
      <c r="O2078" s="135">
        <f t="shared" si="956"/>
        <v>1.4610884500000001</v>
      </c>
      <c r="P2078" s="135">
        <f t="shared" si="965"/>
        <v>664.26546202999998</v>
      </c>
      <c r="Q2078" s="190">
        <f t="shared" si="977"/>
        <v>0</v>
      </c>
      <c r="R2078" s="191">
        <f t="shared" si="974"/>
        <v>0</v>
      </c>
      <c r="S2078" s="135">
        <f t="shared" si="966"/>
        <v>0</v>
      </c>
      <c r="T2078" s="145">
        <f t="shared" si="975"/>
        <v>7.8600000000000003E-2</v>
      </c>
      <c r="U2078" s="143">
        <f t="shared" si="955"/>
        <v>20</v>
      </c>
      <c r="V2078" s="143">
        <v>252</v>
      </c>
      <c r="W2078" s="142">
        <f t="shared" si="967"/>
        <v>1.006023138</v>
      </c>
      <c r="X2078" s="135">
        <f t="shared" si="968"/>
        <v>4.0009625399999997</v>
      </c>
      <c r="Y2078" s="135">
        <f t="shared" si="969"/>
        <v>0</v>
      </c>
      <c r="Z2078" s="148" t="str">
        <f t="shared" si="978"/>
        <v>A+J=</v>
      </c>
      <c r="AA2078" s="140">
        <f t="shared" si="979"/>
        <v>46132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4"/>
      <c r="DX2078" s="1"/>
      <c r="DY2078" s="1"/>
      <c r="DZ2078" s="1"/>
      <c r="EA2078" s="1"/>
      <c r="EB2078" s="1"/>
      <c r="EC2078" s="1"/>
    </row>
    <row r="2079" spans="1:133" ht="15" x14ac:dyDescent="0.2">
      <c r="A2079" s="134">
        <f t="shared" si="970"/>
        <v>46132</v>
      </c>
      <c r="B2079" s="135">
        <f t="shared" si="962"/>
        <v>668.26642457000003</v>
      </c>
      <c r="C2079" s="220">
        <f t="shared" si="961"/>
        <v>454.6374054475416</v>
      </c>
      <c r="D2079" s="136">
        <f t="shared" si="971"/>
        <v>6997.15</v>
      </c>
      <c r="E2079" s="137">
        <f t="shared" si="957"/>
        <v>7036.33</v>
      </c>
      <c r="F2079" s="138">
        <f t="shared" si="958"/>
        <v>46073</v>
      </c>
      <c r="G2079" s="139">
        <f t="shared" si="963"/>
        <v>5.5994226220676957E-3</v>
      </c>
      <c r="H2079" s="140">
        <f t="shared" si="976"/>
        <v>46162</v>
      </c>
      <c r="I2079" s="140">
        <f t="shared" si="964"/>
        <v>46132</v>
      </c>
      <c r="J2079" s="141">
        <f t="shared" si="972"/>
        <v>20</v>
      </c>
      <c r="K2079" s="141">
        <f t="shared" si="960"/>
        <v>20</v>
      </c>
      <c r="L2079" s="8">
        <f t="shared" si="973"/>
        <v>1.00559942</v>
      </c>
      <c r="M2079" s="142">
        <f t="shared" si="959"/>
        <v>1.00559942</v>
      </c>
      <c r="N2079" s="142">
        <f t="shared" ref="N2079:N2142" si="980">IF(I2079&gt;I2078,N2078*M2079,N2078)</f>
        <v>1.4529527648965654</v>
      </c>
      <c r="O2079" s="135">
        <f t="shared" si="956"/>
        <v>1.4610884500000001</v>
      </c>
      <c r="P2079" s="135">
        <f t="shared" si="965"/>
        <v>664.26546202999998</v>
      </c>
      <c r="Q2079" s="190">
        <f t="shared" si="977"/>
        <v>68</v>
      </c>
      <c r="R2079" s="191">
        <f t="shared" si="974"/>
        <v>2.3009509559258054E-2</v>
      </c>
      <c r="S2079" s="135">
        <f t="shared" si="966"/>
        <v>15.284422490000001</v>
      </c>
      <c r="T2079" s="145">
        <f t="shared" si="975"/>
        <v>7.8600000000000003E-2</v>
      </c>
      <c r="U2079" s="143">
        <f t="shared" si="955"/>
        <v>20</v>
      </c>
      <c r="V2079" s="143">
        <v>252</v>
      </c>
      <c r="W2079" s="142">
        <f t="shared" si="967"/>
        <v>1.006023138</v>
      </c>
      <c r="X2079" s="135">
        <f t="shared" si="968"/>
        <v>4.0009625399999997</v>
      </c>
      <c r="Y2079" s="135">
        <f t="shared" si="969"/>
        <v>19.28538503</v>
      </c>
      <c r="Z2079" s="148" t="str">
        <f t="shared" si="978"/>
        <v>A+J=</v>
      </c>
      <c r="AA2079" s="140">
        <f t="shared" si="979"/>
        <v>46132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4"/>
      <c r="DX2079" s="1"/>
      <c r="DY2079" s="1"/>
      <c r="DZ2079" s="1"/>
      <c r="EA2079" s="1"/>
      <c r="EB2079" s="1"/>
      <c r="EC2079" s="1"/>
    </row>
    <row r="2080" spans="1:133" ht="15" x14ac:dyDescent="0.2">
      <c r="A2080" s="134">
        <f t="shared" si="970"/>
        <v>46133</v>
      </c>
      <c r="B2080" s="135">
        <f t="shared" si="962"/>
        <v>649.35719297000003</v>
      </c>
      <c r="C2080" s="220">
        <f t="shared" si="961"/>
        <v>444.17642172680928</v>
      </c>
      <c r="D2080" s="136">
        <f t="shared" si="971"/>
        <v>6997.15</v>
      </c>
      <c r="E2080" s="137">
        <f t="shared" si="957"/>
        <v>7036.33</v>
      </c>
      <c r="F2080" s="138">
        <f t="shared" si="958"/>
        <v>46101</v>
      </c>
      <c r="G2080" s="139">
        <f t="shared" si="963"/>
        <v>5.5994226220676957E-3</v>
      </c>
      <c r="H2080" s="140">
        <f t="shared" si="976"/>
        <v>46162</v>
      </c>
      <c r="I2080" s="140">
        <f t="shared" si="964"/>
        <v>46162</v>
      </c>
      <c r="J2080" s="141">
        <f t="shared" si="972"/>
        <v>20</v>
      </c>
      <c r="K2080" s="141">
        <f t="shared" si="960"/>
        <v>1</v>
      </c>
      <c r="L2080" s="8">
        <f t="shared" si="973"/>
        <v>1.0002792199999999</v>
      </c>
      <c r="M2080" s="142">
        <f t="shared" si="959"/>
        <v>1.00559942</v>
      </c>
      <c r="N2080" s="142">
        <f t="shared" si="980"/>
        <v>1.4610884576673826</v>
      </c>
      <c r="O2080" s="135">
        <f t="shared" si="956"/>
        <v>1.46149642</v>
      </c>
      <c r="P2080" s="135">
        <f t="shared" si="965"/>
        <v>649.16225020000002</v>
      </c>
      <c r="Q2080" s="190">
        <f t="shared" si="977"/>
        <v>0</v>
      </c>
      <c r="R2080" s="191">
        <f t="shared" si="974"/>
        <v>0</v>
      </c>
      <c r="S2080" s="135">
        <f t="shared" si="966"/>
        <v>0</v>
      </c>
      <c r="T2080" s="145">
        <f t="shared" si="975"/>
        <v>7.8600000000000003E-2</v>
      </c>
      <c r="U2080" s="143">
        <f t="shared" si="955"/>
        <v>1</v>
      </c>
      <c r="V2080" s="143">
        <v>252</v>
      </c>
      <c r="W2080" s="142">
        <f t="shared" si="967"/>
        <v>1.0003002990000001</v>
      </c>
      <c r="X2080" s="135">
        <f t="shared" si="968"/>
        <v>0.19494276999999999</v>
      </c>
      <c r="Y2080" s="135">
        <f t="shared" si="969"/>
        <v>0</v>
      </c>
      <c r="Z2080" s="148" t="str">
        <f t="shared" si="978"/>
        <v>A+J=</v>
      </c>
      <c r="AA2080" s="140">
        <f t="shared" si="979"/>
        <v>46162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4"/>
      <c r="DX2080" s="1"/>
      <c r="DY2080" s="1"/>
      <c r="DZ2080" s="1"/>
      <c r="EA2080" s="1"/>
      <c r="EB2080" s="1"/>
      <c r="EC2080" s="1"/>
    </row>
    <row r="2081" spans="1:133" ht="15" x14ac:dyDescent="0.2">
      <c r="A2081" s="134">
        <f t="shared" si="970"/>
        <v>46134</v>
      </c>
      <c r="B2081" s="135">
        <f t="shared" si="962"/>
        <v>649.35719297000003</v>
      </c>
      <c r="C2081" s="220">
        <f t="shared" si="961"/>
        <v>444.17642172680928</v>
      </c>
      <c r="D2081" s="136">
        <f t="shared" si="971"/>
        <v>6997.15</v>
      </c>
      <c r="E2081" s="137">
        <f t="shared" si="957"/>
        <v>7036.33</v>
      </c>
      <c r="F2081" s="138">
        <f t="shared" si="958"/>
        <v>46101</v>
      </c>
      <c r="G2081" s="139">
        <f t="shared" si="963"/>
        <v>5.5994226220676957E-3</v>
      </c>
      <c r="H2081" s="140">
        <f t="shared" si="976"/>
        <v>46162</v>
      </c>
      <c r="I2081" s="140">
        <f t="shared" si="964"/>
        <v>46162</v>
      </c>
      <c r="J2081" s="141">
        <f t="shared" si="972"/>
        <v>20</v>
      </c>
      <c r="K2081" s="141">
        <f t="shared" si="960"/>
        <v>1</v>
      </c>
      <c r="L2081" s="8">
        <f t="shared" si="973"/>
        <v>1.0002792199999999</v>
      </c>
      <c r="M2081" s="142">
        <f t="shared" si="959"/>
        <v>1.00559942</v>
      </c>
      <c r="N2081" s="142">
        <f t="shared" si="980"/>
        <v>1.4610884576673826</v>
      </c>
      <c r="O2081" s="135">
        <f t="shared" si="956"/>
        <v>1.46149642</v>
      </c>
      <c r="P2081" s="135">
        <f t="shared" si="965"/>
        <v>649.16225020000002</v>
      </c>
      <c r="Q2081" s="190">
        <f t="shared" si="977"/>
        <v>0</v>
      </c>
      <c r="R2081" s="191">
        <f t="shared" si="974"/>
        <v>0</v>
      </c>
      <c r="S2081" s="135">
        <f t="shared" si="966"/>
        <v>0</v>
      </c>
      <c r="T2081" s="145">
        <f t="shared" si="975"/>
        <v>7.8600000000000003E-2</v>
      </c>
      <c r="U2081" s="143">
        <f t="shared" si="955"/>
        <v>1</v>
      </c>
      <c r="V2081" s="143">
        <v>252</v>
      </c>
      <c r="W2081" s="142">
        <f t="shared" si="967"/>
        <v>1.0003002990000001</v>
      </c>
      <c r="X2081" s="135">
        <f t="shared" si="968"/>
        <v>0.19494276999999999</v>
      </c>
      <c r="Y2081" s="135">
        <f t="shared" si="969"/>
        <v>0</v>
      </c>
      <c r="Z2081" s="148" t="str">
        <f t="shared" si="978"/>
        <v>A+J=</v>
      </c>
      <c r="AA2081" s="140">
        <f t="shared" si="979"/>
        <v>46162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4"/>
      <c r="DX2081" s="1"/>
      <c r="DY2081" s="1"/>
      <c r="DZ2081" s="1"/>
      <c r="EA2081" s="1"/>
      <c r="EB2081" s="1"/>
      <c r="EC2081" s="1"/>
    </row>
    <row r="2082" spans="1:133" ht="15" x14ac:dyDescent="0.2">
      <c r="A2082" s="134">
        <f t="shared" si="970"/>
        <v>46135</v>
      </c>
      <c r="B2082" s="135">
        <f t="shared" si="962"/>
        <v>649.73356635000005</v>
      </c>
      <c r="C2082" s="220">
        <f t="shared" si="961"/>
        <v>444.17642172680928</v>
      </c>
      <c r="D2082" s="136">
        <f t="shared" si="971"/>
        <v>6997.15</v>
      </c>
      <c r="E2082" s="137">
        <f t="shared" si="957"/>
        <v>7036.33</v>
      </c>
      <c r="F2082" s="138">
        <f t="shared" si="958"/>
        <v>46101</v>
      </c>
      <c r="G2082" s="139">
        <f t="shared" si="963"/>
        <v>5.5994226220676957E-3</v>
      </c>
      <c r="H2082" s="140">
        <f t="shared" si="976"/>
        <v>46162</v>
      </c>
      <c r="I2082" s="140">
        <f t="shared" si="964"/>
        <v>46162</v>
      </c>
      <c r="J2082" s="141">
        <f t="shared" si="972"/>
        <v>20</v>
      </c>
      <c r="K2082" s="141">
        <f t="shared" si="960"/>
        <v>2</v>
      </c>
      <c r="L2082" s="8">
        <f t="shared" si="973"/>
        <v>1.0005585299999999</v>
      </c>
      <c r="M2082" s="142">
        <f t="shared" si="959"/>
        <v>1.00559942</v>
      </c>
      <c r="N2082" s="142">
        <f t="shared" si="980"/>
        <v>1.4610884576673826</v>
      </c>
      <c r="O2082" s="135">
        <f t="shared" si="956"/>
        <v>1.4619045100000001</v>
      </c>
      <c r="P2082" s="135">
        <f t="shared" si="965"/>
        <v>649.34351415000003</v>
      </c>
      <c r="Q2082" s="190">
        <f t="shared" si="977"/>
        <v>0</v>
      </c>
      <c r="R2082" s="191">
        <f t="shared" si="974"/>
        <v>0</v>
      </c>
      <c r="S2082" s="135">
        <f t="shared" si="966"/>
        <v>0</v>
      </c>
      <c r="T2082" s="145">
        <f t="shared" si="975"/>
        <v>7.8600000000000003E-2</v>
      </c>
      <c r="U2082" s="143">
        <f t="shared" si="955"/>
        <v>2</v>
      </c>
      <c r="V2082" s="143">
        <v>252</v>
      </c>
      <c r="W2082" s="142">
        <f t="shared" si="967"/>
        <v>1.0006006869999999</v>
      </c>
      <c r="X2082" s="135">
        <f t="shared" si="968"/>
        <v>0.39005220000000002</v>
      </c>
      <c r="Y2082" s="135">
        <f t="shared" si="969"/>
        <v>0</v>
      </c>
      <c r="Z2082" s="148" t="str">
        <f t="shared" si="978"/>
        <v>A+J=</v>
      </c>
      <c r="AA2082" s="140">
        <f t="shared" si="979"/>
        <v>46162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4"/>
      <c r="DX2082" s="1"/>
      <c r="DY2082" s="1"/>
      <c r="DZ2082" s="1"/>
      <c r="EA2082" s="1"/>
      <c r="EB2082" s="1"/>
      <c r="EC2082" s="1"/>
    </row>
    <row r="2083" spans="1:133" ht="15" x14ac:dyDescent="0.2">
      <c r="A2083" s="134">
        <f t="shared" si="970"/>
        <v>46136</v>
      </c>
      <c r="B2083" s="135">
        <f t="shared" si="962"/>
        <v>650.11016554000003</v>
      </c>
      <c r="C2083" s="220">
        <f t="shared" si="961"/>
        <v>444.17642172680928</v>
      </c>
      <c r="D2083" s="136">
        <f t="shared" si="971"/>
        <v>6997.15</v>
      </c>
      <c r="E2083" s="137">
        <f t="shared" si="957"/>
        <v>7036.33</v>
      </c>
      <c r="F2083" s="138">
        <f t="shared" si="958"/>
        <v>46101</v>
      </c>
      <c r="G2083" s="139">
        <f t="shared" si="963"/>
        <v>5.5994226220676957E-3</v>
      </c>
      <c r="H2083" s="140">
        <f t="shared" si="976"/>
        <v>46162</v>
      </c>
      <c r="I2083" s="140">
        <f t="shared" si="964"/>
        <v>46162</v>
      </c>
      <c r="J2083" s="141">
        <f t="shared" si="972"/>
        <v>20</v>
      </c>
      <c r="K2083" s="141">
        <f t="shared" si="960"/>
        <v>3</v>
      </c>
      <c r="L2083" s="8">
        <f t="shared" si="973"/>
        <v>1.0008379199999999</v>
      </c>
      <c r="M2083" s="142">
        <f t="shared" si="959"/>
        <v>1.00559942</v>
      </c>
      <c r="N2083" s="142">
        <f t="shared" si="980"/>
        <v>1.4610884576673826</v>
      </c>
      <c r="O2083" s="135">
        <f t="shared" si="956"/>
        <v>1.4623127300000001</v>
      </c>
      <c r="P2083" s="135">
        <f t="shared" si="965"/>
        <v>649.52483585000004</v>
      </c>
      <c r="Q2083" s="190">
        <f t="shared" si="977"/>
        <v>0</v>
      </c>
      <c r="R2083" s="191">
        <f t="shared" si="974"/>
        <v>0</v>
      </c>
      <c r="S2083" s="135">
        <f t="shared" si="966"/>
        <v>0</v>
      </c>
      <c r="T2083" s="145">
        <f t="shared" si="975"/>
        <v>7.8600000000000003E-2</v>
      </c>
      <c r="U2083" s="143">
        <f t="shared" si="955"/>
        <v>3</v>
      </c>
      <c r="V2083" s="143">
        <v>252</v>
      </c>
      <c r="W2083" s="142">
        <f t="shared" si="967"/>
        <v>1.000901166</v>
      </c>
      <c r="X2083" s="135">
        <f t="shared" si="968"/>
        <v>0.58532969000000001</v>
      </c>
      <c r="Y2083" s="135">
        <f t="shared" si="969"/>
        <v>0</v>
      </c>
      <c r="Z2083" s="148" t="str">
        <f t="shared" si="978"/>
        <v>A+J=</v>
      </c>
      <c r="AA2083" s="140">
        <f t="shared" si="979"/>
        <v>46162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4"/>
      <c r="DX2083" s="1"/>
      <c r="DY2083" s="1"/>
      <c r="DZ2083" s="1"/>
      <c r="EA2083" s="1"/>
      <c r="EB2083" s="1"/>
      <c r="EC2083" s="1"/>
    </row>
    <row r="2084" spans="1:133" ht="15" x14ac:dyDescent="0.2">
      <c r="A2084" s="134">
        <f t="shared" si="970"/>
        <v>46137</v>
      </c>
      <c r="B2084" s="135">
        <f t="shared" si="962"/>
        <v>650.48697285000003</v>
      </c>
      <c r="C2084" s="220">
        <f t="shared" si="961"/>
        <v>444.17642172680928</v>
      </c>
      <c r="D2084" s="136">
        <f t="shared" si="971"/>
        <v>6997.15</v>
      </c>
      <c r="E2084" s="137">
        <f t="shared" si="957"/>
        <v>7036.33</v>
      </c>
      <c r="F2084" s="138">
        <f t="shared" si="958"/>
        <v>46101</v>
      </c>
      <c r="G2084" s="139">
        <f t="shared" si="963"/>
        <v>5.5994226220676957E-3</v>
      </c>
      <c r="H2084" s="140">
        <f t="shared" si="976"/>
        <v>46162</v>
      </c>
      <c r="I2084" s="140">
        <f t="shared" si="964"/>
        <v>46162</v>
      </c>
      <c r="J2084" s="141">
        <f t="shared" si="972"/>
        <v>20</v>
      </c>
      <c r="K2084" s="141">
        <f t="shared" si="960"/>
        <v>4</v>
      </c>
      <c r="L2084" s="8">
        <f t="shared" si="973"/>
        <v>1.0011173799999999</v>
      </c>
      <c r="M2084" s="142">
        <f t="shared" si="959"/>
        <v>1.00559942</v>
      </c>
      <c r="N2084" s="142">
        <f t="shared" si="980"/>
        <v>1.4610884576673826</v>
      </c>
      <c r="O2084" s="135">
        <f t="shared" si="956"/>
        <v>1.4627210399999999</v>
      </c>
      <c r="P2084" s="135">
        <f t="shared" si="965"/>
        <v>649.70619753000005</v>
      </c>
      <c r="Q2084" s="190">
        <f t="shared" si="977"/>
        <v>0</v>
      </c>
      <c r="R2084" s="191">
        <f t="shared" si="974"/>
        <v>0</v>
      </c>
      <c r="S2084" s="135">
        <f t="shared" si="966"/>
        <v>0</v>
      </c>
      <c r="T2084" s="145">
        <f t="shared" si="975"/>
        <v>7.8600000000000003E-2</v>
      </c>
      <c r="U2084" s="143">
        <f t="shared" si="955"/>
        <v>4</v>
      </c>
      <c r="V2084" s="143">
        <v>252</v>
      </c>
      <c r="W2084" s="142">
        <f t="shared" si="967"/>
        <v>1.0012017360000001</v>
      </c>
      <c r="X2084" s="135">
        <f t="shared" si="968"/>
        <v>0.78077532000000005</v>
      </c>
      <c r="Y2084" s="135">
        <f t="shared" si="969"/>
        <v>0</v>
      </c>
      <c r="Z2084" s="148" t="str">
        <f t="shared" si="978"/>
        <v>A+J=</v>
      </c>
      <c r="AA2084" s="140">
        <f t="shared" si="979"/>
        <v>46162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4"/>
      <c r="DX2084" s="1"/>
      <c r="DY2084" s="1"/>
      <c r="DZ2084" s="1"/>
      <c r="EA2084" s="1"/>
      <c r="EB2084" s="1"/>
      <c r="EC2084" s="1"/>
    </row>
    <row r="2085" spans="1:133" ht="15" x14ac:dyDescent="0.2">
      <c r="A2085" s="134">
        <f t="shared" si="970"/>
        <v>46138</v>
      </c>
      <c r="B2085" s="135">
        <f t="shared" si="962"/>
        <v>650.48697285000003</v>
      </c>
      <c r="C2085" s="220">
        <f t="shared" si="961"/>
        <v>444.17642172680928</v>
      </c>
      <c r="D2085" s="136">
        <f t="shared" si="971"/>
        <v>6997.15</v>
      </c>
      <c r="E2085" s="137">
        <f t="shared" si="957"/>
        <v>7036.33</v>
      </c>
      <c r="F2085" s="138">
        <f t="shared" si="958"/>
        <v>46101</v>
      </c>
      <c r="G2085" s="139">
        <f t="shared" si="963"/>
        <v>5.5994226220676957E-3</v>
      </c>
      <c r="H2085" s="140">
        <f t="shared" si="976"/>
        <v>46162</v>
      </c>
      <c r="I2085" s="140">
        <f t="shared" si="964"/>
        <v>46162</v>
      </c>
      <c r="J2085" s="141">
        <f t="shared" si="972"/>
        <v>20</v>
      </c>
      <c r="K2085" s="141">
        <f t="shared" si="960"/>
        <v>4</v>
      </c>
      <c r="L2085" s="8">
        <f t="shared" si="973"/>
        <v>1.0011173799999999</v>
      </c>
      <c r="M2085" s="142">
        <f t="shared" si="959"/>
        <v>1.00559942</v>
      </c>
      <c r="N2085" s="142">
        <f t="shared" si="980"/>
        <v>1.4610884576673826</v>
      </c>
      <c r="O2085" s="135">
        <f t="shared" si="956"/>
        <v>1.4627210399999999</v>
      </c>
      <c r="P2085" s="135">
        <f t="shared" si="965"/>
        <v>649.70619753000005</v>
      </c>
      <c r="Q2085" s="190">
        <f t="shared" si="977"/>
        <v>0</v>
      </c>
      <c r="R2085" s="191">
        <f t="shared" si="974"/>
        <v>0</v>
      </c>
      <c r="S2085" s="135">
        <f t="shared" si="966"/>
        <v>0</v>
      </c>
      <c r="T2085" s="145">
        <f t="shared" si="975"/>
        <v>7.8600000000000003E-2</v>
      </c>
      <c r="U2085" s="143">
        <f t="shared" ref="U2085:U2148" si="981">IF(Q2084&gt;0,1,IF(K2085=K2084,U2084,U2084+1))</f>
        <v>4</v>
      </c>
      <c r="V2085" s="143">
        <v>252</v>
      </c>
      <c r="W2085" s="142">
        <f t="shared" si="967"/>
        <v>1.0012017360000001</v>
      </c>
      <c r="X2085" s="135">
        <f t="shared" si="968"/>
        <v>0.78077532000000005</v>
      </c>
      <c r="Y2085" s="135">
        <f t="shared" si="969"/>
        <v>0</v>
      </c>
      <c r="Z2085" s="148" t="str">
        <f t="shared" si="978"/>
        <v>A+J=</v>
      </c>
      <c r="AA2085" s="140">
        <f t="shared" si="979"/>
        <v>46162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4"/>
      <c r="DX2085" s="1"/>
      <c r="DY2085" s="1"/>
      <c r="DZ2085" s="1"/>
      <c r="EA2085" s="1"/>
      <c r="EB2085" s="1"/>
      <c r="EC2085" s="1"/>
    </row>
    <row r="2086" spans="1:133" ht="15" x14ac:dyDescent="0.2">
      <c r="A2086" s="134">
        <f t="shared" si="970"/>
        <v>46139</v>
      </c>
      <c r="B2086" s="135">
        <f t="shared" si="962"/>
        <v>650.48697285000003</v>
      </c>
      <c r="C2086" s="220">
        <f t="shared" si="961"/>
        <v>444.17642172680928</v>
      </c>
      <c r="D2086" s="136">
        <f t="shared" si="971"/>
        <v>6997.15</v>
      </c>
      <c r="E2086" s="137">
        <f t="shared" si="957"/>
        <v>7036.33</v>
      </c>
      <c r="F2086" s="138">
        <f t="shared" si="958"/>
        <v>46101</v>
      </c>
      <c r="G2086" s="139">
        <f t="shared" si="963"/>
        <v>5.5994226220676957E-3</v>
      </c>
      <c r="H2086" s="140">
        <f t="shared" si="976"/>
        <v>46162</v>
      </c>
      <c r="I2086" s="140">
        <f t="shared" si="964"/>
        <v>46162</v>
      </c>
      <c r="J2086" s="141">
        <f t="shared" si="972"/>
        <v>20</v>
      </c>
      <c r="K2086" s="141">
        <f t="shared" si="960"/>
        <v>4</v>
      </c>
      <c r="L2086" s="8">
        <f t="shared" si="973"/>
        <v>1.0011173799999999</v>
      </c>
      <c r="M2086" s="142">
        <f t="shared" si="959"/>
        <v>1.00559942</v>
      </c>
      <c r="N2086" s="142">
        <f t="shared" si="980"/>
        <v>1.4610884576673826</v>
      </c>
      <c r="O2086" s="135">
        <f t="shared" si="956"/>
        <v>1.4627210399999999</v>
      </c>
      <c r="P2086" s="135">
        <f t="shared" si="965"/>
        <v>649.70619753000005</v>
      </c>
      <c r="Q2086" s="190">
        <f t="shared" si="977"/>
        <v>0</v>
      </c>
      <c r="R2086" s="191">
        <f t="shared" si="974"/>
        <v>0</v>
      </c>
      <c r="S2086" s="135">
        <f t="shared" si="966"/>
        <v>0</v>
      </c>
      <c r="T2086" s="145">
        <f t="shared" si="975"/>
        <v>7.8600000000000003E-2</v>
      </c>
      <c r="U2086" s="143">
        <f t="shared" si="981"/>
        <v>4</v>
      </c>
      <c r="V2086" s="143">
        <v>252</v>
      </c>
      <c r="W2086" s="142">
        <f t="shared" si="967"/>
        <v>1.0012017360000001</v>
      </c>
      <c r="X2086" s="135">
        <f t="shared" si="968"/>
        <v>0.78077532000000005</v>
      </c>
      <c r="Y2086" s="135">
        <f t="shared" si="969"/>
        <v>0</v>
      </c>
      <c r="Z2086" s="148" t="str">
        <f t="shared" si="978"/>
        <v>A+J=</v>
      </c>
      <c r="AA2086" s="140">
        <f t="shared" si="979"/>
        <v>46162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4"/>
      <c r="DX2086" s="1"/>
      <c r="DY2086" s="1"/>
      <c r="DZ2086" s="1"/>
      <c r="EA2086" s="1"/>
      <c r="EB2086" s="1"/>
      <c r="EC2086" s="1"/>
    </row>
    <row r="2087" spans="1:133" ht="15" x14ac:dyDescent="0.2">
      <c r="A2087" s="134">
        <f t="shared" si="970"/>
        <v>46140</v>
      </c>
      <c r="B2087" s="135">
        <f t="shared" si="962"/>
        <v>650.86400484000001</v>
      </c>
      <c r="C2087" s="220">
        <f t="shared" si="961"/>
        <v>444.17642172680928</v>
      </c>
      <c r="D2087" s="136">
        <f t="shared" si="971"/>
        <v>6997.15</v>
      </c>
      <c r="E2087" s="137">
        <f t="shared" si="957"/>
        <v>7036.33</v>
      </c>
      <c r="F2087" s="138">
        <f t="shared" si="958"/>
        <v>46101</v>
      </c>
      <c r="G2087" s="139">
        <f t="shared" si="963"/>
        <v>5.5994226220676957E-3</v>
      </c>
      <c r="H2087" s="140">
        <f t="shared" si="976"/>
        <v>46162</v>
      </c>
      <c r="I2087" s="140">
        <f t="shared" si="964"/>
        <v>46162</v>
      </c>
      <c r="J2087" s="141">
        <f t="shared" si="972"/>
        <v>20</v>
      </c>
      <c r="K2087" s="141">
        <f t="shared" si="960"/>
        <v>5</v>
      </c>
      <c r="L2087" s="8">
        <f t="shared" si="973"/>
        <v>1.0013969199999999</v>
      </c>
      <c r="M2087" s="142">
        <f t="shared" si="959"/>
        <v>1.00559942</v>
      </c>
      <c r="N2087" s="142">
        <f t="shared" si="980"/>
        <v>1.4610884576673826</v>
      </c>
      <c r="O2087" s="135">
        <f t="shared" si="956"/>
        <v>1.4631294800000001</v>
      </c>
      <c r="P2087" s="135">
        <f t="shared" si="965"/>
        <v>649.88761694000004</v>
      </c>
      <c r="Q2087" s="190">
        <f t="shared" si="977"/>
        <v>0</v>
      </c>
      <c r="R2087" s="191">
        <f t="shared" si="974"/>
        <v>0</v>
      </c>
      <c r="S2087" s="135">
        <f t="shared" si="966"/>
        <v>0</v>
      </c>
      <c r="T2087" s="145">
        <f t="shared" si="975"/>
        <v>7.8600000000000003E-2</v>
      </c>
      <c r="U2087" s="143">
        <f t="shared" si="981"/>
        <v>5</v>
      </c>
      <c r="V2087" s="143">
        <v>252</v>
      </c>
      <c r="W2087" s="142">
        <f t="shared" si="967"/>
        <v>1.0015023949999999</v>
      </c>
      <c r="X2087" s="135">
        <f t="shared" si="968"/>
        <v>0.97638789999999998</v>
      </c>
      <c r="Y2087" s="135">
        <f t="shared" si="969"/>
        <v>0</v>
      </c>
      <c r="Z2087" s="148" t="str">
        <f t="shared" si="978"/>
        <v>A+J=</v>
      </c>
      <c r="AA2087" s="140">
        <f t="shared" si="979"/>
        <v>46162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4"/>
      <c r="DX2087" s="1"/>
      <c r="DY2087" s="1"/>
      <c r="DZ2087" s="1"/>
      <c r="EA2087" s="1"/>
      <c r="EB2087" s="1"/>
      <c r="EC2087" s="1"/>
    </row>
    <row r="2088" spans="1:133" ht="15" x14ac:dyDescent="0.2">
      <c r="A2088" s="134">
        <f t="shared" si="970"/>
        <v>46141</v>
      </c>
      <c r="B2088" s="135">
        <f t="shared" si="962"/>
        <v>651.24125404000006</v>
      </c>
      <c r="C2088" s="220">
        <f t="shared" si="961"/>
        <v>444.17642172680928</v>
      </c>
      <c r="D2088" s="136">
        <f t="shared" si="971"/>
        <v>6997.15</v>
      </c>
      <c r="E2088" s="137">
        <f t="shared" si="957"/>
        <v>7036.33</v>
      </c>
      <c r="F2088" s="138">
        <f t="shared" si="958"/>
        <v>46101</v>
      </c>
      <c r="G2088" s="139">
        <f t="shared" si="963"/>
        <v>5.5994226220676957E-3</v>
      </c>
      <c r="H2088" s="140">
        <f t="shared" si="976"/>
        <v>46162</v>
      </c>
      <c r="I2088" s="140">
        <f t="shared" si="964"/>
        <v>46162</v>
      </c>
      <c r="J2088" s="141">
        <f t="shared" si="972"/>
        <v>20</v>
      </c>
      <c r="K2088" s="141">
        <f t="shared" si="960"/>
        <v>6</v>
      </c>
      <c r="L2088" s="8">
        <f t="shared" si="973"/>
        <v>1.0016765400000001</v>
      </c>
      <c r="M2088" s="142">
        <f t="shared" si="959"/>
        <v>1.00559942</v>
      </c>
      <c r="N2088" s="142">
        <f t="shared" si="980"/>
        <v>1.4610884576673826</v>
      </c>
      <c r="O2088" s="135">
        <f t="shared" si="956"/>
        <v>1.46353803</v>
      </c>
      <c r="P2088" s="135">
        <f t="shared" si="965"/>
        <v>650.06908522000003</v>
      </c>
      <c r="Q2088" s="190">
        <f t="shared" si="977"/>
        <v>0</v>
      </c>
      <c r="R2088" s="191">
        <f t="shared" si="974"/>
        <v>0</v>
      </c>
      <c r="S2088" s="135">
        <f t="shared" si="966"/>
        <v>0</v>
      </c>
      <c r="T2088" s="145">
        <f t="shared" si="975"/>
        <v>7.8600000000000003E-2</v>
      </c>
      <c r="U2088" s="143">
        <f t="shared" si="981"/>
        <v>6</v>
      </c>
      <c r="V2088" s="143">
        <v>252</v>
      </c>
      <c r="W2088" s="142">
        <f t="shared" si="967"/>
        <v>1.001803145</v>
      </c>
      <c r="X2088" s="135">
        <f t="shared" si="968"/>
        <v>1.17216882</v>
      </c>
      <c r="Y2088" s="135">
        <f t="shared" si="969"/>
        <v>0</v>
      </c>
      <c r="Z2088" s="148" t="str">
        <f t="shared" si="978"/>
        <v>A+J=</v>
      </c>
      <c r="AA2088" s="140">
        <f t="shared" si="979"/>
        <v>46162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4"/>
      <c r="DX2088" s="1"/>
      <c r="DY2088" s="1"/>
      <c r="DZ2088" s="1"/>
      <c r="EA2088" s="1"/>
      <c r="EB2088" s="1"/>
      <c r="EC2088" s="1"/>
    </row>
    <row r="2089" spans="1:133" ht="15" x14ac:dyDescent="0.2">
      <c r="A2089" s="134">
        <f t="shared" si="970"/>
        <v>46142</v>
      </c>
      <c r="B2089" s="135">
        <f t="shared" si="962"/>
        <v>651.61871987000006</v>
      </c>
      <c r="C2089" s="220">
        <f t="shared" si="961"/>
        <v>444.17642172680928</v>
      </c>
      <c r="D2089" s="136">
        <f t="shared" si="971"/>
        <v>6997.15</v>
      </c>
      <c r="E2089" s="137">
        <f t="shared" si="957"/>
        <v>7036.33</v>
      </c>
      <c r="F2089" s="138">
        <f t="shared" si="958"/>
        <v>46101</v>
      </c>
      <c r="G2089" s="139">
        <f t="shared" si="963"/>
        <v>5.5994226220676957E-3</v>
      </c>
      <c r="H2089" s="140">
        <f t="shared" si="976"/>
        <v>46162</v>
      </c>
      <c r="I2089" s="140">
        <f t="shared" si="964"/>
        <v>46162</v>
      </c>
      <c r="J2089" s="141">
        <f t="shared" si="972"/>
        <v>20</v>
      </c>
      <c r="K2089" s="141">
        <f t="shared" si="960"/>
        <v>7</v>
      </c>
      <c r="L2089" s="8">
        <f t="shared" si="973"/>
        <v>1.0019562399999999</v>
      </c>
      <c r="M2089" s="142">
        <f t="shared" si="959"/>
        <v>1.00559942</v>
      </c>
      <c r="N2089" s="142">
        <f t="shared" si="980"/>
        <v>1.4610884576673826</v>
      </c>
      <c r="O2089" s="135">
        <f t="shared" ref="O2089:O2152" si="982">TRUNC(TRUNC((L2089*N2089),15),8)</f>
        <v>1.46394669</v>
      </c>
      <c r="P2089" s="135">
        <f t="shared" si="965"/>
        <v>650.25060236000002</v>
      </c>
      <c r="Q2089" s="190">
        <f t="shared" si="977"/>
        <v>0</v>
      </c>
      <c r="R2089" s="191">
        <f t="shared" si="974"/>
        <v>0</v>
      </c>
      <c r="S2089" s="135">
        <f t="shared" si="966"/>
        <v>0</v>
      </c>
      <c r="T2089" s="145">
        <f t="shared" si="975"/>
        <v>7.8600000000000003E-2</v>
      </c>
      <c r="U2089" s="143">
        <f t="shared" si="981"/>
        <v>7</v>
      </c>
      <c r="V2089" s="143">
        <v>252</v>
      </c>
      <c r="W2089" s="142">
        <f t="shared" si="967"/>
        <v>1.002103985</v>
      </c>
      <c r="X2089" s="135">
        <f t="shared" si="968"/>
        <v>1.36811751</v>
      </c>
      <c r="Y2089" s="135">
        <f t="shared" si="969"/>
        <v>0</v>
      </c>
      <c r="Z2089" s="148" t="str">
        <f t="shared" si="978"/>
        <v>A+J=</v>
      </c>
      <c r="AA2089" s="140">
        <f t="shared" si="979"/>
        <v>46162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4"/>
      <c r="DX2089" s="1"/>
      <c r="DY2089" s="1"/>
      <c r="DZ2089" s="1"/>
      <c r="EA2089" s="1"/>
      <c r="EB2089" s="1"/>
      <c r="EC2089" s="1"/>
    </row>
    <row r="2090" spans="1:133" ht="15" x14ac:dyDescent="0.2">
      <c r="A2090" s="134">
        <f t="shared" si="970"/>
        <v>46143</v>
      </c>
      <c r="B2090" s="135">
        <f t="shared" si="962"/>
        <v>651.99640306999993</v>
      </c>
      <c r="C2090" s="220">
        <f t="shared" si="961"/>
        <v>444.17642172680928</v>
      </c>
      <c r="D2090" s="136">
        <f t="shared" si="971"/>
        <v>6997.15</v>
      </c>
      <c r="E2090" s="137">
        <f t="shared" ref="E2090:E2153" si="983">IF($K2090=1,VLOOKUP($A2089,$AO$10:$AS$131,4),E2089)</f>
        <v>7036.33</v>
      </c>
      <c r="F2090" s="138">
        <f t="shared" ref="F2090:F2153" si="984">IF($K2090=1,VLOOKUP($A2089,$AO$10:$AS$131,5),F2089)</f>
        <v>46101</v>
      </c>
      <c r="G2090" s="139">
        <f t="shared" si="963"/>
        <v>5.5994226220676957E-3</v>
      </c>
      <c r="H2090" s="140">
        <f t="shared" si="976"/>
        <v>46162</v>
      </c>
      <c r="I2090" s="140">
        <f t="shared" si="964"/>
        <v>46162</v>
      </c>
      <c r="J2090" s="141">
        <f t="shared" si="972"/>
        <v>20</v>
      </c>
      <c r="K2090" s="141">
        <f t="shared" si="960"/>
        <v>8</v>
      </c>
      <c r="L2090" s="8">
        <f t="shared" si="973"/>
        <v>1.0022360100000001</v>
      </c>
      <c r="M2090" s="142">
        <f t="shared" ref="M2090:M2153" si="985">IF(I2090&gt;I2089,L2089,M2089)</f>
        <v>1.00559942</v>
      </c>
      <c r="N2090" s="142">
        <f t="shared" si="980"/>
        <v>1.4610884576673826</v>
      </c>
      <c r="O2090" s="135">
        <f t="shared" si="982"/>
        <v>1.4643554599999999</v>
      </c>
      <c r="P2090" s="135">
        <f t="shared" si="965"/>
        <v>650.43216834999998</v>
      </c>
      <c r="Q2090" s="190">
        <f t="shared" si="977"/>
        <v>0</v>
      </c>
      <c r="R2090" s="191">
        <f t="shared" si="974"/>
        <v>0</v>
      </c>
      <c r="S2090" s="135">
        <f t="shared" si="966"/>
        <v>0</v>
      </c>
      <c r="T2090" s="145">
        <f t="shared" si="975"/>
        <v>7.8600000000000003E-2</v>
      </c>
      <c r="U2090" s="143">
        <f t="shared" si="981"/>
        <v>8</v>
      </c>
      <c r="V2090" s="143">
        <v>252</v>
      </c>
      <c r="W2090" s="142">
        <f t="shared" si="967"/>
        <v>1.0024049159999999</v>
      </c>
      <c r="X2090" s="135">
        <f t="shared" si="968"/>
        <v>1.56423472</v>
      </c>
      <c r="Y2090" s="135">
        <f t="shared" si="969"/>
        <v>0</v>
      </c>
      <c r="Z2090" s="148" t="str">
        <f t="shared" si="978"/>
        <v>A+J=</v>
      </c>
      <c r="AA2090" s="140">
        <f t="shared" si="979"/>
        <v>46162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4"/>
      <c r="DX2090" s="1"/>
      <c r="DY2090" s="1"/>
      <c r="DZ2090" s="1"/>
      <c r="EA2090" s="1"/>
      <c r="EB2090" s="1"/>
      <c r="EC2090" s="1"/>
    </row>
    <row r="2091" spans="1:133" ht="15" x14ac:dyDescent="0.2">
      <c r="A2091" s="134">
        <f t="shared" si="970"/>
        <v>46144</v>
      </c>
      <c r="B2091" s="135">
        <f t="shared" si="962"/>
        <v>651.99640306999993</v>
      </c>
      <c r="C2091" s="220">
        <f t="shared" si="961"/>
        <v>444.17642172680928</v>
      </c>
      <c r="D2091" s="136">
        <f t="shared" si="971"/>
        <v>6997.15</v>
      </c>
      <c r="E2091" s="137">
        <f t="shared" si="983"/>
        <v>7036.33</v>
      </c>
      <c r="F2091" s="138">
        <f t="shared" si="984"/>
        <v>46101</v>
      </c>
      <c r="G2091" s="139">
        <f t="shared" si="963"/>
        <v>5.5994226220676957E-3</v>
      </c>
      <c r="H2091" s="140">
        <f t="shared" si="976"/>
        <v>46162</v>
      </c>
      <c r="I2091" s="140">
        <f t="shared" si="964"/>
        <v>46162</v>
      </c>
      <c r="J2091" s="141">
        <f t="shared" si="972"/>
        <v>20</v>
      </c>
      <c r="K2091" s="141">
        <f t="shared" si="960"/>
        <v>8</v>
      </c>
      <c r="L2091" s="8">
        <f t="shared" si="973"/>
        <v>1.0022360100000001</v>
      </c>
      <c r="M2091" s="142">
        <f t="shared" si="985"/>
        <v>1.00559942</v>
      </c>
      <c r="N2091" s="142">
        <f t="shared" si="980"/>
        <v>1.4610884576673826</v>
      </c>
      <c r="O2091" s="135">
        <f t="shared" si="982"/>
        <v>1.4643554599999999</v>
      </c>
      <c r="P2091" s="135">
        <f t="shared" si="965"/>
        <v>650.43216834999998</v>
      </c>
      <c r="Q2091" s="190">
        <f t="shared" si="977"/>
        <v>0</v>
      </c>
      <c r="R2091" s="191">
        <f t="shared" si="974"/>
        <v>0</v>
      </c>
      <c r="S2091" s="135">
        <f t="shared" si="966"/>
        <v>0</v>
      </c>
      <c r="T2091" s="145">
        <f t="shared" si="975"/>
        <v>7.8600000000000003E-2</v>
      </c>
      <c r="U2091" s="143">
        <f t="shared" si="981"/>
        <v>8</v>
      </c>
      <c r="V2091" s="143">
        <v>252</v>
      </c>
      <c r="W2091" s="142">
        <f t="shared" si="967"/>
        <v>1.0024049159999999</v>
      </c>
      <c r="X2091" s="135">
        <f t="shared" si="968"/>
        <v>1.56423472</v>
      </c>
      <c r="Y2091" s="135">
        <f t="shared" si="969"/>
        <v>0</v>
      </c>
      <c r="Z2091" s="148" t="str">
        <f t="shared" si="978"/>
        <v>A+J=</v>
      </c>
      <c r="AA2091" s="140">
        <f t="shared" si="979"/>
        <v>46162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4"/>
      <c r="DX2091" s="1"/>
      <c r="DY2091" s="1"/>
      <c r="DZ2091" s="1"/>
      <c r="EA2091" s="1"/>
      <c r="EB2091" s="1"/>
      <c r="EC2091" s="1"/>
    </row>
    <row r="2092" spans="1:133" ht="15" x14ac:dyDescent="0.2">
      <c r="A2092" s="134">
        <f t="shared" si="970"/>
        <v>46145</v>
      </c>
      <c r="B2092" s="135">
        <f t="shared" si="962"/>
        <v>651.99640306999993</v>
      </c>
      <c r="C2092" s="220">
        <f t="shared" si="961"/>
        <v>444.17642172680928</v>
      </c>
      <c r="D2092" s="136">
        <f t="shared" si="971"/>
        <v>6997.15</v>
      </c>
      <c r="E2092" s="137">
        <f t="shared" si="983"/>
        <v>7036.33</v>
      </c>
      <c r="F2092" s="138">
        <f t="shared" si="984"/>
        <v>46101</v>
      </c>
      <c r="G2092" s="139">
        <f t="shared" si="963"/>
        <v>5.5994226220676957E-3</v>
      </c>
      <c r="H2092" s="140">
        <f t="shared" si="976"/>
        <v>46162</v>
      </c>
      <c r="I2092" s="140">
        <f t="shared" si="964"/>
        <v>46162</v>
      </c>
      <c r="J2092" s="141">
        <f t="shared" si="972"/>
        <v>20</v>
      </c>
      <c r="K2092" s="141">
        <f t="shared" si="960"/>
        <v>8</v>
      </c>
      <c r="L2092" s="8">
        <f t="shared" si="973"/>
        <v>1.0022360100000001</v>
      </c>
      <c r="M2092" s="142">
        <f t="shared" si="985"/>
        <v>1.00559942</v>
      </c>
      <c r="N2092" s="142">
        <f t="shared" si="980"/>
        <v>1.4610884576673826</v>
      </c>
      <c r="O2092" s="135">
        <f t="shared" si="982"/>
        <v>1.4643554599999999</v>
      </c>
      <c r="P2092" s="135">
        <f t="shared" si="965"/>
        <v>650.43216834999998</v>
      </c>
      <c r="Q2092" s="190">
        <f t="shared" si="977"/>
        <v>0</v>
      </c>
      <c r="R2092" s="191">
        <f t="shared" si="974"/>
        <v>0</v>
      </c>
      <c r="S2092" s="135">
        <f t="shared" si="966"/>
        <v>0</v>
      </c>
      <c r="T2092" s="145">
        <f t="shared" si="975"/>
        <v>7.8600000000000003E-2</v>
      </c>
      <c r="U2092" s="143">
        <f t="shared" si="981"/>
        <v>8</v>
      </c>
      <c r="V2092" s="143">
        <v>252</v>
      </c>
      <c r="W2092" s="142">
        <f t="shared" si="967"/>
        <v>1.0024049159999999</v>
      </c>
      <c r="X2092" s="135">
        <f t="shared" si="968"/>
        <v>1.56423472</v>
      </c>
      <c r="Y2092" s="135">
        <f t="shared" si="969"/>
        <v>0</v>
      </c>
      <c r="Z2092" s="148" t="str">
        <f t="shared" si="978"/>
        <v>A+J=</v>
      </c>
      <c r="AA2092" s="140">
        <f t="shared" si="979"/>
        <v>46162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4"/>
      <c r="DX2092" s="1"/>
      <c r="DY2092" s="1"/>
      <c r="DZ2092" s="1"/>
      <c r="EA2092" s="1"/>
      <c r="EB2092" s="1"/>
      <c r="EC2092" s="1"/>
    </row>
    <row r="2093" spans="1:133" ht="15" x14ac:dyDescent="0.2">
      <c r="A2093" s="134">
        <f t="shared" si="970"/>
        <v>46146</v>
      </c>
      <c r="B2093" s="135">
        <f t="shared" si="962"/>
        <v>651.99640306999993</v>
      </c>
      <c r="C2093" s="220">
        <f t="shared" si="961"/>
        <v>444.17642172680928</v>
      </c>
      <c r="D2093" s="136">
        <f t="shared" si="971"/>
        <v>6997.15</v>
      </c>
      <c r="E2093" s="137">
        <f t="shared" si="983"/>
        <v>7036.33</v>
      </c>
      <c r="F2093" s="138">
        <f t="shared" si="984"/>
        <v>46101</v>
      </c>
      <c r="G2093" s="139">
        <f t="shared" si="963"/>
        <v>5.5994226220676957E-3</v>
      </c>
      <c r="H2093" s="140">
        <f t="shared" si="976"/>
        <v>46162</v>
      </c>
      <c r="I2093" s="140">
        <f t="shared" si="964"/>
        <v>46162</v>
      </c>
      <c r="J2093" s="141">
        <f t="shared" si="972"/>
        <v>20</v>
      </c>
      <c r="K2093" s="141">
        <f t="shared" si="960"/>
        <v>8</v>
      </c>
      <c r="L2093" s="8">
        <f t="shared" si="973"/>
        <v>1.0022360100000001</v>
      </c>
      <c r="M2093" s="142">
        <f t="shared" si="985"/>
        <v>1.00559942</v>
      </c>
      <c r="N2093" s="142">
        <f t="shared" si="980"/>
        <v>1.4610884576673826</v>
      </c>
      <c r="O2093" s="135">
        <f t="shared" si="982"/>
        <v>1.4643554599999999</v>
      </c>
      <c r="P2093" s="135">
        <f t="shared" si="965"/>
        <v>650.43216834999998</v>
      </c>
      <c r="Q2093" s="190">
        <f t="shared" si="977"/>
        <v>0</v>
      </c>
      <c r="R2093" s="191">
        <f t="shared" si="974"/>
        <v>0</v>
      </c>
      <c r="S2093" s="135">
        <f t="shared" si="966"/>
        <v>0</v>
      </c>
      <c r="T2093" s="145">
        <f t="shared" si="975"/>
        <v>7.8600000000000003E-2</v>
      </c>
      <c r="U2093" s="143">
        <f t="shared" si="981"/>
        <v>8</v>
      </c>
      <c r="V2093" s="143">
        <v>252</v>
      </c>
      <c r="W2093" s="142">
        <f t="shared" si="967"/>
        <v>1.0024049159999999</v>
      </c>
      <c r="X2093" s="135">
        <f t="shared" si="968"/>
        <v>1.56423472</v>
      </c>
      <c r="Y2093" s="135">
        <f t="shared" si="969"/>
        <v>0</v>
      </c>
      <c r="Z2093" s="148" t="str">
        <f t="shared" si="978"/>
        <v>A+J=</v>
      </c>
      <c r="AA2093" s="140">
        <f t="shared" si="979"/>
        <v>46162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4"/>
      <c r="DX2093" s="1"/>
      <c r="DY2093" s="1"/>
      <c r="DZ2093" s="1"/>
      <c r="EA2093" s="1"/>
      <c r="EB2093" s="1"/>
      <c r="EC2093" s="1"/>
    </row>
    <row r="2094" spans="1:133" ht="15" x14ac:dyDescent="0.2">
      <c r="A2094" s="134">
        <f t="shared" si="970"/>
        <v>46147</v>
      </c>
      <c r="B2094" s="135">
        <f t="shared" si="962"/>
        <v>652.37431201999993</v>
      </c>
      <c r="C2094" s="220">
        <f t="shared" si="961"/>
        <v>444.17642172680928</v>
      </c>
      <c r="D2094" s="136">
        <f t="shared" si="971"/>
        <v>6997.15</v>
      </c>
      <c r="E2094" s="137">
        <f t="shared" si="983"/>
        <v>7036.33</v>
      </c>
      <c r="F2094" s="138">
        <f t="shared" si="984"/>
        <v>46101</v>
      </c>
      <c r="G2094" s="139">
        <f t="shared" si="963"/>
        <v>5.5994226220676957E-3</v>
      </c>
      <c r="H2094" s="140">
        <f t="shared" si="976"/>
        <v>46162</v>
      </c>
      <c r="I2094" s="140">
        <f t="shared" si="964"/>
        <v>46162</v>
      </c>
      <c r="J2094" s="141">
        <f t="shared" si="972"/>
        <v>20</v>
      </c>
      <c r="K2094" s="141">
        <f t="shared" ref="K2094:K2157" si="986">(J2094-(NETWORKDAYS(A2094,I2094,AD$148:AD$502)-1))</f>
        <v>9</v>
      </c>
      <c r="L2094" s="8">
        <f t="shared" si="973"/>
        <v>1.0025158700000001</v>
      </c>
      <c r="M2094" s="142">
        <f t="shared" si="985"/>
        <v>1.00559942</v>
      </c>
      <c r="N2094" s="142">
        <f t="shared" si="980"/>
        <v>1.4610884576673826</v>
      </c>
      <c r="O2094" s="135">
        <f t="shared" si="982"/>
        <v>1.46476436</v>
      </c>
      <c r="P2094" s="135">
        <f t="shared" si="965"/>
        <v>650.61379208999995</v>
      </c>
      <c r="Q2094" s="190">
        <f t="shared" si="977"/>
        <v>0</v>
      </c>
      <c r="R2094" s="191">
        <f t="shared" si="974"/>
        <v>0</v>
      </c>
      <c r="S2094" s="135">
        <f t="shared" si="966"/>
        <v>0</v>
      </c>
      <c r="T2094" s="145">
        <f t="shared" si="975"/>
        <v>7.8600000000000003E-2</v>
      </c>
      <c r="U2094" s="143">
        <f t="shared" si="981"/>
        <v>9</v>
      </c>
      <c r="V2094" s="143">
        <v>252</v>
      </c>
      <c r="W2094" s="142">
        <f t="shared" si="967"/>
        <v>1.002705937</v>
      </c>
      <c r="X2094" s="135">
        <f t="shared" si="968"/>
        <v>1.7605199300000001</v>
      </c>
      <c r="Y2094" s="135">
        <f t="shared" si="969"/>
        <v>0</v>
      </c>
      <c r="Z2094" s="148" t="str">
        <f t="shared" si="978"/>
        <v>A+J=</v>
      </c>
      <c r="AA2094" s="140">
        <f t="shared" si="979"/>
        <v>46162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4"/>
      <c r="DX2094" s="1"/>
      <c r="DY2094" s="1"/>
      <c r="DZ2094" s="1"/>
      <c r="EA2094" s="1"/>
      <c r="EB2094" s="1"/>
      <c r="EC2094" s="1"/>
    </row>
    <row r="2095" spans="1:133" ht="15" x14ac:dyDescent="0.2">
      <c r="A2095" s="134">
        <f t="shared" si="970"/>
        <v>46148</v>
      </c>
      <c r="B2095" s="135">
        <f t="shared" si="962"/>
        <v>652.75243343</v>
      </c>
      <c r="C2095" s="220">
        <f t="shared" si="961"/>
        <v>444.17642172680928</v>
      </c>
      <c r="D2095" s="136">
        <f t="shared" si="971"/>
        <v>6997.15</v>
      </c>
      <c r="E2095" s="137">
        <f t="shared" si="983"/>
        <v>7036.33</v>
      </c>
      <c r="F2095" s="138">
        <f t="shared" si="984"/>
        <v>46101</v>
      </c>
      <c r="G2095" s="139">
        <f t="shared" si="963"/>
        <v>5.5994226220676957E-3</v>
      </c>
      <c r="H2095" s="140">
        <f t="shared" si="976"/>
        <v>46162</v>
      </c>
      <c r="I2095" s="140">
        <f t="shared" si="964"/>
        <v>46162</v>
      </c>
      <c r="J2095" s="141">
        <f t="shared" si="972"/>
        <v>20</v>
      </c>
      <c r="K2095" s="141">
        <f t="shared" si="986"/>
        <v>10</v>
      </c>
      <c r="L2095" s="8">
        <f t="shared" si="973"/>
        <v>1.0027957999999999</v>
      </c>
      <c r="M2095" s="142">
        <f t="shared" si="985"/>
        <v>1.00559942</v>
      </c>
      <c r="N2095" s="142">
        <f t="shared" si="980"/>
        <v>1.4610884576673826</v>
      </c>
      <c r="O2095" s="135">
        <f t="shared" si="982"/>
        <v>1.4651733600000001</v>
      </c>
      <c r="P2095" s="135">
        <f t="shared" si="965"/>
        <v>650.79546025000002</v>
      </c>
      <c r="Q2095" s="190">
        <f t="shared" si="977"/>
        <v>0</v>
      </c>
      <c r="R2095" s="191">
        <f t="shared" si="974"/>
        <v>0</v>
      </c>
      <c r="S2095" s="135">
        <f t="shared" si="966"/>
        <v>0</v>
      </c>
      <c r="T2095" s="145">
        <f t="shared" si="975"/>
        <v>7.8600000000000003E-2</v>
      </c>
      <c r="U2095" s="143">
        <f t="shared" si="981"/>
        <v>10</v>
      </c>
      <c r="V2095" s="143">
        <v>252</v>
      </c>
      <c r="W2095" s="142">
        <f t="shared" si="967"/>
        <v>1.003007048</v>
      </c>
      <c r="X2095" s="135">
        <f t="shared" si="968"/>
        <v>1.9569731800000001</v>
      </c>
      <c r="Y2095" s="135">
        <f t="shared" si="969"/>
        <v>0</v>
      </c>
      <c r="Z2095" s="148" t="str">
        <f t="shared" si="978"/>
        <v>A+J=</v>
      </c>
      <c r="AA2095" s="140">
        <f t="shared" si="979"/>
        <v>46162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4"/>
      <c r="DX2095" s="1"/>
      <c r="DY2095" s="1"/>
      <c r="DZ2095" s="1"/>
      <c r="EA2095" s="1"/>
      <c r="EB2095" s="1"/>
      <c r="EC2095" s="1"/>
    </row>
    <row r="2096" spans="1:133" ht="15" x14ac:dyDescent="0.2">
      <c r="A2096" s="134">
        <f t="shared" si="970"/>
        <v>46149</v>
      </c>
      <c r="B2096" s="135">
        <f t="shared" si="962"/>
        <v>653.13077696999994</v>
      </c>
      <c r="C2096" s="220">
        <f t="shared" si="961"/>
        <v>444.17642172680928</v>
      </c>
      <c r="D2096" s="136">
        <f t="shared" si="971"/>
        <v>6997.15</v>
      </c>
      <c r="E2096" s="137">
        <f t="shared" si="983"/>
        <v>7036.33</v>
      </c>
      <c r="F2096" s="138">
        <f t="shared" si="984"/>
        <v>46101</v>
      </c>
      <c r="G2096" s="139">
        <f t="shared" si="963"/>
        <v>5.5994226220676957E-3</v>
      </c>
      <c r="H2096" s="140">
        <f t="shared" si="976"/>
        <v>46162</v>
      </c>
      <c r="I2096" s="140">
        <f t="shared" si="964"/>
        <v>46162</v>
      </c>
      <c r="J2096" s="141">
        <f t="shared" si="972"/>
        <v>20</v>
      </c>
      <c r="K2096" s="141">
        <f t="shared" si="986"/>
        <v>11</v>
      </c>
      <c r="L2096" s="8">
        <f t="shared" si="973"/>
        <v>1.0030758099999999</v>
      </c>
      <c r="M2096" s="142">
        <f t="shared" si="985"/>
        <v>1.00559942</v>
      </c>
      <c r="N2096" s="142">
        <f t="shared" si="980"/>
        <v>1.4610884576673826</v>
      </c>
      <c r="O2096" s="135">
        <f t="shared" si="982"/>
        <v>1.4655824799999999</v>
      </c>
      <c r="P2096" s="135">
        <f t="shared" si="965"/>
        <v>650.97718170999997</v>
      </c>
      <c r="Q2096" s="190">
        <f t="shared" si="977"/>
        <v>0</v>
      </c>
      <c r="R2096" s="191">
        <f t="shared" si="974"/>
        <v>0</v>
      </c>
      <c r="S2096" s="135">
        <f t="shared" si="966"/>
        <v>0</v>
      </c>
      <c r="T2096" s="145">
        <f t="shared" si="975"/>
        <v>7.8600000000000003E-2</v>
      </c>
      <c r="U2096" s="143">
        <f t="shared" si="981"/>
        <v>11</v>
      </c>
      <c r="V2096" s="143">
        <v>252</v>
      </c>
      <c r="W2096" s="142">
        <f t="shared" si="967"/>
        <v>1.0033082499999999</v>
      </c>
      <c r="X2096" s="135">
        <f t="shared" si="968"/>
        <v>2.1535952599999999</v>
      </c>
      <c r="Y2096" s="135">
        <f t="shared" si="969"/>
        <v>0</v>
      </c>
      <c r="Z2096" s="148" t="str">
        <f t="shared" si="978"/>
        <v>A+J=</v>
      </c>
      <c r="AA2096" s="140">
        <f t="shared" si="979"/>
        <v>46162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4"/>
      <c r="DX2096" s="1"/>
      <c r="DY2096" s="1"/>
      <c r="DZ2096" s="1"/>
      <c r="EA2096" s="1"/>
      <c r="EB2096" s="1"/>
      <c r="EC2096" s="1"/>
    </row>
    <row r="2097" spans="1:133" ht="15" x14ac:dyDescent="0.2">
      <c r="A2097" s="134">
        <f t="shared" si="970"/>
        <v>46150</v>
      </c>
      <c r="B2097" s="135">
        <f t="shared" si="962"/>
        <v>653.50934207</v>
      </c>
      <c r="C2097" s="220">
        <f t="shared" si="961"/>
        <v>444.17642172680928</v>
      </c>
      <c r="D2097" s="136">
        <f t="shared" si="971"/>
        <v>6997.15</v>
      </c>
      <c r="E2097" s="137">
        <f t="shared" si="983"/>
        <v>7036.33</v>
      </c>
      <c r="F2097" s="138">
        <f t="shared" si="984"/>
        <v>46101</v>
      </c>
      <c r="G2097" s="139">
        <f t="shared" si="963"/>
        <v>5.5994226220676957E-3</v>
      </c>
      <c r="H2097" s="140">
        <f t="shared" si="976"/>
        <v>46162</v>
      </c>
      <c r="I2097" s="140">
        <f t="shared" si="964"/>
        <v>46162</v>
      </c>
      <c r="J2097" s="141">
        <f t="shared" si="972"/>
        <v>20</v>
      </c>
      <c r="K2097" s="141">
        <f t="shared" si="986"/>
        <v>12</v>
      </c>
      <c r="L2097" s="8">
        <f t="shared" si="973"/>
        <v>1.0033559000000001</v>
      </c>
      <c r="M2097" s="142">
        <f t="shared" si="985"/>
        <v>1.00559942</v>
      </c>
      <c r="N2097" s="142">
        <f t="shared" si="980"/>
        <v>1.4610884576673826</v>
      </c>
      <c r="O2097" s="135">
        <f t="shared" si="982"/>
        <v>1.4659917200000001</v>
      </c>
      <c r="P2097" s="135">
        <f t="shared" si="965"/>
        <v>651.15895647000002</v>
      </c>
      <c r="Q2097" s="190">
        <f t="shared" si="977"/>
        <v>0</v>
      </c>
      <c r="R2097" s="191">
        <f t="shared" si="974"/>
        <v>0</v>
      </c>
      <c r="S2097" s="135">
        <f t="shared" si="966"/>
        <v>0</v>
      </c>
      <c r="T2097" s="145">
        <f t="shared" si="975"/>
        <v>7.8600000000000003E-2</v>
      </c>
      <c r="U2097" s="143">
        <f t="shared" si="981"/>
        <v>12</v>
      </c>
      <c r="V2097" s="143">
        <v>252</v>
      </c>
      <c r="W2097" s="142">
        <f t="shared" si="967"/>
        <v>1.003609542</v>
      </c>
      <c r="X2097" s="135">
        <f t="shared" si="968"/>
        <v>2.3503856000000001</v>
      </c>
      <c r="Y2097" s="135">
        <f t="shared" si="969"/>
        <v>0</v>
      </c>
      <c r="Z2097" s="148" t="str">
        <f t="shared" si="978"/>
        <v>A+J=</v>
      </c>
      <c r="AA2097" s="140">
        <f t="shared" si="979"/>
        <v>46162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4"/>
      <c r="DX2097" s="1"/>
      <c r="DY2097" s="1"/>
      <c r="DZ2097" s="1"/>
      <c r="EA2097" s="1"/>
      <c r="EB2097" s="1"/>
      <c r="EC2097" s="1"/>
    </row>
    <row r="2098" spans="1:133" ht="15" x14ac:dyDescent="0.2">
      <c r="A2098" s="134">
        <f t="shared" si="970"/>
        <v>46151</v>
      </c>
      <c r="B2098" s="135">
        <f t="shared" si="962"/>
        <v>653.88811991</v>
      </c>
      <c r="C2098" s="220">
        <f t="shared" si="961"/>
        <v>444.17642172680928</v>
      </c>
      <c r="D2098" s="136">
        <f t="shared" si="971"/>
        <v>6997.15</v>
      </c>
      <c r="E2098" s="137">
        <f t="shared" si="983"/>
        <v>7036.33</v>
      </c>
      <c r="F2098" s="138">
        <f t="shared" si="984"/>
        <v>46101</v>
      </c>
      <c r="G2098" s="139">
        <f t="shared" si="963"/>
        <v>5.5994226220676957E-3</v>
      </c>
      <c r="H2098" s="140">
        <f t="shared" si="976"/>
        <v>46162</v>
      </c>
      <c r="I2098" s="140">
        <f t="shared" si="964"/>
        <v>46162</v>
      </c>
      <c r="J2098" s="141">
        <f t="shared" si="972"/>
        <v>20</v>
      </c>
      <c r="K2098" s="141">
        <f t="shared" si="986"/>
        <v>13</v>
      </c>
      <c r="L2098" s="8">
        <f t="shared" si="973"/>
        <v>1.0036360600000001</v>
      </c>
      <c r="M2098" s="142">
        <f t="shared" si="985"/>
        <v>1.00559942</v>
      </c>
      <c r="N2098" s="142">
        <f t="shared" si="980"/>
        <v>1.4610884576673826</v>
      </c>
      <c r="O2098" s="135">
        <f t="shared" si="982"/>
        <v>1.4664010599999999</v>
      </c>
      <c r="P2098" s="135">
        <f t="shared" si="965"/>
        <v>651.34077563999995</v>
      </c>
      <c r="Q2098" s="190">
        <f t="shared" si="977"/>
        <v>0</v>
      </c>
      <c r="R2098" s="191">
        <f t="shared" si="974"/>
        <v>0</v>
      </c>
      <c r="S2098" s="135">
        <f t="shared" si="966"/>
        <v>0</v>
      </c>
      <c r="T2098" s="145">
        <f t="shared" si="975"/>
        <v>7.8600000000000003E-2</v>
      </c>
      <c r="U2098" s="143">
        <f t="shared" si="981"/>
        <v>13</v>
      </c>
      <c r="V2098" s="143">
        <v>252</v>
      </c>
      <c r="W2098" s="142">
        <f t="shared" si="967"/>
        <v>1.0039109239999999</v>
      </c>
      <c r="X2098" s="135">
        <f t="shared" si="968"/>
        <v>2.54734427</v>
      </c>
      <c r="Y2098" s="135">
        <f t="shared" si="969"/>
        <v>0</v>
      </c>
      <c r="Z2098" s="148" t="str">
        <f t="shared" si="978"/>
        <v>A+J=</v>
      </c>
      <c r="AA2098" s="140">
        <f t="shared" si="979"/>
        <v>46162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4"/>
      <c r="DX2098" s="1"/>
      <c r="DY2098" s="1"/>
      <c r="DZ2098" s="1"/>
      <c r="EA2098" s="1"/>
      <c r="EB2098" s="1"/>
      <c r="EC2098" s="1"/>
    </row>
    <row r="2099" spans="1:133" ht="15" x14ac:dyDescent="0.2">
      <c r="A2099" s="134">
        <f t="shared" si="970"/>
        <v>46152</v>
      </c>
      <c r="B2099" s="135">
        <f t="shared" si="962"/>
        <v>653.88811991</v>
      </c>
      <c r="C2099" s="220">
        <f t="shared" si="961"/>
        <v>444.17642172680928</v>
      </c>
      <c r="D2099" s="136">
        <f t="shared" si="971"/>
        <v>6997.15</v>
      </c>
      <c r="E2099" s="137">
        <f t="shared" si="983"/>
        <v>7036.33</v>
      </c>
      <c r="F2099" s="138">
        <f t="shared" si="984"/>
        <v>46101</v>
      </c>
      <c r="G2099" s="139">
        <f t="shared" si="963"/>
        <v>5.5994226220676957E-3</v>
      </c>
      <c r="H2099" s="140">
        <f t="shared" si="976"/>
        <v>46162</v>
      </c>
      <c r="I2099" s="140">
        <f t="shared" si="964"/>
        <v>46162</v>
      </c>
      <c r="J2099" s="141">
        <f t="shared" si="972"/>
        <v>20</v>
      </c>
      <c r="K2099" s="141">
        <f t="shared" si="986"/>
        <v>13</v>
      </c>
      <c r="L2099" s="8">
        <f t="shared" si="973"/>
        <v>1.0036360600000001</v>
      </c>
      <c r="M2099" s="142">
        <f t="shared" si="985"/>
        <v>1.00559942</v>
      </c>
      <c r="N2099" s="142">
        <f t="shared" si="980"/>
        <v>1.4610884576673826</v>
      </c>
      <c r="O2099" s="135">
        <f t="shared" si="982"/>
        <v>1.4664010599999999</v>
      </c>
      <c r="P2099" s="135">
        <f t="shared" si="965"/>
        <v>651.34077563999995</v>
      </c>
      <c r="Q2099" s="190">
        <f t="shared" si="977"/>
        <v>0</v>
      </c>
      <c r="R2099" s="191">
        <f t="shared" si="974"/>
        <v>0</v>
      </c>
      <c r="S2099" s="135">
        <f t="shared" si="966"/>
        <v>0</v>
      </c>
      <c r="T2099" s="145">
        <f t="shared" si="975"/>
        <v>7.8600000000000003E-2</v>
      </c>
      <c r="U2099" s="143">
        <f t="shared" si="981"/>
        <v>13</v>
      </c>
      <c r="V2099" s="143">
        <v>252</v>
      </c>
      <c r="W2099" s="142">
        <f t="shared" si="967"/>
        <v>1.0039109239999999</v>
      </c>
      <c r="X2099" s="135">
        <f t="shared" si="968"/>
        <v>2.54734427</v>
      </c>
      <c r="Y2099" s="135">
        <f t="shared" si="969"/>
        <v>0</v>
      </c>
      <c r="Z2099" s="148" t="str">
        <f t="shared" si="978"/>
        <v>A+J=</v>
      </c>
      <c r="AA2099" s="140">
        <f t="shared" si="979"/>
        <v>46162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4"/>
      <c r="DX2099" s="1"/>
      <c r="DY2099" s="1"/>
      <c r="DZ2099" s="1"/>
      <c r="EA2099" s="1"/>
      <c r="EB2099" s="1"/>
      <c r="EC2099" s="1"/>
    </row>
    <row r="2100" spans="1:133" ht="15" x14ac:dyDescent="0.2">
      <c r="A2100" s="134">
        <f t="shared" si="970"/>
        <v>46153</v>
      </c>
      <c r="B2100" s="135">
        <f t="shared" si="962"/>
        <v>653.88811991</v>
      </c>
      <c r="C2100" s="220">
        <f t="shared" si="961"/>
        <v>444.17642172680928</v>
      </c>
      <c r="D2100" s="136">
        <f t="shared" si="971"/>
        <v>6997.15</v>
      </c>
      <c r="E2100" s="137">
        <f t="shared" si="983"/>
        <v>7036.33</v>
      </c>
      <c r="F2100" s="138">
        <f t="shared" si="984"/>
        <v>46101</v>
      </c>
      <c r="G2100" s="139">
        <f t="shared" si="963"/>
        <v>5.5994226220676957E-3</v>
      </c>
      <c r="H2100" s="140">
        <f t="shared" si="976"/>
        <v>46162</v>
      </c>
      <c r="I2100" s="140">
        <f t="shared" si="964"/>
        <v>46162</v>
      </c>
      <c r="J2100" s="141">
        <f t="shared" si="972"/>
        <v>20</v>
      </c>
      <c r="K2100" s="141">
        <f t="shared" si="986"/>
        <v>13</v>
      </c>
      <c r="L2100" s="8">
        <f t="shared" si="973"/>
        <v>1.0036360600000001</v>
      </c>
      <c r="M2100" s="142">
        <f t="shared" si="985"/>
        <v>1.00559942</v>
      </c>
      <c r="N2100" s="142">
        <f t="shared" si="980"/>
        <v>1.4610884576673826</v>
      </c>
      <c r="O2100" s="135">
        <f t="shared" si="982"/>
        <v>1.4664010599999999</v>
      </c>
      <c r="P2100" s="135">
        <f t="shared" si="965"/>
        <v>651.34077563999995</v>
      </c>
      <c r="Q2100" s="190">
        <f t="shared" si="977"/>
        <v>0</v>
      </c>
      <c r="R2100" s="191">
        <f t="shared" si="974"/>
        <v>0</v>
      </c>
      <c r="S2100" s="135">
        <f t="shared" si="966"/>
        <v>0</v>
      </c>
      <c r="T2100" s="145">
        <f t="shared" si="975"/>
        <v>7.8600000000000003E-2</v>
      </c>
      <c r="U2100" s="143">
        <f t="shared" si="981"/>
        <v>13</v>
      </c>
      <c r="V2100" s="143">
        <v>252</v>
      </c>
      <c r="W2100" s="142">
        <f t="shared" si="967"/>
        <v>1.0039109239999999</v>
      </c>
      <c r="X2100" s="135">
        <f t="shared" si="968"/>
        <v>2.54734427</v>
      </c>
      <c r="Y2100" s="135">
        <f t="shared" si="969"/>
        <v>0</v>
      </c>
      <c r="Z2100" s="148" t="str">
        <f t="shared" si="978"/>
        <v>A+J=</v>
      </c>
      <c r="AA2100" s="140">
        <f t="shared" si="979"/>
        <v>46162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4"/>
      <c r="DX2100" s="1"/>
      <c r="DY2100" s="1"/>
      <c r="DZ2100" s="1"/>
      <c r="EA2100" s="1"/>
      <c r="EB2100" s="1"/>
      <c r="EC2100" s="1"/>
    </row>
    <row r="2101" spans="1:133" ht="15" x14ac:dyDescent="0.2">
      <c r="A2101" s="134">
        <f t="shared" si="970"/>
        <v>46154</v>
      </c>
      <c r="B2101" s="135">
        <f t="shared" si="962"/>
        <v>654.26712462</v>
      </c>
      <c r="C2101" s="220">
        <f t="shared" si="961"/>
        <v>444.17642172680928</v>
      </c>
      <c r="D2101" s="136">
        <f t="shared" si="971"/>
        <v>6997.15</v>
      </c>
      <c r="E2101" s="137">
        <f t="shared" si="983"/>
        <v>7036.33</v>
      </c>
      <c r="F2101" s="138">
        <f t="shared" si="984"/>
        <v>46101</v>
      </c>
      <c r="G2101" s="139">
        <f t="shared" si="963"/>
        <v>5.5994226220676957E-3</v>
      </c>
      <c r="H2101" s="140">
        <f t="shared" si="976"/>
        <v>46162</v>
      </c>
      <c r="I2101" s="140">
        <f t="shared" si="964"/>
        <v>46162</v>
      </c>
      <c r="J2101" s="141">
        <f t="shared" si="972"/>
        <v>20</v>
      </c>
      <c r="K2101" s="141">
        <f t="shared" si="986"/>
        <v>14</v>
      </c>
      <c r="L2101" s="8">
        <f t="shared" si="973"/>
        <v>1.0039163099999999</v>
      </c>
      <c r="M2101" s="142">
        <f t="shared" si="985"/>
        <v>1.00559942</v>
      </c>
      <c r="N2101" s="142">
        <f t="shared" si="980"/>
        <v>1.4610884576673826</v>
      </c>
      <c r="O2101" s="135">
        <f t="shared" si="982"/>
        <v>1.4668105300000001</v>
      </c>
      <c r="P2101" s="135">
        <f t="shared" si="965"/>
        <v>651.52265255999998</v>
      </c>
      <c r="Q2101" s="190">
        <f t="shared" si="977"/>
        <v>0</v>
      </c>
      <c r="R2101" s="191">
        <f t="shared" si="974"/>
        <v>0</v>
      </c>
      <c r="S2101" s="135">
        <f t="shared" si="966"/>
        <v>0</v>
      </c>
      <c r="T2101" s="145">
        <f t="shared" si="975"/>
        <v>7.8600000000000003E-2</v>
      </c>
      <c r="U2101" s="143">
        <f t="shared" si="981"/>
        <v>14</v>
      </c>
      <c r="V2101" s="143">
        <v>252</v>
      </c>
      <c r="W2101" s="142">
        <f t="shared" si="967"/>
        <v>1.0042123970000001</v>
      </c>
      <c r="X2101" s="135">
        <f t="shared" si="968"/>
        <v>2.7444720600000001</v>
      </c>
      <c r="Y2101" s="135">
        <f t="shared" si="969"/>
        <v>0</v>
      </c>
      <c r="Z2101" s="148" t="str">
        <f t="shared" si="978"/>
        <v>A+J=</v>
      </c>
      <c r="AA2101" s="140">
        <f t="shared" si="979"/>
        <v>46162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4"/>
      <c r="DX2101" s="1"/>
      <c r="DY2101" s="1"/>
      <c r="DZ2101" s="1"/>
      <c r="EA2101" s="1"/>
      <c r="EB2101" s="1"/>
      <c r="EC2101" s="1"/>
    </row>
    <row r="2102" spans="1:133" ht="15" x14ac:dyDescent="0.2">
      <c r="A2102" s="134">
        <f t="shared" si="970"/>
        <v>46155</v>
      </c>
      <c r="B2102" s="135">
        <f t="shared" si="962"/>
        <v>654.64634293000006</v>
      </c>
      <c r="C2102" s="220">
        <f t="shared" si="961"/>
        <v>444.17642172680928</v>
      </c>
      <c r="D2102" s="136">
        <f t="shared" si="971"/>
        <v>6997.15</v>
      </c>
      <c r="E2102" s="137">
        <f t="shared" si="983"/>
        <v>7036.33</v>
      </c>
      <c r="F2102" s="138">
        <f t="shared" si="984"/>
        <v>46101</v>
      </c>
      <c r="G2102" s="139">
        <f t="shared" si="963"/>
        <v>5.5994226220676957E-3</v>
      </c>
      <c r="H2102" s="140">
        <f t="shared" si="976"/>
        <v>46162</v>
      </c>
      <c r="I2102" s="140">
        <f t="shared" si="964"/>
        <v>46162</v>
      </c>
      <c r="J2102" s="141">
        <f t="shared" si="972"/>
        <v>20</v>
      </c>
      <c r="K2102" s="141">
        <f t="shared" si="986"/>
        <v>15</v>
      </c>
      <c r="L2102" s="8">
        <f t="shared" si="973"/>
        <v>1.00419663</v>
      </c>
      <c r="M2102" s="142">
        <f t="shared" si="985"/>
        <v>1.00559942</v>
      </c>
      <c r="N2102" s="142">
        <f t="shared" si="980"/>
        <v>1.4610884576673826</v>
      </c>
      <c r="O2102" s="135">
        <f t="shared" si="982"/>
        <v>1.4672201</v>
      </c>
      <c r="P2102" s="135">
        <f t="shared" si="965"/>
        <v>651.70457390000001</v>
      </c>
      <c r="Q2102" s="190">
        <f t="shared" si="977"/>
        <v>0</v>
      </c>
      <c r="R2102" s="191">
        <f t="shared" si="974"/>
        <v>0</v>
      </c>
      <c r="S2102" s="135">
        <f t="shared" si="966"/>
        <v>0</v>
      </c>
      <c r="T2102" s="145">
        <f t="shared" si="975"/>
        <v>7.8600000000000003E-2</v>
      </c>
      <c r="U2102" s="143">
        <f t="shared" si="981"/>
        <v>15</v>
      </c>
      <c r="V2102" s="143">
        <v>252</v>
      </c>
      <c r="W2102" s="142">
        <f t="shared" si="967"/>
        <v>1.004513961</v>
      </c>
      <c r="X2102" s="135">
        <f t="shared" si="968"/>
        <v>2.9417690300000001</v>
      </c>
      <c r="Y2102" s="135">
        <f t="shared" si="969"/>
        <v>0</v>
      </c>
      <c r="Z2102" s="148" t="str">
        <f t="shared" si="978"/>
        <v>A+J=</v>
      </c>
      <c r="AA2102" s="140">
        <f t="shared" si="979"/>
        <v>46162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4"/>
      <c r="DX2102" s="1"/>
      <c r="DY2102" s="1"/>
      <c r="DZ2102" s="1"/>
      <c r="EA2102" s="1"/>
      <c r="EB2102" s="1"/>
      <c r="EC2102" s="1"/>
    </row>
    <row r="2103" spans="1:133" ht="15" x14ac:dyDescent="0.2">
      <c r="A2103" s="134">
        <f t="shared" si="970"/>
        <v>46156</v>
      </c>
      <c r="B2103" s="135">
        <f t="shared" si="962"/>
        <v>655.02578318000008</v>
      </c>
      <c r="C2103" s="220">
        <f t="shared" si="961"/>
        <v>444.17642172680928</v>
      </c>
      <c r="D2103" s="136">
        <f t="shared" si="971"/>
        <v>6997.15</v>
      </c>
      <c r="E2103" s="137">
        <f t="shared" si="983"/>
        <v>7036.33</v>
      </c>
      <c r="F2103" s="138">
        <f t="shared" si="984"/>
        <v>46101</v>
      </c>
      <c r="G2103" s="139">
        <f t="shared" si="963"/>
        <v>5.5994226220676957E-3</v>
      </c>
      <c r="H2103" s="140">
        <f t="shared" si="976"/>
        <v>46162</v>
      </c>
      <c r="I2103" s="140">
        <f t="shared" si="964"/>
        <v>46162</v>
      </c>
      <c r="J2103" s="141">
        <f t="shared" si="972"/>
        <v>20</v>
      </c>
      <c r="K2103" s="141">
        <f t="shared" si="986"/>
        <v>16</v>
      </c>
      <c r="L2103" s="8">
        <f t="shared" si="973"/>
        <v>1.0044770300000001</v>
      </c>
      <c r="M2103" s="142">
        <f t="shared" si="985"/>
        <v>1.00559942</v>
      </c>
      <c r="N2103" s="142">
        <f t="shared" si="980"/>
        <v>1.4610884576673826</v>
      </c>
      <c r="O2103" s="135">
        <f t="shared" si="982"/>
        <v>1.4676297899999999</v>
      </c>
      <c r="P2103" s="135">
        <f t="shared" si="965"/>
        <v>651.88654854000004</v>
      </c>
      <c r="Q2103" s="190">
        <f t="shared" si="977"/>
        <v>0</v>
      </c>
      <c r="R2103" s="191">
        <f t="shared" si="974"/>
        <v>0</v>
      </c>
      <c r="S2103" s="135">
        <f t="shared" si="966"/>
        <v>0</v>
      </c>
      <c r="T2103" s="145">
        <f t="shared" si="975"/>
        <v>7.8600000000000003E-2</v>
      </c>
      <c r="U2103" s="143">
        <f t="shared" si="981"/>
        <v>16</v>
      </c>
      <c r="V2103" s="143">
        <v>252</v>
      </c>
      <c r="W2103" s="142">
        <f t="shared" si="967"/>
        <v>1.0048156150000001</v>
      </c>
      <c r="X2103" s="135">
        <f t="shared" si="968"/>
        <v>3.1392346400000002</v>
      </c>
      <c r="Y2103" s="135">
        <f t="shared" si="969"/>
        <v>0</v>
      </c>
      <c r="Z2103" s="148" t="str">
        <f t="shared" si="978"/>
        <v>A+J=</v>
      </c>
      <c r="AA2103" s="140">
        <f t="shared" si="979"/>
        <v>46162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4"/>
      <c r="DX2103" s="1"/>
      <c r="DY2103" s="1"/>
      <c r="DZ2103" s="1"/>
      <c r="EA2103" s="1"/>
      <c r="EB2103" s="1"/>
      <c r="EC2103" s="1"/>
    </row>
    <row r="2104" spans="1:133" ht="15" x14ac:dyDescent="0.2">
      <c r="A2104" s="134">
        <f t="shared" si="970"/>
        <v>46157</v>
      </c>
      <c r="B2104" s="135">
        <f t="shared" si="962"/>
        <v>655.40544613000009</v>
      </c>
      <c r="C2104" s="220">
        <f t="shared" si="961"/>
        <v>444.17642172680928</v>
      </c>
      <c r="D2104" s="136">
        <f t="shared" si="971"/>
        <v>6997.15</v>
      </c>
      <c r="E2104" s="137">
        <f t="shared" si="983"/>
        <v>7036.33</v>
      </c>
      <c r="F2104" s="138">
        <f t="shared" si="984"/>
        <v>46101</v>
      </c>
      <c r="G2104" s="139">
        <f t="shared" si="963"/>
        <v>5.5994226220676957E-3</v>
      </c>
      <c r="H2104" s="140">
        <f t="shared" si="976"/>
        <v>46162</v>
      </c>
      <c r="I2104" s="140">
        <f t="shared" si="964"/>
        <v>46162</v>
      </c>
      <c r="J2104" s="141">
        <f t="shared" si="972"/>
        <v>20</v>
      </c>
      <c r="K2104" s="141">
        <f t="shared" si="986"/>
        <v>17</v>
      </c>
      <c r="L2104" s="8">
        <f t="shared" si="973"/>
        <v>1.0047575099999999</v>
      </c>
      <c r="M2104" s="142">
        <f t="shared" si="985"/>
        <v>1.00559942</v>
      </c>
      <c r="N2104" s="142">
        <f t="shared" si="980"/>
        <v>1.4610884576673826</v>
      </c>
      <c r="O2104" s="135">
        <f t="shared" si="982"/>
        <v>1.4680396</v>
      </c>
      <c r="P2104" s="135">
        <f t="shared" si="965"/>
        <v>652.06857648000005</v>
      </c>
      <c r="Q2104" s="190">
        <f t="shared" si="977"/>
        <v>0</v>
      </c>
      <c r="R2104" s="191">
        <f t="shared" si="974"/>
        <v>0</v>
      </c>
      <c r="S2104" s="135">
        <f t="shared" si="966"/>
        <v>0</v>
      </c>
      <c r="T2104" s="145">
        <f t="shared" si="975"/>
        <v>7.8600000000000003E-2</v>
      </c>
      <c r="U2104" s="143">
        <f t="shared" si="981"/>
        <v>17</v>
      </c>
      <c r="V2104" s="143">
        <v>252</v>
      </c>
      <c r="W2104" s="142">
        <f t="shared" si="967"/>
        <v>1.0051173600000001</v>
      </c>
      <c r="X2104" s="135">
        <f t="shared" si="968"/>
        <v>3.3368696500000001</v>
      </c>
      <c r="Y2104" s="135">
        <f t="shared" si="969"/>
        <v>0</v>
      </c>
      <c r="Z2104" s="148" t="str">
        <f t="shared" si="978"/>
        <v>A+J=</v>
      </c>
      <c r="AA2104" s="140">
        <f t="shared" si="979"/>
        <v>46162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4"/>
      <c r="DX2104" s="1"/>
      <c r="DY2104" s="1"/>
      <c r="DZ2104" s="1"/>
      <c r="EA2104" s="1"/>
      <c r="EB2104" s="1"/>
      <c r="EC2104" s="1"/>
    </row>
    <row r="2105" spans="1:133" ht="15" x14ac:dyDescent="0.2">
      <c r="A2105" s="134">
        <f t="shared" si="970"/>
        <v>46158</v>
      </c>
      <c r="B2105" s="135">
        <f t="shared" si="962"/>
        <v>655.78532741000004</v>
      </c>
      <c r="C2105" s="220">
        <f t="shared" si="961"/>
        <v>444.17642172680928</v>
      </c>
      <c r="D2105" s="136">
        <f t="shared" si="971"/>
        <v>6997.15</v>
      </c>
      <c r="E2105" s="137">
        <f t="shared" si="983"/>
        <v>7036.33</v>
      </c>
      <c r="F2105" s="138">
        <f t="shared" si="984"/>
        <v>46101</v>
      </c>
      <c r="G2105" s="139">
        <f t="shared" si="963"/>
        <v>5.5994226220676957E-3</v>
      </c>
      <c r="H2105" s="140">
        <f t="shared" si="976"/>
        <v>46162</v>
      </c>
      <c r="I2105" s="140">
        <f t="shared" si="964"/>
        <v>46162</v>
      </c>
      <c r="J2105" s="141">
        <f t="shared" si="972"/>
        <v>20</v>
      </c>
      <c r="K2105" s="141">
        <f t="shared" si="986"/>
        <v>18</v>
      </c>
      <c r="L2105" s="8">
        <f t="shared" si="973"/>
        <v>1.0050380699999999</v>
      </c>
      <c r="M2105" s="142">
        <f t="shared" si="985"/>
        <v>1.00559942</v>
      </c>
      <c r="N2105" s="142">
        <f t="shared" si="980"/>
        <v>1.4610884576673826</v>
      </c>
      <c r="O2105" s="135">
        <f t="shared" si="982"/>
        <v>1.4684495200000001</v>
      </c>
      <c r="P2105" s="135">
        <f t="shared" si="965"/>
        <v>652.25065328000005</v>
      </c>
      <c r="Q2105" s="190">
        <f t="shared" si="977"/>
        <v>0</v>
      </c>
      <c r="R2105" s="191">
        <f t="shared" si="974"/>
        <v>0</v>
      </c>
      <c r="S2105" s="135">
        <f t="shared" si="966"/>
        <v>0</v>
      </c>
      <c r="T2105" s="145">
        <f t="shared" si="975"/>
        <v>7.8600000000000003E-2</v>
      </c>
      <c r="U2105" s="143">
        <f t="shared" si="981"/>
        <v>18</v>
      </c>
      <c r="V2105" s="143">
        <v>252</v>
      </c>
      <c r="W2105" s="142">
        <f t="shared" si="967"/>
        <v>1.0054191960000001</v>
      </c>
      <c r="X2105" s="135">
        <f t="shared" si="968"/>
        <v>3.53467413</v>
      </c>
      <c r="Y2105" s="135">
        <f t="shared" si="969"/>
        <v>0</v>
      </c>
      <c r="Z2105" s="148" t="str">
        <f t="shared" si="978"/>
        <v>A+J=</v>
      </c>
      <c r="AA2105" s="140">
        <f t="shared" si="979"/>
        <v>46162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4"/>
      <c r="DX2105" s="1"/>
      <c r="DY2105" s="1"/>
      <c r="DZ2105" s="1"/>
      <c r="EA2105" s="1"/>
      <c r="EB2105" s="1"/>
      <c r="EC2105" s="1"/>
    </row>
    <row r="2106" spans="1:133" ht="15" x14ac:dyDescent="0.2">
      <c r="A2106" s="134">
        <f t="shared" si="970"/>
        <v>46159</v>
      </c>
      <c r="B2106" s="135">
        <f t="shared" si="962"/>
        <v>655.78532741000004</v>
      </c>
      <c r="C2106" s="220">
        <f t="shared" si="961"/>
        <v>444.17642172680928</v>
      </c>
      <c r="D2106" s="136">
        <f t="shared" si="971"/>
        <v>6997.15</v>
      </c>
      <c r="E2106" s="137">
        <f t="shared" si="983"/>
        <v>7036.33</v>
      </c>
      <c r="F2106" s="138">
        <f t="shared" si="984"/>
        <v>46101</v>
      </c>
      <c r="G2106" s="139">
        <f t="shared" si="963"/>
        <v>5.5994226220676957E-3</v>
      </c>
      <c r="H2106" s="140">
        <f t="shared" si="976"/>
        <v>46162</v>
      </c>
      <c r="I2106" s="140">
        <f t="shared" si="964"/>
        <v>46162</v>
      </c>
      <c r="J2106" s="141">
        <f t="shared" si="972"/>
        <v>20</v>
      </c>
      <c r="K2106" s="141">
        <f t="shared" si="986"/>
        <v>18</v>
      </c>
      <c r="L2106" s="8">
        <f t="shared" si="973"/>
        <v>1.0050380699999999</v>
      </c>
      <c r="M2106" s="142">
        <f t="shared" si="985"/>
        <v>1.00559942</v>
      </c>
      <c r="N2106" s="142">
        <f t="shared" si="980"/>
        <v>1.4610884576673826</v>
      </c>
      <c r="O2106" s="135">
        <f t="shared" si="982"/>
        <v>1.4684495200000001</v>
      </c>
      <c r="P2106" s="135">
        <f t="shared" si="965"/>
        <v>652.25065328000005</v>
      </c>
      <c r="Q2106" s="190">
        <f t="shared" si="977"/>
        <v>0</v>
      </c>
      <c r="R2106" s="191">
        <f t="shared" si="974"/>
        <v>0</v>
      </c>
      <c r="S2106" s="135">
        <f t="shared" si="966"/>
        <v>0</v>
      </c>
      <c r="T2106" s="145">
        <f t="shared" si="975"/>
        <v>7.8600000000000003E-2</v>
      </c>
      <c r="U2106" s="143">
        <f t="shared" si="981"/>
        <v>18</v>
      </c>
      <c r="V2106" s="143">
        <v>252</v>
      </c>
      <c r="W2106" s="142">
        <f t="shared" si="967"/>
        <v>1.0054191960000001</v>
      </c>
      <c r="X2106" s="135">
        <f t="shared" si="968"/>
        <v>3.53467413</v>
      </c>
      <c r="Y2106" s="135">
        <f t="shared" si="969"/>
        <v>0</v>
      </c>
      <c r="Z2106" s="148" t="str">
        <f t="shared" si="978"/>
        <v>A+J=</v>
      </c>
      <c r="AA2106" s="140">
        <f t="shared" si="979"/>
        <v>46162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4"/>
      <c r="DX2106" s="1"/>
      <c r="DY2106" s="1"/>
      <c r="DZ2106" s="1"/>
      <c r="EA2106" s="1"/>
      <c r="EB2106" s="1"/>
      <c r="EC2106" s="1"/>
    </row>
    <row r="2107" spans="1:133" ht="15" x14ac:dyDescent="0.2">
      <c r="A2107" s="134">
        <f t="shared" si="970"/>
        <v>46160</v>
      </c>
      <c r="B2107" s="135">
        <f t="shared" si="962"/>
        <v>655.78532741000004</v>
      </c>
      <c r="C2107" s="220">
        <f t="shared" si="961"/>
        <v>444.17642172680928</v>
      </c>
      <c r="D2107" s="136">
        <f t="shared" si="971"/>
        <v>6997.15</v>
      </c>
      <c r="E2107" s="137">
        <f t="shared" si="983"/>
        <v>7036.33</v>
      </c>
      <c r="F2107" s="138">
        <f t="shared" si="984"/>
        <v>46101</v>
      </c>
      <c r="G2107" s="139">
        <f t="shared" si="963"/>
        <v>5.5994226220676957E-3</v>
      </c>
      <c r="H2107" s="140">
        <f t="shared" si="976"/>
        <v>46162</v>
      </c>
      <c r="I2107" s="140">
        <f t="shared" si="964"/>
        <v>46162</v>
      </c>
      <c r="J2107" s="141">
        <f t="shared" si="972"/>
        <v>20</v>
      </c>
      <c r="K2107" s="141">
        <f t="shared" si="986"/>
        <v>18</v>
      </c>
      <c r="L2107" s="8">
        <f t="shared" si="973"/>
        <v>1.0050380699999999</v>
      </c>
      <c r="M2107" s="142">
        <f t="shared" si="985"/>
        <v>1.00559942</v>
      </c>
      <c r="N2107" s="142">
        <f t="shared" si="980"/>
        <v>1.4610884576673826</v>
      </c>
      <c r="O2107" s="135">
        <f t="shared" si="982"/>
        <v>1.4684495200000001</v>
      </c>
      <c r="P2107" s="135">
        <f t="shared" si="965"/>
        <v>652.25065328000005</v>
      </c>
      <c r="Q2107" s="190">
        <f t="shared" si="977"/>
        <v>0</v>
      </c>
      <c r="R2107" s="191">
        <f t="shared" si="974"/>
        <v>0</v>
      </c>
      <c r="S2107" s="135">
        <f t="shared" si="966"/>
        <v>0</v>
      </c>
      <c r="T2107" s="145">
        <f t="shared" si="975"/>
        <v>7.8600000000000003E-2</v>
      </c>
      <c r="U2107" s="143">
        <f t="shared" si="981"/>
        <v>18</v>
      </c>
      <c r="V2107" s="143">
        <v>252</v>
      </c>
      <c r="W2107" s="142">
        <f t="shared" si="967"/>
        <v>1.0054191960000001</v>
      </c>
      <c r="X2107" s="135">
        <f t="shared" si="968"/>
        <v>3.53467413</v>
      </c>
      <c r="Y2107" s="135">
        <f t="shared" si="969"/>
        <v>0</v>
      </c>
      <c r="Z2107" s="148" t="str">
        <f t="shared" si="978"/>
        <v>A+J=</v>
      </c>
      <c r="AA2107" s="140">
        <f t="shared" si="979"/>
        <v>46162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4"/>
      <c r="DX2107" s="1"/>
      <c r="DY2107" s="1"/>
      <c r="DZ2107" s="1"/>
      <c r="EA2107" s="1"/>
      <c r="EB2107" s="1"/>
      <c r="EC2107" s="1"/>
    </row>
    <row r="2108" spans="1:133" ht="15" x14ac:dyDescent="0.2">
      <c r="A2108" s="134">
        <f t="shared" si="970"/>
        <v>46161</v>
      </c>
      <c r="B2108" s="135">
        <f t="shared" si="962"/>
        <v>656.16542198000002</v>
      </c>
      <c r="C2108" s="220">
        <f t="shared" si="961"/>
        <v>444.17642172680928</v>
      </c>
      <c r="D2108" s="136">
        <f t="shared" si="971"/>
        <v>6997.15</v>
      </c>
      <c r="E2108" s="137">
        <f t="shared" si="983"/>
        <v>7036.33</v>
      </c>
      <c r="F2108" s="138">
        <f t="shared" si="984"/>
        <v>46101</v>
      </c>
      <c r="G2108" s="139">
        <f t="shared" si="963"/>
        <v>5.5994226220676957E-3</v>
      </c>
      <c r="H2108" s="140">
        <f t="shared" si="976"/>
        <v>46162</v>
      </c>
      <c r="I2108" s="140">
        <f t="shared" si="964"/>
        <v>46162</v>
      </c>
      <c r="J2108" s="141">
        <f t="shared" si="972"/>
        <v>20</v>
      </c>
      <c r="K2108" s="141">
        <f t="shared" si="986"/>
        <v>19</v>
      </c>
      <c r="L2108" s="8">
        <f t="shared" si="973"/>
        <v>1.0053186999999999</v>
      </c>
      <c r="M2108" s="142">
        <f t="shared" si="985"/>
        <v>1.00559942</v>
      </c>
      <c r="N2108" s="142">
        <f t="shared" si="980"/>
        <v>1.4610884576673826</v>
      </c>
      <c r="O2108" s="135">
        <f t="shared" si="982"/>
        <v>1.46885954</v>
      </c>
      <c r="P2108" s="135">
        <f t="shared" si="965"/>
        <v>652.43277449000004</v>
      </c>
      <c r="Q2108" s="190">
        <f t="shared" si="977"/>
        <v>0</v>
      </c>
      <c r="R2108" s="191">
        <f t="shared" si="974"/>
        <v>0</v>
      </c>
      <c r="S2108" s="135">
        <f t="shared" si="966"/>
        <v>0</v>
      </c>
      <c r="T2108" s="145">
        <f t="shared" si="975"/>
        <v>7.8600000000000003E-2</v>
      </c>
      <c r="U2108" s="143">
        <f t="shared" si="981"/>
        <v>19</v>
      </c>
      <c r="V2108" s="143">
        <v>252</v>
      </c>
      <c r="W2108" s="142">
        <f t="shared" si="967"/>
        <v>1.005721122</v>
      </c>
      <c r="X2108" s="135">
        <f t="shared" si="968"/>
        <v>3.7326474900000002</v>
      </c>
      <c r="Y2108" s="135">
        <f t="shared" si="969"/>
        <v>0</v>
      </c>
      <c r="Z2108" s="148" t="str">
        <f t="shared" si="978"/>
        <v>A+J=</v>
      </c>
      <c r="AA2108" s="140">
        <f t="shared" si="979"/>
        <v>46162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4"/>
      <c r="DX2108" s="1"/>
      <c r="DY2108" s="1"/>
      <c r="DZ2108" s="1"/>
      <c r="EA2108" s="1"/>
      <c r="EB2108" s="1"/>
      <c r="EC2108" s="1"/>
    </row>
    <row r="2109" spans="1:133" ht="15" x14ac:dyDescent="0.2">
      <c r="A2109" s="134">
        <f t="shared" si="970"/>
        <v>46162</v>
      </c>
      <c r="B2109" s="135">
        <f t="shared" si="962"/>
        <v>656.54574783999999</v>
      </c>
      <c r="C2109" s="220">
        <f t="shared" si="961"/>
        <v>444.17642172680928</v>
      </c>
      <c r="D2109" s="136">
        <f t="shared" si="971"/>
        <v>6997.15</v>
      </c>
      <c r="E2109" s="137">
        <f t="shared" si="983"/>
        <v>7036.33</v>
      </c>
      <c r="F2109" s="138">
        <f t="shared" si="984"/>
        <v>46101</v>
      </c>
      <c r="G2109" s="139">
        <f t="shared" si="963"/>
        <v>5.5994226220676957E-3</v>
      </c>
      <c r="H2109" s="140">
        <f t="shared" si="976"/>
        <v>46195</v>
      </c>
      <c r="I2109" s="140">
        <f t="shared" si="964"/>
        <v>46162</v>
      </c>
      <c r="J2109" s="141">
        <f t="shared" si="972"/>
        <v>20</v>
      </c>
      <c r="K2109" s="141">
        <f t="shared" si="986"/>
        <v>20</v>
      </c>
      <c r="L2109" s="8">
        <f t="shared" si="973"/>
        <v>1.00559942</v>
      </c>
      <c r="M2109" s="142">
        <f t="shared" si="985"/>
        <v>1.00559942</v>
      </c>
      <c r="N2109" s="142">
        <f t="shared" si="980"/>
        <v>1.4610884576673826</v>
      </c>
      <c r="O2109" s="135">
        <f t="shared" si="982"/>
        <v>1.4692696999999999</v>
      </c>
      <c r="P2109" s="135">
        <f t="shared" si="965"/>
        <v>652.61495789000003</v>
      </c>
      <c r="Q2109" s="190">
        <f t="shared" si="977"/>
        <v>69</v>
      </c>
      <c r="R2109" s="191">
        <f t="shared" si="974"/>
        <v>2.3693269529947901E-2</v>
      </c>
      <c r="S2109" s="135">
        <f t="shared" si="966"/>
        <v>15.46258209</v>
      </c>
      <c r="T2109" s="145">
        <f t="shared" si="975"/>
        <v>7.8600000000000003E-2</v>
      </c>
      <c r="U2109" s="143">
        <f t="shared" si="981"/>
        <v>20</v>
      </c>
      <c r="V2109" s="143">
        <v>252</v>
      </c>
      <c r="W2109" s="142">
        <f t="shared" si="967"/>
        <v>1.006023138</v>
      </c>
      <c r="X2109" s="135">
        <f t="shared" si="968"/>
        <v>3.9307899499999999</v>
      </c>
      <c r="Y2109" s="135">
        <f t="shared" si="969"/>
        <v>19.393372039999999</v>
      </c>
      <c r="Z2109" s="148" t="str">
        <f t="shared" si="978"/>
        <v>A+J=</v>
      </c>
      <c r="AA2109" s="140">
        <f t="shared" si="979"/>
        <v>46162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4"/>
      <c r="DX2109" s="1"/>
      <c r="DY2109" s="1"/>
      <c r="DZ2109" s="1"/>
      <c r="EA2109" s="1"/>
      <c r="EB2109" s="1"/>
      <c r="EC2109" s="1"/>
    </row>
    <row r="2110" spans="1:133" ht="15" x14ac:dyDescent="0.2">
      <c r="A2110" s="134">
        <f t="shared" si="970"/>
        <v>46163</v>
      </c>
      <c r="B2110" s="135">
        <f t="shared" si="962"/>
        <v>637.50549560000002</v>
      </c>
      <c r="C2110" s="220">
        <f t="shared" si="961"/>
        <v>433.65243005257821</v>
      </c>
      <c r="D2110" s="136">
        <f t="shared" si="971"/>
        <v>6997.15</v>
      </c>
      <c r="E2110" s="137">
        <f t="shared" si="983"/>
        <v>7036.33</v>
      </c>
      <c r="F2110" s="138">
        <f t="shared" si="984"/>
        <v>46132</v>
      </c>
      <c r="G2110" s="139">
        <f t="shared" si="963"/>
        <v>5.5994226220676957E-3</v>
      </c>
      <c r="H2110" s="140">
        <f t="shared" si="976"/>
        <v>46195</v>
      </c>
      <c r="I2110" s="140">
        <f t="shared" si="964"/>
        <v>46195</v>
      </c>
      <c r="J2110" s="141">
        <f t="shared" si="972"/>
        <v>22</v>
      </c>
      <c r="K2110" s="141">
        <f t="shared" si="986"/>
        <v>1</v>
      </c>
      <c r="L2110" s="8">
        <f t="shared" si="973"/>
        <v>1.0002538400000001</v>
      </c>
      <c r="M2110" s="142">
        <f t="shared" si="985"/>
        <v>1.00559942</v>
      </c>
      <c r="N2110" s="142">
        <f t="shared" si="980"/>
        <v>1.4692697055990145</v>
      </c>
      <c r="O2110" s="135">
        <f t="shared" si="982"/>
        <v>1.4696426600000001</v>
      </c>
      <c r="P2110" s="135">
        <f t="shared" si="965"/>
        <v>637.31411080999999</v>
      </c>
      <c r="Q2110" s="190">
        <f t="shared" si="977"/>
        <v>0</v>
      </c>
      <c r="R2110" s="191">
        <f t="shared" si="974"/>
        <v>0</v>
      </c>
      <c r="S2110" s="135">
        <f t="shared" si="966"/>
        <v>0</v>
      </c>
      <c r="T2110" s="145">
        <f t="shared" si="975"/>
        <v>7.8600000000000003E-2</v>
      </c>
      <c r="U2110" s="143">
        <f t="shared" si="981"/>
        <v>1</v>
      </c>
      <c r="V2110" s="143">
        <v>252</v>
      </c>
      <c r="W2110" s="142">
        <f t="shared" si="967"/>
        <v>1.0003002990000001</v>
      </c>
      <c r="X2110" s="135">
        <f t="shared" si="968"/>
        <v>0.19138479</v>
      </c>
      <c r="Y2110" s="135">
        <f t="shared" si="969"/>
        <v>0</v>
      </c>
      <c r="Z2110" s="148" t="str">
        <f t="shared" si="978"/>
        <v>A+J=</v>
      </c>
      <c r="AA2110" s="140">
        <f t="shared" si="979"/>
        <v>46195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4"/>
      <c r="DX2110" s="1"/>
      <c r="DY2110" s="1"/>
      <c r="DZ2110" s="1"/>
      <c r="EA2110" s="1"/>
      <c r="EB2110" s="1"/>
      <c r="EC2110" s="1"/>
    </row>
    <row r="2111" spans="1:133" ht="15" x14ac:dyDescent="0.2">
      <c r="A2111" s="134">
        <f t="shared" si="970"/>
        <v>46164</v>
      </c>
      <c r="B2111" s="135">
        <f t="shared" si="962"/>
        <v>637.85880832000009</v>
      </c>
      <c r="C2111" s="220">
        <f t="shared" si="961"/>
        <v>433.65243005257821</v>
      </c>
      <c r="D2111" s="136">
        <f t="shared" si="971"/>
        <v>6997.15</v>
      </c>
      <c r="E2111" s="137">
        <f t="shared" si="983"/>
        <v>7036.33</v>
      </c>
      <c r="F2111" s="138">
        <f t="shared" si="984"/>
        <v>46132</v>
      </c>
      <c r="G2111" s="139">
        <f t="shared" si="963"/>
        <v>5.5994226220676957E-3</v>
      </c>
      <c r="H2111" s="140">
        <f t="shared" si="976"/>
        <v>46195</v>
      </c>
      <c r="I2111" s="140">
        <f t="shared" si="964"/>
        <v>46195</v>
      </c>
      <c r="J2111" s="141">
        <f t="shared" si="972"/>
        <v>22</v>
      </c>
      <c r="K2111" s="141">
        <f t="shared" si="986"/>
        <v>2</v>
      </c>
      <c r="L2111" s="8">
        <f t="shared" si="973"/>
        <v>1.00050774</v>
      </c>
      <c r="M2111" s="142">
        <f t="shared" si="985"/>
        <v>1.00559942</v>
      </c>
      <c r="N2111" s="142">
        <f t="shared" si="980"/>
        <v>1.4692697055990145</v>
      </c>
      <c r="O2111" s="135">
        <f t="shared" si="982"/>
        <v>1.47001571</v>
      </c>
      <c r="P2111" s="135">
        <f t="shared" si="965"/>
        <v>637.47588485000006</v>
      </c>
      <c r="Q2111" s="190">
        <f t="shared" si="977"/>
        <v>0</v>
      </c>
      <c r="R2111" s="191">
        <f t="shared" si="974"/>
        <v>0</v>
      </c>
      <c r="S2111" s="135">
        <f t="shared" si="966"/>
        <v>0</v>
      </c>
      <c r="T2111" s="145">
        <f t="shared" si="975"/>
        <v>7.8600000000000003E-2</v>
      </c>
      <c r="U2111" s="143">
        <f t="shared" si="981"/>
        <v>2</v>
      </c>
      <c r="V2111" s="143">
        <v>252</v>
      </c>
      <c r="W2111" s="142">
        <f t="shared" si="967"/>
        <v>1.0006006869999999</v>
      </c>
      <c r="X2111" s="135">
        <f t="shared" si="968"/>
        <v>0.38292346999999999</v>
      </c>
      <c r="Y2111" s="135">
        <f t="shared" si="969"/>
        <v>0</v>
      </c>
      <c r="Z2111" s="148" t="str">
        <f t="shared" si="978"/>
        <v>A+J=</v>
      </c>
      <c r="AA2111" s="140">
        <f t="shared" si="979"/>
        <v>46195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4"/>
      <c r="DX2111" s="1"/>
      <c r="DY2111" s="1"/>
      <c r="DZ2111" s="1"/>
      <c r="EA2111" s="1"/>
      <c r="EB2111" s="1"/>
      <c r="EC2111" s="1"/>
    </row>
    <row r="2112" spans="1:133" ht="15" x14ac:dyDescent="0.2">
      <c r="A2112" s="134">
        <f t="shared" si="970"/>
        <v>46165</v>
      </c>
      <c r="B2112" s="135">
        <f t="shared" si="962"/>
        <v>638.21231966999994</v>
      </c>
      <c r="C2112" s="220">
        <f t="shared" si="961"/>
        <v>433.65243005257821</v>
      </c>
      <c r="D2112" s="136">
        <f t="shared" si="971"/>
        <v>6997.15</v>
      </c>
      <c r="E2112" s="137">
        <f t="shared" si="983"/>
        <v>7036.33</v>
      </c>
      <c r="F2112" s="138">
        <f t="shared" si="984"/>
        <v>46132</v>
      </c>
      <c r="G2112" s="139">
        <f t="shared" si="963"/>
        <v>5.5994226220676957E-3</v>
      </c>
      <c r="H2112" s="140">
        <f t="shared" si="976"/>
        <v>46195</v>
      </c>
      <c r="I2112" s="140">
        <f t="shared" si="964"/>
        <v>46195</v>
      </c>
      <c r="J2112" s="141">
        <f t="shared" si="972"/>
        <v>22</v>
      </c>
      <c r="K2112" s="141">
        <f t="shared" si="986"/>
        <v>3</v>
      </c>
      <c r="L2112" s="8">
        <f t="shared" si="973"/>
        <v>1.0007617099999999</v>
      </c>
      <c r="M2112" s="142">
        <f t="shared" si="985"/>
        <v>1.00559942</v>
      </c>
      <c r="N2112" s="142">
        <f t="shared" si="980"/>
        <v>1.4692697055990145</v>
      </c>
      <c r="O2112" s="135">
        <f t="shared" si="982"/>
        <v>1.4703888599999999</v>
      </c>
      <c r="P2112" s="135">
        <f t="shared" si="965"/>
        <v>637.63770225999997</v>
      </c>
      <c r="Q2112" s="190">
        <f t="shared" si="977"/>
        <v>0</v>
      </c>
      <c r="R2112" s="191">
        <f t="shared" si="974"/>
        <v>0</v>
      </c>
      <c r="S2112" s="135">
        <f t="shared" si="966"/>
        <v>0</v>
      </c>
      <c r="T2112" s="145">
        <f t="shared" si="975"/>
        <v>7.8600000000000003E-2</v>
      </c>
      <c r="U2112" s="143">
        <f t="shared" si="981"/>
        <v>3</v>
      </c>
      <c r="V2112" s="143">
        <v>252</v>
      </c>
      <c r="W2112" s="142">
        <f t="shared" si="967"/>
        <v>1.000901166</v>
      </c>
      <c r="X2112" s="135">
        <f t="shared" si="968"/>
        <v>0.57461741</v>
      </c>
      <c r="Y2112" s="135">
        <f t="shared" si="969"/>
        <v>0</v>
      </c>
      <c r="Z2112" s="148" t="str">
        <f t="shared" si="978"/>
        <v>A+J=</v>
      </c>
      <c r="AA2112" s="140">
        <f t="shared" si="979"/>
        <v>46195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4"/>
      <c r="DX2112" s="1"/>
      <c r="DY2112" s="1"/>
      <c r="DZ2112" s="1"/>
      <c r="EA2112" s="1"/>
      <c r="EB2112" s="1"/>
      <c r="EC2112" s="1"/>
    </row>
    <row r="2113" spans="1:133" ht="15" x14ac:dyDescent="0.2">
      <c r="A2113" s="134">
        <f t="shared" si="970"/>
        <v>46166</v>
      </c>
      <c r="B2113" s="135">
        <f t="shared" si="962"/>
        <v>638.21231966999994</v>
      </c>
      <c r="C2113" s="220">
        <f t="shared" si="961"/>
        <v>433.65243005257821</v>
      </c>
      <c r="D2113" s="136">
        <f t="shared" si="971"/>
        <v>6997.15</v>
      </c>
      <c r="E2113" s="137">
        <f t="shared" si="983"/>
        <v>7036.33</v>
      </c>
      <c r="F2113" s="138">
        <f t="shared" si="984"/>
        <v>46132</v>
      </c>
      <c r="G2113" s="139">
        <f t="shared" si="963"/>
        <v>5.5994226220676957E-3</v>
      </c>
      <c r="H2113" s="140">
        <f t="shared" si="976"/>
        <v>46195</v>
      </c>
      <c r="I2113" s="140">
        <f t="shared" si="964"/>
        <v>46195</v>
      </c>
      <c r="J2113" s="141">
        <f t="shared" si="972"/>
        <v>22</v>
      </c>
      <c r="K2113" s="141">
        <f t="shared" si="986"/>
        <v>3</v>
      </c>
      <c r="L2113" s="8">
        <f t="shared" si="973"/>
        <v>1.0007617099999999</v>
      </c>
      <c r="M2113" s="142">
        <f t="shared" si="985"/>
        <v>1.00559942</v>
      </c>
      <c r="N2113" s="142">
        <f t="shared" si="980"/>
        <v>1.4692697055990145</v>
      </c>
      <c r="O2113" s="135">
        <f t="shared" si="982"/>
        <v>1.4703888599999999</v>
      </c>
      <c r="P2113" s="135">
        <f t="shared" si="965"/>
        <v>637.63770225999997</v>
      </c>
      <c r="Q2113" s="190">
        <f t="shared" si="977"/>
        <v>0</v>
      </c>
      <c r="R2113" s="191">
        <f t="shared" si="974"/>
        <v>0</v>
      </c>
      <c r="S2113" s="135">
        <f t="shared" si="966"/>
        <v>0</v>
      </c>
      <c r="T2113" s="145">
        <f t="shared" si="975"/>
        <v>7.8600000000000003E-2</v>
      </c>
      <c r="U2113" s="143">
        <f t="shared" si="981"/>
        <v>3</v>
      </c>
      <c r="V2113" s="143">
        <v>252</v>
      </c>
      <c r="W2113" s="142">
        <f t="shared" si="967"/>
        <v>1.000901166</v>
      </c>
      <c r="X2113" s="135">
        <f t="shared" si="968"/>
        <v>0.57461741</v>
      </c>
      <c r="Y2113" s="135">
        <f t="shared" si="969"/>
        <v>0</v>
      </c>
      <c r="Z2113" s="148" t="str">
        <f t="shared" si="978"/>
        <v>A+J=</v>
      </c>
      <c r="AA2113" s="140">
        <f t="shared" si="979"/>
        <v>46195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4"/>
      <c r="DX2113" s="1"/>
      <c r="DY2113" s="1"/>
      <c r="DZ2113" s="1"/>
      <c r="EA2113" s="1"/>
      <c r="EB2113" s="1"/>
      <c r="EC2113" s="1"/>
    </row>
    <row r="2114" spans="1:133" ht="15" x14ac:dyDescent="0.2">
      <c r="A2114" s="134">
        <f t="shared" si="970"/>
        <v>46167</v>
      </c>
      <c r="B2114" s="135">
        <f t="shared" si="962"/>
        <v>638.21231966999994</v>
      </c>
      <c r="C2114" s="220">
        <f t="shared" si="961"/>
        <v>433.65243005257821</v>
      </c>
      <c r="D2114" s="136">
        <f t="shared" si="971"/>
        <v>6997.15</v>
      </c>
      <c r="E2114" s="137">
        <f t="shared" si="983"/>
        <v>7036.33</v>
      </c>
      <c r="F2114" s="138">
        <f t="shared" si="984"/>
        <v>46132</v>
      </c>
      <c r="G2114" s="139">
        <f t="shared" si="963"/>
        <v>5.5994226220676957E-3</v>
      </c>
      <c r="H2114" s="140">
        <f t="shared" si="976"/>
        <v>46195</v>
      </c>
      <c r="I2114" s="140">
        <f t="shared" si="964"/>
        <v>46195</v>
      </c>
      <c r="J2114" s="141">
        <f t="shared" si="972"/>
        <v>22</v>
      </c>
      <c r="K2114" s="141">
        <f t="shared" si="986"/>
        <v>3</v>
      </c>
      <c r="L2114" s="8">
        <f t="shared" si="973"/>
        <v>1.0007617099999999</v>
      </c>
      <c r="M2114" s="142">
        <f t="shared" si="985"/>
        <v>1.00559942</v>
      </c>
      <c r="N2114" s="142">
        <f t="shared" si="980"/>
        <v>1.4692697055990145</v>
      </c>
      <c r="O2114" s="135">
        <f t="shared" si="982"/>
        <v>1.4703888599999999</v>
      </c>
      <c r="P2114" s="135">
        <f t="shared" si="965"/>
        <v>637.63770225999997</v>
      </c>
      <c r="Q2114" s="190">
        <f t="shared" si="977"/>
        <v>0</v>
      </c>
      <c r="R2114" s="191">
        <f t="shared" si="974"/>
        <v>0</v>
      </c>
      <c r="S2114" s="135">
        <f t="shared" si="966"/>
        <v>0</v>
      </c>
      <c r="T2114" s="145">
        <f t="shared" si="975"/>
        <v>7.8600000000000003E-2</v>
      </c>
      <c r="U2114" s="143">
        <f t="shared" si="981"/>
        <v>3</v>
      </c>
      <c r="V2114" s="143">
        <v>252</v>
      </c>
      <c r="W2114" s="142">
        <f t="shared" si="967"/>
        <v>1.000901166</v>
      </c>
      <c r="X2114" s="135">
        <f t="shared" si="968"/>
        <v>0.57461741</v>
      </c>
      <c r="Y2114" s="135">
        <f t="shared" si="969"/>
        <v>0</v>
      </c>
      <c r="Z2114" s="148" t="str">
        <f t="shared" si="978"/>
        <v>A+J=</v>
      </c>
      <c r="AA2114" s="140">
        <f t="shared" si="979"/>
        <v>46195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4"/>
      <c r="DX2114" s="1"/>
      <c r="DY2114" s="1"/>
      <c r="DZ2114" s="1"/>
      <c r="EA2114" s="1"/>
      <c r="EB2114" s="1"/>
      <c r="EC2114" s="1"/>
    </row>
    <row r="2115" spans="1:133" ht="15" x14ac:dyDescent="0.2">
      <c r="A2115" s="134">
        <f t="shared" si="970"/>
        <v>46168</v>
      </c>
      <c r="B2115" s="135">
        <f t="shared" si="962"/>
        <v>638.56602971999996</v>
      </c>
      <c r="C2115" s="220">
        <f t="shared" si="961"/>
        <v>433.65243005257821</v>
      </c>
      <c r="D2115" s="136">
        <f t="shared" si="971"/>
        <v>6997.15</v>
      </c>
      <c r="E2115" s="137">
        <f t="shared" si="983"/>
        <v>7036.33</v>
      </c>
      <c r="F2115" s="138">
        <f t="shared" si="984"/>
        <v>46132</v>
      </c>
      <c r="G2115" s="139">
        <f t="shared" si="963"/>
        <v>5.5994226220676957E-3</v>
      </c>
      <c r="H2115" s="140">
        <f t="shared" si="976"/>
        <v>46195</v>
      </c>
      <c r="I2115" s="140">
        <f t="shared" si="964"/>
        <v>46195</v>
      </c>
      <c r="J2115" s="141">
        <f t="shared" si="972"/>
        <v>22</v>
      </c>
      <c r="K2115" s="141">
        <f t="shared" si="986"/>
        <v>4</v>
      </c>
      <c r="L2115" s="8">
        <f t="shared" si="973"/>
        <v>1.0010157500000001</v>
      </c>
      <c r="M2115" s="142">
        <f t="shared" si="985"/>
        <v>1.00559942</v>
      </c>
      <c r="N2115" s="142">
        <f t="shared" si="980"/>
        <v>1.4692697055990145</v>
      </c>
      <c r="O2115" s="135">
        <f t="shared" si="982"/>
        <v>1.4707621099999999</v>
      </c>
      <c r="P2115" s="135">
        <f t="shared" si="965"/>
        <v>637.79956302999994</v>
      </c>
      <c r="Q2115" s="190">
        <f t="shared" si="977"/>
        <v>0</v>
      </c>
      <c r="R2115" s="191">
        <f t="shared" si="974"/>
        <v>0</v>
      </c>
      <c r="S2115" s="135">
        <f t="shared" si="966"/>
        <v>0</v>
      </c>
      <c r="T2115" s="145">
        <f t="shared" si="975"/>
        <v>7.8600000000000003E-2</v>
      </c>
      <c r="U2115" s="143">
        <f t="shared" si="981"/>
        <v>4</v>
      </c>
      <c r="V2115" s="143">
        <v>252</v>
      </c>
      <c r="W2115" s="142">
        <f t="shared" si="967"/>
        <v>1.0012017360000001</v>
      </c>
      <c r="X2115" s="135">
        <f t="shared" si="968"/>
        <v>0.76646669000000001</v>
      </c>
      <c r="Y2115" s="135">
        <f t="shared" si="969"/>
        <v>0</v>
      </c>
      <c r="Z2115" s="148" t="str">
        <f t="shared" si="978"/>
        <v>A+J=</v>
      </c>
      <c r="AA2115" s="140">
        <f t="shared" si="979"/>
        <v>46195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4"/>
      <c r="DX2115" s="1"/>
      <c r="DY2115" s="1"/>
      <c r="DZ2115" s="1"/>
      <c r="EA2115" s="1"/>
      <c r="EB2115" s="1"/>
      <c r="EC2115" s="1"/>
    </row>
    <row r="2116" spans="1:133" ht="15" x14ac:dyDescent="0.2">
      <c r="A2116" s="134">
        <f t="shared" si="970"/>
        <v>46169</v>
      </c>
      <c r="B2116" s="135">
        <f t="shared" si="962"/>
        <v>638.91993292999996</v>
      </c>
      <c r="C2116" s="220">
        <f t="shared" si="961"/>
        <v>433.65243005257821</v>
      </c>
      <c r="D2116" s="136">
        <f t="shared" si="971"/>
        <v>6997.15</v>
      </c>
      <c r="E2116" s="137">
        <f t="shared" si="983"/>
        <v>7036.33</v>
      </c>
      <c r="F2116" s="138">
        <f t="shared" si="984"/>
        <v>46132</v>
      </c>
      <c r="G2116" s="139">
        <f t="shared" si="963"/>
        <v>5.5994226220676957E-3</v>
      </c>
      <c r="H2116" s="140">
        <f t="shared" si="976"/>
        <v>46195</v>
      </c>
      <c r="I2116" s="140">
        <f t="shared" si="964"/>
        <v>46195</v>
      </c>
      <c r="J2116" s="141">
        <f t="shared" si="972"/>
        <v>22</v>
      </c>
      <c r="K2116" s="141">
        <f t="shared" si="986"/>
        <v>5</v>
      </c>
      <c r="L2116" s="8">
        <f t="shared" si="973"/>
        <v>1.0012698499999999</v>
      </c>
      <c r="M2116" s="142">
        <f t="shared" si="985"/>
        <v>1.00559942</v>
      </c>
      <c r="N2116" s="142">
        <f t="shared" si="980"/>
        <v>1.4692697055990145</v>
      </c>
      <c r="O2116" s="135">
        <f t="shared" si="982"/>
        <v>1.47113545</v>
      </c>
      <c r="P2116" s="135">
        <f t="shared" si="965"/>
        <v>637.96146281999995</v>
      </c>
      <c r="Q2116" s="190">
        <f t="shared" si="977"/>
        <v>0</v>
      </c>
      <c r="R2116" s="191">
        <f t="shared" si="974"/>
        <v>0</v>
      </c>
      <c r="S2116" s="135">
        <f t="shared" si="966"/>
        <v>0</v>
      </c>
      <c r="T2116" s="145">
        <f t="shared" si="975"/>
        <v>7.8600000000000003E-2</v>
      </c>
      <c r="U2116" s="143">
        <f t="shared" si="981"/>
        <v>5</v>
      </c>
      <c r="V2116" s="143">
        <v>252</v>
      </c>
      <c r="W2116" s="142">
        <f t="shared" si="967"/>
        <v>1.0015023949999999</v>
      </c>
      <c r="X2116" s="135">
        <f t="shared" si="968"/>
        <v>0.95847011000000004</v>
      </c>
      <c r="Y2116" s="135">
        <f t="shared" si="969"/>
        <v>0</v>
      </c>
      <c r="Z2116" s="148" t="str">
        <f t="shared" si="978"/>
        <v>A+J=</v>
      </c>
      <c r="AA2116" s="140">
        <f t="shared" si="979"/>
        <v>46195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4"/>
      <c r="DX2116" s="1"/>
      <c r="DY2116" s="1"/>
      <c r="DZ2116" s="1"/>
      <c r="EA2116" s="1"/>
      <c r="EB2116" s="1"/>
      <c r="EC2116" s="1"/>
    </row>
    <row r="2117" spans="1:133" ht="15" x14ac:dyDescent="0.2">
      <c r="A2117" s="134">
        <f t="shared" si="970"/>
        <v>46170</v>
      </c>
      <c r="B2117" s="135">
        <f t="shared" si="962"/>
        <v>639.27403067</v>
      </c>
      <c r="C2117" s="220">
        <f t="shared" si="961"/>
        <v>433.65243005257821</v>
      </c>
      <c r="D2117" s="136">
        <f t="shared" si="971"/>
        <v>6997.15</v>
      </c>
      <c r="E2117" s="137">
        <f t="shared" si="983"/>
        <v>7036.33</v>
      </c>
      <c r="F2117" s="138">
        <f t="shared" si="984"/>
        <v>46132</v>
      </c>
      <c r="G2117" s="139">
        <f t="shared" si="963"/>
        <v>5.5994226220676957E-3</v>
      </c>
      <c r="H2117" s="140">
        <f t="shared" si="976"/>
        <v>46195</v>
      </c>
      <c r="I2117" s="140">
        <f t="shared" si="964"/>
        <v>46195</v>
      </c>
      <c r="J2117" s="141">
        <f t="shared" si="972"/>
        <v>22</v>
      </c>
      <c r="K2117" s="141">
        <f t="shared" si="986"/>
        <v>6</v>
      </c>
      <c r="L2117" s="8">
        <f t="shared" si="973"/>
        <v>1.00152401</v>
      </c>
      <c r="M2117" s="142">
        <f t="shared" si="985"/>
        <v>1.00559942</v>
      </c>
      <c r="N2117" s="142">
        <f t="shared" si="980"/>
        <v>1.4692697055990145</v>
      </c>
      <c r="O2117" s="135">
        <f t="shared" si="982"/>
        <v>1.47150888</v>
      </c>
      <c r="P2117" s="135">
        <f t="shared" si="965"/>
        <v>638.12340165000001</v>
      </c>
      <c r="Q2117" s="190">
        <f t="shared" si="977"/>
        <v>0</v>
      </c>
      <c r="R2117" s="191">
        <f t="shared" si="974"/>
        <v>0</v>
      </c>
      <c r="S2117" s="135">
        <f t="shared" si="966"/>
        <v>0</v>
      </c>
      <c r="T2117" s="145">
        <f t="shared" si="975"/>
        <v>7.8600000000000003E-2</v>
      </c>
      <c r="U2117" s="143">
        <f t="shared" si="981"/>
        <v>6</v>
      </c>
      <c r="V2117" s="143">
        <v>252</v>
      </c>
      <c r="W2117" s="142">
        <f t="shared" si="967"/>
        <v>1.001803145</v>
      </c>
      <c r="X2117" s="135">
        <f t="shared" si="968"/>
        <v>1.15062902</v>
      </c>
      <c r="Y2117" s="135">
        <f t="shared" si="969"/>
        <v>0</v>
      </c>
      <c r="Z2117" s="148" t="str">
        <f t="shared" si="978"/>
        <v>A+J=</v>
      </c>
      <c r="AA2117" s="140">
        <f t="shared" si="979"/>
        <v>46195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4"/>
      <c r="DX2117" s="1"/>
      <c r="DY2117" s="1"/>
      <c r="DZ2117" s="1"/>
      <c r="EA2117" s="1"/>
      <c r="EB2117" s="1"/>
      <c r="EC2117" s="1"/>
    </row>
    <row r="2118" spans="1:133" ht="15" x14ac:dyDescent="0.2">
      <c r="A2118" s="134">
        <f t="shared" si="970"/>
        <v>46171</v>
      </c>
      <c r="B2118" s="135">
        <f t="shared" si="962"/>
        <v>639.62832671000001</v>
      </c>
      <c r="C2118" s="220">
        <f t="shared" si="961"/>
        <v>433.65243005257821</v>
      </c>
      <c r="D2118" s="136">
        <f t="shared" si="971"/>
        <v>6997.15</v>
      </c>
      <c r="E2118" s="137">
        <f t="shared" si="983"/>
        <v>7036.33</v>
      </c>
      <c r="F2118" s="138">
        <f t="shared" si="984"/>
        <v>46132</v>
      </c>
      <c r="G2118" s="139">
        <f t="shared" si="963"/>
        <v>5.5994226220676957E-3</v>
      </c>
      <c r="H2118" s="140">
        <f t="shared" si="976"/>
        <v>46195</v>
      </c>
      <c r="I2118" s="140">
        <f t="shared" si="964"/>
        <v>46195</v>
      </c>
      <c r="J2118" s="141">
        <f t="shared" si="972"/>
        <v>22</v>
      </c>
      <c r="K2118" s="141">
        <f t="shared" si="986"/>
        <v>7</v>
      </c>
      <c r="L2118" s="8">
        <f t="shared" si="973"/>
        <v>1.0017782399999999</v>
      </c>
      <c r="M2118" s="142">
        <f t="shared" si="985"/>
        <v>1.00559942</v>
      </c>
      <c r="N2118" s="142">
        <f t="shared" si="980"/>
        <v>1.4692697055990145</v>
      </c>
      <c r="O2118" s="135">
        <f t="shared" si="982"/>
        <v>1.4718824100000001</v>
      </c>
      <c r="P2118" s="135">
        <f t="shared" si="965"/>
        <v>638.28538384000001</v>
      </c>
      <c r="Q2118" s="190">
        <f t="shared" si="977"/>
        <v>0</v>
      </c>
      <c r="R2118" s="191">
        <f t="shared" si="974"/>
        <v>0</v>
      </c>
      <c r="S2118" s="135">
        <f t="shared" si="966"/>
        <v>0</v>
      </c>
      <c r="T2118" s="145">
        <f t="shared" si="975"/>
        <v>7.8600000000000003E-2</v>
      </c>
      <c r="U2118" s="143">
        <f t="shared" si="981"/>
        <v>7</v>
      </c>
      <c r="V2118" s="143">
        <v>252</v>
      </c>
      <c r="W2118" s="142">
        <f t="shared" si="967"/>
        <v>1.002103985</v>
      </c>
      <c r="X2118" s="135">
        <f t="shared" si="968"/>
        <v>1.3429428699999999</v>
      </c>
      <c r="Y2118" s="135">
        <f t="shared" si="969"/>
        <v>0</v>
      </c>
      <c r="Z2118" s="148" t="str">
        <f t="shared" si="978"/>
        <v>A+J=</v>
      </c>
      <c r="AA2118" s="140">
        <f t="shared" si="979"/>
        <v>46195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4"/>
      <c r="DX2118" s="1"/>
      <c r="DY2118" s="1"/>
      <c r="DZ2118" s="1"/>
      <c r="EA2118" s="1"/>
      <c r="EB2118" s="1"/>
      <c r="EC2118" s="1"/>
    </row>
    <row r="2119" spans="1:133" ht="15" x14ac:dyDescent="0.2">
      <c r="A2119" s="134">
        <f t="shared" si="970"/>
        <v>46172</v>
      </c>
      <c r="B2119" s="135">
        <f t="shared" si="962"/>
        <v>639.98282179</v>
      </c>
      <c r="C2119" s="220">
        <f t="shared" si="961"/>
        <v>433.65243005257821</v>
      </c>
      <c r="D2119" s="136">
        <f t="shared" si="971"/>
        <v>6997.15</v>
      </c>
      <c r="E2119" s="137">
        <f t="shared" si="983"/>
        <v>7036.33</v>
      </c>
      <c r="F2119" s="138">
        <f t="shared" si="984"/>
        <v>46132</v>
      </c>
      <c r="G2119" s="139">
        <f t="shared" si="963"/>
        <v>5.5994226220676957E-3</v>
      </c>
      <c r="H2119" s="140">
        <f t="shared" si="976"/>
        <v>46195</v>
      </c>
      <c r="I2119" s="140">
        <f t="shared" si="964"/>
        <v>46195</v>
      </c>
      <c r="J2119" s="141">
        <f t="shared" si="972"/>
        <v>22</v>
      </c>
      <c r="K2119" s="141">
        <f t="shared" si="986"/>
        <v>8</v>
      </c>
      <c r="L2119" s="8">
        <f t="shared" si="973"/>
        <v>1.0020325299999999</v>
      </c>
      <c r="M2119" s="142">
        <f t="shared" si="985"/>
        <v>1.00559942</v>
      </c>
      <c r="N2119" s="142">
        <f t="shared" si="980"/>
        <v>1.4692697055990145</v>
      </c>
      <c r="O2119" s="135">
        <f t="shared" si="982"/>
        <v>1.47225604</v>
      </c>
      <c r="P2119" s="135">
        <f t="shared" si="965"/>
        <v>638.44740939999997</v>
      </c>
      <c r="Q2119" s="190">
        <f t="shared" si="977"/>
        <v>0</v>
      </c>
      <c r="R2119" s="191">
        <f t="shared" si="974"/>
        <v>0</v>
      </c>
      <c r="S2119" s="135">
        <f t="shared" si="966"/>
        <v>0</v>
      </c>
      <c r="T2119" s="145">
        <f t="shared" si="975"/>
        <v>7.8600000000000003E-2</v>
      </c>
      <c r="U2119" s="143">
        <f t="shared" si="981"/>
        <v>8</v>
      </c>
      <c r="V2119" s="143">
        <v>252</v>
      </c>
      <c r="W2119" s="142">
        <f t="shared" si="967"/>
        <v>1.0024049159999999</v>
      </c>
      <c r="X2119" s="135">
        <f t="shared" si="968"/>
        <v>1.5354123900000001</v>
      </c>
      <c r="Y2119" s="135">
        <f t="shared" si="969"/>
        <v>0</v>
      </c>
      <c r="Z2119" s="148" t="str">
        <f t="shared" si="978"/>
        <v>A+J=</v>
      </c>
      <c r="AA2119" s="140">
        <f t="shared" si="979"/>
        <v>46195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4"/>
      <c r="DX2119" s="1"/>
      <c r="DY2119" s="1"/>
      <c r="DZ2119" s="1"/>
      <c r="EA2119" s="1"/>
      <c r="EB2119" s="1"/>
      <c r="EC2119" s="1"/>
    </row>
    <row r="2120" spans="1:133" ht="15" x14ac:dyDescent="0.2">
      <c r="A2120" s="134">
        <f t="shared" si="970"/>
        <v>46173</v>
      </c>
      <c r="B2120" s="135">
        <f t="shared" si="962"/>
        <v>639.98282179</v>
      </c>
      <c r="C2120" s="220">
        <f t="shared" si="961"/>
        <v>433.65243005257821</v>
      </c>
      <c r="D2120" s="136">
        <f t="shared" si="971"/>
        <v>6997.15</v>
      </c>
      <c r="E2120" s="137">
        <f t="shared" si="983"/>
        <v>7036.33</v>
      </c>
      <c r="F2120" s="138">
        <f t="shared" si="984"/>
        <v>46132</v>
      </c>
      <c r="G2120" s="139">
        <f t="shared" si="963"/>
        <v>5.5994226220676957E-3</v>
      </c>
      <c r="H2120" s="140">
        <f t="shared" si="976"/>
        <v>46195</v>
      </c>
      <c r="I2120" s="140">
        <f t="shared" si="964"/>
        <v>46195</v>
      </c>
      <c r="J2120" s="141">
        <f t="shared" si="972"/>
        <v>22</v>
      </c>
      <c r="K2120" s="141">
        <f t="shared" si="986"/>
        <v>8</v>
      </c>
      <c r="L2120" s="8">
        <f t="shared" si="973"/>
        <v>1.0020325299999999</v>
      </c>
      <c r="M2120" s="142">
        <f t="shared" si="985"/>
        <v>1.00559942</v>
      </c>
      <c r="N2120" s="142">
        <f t="shared" si="980"/>
        <v>1.4692697055990145</v>
      </c>
      <c r="O2120" s="135">
        <f t="shared" si="982"/>
        <v>1.47225604</v>
      </c>
      <c r="P2120" s="135">
        <f t="shared" si="965"/>
        <v>638.44740939999997</v>
      </c>
      <c r="Q2120" s="190">
        <f t="shared" si="977"/>
        <v>0</v>
      </c>
      <c r="R2120" s="191">
        <f t="shared" si="974"/>
        <v>0</v>
      </c>
      <c r="S2120" s="135">
        <f t="shared" si="966"/>
        <v>0</v>
      </c>
      <c r="T2120" s="145">
        <f t="shared" si="975"/>
        <v>7.8600000000000003E-2</v>
      </c>
      <c r="U2120" s="143">
        <f t="shared" si="981"/>
        <v>8</v>
      </c>
      <c r="V2120" s="143">
        <v>252</v>
      </c>
      <c r="W2120" s="142">
        <f t="shared" si="967"/>
        <v>1.0024049159999999</v>
      </c>
      <c r="X2120" s="135">
        <f t="shared" si="968"/>
        <v>1.5354123900000001</v>
      </c>
      <c r="Y2120" s="135">
        <f t="shared" si="969"/>
        <v>0</v>
      </c>
      <c r="Z2120" s="148" t="str">
        <f t="shared" si="978"/>
        <v>A+J=</v>
      </c>
      <c r="AA2120" s="140">
        <f t="shared" si="979"/>
        <v>46195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4"/>
      <c r="DX2120" s="1"/>
      <c r="DY2120" s="1"/>
      <c r="DZ2120" s="1"/>
      <c r="EA2120" s="1"/>
      <c r="EB2120" s="1"/>
      <c r="EC2120" s="1"/>
    </row>
    <row r="2121" spans="1:133" ht="15" x14ac:dyDescent="0.2">
      <c r="A2121" s="134">
        <f t="shared" si="970"/>
        <v>46174</v>
      </c>
      <c r="B2121" s="135">
        <f t="shared" si="962"/>
        <v>639.98282179</v>
      </c>
      <c r="C2121" s="220">
        <f t="shared" ref="C2121:C2184" si="987">C2120-(S2120/O2120)</f>
        <v>433.65243005257821</v>
      </c>
      <c r="D2121" s="136">
        <f t="shared" si="971"/>
        <v>6997.15</v>
      </c>
      <c r="E2121" s="137">
        <f t="shared" si="983"/>
        <v>7036.33</v>
      </c>
      <c r="F2121" s="138">
        <f t="shared" si="984"/>
        <v>46132</v>
      </c>
      <c r="G2121" s="139">
        <f t="shared" si="963"/>
        <v>5.5994226220676957E-3</v>
      </c>
      <c r="H2121" s="140">
        <f t="shared" si="976"/>
        <v>46195</v>
      </c>
      <c r="I2121" s="140">
        <f t="shared" si="964"/>
        <v>46195</v>
      </c>
      <c r="J2121" s="141">
        <f t="shared" si="972"/>
        <v>22</v>
      </c>
      <c r="K2121" s="141">
        <f t="shared" si="986"/>
        <v>8</v>
      </c>
      <c r="L2121" s="8">
        <f t="shared" si="973"/>
        <v>1.0020325299999999</v>
      </c>
      <c r="M2121" s="142">
        <f t="shared" si="985"/>
        <v>1.00559942</v>
      </c>
      <c r="N2121" s="142">
        <f t="shared" si="980"/>
        <v>1.4692697055990145</v>
      </c>
      <c r="O2121" s="135">
        <f t="shared" si="982"/>
        <v>1.47225604</v>
      </c>
      <c r="P2121" s="135">
        <f t="shared" si="965"/>
        <v>638.44740939999997</v>
      </c>
      <c r="Q2121" s="190">
        <f t="shared" si="977"/>
        <v>0</v>
      </c>
      <c r="R2121" s="191">
        <f t="shared" si="974"/>
        <v>0</v>
      </c>
      <c r="S2121" s="135">
        <f t="shared" si="966"/>
        <v>0</v>
      </c>
      <c r="T2121" s="145">
        <f t="shared" si="975"/>
        <v>7.8600000000000003E-2</v>
      </c>
      <c r="U2121" s="143">
        <f t="shared" si="981"/>
        <v>8</v>
      </c>
      <c r="V2121" s="143">
        <v>252</v>
      </c>
      <c r="W2121" s="142">
        <f t="shared" si="967"/>
        <v>1.0024049159999999</v>
      </c>
      <c r="X2121" s="135">
        <f t="shared" si="968"/>
        <v>1.5354123900000001</v>
      </c>
      <c r="Y2121" s="135">
        <f t="shared" si="969"/>
        <v>0</v>
      </c>
      <c r="Z2121" s="148" t="str">
        <f t="shared" si="978"/>
        <v>A+J=</v>
      </c>
      <c r="AA2121" s="140">
        <f t="shared" si="979"/>
        <v>46195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4"/>
      <c r="DX2121" s="1"/>
      <c r="DY2121" s="1"/>
      <c r="DZ2121" s="1"/>
      <c r="EA2121" s="1"/>
      <c r="EB2121" s="1"/>
      <c r="EC2121" s="1"/>
    </row>
    <row r="2122" spans="1:133" ht="15" x14ac:dyDescent="0.2">
      <c r="A2122" s="134">
        <f t="shared" si="970"/>
        <v>46175</v>
      </c>
      <c r="B2122" s="135">
        <f t="shared" ref="B2122:B2185" si="988">(P2122+X2122)</f>
        <v>640.33751098999994</v>
      </c>
      <c r="C2122" s="220">
        <f t="shared" si="987"/>
        <v>433.65243005257821</v>
      </c>
      <c r="D2122" s="136">
        <f t="shared" si="971"/>
        <v>6997.15</v>
      </c>
      <c r="E2122" s="137">
        <f t="shared" si="983"/>
        <v>7036.33</v>
      </c>
      <c r="F2122" s="138">
        <f t="shared" si="984"/>
        <v>46132</v>
      </c>
      <c r="G2122" s="139">
        <f t="shared" ref="G2122:G2185" si="989">(E2122/D2122)-1</f>
        <v>5.5994226220676957E-3</v>
      </c>
      <c r="H2122" s="140">
        <f t="shared" si="976"/>
        <v>46195</v>
      </c>
      <c r="I2122" s="140">
        <f t="shared" ref="I2122:I2185" si="990">IF(A2122&gt;I2121,H2122,I2121)</f>
        <v>46195</v>
      </c>
      <c r="J2122" s="141">
        <f t="shared" si="972"/>
        <v>22</v>
      </c>
      <c r="K2122" s="141">
        <f t="shared" si="986"/>
        <v>9</v>
      </c>
      <c r="L2122" s="8">
        <f t="shared" si="973"/>
        <v>1.0022868899999999</v>
      </c>
      <c r="M2122" s="142">
        <f t="shared" si="985"/>
        <v>1.00559942</v>
      </c>
      <c r="N2122" s="142">
        <f t="shared" si="980"/>
        <v>1.4692697055990145</v>
      </c>
      <c r="O2122" s="135">
        <f t="shared" si="982"/>
        <v>1.47262976</v>
      </c>
      <c r="P2122" s="135">
        <f t="shared" ref="P2122:P2185" si="991">TRUNC(C2122*O2122,8)</f>
        <v>638.60947398999997</v>
      </c>
      <c r="Q2122" s="190">
        <f t="shared" si="977"/>
        <v>0</v>
      </c>
      <c r="R2122" s="191">
        <f t="shared" si="974"/>
        <v>0</v>
      </c>
      <c r="S2122" s="135">
        <f t="shared" ref="S2122:S2185" si="992">IF(R2122&gt;0,TRUNC(R2122*P2122,8),0)</f>
        <v>0</v>
      </c>
      <c r="T2122" s="145">
        <f t="shared" si="975"/>
        <v>7.8600000000000003E-2</v>
      </c>
      <c r="U2122" s="143">
        <f t="shared" si="981"/>
        <v>9</v>
      </c>
      <c r="V2122" s="143">
        <v>252</v>
      </c>
      <c r="W2122" s="142">
        <f t="shared" ref="W2122:W2185" si="993">ROUND((1+T2122)^TRUNC((U2122/V2122),9),9)</f>
        <v>1.002705937</v>
      </c>
      <c r="X2122" s="135">
        <f t="shared" ref="X2122:X2185" si="994">TRUNC((P2122*(W2122-1)),8)</f>
        <v>1.728037</v>
      </c>
      <c r="Y2122" s="135">
        <f t="shared" ref="Y2122:Y2185" si="995">IF(Q2122&gt;0,S2122+X2122,0)</f>
        <v>0</v>
      </c>
      <c r="Z2122" s="148" t="str">
        <f t="shared" si="978"/>
        <v>A+J=</v>
      </c>
      <c r="AA2122" s="140">
        <f t="shared" si="979"/>
        <v>46195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4"/>
      <c r="DX2122" s="1"/>
      <c r="DY2122" s="1"/>
      <c r="DZ2122" s="1"/>
      <c r="EA2122" s="1"/>
      <c r="EB2122" s="1"/>
      <c r="EC2122" s="1"/>
    </row>
    <row r="2123" spans="1:133" ht="15" x14ac:dyDescent="0.2">
      <c r="A2123" s="134">
        <f t="shared" ref="A2123:A2186" si="996">(A2122+1)</f>
        <v>46176</v>
      </c>
      <c r="B2123" s="135">
        <f t="shared" si="988"/>
        <v>640.69239439</v>
      </c>
      <c r="C2123" s="220">
        <f t="shared" si="987"/>
        <v>433.65243005257821</v>
      </c>
      <c r="D2123" s="136">
        <f t="shared" ref="D2123:D2186" si="997">IF(E2123=E2122,D2122,E2122)</f>
        <v>6997.15</v>
      </c>
      <c r="E2123" s="137">
        <f t="shared" si="983"/>
        <v>7036.33</v>
      </c>
      <c r="F2123" s="138">
        <f t="shared" si="984"/>
        <v>46132</v>
      </c>
      <c r="G2123" s="139">
        <f t="shared" si="989"/>
        <v>5.5994226220676957E-3</v>
      </c>
      <c r="H2123" s="140">
        <f t="shared" si="976"/>
        <v>46195</v>
      </c>
      <c r="I2123" s="140">
        <f t="shared" si="990"/>
        <v>46195</v>
      </c>
      <c r="J2123" s="141">
        <f t="shared" ref="J2123:J2186" si="998">IF(I2123=I2122,J2122,NETWORKDAYS(I2122,I2123,$AD$148:$AD$502)-1)</f>
        <v>22</v>
      </c>
      <c r="K2123" s="141">
        <f t="shared" si="986"/>
        <v>10</v>
      </c>
      <c r="L2123" s="8">
        <f t="shared" ref="L2123:L2186" si="999">IF(E2123&lt;D2123,1,TRUNC((E2123/D2123)^TRUNC((K2123/J2123),9),8))</f>
        <v>1.00254131</v>
      </c>
      <c r="M2123" s="142">
        <f t="shared" si="985"/>
        <v>1.00559942</v>
      </c>
      <c r="N2123" s="142">
        <f t="shared" si="980"/>
        <v>1.4692697055990145</v>
      </c>
      <c r="O2123" s="135">
        <f t="shared" si="982"/>
        <v>1.4730035699999999</v>
      </c>
      <c r="P2123" s="135">
        <f t="shared" si="991"/>
        <v>638.7715776</v>
      </c>
      <c r="Q2123" s="190">
        <f t="shared" si="977"/>
        <v>0</v>
      </c>
      <c r="R2123" s="191">
        <f t="shared" ref="R2123:R2186" si="1000">IF(Q2123&gt;0,VLOOKUP($A2123,$AD$10:$AI$140,6),0)</f>
        <v>0</v>
      </c>
      <c r="S2123" s="135">
        <f t="shared" si="992"/>
        <v>0</v>
      </c>
      <c r="T2123" s="145">
        <f t="shared" ref="T2123:T2186" si="1001">(T2122)</f>
        <v>7.8600000000000003E-2</v>
      </c>
      <c r="U2123" s="143">
        <f t="shared" si="981"/>
        <v>10</v>
      </c>
      <c r="V2123" s="143">
        <v>252</v>
      </c>
      <c r="W2123" s="142">
        <f t="shared" si="993"/>
        <v>1.003007048</v>
      </c>
      <c r="X2123" s="135">
        <f t="shared" si="994"/>
        <v>1.9208167899999999</v>
      </c>
      <c r="Y2123" s="135">
        <f t="shared" si="995"/>
        <v>0</v>
      </c>
      <c r="Z2123" s="148" t="str">
        <f t="shared" si="978"/>
        <v>A+J=</v>
      </c>
      <c r="AA2123" s="140">
        <f t="shared" si="979"/>
        <v>46195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4"/>
      <c r="DX2123" s="1"/>
      <c r="DY2123" s="1"/>
      <c r="DZ2123" s="1"/>
      <c r="EA2123" s="1"/>
      <c r="EB2123" s="1"/>
      <c r="EC2123" s="1"/>
    </row>
    <row r="2124" spans="1:133" ht="15" x14ac:dyDescent="0.2">
      <c r="A2124" s="134">
        <f t="shared" si="996"/>
        <v>46177</v>
      </c>
      <c r="B2124" s="135">
        <f t="shared" si="988"/>
        <v>641.04747707000001</v>
      </c>
      <c r="C2124" s="220">
        <f t="shared" si="987"/>
        <v>433.65243005257821</v>
      </c>
      <c r="D2124" s="136">
        <f t="shared" si="997"/>
        <v>6997.15</v>
      </c>
      <c r="E2124" s="137">
        <f t="shared" si="983"/>
        <v>7036.33</v>
      </c>
      <c r="F2124" s="138">
        <f t="shared" si="984"/>
        <v>46132</v>
      </c>
      <c r="G2124" s="139">
        <f t="shared" si="989"/>
        <v>5.5994226220676957E-3</v>
      </c>
      <c r="H2124" s="140">
        <f t="shared" ref="H2124:H2187" si="1002">IF(DAY(A2124)=H$9,VLOOKUP(A2124,AH$118:AN$450,4),H2123)</f>
        <v>46195</v>
      </c>
      <c r="I2124" s="140">
        <f t="shared" si="990"/>
        <v>46195</v>
      </c>
      <c r="J2124" s="141">
        <f t="shared" si="998"/>
        <v>22</v>
      </c>
      <c r="K2124" s="141">
        <f t="shared" si="986"/>
        <v>11</v>
      </c>
      <c r="L2124" s="8">
        <f t="shared" si="999"/>
        <v>1.0027957999999999</v>
      </c>
      <c r="M2124" s="142">
        <f t="shared" si="985"/>
        <v>1.00559942</v>
      </c>
      <c r="N2124" s="142">
        <f t="shared" si="980"/>
        <v>1.4692697055990145</v>
      </c>
      <c r="O2124" s="135">
        <f t="shared" si="982"/>
        <v>1.4733774799999999</v>
      </c>
      <c r="P2124" s="135">
        <f t="shared" si="991"/>
        <v>638.93372457999999</v>
      </c>
      <c r="Q2124" s="190">
        <f t="shared" ref="Q2124:Q2187" si="1003">IF(VLOOKUP(A2124,AD$10:AK$140,8)=VLOOKUP(A2123,AD$10:AK$140,8),0,VLOOKUP(A2124,AD$10:AK$140,8))</f>
        <v>0</v>
      </c>
      <c r="R2124" s="191">
        <f t="shared" si="1000"/>
        <v>0</v>
      </c>
      <c r="S2124" s="135">
        <f t="shared" si="992"/>
        <v>0</v>
      </c>
      <c r="T2124" s="145">
        <f t="shared" si="1001"/>
        <v>7.8600000000000003E-2</v>
      </c>
      <c r="U2124" s="143">
        <f t="shared" si="981"/>
        <v>11</v>
      </c>
      <c r="V2124" s="143">
        <v>252</v>
      </c>
      <c r="W2124" s="142">
        <f t="shared" si="993"/>
        <v>1.0033082499999999</v>
      </c>
      <c r="X2124" s="135">
        <f t="shared" si="994"/>
        <v>2.11375249</v>
      </c>
      <c r="Y2124" s="135">
        <f t="shared" si="995"/>
        <v>0</v>
      </c>
      <c r="Z2124" s="148" t="str">
        <f t="shared" ref="Z2124:Z2187" si="1004">IF($Q2123&gt;0,VLOOKUP($A2123,$AD$10:$AM$140,9),Z2123)</f>
        <v>A+J=</v>
      </c>
      <c r="AA2124" s="140">
        <f t="shared" ref="AA2124:AA2187" si="1005">IF($Q2123&gt;0,VLOOKUP($A2123,$AD$10:$AM$140,10),AA2123)</f>
        <v>46195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4"/>
      <c r="DX2124" s="1"/>
      <c r="DY2124" s="1"/>
      <c r="DZ2124" s="1"/>
      <c r="EA2124" s="1"/>
      <c r="EB2124" s="1"/>
      <c r="EC2124" s="1"/>
    </row>
    <row r="2125" spans="1:133" ht="15" x14ac:dyDescent="0.2">
      <c r="A2125" s="134">
        <f t="shared" si="996"/>
        <v>46178</v>
      </c>
      <c r="B2125" s="135">
        <f t="shared" si="988"/>
        <v>641.04747707000001</v>
      </c>
      <c r="C2125" s="220">
        <f t="shared" si="987"/>
        <v>433.65243005257821</v>
      </c>
      <c r="D2125" s="136">
        <f t="shared" si="997"/>
        <v>6997.15</v>
      </c>
      <c r="E2125" s="137">
        <f t="shared" si="983"/>
        <v>7036.33</v>
      </c>
      <c r="F2125" s="138">
        <f t="shared" si="984"/>
        <v>46132</v>
      </c>
      <c r="G2125" s="139">
        <f t="shared" si="989"/>
        <v>5.5994226220676957E-3</v>
      </c>
      <c r="H2125" s="140">
        <f t="shared" si="1002"/>
        <v>46195</v>
      </c>
      <c r="I2125" s="140">
        <f t="shared" si="990"/>
        <v>46195</v>
      </c>
      <c r="J2125" s="141">
        <f t="shared" si="998"/>
        <v>22</v>
      </c>
      <c r="K2125" s="141">
        <f t="shared" si="986"/>
        <v>11</v>
      </c>
      <c r="L2125" s="8">
        <f t="shared" si="999"/>
        <v>1.0027957999999999</v>
      </c>
      <c r="M2125" s="142">
        <f t="shared" si="985"/>
        <v>1.00559942</v>
      </c>
      <c r="N2125" s="142">
        <f t="shared" si="980"/>
        <v>1.4692697055990145</v>
      </c>
      <c r="O2125" s="135">
        <f t="shared" si="982"/>
        <v>1.4733774799999999</v>
      </c>
      <c r="P2125" s="135">
        <f t="shared" si="991"/>
        <v>638.93372457999999</v>
      </c>
      <c r="Q2125" s="190">
        <f t="shared" si="1003"/>
        <v>0</v>
      </c>
      <c r="R2125" s="191">
        <f t="shared" si="1000"/>
        <v>0</v>
      </c>
      <c r="S2125" s="135">
        <f t="shared" si="992"/>
        <v>0</v>
      </c>
      <c r="T2125" s="145">
        <f t="shared" si="1001"/>
        <v>7.8600000000000003E-2</v>
      </c>
      <c r="U2125" s="143">
        <f t="shared" si="981"/>
        <v>11</v>
      </c>
      <c r="V2125" s="143">
        <v>252</v>
      </c>
      <c r="W2125" s="142">
        <f t="shared" si="993"/>
        <v>1.0033082499999999</v>
      </c>
      <c r="X2125" s="135">
        <f t="shared" si="994"/>
        <v>2.11375249</v>
      </c>
      <c r="Y2125" s="135">
        <f t="shared" si="995"/>
        <v>0</v>
      </c>
      <c r="Z2125" s="148" t="str">
        <f t="shared" si="1004"/>
        <v>A+J=</v>
      </c>
      <c r="AA2125" s="140">
        <f t="shared" si="1005"/>
        <v>46195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4"/>
      <c r="DX2125" s="1"/>
      <c r="DY2125" s="1"/>
      <c r="DZ2125" s="1"/>
      <c r="EA2125" s="1"/>
      <c r="EB2125" s="1"/>
      <c r="EC2125" s="1"/>
    </row>
    <row r="2126" spans="1:133" ht="15" x14ac:dyDescent="0.2">
      <c r="A2126" s="134">
        <f t="shared" si="996"/>
        <v>46179</v>
      </c>
      <c r="B2126" s="135">
        <f t="shared" si="988"/>
        <v>641.40275847000009</v>
      </c>
      <c r="C2126" s="220">
        <f t="shared" si="987"/>
        <v>433.65243005257821</v>
      </c>
      <c r="D2126" s="136">
        <f t="shared" si="997"/>
        <v>6997.15</v>
      </c>
      <c r="E2126" s="137">
        <f t="shared" si="983"/>
        <v>7036.33</v>
      </c>
      <c r="F2126" s="138">
        <f t="shared" si="984"/>
        <v>46132</v>
      </c>
      <c r="G2126" s="139">
        <f t="shared" si="989"/>
        <v>5.5994226220676957E-3</v>
      </c>
      <c r="H2126" s="140">
        <f t="shared" si="1002"/>
        <v>46195</v>
      </c>
      <c r="I2126" s="140">
        <f t="shared" si="990"/>
        <v>46195</v>
      </c>
      <c r="J2126" s="141">
        <f t="shared" si="998"/>
        <v>22</v>
      </c>
      <c r="K2126" s="141">
        <f t="shared" si="986"/>
        <v>12</v>
      </c>
      <c r="L2126" s="8">
        <f t="shared" si="999"/>
        <v>1.0030503500000001</v>
      </c>
      <c r="M2126" s="142">
        <f t="shared" si="985"/>
        <v>1.00559942</v>
      </c>
      <c r="N2126" s="142">
        <f t="shared" si="980"/>
        <v>1.4692697055990145</v>
      </c>
      <c r="O2126" s="135">
        <f t="shared" si="982"/>
        <v>1.4737514899999999</v>
      </c>
      <c r="P2126" s="135">
        <f t="shared" si="991"/>
        <v>639.09591493000005</v>
      </c>
      <c r="Q2126" s="190">
        <f t="shared" si="1003"/>
        <v>0</v>
      </c>
      <c r="R2126" s="191">
        <f t="shared" si="1000"/>
        <v>0</v>
      </c>
      <c r="S2126" s="135">
        <f t="shared" si="992"/>
        <v>0</v>
      </c>
      <c r="T2126" s="145">
        <f t="shared" si="1001"/>
        <v>7.8600000000000003E-2</v>
      </c>
      <c r="U2126" s="143">
        <f t="shared" si="981"/>
        <v>12</v>
      </c>
      <c r="V2126" s="143">
        <v>252</v>
      </c>
      <c r="W2126" s="142">
        <f t="shared" si="993"/>
        <v>1.003609542</v>
      </c>
      <c r="X2126" s="135">
        <f t="shared" si="994"/>
        <v>2.30684354</v>
      </c>
      <c r="Y2126" s="135">
        <f t="shared" si="995"/>
        <v>0</v>
      </c>
      <c r="Z2126" s="148" t="str">
        <f t="shared" si="1004"/>
        <v>A+J=</v>
      </c>
      <c r="AA2126" s="140">
        <f t="shared" si="1005"/>
        <v>46195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4"/>
      <c r="DX2126" s="1"/>
      <c r="DY2126" s="1"/>
      <c r="DZ2126" s="1"/>
      <c r="EA2126" s="1"/>
      <c r="EB2126" s="1"/>
      <c r="EC2126" s="1"/>
    </row>
    <row r="2127" spans="1:133" ht="15" x14ac:dyDescent="0.2">
      <c r="A2127" s="134">
        <f t="shared" si="996"/>
        <v>46180</v>
      </c>
      <c r="B2127" s="135">
        <f t="shared" si="988"/>
        <v>641.40275847000009</v>
      </c>
      <c r="C2127" s="220">
        <f t="shared" si="987"/>
        <v>433.65243005257821</v>
      </c>
      <c r="D2127" s="136">
        <f t="shared" si="997"/>
        <v>6997.15</v>
      </c>
      <c r="E2127" s="137">
        <f t="shared" si="983"/>
        <v>7036.33</v>
      </c>
      <c r="F2127" s="138">
        <f t="shared" si="984"/>
        <v>46132</v>
      </c>
      <c r="G2127" s="139">
        <f t="shared" si="989"/>
        <v>5.5994226220676957E-3</v>
      </c>
      <c r="H2127" s="140">
        <f t="shared" si="1002"/>
        <v>46195</v>
      </c>
      <c r="I2127" s="140">
        <f t="shared" si="990"/>
        <v>46195</v>
      </c>
      <c r="J2127" s="141">
        <f t="shared" si="998"/>
        <v>22</v>
      </c>
      <c r="K2127" s="141">
        <f t="shared" si="986"/>
        <v>12</v>
      </c>
      <c r="L2127" s="8">
        <f t="shared" si="999"/>
        <v>1.0030503500000001</v>
      </c>
      <c r="M2127" s="142">
        <f t="shared" si="985"/>
        <v>1.00559942</v>
      </c>
      <c r="N2127" s="142">
        <f t="shared" si="980"/>
        <v>1.4692697055990145</v>
      </c>
      <c r="O2127" s="135">
        <f t="shared" si="982"/>
        <v>1.4737514899999999</v>
      </c>
      <c r="P2127" s="135">
        <f t="shared" si="991"/>
        <v>639.09591493000005</v>
      </c>
      <c r="Q2127" s="190">
        <f t="shared" si="1003"/>
        <v>0</v>
      </c>
      <c r="R2127" s="191">
        <f t="shared" si="1000"/>
        <v>0</v>
      </c>
      <c r="S2127" s="135">
        <f t="shared" si="992"/>
        <v>0</v>
      </c>
      <c r="T2127" s="145">
        <f t="shared" si="1001"/>
        <v>7.8600000000000003E-2</v>
      </c>
      <c r="U2127" s="143">
        <f t="shared" si="981"/>
        <v>12</v>
      </c>
      <c r="V2127" s="143">
        <v>252</v>
      </c>
      <c r="W2127" s="142">
        <f t="shared" si="993"/>
        <v>1.003609542</v>
      </c>
      <c r="X2127" s="135">
        <f t="shared" si="994"/>
        <v>2.30684354</v>
      </c>
      <c r="Y2127" s="135">
        <f t="shared" si="995"/>
        <v>0</v>
      </c>
      <c r="Z2127" s="148" t="str">
        <f t="shared" si="1004"/>
        <v>A+J=</v>
      </c>
      <c r="AA2127" s="140">
        <f t="shared" si="1005"/>
        <v>46195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4"/>
      <c r="DX2127" s="1"/>
      <c r="DY2127" s="1"/>
      <c r="DZ2127" s="1"/>
      <c r="EA2127" s="1"/>
      <c r="EB2127" s="1"/>
      <c r="EC2127" s="1"/>
    </row>
    <row r="2128" spans="1:133" ht="15" x14ac:dyDescent="0.2">
      <c r="A2128" s="134">
        <f t="shared" si="996"/>
        <v>46181</v>
      </c>
      <c r="B2128" s="135">
        <f t="shared" si="988"/>
        <v>641.40275847000009</v>
      </c>
      <c r="C2128" s="220">
        <f t="shared" si="987"/>
        <v>433.65243005257821</v>
      </c>
      <c r="D2128" s="136">
        <f t="shared" si="997"/>
        <v>6997.15</v>
      </c>
      <c r="E2128" s="137">
        <f t="shared" si="983"/>
        <v>7036.33</v>
      </c>
      <c r="F2128" s="138">
        <f t="shared" si="984"/>
        <v>46132</v>
      </c>
      <c r="G2128" s="139">
        <f t="shared" si="989"/>
        <v>5.5994226220676957E-3</v>
      </c>
      <c r="H2128" s="140">
        <f t="shared" si="1002"/>
        <v>46195</v>
      </c>
      <c r="I2128" s="140">
        <f t="shared" si="990"/>
        <v>46195</v>
      </c>
      <c r="J2128" s="141">
        <f t="shared" si="998"/>
        <v>22</v>
      </c>
      <c r="K2128" s="141">
        <f t="shared" si="986"/>
        <v>12</v>
      </c>
      <c r="L2128" s="8">
        <f t="shared" si="999"/>
        <v>1.0030503500000001</v>
      </c>
      <c r="M2128" s="142">
        <f t="shared" si="985"/>
        <v>1.00559942</v>
      </c>
      <c r="N2128" s="142">
        <f t="shared" si="980"/>
        <v>1.4692697055990145</v>
      </c>
      <c r="O2128" s="135">
        <f t="shared" si="982"/>
        <v>1.4737514899999999</v>
      </c>
      <c r="P2128" s="135">
        <f t="shared" si="991"/>
        <v>639.09591493000005</v>
      </c>
      <c r="Q2128" s="190">
        <f t="shared" si="1003"/>
        <v>0</v>
      </c>
      <c r="R2128" s="191">
        <f t="shared" si="1000"/>
        <v>0</v>
      </c>
      <c r="S2128" s="135">
        <f t="shared" si="992"/>
        <v>0</v>
      </c>
      <c r="T2128" s="145">
        <f t="shared" si="1001"/>
        <v>7.8600000000000003E-2</v>
      </c>
      <c r="U2128" s="143">
        <f t="shared" si="981"/>
        <v>12</v>
      </c>
      <c r="V2128" s="143">
        <v>252</v>
      </c>
      <c r="W2128" s="142">
        <f t="shared" si="993"/>
        <v>1.003609542</v>
      </c>
      <c r="X2128" s="135">
        <f t="shared" si="994"/>
        <v>2.30684354</v>
      </c>
      <c r="Y2128" s="135">
        <f t="shared" si="995"/>
        <v>0</v>
      </c>
      <c r="Z2128" s="148" t="str">
        <f t="shared" si="1004"/>
        <v>A+J=</v>
      </c>
      <c r="AA2128" s="140">
        <f t="shared" si="1005"/>
        <v>46195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4"/>
      <c r="DX2128" s="1"/>
      <c r="DY2128" s="1"/>
      <c r="DZ2128" s="1"/>
      <c r="EA2128" s="1"/>
      <c r="EB2128" s="1"/>
      <c r="EC2128" s="1"/>
    </row>
    <row r="2129" spans="1:133" ht="15" x14ac:dyDescent="0.2">
      <c r="A2129" s="134">
        <f t="shared" si="996"/>
        <v>46182</v>
      </c>
      <c r="B2129" s="135">
        <f t="shared" si="988"/>
        <v>641.75823431000003</v>
      </c>
      <c r="C2129" s="220">
        <f t="shared" si="987"/>
        <v>433.65243005257821</v>
      </c>
      <c r="D2129" s="136">
        <f t="shared" si="997"/>
        <v>6997.15</v>
      </c>
      <c r="E2129" s="137">
        <f t="shared" si="983"/>
        <v>7036.33</v>
      </c>
      <c r="F2129" s="138">
        <f t="shared" si="984"/>
        <v>46132</v>
      </c>
      <c r="G2129" s="139">
        <f t="shared" si="989"/>
        <v>5.5994226220676957E-3</v>
      </c>
      <c r="H2129" s="140">
        <f t="shared" si="1002"/>
        <v>46195</v>
      </c>
      <c r="I2129" s="140">
        <f t="shared" si="990"/>
        <v>46195</v>
      </c>
      <c r="J2129" s="141">
        <f t="shared" si="998"/>
        <v>22</v>
      </c>
      <c r="K2129" s="141">
        <f t="shared" si="986"/>
        <v>13</v>
      </c>
      <c r="L2129" s="8">
        <f t="shared" si="999"/>
        <v>1.0033049700000001</v>
      </c>
      <c r="M2129" s="142">
        <f t="shared" si="985"/>
        <v>1.00559942</v>
      </c>
      <c r="N2129" s="142">
        <f t="shared" si="980"/>
        <v>1.4692697055990145</v>
      </c>
      <c r="O2129" s="135">
        <f t="shared" si="982"/>
        <v>1.4741255900000001</v>
      </c>
      <c r="P2129" s="135">
        <f t="shared" si="991"/>
        <v>639.25814430000003</v>
      </c>
      <c r="Q2129" s="190">
        <f t="shared" si="1003"/>
        <v>0</v>
      </c>
      <c r="R2129" s="191">
        <f t="shared" si="1000"/>
        <v>0</v>
      </c>
      <c r="S2129" s="135">
        <f t="shared" si="992"/>
        <v>0</v>
      </c>
      <c r="T2129" s="145">
        <f t="shared" si="1001"/>
        <v>7.8600000000000003E-2</v>
      </c>
      <c r="U2129" s="143">
        <f t="shared" si="981"/>
        <v>13</v>
      </c>
      <c r="V2129" s="143">
        <v>252</v>
      </c>
      <c r="W2129" s="142">
        <f t="shared" si="993"/>
        <v>1.0039109239999999</v>
      </c>
      <c r="X2129" s="135">
        <f t="shared" si="994"/>
        <v>2.5000900100000001</v>
      </c>
      <c r="Y2129" s="135">
        <f t="shared" si="995"/>
        <v>0</v>
      </c>
      <c r="Z2129" s="148" t="str">
        <f t="shared" si="1004"/>
        <v>A+J=</v>
      </c>
      <c r="AA2129" s="140">
        <f t="shared" si="1005"/>
        <v>46195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4"/>
      <c r="DX2129" s="1"/>
      <c r="DY2129" s="1"/>
      <c r="DZ2129" s="1"/>
      <c r="EA2129" s="1"/>
      <c r="EB2129" s="1"/>
      <c r="EC2129" s="1"/>
    </row>
    <row r="2130" spans="1:133" ht="15" x14ac:dyDescent="0.2">
      <c r="A2130" s="134">
        <f t="shared" si="996"/>
        <v>46183</v>
      </c>
      <c r="B2130" s="135">
        <f t="shared" si="988"/>
        <v>642.11390968000001</v>
      </c>
      <c r="C2130" s="220">
        <f t="shared" si="987"/>
        <v>433.65243005257821</v>
      </c>
      <c r="D2130" s="136">
        <f t="shared" si="997"/>
        <v>6997.15</v>
      </c>
      <c r="E2130" s="137">
        <f t="shared" si="983"/>
        <v>7036.33</v>
      </c>
      <c r="F2130" s="138">
        <f t="shared" si="984"/>
        <v>46132</v>
      </c>
      <c r="G2130" s="139">
        <f t="shared" si="989"/>
        <v>5.5994226220676957E-3</v>
      </c>
      <c r="H2130" s="140">
        <f t="shared" si="1002"/>
        <v>46195</v>
      </c>
      <c r="I2130" s="140">
        <f t="shared" si="990"/>
        <v>46195</v>
      </c>
      <c r="J2130" s="141">
        <f t="shared" si="998"/>
        <v>22</v>
      </c>
      <c r="K2130" s="141">
        <f t="shared" si="986"/>
        <v>14</v>
      </c>
      <c r="L2130" s="8">
        <f t="shared" si="999"/>
        <v>1.0035596499999999</v>
      </c>
      <c r="M2130" s="142">
        <f t="shared" si="985"/>
        <v>1.00559942</v>
      </c>
      <c r="N2130" s="142">
        <f t="shared" si="980"/>
        <v>1.4692697055990145</v>
      </c>
      <c r="O2130" s="135">
        <f t="shared" si="982"/>
        <v>1.4744997900000001</v>
      </c>
      <c r="P2130" s="135">
        <f t="shared" si="991"/>
        <v>639.42041703999996</v>
      </c>
      <c r="Q2130" s="190">
        <f t="shared" si="1003"/>
        <v>0</v>
      </c>
      <c r="R2130" s="191">
        <f t="shared" si="1000"/>
        <v>0</v>
      </c>
      <c r="S2130" s="135">
        <f t="shared" si="992"/>
        <v>0</v>
      </c>
      <c r="T2130" s="145">
        <f t="shared" si="1001"/>
        <v>7.8600000000000003E-2</v>
      </c>
      <c r="U2130" s="143">
        <f t="shared" si="981"/>
        <v>14</v>
      </c>
      <c r="V2130" s="143">
        <v>252</v>
      </c>
      <c r="W2130" s="142">
        <f t="shared" si="993"/>
        <v>1.0042123970000001</v>
      </c>
      <c r="X2130" s="135">
        <f t="shared" si="994"/>
        <v>2.6934926400000001</v>
      </c>
      <c r="Y2130" s="135">
        <f t="shared" si="995"/>
        <v>0</v>
      </c>
      <c r="Z2130" s="148" t="str">
        <f t="shared" si="1004"/>
        <v>A+J=</v>
      </c>
      <c r="AA2130" s="140">
        <f t="shared" si="1005"/>
        <v>46195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4"/>
      <c r="DX2130" s="1"/>
      <c r="DY2130" s="1"/>
      <c r="DZ2130" s="1"/>
      <c r="EA2130" s="1"/>
      <c r="EB2130" s="1"/>
      <c r="EC2130" s="1"/>
    </row>
    <row r="2131" spans="1:133" ht="15" x14ac:dyDescent="0.2">
      <c r="A2131" s="134">
        <f t="shared" si="996"/>
        <v>46184</v>
      </c>
      <c r="B2131" s="135">
        <f t="shared" si="988"/>
        <v>642.46977593999998</v>
      </c>
      <c r="C2131" s="220">
        <f t="shared" si="987"/>
        <v>433.65243005257821</v>
      </c>
      <c r="D2131" s="136">
        <f t="shared" si="997"/>
        <v>6997.15</v>
      </c>
      <c r="E2131" s="137">
        <f t="shared" si="983"/>
        <v>7036.33</v>
      </c>
      <c r="F2131" s="138">
        <f t="shared" si="984"/>
        <v>46132</v>
      </c>
      <c r="G2131" s="139">
        <f t="shared" si="989"/>
        <v>5.5994226220676957E-3</v>
      </c>
      <c r="H2131" s="140">
        <f t="shared" si="1002"/>
        <v>46195</v>
      </c>
      <c r="I2131" s="140">
        <f t="shared" si="990"/>
        <v>46195</v>
      </c>
      <c r="J2131" s="141">
        <f t="shared" si="998"/>
        <v>22</v>
      </c>
      <c r="K2131" s="141">
        <f t="shared" si="986"/>
        <v>15</v>
      </c>
      <c r="L2131" s="8">
        <f t="shared" si="999"/>
        <v>1.0038143900000001</v>
      </c>
      <c r="M2131" s="142">
        <f t="shared" si="985"/>
        <v>1.00559942</v>
      </c>
      <c r="N2131" s="142">
        <f t="shared" si="980"/>
        <v>1.4692697055990145</v>
      </c>
      <c r="O2131" s="135">
        <f t="shared" si="982"/>
        <v>1.47487407</v>
      </c>
      <c r="P2131" s="135">
        <f t="shared" si="991"/>
        <v>639.58272447000002</v>
      </c>
      <c r="Q2131" s="190">
        <f t="shared" si="1003"/>
        <v>0</v>
      </c>
      <c r="R2131" s="191">
        <f t="shared" si="1000"/>
        <v>0</v>
      </c>
      <c r="S2131" s="135">
        <f t="shared" si="992"/>
        <v>0</v>
      </c>
      <c r="T2131" s="145">
        <f t="shared" si="1001"/>
        <v>7.8600000000000003E-2</v>
      </c>
      <c r="U2131" s="143">
        <f t="shared" si="981"/>
        <v>15</v>
      </c>
      <c r="V2131" s="143">
        <v>252</v>
      </c>
      <c r="W2131" s="142">
        <f t="shared" si="993"/>
        <v>1.004513961</v>
      </c>
      <c r="X2131" s="135">
        <f t="shared" si="994"/>
        <v>2.8870514699999998</v>
      </c>
      <c r="Y2131" s="135">
        <f t="shared" si="995"/>
        <v>0</v>
      </c>
      <c r="Z2131" s="148" t="str">
        <f t="shared" si="1004"/>
        <v>A+J=</v>
      </c>
      <c r="AA2131" s="140">
        <f t="shared" si="1005"/>
        <v>46195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4"/>
      <c r="DX2131" s="1"/>
      <c r="DY2131" s="1"/>
      <c r="DZ2131" s="1"/>
      <c r="EA2131" s="1"/>
      <c r="EB2131" s="1"/>
      <c r="EC2131" s="1"/>
    </row>
    <row r="2132" spans="1:133" ht="15" x14ac:dyDescent="0.2">
      <c r="A2132" s="134">
        <f t="shared" si="996"/>
        <v>46185</v>
      </c>
      <c r="B2132" s="135">
        <f t="shared" si="988"/>
        <v>642.82584125000005</v>
      </c>
      <c r="C2132" s="220">
        <f t="shared" si="987"/>
        <v>433.65243005257821</v>
      </c>
      <c r="D2132" s="136">
        <f t="shared" si="997"/>
        <v>6997.15</v>
      </c>
      <c r="E2132" s="137">
        <f t="shared" si="983"/>
        <v>7036.33</v>
      </c>
      <c r="F2132" s="138">
        <f t="shared" si="984"/>
        <v>46132</v>
      </c>
      <c r="G2132" s="139">
        <f t="shared" si="989"/>
        <v>5.5994226220676957E-3</v>
      </c>
      <c r="H2132" s="140">
        <f t="shared" si="1002"/>
        <v>46195</v>
      </c>
      <c r="I2132" s="140">
        <f t="shared" si="990"/>
        <v>46195</v>
      </c>
      <c r="J2132" s="141">
        <f t="shared" si="998"/>
        <v>22</v>
      </c>
      <c r="K2132" s="141">
        <f t="shared" si="986"/>
        <v>16</v>
      </c>
      <c r="L2132" s="8">
        <f t="shared" si="999"/>
        <v>1.0040692</v>
      </c>
      <c r="M2132" s="142">
        <f t="shared" si="985"/>
        <v>1.00559942</v>
      </c>
      <c r="N2132" s="142">
        <f t="shared" si="980"/>
        <v>1.4692697055990145</v>
      </c>
      <c r="O2132" s="135">
        <f t="shared" si="982"/>
        <v>1.47524845</v>
      </c>
      <c r="P2132" s="135">
        <f t="shared" si="991"/>
        <v>639.74507527000003</v>
      </c>
      <c r="Q2132" s="190">
        <f t="shared" si="1003"/>
        <v>0</v>
      </c>
      <c r="R2132" s="191">
        <f t="shared" si="1000"/>
        <v>0</v>
      </c>
      <c r="S2132" s="135">
        <f t="shared" si="992"/>
        <v>0</v>
      </c>
      <c r="T2132" s="145">
        <f t="shared" si="1001"/>
        <v>7.8600000000000003E-2</v>
      </c>
      <c r="U2132" s="143">
        <f t="shared" si="981"/>
        <v>16</v>
      </c>
      <c r="V2132" s="143">
        <v>252</v>
      </c>
      <c r="W2132" s="142">
        <f t="shared" si="993"/>
        <v>1.0048156150000001</v>
      </c>
      <c r="X2132" s="135">
        <f t="shared" si="994"/>
        <v>3.0807659799999998</v>
      </c>
      <c r="Y2132" s="135">
        <f t="shared" si="995"/>
        <v>0</v>
      </c>
      <c r="Z2132" s="148" t="str">
        <f t="shared" si="1004"/>
        <v>A+J=</v>
      </c>
      <c r="AA2132" s="140">
        <f t="shared" si="1005"/>
        <v>46195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4"/>
      <c r="DX2132" s="1"/>
      <c r="DY2132" s="1"/>
      <c r="DZ2132" s="1"/>
      <c r="EA2132" s="1"/>
      <c r="EB2132" s="1"/>
      <c r="EC2132" s="1"/>
    </row>
    <row r="2133" spans="1:133" ht="15" x14ac:dyDescent="0.2">
      <c r="A2133" s="134">
        <f t="shared" si="996"/>
        <v>46186</v>
      </c>
      <c r="B2133" s="135">
        <f t="shared" si="988"/>
        <v>643.18210630999999</v>
      </c>
      <c r="C2133" s="220">
        <f t="shared" si="987"/>
        <v>433.65243005257821</v>
      </c>
      <c r="D2133" s="136">
        <f t="shared" si="997"/>
        <v>6997.15</v>
      </c>
      <c r="E2133" s="137">
        <f t="shared" si="983"/>
        <v>7036.33</v>
      </c>
      <c r="F2133" s="138">
        <f t="shared" si="984"/>
        <v>46132</v>
      </c>
      <c r="G2133" s="139">
        <f t="shared" si="989"/>
        <v>5.5994226220676957E-3</v>
      </c>
      <c r="H2133" s="140">
        <f t="shared" si="1002"/>
        <v>46195</v>
      </c>
      <c r="I2133" s="140">
        <f t="shared" si="990"/>
        <v>46195</v>
      </c>
      <c r="J2133" s="141">
        <f t="shared" si="998"/>
        <v>22</v>
      </c>
      <c r="K2133" s="141">
        <f t="shared" si="986"/>
        <v>17</v>
      </c>
      <c r="L2133" s="8">
        <f t="shared" si="999"/>
        <v>1.00432407</v>
      </c>
      <c r="M2133" s="142">
        <f t="shared" si="985"/>
        <v>1.00559942</v>
      </c>
      <c r="N2133" s="142">
        <f t="shared" si="980"/>
        <v>1.4692697055990145</v>
      </c>
      <c r="O2133" s="135">
        <f t="shared" si="982"/>
        <v>1.4756229300000001</v>
      </c>
      <c r="P2133" s="135">
        <f t="shared" si="991"/>
        <v>639.90746942999999</v>
      </c>
      <c r="Q2133" s="190">
        <f t="shared" si="1003"/>
        <v>0</v>
      </c>
      <c r="R2133" s="191">
        <f t="shared" si="1000"/>
        <v>0</v>
      </c>
      <c r="S2133" s="135">
        <f t="shared" si="992"/>
        <v>0</v>
      </c>
      <c r="T2133" s="145">
        <f t="shared" si="1001"/>
        <v>7.8600000000000003E-2</v>
      </c>
      <c r="U2133" s="143">
        <f t="shared" si="981"/>
        <v>17</v>
      </c>
      <c r="V2133" s="143">
        <v>252</v>
      </c>
      <c r="W2133" s="142">
        <f t="shared" si="993"/>
        <v>1.0051173600000001</v>
      </c>
      <c r="X2133" s="135">
        <f t="shared" si="994"/>
        <v>3.2746368800000001</v>
      </c>
      <c r="Y2133" s="135">
        <f t="shared" si="995"/>
        <v>0</v>
      </c>
      <c r="Z2133" s="148" t="str">
        <f t="shared" si="1004"/>
        <v>A+J=</v>
      </c>
      <c r="AA2133" s="140">
        <f t="shared" si="1005"/>
        <v>46195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4"/>
      <c r="DX2133" s="1"/>
      <c r="DY2133" s="1"/>
      <c r="DZ2133" s="1"/>
      <c r="EA2133" s="1"/>
      <c r="EB2133" s="1"/>
      <c r="EC2133" s="1"/>
    </row>
    <row r="2134" spans="1:133" ht="15" x14ac:dyDescent="0.2">
      <c r="A2134" s="134">
        <f t="shared" si="996"/>
        <v>46187</v>
      </c>
      <c r="B2134" s="135">
        <f t="shared" si="988"/>
        <v>643.18210630999999</v>
      </c>
      <c r="C2134" s="220">
        <f t="shared" si="987"/>
        <v>433.65243005257821</v>
      </c>
      <c r="D2134" s="136">
        <f t="shared" si="997"/>
        <v>6997.15</v>
      </c>
      <c r="E2134" s="137">
        <f t="shared" si="983"/>
        <v>7036.33</v>
      </c>
      <c r="F2134" s="138">
        <f t="shared" si="984"/>
        <v>46132</v>
      </c>
      <c r="G2134" s="139">
        <f t="shared" si="989"/>
        <v>5.5994226220676957E-3</v>
      </c>
      <c r="H2134" s="140">
        <f t="shared" si="1002"/>
        <v>46195</v>
      </c>
      <c r="I2134" s="140">
        <f t="shared" si="990"/>
        <v>46195</v>
      </c>
      <c r="J2134" s="141">
        <f t="shared" si="998"/>
        <v>22</v>
      </c>
      <c r="K2134" s="141">
        <f t="shared" si="986"/>
        <v>17</v>
      </c>
      <c r="L2134" s="8">
        <f t="shared" si="999"/>
        <v>1.00432407</v>
      </c>
      <c r="M2134" s="142">
        <f t="shared" si="985"/>
        <v>1.00559942</v>
      </c>
      <c r="N2134" s="142">
        <f t="shared" si="980"/>
        <v>1.4692697055990145</v>
      </c>
      <c r="O2134" s="135">
        <f t="shared" si="982"/>
        <v>1.4756229300000001</v>
      </c>
      <c r="P2134" s="135">
        <f t="shared" si="991"/>
        <v>639.90746942999999</v>
      </c>
      <c r="Q2134" s="190">
        <f t="shared" si="1003"/>
        <v>0</v>
      </c>
      <c r="R2134" s="191">
        <f t="shared" si="1000"/>
        <v>0</v>
      </c>
      <c r="S2134" s="135">
        <f t="shared" si="992"/>
        <v>0</v>
      </c>
      <c r="T2134" s="145">
        <f t="shared" si="1001"/>
        <v>7.8600000000000003E-2</v>
      </c>
      <c r="U2134" s="143">
        <f t="shared" si="981"/>
        <v>17</v>
      </c>
      <c r="V2134" s="143">
        <v>252</v>
      </c>
      <c r="W2134" s="142">
        <f t="shared" si="993"/>
        <v>1.0051173600000001</v>
      </c>
      <c r="X2134" s="135">
        <f t="shared" si="994"/>
        <v>3.2746368800000001</v>
      </c>
      <c r="Y2134" s="135">
        <f t="shared" si="995"/>
        <v>0</v>
      </c>
      <c r="Z2134" s="148" t="str">
        <f t="shared" si="1004"/>
        <v>A+J=</v>
      </c>
      <c r="AA2134" s="140">
        <f t="shared" si="1005"/>
        <v>46195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4"/>
      <c r="DX2134" s="1"/>
      <c r="DY2134" s="1"/>
      <c r="DZ2134" s="1"/>
      <c r="EA2134" s="1"/>
      <c r="EB2134" s="1"/>
      <c r="EC2134" s="1"/>
    </row>
    <row r="2135" spans="1:133" ht="15" x14ac:dyDescent="0.2">
      <c r="A2135" s="134">
        <f t="shared" si="996"/>
        <v>46188</v>
      </c>
      <c r="B2135" s="135">
        <f t="shared" si="988"/>
        <v>643.18210630999999</v>
      </c>
      <c r="C2135" s="220">
        <f t="shared" si="987"/>
        <v>433.65243005257821</v>
      </c>
      <c r="D2135" s="136">
        <f t="shared" si="997"/>
        <v>6997.15</v>
      </c>
      <c r="E2135" s="137">
        <f t="shared" si="983"/>
        <v>7036.33</v>
      </c>
      <c r="F2135" s="138">
        <f t="shared" si="984"/>
        <v>46132</v>
      </c>
      <c r="G2135" s="139">
        <f t="shared" si="989"/>
        <v>5.5994226220676957E-3</v>
      </c>
      <c r="H2135" s="140">
        <f t="shared" si="1002"/>
        <v>46195</v>
      </c>
      <c r="I2135" s="140">
        <f t="shared" si="990"/>
        <v>46195</v>
      </c>
      <c r="J2135" s="141">
        <f t="shared" si="998"/>
        <v>22</v>
      </c>
      <c r="K2135" s="141">
        <f t="shared" si="986"/>
        <v>17</v>
      </c>
      <c r="L2135" s="8">
        <f t="shared" si="999"/>
        <v>1.00432407</v>
      </c>
      <c r="M2135" s="142">
        <f t="shared" si="985"/>
        <v>1.00559942</v>
      </c>
      <c r="N2135" s="142">
        <f t="shared" si="980"/>
        <v>1.4692697055990145</v>
      </c>
      <c r="O2135" s="135">
        <f t="shared" si="982"/>
        <v>1.4756229300000001</v>
      </c>
      <c r="P2135" s="135">
        <f t="shared" si="991"/>
        <v>639.90746942999999</v>
      </c>
      <c r="Q2135" s="190">
        <f t="shared" si="1003"/>
        <v>0</v>
      </c>
      <c r="R2135" s="191">
        <f t="shared" si="1000"/>
        <v>0</v>
      </c>
      <c r="S2135" s="135">
        <f t="shared" si="992"/>
        <v>0</v>
      </c>
      <c r="T2135" s="145">
        <f t="shared" si="1001"/>
        <v>7.8600000000000003E-2</v>
      </c>
      <c r="U2135" s="143">
        <f t="shared" si="981"/>
        <v>17</v>
      </c>
      <c r="V2135" s="143">
        <v>252</v>
      </c>
      <c r="W2135" s="142">
        <f t="shared" si="993"/>
        <v>1.0051173600000001</v>
      </c>
      <c r="X2135" s="135">
        <f t="shared" si="994"/>
        <v>3.2746368800000001</v>
      </c>
      <c r="Y2135" s="135">
        <f t="shared" si="995"/>
        <v>0</v>
      </c>
      <c r="Z2135" s="148" t="str">
        <f t="shared" si="1004"/>
        <v>A+J=</v>
      </c>
      <c r="AA2135" s="140">
        <f t="shared" si="1005"/>
        <v>46195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4"/>
      <c r="DX2135" s="1"/>
      <c r="DY2135" s="1"/>
      <c r="DZ2135" s="1"/>
      <c r="EA2135" s="1"/>
      <c r="EB2135" s="1"/>
      <c r="EC2135" s="1"/>
    </row>
    <row r="2136" spans="1:133" ht="15" x14ac:dyDescent="0.2">
      <c r="A2136" s="134">
        <f t="shared" si="996"/>
        <v>46189</v>
      </c>
      <c r="B2136" s="135">
        <f t="shared" si="988"/>
        <v>643.53856686999995</v>
      </c>
      <c r="C2136" s="220">
        <f t="shared" si="987"/>
        <v>433.65243005257821</v>
      </c>
      <c r="D2136" s="136">
        <f t="shared" si="997"/>
        <v>6997.15</v>
      </c>
      <c r="E2136" s="137">
        <f t="shared" si="983"/>
        <v>7036.33</v>
      </c>
      <c r="F2136" s="138">
        <f t="shared" si="984"/>
        <v>46132</v>
      </c>
      <c r="G2136" s="139">
        <f t="shared" si="989"/>
        <v>5.5994226220676957E-3</v>
      </c>
      <c r="H2136" s="140">
        <f t="shared" si="1002"/>
        <v>46195</v>
      </c>
      <c r="I2136" s="140">
        <f t="shared" si="990"/>
        <v>46195</v>
      </c>
      <c r="J2136" s="141">
        <f t="shared" si="998"/>
        <v>22</v>
      </c>
      <c r="K2136" s="141">
        <f t="shared" si="986"/>
        <v>18</v>
      </c>
      <c r="L2136" s="8">
        <f t="shared" si="999"/>
        <v>1.00457901</v>
      </c>
      <c r="M2136" s="142">
        <f t="shared" si="985"/>
        <v>1.00559942</v>
      </c>
      <c r="N2136" s="142">
        <f t="shared" si="980"/>
        <v>1.4692697055990145</v>
      </c>
      <c r="O2136" s="135">
        <f t="shared" si="982"/>
        <v>1.4759975000000001</v>
      </c>
      <c r="P2136" s="135">
        <f t="shared" si="991"/>
        <v>640.06990261999999</v>
      </c>
      <c r="Q2136" s="190">
        <f t="shared" si="1003"/>
        <v>0</v>
      </c>
      <c r="R2136" s="191">
        <f t="shared" si="1000"/>
        <v>0</v>
      </c>
      <c r="S2136" s="135">
        <f t="shared" si="992"/>
        <v>0</v>
      </c>
      <c r="T2136" s="145">
        <f t="shared" si="1001"/>
        <v>7.8600000000000003E-2</v>
      </c>
      <c r="U2136" s="143">
        <f t="shared" si="981"/>
        <v>18</v>
      </c>
      <c r="V2136" s="143">
        <v>252</v>
      </c>
      <c r="W2136" s="142">
        <f t="shared" si="993"/>
        <v>1.0054191960000001</v>
      </c>
      <c r="X2136" s="135">
        <f t="shared" si="994"/>
        <v>3.4686642499999998</v>
      </c>
      <c r="Y2136" s="135">
        <f t="shared" si="995"/>
        <v>0</v>
      </c>
      <c r="Z2136" s="148" t="str">
        <f t="shared" si="1004"/>
        <v>A+J=</v>
      </c>
      <c r="AA2136" s="140">
        <f t="shared" si="1005"/>
        <v>46195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4"/>
      <c r="DX2136" s="1"/>
      <c r="DY2136" s="1"/>
      <c r="DZ2136" s="1"/>
      <c r="EA2136" s="1"/>
      <c r="EB2136" s="1"/>
      <c r="EC2136" s="1"/>
    </row>
    <row r="2137" spans="1:133" ht="15" x14ac:dyDescent="0.2">
      <c r="A2137" s="134">
        <f t="shared" si="996"/>
        <v>46190</v>
      </c>
      <c r="B2137" s="135">
        <f t="shared" si="988"/>
        <v>643.89523108000003</v>
      </c>
      <c r="C2137" s="220">
        <f t="shared" si="987"/>
        <v>433.65243005257821</v>
      </c>
      <c r="D2137" s="136">
        <f t="shared" si="997"/>
        <v>6997.15</v>
      </c>
      <c r="E2137" s="137">
        <f t="shared" si="983"/>
        <v>7036.33</v>
      </c>
      <c r="F2137" s="138">
        <f t="shared" si="984"/>
        <v>46132</v>
      </c>
      <c r="G2137" s="139">
        <f t="shared" si="989"/>
        <v>5.5994226220676957E-3</v>
      </c>
      <c r="H2137" s="140">
        <f t="shared" si="1002"/>
        <v>46195</v>
      </c>
      <c r="I2137" s="140">
        <f t="shared" si="990"/>
        <v>46195</v>
      </c>
      <c r="J2137" s="141">
        <f t="shared" si="998"/>
        <v>22</v>
      </c>
      <c r="K2137" s="141">
        <f t="shared" si="986"/>
        <v>19</v>
      </c>
      <c r="L2137" s="8">
        <f t="shared" si="999"/>
        <v>1.0048340200000001</v>
      </c>
      <c r="M2137" s="142">
        <f t="shared" si="985"/>
        <v>1.00559942</v>
      </c>
      <c r="N2137" s="142">
        <f t="shared" si="980"/>
        <v>1.4692697055990145</v>
      </c>
      <c r="O2137" s="135">
        <f t="shared" si="982"/>
        <v>1.47637218</v>
      </c>
      <c r="P2137" s="135">
        <f t="shared" si="991"/>
        <v>640.23238350999998</v>
      </c>
      <c r="Q2137" s="190">
        <f t="shared" si="1003"/>
        <v>0</v>
      </c>
      <c r="R2137" s="191">
        <f t="shared" si="1000"/>
        <v>0</v>
      </c>
      <c r="S2137" s="135">
        <f t="shared" si="992"/>
        <v>0</v>
      </c>
      <c r="T2137" s="145">
        <f t="shared" si="1001"/>
        <v>7.8600000000000003E-2</v>
      </c>
      <c r="U2137" s="143">
        <f t="shared" si="981"/>
        <v>19</v>
      </c>
      <c r="V2137" s="143">
        <v>252</v>
      </c>
      <c r="W2137" s="142">
        <f t="shared" si="993"/>
        <v>1.005721122</v>
      </c>
      <c r="X2137" s="135">
        <f t="shared" si="994"/>
        <v>3.6628475699999998</v>
      </c>
      <c r="Y2137" s="135">
        <f t="shared" si="995"/>
        <v>0</v>
      </c>
      <c r="Z2137" s="148" t="str">
        <f t="shared" si="1004"/>
        <v>A+J=</v>
      </c>
      <c r="AA2137" s="140">
        <f t="shared" si="1005"/>
        <v>46195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4"/>
      <c r="DX2137" s="1"/>
      <c r="DY2137" s="1"/>
      <c r="DZ2137" s="1"/>
      <c r="EA2137" s="1"/>
      <c r="EB2137" s="1"/>
      <c r="EC2137" s="1"/>
    </row>
    <row r="2138" spans="1:133" ht="15" x14ac:dyDescent="0.2">
      <c r="A2138" s="134">
        <f t="shared" si="996"/>
        <v>46191</v>
      </c>
      <c r="B2138" s="135">
        <f t="shared" si="988"/>
        <v>644.25209030999997</v>
      </c>
      <c r="C2138" s="220">
        <f t="shared" si="987"/>
        <v>433.65243005257821</v>
      </c>
      <c r="D2138" s="136">
        <f t="shared" si="997"/>
        <v>6997.15</v>
      </c>
      <c r="E2138" s="137">
        <f t="shared" si="983"/>
        <v>7036.33</v>
      </c>
      <c r="F2138" s="138">
        <f t="shared" si="984"/>
        <v>46132</v>
      </c>
      <c r="G2138" s="139">
        <f t="shared" si="989"/>
        <v>5.5994226220676957E-3</v>
      </c>
      <c r="H2138" s="140">
        <f t="shared" si="1002"/>
        <v>46195</v>
      </c>
      <c r="I2138" s="140">
        <f t="shared" si="990"/>
        <v>46195</v>
      </c>
      <c r="J2138" s="141">
        <f t="shared" si="998"/>
        <v>22</v>
      </c>
      <c r="K2138" s="141">
        <f t="shared" si="986"/>
        <v>20</v>
      </c>
      <c r="L2138" s="8">
        <f t="shared" si="999"/>
        <v>1.00508909</v>
      </c>
      <c r="M2138" s="142">
        <f t="shared" si="985"/>
        <v>1.00559942</v>
      </c>
      <c r="N2138" s="142">
        <f t="shared" si="980"/>
        <v>1.4692697055990145</v>
      </c>
      <c r="O2138" s="135">
        <f t="shared" si="982"/>
        <v>1.4767469499999999</v>
      </c>
      <c r="P2138" s="135">
        <f t="shared" si="991"/>
        <v>640.39490344000001</v>
      </c>
      <c r="Q2138" s="190">
        <f t="shared" si="1003"/>
        <v>0</v>
      </c>
      <c r="R2138" s="191">
        <f t="shared" si="1000"/>
        <v>0</v>
      </c>
      <c r="S2138" s="135">
        <f t="shared" si="992"/>
        <v>0</v>
      </c>
      <c r="T2138" s="145">
        <f t="shared" si="1001"/>
        <v>7.8600000000000003E-2</v>
      </c>
      <c r="U2138" s="143">
        <f t="shared" si="981"/>
        <v>20</v>
      </c>
      <c r="V2138" s="143">
        <v>252</v>
      </c>
      <c r="W2138" s="142">
        <f t="shared" si="993"/>
        <v>1.006023138</v>
      </c>
      <c r="X2138" s="135">
        <f t="shared" si="994"/>
        <v>3.85718687</v>
      </c>
      <c r="Y2138" s="135">
        <f t="shared" si="995"/>
        <v>0</v>
      </c>
      <c r="Z2138" s="148" t="str">
        <f t="shared" si="1004"/>
        <v>A+J=</v>
      </c>
      <c r="AA2138" s="140">
        <f t="shared" si="1005"/>
        <v>46195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4"/>
      <c r="DX2138" s="1"/>
      <c r="DY2138" s="1"/>
      <c r="DZ2138" s="1"/>
      <c r="EA2138" s="1"/>
      <c r="EB2138" s="1"/>
      <c r="EC2138" s="1"/>
    </row>
    <row r="2139" spans="1:133" ht="15" x14ac:dyDescent="0.2">
      <c r="A2139" s="134">
        <f t="shared" si="996"/>
        <v>46192</v>
      </c>
      <c r="B2139" s="135">
        <f t="shared" si="988"/>
        <v>644.60914154</v>
      </c>
      <c r="C2139" s="220">
        <f t="shared" si="987"/>
        <v>433.65243005257821</v>
      </c>
      <c r="D2139" s="136">
        <f t="shared" si="997"/>
        <v>6997.15</v>
      </c>
      <c r="E2139" s="137">
        <f t="shared" si="983"/>
        <v>7036.33</v>
      </c>
      <c r="F2139" s="138">
        <f t="shared" si="984"/>
        <v>46132</v>
      </c>
      <c r="G2139" s="139">
        <f t="shared" si="989"/>
        <v>5.5994226220676957E-3</v>
      </c>
      <c r="H2139" s="140">
        <f t="shared" si="1002"/>
        <v>46195</v>
      </c>
      <c r="I2139" s="140">
        <f t="shared" si="990"/>
        <v>46195</v>
      </c>
      <c r="J2139" s="141">
        <f t="shared" si="998"/>
        <v>22</v>
      </c>
      <c r="K2139" s="141">
        <f t="shared" si="986"/>
        <v>21</v>
      </c>
      <c r="L2139" s="8">
        <f t="shared" si="999"/>
        <v>1.00534422</v>
      </c>
      <c r="M2139" s="142">
        <f t="shared" si="985"/>
        <v>1.00559942</v>
      </c>
      <c r="N2139" s="142">
        <f t="shared" si="980"/>
        <v>1.4692697055990145</v>
      </c>
      <c r="O2139" s="135">
        <f t="shared" si="982"/>
        <v>1.4771217999999999</v>
      </c>
      <c r="P2139" s="135">
        <f t="shared" si="991"/>
        <v>640.55745805000004</v>
      </c>
      <c r="Q2139" s="190">
        <f t="shared" si="1003"/>
        <v>0</v>
      </c>
      <c r="R2139" s="191">
        <f t="shared" si="1000"/>
        <v>0</v>
      </c>
      <c r="S2139" s="135">
        <f t="shared" si="992"/>
        <v>0</v>
      </c>
      <c r="T2139" s="145">
        <f t="shared" si="1001"/>
        <v>7.8600000000000003E-2</v>
      </c>
      <c r="U2139" s="143">
        <f t="shared" si="981"/>
        <v>21</v>
      </c>
      <c r="V2139" s="143">
        <v>252</v>
      </c>
      <c r="W2139" s="142">
        <f t="shared" si="993"/>
        <v>1.0063252460000001</v>
      </c>
      <c r="X2139" s="135">
        <f t="shared" si="994"/>
        <v>4.0516834900000003</v>
      </c>
      <c r="Y2139" s="135">
        <f t="shared" si="995"/>
        <v>0</v>
      </c>
      <c r="Z2139" s="148" t="str">
        <f t="shared" si="1004"/>
        <v>A+J=</v>
      </c>
      <c r="AA2139" s="140">
        <f t="shared" si="1005"/>
        <v>46195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4"/>
      <c r="DX2139" s="1"/>
      <c r="DY2139" s="1"/>
      <c r="DZ2139" s="1"/>
      <c r="EA2139" s="1"/>
      <c r="EB2139" s="1"/>
      <c r="EC2139" s="1"/>
    </row>
    <row r="2140" spans="1:133" ht="15" x14ac:dyDescent="0.2">
      <c r="A2140" s="134">
        <f t="shared" si="996"/>
        <v>46193</v>
      </c>
      <c r="B2140" s="135">
        <f t="shared" si="988"/>
        <v>644.96639666999999</v>
      </c>
      <c r="C2140" s="220">
        <f t="shared" si="987"/>
        <v>433.65243005257821</v>
      </c>
      <c r="D2140" s="136">
        <f t="shared" si="997"/>
        <v>6997.15</v>
      </c>
      <c r="E2140" s="137">
        <f t="shared" si="983"/>
        <v>7036.33</v>
      </c>
      <c r="F2140" s="138">
        <f t="shared" si="984"/>
        <v>46132</v>
      </c>
      <c r="G2140" s="139">
        <f t="shared" si="989"/>
        <v>5.5994226220676957E-3</v>
      </c>
      <c r="H2140" s="140">
        <f t="shared" si="1002"/>
        <v>46223</v>
      </c>
      <c r="I2140" s="140">
        <f t="shared" si="990"/>
        <v>46195</v>
      </c>
      <c r="J2140" s="141">
        <f t="shared" si="998"/>
        <v>22</v>
      </c>
      <c r="K2140" s="141">
        <f t="shared" si="986"/>
        <v>22</v>
      </c>
      <c r="L2140" s="8">
        <f t="shared" si="999"/>
        <v>1.00559942</v>
      </c>
      <c r="M2140" s="142">
        <f t="shared" si="985"/>
        <v>1.00559942</v>
      </c>
      <c r="N2140" s="142">
        <f t="shared" si="980"/>
        <v>1.4692697055990145</v>
      </c>
      <c r="O2140" s="135">
        <f t="shared" si="982"/>
        <v>1.47749676</v>
      </c>
      <c r="P2140" s="135">
        <f t="shared" si="991"/>
        <v>640.72006036000005</v>
      </c>
      <c r="Q2140" s="190">
        <f t="shared" si="1003"/>
        <v>0</v>
      </c>
      <c r="R2140" s="191">
        <f t="shared" si="1000"/>
        <v>0</v>
      </c>
      <c r="S2140" s="135">
        <f t="shared" si="992"/>
        <v>0</v>
      </c>
      <c r="T2140" s="145">
        <f t="shared" si="1001"/>
        <v>7.8600000000000003E-2</v>
      </c>
      <c r="U2140" s="143">
        <f t="shared" si="981"/>
        <v>22</v>
      </c>
      <c r="V2140" s="143">
        <v>252</v>
      </c>
      <c r="W2140" s="142">
        <f t="shared" si="993"/>
        <v>1.006627444</v>
      </c>
      <c r="X2140" s="135">
        <f t="shared" si="994"/>
        <v>4.2463363100000002</v>
      </c>
      <c r="Y2140" s="135">
        <f t="shared" si="995"/>
        <v>0</v>
      </c>
      <c r="Z2140" s="148" t="str">
        <f t="shared" si="1004"/>
        <v>A+J=</v>
      </c>
      <c r="AA2140" s="140">
        <f t="shared" si="1005"/>
        <v>46195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4"/>
      <c r="DX2140" s="1"/>
      <c r="DY2140" s="1"/>
      <c r="DZ2140" s="1"/>
      <c r="EA2140" s="1"/>
      <c r="EB2140" s="1"/>
      <c r="EC2140" s="1"/>
    </row>
    <row r="2141" spans="1:133" ht="15" x14ac:dyDescent="0.2">
      <c r="A2141" s="134">
        <f t="shared" si="996"/>
        <v>46194</v>
      </c>
      <c r="B2141" s="135">
        <f t="shared" si="988"/>
        <v>644.96639666999999</v>
      </c>
      <c r="C2141" s="220">
        <f t="shared" si="987"/>
        <v>433.65243005257821</v>
      </c>
      <c r="D2141" s="136">
        <f t="shared" si="997"/>
        <v>6997.15</v>
      </c>
      <c r="E2141" s="137">
        <f t="shared" si="983"/>
        <v>7036.33</v>
      </c>
      <c r="F2141" s="138">
        <f t="shared" si="984"/>
        <v>46132</v>
      </c>
      <c r="G2141" s="139">
        <f t="shared" si="989"/>
        <v>5.5994226220676957E-3</v>
      </c>
      <c r="H2141" s="140">
        <f t="shared" si="1002"/>
        <v>46223</v>
      </c>
      <c r="I2141" s="140">
        <f t="shared" si="990"/>
        <v>46195</v>
      </c>
      <c r="J2141" s="141">
        <f t="shared" si="998"/>
        <v>22</v>
      </c>
      <c r="K2141" s="141">
        <f t="shared" si="986"/>
        <v>22</v>
      </c>
      <c r="L2141" s="8">
        <f t="shared" si="999"/>
        <v>1.00559942</v>
      </c>
      <c r="M2141" s="142">
        <f t="shared" si="985"/>
        <v>1.00559942</v>
      </c>
      <c r="N2141" s="142">
        <f t="shared" si="980"/>
        <v>1.4692697055990145</v>
      </c>
      <c r="O2141" s="135">
        <f t="shared" si="982"/>
        <v>1.47749676</v>
      </c>
      <c r="P2141" s="135">
        <f t="shared" si="991"/>
        <v>640.72006036000005</v>
      </c>
      <c r="Q2141" s="190">
        <f t="shared" si="1003"/>
        <v>0</v>
      </c>
      <c r="R2141" s="191">
        <f t="shared" si="1000"/>
        <v>0</v>
      </c>
      <c r="S2141" s="135">
        <f t="shared" si="992"/>
        <v>0</v>
      </c>
      <c r="T2141" s="145">
        <f t="shared" si="1001"/>
        <v>7.8600000000000003E-2</v>
      </c>
      <c r="U2141" s="143">
        <f t="shared" si="981"/>
        <v>22</v>
      </c>
      <c r="V2141" s="143">
        <v>252</v>
      </c>
      <c r="W2141" s="142">
        <f t="shared" si="993"/>
        <v>1.006627444</v>
      </c>
      <c r="X2141" s="135">
        <f t="shared" si="994"/>
        <v>4.2463363100000002</v>
      </c>
      <c r="Y2141" s="135">
        <f t="shared" si="995"/>
        <v>0</v>
      </c>
      <c r="Z2141" s="148" t="str">
        <f t="shared" si="1004"/>
        <v>A+J=</v>
      </c>
      <c r="AA2141" s="140">
        <f t="shared" si="1005"/>
        <v>46195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4"/>
      <c r="DX2141" s="1"/>
      <c r="DY2141" s="1"/>
      <c r="DZ2141" s="1"/>
      <c r="EA2141" s="1"/>
      <c r="EB2141" s="1"/>
      <c r="EC2141" s="1"/>
    </row>
    <row r="2142" spans="1:133" ht="15" x14ac:dyDescent="0.2">
      <c r="A2142" s="134">
        <f t="shared" si="996"/>
        <v>46195</v>
      </c>
      <c r="B2142" s="135">
        <f t="shared" si="988"/>
        <v>644.96639666999999</v>
      </c>
      <c r="C2142" s="220">
        <f t="shared" si="987"/>
        <v>433.65243005257821</v>
      </c>
      <c r="D2142" s="136">
        <f t="shared" si="997"/>
        <v>6997.15</v>
      </c>
      <c r="E2142" s="137">
        <f t="shared" si="983"/>
        <v>7036.33</v>
      </c>
      <c r="F2142" s="138">
        <f t="shared" si="984"/>
        <v>46132</v>
      </c>
      <c r="G2142" s="139">
        <f t="shared" si="989"/>
        <v>5.5994226220676957E-3</v>
      </c>
      <c r="H2142" s="140">
        <f t="shared" si="1002"/>
        <v>46223</v>
      </c>
      <c r="I2142" s="140">
        <f t="shared" si="990"/>
        <v>46195</v>
      </c>
      <c r="J2142" s="141">
        <f t="shared" si="998"/>
        <v>22</v>
      </c>
      <c r="K2142" s="141">
        <f t="shared" si="986"/>
        <v>22</v>
      </c>
      <c r="L2142" s="8">
        <f t="shared" si="999"/>
        <v>1.00559942</v>
      </c>
      <c r="M2142" s="142">
        <f t="shared" si="985"/>
        <v>1.00559942</v>
      </c>
      <c r="N2142" s="142">
        <f t="shared" si="980"/>
        <v>1.4692697055990145</v>
      </c>
      <c r="O2142" s="135">
        <f t="shared" si="982"/>
        <v>1.47749676</v>
      </c>
      <c r="P2142" s="135">
        <f t="shared" si="991"/>
        <v>640.72006036000005</v>
      </c>
      <c r="Q2142" s="190">
        <f t="shared" si="1003"/>
        <v>70</v>
      </c>
      <c r="R2142" s="191">
        <f t="shared" si="1000"/>
        <v>2.3810129624014142E-2</v>
      </c>
      <c r="S2142" s="135">
        <f t="shared" si="992"/>
        <v>15.25562768</v>
      </c>
      <c r="T2142" s="145">
        <f t="shared" si="1001"/>
        <v>7.8600000000000003E-2</v>
      </c>
      <c r="U2142" s="143">
        <f t="shared" si="981"/>
        <v>22</v>
      </c>
      <c r="V2142" s="143">
        <v>252</v>
      </c>
      <c r="W2142" s="142">
        <f t="shared" si="993"/>
        <v>1.006627444</v>
      </c>
      <c r="X2142" s="135">
        <f t="shared" si="994"/>
        <v>4.2463363100000002</v>
      </c>
      <c r="Y2142" s="135">
        <f t="shared" si="995"/>
        <v>19.50196399</v>
      </c>
      <c r="Z2142" s="148" t="str">
        <f t="shared" si="1004"/>
        <v>A+J=</v>
      </c>
      <c r="AA2142" s="140">
        <f t="shared" si="1005"/>
        <v>46195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4"/>
      <c r="DX2142" s="1"/>
      <c r="DY2142" s="1"/>
      <c r="DZ2142" s="1"/>
      <c r="EA2142" s="1"/>
      <c r="EB2142" s="1"/>
      <c r="EC2142" s="1"/>
    </row>
    <row r="2143" spans="1:133" ht="15" x14ac:dyDescent="0.2">
      <c r="A2143" s="134">
        <f t="shared" si="996"/>
        <v>46196</v>
      </c>
      <c r="B2143" s="135">
        <f t="shared" si="988"/>
        <v>625.82695506000005</v>
      </c>
      <c r="C2143" s="220">
        <f t="shared" si="987"/>
        <v>423.32710948808506</v>
      </c>
      <c r="D2143" s="136">
        <f t="shared" si="997"/>
        <v>6997.15</v>
      </c>
      <c r="E2143" s="137">
        <f t="shared" si="983"/>
        <v>7036.33</v>
      </c>
      <c r="F2143" s="138">
        <f t="shared" si="984"/>
        <v>46164</v>
      </c>
      <c r="G2143" s="139">
        <f t="shared" si="989"/>
        <v>5.5994226220676957E-3</v>
      </c>
      <c r="H2143" s="140">
        <f t="shared" si="1002"/>
        <v>46223</v>
      </c>
      <c r="I2143" s="140">
        <f t="shared" si="990"/>
        <v>46223</v>
      </c>
      <c r="J2143" s="141">
        <f t="shared" si="998"/>
        <v>20</v>
      </c>
      <c r="K2143" s="141">
        <f t="shared" si="986"/>
        <v>1</v>
      </c>
      <c r="L2143" s="8">
        <f t="shared" si="999"/>
        <v>1.0002792199999999</v>
      </c>
      <c r="M2143" s="142">
        <f t="shared" si="985"/>
        <v>1.00559942</v>
      </c>
      <c r="N2143" s="142">
        <f t="shared" ref="N2143:N2206" si="1006">IF(I2143&gt;I2142,N2142*M2143,N2142)</f>
        <v>1.4774967637739398</v>
      </c>
      <c r="O2143" s="135">
        <f t="shared" si="982"/>
        <v>1.47790931</v>
      </c>
      <c r="P2143" s="135">
        <f t="shared" si="991"/>
        <v>625.63907628000004</v>
      </c>
      <c r="Q2143" s="190">
        <f t="shared" si="1003"/>
        <v>0</v>
      </c>
      <c r="R2143" s="191">
        <f t="shared" si="1000"/>
        <v>0</v>
      </c>
      <c r="S2143" s="135">
        <f t="shared" si="992"/>
        <v>0</v>
      </c>
      <c r="T2143" s="145">
        <f t="shared" si="1001"/>
        <v>7.8600000000000003E-2</v>
      </c>
      <c r="U2143" s="143">
        <f t="shared" si="981"/>
        <v>1</v>
      </c>
      <c r="V2143" s="143">
        <v>252</v>
      </c>
      <c r="W2143" s="142">
        <f t="shared" si="993"/>
        <v>1.0003002990000001</v>
      </c>
      <c r="X2143" s="135">
        <f t="shared" si="994"/>
        <v>0.18787878</v>
      </c>
      <c r="Y2143" s="135">
        <f t="shared" si="995"/>
        <v>0</v>
      </c>
      <c r="Z2143" s="148" t="str">
        <f t="shared" si="1004"/>
        <v>A+J=</v>
      </c>
      <c r="AA2143" s="140">
        <f t="shared" si="1005"/>
        <v>46223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4"/>
      <c r="DX2143" s="1"/>
      <c r="DY2143" s="1"/>
      <c r="DZ2143" s="1"/>
      <c r="EA2143" s="1"/>
      <c r="EB2143" s="1"/>
      <c r="EC2143" s="1"/>
    </row>
    <row r="2144" spans="1:133" ht="15" x14ac:dyDescent="0.2">
      <c r="A2144" s="134">
        <f t="shared" si="996"/>
        <v>46197</v>
      </c>
      <c r="B2144" s="135">
        <f t="shared" si="988"/>
        <v>626.1896931</v>
      </c>
      <c r="C2144" s="220">
        <f t="shared" si="987"/>
        <v>423.32710948808506</v>
      </c>
      <c r="D2144" s="136">
        <f t="shared" si="997"/>
        <v>6997.15</v>
      </c>
      <c r="E2144" s="137">
        <f t="shared" si="983"/>
        <v>7036.33</v>
      </c>
      <c r="F2144" s="138">
        <f t="shared" si="984"/>
        <v>46164</v>
      </c>
      <c r="G2144" s="139">
        <f t="shared" si="989"/>
        <v>5.5994226220676957E-3</v>
      </c>
      <c r="H2144" s="140">
        <f t="shared" si="1002"/>
        <v>46223</v>
      </c>
      <c r="I2144" s="140">
        <f t="shared" si="990"/>
        <v>46223</v>
      </c>
      <c r="J2144" s="141">
        <f t="shared" si="998"/>
        <v>20</v>
      </c>
      <c r="K2144" s="141">
        <f t="shared" si="986"/>
        <v>2</v>
      </c>
      <c r="L2144" s="8">
        <f t="shared" si="999"/>
        <v>1.0005585299999999</v>
      </c>
      <c r="M2144" s="142">
        <f t="shared" si="985"/>
        <v>1.00559942</v>
      </c>
      <c r="N2144" s="142">
        <f t="shared" si="1006"/>
        <v>1.4774967637739398</v>
      </c>
      <c r="O2144" s="135">
        <f t="shared" si="982"/>
        <v>1.47832199</v>
      </c>
      <c r="P2144" s="135">
        <f t="shared" si="991"/>
        <v>625.81377491000001</v>
      </c>
      <c r="Q2144" s="190">
        <f t="shared" si="1003"/>
        <v>0</v>
      </c>
      <c r="R2144" s="191">
        <f t="shared" si="1000"/>
        <v>0</v>
      </c>
      <c r="S2144" s="135">
        <f t="shared" si="992"/>
        <v>0</v>
      </c>
      <c r="T2144" s="145">
        <f t="shared" si="1001"/>
        <v>7.8600000000000003E-2</v>
      </c>
      <c r="U2144" s="143">
        <f t="shared" si="981"/>
        <v>2</v>
      </c>
      <c r="V2144" s="143">
        <v>252</v>
      </c>
      <c r="W2144" s="142">
        <f t="shared" si="993"/>
        <v>1.0006006869999999</v>
      </c>
      <c r="X2144" s="135">
        <f t="shared" si="994"/>
        <v>0.37591818999999999</v>
      </c>
      <c r="Y2144" s="135">
        <f t="shared" si="995"/>
        <v>0</v>
      </c>
      <c r="Z2144" s="148" t="str">
        <f t="shared" si="1004"/>
        <v>A+J=</v>
      </c>
      <c r="AA2144" s="140">
        <f t="shared" si="1005"/>
        <v>46223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4"/>
      <c r="DX2144" s="1"/>
      <c r="DY2144" s="1"/>
      <c r="DZ2144" s="1"/>
      <c r="EA2144" s="1"/>
      <c r="EB2144" s="1"/>
      <c r="EC2144" s="1"/>
    </row>
    <row r="2145" spans="1:133" ht="15" x14ac:dyDescent="0.2">
      <c r="A2145" s="134">
        <f t="shared" si="996"/>
        <v>46198</v>
      </c>
      <c r="B2145" s="135">
        <f t="shared" si="988"/>
        <v>626.55263967999997</v>
      </c>
      <c r="C2145" s="220">
        <f t="shared" si="987"/>
        <v>423.32710948808506</v>
      </c>
      <c r="D2145" s="136">
        <f t="shared" si="997"/>
        <v>6997.15</v>
      </c>
      <c r="E2145" s="137">
        <f t="shared" si="983"/>
        <v>7036.33</v>
      </c>
      <c r="F2145" s="138">
        <f t="shared" si="984"/>
        <v>46164</v>
      </c>
      <c r="G2145" s="139">
        <f t="shared" si="989"/>
        <v>5.5994226220676957E-3</v>
      </c>
      <c r="H2145" s="140">
        <f t="shared" si="1002"/>
        <v>46223</v>
      </c>
      <c r="I2145" s="140">
        <f t="shared" si="990"/>
        <v>46223</v>
      </c>
      <c r="J2145" s="141">
        <f t="shared" si="998"/>
        <v>20</v>
      </c>
      <c r="K2145" s="141">
        <f t="shared" si="986"/>
        <v>3</v>
      </c>
      <c r="L2145" s="8">
        <f t="shared" si="999"/>
        <v>1.0008379199999999</v>
      </c>
      <c r="M2145" s="142">
        <f t="shared" si="985"/>
        <v>1.00559942</v>
      </c>
      <c r="N2145" s="142">
        <f t="shared" si="1006"/>
        <v>1.4774967637739398</v>
      </c>
      <c r="O2145" s="135">
        <f t="shared" si="982"/>
        <v>1.4787347799999999</v>
      </c>
      <c r="P2145" s="135">
        <f t="shared" si="991"/>
        <v>625.98852010999997</v>
      </c>
      <c r="Q2145" s="190">
        <f t="shared" si="1003"/>
        <v>0</v>
      </c>
      <c r="R2145" s="191">
        <f t="shared" si="1000"/>
        <v>0</v>
      </c>
      <c r="S2145" s="135">
        <f t="shared" si="992"/>
        <v>0</v>
      </c>
      <c r="T2145" s="145">
        <f t="shared" si="1001"/>
        <v>7.8600000000000003E-2</v>
      </c>
      <c r="U2145" s="143">
        <f t="shared" si="981"/>
        <v>3</v>
      </c>
      <c r="V2145" s="143">
        <v>252</v>
      </c>
      <c r="W2145" s="142">
        <f t="shared" si="993"/>
        <v>1.000901166</v>
      </c>
      <c r="X2145" s="135">
        <f t="shared" si="994"/>
        <v>0.56411957000000001</v>
      </c>
      <c r="Y2145" s="135">
        <f t="shared" si="995"/>
        <v>0</v>
      </c>
      <c r="Z2145" s="148" t="str">
        <f t="shared" si="1004"/>
        <v>A+J=</v>
      </c>
      <c r="AA2145" s="140">
        <f t="shared" si="1005"/>
        <v>46223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4"/>
      <c r="DX2145" s="1"/>
      <c r="DY2145" s="1"/>
      <c r="DZ2145" s="1"/>
      <c r="EA2145" s="1"/>
      <c r="EB2145" s="1"/>
      <c r="EC2145" s="1"/>
    </row>
    <row r="2146" spans="1:133" ht="15" x14ac:dyDescent="0.2">
      <c r="A2146" s="134">
        <f t="shared" si="996"/>
        <v>46199</v>
      </c>
      <c r="B2146" s="135">
        <f t="shared" si="988"/>
        <v>626.91579487000001</v>
      </c>
      <c r="C2146" s="220">
        <f t="shared" si="987"/>
        <v>423.32710948808506</v>
      </c>
      <c r="D2146" s="136">
        <f t="shared" si="997"/>
        <v>6997.15</v>
      </c>
      <c r="E2146" s="137">
        <f t="shared" si="983"/>
        <v>7036.33</v>
      </c>
      <c r="F2146" s="138">
        <f t="shared" si="984"/>
        <v>46164</v>
      </c>
      <c r="G2146" s="139">
        <f t="shared" si="989"/>
        <v>5.5994226220676957E-3</v>
      </c>
      <c r="H2146" s="140">
        <f t="shared" si="1002"/>
        <v>46223</v>
      </c>
      <c r="I2146" s="140">
        <f t="shared" si="990"/>
        <v>46223</v>
      </c>
      <c r="J2146" s="141">
        <f t="shared" si="998"/>
        <v>20</v>
      </c>
      <c r="K2146" s="141">
        <f t="shared" si="986"/>
        <v>4</v>
      </c>
      <c r="L2146" s="8">
        <f t="shared" si="999"/>
        <v>1.0011173799999999</v>
      </c>
      <c r="M2146" s="142">
        <f t="shared" si="985"/>
        <v>1.00559942</v>
      </c>
      <c r="N2146" s="142">
        <f t="shared" si="1006"/>
        <v>1.4774967637739398</v>
      </c>
      <c r="O2146" s="135">
        <f t="shared" si="982"/>
        <v>1.4791476800000001</v>
      </c>
      <c r="P2146" s="135">
        <f t="shared" si="991"/>
        <v>626.16331188000004</v>
      </c>
      <c r="Q2146" s="190">
        <f t="shared" si="1003"/>
        <v>0</v>
      </c>
      <c r="R2146" s="191">
        <f t="shared" si="1000"/>
        <v>0</v>
      </c>
      <c r="S2146" s="135">
        <f t="shared" si="992"/>
        <v>0</v>
      </c>
      <c r="T2146" s="145">
        <f t="shared" si="1001"/>
        <v>7.8600000000000003E-2</v>
      </c>
      <c r="U2146" s="143">
        <f t="shared" si="981"/>
        <v>4</v>
      </c>
      <c r="V2146" s="143">
        <v>252</v>
      </c>
      <c r="W2146" s="142">
        <f t="shared" si="993"/>
        <v>1.0012017360000001</v>
      </c>
      <c r="X2146" s="135">
        <f t="shared" si="994"/>
        <v>0.75248298999999996</v>
      </c>
      <c r="Y2146" s="135">
        <f t="shared" si="995"/>
        <v>0</v>
      </c>
      <c r="Z2146" s="148" t="str">
        <f t="shared" si="1004"/>
        <v>A+J=</v>
      </c>
      <c r="AA2146" s="140">
        <f t="shared" si="1005"/>
        <v>46223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4"/>
      <c r="DX2146" s="1"/>
      <c r="DY2146" s="1"/>
      <c r="DZ2146" s="1"/>
      <c r="EA2146" s="1"/>
      <c r="EB2146" s="1"/>
      <c r="EC2146" s="1"/>
    </row>
    <row r="2147" spans="1:133" ht="15" x14ac:dyDescent="0.2">
      <c r="A2147" s="134">
        <f t="shared" si="996"/>
        <v>46200</v>
      </c>
      <c r="B2147" s="135">
        <f t="shared" si="988"/>
        <v>627.27916175000007</v>
      </c>
      <c r="C2147" s="220">
        <f t="shared" si="987"/>
        <v>423.32710948808506</v>
      </c>
      <c r="D2147" s="136">
        <f t="shared" si="997"/>
        <v>6997.15</v>
      </c>
      <c r="E2147" s="137">
        <f t="shared" si="983"/>
        <v>7036.33</v>
      </c>
      <c r="F2147" s="138">
        <f t="shared" si="984"/>
        <v>46164</v>
      </c>
      <c r="G2147" s="139">
        <f t="shared" si="989"/>
        <v>5.5994226220676957E-3</v>
      </c>
      <c r="H2147" s="140">
        <f t="shared" si="1002"/>
        <v>46223</v>
      </c>
      <c r="I2147" s="140">
        <f t="shared" si="990"/>
        <v>46223</v>
      </c>
      <c r="J2147" s="141">
        <f t="shared" si="998"/>
        <v>20</v>
      </c>
      <c r="K2147" s="141">
        <f t="shared" si="986"/>
        <v>5</v>
      </c>
      <c r="L2147" s="8">
        <f t="shared" si="999"/>
        <v>1.0013969199999999</v>
      </c>
      <c r="M2147" s="142">
        <f t="shared" si="985"/>
        <v>1.00559942</v>
      </c>
      <c r="N2147" s="142">
        <f t="shared" si="1006"/>
        <v>1.4774967637739398</v>
      </c>
      <c r="O2147" s="135">
        <f t="shared" si="982"/>
        <v>1.4795607</v>
      </c>
      <c r="P2147" s="135">
        <f t="shared" si="991"/>
        <v>626.33815444000004</v>
      </c>
      <c r="Q2147" s="190">
        <f t="shared" si="1003"/>
        <v>0</v>
      </c>
      <c r="R2147" s="191">
        <f t="shared" si="1000"/>
        <v>0</v>
      </c>
      <c r="S2147" s="135">
        <f t="shared" si="992"/>
        <v>0</v>
      </c>
      <c r="T2147" s="145">
        <f t="shared" si="1001"/>
        <v>7.8600000000000003E-2</v>
      </c>
      <c r="U2147" s="143">
        <f t="shared" si="981"/>
        <v>5</v>
      </c>
      <c r="V2147" s="143">
        <v>252</v>
      </c>
      <c r="W2147" s="142">
        <f t="shared" si="993"/>
        <v>1.0015023949999999</v>
      </c>
      <c r="X2147" s="135">
        <f t="shared" si="994"/>
        <v>0.94100731000000004</v>
      </c>
      <c r="Y2147" s="135">
        <f t="shared" si="995"/>
        <v>0</v>
      </c>
      <c r="Z2147" s="148" t="str">
        <f t="shared" si="1004"/>
        <v>A+J=</v>
      </c>
      <c r="AA2147" s="140">
        <f t="shared" si="1005"/>
        <v>46223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4"/>
      <c r="DX2147" s="1"/>
      <c r="DY2147" s="1"/>
      <c r="DZ2147" s="1"/>
      <c r="EA2147" s="1"/>
      <c r="EB2147" s="1"/>
      <c r="EC2147" s="1"/>
    </row>
    <row r="2148" spans="1:133" ht="15" x14ac:dyDescent="0.2">
      <c r="A2148" s="134">
        <f t="shared" si="996"/>
        <v>46201</v>
      </c>
      <c r="B2148" s="135">
        <f t="shared" si="988"/>
        <v>627.27916175000007</v>
      </c>
      <c r="C2148" s="220">
        <f t="shared" si="987"/>
        <v>423.32710948808506</v>
      </c>
      <c r="D2148" s="136">
        <f t="shared" si="997"/>
        <v>6997.15</v>
      </c>
      <c r="E2148" s="137">
        <f t="shared" si="983"/>
        <v>7036.33</v>
      </c>
      <c r="F2148" s="138">
        <f t="shared" si="984"/>
        <v>46164</v>
      </c>
      <c r="G2148" s="139">
        <f t="shared" si="989"/>
        <v>5.5994226220676957E-3</v>
      </c>
      <c r="H2148" s="140">
        <f t="shared" si="1002"/>
        <v>46223</v>
      </c>
      <c r="I2148" s="140">
        <f t="shared" si="990"/>
        <v>46223</v>
      </c>
      <c r="J2148" s="141">
        <f t="shared" si="998"/>
        <v>20</v>
      </c>
      <c r="K2148" s="141">
        <f t="shared" si="986"/>
        <v>5</v>
      </c>
      <c r="L2148" s="8">
        <f t="shared" si="999"/>
        <v>1.0013969199999999</v>
      </c>
      <c r="M2148" s="142">
        <f t="shared" si="985"/>
        <v>1.00559942</v>
      </c>
      <c r="N2148" s="142">
        <f t="shared" si="1006"/>
        <v>1.4774967637739398</v>
      </c>
      <c r="O2148" s="135">
        <f t="shared" si="982"/>
        <v>1.4795607</v>
      </c>
      <c r="P2148" s="135">
        <f t="shared" si="991"/>
        <v>626.33815444000004</v>
      </c>
      <c r="Q2148" s="190">
        <f t="shared" si="1003"/>
        <v>0</v>
      </c>
      <c r="R2148" s="191">
        <f t="shared" si="1000"/>
        <v>0</v>
      </c>
      <c r="S2148" s="135">
        <f t="shared" si="992"/>
        <v>0</v>
      </c>
      <c r="T2148" s="145">
        <f t="shared" si="1001"/>
        <v>7.8600000000000003E-2</v>
      </c>
      <c r="U2148" s="143">
        <f t="shared" si="981"/>
        <v>5</v>
      </c>
      <c r="V2148" s="143">
        <v>252</v>
      </c>
      <c r="W2148" s="142">
        <f t="shared" si="993"/>
        <v>1.0015023949999999</v>
      </c>
      <c r="X2148" s="135">
        <f t="shared" si="994"/>
        <v>0.94100731000000004</v>
      </c>
      <c r="Y2148" s="135">
        <f t="shared" si="995"/>
        <v>0</v>
      </c>
      <c r="Z2148" s="148" t="str">
        <f t="shared" si="1004"/>
        <v>A+J=</v>
      </c>
      <c r="AA2148" s="140">
        <f t="shared" si="1005"/>
        <v>46223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4"/>
      <c r="DX2148" s="1"/>
      <c r="DY2148" s="1"/>
      <c r="DZ2148" s="1"/>
      <c r="EA2148" s="1"/>
      <c r="EB2148" s="1"/>
      <c r="EC2148" s="1"/>
    </row>
    <row r="2149" spans="1:133" ht="15" x14ac:dyDescent="0.2">
      <c r="A2149" s="134">
        <f t="shared" si="996"/>
        <v>46202</v>
      </c>
      <c r="B2149" s="135">
        <f t="shared" si="988"/>
        <v>627.27916175000007</v>
      </c>
      <c r="C2149" s="220">
        <f t="shared" si="987"/>
        <v>423.32710948808506</v>
      </c>
      <c r="D2149" s="136">
        <f t="shared" si="997"/>
        <v>6997.15</v>
      </c>
      <c r="E2149" s="137">
        <f t="shared" si="983"/>
        <v>7036.33</v>
      </c>
      <c r="F2149" s="138">
        <f t="shared" si="984"/>
        <v>46164</v>
      </c>
      <c r="G2149" s="139">
        <f t="shared" si="989"/>
        <v>5.5994226220676957E-3</v>
      </c>
      <c r="H2149" s="140">
        <f t="shared" si="1002"/>
        <v>46223</v>
      </c>
      <c r="I2149" s="140">
        <f t="shared" si="990"/>
        <v>46223</v>
      </c>
      <c r="J2149" s="141">
        <f t="shared" si="998"/>
        <v>20</v>
      </c>
      <c r="K2149" s="141">
        <f t="shared" si="986"/>
        <v>5</v>
      </c>
      <c r="L2149" s="8">
        <f t="shared" si="999"/>
        <v>1.0013969199999999</v>
      </c>
      <c r="M2149" s="142">
        <f t="shared" si="985"/>
        <v>1.00559942</v>
      </c>
      <c r="N2149" s="142">
        <f t="shared" si="1006"/>
        <v>1.4774967637739398</v>
      </c>
      <c r="O2149" s="135">
        <f t="shared" si="982"/>
        <v>1.4795607</v>
      </c>
      <c r="P2149" s="135">
        <f t="shared" si="991"/>
        <v>626.33815444000004</v>
      </c>
      <c r="Q2149" s="190">
        <f t="shared" si="1003"/>
        <v>0</v>
      </c>
      <c r="R2149" s="191">
        <f t="shared" si="1000"/>
        <v>0</v>
      </c>
      <c r="S2149" s="135">
        <f t="shared" si="992"/>
        <v>0</v>
      </c>
      <c r="T2149" s="145">
        <f t="shared" si="1001"/>
        <v>7.8600000000000003E-2</v>
      </c>
      <c r="U2149" s="143">
        <f t="shared" ref="U2149:U2212" si="1007">IF(Q2148&gt;0,1,IF(K2149=K2148,U2148,U2148+1))</f>
        <v>5</v>
      </c>
      <c r="V2149" s="143">
        <v>252</v>
      </c>
      <c r="W2149" s="142">
        <f t="shared" si="993"/>
        <v>1.0015023949999999</v>
      </c>
      <c r="X2149" s="135">
        <f t="shared" si="994"/>
        <v>0.94100731000000004</v>
      </c>
      <c r="Y2149" s="135">
        <f t="shared" si="995"/>
        <v>0</v>
      </c>
      <c r="Z2149" s="148" t="str">
        <f t="shared" si="1004"/>
        <v>A+J=</v>
      </c>
      <c r="AA2149" s="140">
        <f t="shared" si="1005"/>
        <v>46223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4"/>
      <c r="DX2149" s="1"/>
      <c r="DY2149" s="1"/>
      <c r="DZ2149" s="1"/>
      <c r="EA2149" s="1"/>
      <c r="EB2149" s="1"/>
      <c r="EC2149" s="1"/>
    </row>
    <row r="2150" spans="1:133" ht="15" x14ac:dyDescent="0.2">
      <c r="A2150" s="134">
        <f t="shared" si="996"/>
        <v>46203</v>
      </c>
      <c r="B2150" s="135">
        <f t="shared" si="988"/>
        <v>627.64274165999996</v>
      </c>
      <c r="C2150" s="220">
        <f t="shared" si="987"/>
        <v>423.32710948808506</v>
      </c>
      <c r="D2150" s="136">
        <f t="shared" si="997"/>
        <v>6997.15</v>
      </c>
      <c r="E2150" s="137">
        <f t="shared" si="983"/>
        <v>7036.33</v>
      </c>
      <c r="F2150" s="138">
        <f t="shared" si="984"/>
        <v>46164</v>
      </c>
      <c r="G2150" s="139">
        <f t="shared" si="989"/>
        <v>5.5994226220676957E-3</v>
      </c>
      <c r="H2150" s="140">
        <f t="shared" si="1002"/>
        <v>46223</v>
      </c>
      <c r="I2150" s="140">
        <f t="shared" si="990"/>
        <v>46223</v>
      </c>
      <c r="J2150" s="141">
        <f t="shared" si="998"/>
        <v>20</v>
      </c>
      <c r="K2150" s="141">
        <f t="shared" si="986"/>
        <v>6</v>
      </c>
      <c r="L2150" s="8">
        <f t="shared" si="999"/>
        <v>1.0016765400000001</v>
      </c>
      <c r="M2150" s="142">
        <f t="shared" si="985"/>
        <v>1.00559942</v>
      </c>
      <c r="N2150" s="142">
        <f t="shared" si="1006"/>
        <v>1.4774967637739398</v>
      </c>
      <c r="O2150" s="135">
        <f t="shared" si="982"/>
        <v>1.47997384</v>
      </c>
      <c r="P2150" s="135">
        <f t="shared" si="991"/>
        <v>626.51304779999998</v>
      </c>
      <c r="Q2150" s="190">
        <f t="shared" si="1003"/>
        <v>0</v>
      </c>
      <c r="R2150" s="191">
        <f t="shared" si="1000"/>
        <v>0</v>
      </c>
      <c r="S2150" s="135">
        <f t="shared" si="992"/>
        <v>0</v>
      </c>
      <c r="T2150" s="145">
        <f t="shared" si="1001"/>
        <v>7.8600000000000003E-2</v>
      </c>
      <c r="U2150" s="143">
        <f t="shared" si="1007"/>
        <v>6</v>
      </c>
      <c r="V2150" s="143">
        <v>252</v>
      </c>
      <c r="W2150" s="142">
        <f t="shared" si="993"/>
        <v>1.001803145</v>
      </c>
      <c r="X2150" s="135">
        <f t="shared" si="994"/>
        <v>1.1296938599999999</v>
      </c>
      <c r="Y2150" s="135">
        <f t="shared" si="995"/>
        <v>0</v>
      </c>
      <c r="Z2150" s="148" t="str">
        <f t="shared" si="1004"/>
        <v>A+J=</v>
      </c>
      <c r="AA2150" s="140">
        <f t="shared" si="1005"/>
        <v>46223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4"/>
      <c r="DX2150" s="1"/>
      <c r="DY2150" s="1"/>
      <c r="DZ2150" s="1"/>
      <c r="EA2150" s="1"/>
      <c r="EB2150" s="1"/>
      <c r="EC2150" s="1"/>
    </row>
    <row r="2151" spans="1:133" ht="15" x14ac:dyDescent="0.2">
      <c r="A2151" s="134">
        <f t="shared" si="996"/>
        <v>46204</v>
      </c>
      <c r="B2151" s="135">
        <f t="shared" si="988"/>
        <v>628.00653408999995</v>
      </c>
      <c r="C2151" s="220">
        <f t="shared" si="987"/>
        <v>423.32710948808506</v>
      </c>
      <c r="D2151" s="136">
        <f t="shared" si="997"/>
        <v>6997.15</v>
      </c>
      <c r="E2151" s="137">
        <f t="shared" si="983"/>
        <v>7036.33</v>
      </c>
      <c r="F2151" s="138">
        <f t="shared" si="984"/>
        <v>46164</v>
      </c>
      <c r="G2151" s="139">
        <f t="shared" si="989"/>
        <v>5.5994226220676957E-3</v>
      </c>
      <c r="H2151" s="140">
        <f t="shared" si="1002"/>
        <v>46223</v>
      </c>
      <c r="I2151" s="140">
        <f t="shared" si="990"/>
        <v>46223</v>
      </c>
      <c r="J2151" s="141">
        <f t="shared" si="998"/>
        <v>20</v>
      </c>
      <c r="K2151" s="141">
        <f t="shared" si="986"/>
        <v>7</v>
      </c>
      <c r="L2151" s="8">
        <f t="shared" si="999"/>
        <v>1.0019562399999999</v>
      </c>
      <c r="M2151" s="142">
        <f t="shared" si="985"/>
        <v>1.00559942</v>
      </c>
      <c r="N2151" s="142">
        <f t="shared" si="1006"/>
        <v>1.4774967637739398</v>
      </c>
      <c r="O2151" s="135">
        <f t="shared" si="982"/>
        <v>1.4803871</v>
      </c>
      <c r="P2151" s="135">
        <f t="shared" si="991"/>
        <v>626.68799195999998</v>
      </c>
      <c r="Q2151" s="190">
        <f t="shared" si="1003"/>
        <v>0</v>
      </c>
      <c r="R2151" s="191">
        <f t="shared" si="1000"/>
        <v>0</v>
      </c>
      <c r="S2151" s="135">
        <f t="shared" si="992"/>
        <v>0</v>
      </c>
      <c r="T2151" s="145">
        <f t="shared" si="1001"/>
        <v>7.8600000000000003E-2</v>
      </c>
      <c r="U2151" s="143">
        <f t="shared" si="1007"/>
        <v>7</v>
      </c>
      <c r="V2151" s="143">
        <v>252</v>
      </c>
      <c r="W2151" s="142">
        <f t="shared" si="993"/>
        <v>1.002103985</v>
      </c>
      <c r="X2151" s="135">
        <f t="shared" si="994"/>
        <v>1.31854213</v>
      </c>
      <c r="Y2151" s="135">
        <f t="shared" si="995"/>
        <v>0</v>
      </c>
      <c r="Z2151" s="148" t="str">
        <f t="shared" si="1004"/>
        <v>A+J=</v>
      </c>
      <c r="AA2151" s="140">
        <f t="shared" si="1005"/>
        <v>46223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4"/>
      <c r="DX2151" s="1"/>
      <c r="DY2151" s="1"/>
      <c r="DZ2151" s="1"/>
      <c r="EA2151" s="1"/>
      <c r="EB2151" s="1"/>
      <c r="EC2151" s="1"/>
    </row>
    <row r="2152" spans="1:133" ht="15" x14ac:dyDescent="0.2">
      <c r="A2152" s="134">
        <f t="shared" si="996"/>
        <v>46205</v>
      </c>
      <c r="B2152" s="135">
        <f t="shared" si="988"/>
        <v>628.37053126000001</v>
      </c>
      <c r="C2152" s="220">
        <f t="shared" si="987"/>
        <v>423.32710948808506</v>
      </c>
      <c r="D2152" s="136">
        <f t="shared" si="997"/>
        <v>6997.15</v>
      </c>
      <c r="E2152" s="137">
        <f t="shared" si="983"/>
        <v>7036.33</v>
      </c>
      <c r="F2152" s="138">
        <f t="shared" si="984"/>
        <v>46164</v>
      </c>
      <c r="G2152" s="139">
        <f t="shared" si="989"/>
        <v>5.5994226220676957E-3</v>
      </c>
      <c r="H2152" s="140">
        <f t="shared" si="1002"/>
        <v>46223</v>
      </c>
      <c r="I2152" s="140">
        <f t="shared" si="990"/>
        <v>46223</v>
      </c>
      <c r="J2152" s="141">
        <f t="shared" si="998"/>
        <v>20</v>
      </c>
      <c r="K2152" s="141">
        <f t="shared" si="986"/>
        <v>8</v>
      </c>
      <c r="L2152" s="8">
        <f t="shared" si="999"/>
        <v>1.0022360100000001</v>
      </c>
      <c r="M2152" s="142">
        <f t="shared" si="985"/>
        <v>1.00559942</v>
      </c>
      <c r="N2152" s="142">
        <f t="shared" si="1006"/>
        <v>1.4774967637739398</v>
      </c>
      <c r="O2152" s="135">
        <f t="shared" si="982"/>
        <v>1.48080046</v>
      </c>
      <c r="P2152" s="135">
        <f t="shared" si="991"/>
        <v>626.86297846000002</v>
      </c>
      <c r="Q2152" s="190">
        <f t="shared" si="1003"/>
        <v>0</v>
      </c>
      <c r="R2152" s="191">
        <f t="shared" si="1000"/>
        <v>0</v>
      </c>
      <c r="S2152" s="135">
        <f t="shared" si="992"/>
        <v>0</v>
      </c>
      <c r="T2152" s="145">
        <f t="shared" si="1001"/>
        <v>7.8600000000000003E-2</v>
      </c>
      <c r="U2152" s="143">
        <f t="shared" si="1007"/>
        <v>8</v>
      </c>
      <c r="V2152" s="143">
        <v>252</v>
      </c>
      <c r="W2152" s="142">
        <f t="shared" si="993"/>
        <v>1.0024049159999999</v>
      </c>
      <c r="X2152" s="135">
        <f t="shared" si="994"/>
        <v>1.5075528</v>
      </c>
      <c r="Y2152" s="135">
        <f t="shared" si="995"/>
        <v>0</v>
      </c>
      <c r="Z2152" s="148" t="str">
        <f t="shared" si="1004"/>
        <v>A+J=</v>
      </c>
      <c r="AA2152" s="140">
        <f t="shared" si="1005"/>
        <v>46223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4"/>
      <c r="DX2152" s="1"/>
      <c r="DY2152" s="1"/>
      <c r="DZ2152" s="1"/>
      <c r="EA2152" s="1"/>
      <c r="EB2152" s="1"/>
      <c r="EC2152" s="1"/>
    </row>
    <row r="2153" spans="1:133" ht="15" x14ac:dyDescent="0.2">
      <c r="A2153" s="134">
        <f t="shared" si="996"/>
        <v>46206</v>
      </c>
      <c r="B2153" s="135">
        <f t="shared" si="988"/>
        <v>628.73474534999991</v>
      </c>
      <c r="C2153" s="220">
        <f t="shared" si="987"/>
        <v>423.32710948808506</v>
      </c>
      <c r="D2153" s="136">
        <f t="shared" si="997"/>
        <v>6997.15</v>
      </c>
      <c r="E2153" s="137">
        <f t="shared" si="983"/>
        <v>7036.33</v>
      </c>
      <c r="F2153" s="138">
        <f t="shared" si="984"/>
        <v>46164</v>
      </c>
      <c r="G2153" s="139">
        <f t="shared" si="989"/>
        <v>5.5994226220676957E-3</v>
      </c>
      <c r="H2153" s="140">
        <f t="shared" si="1002"/>
        <v>46223</v>
      </c>
      <c r="I2153" s="140">
        <f t="shared" si="990"/>
        <v>46223</v>
      </c>
      <c r="J2153" s="141">
        <f t="shared" si="998"/>
        <v>20</v>
      </c>
      <c r="K2153" s="141">
        <f t="shared" si="986"/>
        <v>9</v>
      </c>
      <c r="L2153" s="8">
        <f t="shared" si="999"/>
        <v>1.0025158700000001</v>
      </c>
      <c r="M2153" s="142">
        <f t="shared" si="985"/>
        <v>1.00559942</v>
      </c>
      <c r="N2153" s="142">
        <f t="shared" si="1006"/>
        <v>1.4774967637739398</v>
      </c>
      <c r="O2153" s="135">
        <f t="shared" ref="O2153:O2216" si="1008">TRUNC(TRUNC((L2153*N2153),15),8)</f>
        <v>1.4812139499999999</v>
      </c>
      <c r="P2153" s="135">
        <f t="shared" si="991"/>
        <v>627.03801997999994</v>
      </c>
      <c r="Q2153" s="190">
        <f t="shared" si="1003"/>
        <v>0</v>
      </c>
      <c r="R2153" s="191">
        <f t="shared" si="1000"/>
        <v>0</v>
      </c>
      <c r="S2153" s="135">
        <f t="shared" si="992"/>
        <v>0</v>
      </c>
      <c r="T2153" s="145">
        <f t="shared" si="1001"/>
        <v>7.8600000000000003E-2</v>
      </c>
      <c r="U2153" s="143">
        <f t="shared" si="1007"/>
        <v>9</v>
      </c>
      <c r="V2153" s="143">
        <v>252</v>
      </c>
      <c r="W2153" s="142">
        <f t="shared" si="993"/>
        <v>1.002705937</v>
      </c>
      <c r="X2153" s="135">
        <f t="shared" si="994"/>
        <v>1.69672537</v>
      </c>
      <c r="Y2153" s="135">
        <f t="shared" si="995"/>
        <v>0</v>
      </c>
      <c r="Z2153" s="148" t="str">
        <f t="shared" si="1004"/>
        <v>A+J=</v>
      </c>
      <c r="AA2153" s="140">
        <f t="shared" si="1005"/>
        <v>46223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4"/>
      <c r="DX2153" s="1"/>
      <c r="DY2153" s="1"/>
      <c r="DZ2153" s="1"/>
      <c r="EA2153" s="1"/>
      <c r="EB2153" s="1"/>
      <c r="EC2153" s="1"/>
    </row>
    <row r="2154" spans="1:133" ht="15" x14ac:dyDescent="0.2">
      <c r="A2154" s="134">
        <f t="shared" si="996"/>
        <v>46207</v>
      </c>
      <c r="B2154" s="135">
        <f t="shared" si="988"/>
        <v>629.09916373999999</v>
      </c>
      <c r="C2154" s="220">
        <f t="shared" si="987"/>
        <v>423.32710948808506</v>
      </c>
      <c r="D2154" s="136">
        <f t="shared" si="997"/>
        <v>6997.15</v>
      </c>
      <c r="E2154" s="137">
        <f t="shared" ref="E2154:E2217" si="1009">IF($K2154=1,VLOOKUP($A2153,$AO$10:$AS$131,4),E2153)</f>
        <v>7036.33</v>
      </c>
      <c r="F2154" s="138">
        <f t="shared" ref="F2154:F2217" si="1010">IF($K2154=1,VLOOKUP($A2153,$AO$10:$AS$131,5),F2153)</f>
        <v>46164</v>
      </c>
      <c r="G2154" s="139">
        <f t="shared" si="989"/>
        <v>5.5994226220676957E-3</v>
      </c>
      <c r="H2154" s="140">
        <f t="shared" si="1002"/>
        <v>46223</v>
      </c>
      <c r="I2154" s="140">
        <f t="shared" si="990"/>
        <v>46223</v>
      </c>
      <c r="J2154" s="141">
        <f t="shared" si="998"/>
        <v>20</v>
      </c>
      <c r="K2154" s="141">
        <f t="shared" si="986"/>
        <v>10</v>
      </c>
      <c r="L2154" s="8">
        <f t="shared" si="999"/>
        <v>1.0027957999999999</v>
      </c>
      <c r="M2154" s="142">
        <f t="shared" ref="M2154:M2217" si="1011">IF(I2154&gt;I2153,L2153,M2153)</f>
        <v>1.00559942</v>
      </c>
      <c r="N2154" s="142">
        <f t="shared" si="1006"/>
        <v>1.4774967637739398</v>
      </c>
      <c r="O2154" s="135">
        <f t="shared" si="1008"/>
        <v>1.4816275400000001</v>
      </c>
      <c r="P2154" s="135">
        <f t="shared" si="991"/>
        <v>627.21310384000003</v>
      </c>
      <c r="Q2154" s="190">
        <f t="shared" si="1003"/>
        <v>0</v>
      </c>
      <c r="R2154" s="191">
        <f t="shared" si="1000"/>
        <v>0</v>
      </c>
      <c r="S2154" s="135">
        <f t="shared" si="992"/>
        <v>0</v>
      </c>
      <c r="T2154" s="145">
        <f t="shared" si="1001"/>
        <v>7.8600000000000003E-2</v>
      </c>
      <c r="U2154" s="143">
        <f t="shared" si="1007"/>
        <v>10</v>
      </c>
      <c r="V2154" s="143">
        <v>252</v>
      </c>
      <c r="W2154" s="142">
        <f t="shared" si="993"/>
        <v>1.003007048</v>
      </c>
      <c r="X2154" s="135">
        <f t="shared" si="994"/>
        <v>1.8860599</v>
      </c>
      <c r="Y2154" s="135">
        <f t="shared" si="995"/>
        <v>0</v>
      </c>
      <c r="Z2154" s="148" t="str">
        <f t="shared" si="1004"/>
        <v>A+J=</v>
      </c>
      <c r="AA2154" s="140">
        <f t="shared" si="1005"/>
        <v>46223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4"/>
      <c r="DX2154" s="1"/>
      <c r="DY2154" s="1"/>
      <c r="DZ2154" s="1"/>
      <c r="EA2154" s="1"/>
      <c r="EB2154" s="1"/>
      <c r="EC2154" s="1"/>
    </row>
    <row r="2155" spans="1:133" ht="15" x14ac:dyDescent="0.2">
      <c r="A2155" s="134">
        <f t="shared" si="996"/>
        <v>46208</v>
      </c>
      <c r="B2155" s="135">
        <f t="shared" si="988"/>
        <v>629.09916373999999</v>
      </c>
      <c r="C2155" s="220">
        <f t="shared" si="987"/>
        <v>423.32710948808506</v>
      </c>
      <c r="D2155" s="136">
        <f t="shared" si="997"/>
        <v>6997.15</v>
      </c>
      <c r="E2155" s="137">
        <f t="shared" si="1009"/>
        <v>7036.33</v>
      </c>
      <c r="F2155" s="138">
        <f t="shared" si="1010"/>
        <v>46164</v>
      </c>
      <c r="G2155" s="139">
        <f t="shared" si="989"/>
        <v>5.5994226220676957E-3</v>
      </c>
      <c r="H2155" s="140">
        <f t="shared" si="1002"/>
        <v>46223</v>
      </c>
      <c r="I2155" s="140">
        <f t="shared" si="990"/>
        <v>46223</v>
      </c>
      <c r="J2155" s="141">
        <f t="shared" si="998"/>
        <v>20</v>
      </c>
      <c r="K2155" s="141">
        <f t="shared" si="986"/>
        <v>10</v>
      </c>
      <c r="L2155" s="8">
        <f t="shared" si="999"/>
        <v>1.0027957999999999</v>
      </c>
      <c r="M2155" s="142">
        <f t="shared" si="1011"/>
        <v>1.00559942</v>
      </c>
      <c r="N2155" s="142">
        <f t="shared" si="1006"/>
        <v>1.4774967637739398</v>
      </c>
      <c r="O2155" s="135">
        <f t="shared" si="1008"/>
        <v>1.4816275400000001</v>
      </c>
      <c r="P2155" s="135">
        <f t="shared" si="991"/>
        <v>627.21310384000003</v>
      </c>
      <c r="Q2155" s="190">
        <f t="shared" si="1003"/>
        <v>0</v>
      </c>
      <c r="R2155" s="191">
        <f t="shared" si="1000"/>
        <v>0</v>
      </c>
      <c r="S2155" s="135">
        <f t="shared" si="992"/>
        <v>0</v>
      </c>
      <c r="T2155" s="145">
        <f t="shared" si="1001"/>
        <v>7.8600000000000003E-2</v>
      </c>
      <c r="U2155" s="143">
        <f t="shared" si="1007"/>
        <v>10</v>
      </c>
      <c r="V2155" s="143">
        <v>252</v>
      </c>
      <c r="W2155" s="142">
        <f t="shared" si="993"/>
        <v>1.003007048</v>
      </c>
      <c r="X2155" s="135">
        <f t="shared" si="994"/>
        <v>1.8860599</v>
      </c>
      <c r="Y2155" s="135">
        <f t="shared" si="995"/>
        <v>0</v>
      </c>
      <c r="Z2155" s="148" t="str">
        <f t="shared" si="1004"/>
        <v>A+J=</v>
      </c>
      <c r="AA2155" s="140">
        <f t="shared" si="1005"/>
        <v>46223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4"/>
      <c r="DX2155" s="1"/>
      <c r="DY2155" s="1"/>
      <c r="DZ2155" s="1"/>
      <c r="EA2155" s="1"/>
      <c r="EB2155" s="1"/>
      <c r="EC2155" s="1"/>
    </row>
    <row r="2156" spans="1:133" ht="15" x14ac:dyDescent="0.2">
      <c r="A2156" s="134">
        <f t="shared" si="996"/>
        <v>46209</v>
      </c>
      <c r="B2156" s="135">
        <f t="shared" si="988"/>
        <v>629.09916373999999</v>
      </c>
      <c r="C2156" s="220">
        <f t="shared" si="987"/>
        <v>423.32710948808506</v>
      </c>
      <c r="D2156" s="136">
        <f t="shared" si="997"/>
        <v>6997.15</v>
      </c>
      <c r="E2156" s="137">
        <f t="shared" si="1009"/>
        <v>7036.33</v>
      </c>
      <c r="F2156" s="138">
        <f t="shared" si="1010"/>
        <v>46164</v>
      </c>
      <c r="G2156" s="139">
        <f t="shared" si="989"/>
        <v>5.5994226220676957E-3</v>
      </c>
      <c r="H2156" s="140">
        <f t="shared" si="1002"/>
        <v>46223</v>
      </c>
      <c r="I2156" s="140">
        <f t="shared" si="990"/>
        <v>46223</v>
      </c>
      <c r="J2156" s="141">
        <f t="shared" si="998"/>
        <v>20</v>
      </c>
      <c r="K2156" s="141">
        <f t="shared" si="986"/>
        <v>10</v>
      </c>
      <c r="L2156" s="8">
        <f t="shared" si="999"/>
        <v>1.0027957999999999</v>
      </c>
      <c r="M2156" s="142">
        <f t="shared" si="1011"/>
        <v>1.00559942</v>
      </c>
      <c r="N2156" s="142">
        <f t="shared" si="1006"/>
        <v>1.4774967637739398</v>
      </c>
      <c r="O2156" s="135">
        <f t="shared" si="1008"/>
        <v>1.4816275400000001</v>
      </c>
      <c r="P2156" s="135">
        <f t="shared" si="991"/>
        <v>627.21310384000003</v>
      </c>
      <c r="Q2156" s="190">
        <f t="shared" si="1003"/>
        <v>0</v>
      </c>
      <c r="R2156" s="191">
        <f t="shared" si="1000"/>
        <v>0</v>
      </c>
      <c r="S2156" s="135">
        <f t="shared" si="992"/>
        <v>0</v>
      </c>
      <c r="T2156" s="145">
        <f t="shared" si="1001"/>
        <v>7.8600000000000003E-2</v>
      </c>
      <c r="U2156" s="143">
        <f t="shared" si="1007"/>
        <v>10</v>
      </c>
      <c r="V2156" s="143">
        <v>252</v>
      </c>
      <c r="W2156" s="142">
        <f t="shared" si="993"/>
        <v>1.003007048</v>
      </c>
      <c r="X2156" s="135">
        <f t="shared" si="994"/>
        <v>1.8860599</v>
      </c>
      <c r="Y2156" s="135">
        <f t="shared" si="995"/>
        <v>0</v>
      </c>
      <c r="Z2156" s="148" t="str">
        <f t="shared" si="1004"/>
        <v>A+J=</v>
      </c>
      <c r="AA2156" s="140">
        <f t="shared" si="1005"/>
        <v>46223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4"/>
      <c r="DX2156" s="1"/>
      <c r="DY2156" s="1"/>
      <c r="DZ2156" s="1"/>
      <c r="EA2156" s="1"/>
      <c r="EB2156" s="1"/>
      <c r="EC2156" s="1"/>
    </row>
    <row r="2157" spans="1:133" ht="15" x14ac:dyDescent="0.2">
      <c r="A2157" s="134">
        <f t="shared" si="996"/>
        <v>46210</v>
      </c>
      <c r="B2157" s="135">
        <f t="shared" si="988"/>
        <v>629.46379988000001</v>
      </c>
      <c r="C2157" s="220">
        <f t="shared" si="987"/>
        <v>423.32710948808506</v>
      </c>
      <c r="D2157" s="136">
        <f t="shared" si="997"/>
        <v>6997.15</v>
      </c>
      <c r="E2157" s="137">
        <f t="shared" si="1009"/>
        <v>7036.33</v>
      </c>
      <c r="F2157" s="138">
        <f t="shared" si="1010"/>
        <v>46164</v>
      </c>
      <c r="G2157" s="139">
        <f t="shared" si="989"/>
        <v>5.5994226220676957E-3</v>
      </c>
      <c r="H2157" s="140">
        <f t="shared" si="1002"/>
        <v>46223</v>
      </c>
      <c r="I2157" s="140">
        <f t="shared" si="990"/>
        <v>46223</v>
      </c>
      <c r="J2157" s="141">
        <f t="shared" si="998"/>
        <v>20</v>
      </c>
      <c r="K2157" s="141">
        <f t="shared" si="986"/>
        <v>11</v>
      </c>
      <c r="L2157" s="8">
        <f t="shared" si="999"/>
        <v>1.0030758099999999</v>
      </c>
      <c r="M2157" s="142">
        <f t="shared" si="1011"/>
        <v>1.00559942</v>
      </c>
      <c r="N2157" s="142">
        <f t="shared" si="1006"/>
        <v>1.4774967637739398</v>
      </c>
      <c r="O2157" s="135">
        <f t="shared" si="1008"/>
        <v>1.4820412599999999</v>
      </c>
      <c r="P2157" s="135">
        <f t="shared" si="991"/>
        <v>627.38824273</v>
      </c>
      <c r="Q2157" s="190">
        <f t="shared" si="1003"/>
        <v>0</v>
      </c>
      <c r="R2157" s="191">
        <f t="shared" si="1000"/>
        <v>0</v>
      </c>
      <c r="S2157" s="135">
        <f t="shared" si="992"/>
        <v>0</v>
      </c>
      <c r="T2157" s="145">
        <f t="shared" si="1001"/>
        <v>7.8600000000000003E-2</v>
      </c>
      <c r="U2157" s="143">
        <f t="shared" si="1007"/>
        <v>11</v>
      </c>
      <c r="V2157" s="143">
        <v>252</v>
      </c>
      <c r="W2157" s="142">
        <f t="shared" si="993"/>
        <v>1.0033082499999999</v>
      </c>
      <c r="X2157" s="135">
        <f t="shared" si="994"/>
        <v>2.0755571499999999</v>
      </c>
      <c r="Y2157" s="135">
        <f t="shared" si="995"/>
        <v>0</v>
      </c>
      <c r="Z2157" s="148" t="str">
        <f t="shared" si="1004"/>
        <v>A+J=</v>
      </c>
      <c r="AA2157" s="140">
        <f t="shared" si="1005"/>
        <v>46223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4"/>
      <c r="DX2157" s="1"/>
      <c r="DY2157" s="1"/>
      <c r="DZ2157" s="1"/>
      <c r="EA2157" s="1"/>
      <c r="EB2157" s="1"/>
      <c r="EC2157" s="1"/>
    </row>
    <row r="2158" spans="1:133" ht="15" x14ac:dyDescent="0.2">
      <c r="A2158" s="134">
        <f t="shared" si="996"/>
        <v>46211</v>
      </c>
      <c r="B2158" s="135">
        <f t="shared" si="988"/>
        <v>629.82864473999996</v>
      </c>
      <c r="C2158" s="220">
        <f t="shared" si="987"/>
        <v>423.32710948808506</v>
      </c>
      <c r="D2158" s="136">
        <f t="shared" si="997"/>
        <v>6997.15</v>
      </c>
      <c r="E2158" s="137">
        <f t="shared" si="1009"/>
        <v>7036.33</v>
      </c>
      <c r="F2158" s="138">
        <f t="shared" si="1010"/>
        <v>46164</v>
      </c>
      <c r="G2158" s="139">
        <f t="shared" si="989"/>
        <v>5.5994226220676957E-3</v>
      </c>
      <c r="H2158" s="140">
        <f t="shared" si="1002"/>
        <v>46223</v>
      </c>
      <c r="I2158" s="140">
        <f t="shared" si="990"/>
        <v>46223</v>
      </c>
      <c r="J2158" s="141">
        <f t="shared" si="998"/>
        <v>20</v>
      </c>
      <c r="K2158" s="141">
        <f t="shared" ref="K2158:K2221" si="1012">(J2158-(NETWORKDAYS(A2158,I2158,AD$148:AD$502)-1))</f>
        <v>12</v>
      </c>
      <c r="L2158" s="8">
        <f t="shared" si="999"/>
        <v>1.0033559000000001</v>
      </c>
      <c r="M2158" s="142">
        <f t="shared" si="1011"/>
        <v>1.00559942</v>
      </c>
      <c r="N2158" s="142">
        <f t="shared" si="1006"/>
        <v>1.4774967637739398</v>
      </c>
      <c r="O2158" s="135">
        <f t="shared" si="1008"/>
        <v>1.48245509</v>
      </c>
      <c r="P2158" s="135">
        <f t="shared" si="991"/>
        <v>627.56342818999997</v>
      </c>
      <c r="Q2158" s="190">
        <f t="shared" si="1003"/>
        <v>0</v>
      </c>
      <c r="R2158" s="191">
        <f t="shared" si="1000"/>
        <v>0</v>
      </c>
      <c r="S2158" s="135">
        <f t="shared" si="992"/>
        <v>0</v>
      </c>
      <c r="T2158" s="145">
        <f t="shared" si="1001"/>
        <v>7.8600000000000003E-2</v>
      </c>
      <c r="U2158" s="143">
        <f t="shared" si="1007"/>
        <v>12</v>
      </c>
      <c r="V2158" s="143">
        <v>252</v>
      </c>
      <c r="W2158" s="142">
        <f t="shared" si="993"/>
        <v>1.003609542</v>
      </c>
      <c r="X2158" s="135">
        <f t="shared" si="994"/>
        <v>2.2652165499999999</v>
      </c>
      <c r="Y2158" s="135">
        <f t="shared" si="995"/>
        <v>0</v>
      </c>
      <c r="Z2158" s="148" t="str">
        <f t="shared" si="1004"/>
        <v>A+J=</v>
      </c>
      <c r="AA2158" s="140">
        <f t="shared" si="1005"/>
        <v>46223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4"/>
      <c r="DX2158" s="1"/>
      <c r="DY2158" s="1"/>
      <c r="DZ2158" s="1"/>
      <c r="EA2158" s="1"/>
      <c r="EB2158" s="1"/>
      <c r="EC2158" s="1"/>
    </row>
    <row r="2159" spans="1:133" ht="15" x14ac:dyDescent="0.2">
      <c r="A2159" s="134">
        <f t="shared" si="996"/>
        <v>46212</v>
      </c>
      <c r="B2159" s="135">
        <f t="shared" si="988"/>
        <v>630.19369840000002</v>
      </c>
      <c r="C2159" s="220">
        <f t="shared" si="987"/>
        <v>423.32710948808506</v>
      </c>
      <c r="D2159" s="136">
        <f t="shared" si="997"/>
        <v>6997.15</v>
      </c>
      <c r="E2159" s="137">
        <f t="shared" si="1009"/>
        <v>7036.33</v>
      </c>
      <c r="F2159" s="138">
        <f t="shared" si="1010"/>
        <v>46164</v>
      </c>
      <c r="G2159" s="139">
        <f t="shared" si="989"/>
        <v>5.5994226220676957E-3</v>
      </c>
      <c r="H2159" s="140">
        <f t="shared" si="1002"/>
        <v>46223</v>
      </c>
      <c r="I2159" s="140">
        <f t="shared" si="990"/>
        <v>46223</v>
      </c>
      <c r="J2159" s="141">
        <f t="shared" si="998"/>
        <v>20</v>
      </c>
      <c r="K2159" s="141">
        <f t="shared" si="1012"/>
        <v>13</v>
      </c>
      <c r="L2159" s="8">
        <f t="shared" si="999"/>
        <v>1.0036360600000001</v>
      </c>
      <c r="M2159" s="142">
        <f t="shared" si="1011"/>
        <v>1.00559942</v>
      </c>
      <c r="N2159" s="142">
        <f t="shared" si="1006"/>
        <v>1.4774967637739398</v>
      </c>
      <c r="O2159" s="135">
        <f t="shared" si="1008"/>
        <v>1.48286903</v>
      </c>
      <c r="P2159" s="135">
        <f t="shared" si="991"/>
        <v>627.73866021000003</v>
      </c>
      <c r="Q2159" s="190">
        <f t="shared" si="1003"/>
        <v>0</v>
      </c>
      <c r="R2159" s="191">
        <f t="shared" si="1000"/>
        <v>0</v>
      </c>
      <c r="S2159" s="135">
        <f t="shared" si="992"/>
        <v>0</v>
      </c>
      <c r="T2159" s="145">
        <f t="shared" si="1001"/>
        <v>7.8600000000000003E-2</v>
      </c>
      <c r="U2159" s="143">
        <f t="shared" si="1007"/>
        <v>13</v>
      </c>
      <c r="V2159" s="143">
        <v>252</v>
      </c>
      <c r="W2159" s="142">
        <f t="shared" si="993"/>
        <v>1.0039109239999999</v>
      </c>
      <c r="X2159" s="135">
        <f t="shared" si="994"/>
        <v>2.4550381899999998</v>
      </c>
      <c r="Y2159" s="135">
        <f t="shared" si="995"/>
        <v>0</v>
      </c>
      <c r="Z2159" s="148" t="str">
        <f t="shared" si="1004"/>
        <v>A+J=</v>
      </c>
      <c r="AA2159" s="140">
        <f t="shared" si="1005"/>
        <v>46223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4"/>
      <c r="DX2159" s="1"/>
      <c r="DY2159" s="1"/>
      <c r="DZ2159" s="1"/>
      <c r="EA2159" s="1"/>
      <c r="EB2159" s="1"/>
      <c r="EC2159" s="1"/>
    </row>
    <row r="2160" spans="1:133" ht="15" x14ac:dyDescent="0.2">
      <c r="A2160" s="134">
        <f t="shared" si="996"/>
        <v>46213</v>
      </c>
      <c r="B2160" s="135">
        <f t="shared" si="988"/>
        <v>630.55896584000004</v>
      </c>
      <c r="C2160" s="220">
        <f t="shared" si="987"/>
        <v>423.32710948808506</v>
      </c>
      <c r="D2160" s="136">
        <f t="shared" si="997"/>
        <v>6997.15</v>
      </c>
      <c r="E2160" s="137">
        <f t="shared" si="1009"/>
        <v>7036.33</v>
      </c>
      <c r="F2160" s="138">
        <f t="shared" si="1010"/>
        <v>46164</v>
      </c>
      <c r="G2160" s="139">
        <f t="shared" si="989"/>
        <v>5.5994226220676957E-3</v>
      </c>
      <c r="H2160" s="140">
        <f t="shared" si="1002"/>
        <v>46223</v>
      </c>
      <c r="I2160" s="140">
        <f t="shared" si="990"/>
        <v>46223</v>
      </c>
      <c r="J2160" s="141">
        <f t="shared" si="998"/>
        <v>20</v>
      </c>
      <c r="K2160" s="141">
        <f t="shared" si="1012"/>
        <v>14</v>
      </c>
      <c r="L2160" s="8">
        <f t="shared" si="999"/>
        <v>1.0039163099999999</v>
      </c>
      <c r="M2160" s="142">
        <f t="shared" si="1011"/>
        <v>1.00559942</v>
      </c>
      <c r="N2160" s="142">
        <f t="shared" si="1006"/>
        <v>1.4774967637739398</v>
      </c>
      <c r="O2160" s="135">
        <f t="shared" si="1008"/>
        <v>1.48328309</v>
      </c>
      <c r="P2160" s="135">
        <f t="shared" si="991"/>
        <v>627.91394304000005</v>
      </c>
      <c r="Q2160" s="190">
        <f t="shared" si="1003"/>
        <v>0</v>
      </c>
      <c r="R2160" s="191">
        <f t="shared" si="1000"/>
        <v>0</v>
      </c>
      <c r="S2160" s="135">
        <f t="shared" si="992"/>
        <v>0</v>
      </c>
      <c r="T2160" s="145">
        <f t="shared" si="1001"/>
        <v>7.8600000000000003E-2</v>
      </c>
      <c r="U2160" s="143">
        <f t="shared" si="1007"/>
        <v>14</v>
      </c>
      <c r="V2160" s="143">
        <v>252</v>
      </c>
      <c r="W2160" s="142">
        <f t="shared" si="993"/>
        <v>1.0042123970000001</v>
      </c>
      <c r="X2160" s="135">
        <f t="shared" si="994"/>
        <v>2.6450228</v>
      </c>
      <c r="Y2160" s="135">
        <f t="shared" si="995"/>
        <v>0</v>
      </c>
      <c r="Z2160" s="148" t="str">
        <f t="shared" si="1004"/>
        <v>A+J=</v>
      </c>
      <c r="AA2160" s="140">
        <f t="shared" si="1005"/>
        <v>46223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4"/>
      <c r="DX2160" s="1"/>
      <c r="DY2160" s="1"/>
      <c r="DZ2160" s="1"/>
      <c r="EA2160" s="1"/>
      <c r="EB2160" s="1"/>
      <c r="EC2160" s="1"/>
    </row>
    <row r="2161" spans="1:133" ht="15" x14ac:dyDescent="0.2">
      <c r="A2161" s="134">
        <f t="shared" si="996"/>
        <v>46214</v>
      </c>
      <c r="B2161" s="135">
        <f t="shared" si="988"/>
        <v>630.92444714999999</v>
      </c>
      <c r="C2161" s="220">
        <f t="shared" si="987"/>
        <v>423.32710948808506</v>
      </c>
      <c r="D2161" s="136">
        <f t="shared" si="997"/>
        <v>6997.15</v>
      </c>
      <c r="E2161" s="137">
        <f t="shared" si="1009"/>
        <v>7036.33</v>
      </c>
      <c r="F2161" s="138">
        <f t="shared" si="1010"/>
        <v>46164</v>
      </c>
      <c r="G2161" s="139">
        <f t="shared" si="989"/>
        <v>5.5994226220676957E-3</v>
      </c>
      <c r="H2161" s="140">
        <f t="shared" si="1002"/>
        <v>46223</v>
      </c>
      <c r="I2161" s="140">
        <f t="shared" si="990"/>
        <v>46223</v>
      </c>
      <c r="J2161" s="141">
        <f t="shared" si="998"/>
        <v>20</v>
      </c>
      <c r="K2161" s="141">
        <f t="shared" si="1012"/>
        <v>15</v>
      </c>
      <c r="L2161" s="8">
        <f t="shared" si="999"/>
        <v>1.00419663</v>
      </c>
      <c r="M2161" s="142">
        <f t="shared" si="1011"/>
        <v>1.00559942</v>
      </c>
      <c r="N2161" s="142">
        <f t="shared" si="1006"/>
        <v>1.4774967637739398</v>
      </c>
      <c r="O2161" s="135">
        <f t="shared" si="1008"/>
        <v>1.48369727</v>
      </c>
      <c r="P2161" s="135">
        <f t="shared" si="991"/>
        <v>628.08927666</v>
      </c>
      <c r="Q2161" s="190">
        <f t="shared" si="1003"/>
        <v>0</v>
      </c>
      <c r="R2161" s="191">
        <f t="shared" si="1000"/>
        <v>0</v>
      </c>
      <c r="S2161" s="135">
        <f t="shared" si="992"/>
        <v>0</v>
      </c>
      <c r="T2161" s="145">
        <f t="shared" si="1001"/>
        <v>7.8600000000000003E-2</v>
      </c>
      <c r="U2161" s="143">
        <f t="shared" si="1007"/>
        <v>15</v>
      </c>
      <c r="V2161" s="143">
        <v>252</v>
      </c>
      <c r="W2161" s="142">
        <f t="shared" si="993"/>
        <v>1.004513961</v>
      </c>
      <c r="X2161" s="135">
        <f t="shared" si="994"/>
        <v>2.8351704899999999</v>
      </c>
      <c r="Y2161" s="135">
        <f t="shared" si="995"/>
        <v>0</v>
      </c>
      <c r="Z2161" s="148" t="str">
        <f t="shared" si="1004"/>
        <v>A+J=</v>
      </c>
      <c r="AA2161" s="140">
        <f t="shared" si="1005"/>
        <v>46223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4"/>
      <c r="DX2161" s="1"/>
      <c r="DY2161" s="1"/>
      <c r="DZ2161" s="1"/>
      <c r="EA2161" s="1"/>
      <c r="EB2161" s="1"/>
      <c r="EC2161" s="1"/>
    </row>
    <row r="2162" spans="1:133" ht="15" x14ac:dyDescent="0.2">
      <c r="A2162" s="134">
        <f t="shared" si="996"/>
        <v>46215</v>
      </c>
      <c r="B2162" s="135">
        <f t="shared" si="988"/>
        <v>630.92444714999999</v>
      </c>
      <c r="C2162" s="220">
        <f t="shared" si="987"/>
        <v>423.32710948808506</v>
      </c>
      <c r="D2162" s="136">
        <f t="shared" si="997"/>
        <v>6997.15</v>
      </c>
      <c r="E2162" s="137">
        <f t="shared" si="1009"/>
        <v>7036.33</v>
      </c>
      <c r="F2162" s="138">
        <f t="shared" si="1010"/>
        <v>46164</v>
      </c>
      <c r="G2162" s="139">
        <f t="shared" si="989"/>
        <v>5.5994226220676957E-3</v>
      </c>
      <c r="H2162" s="140">
        <f t="shared" si="1002"/>
        <v>46223</v>
      </c>
      <c r="I2162" s="140">
        <f t="shared" si="990"/>
        <v>46223</v>
      </c>
      <c r="J2162" s="141">
        <f t="shared" si="998"/>
        <v>20</v>
      </c>
      <c r="K2162" s="141">
        <f t="shared" si="1012"/>
        <v>15</v>
      </c>
      <c r="L2162" s="8">
        <f t="shared" si="999"/>
        <v>1.00419663</v>
      </c>
      <c r="M2162" s="142">
        <f t="shared" si="1011"/>
        <v>1.00559942</v>
      </c>
      <c r="N2162" s="142">
        <f t="shared" si="1006"/>
        <v>1.4774967637739398</v>
      </c>
      <c r="O2162" s="135">
        <f t="shared" si="1008"/>
        <v>1.48369727</v>
      </c>
      <c r="P2162" s="135">
        <f t="shared" si="991"/>
        <v>628.08927666</v>
      </c>
      <c r="Q2162" s="190">
        <f t="shared" si="1003"/>
        <v>0</v>
      </c>
      <c r="R2162" s="191">
        <f t="shared" si="1000"/>
        <v>0</v>
      </c>
      <c r="S2162" s="135">
        <f t="shared" si="992"/>
        <v>0</v>
      </c>
      <c r="T2162" s="145">
        <f t="shared" si="1001"/>
        <v>7.8600000000000003E-2</v>
      </c>
      <c r="U2162" s="143">
        <f t="shared" si="1007"/>
        <v>15</v>
      </c>
      <c r="V2162" s="143">
        <v>252</v>
      </c>
      <c r="W2162" s="142">
        <f t="shared" si="993"/>
        <v>1.004513961</v>
      </c>
      <c r="X2162" s="135">
        <f t="shared" si="994"/>
        <v>2.8351704899999999</v>
      </c>
      <c r="Y2162" s="135">
        <f t="shared" si="995"/>
        <v>0</v>
      </c>
      <c r="Z2162" s="148" t="str">
        <f t="shared" si="1004"/>
        <v>A+J=</v>
      </c>
      <c r="AA2162" s="140">
        <f t="shared" si="1005"/>
        <v>46223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4"/>
      <c r="DX2162" s="1"/>
      <c r="DY2162" s="1"/>
      <c r="DZ2162" s="1"/>
      <c r="EA2162" s="1"/>
      <c r="EB2162" s="1"/>
      <c r="EC2162" s="1"/>
    </row>
    <row r="2163" spans="1:133" ht="15" x14ac:dyDescent="0.2">
      <c r="A2163" s="134">
        <f t="shared" si="996"/>
        <v>46216</v>
      </c>
      <c r="B2163" s="135">
        <f t="shared" si="988"/>
        <v>630.92444714999999</v>
      </c>
      <c r="C2163" s="220">
        <f t="shared" si="987"/>
        <v>423.32710948808506</v>
      </c>
      <c r="D2163" s="136">
        <f t="shared" si="997"/>
        <v>6997.15</v>
      </c>
      <c r="E2163" s="137">
        <f t="shared" si="1009"/>
        <v>7036.33</v>
      </c>
      <c r="F2163" s="138">
        <f t="shared" si="1010"/>
        <v>46164</v>
      </c>
      <c r="G2163" s="139">
        <f t="shared" si="989"/>
        <v>5.5994226220676957E-3</v>
      </c>
      <c r="H2163" s="140">
        <f t="shared" si="1002"/>
        <v>46223</v>
      </c>
      <c r="I2163" s="140">
        <f t="shared" si="990"/>
        <v>46223</v>
      </c>
      <c r="J2163" s="141">
        <f t="shared" si="998"/>
        <v>20</v>
      </c>
      <c r="K2163" s="141">
        <f t="shared" si="1012"/>
        <v>15</v>
      </c>
      <c r="L2163" s="8">
        <f t="shared" si="999"/>
        <v>1.00419663</v>
      </c>
      <c r="M2163" s="142">
        <f t="shared" si="1011"/>
        <v>1.00559942</v>
      </c>
      <c r="N2163" s="142">
        <f t="shared" si="1006"/>
        <v>1.4774967637739398</v>
      </c>
      <c r="O2163" s="135">
        <f t="shared" si="1008"/>
        <v>1.48369727</v>
      </c>
      <c r="P2163" s="135">
        <f t="shared" si="991"/>
        <v>628.08927666</v>
      </c>
      <c r="Q2163" s="190">
        <f t="shared" si="1003"/>
        <v>0</v>
      </c>
      <c r="R2163" s="191">
        <f t="shared" si="1000"/>
        <v>0</v>
      </c>
      <c r="S2163" s="135">
        <f t="shared" si="992"/>
        <v>0</v>
      </c>
      <c r="T2163" s="145">
        <f t="shared" si="1001"/>
        <v>7.8600000000000003E-2</v>
      </c>
      <c r="U2163" s="143">
        <f t="shared" si="1007"/>
        <v>15</v>
      </c>
      <c r="V2163" s="143">
        <v>252</v>
      </c>
      <c r="W2163" s="142">
        <f t="shared" si="993"/>
        <v>1.004513961</v>
      </c>
      <c r="X2163" s="135">
        <f t="shared" si="994"/>
        <v>2.8351704899999999</v>
      </c>
      <c r="Y2163" s="135">
        <f t="shared" si="995"/>
        <v>0</v>
      </c>
      <c r="Z2163" s="148" t="str">
        <f t="shared" si="1004"/>
        <v>A+J=</v>
      </c>
      <c r="AA2163" s="140">
        <f t="shared" si="1005"/>
        <v>46223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4"/>
      <c r="DX2163" s="1"/>
      <c r="DY2163" s="1"/>
      <c r="DZ2163" s="1"/>
      <c r="EA2163" s="1"/>
      <c r="EB2163" s="1"/>
      <c r="EC2163" s="1"/>
    </row>
    <row r="2164" spans="1:133" ht="15" x14ac:dyDescent="0.2">
      <c r="A2164" s="134">
        <f t="shared" si="996"/>
        <v>46217</v>
      </c>
      <c r="B2164" s="135">
        <f t="shared" si="988"/>
        <v>631.29013755000005</v>
      </c>
      <c r="C2164" s="220">
        <f t="shared" si="987"/>
        <v>423.32710948808506</v>
      </c>
      <c r="D2164" s="136">
        <f t="shared" si="997"/>
        <v>6997.15</v>
      </c>
      <c r="E2164" s="137">
        <f t="shared" si="1009"/>
        <v>7036.33</v>
      </c>
      <c r="F2164" s="138">
        <f t="shared" si="1010"/>
        <v>46164</v>
      </c>
      <c r="G2164" s="139">
        <f t="shared" si="989"/>
        <v>5.5994226220676957E-3</v>
      </c>
      <c r="H2164" s="140">
        <f t="shared" si="1002"/>
        <v>46223</v>
      </c>
      <c r="I2164" s="140">
        <f t="shared" si="990"/>
        <v>46223</v>
      </c>
      <c r="J2164" s="141">
        <f t="shared" si="998"/>
        <v>20</v>
      </c>
      <c r="K2164" s="141">
        <f t="shared" si="1012"/>
        <v>16</v>
      </c>
      <c r="L2164" s="8">
        <f t="shared" si="999"/>
        <v>1.0044770300000001</v>
      </c>
      <c r="M2164" s="142">
        <f t="shared" si="1011"/>
        <v>1.00559942</v>
      </c>
      <c r="N2164" s="142">
        <f t="shared" si="1006"/>
        <v>1.4774967637739398</v>
      </c>
      <c r="O2164" s="135">
        <f t="shared" si="1008"/>
        <v>1.4841115600000001</v>
      </c>
      <c r="P2164" s="135">
        <f t="shared" si="991"/>
        <v>628.26465685000005</v>
      </c>
      <c r="Q2164" s="190">
        <f t="shared" si="1003"/>
        <v>0</v>
      </c>
      <c r="R2164" s="191">
        <f t="shared" si="1000"/>
        <v>0</v>
      </c>
      <c r="S2164" s="135">
        <f t="shared" si="992"/>
        <v>0</v>
      </c>
      <c r="T2164" s="145">
        <f t="shared" si="1001"/>
        <v>7.8600000000000003E-2</v>
      </c>
      <c r="U2164" s="143">
        <f t="shared" si="1007"/>
        <v>16</v>
      </c>
      <c r="V2164" s="143">
        <v>252</v>
      </c>
      <c r="W2164" s="142">
        <f t="shared" si="993"/>
        <v>1.0048156150000001</v>
      </c>
      <c r="X2164" s="135">
        <f t="shared" si="994"/>
        <v>3.0254807000000001</v>
      </c>
      <c r="Y2164" s="135">
        <f t="shared" si="995"/>
        <v>0</v>
      </c>
      <c r="Z2164" s="148" t="str">
        <f t="shared" si="1004"/>
        <v>A+J=</v>
      </c>
      <c r="AA2164" s="140">
        <f t="shared" si="1005"/>
        <v>46223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4"/>
      <c r="DX2164" s="1"/>
      <c r="DY2164" s="1"/>
      <c r="DZ2164" s="1"/>
      <c r="EA2164" s="1"/>
      <c r="EB2164" s="1"/>
      <c r="EC2164" s="1"/>
    </row>
    <row r="2165" spans="1:133" ht="15" x14ac:dyDescent="0.2">
      <c r="A2165" s="134">
        <f t="shared" si="996"/>
        <v>46218</v>
      </c>
      <c r="B2165" s="135">
        <f t="shared" si="988"/>
        <v>631.65603773999999</v>
      </c>
      <c r="C2165" s="220">
        <f t="shared" si="987"/>
        <v>423.32710948808506</v>
      </c>
      <c r="D2165" s="136">
        <f t="shared" si="997"/>
        <v>6997.15</v>
      </c>
      <c r="E2165" s="137">
        <f t="shared" si="1009"/>
        <v>7036.33</v>
      </c>
      <c r="F2165" s="138">
        <f t="shared" si="1010"/>
        <v>46164</v>
      </c>
      <c r="G2165" s="139">
        <f t="shared" si="989"/>
        <v>5.5994226220676957E-3</v>
      </c>
      <c r="H2165" s="140">
        <f t="shared" si="1002"/>
        <v>46223</v>
      </c>
      <c r="I2165" s="140">
        <f t="shared" si="990"/>
        <v>46223</v>
      </c>
      <c r="J2165" s="141">
        <f t="shared" si="998"/>
        <v>20</v>
      </c>
      <c r="K2165" s="141">
        <f t="shared" si="1012"/>
        <v>17</v>
      </c>
      <c r="L2165" s="8">
        <f t="shared" si="999"/>
        <v>1.0047575099999999</v>
      </c>
      <c r="M2165" s="142">
        <f t="shared" si="1011"/>
        <v>1.00559942</v>
      </c>
      <c r="N2165" s="142">
        <f t="shared" si="1006"/>
        <v>1.4774967637739398</v>
      </c>
      <c r="O2165" s="135">
        <f t="shared" si="1008"/>
        <v>1.48452596</v>
      </c>
      <c r="P2165" s="135">
        <f t="shared" si="991"/>
        <v>628.44008359999998</v>
      </c>
      <c r="Q2165" s="190">
        <f t="shared" si="1003"/>
        <v>0</v>
      </c>
      <c r="R2165" s="191">
        <f t="shared" si="1000"/>
        <v>0</v>
      </c>
      <c r="S2165" s="135">
        <f t="shared" si="992"/>
        <v>0</v>
      </c>
      <c r="T2165" s="145">
        <f t="shared" si="1001"/>
        <v>7.8600000000000003E-2</v>
      </c>
      <c r="U2165" s="143">
        <f t="shared" si="1007"/>
        <v>17</v>
      </c>
      <c r="V2165" s="143">
        <v>252</v>
      </c>
      <c r="W2165" s="142">
        <f t="shared" si="993"/>
        <v>1.0051173600000001</v>
      </c>
      <c r="X2165" s="135">
        <f t="shared" si="994"/>
        <v>3.21595414</v>
      </c>
      <c r="Y2165" s="135">
        <f t="shared" si="995"/>
        <v>0</v>
      </c>
      <c r="Z2165" s="148" t="str">
        <f t="shared" si="1004"/>
        <v>A+J=</v>
      </c>
      <c r="AA2165" s="140">
        <f t="shared" si="1005"/>
        <v>46223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4"/>
      <c r="DX2165" s="1"/>
      <c r="DY2165" s="1"/>
      <c r="DZ2165" s="1"/>
      <c r="EA2165" s="1"/>
      <c r="EB2165" s="1"/>
      <c r="EC2165" s="1"/>
    </row>
    <row r="2166" spans="1:133" ht="15" x14ac:dyDescent="0.2">
      <c r="A2166" s="134">
        <f t="shared" si="996"/>
        <v>46219</v>
      </c>
      <c r="B2166" s="135">
        <f t="shared" si="988"/>
        <v>632.02215634000004</v>
      </c>
      <c r="C2166" s="220">
        <f t="shared" si="987"/>
        <v>423.32710948808506</v>
      </c>
      <c r="D2166" s="136">
        <f t="shared" si="997"/>
        <v>6997.15</v>
      </c>
      <c r="E2166" s="137">
        <f t="shared" si="1009"/>
        <v>7036.33</v>
      </c>
      <c r="F2166" s="138">
        <f t="shared" si="1010"/>
        <v>46164</v>
      </c>
      <c r="G2166" s="139">
        <f t="shared" si="989"/>
        <v>5.5994226220676957E-3</v>
      </c>
      <c r="H2166" s="140">
        <f t="shared" si="1002"/>
        <v>46223</v>
      </c>
      <c r="I2166" s="140">
        <f t="shared" si="990"/>
        <v>46223</v>
      </c>
      <c r="J2166" s="141">
        <f t="shared" si="998"/>
        <v>20</v>
      </c>
      <c r="K2166" s="141">
        <f t="shared" si="1012"/>
        <v>18</v>
      </c>
      <c r="L2166" s="8">
        <f t="shared" si="999"/>
        <v>1.0050380699999999</v>
      </c>
      <c r="M2166" s="142">
        <f t="shared" si="1011"/>
        <v>1.00559942</v>
      </c>
      <c r="N2166" s="142">
        <f t="shared" si="1006"/>
        <v>1.4774967637739398</v>
      </c>
      <c r="O2166" s="135">
        <f t="shared" si="1008"/>
        <v>1.4849404900000001</v>
      </c>
      <c r="P2166" s="135">
        <f t="shared" si="991"/>
        <v>628.61556539000003</v>
      </c>
      <c r="Q2166" s="190">
        <f t="shared" si="1003"/>
        <v>0</v>
      </c>
      <c r="R2166" s="191">
        <f t="shared" si="1000"/>
        <v>0</v>
      </c>
      <c r="S2166" s="135">
        <f t="shared" si="992"/>
        <v>0</v>
      </c>
      <c r="T2166" s="145">
        <f t="shared" si="1001"/>
        <v>7.8600000000000003E-2</v>
      </c>
      <c r="U2166" s="143">
        <f t="shared" si="1007"/>
        <v>18</v>
      </c>
      <c r="V2166" s="143">
        <v>252</v>
      </c>
      <c r="W2166" s="142">
        <f t="shared" si="993"/>
        <v>1.0054191960000001</v>
      </c>
      <c r="X2166" s="135">
        <f t="shared" si="994"/>
        <v>3.40659095</v>
      </c>
      <c r="Y2166" s="135">
        <f t="shared" si="995"/>
        <v>0</v>
      </c>
      <c r="Z2166" s="148" t="str">
        <f t="shared" si="1004"/>
        <v>A+J=</v>
      </c>
      <c r="AA2166" s="140">
        <f t="shared" si="1005"/>
        <v>46223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4"/>
      <c r="DX2166" s="1"/>
      <c r="DY2166" s="1"/>
      <c r="DZ2166" s="1"/>
      <c r="EA2166" s="1"/>
      <c r="EB2166" s="1"/>
      <c r="EC2166" s="1"/>
    </row>
    <row r="2167" spans="1:133" ht="15" x14ac:dyDescent="0.2">
      <c r="A2167" s="134">
        <f t="shared" si="996"/>
        <v>46220</v>
      </c>
      <c r="B2167" s="135">
        <f t="shared" si="988"/>
        <v>632.38848003999999</v>
      </c>
      <c r="C2167" s="220">
        <f t="shared" si="987"/>
        <v>423.32710948808506</v>
      </c>
      <c r="D2167" s="136">
        <f t="shared" si="997"/>
        <v>6997.15</v>
      </c>
      <c r="E2167" s="137">
        <f t="shared" si="1009"/>
        <v>7036.33</v>
      </c>
      <c r="F2167" s="138">
        <f t="shared" si="1010"/>
        <v>46164</v>
      </c>
      <c r="G2167" s="139">
        <f t="shared" si="989"/>
        <v>5.5994226220676957E-3</v>
      </c>
      <c r="H2167" s="140">
        <f t="shared" si="1002"/>
        <v>46223</v>
      </c>
      <c r="I2167" s="140">
        <f t="shared" si="990"/>
        <v>46223</v>
      </c>
      <c r="J2167" s="141">
        <f t="shared" si="998"/>
        <v>20</v>
      </c>
      <c r="K2167" s="141">
        <f t="shared" si="1012"/>
        <v>19</v>
      </c>
      <c r="L2167" s="8">
        <f t="shared" si="999"/>
        <v>1.0053186999999999</v>
      </c>
      <c r="M2167" s="142">
        <f t="shared" si="1011"/>
        <v>1.00559942</v>
      </c>
      <c r="N2167" s="142">
        <f t="shared" si="1006"/>
        <v>1.4774967637739398</v>
      </c>
      <c r="O2167" s="135">
        <f t="shared" si="1008"/>
        <v>1.4853551199999999</v>
      </c>
      <c r="P2167" s="135">
        <f t="shared" si="991"/>
        <v>628.79108951000001</v>
      </c>
      <c r="Q2167" s="190">
        <f t="shared" si="1003"/>
        <v>0</v>
      </c>
      <c r="R2167" s="191">
        <f t="shared" si="1000"/>
        <v>0</v>
      </c>
      <c r="S2167" s="135">
        <f t="shared" si="992"/>
        <v>0</v>
      </c>
      <c r="T2167" s="145">
        <f t="shared" si="1001"/>
        <v>7.8600000000000003E-2</v>
      </c>
      <c r="U2167" s="143">
        <f t="shared" si="1007"/>
        <v>19</v>
      </c>
      <c r="V2167" s="143">
        <v>252</v>
      </c>
      <c r="W2167" s="142">
        <f t="shared" si="993"/>
        <v>1.005721122</v>
      </c>
      <c r="X2167" s="135">
        <f t="shared" si="994"/>
        <v>3.5973905300000002</v>
      </c>
      <c r="Y2167" s="135">
        <f t="shared" si="995"/>
        <v>0</v>
      </c>
      <c r="Z2167" s="148" t="str">
        <f t="shared" si="1004"/>
        <v>A+J=</v>
      </c>
      <c r="AA2167" s="140">
        <f t="shared" si="1005"/>
        <v>46223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4"/>
      <c r="DX2167" s="1"/>
      <c r="DY2167" s="1"/>
      <c r="DZ2167" s="1"/>
      <c r="EA2167" s="1"/>
      <c r="EB2167" s="1"/>
      <c r="EC2167" s="1"/>
    </row>
    <row r="2168" spans="1:133" ht="15" x14ac:dyDescent="0.2">
      <c r="A2168" s="134">
        <f t="shared" si="996"/>
        <v>46221</v>
      </c>
      <c r="B2168" s="135">
        <f t="shared" si="988"/>
        <v>632.75502169999993</v>
      </c>
      <c r="C2168" s="220">
        <f t="shared" si="987"/>
        <v>423.32710948808506</v>
      </c>
      <c r="D2168" s="136">
        <f t="shared" si="997"/>
        <v>6997.15</v>
      </c>
      <c r="E2168" s="137">
        <f t="shared" si="1009"/>
        <v>7036.33</v>
      </c>
      <c r="F2168" s="138">
        <f t="shared" si="1010"/>
        <v>46164</v>
      </c>
      <c r="G2168" s="139">
        <f t="shared" si="989"/>
        <v>5.5994226220676957E-3</v>
      </c>
      <c r="H2168" s="140">
        <f t="shared" si="1002"/>
        <v>46223</v>
      </c>
      <c r="I2168" s="140">
        <f t="shared" si="990"/>
        <v>46223</v>
      </c>
      <c r="J2168" s="141">
        <f t="shared" si="998"/>
        <v>20</v>
      </c>
      <c r="K2168" s="141">
        <f t="shared" si="1012"/>
        <v>20</v>
      </c>
      <c r="L2168" s="8">
        <f t="shared" si="999"/>
        <v>1.00559942</v>
      </c>
      <c r="M2168" s="142">
        <f t="shared" si="1011"/>
        <v>1.00559942</v>
      </c>
      <c r="N2168" s="142">
        <f t="shared" si="1006"/>
        <v>1.4774967637739398</v>
      </c>
      <c r="O2168" s="135">
        <f t="shared" si="1008"/>
        <v>1.4857698800000001</v>
      </c>
      <c r="P2168" s="135">
        <f t="shared" si="991"/>
        <v>628.96666865999998</v>
      </c>
      <c r="Q2168" s="190">
        <f t="shared" si="1003"/>
        <v>0</v>
      </c>
      <c r="R2168" s="191">
        <f t="shared" si="1000"/>
        <v>0</v>
      </c>
      <c r="S2168" s="135">
        <f t="shared" si="992"/>
        <v>0</v>
      </c>
      <c r="T2168" s="145">
        <f t="shared" si="1001"/>
        <v>7.8600000000000003E-2</v>
      </c>
      <c r="U2168" s="143">
        <f t="shared" si="1007"/>
        <v>20</v>
      </c>
      <c r="V2168" s="143">
        <v>252</v>
      </c>
      <c r="W2168" s="142">
        <f t="shared" si="993"/>
        <v>1.006023138</v>
      </c>
      <c r="X2168" s="135">
        <f t="shared" si="994"/>
        <v>3.7883530400000001</v>
      </c>
      <c r="Y2168" s="135">
        <f t="shared" si="995"/>
        <v>0</v>
      </c>
      <c r="Z2168" s="148" t="str">
        <f t="shared" si="1004"/>
        <v>A+J=</v>
      </c>
      <c r="AA2168" s="140">
        <f t="shared" si="1005"/>
        <v>46223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4"/>
      <c r="DX2168" s="1"/>
      <c r="DY2168" s="1"/>
      <c r="DZ2168" s="1"/>
      <c r="EA2168" s="1"/>
      <c r="EB2168" s="1"/>
      <c r="EC2168" s="1"/>
    </row>
    <row r="2169" spans="1:133" ht="15" x14ac:dyDescent="0.2">
      <c r="A2169" s="134">
        <f t="shared" si="996"/>
        <v>46222</v>
      </c>
      <c r="B2169" s="135">
        <f t="shared" si="988"/>
        <v>632.75502169999993</v>
      </c>
      <c r="C2169" s="220">
        <f t="shared" si="987"/>
        <v>423.32710948808506</v>
      </c>
      <c r="D2169" s="136">
        <f t="shared" si="997"/>
        <v>6997.15</v>
      </c>
      <c r="E2169" s="137">
        <f t="shared" si="1009"/>
        <v>7036.33</v>
      </c>
      <c r="F2169" s="138">
        <f t="shared" si="1010"/>
        <v>46164</v>
      </c>
      <c r="G2169" s="139">
        <f t="shared" si="989"/>
        <v>5.5994226220676957E-3</v>
      </c>
      <c r="H2169" s="140">
        <f t="shared" si="1002"/>
        <v>46223</v>
      </c>
      <c r="I2169" s="140">
        <f t="shared" si="990"/>
        <v>46223</v>
      </c>
      <c r="J2169" s="141">
        <f t="shared" si="998"/>
        <v>20</v>
      </c>
      <c r="K2169" s="141">
        <f t="shared" si="1012"/>
        <v>20</v>
      </c>
      <c r="L2169" s="8">
        <f t="shared" si="999"/>
        <v>1.00559942</v>
      </c>
      <c r="M2169" s="142">
        <f t="shared" si="1011"/>
        <v>1.00559942</v>
      </c>
      <c r="N2169" s="142">
        <f t="shared" si="1006"/>
        <v>1.4774967637739398</v>
      </c>
      <c r="O2169" s="135">
        <f t="shared" si="1008"/>
        <v>1.4857698800000001</v>
      </c>
      <c r="P2169" s="135">
        <f t="shared" si="991"/>
        <v>628.96666865999998</v>
      </c>
      <c r="Q2169" s="190">
        <f t="shared" si="1003"/>
        <v>0</v>
      </c>
      <c r="R2169" s="191">
        <f t="shared" si="1000"/>
        <v>0</v>
      </c>
      <c r="S2169" s="135">
        <f t="shared" si="992"/>
        <v>0</v>
      </c>
      <c r="T2169" s="145">
        <f t="shared" si="1001"/>
        <v>7.8600000000000003E-2</v>
      </c>
      <c r="U2169" s="143">
        <f t="shared" si="1007"/>
        <v>20</v>
      </c>
      <c r="V2169" s="143">
        <v>252</v>
      </c>
      <c r="W2169" s="142">
        <f t="shared" si="993"/>
        <v>1.006023138</v>
      </c>
      <c r="X2169" s="135">
        <f t="shared" si="994"/>
        <v>3.7883530400000001</v>
      </c>
      <c r="Y2169" s="135">
        <f t="shared" si="995"/>
        <v>0</v>
      </c>
      <c r="Z2169" s="148" t="str">
        <f t="shared" si="1004"/>
        <v>A+J=</v>
      </c>
      <c r="AA2169" s="140">
        <f t="shared" si="1005"/>
        <v>46223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4"/>
      <c r="DX2169" s="1"/>
      <c r="DY2169" s="1"/>
      <c r="DZ2169" s="1"/>
      <c r="EA2169" s="1"/>
      <c r="EB2169" s="1"/>
      <c r="EC2169" s="1"/>
    </row>
    <row r="2170" spans="1:133" ht="15" x14ac:dyDescent="0.2">
      <c r="A2170" s="134">
        <f t="shared" si="996"/>
        <v>46223</v>
      </c>
      <c r="B2170" s="135">
        <f t="shared" si="988"/>
        <v>632.75502169999993</v>
      </c>
      <c r="C2170" s="220">
        <f t="shared" si="987"/>
        <v>423.32710948808506</v>
      </c>
      <c r="D2170" s="136">
        <f t="shared" si="997"/>
        <v>6997.15</v>
      </c>
      <c r="E2170" s="137">
        <f t="shared" si="1009"/>
        <v>7036.33</v>
      </c>
      <c r="F2170" s="138">
        <f t="shared" si="1010"/>
        <v>46164</v>
      </c>
      <c r="G2170" s="139">
        <f t="shared" si="989"/>
        <v>5.5994226220676957E-3</v>
      </c>
      <c r="H2170" s="140">
        <f t="shared" si="1002"/>
        <v>46254</v>
      </c>
      <c r="I2170" s="140">
        <f t="shared" si="990"/>
        <v>46223</v>
      </c>
      <c r="J2170" s="141">
        <f t="shared" si="998"/>
        <v>20</v>
      </c>
      <c r="K2170" s="141">
        <f t="shared" si="1012"/>
        <v>20</v>
      </c>
      <c r="L2170" s="8">
        <f t="shared" si="999"/>
        <v>1.00559942</v>
      </c>
      <c r="M2170" s="142">
        <f t="shared" si="1011"/>
        <v>1.00559942</v>
      </c>
      <c r="N2170" s="142">
        <f t="shared" si="1006"/>
        <v>1.4774967637739398</v>
      </c>
      <c r="O2170" s="135">
        <f t="shared" si="1008"/>
        <v>1.4857698800000001</v>
      </c>
      <c r="P2170" s="135">
        <f t="shared" si="991"/>
        <v>628.96666865999998</v>
      </c>
      <c r="Q2170" s="190">
        <f t="shared" si="1003"/>
        <v>71</v>
      </c>
      <c r="R2170" s="191">
        <f t="shared" si="1000"/>
        <v>2.5156834353754161E-2</v>
      </c>
      <c r="S2170" s="135">
        <f t="shared" si="992"/>
        <v>15.82281029</v>
      </c>
      <c r="T2170" s="145">
        <f t="shared" si="1001"/>
        <v>7.8600000000000003E-2</v>
      </c>
      <c r="U2170" s="143">
        <f t="shared" si="1007"/>
        <v>20</v>
      </c>
      <c r="V2170" s="143">
        <v>252</v>
      </c>
      <c r="W2170" s="142">
        <f t="shared" si="993"/>
        <v>1.006023138</v>
      </c>
      <c r="X2170" s="135">
        <f t="shared" si="994"/>
        <v>3.7883530400000001</v>
      </c>
      <c r="Y2170" s="135">
        <f t="shared" si="995"/>
        <v>19.61116333</v>
      </c>
      <c r="Z2170" s="148" t="str">
        <f t="shared" si="1004"/>
        <v>A+J=</v>
      </c>
      <c r="AA2170" s="140">
        <f t="shared" si="1005"/>
        <v>46223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4"/>
      <c r="DX2170" s="1"/>
      <c r="DY2170" s="1"/>
      <c r="DZ2170" s="1"/>
      <c r="EA2170" s="1"/>
      <c r="EB2170" s="1"/>
      <c r="EC2170" s="1"/>
    </row>
    <row r="2171" spans="1:133" ht="15" x14ac:dyDescent="0.2">
      <c r="A2171" s="134">
        <f t="shared" si="996"/>
        <v>46224</v>
      </c>
      <c r="B2171" s="135">
        <f t="shared" si="988"/>
        <v>613.47690297999998</v>
      </c>
      <c r="C2171" s="220">
        <f t="shared" si="987"/>
        <v>412.67753952237814</v>
      </c>
      <c r="D2171" s="136">
        <f t="shared" si="997"/>
        <v>6997.15</v>
      </c>
      <c r="E2171" s="137">
        <f t="shared" si="1009"/>
        <v>7036.33</v>
      </c>
      <c r="F2171" s="138">
        <f t="shared" si="1010"/>
        <v>46193</v>
      </c>
      <c r="G2171" s="139">
        <f t="shared" si="989"/>
        <v>5.5994226220676957E-3</v>
      </c>
      <c r="H2171" s="140">
        <f t="shared" si="1002"/>
        <v>46254</v>
      </c>
      <c r="I2171" s="140">
        <f t="shared" si="990"/>
        <v>46254</v>
      </c>
      <c r="J2171" s="141">
        <f t="shared" si="998"/>
        <v>23</v>
      </c>
      <c r="K2171" s="141">
        <f t="shared" si="1012"/>
        <v>1</v>
      </c>
      <c r="L2171" s="8">
        <f t="shared" si="999"/>
        <v>1.0002428000000001</v>
      </c>
      <c r="M2171" s="142">
        <f t="shared" si="1011"/>
        <v>1.00559942</v>
      </c>
      <c r="N2171" s="142">
        <f t="shared" si="1006"/>
        <v>1.4857698887029509</v>
      </c>
      <c r="O2171" s="135">
        <f t="shared" si="1008"/>
        <v>1.4861306299999999</v>
      </c>
      <c r="P2171" s="135">
        <f t="shared" si="991"/>
        <v>613.29273178999995</v>
      </c>
      <c r="Q2171" s="190">
        <f t="shared" si="1003"/>
        <v>0</v>
      </c>
      <c r="R2171" s="191">
        <f t="shared" si="1000"/>
        <v>0</v>
      </c>
      <c r="S2171" s="135">
        <f t="shared" si="992"/>
        <v>0</v>
      </c>
      <c r="T2171" s="145">
        <f t="shared" si="1001"/>
        <v>7.8600000000000003E-2</v>
      </c>
      <c r="U2171" s="143">
        <f t="shared" si="1007"/>
        <v>1</v>
      </c>
      <c r="V2171" s="143">
        <v>252</v>
      </c>
      <c r="W2171" s="142">
        <f t="shared" si="993"/>
        <v>1.0003002990000001</v>
      </c>
      <c r="X2171" s="135">
        <f t="shared" si="994"/>
        <v>0.18417119000000001</v>
      </c>
      <c r="Y2171" s="135">
        <f t="shared" si="995"/>
        <v>0</v>
      </c>
      <c r="Z2171" s="148" t="str">
        <f t="shared" si="1004"/>
        <v>A+J=</v>
      </c>
      <c r="AA2171" s="140">
        <f t="shared" si="1005"/>
        <v>46254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4"/>
      <c r="DX2171" s="1"/>
      <c r="DY2171" s="1"/>
      <c r="DZ2171" s="1"/>
      <c r="EA2171" s="1"/>
      <c r="EB2171" s="1"/>
      <c r="EC2171" s="1"/>
    </row>
    <row r="2172" spans="1:133" ht="15" x14ac:dyDescent="0.2">
      <c r="A2172" s="134">
        <f t="shared" si="996"/>
        <v>46225</v>
      </c>
      <c r="B2172" s="135">
        <f t="shared" si="988"/>
        <v>613.81012463999991</v>
      </c>
      <c r="C2172" s="220">
        <f t="shared" si="987"/>
        <v>412.67753952237814</v>
      </c>
      <c r="D2172" s="136">
        <f t="shared" si="997"/>
        <v>6997.15</v>
      </c>
      <c r="E2172" s="137">
        <f t="shared" si="1009"/>
        <v>7036.33</v>
      </c>
      <c r="F2172" s="138">
        <f t="shared" si="1010"/>
        <v>46193</v>
      </c>
      <c r="G2172" s="139">
        <f t="shared" si="989"/>
        <v>5.5994226220676957E-3</v>
      </c>
      <c r="H2172" s="140">
        <f t="shared" si="1002"/>
        <v>46254</v>
      </c>
      <c r="I2172" s="140">
        <f t="shared" si="990"/>
        <v>46254</v>
      </c>
      <c r="J2172" s="141">
        <f t="shared" si="998"/>
        <v>23</v>
      </c>
      <c r="K2172" s="141">
        <f t="shared" si="1012"/>
        <v>2</v>
      </c>
      <c r="L2172" s="8">
        <f t="shared" si="999"/>
        <v>1.0004856600000001</v>
      </c>
      <c r="M2172" s="142">
        <f t="shared" si="1011"/>
        <v>1.00559942</v>
      </c>
      <c r="N2172" s="142">
        <f t="shared" si="1006"/>
        <v>1.4857698887029509</v>
      </c>
      <c r="O2172" s="135">
        <f t="shared" si="1008"/>
        <v>1.4864914600000001</v>
      </c>
      <c r="P2172" s="135">
        <f t="shared" si="991"/>
        <v>613.44163822999997</v>
      </c>
      <c r="Q2172" s="190">
        <f t="shared" si="1003"/>
        <v>0</v>
      </c>
      <c r="R2172" s="191">
        <f t="shared" si="1000"/>
        <v>0</v>
      </c>
      <c r="S2172" s="135">
        <f t="shared" si="992"/>
        <v>0</v>
      </c>
      <c r="T2172" s="145">
        <f t="shared" si="1001"/>
        <v>7.8600000000000003E-2</v>
      </c>
      <c r="U2172" s="143">
        <f t="shared" si="1007"/>
        <v>2</v>
      </c>
      <c r="V2172" s="143">
        <v>252</v>
      </c>
      <c r="W2172" s="142">
        <f t="shared" si="993"/>
        <v>1.0006006869999999</v>
      </c>
      <c r="X2172" s="135">
        <f t="shared" si="994"/>
        <v>0.36848640999999999</v>
      </c>
      <c r="Y2172" s="135">
        <f t="shared" si="995"/>
        <v>0</v>
      </c>
      <c r="Z2172" s="148" t="str">
        <f t="shared" si="1004"/>
        <v>A+J=</v>
      </c>
      <c r="AA2172" s="140">
        <f t="shared" si="1005"/>
        <v>46254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4"/>
      <c r="DX2172" s="1"/>
      <c r="DY2172" s="1"/>
      <c r="DZ2172" s="1"/>
      <c r="EA2172" s="1"/>
      <c r="EB2172" s="1"/>
      <c r="EC2172" s="1"/>
    </row>
    <row r="2173" spans="1:133" ht="15" x14ac:dyDescent="0.2">
      <c r="A2173" s="134">
        <f t="shared" si="996"/>
        <v>46226</v>
      </c>
      <c r="B2173" s="135">
        <f t="shared" si="988"/>
        <v>614.14353289999997</v>
      </c>
      <c r="C2173" s="220">
        <f t="shared" si="987"/>
        <v>412.67753952237814</v>
      </c>
      <c r="D2173" s="136">
        <f t="shared" si="997"/>
        <v>6997.15</v>
      </c>
      <c r="E2173" s="137">
        <f t="shared" si="1009"/>
        <v>7036.33</v>
      </c>
      <c r="F2173" s="138">
        <f t="shared" si="1010"/>
        <v>46193</v>
      </c>
      <c r="G2173" s="139">
        <f t="shared" si="989"/>
        <v>5.5994226220676957E-3</v>
      </c>
      <c r="H2173" s="140">
        <f t="shared" si="1002"/>
        <v>46254</v>
      </c>
      <c r="I2173" s="140">
        <f t="shared" si="990"/>
        <v>46254</v>
      </c>
      <c r="J2173" s="141">
        <f t="shared" si="998"/>
        <v>23</v>
      </c>
      <c r="K2173" s="141">
        <f t="shared" si="1012"/>
        <v>3</v>
      </c>
      <c r="L2173" s="8">
        <f t="shared" si="999"/>
        <v>1.0007285800000001</v>
      </c>
      <c r="M2173" s="142">
        <f t="shared" si="1011"/>
        <v>1.00559942</v>
      </c>
      <c r="N2173" s="142">
        <f t="shared" si="1006"/>
        <v>1.4857698887029509</v>
      </c>
      <c r="O2173" s="135">
        <f t="shared" si="1008"/>
        <v>1.4868523899999999</v>
      </c>
      <c r="P2173" s="135">
        <f t="shared" si="991"/>
        <v>613.59058592999997</v>
      </c>
      <c r="Q2173" s="190">
        <f t="shared" si="1003"/>
        <v>0</v>
      </c>
      <c r="R2173" s="191">
        <f t="shared" si="1000"/>
        <v>0</v>
      </c>
      <c r="S2173" s="135">
        <f t="shared" si="992"/>
        <v>0</v>
      </c>
      <c r="T2173" s="145">
        <f t="shared" si="1001"/>
        <v>7.8600000000000003E-2</v>
      </c>
      <c r="U2173" s="143">
        <f t="shared" si="1007"/>
        <v>3</v>
      </c>
      <c r="V2173" s="143">
        <v>252</v>
      </c>
      <c r="W2173" s="142">
        <f t="shared" si="993"/>
        <v>1.000901166</v>
      </c>
      <c r="X2173" s="135">
        <f t="shared" si="994"/>
        <v>0.55294697000000004</v>
      </c>
      <c r="Y2173" s="135">
        <f t="shared" si="995"/>
        <v>0</v>
      </c>
      <c r="Z2173" s="148" t="str">
        <f t="shared" si="1004"/>
        <v>A+J=</v>
      </c>
      <c r="AA2173" s="140">
        <f t="shared" si="1005"/>
        <v>46254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4"/>
      <c r="DX2173" s="1"/>
      <c r="DY2173" s="1"/>
      <c r="DZ2173" s="1"/>
      <c r="EA2173" s="1"/>
      <c r="EB2173" s="1"/>
      <c r="EC2173" s="1"/>
    </row>
    <row r="2174" spans="1:133" ht="15" x14ac:dyDescent="0.2">
      <c r="A2174" s="134">
        <f t="shared" si="996"/>
        <v>46227</v>
      </c>
      <c r="B2174" s="135">
        <f t="shared" si="988"/>
        <v>614.47711958000002</v>
      </c>
      <c r="C2174" s="220">
        <f t="shared" si="987"/>
        <v>412.67753952237814</v>
      </c>
      <c r="D2174" s="136">
        <f t="shared" si="997"/>
        <v>6997.15</v>
      </c>
      <c r="E2174" s="137">
        <f t="shared" si="1009"/>
        <v>7036.33</v>
      </c>
      <c r="F2174" s="138">
        <f t="shared" si="1010"/>
        <v>46193</v>
      </c>
      <c r="G2174" s="139">
        <f t="shared" si="989"/>
        <v>5.5994226220676957E-3</v>
      </c>
      <c r="H2174" s="140">
        <f t="shared" si="1002"/>
        <v>46254</v>
      </c>
      <c r="I2174" s="140">
        <f t="shared" si="990"/>
        <v>46254</v>
      </c>
      <c r="J2174" s="141">
        <f t="shared" si="998"/>
        <v>23</v>
      </c>
      <c r="K2174" s="141">
        <f t="shared" si="1012"/>
        <v>4</v>
      </c>
      <c r="L2174" s="8">
        <f t="shared" si="999"/>
        <v>1.00097156</v>
      </c>
      <c r="M2174" s="142">
        <f t="shared" si="1011"/>
        <v>1.00559942</v>
      </c>
      <c r="N2174" s="142">
        <f t="shared" si="1006"/>
        <v>1.4857698887029509</v>
      </c>
      <c r="O2174" s="135">
        <f t="shared" si="1008"/>
        <v>1.4872133999999999</v>
      </c>
      <c r="P2174" s="135">
        <f t="shared" si="991"/>
        <v>613.73956665000003</v>
      </c>
      <c r="Q2174" s="190">
        <f t="shared" si="1003"/>
        <v>0</v>
      </c>
      <c r="R2174" s="191">
        <f t="shared" si="1000"/>
        <v>0</v>
      </c>
      <c r="S2174" s="135">
        <f t="shared" si="992"/>
        <v>0</v>
      </c>
      <c r="T2174" s="145">
        <f t="shared" si="1001"/>
        <v>7.8600000000000003E-2</v>
      </c>
      <c r="U2174" s="143">
        <f t="shared" si="1007"/>
        <v>4</v>
      </c>
      <c r="V2174" s="143">
        <v>252</v>
      </c>
      <c r="W2174" s="142">
        <f t="shared" si="993"/>
        <v>1.0012017360000001</v>
      </c>
      <c r="X2174" s="135">
        <f t="shared" si="994"/>
        <v>0.73755293</v>
      </c>
      <c r="Y2174" s="135">
        <f t="shared" si="995"/>
        <v>0</v>
      </c>
      <c r="Z2174" s="148" t="str">
        <f t="shared" si="1004"/>
        <v>A+J=</v>
      </c>
      <c r="AA2174" s="140">
        <f t="shared" si="1005"/>
        <v>46254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4"/>
      <c r="DX2174" s="1"/>
      <c r="DY2174" s="1"/>
      <c r="DZ2174" s="1"/>
      <c r="EA2174" s="1"/>
      <c r="EB2174" s="1"/>
      <c r="EC2174" s="1"/>
    </row>
    <row r="2175" spans="1:133" ht="15" x14ac:dyDescent="0.2">
      <c r="A2175" s="134">
        <f t="shared" si="996"/>
        <v>46228</v>
      </c>
      <c r="B2175" s="135">
        <f t="shared" si="988"/>
        <v>614.81088764000003</v>
      </c>
      <c r="C2175" s="220">
        <f t="shared" si="987"/>
        <v>412.67753952237814</v>
      </c>
      <c r="D2175" s="136">
        <f t="shared" si="997"/>
        <v>6997.15</v>
      </c>
      <c r="E2175" s="137">
        <f t="shared" si="1009"/>
        <v>7036.33</v>
      </c>
      <c r="F2175" s="138">
        <f t="shared" si="1010"/>
        <v>46193</v>
      </c>
      <c r="G2175" s="139">
        <f t="shared" si="989"/>
        <v>5.5994226220676957E-3</v>
      </c>
      <c r="H2175" s="140">
        <f t="shared" si="1002"/>
        <v>46254</v>
      </c>
      <c r="I2175" s="140">
        <f t="shared" si="990"/>
        <v>46254</v>
      </c>
      <c r="J2175" s="141">
        <f t="shared" si="998"/>
        <v>23</v>
      </c>
      <c r="K2175" s="141">
        <f t="shared" si="1012"/>
        <v>5</v>
      </c>
      <c r="L2175" s="8">
        <f t="shared" si="999"/>
        <v>1.0012146</v>
      </c>
      <c r="M2175" s="142">
        <f t="shared" si="1011"/>
        <v>1.00559942</v>
      </c>
      <c r="N2175" s="142">
        <f t="shared" si="1006"/>
        <v>1.4857698887029509</v>
      </c>
      <c r="O2175" s="135">
        <f t="shared" si="1008"/>
        <v>1.4875745</v>
      </c>
      <c r="P2175" s="135">
        <f t="shared" si="991"/>
        <v>613.88858450999999</v>
      </c>
      <c r="Q2175" s="190">
        <f t="shared" si="1003"/>
        <v>0</v>
      </c>
      <c r="R2175" s="191">
        <f t="shared" si="1000"/>
        <v>0</v>
      </c>
      <c r="S2175" s="135">
        <f t="shared" si="992"/>
        <v>0</v>
      </c>
      <c r="T2175" s="145">
        <f t="shared" si="1001"/>
        <v>7.8600000000000003E-2</v>
      </c>
      <c r="U2175" s="143">
        <f t="shared" si="1007"/>
        <v>5</v>
      </c>
      <c r="V2175" s="143">
        <v>252</v>
      </c>
      <c r="W2175" s="142">
        <f t="shared" si="993"/>
        <v>1.0015023949999999</v>
      </c>
      <c r="X2175" s="135">
        <f t="shared" si="994"/>
        <v>0.92230312999999997</v>
      </c>
      <c r="Y2175" s="135">
        <f t="shared" si="995"/>
        <v>0</v>
      </c>
      <c r="Z2175" s="148" t="str">
        <f t="shared" si="1004"/>
        <v>A+J=</v>
      </c>
      <c r="AA2175" s="140">
        <f t="shared" si="1005"/>
        <v>46254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4"/>
      <c r="DX2175" s="1"/>
      <c r="DY2175" s="1"/>
      <c r="DZ2175" s="1"/>
      <c r="EA2175" s="1"/>
      <c r="EB2175" s="1"/>
      <c r="EC2175" s="1"/>
    </row>
    <row r="2176" spans="1:133" ht="15" x14ac:dyDescent="0.2">
      <c r="A2176" s="134">
        <f t="shared" si="996"/>
        <v>46229</v>
      </c>
      <c r="B2176" s="135">
        <f t="shared" si="988"/>
        <v>614.81088764000003</v>
      </c>
      <c r="C2176" s="220">
        <f t="shared" si="987"/>
        <v>412.67753952237814</v>
      </c>
      <c r="D2176" s="136">
        <f t="shared" si="997"/>
        <v>6997.15</v>
      </c>
      <c r="E2176" s="137">
        <f t="shared" si="1009"/>
        <v>7036.33</v>
      </c>
      <c r="F2176" s="138">
        <f t="shared" si="1010"/>
        <v>46193</v>
      </c>
      <c r="G2176" s="139">
        <f t="shared" si="989"/>
        <v>5.5994226220676957E-3</v>
      </c>
      <c r="H2176" s="140">
        <f t="shared" si="1002"/>
        <v>46254</v>
      </c>
      <c r="I2176" s="140">
        <f t="shared" si="990"/>
        <v>46254</v>
      </c>
      <c r="J2176" s="141">
        <f t="shared" si="998"/>
        <v>23</v>
      </c>
      <c r="K2176" s="141">
        <f t="shared" si="1012"/>
        <v>5</v>
      </c>
      <c r="L2176" s="8">
        <f t="shared" si="999"/>
        <v>1.0012146</v>
      </c>
      <c r="M2176" s="142">
        <f t="shared" si="1011"/>
        <v>1.00559942</v>
      </c>
      <c r="N2176" s="142">
        <f t="shared" si="1006"/>
        <v>1.4857698887029509</v>
      </c>
      <c r="O2176" s="135">
        <f t="shared" si="1008"/>
        <v>1.4875745</v>
      </c>
      <c r="P2176" s="135">
        <f t="shared" si="991"/>
        <v>613.88858450999999</v>
      </c>
      <c r="Q2176" s="190">
        <f t="shared" si="1003"/>
        <v>0</v>
      </c>
      <c r="R2176" s="191">
        <f t="shared" si="1000"/>
        <v>0</v>
      </c>
      <c r="S2176" s="135">
        <f t="shared" si="992"/>
        <v>0</v>
      </c>
      <c r="T2176" s="145">
        <f t="shared" si="1001"/>
        <v>7.8600000000000003E-2</v>
      </c>
      <c r="U2176" s="143">
        <f t="shared" si="1007"/>
        <v>5</v>
      </c>
      <c r="V2176" s="143">
        <v>252</v>
      </c>
      <c r="W2176" s="142">
        <f t="shared" si="993"/>
        <v>1.0015023949999999</v>
      </c>
      <c r="X2176" s="135">
        <f t="shared" si="994"/>
        <v>0.92230312999999997</v>
      </c>
      <c r="Y2176" s="135">
        <f t="shared" si="995"/>
        <v>0</v>
      </c>
      <c r="Z2176" s="148" t="str">
        <f t="shared" si="1004"/>
        <v>A+J=</v>
      </c>
      <c r="AA2176" s="140">
        <f t="shared" si="1005"/>
        <v>46254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4"/>
      <c r="DX2176" s="1"/>
      <c r="DY2176" s="1"/>
      <c r="DZ2176" s="1"/>
      <c r="EA2176" s="1"/>
      <c r="EB2176" s="1"/>
      <c r="EC2176" s="1"/>
    </row>
    <row r="2177" spans="1:133" ht="15" x14ac:dyDescent="0.2">
      <c r="A2177" s="134">
        <f t="shared" si="996"/>
        <v>46230</v>
      </c>
      <c r="B2177" s="135">
        <f t="shared" si="988"/>
        <v>614.81088764000003</v>
      </c>
      <c r="C2177" s="220">
        <f t="shared" si="987"/>
        <v>412.67753952237814</v>
      </c>
      <c r="D2177" s="136">
        <f t="shared" si="997"/>
        <v>6997.15</v>
      </c>
      <c r="E2177" s="137">
        <f t="shared" si="1009"/>
        <v>7036.33</v>
      </c>
      <c r="F2177" s="138">
        <f t="shared" si="1010"/>
        <v>46193</v>
      </c>
      <c r="G2177" s="139">
        <f t="shared" si="989"/>
        <v>5.5994226220676957E-3</v>
      </c>
      <c r="H2177" s="140">
        <f t="shared" si="1002"/>
        <v>46254</v>
      </c>
      <c r="I2177" s="140">
        <f t="shared" si="990"/>
        <v>46254</v>
      </c>
      <c r="J2177" s="141">
        <f t="shared" si="998"/>
        <v>23</v>
      </c>
      <c r="K2177" s="141">
        <f t="shared" si="1012"/>
        <v>5</v>
      </c>
      <c r="L2177" s="8">
        <f t="shared" si="999"/>
        <v>1.0012146</v>
      </c>
      <c r="M2177" s="142">
        <f t="shared" si="1011"/>
        <v>1.00559942</v>
      </c>
      <c r="N2177" s="142">
        <f t="shared" si="1006"/>
        <v>1.4857698887029509</v>
      </c>
      <c r="O2177" s="135">
        <f t="shared" si="1008"/>
        <v>1.4875745</v>
      </c>
      <c r="P2177" s="135">
        <f t="shared" si="991"/>
        <v>613.88858450999999</v>
      </c>
      <c r="Q2177" s="190">
        <f t="shared" si="1003"/>
        <v>0</v>
      </c>
      <c r="R2177" s="191">
        <f t="shared" si="1000"/>
        <v>0</v>
      </c>
      <c r="S2177" s="135">
        <f t="shared" si="992"/>
        <v>0</v>
      </c>
      <c r="T2177" s="145">
        <f t="shared" si="1001"/>
        <v>7.8600000000000003E-2</v>
      </c>
      <c r="U2177" s="143">
        <f t="shared" si="1007"/>
        <v>5</v>
      </c>
      <c r="V2177" s="143">
        <v>252</v>
      </c>
      <c r="W2177" s="142">
        <f t="shared" si="993"/>
        <v>1.0015023949999999</v>
      </c>
      <c r="X2177" s="135">
        <f t="shared" si="994"/>
        <v>0.92230312999999997</v>
      </c>
      <c r="Y2177" s="135">
        <f t="shared" si="995"/>
        <v>0</v>
      </c>
      <c r="Z2177" s="148" t="str">
        <f t="shared" si="1004"/>
        <v>A+J=</v>
      </c>
      <c r="AA2177" s="140">
        <f t="shared" si="1005"/>
        <v>46254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4"/>
      <c r="DX2177" s="1"/>
      <c r="DY2177" s="1"/>
      <c r="DZ2177" s="1"/>
      <c r="EA2177" s="1"/>
      <c r="EB2177" s="1"/>
      <c r="EC2177" s="1"/>
    </row>
    <row r="2178" spans="1:133" ht="15" x14ac:dyDescent="0.2">
      <c r="A2178" s="134">
        <f t="shared" si="996"/>
        <v>46231</v>
      </c>
      <c r="B2178" s="135">
        <f t="shared" si="988"/>
        <v>615.14483839999991</v>
      </c>
      <c r="C2178" s="220">
        <f t="shared" si="987"/>
        <v>412.67753952237814</v>
      </c>
      <c r="D2178" s="136">
        <f t="shared" si="997"/>
        <v>6997.15</v>
      </c>
      <c r="E2178" s="137">
        <f t="shared" si="1009"/>
        <v>7036.33</v>
      </c>
      <c r="F2178" s="138">
        <f t="shared" si="1010"/>
        <v>46193</v>
      </c>
      <c r="G2178" s="139">
        <f t="shared" si="989"/>
        <v>5.5994226220676957E-3</v>
      </c>
      <c r="H2178" s="140">
        <f t="shared" si="1002"/>
        <v>46254</v>
      </c>
      <c r="I2178" s="140">
        <f t="shared" si="990"/>
        <v>46254</v>
      </c>
      <c r="J2178" s="141">
        <f t="shared" si="998"/>
        <v>23</v>
      </c>
      <c r="K2178" s="141">
        <f t="shared" si="1012"/>
        <v>6</v>
      </c>
      <c r="L2178" s="8">
        <f t="shared" si="999"/>
        <v>1.0014577</v>
      </c>
      <c r="M2178" s="142">
        <f t="shared" si="1011"/>
        <v>1.00559942</v>
      </c>
      <c r="N2178" s="142">
        <f t="shared" si="1006"/>
        <v>1.4857698887029509</v>
      </c>
      <c r="O2178" s="135">
        <f t="shared" si="1008"/>
        <v>1.48793569</v>
      </c>
      <c r="P2178" s="135">
        <f t="shared" si="991"/>
        <v>614.03763950999996</v>
      </c>
      <c r="Q2178" s="190">
        <f t="shared" si="1003"/>
        <v>0</v>
      </c>
      <c r="R2178" s="191">
        <f t="shared" si="1000"/>
        <v>0</v>
      </c>
      <c r="S2178" s="135">
        <f t="shared" si="992"/>
        <v>0</v>
      </c>
      <c r="T2178" s="145">
        <f t="shared" si="1001"/>
        <v>7.8600000000000003E-2</v>
      </c>
      <c r="U2178" s="143">
        <f t="shared" si="1007"/>
        <v>6</v>
      </c>
      <c r="V2178" s="143">
        <v>252</v>
      </c>
      <c r="W2178" s="142">
        <f t="shared" si="993"/>
        <v>1.001803145</v>
      </c>
      <c r="X2178" s="135">
        <f t="shared" si="994"/>
        <v>1.10719889</v>
      </c>
      <c r="Y2178" s="135">
        <f t="shared" si="995"/>
        <v>0</v>
      </c>
      <c r="Z2178" s="148" t="str">
        <f t="shared" si="1004"/>
        <v>A+J=</v>
      </c>
      <c r="AA2178" s="140">
        <f t="shared" si="1005"/>
        <v>46254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4"/>
      <c r="DX2178" s="1"/>
      <c r="DY2178" s="1"/>
      <c r="DZ2178" s="1"/>
      <c r="EA2178" s="1"/>
      <c r="EB2178" s="1"/>
      <c r="EC2178" s="1"/>
    </row>
    <row r="2179" spans="1:133" ht="15" x14ac:dyDescent="0.2">
      <c r="A2179" s="134">
        <f t="shared" si="996"/>
        <v>46232</v>
      </c>
      <c r="B2179" s="135">
        <f t="shared" si="988"/>
        <v>615.47897131999991</v>
      </c>
      <c r="C2179" s="220">
        <f t="shared" si="987"/>
        <v>412.67753952237814</v>
      </c>
      <c r="D2179" s="136">
        <f t="shared" si="997"/>
        <v>6997.15</v>
      </c>
      <c r="E2179" s="137">
        <f t="shared" si="1009"/>
        <v>7036.33</v>
      </c>
      <c r="F2179" s="138">
        <f t="shared" si="1010"/>
        <v>46193</v>
      </c>
      <c r="G2179" s="139">
        <f t="shared" si="989"/>
        <v>5.5994226220676957E-3</v>
      </c>
      <c r="H2179" s="140">
        <f t="shared" si="1002"/>
        <v>46254</v>
      </c>
      <c r="I2179" s="140">
        <f t="shared" si="990"/>
        <v>46254</v>
      </c>
      <c r="J2179" s="141">
        <f t="shared" si="998"/>
        <v>23</v>
      </c>
      <c r="K2179" s="141">
        <f t="shared" si="1012"/>
        <v>7</v>
      </c>
      <c r="L2179" s="8">
        <f t="shared" si="999"/>
        <v>1.0017008599999999</v>
      </c>
      <c r="M2179" s="142">
        <f t="shared" si="1011"/>
        <v>1.00559942</v>
      </c>
      <c r="N2179" s="142">
        <f t="shared" si="1006"/>
        <v>1.4857698887029509</v>
      </c>
      <c r="O2179" s="135">
        <f t="shared" si="1008"/>
        <v>1.4882969699999999</v>
      </c>
      <c r="P2179" s="135">
        <f t="shared" si="991"/>
        <v>614.18673164999996</v>
      </c>
      <c r="Q2179" s="190">
        <f t="shared" si="1003"/>
        <v>0</v>
      </c>
      <c r="R2179" s="191">
        <f t="shared" si="1000"/>
        <v>0</v>
      </c>
      <c r="S2179" s="135">
        <f t="shared" si="992"/>
        <v>0</v>
      </c>
      <c r="T2179" s="145">
        <f t="shared" si="1001"/>
        <v>7.8600000000000003E-2</v>
      </c>
      <c r="U2179" s="143">
        <f t="shared" si="1007"/>
        <v>7</v>
      </c>
      <c r="V2179" s="143">
        <v>252</v>
      </c>
      <c r="W2179" s="142">
        <f t="shared" si="993"/>
        <v>1.002103985</v>
      </c>
      <c r="X2179" s="135">
        <f t="shared" si="994"/>
        <v>1.2922396700000001</v>
      </c>
      <c r="Y2179" s="135">
        <f t="shared" si="995"/>
        <v>0</v>
      </c>
      <c r="Z2179" s="148" t="str">
        <f t="shared" si="1004"/>
        <v>A+J=</v>
      </c>
      <c r="AA2179" s="140">
        <f t="shared" si="1005"/>
        <v>46254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4"/>
      <c r="DX2179" s="1"/>
      <c r="DY2179" s="1"/>
      <c r="DZ2179" s="1"/>
      <c r="EA2179" s="1"/>
      <c r="EB2179" s="1"/>
      <c r="EC2179" s="1"/>
    </row>
    <row r="2180" spans="1:133" ht="15" x14ac:dyDescent="0.2">
      <c r="A2180" s="134">
        <f t="shared" si="996"/>
        <v>46233</v>
      </c>
      <c r="B2180" s="135">
        <f t="shared" si="988"/>
        <v>615.81328708000001</v>
      </c>
      <c r="C2180" s="220">
        <f t="shared" si="987"/>
        <v>412.67753952237814</v>
      </c>
      <c r="D2180" s="136">
        <f t="shared" si="997"/>
        <v>6997.15</v>
      </c>
      <c r="E2180" s="137">
        <f t="shared" si="1009"/>
        <v>7036.33</v>
      </c>
      <c r="F2180" s="138">
        <f t="shared" si="1010"/>
        <v>46193</v>
      </c>
      <c r="G2180" s="139">
        <f t="shared" si="989"/>
        <v>5.5994226220676957E-3</v>
      </c>
      <c r="H2180" s="140">
        <f t="shared" si="1002"/>
        <v>46254</v>
      </c>
      <c r="I2180" s="140">
        <f t="shared" si="990"/>
        <v>46254</v>
      </c>
      <c r="J2180" s="141">
        <f t="shared" si="998"/>
        <v>23</v>
      </c>
      <c r="K2180" s="141">
        <f t="shared" si="1012"/>
        <v>8</v>
      </c>
      <c r="L2180" s="8">
        <f t="shared" si="999"/>
        <v>1.0019440799999999</v>
      </c>
      <c r="M2180" s="142">
        <f t="shared" si="1011"/>
        <v>1.00559942</v>
      </c>
      <c r="N2180" s="142">
        <f t="shared" si="1006"/>
        <v>1.4857698887029509</v>
      </c>
      <c r="O2180" s="135">
        <f t="shared" si="1008"/>
        <v>1.48865834</v>
      </c>
      <c r="P2180" s="135">
        <f t="shared" si="991"/>
        <v>614.33586093999998</v>
      </c>
      <c r="Q2180" s="190">
        <f t="shared" si="1003"/>
        <v>0</v>
      </c>
      <c r="R2180" s="191">
        <f t="shared" si="1000"/>
        <v>0</v>
      </c>
      <c r="S2180" s="135">
        <f t="shared" si="992"/>
        <v>0</v>
      </c>
      <c r="T2180" s="145">
        <f t="shared" si="1001"/>
        <v>7.8600000000000003E-2</v>
      </c>
      <c r="U2180" s="143">
        <f t="shared" si="1007"/>
        <v>8</v>
      </c>
      <c r="V2180" s="143">
        <v>252</v>
      </c>
      <c r="W2180" s="142">
        <f t="shared" si="993"/>
        <v>1.0024049159999999</v>
      </c>
      <c r="X2180" s="135">
        <f t="shared" si="994"/>
        <v>1.4774261399999999</v>
      </c>
      <c r="Y2180" s="135">
        <f t="shared" si="995"/>
        <v>0</v>
      </c>
      <c r="Z2180" s="148" t="str">
        <f t="shared" si="1004"/>
        <v>A+J=</v>
      </c>
      <c r="AA2180" s="140">
        <f t="shared" si="1005"/>
        <v>46254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4"/>
      <c r="DX2180" s="1"/>
      <c r="DY2180" s="1"/>
      <c r="DZ2180" s="1"/>
      <c r="EA2180" s="1"/>
      <c r="EB2180" s="1"/>
      <c r="EC2180" s="1"/>
    </row>
    <row r="2181" spans="1:133" ht="15" x14ac:dyDescent="0.2">
      <c r="A2181" s="134">
        <f t="shared" si="996"/>
        <v>46234</v>
      </c>
      <c r="B2181" s="135">
        <f t="shared" si="988"/>
        <v>616.14777685000001</v>
      </c>
      <c r="C2181" s="220">
        <f t="shared" si="987"/>
        <v>412.67753952237814</v>
      </c>
      <c r="D2181" s="136">
        <f t="shared" si="997"/>
        <v>6997.15</v>
      </c>
      <c r="E2181" s="137">
        <f t="shared" si="1009"/>
        <v>7036.33</v>
      </c>
      <c r="F2181" s="138">
        <f t="shared" si="1010"/>
        <v>46193</v>
      </c>
      <c r="G2181" s="139">
        <f t="shared" si="989"/>
        <v>5.5994226220676957E-3</v>
      </c>
      <c r="H2181" s="140">
        <f t="shared" si="1002"/>
        <v>46254</v>
      </c>
      <c r="I2181" s="140">
        <f t="shared" si="990"/>
        <v>46254</v>
      </c>
      <c r="J2181" s="141">
        <f t="shared" si="998"/>
        <v>23</v>
      </c>
      <c r="K2181" s="141">
        <f t="shared" si="1012"/>
        <v>9</v>
      </c>
      <c r="L2181" s="8">
        <f t="shared" si="999"/>
        <v>1.00218735</v>
      </c>
      <c r="M2181" s="142">
        <f t="shared" si="1011"/>
        <v>1.00559942</v>
      </c>
      <c r="N2181" s="142">
        <f t="shared" si="1006"/>
        <v>1.4857698887029509</v>
      </c>
      <c r="O2181" s="135">
        <f t="shared" si="1008"/>
        <v>1.48901978</v>
      </c>
      <c r="P2181" s="135">
        <f t="shared" si="991"/>
        <v>614.48501911000005</v>
      </c>
      <c r="Q2181" s="190">
        <f t="shared" si="1003"/>
        <v>0</v>
      </c>
      <c r="R2181" s="191">
        <f t="shared" si="1000"/>
        <v>0</v>
      </c>
      <c r="S2181" s="135">
        <f t="shared" si="992"/>
        <v>0</v>
      </c>
      <c r="T2181" s="145">
        <f t="shared" si="1001"/>
        <v>7.8600000000000003E-2</v>
      </c>
      <c r="U2181" s="143">
        <f t="shared" si="1007"/>
        <v>9</v>
      </c>
      <c r="V2181" s="143">
        <v>252</v>
      </c>
      <c r="W2181" s="142">
        <f t="shared" si="993"/>
        <v>1.002705937</v>
      </c>
      <c r="X2181" s="135">
        <f t="shared" si="994"/>
        <v>1.66275774</v>
      </c>
      <c r="Y2181" s="135">
        <f t="shared" si="995"/>
        <v>0</v>
      </c>
      <c r="Z2181" s="148" t="str">
        <f t="shared" si="1004"/>
        <v>A+J=</v>
      </c>
      <c r="AA2181" s="140">
        <f t="shared" si="1005"/>
        <v>46254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4"/>
      <c r="DX2181" s="1"/>
      <c r="DY2181" s="1"/>
      <c r="DZ2181" s="1"/>
      <c r="EA2181" s="1"/>
      <c r="EB2181" s="1"/>
      <c r="EC2181" s="1"/>
    </row>
    <row r="2182" spans="1:133" ht="15" x14ac:dyDescent="0.2">
      <c r="A2182" s="134">
        <f t="shared" si="996"/>
        <v>46235</v>
      </c>
      <c r="B2182" s="135">
        <f t="shared" si="988"/>
        <v>616.48245727999995</v>
      </c>
      <c r="C2182" s="220">
        <f t="shared" si="987"/>
        <v>412.67753952237814</v>
      </c>
      <c r="D2182" s="136">
        <f t="shared" si="997"/>
        <v>6997.15</v>
      </c>
      <c r="E2182" s="137">
        <f t="shared" si="1009"/>
        <v>7036.33</v>
      </c>
      <c r="F2182" s="138">
        <f t="shared" si="1010"/>
        <v>46193</v>
      </c>
      <c r="G2182" s="139">
        <f t="shared" si="989"/>
        <v>5.5994226220676957E-3</v>
      </c>
      <c r="H2182" s="140">
        <f t="shared" si="1002"/>
        <v>46254</v>
      </c>
      <c r="I2182" s="140">
        <f t="shared" si="990"/>
        <v>46254</v>
      </c>
      <c r="J2182" s="141">
        <f t="shared" si="998"/>
        <v>23</v>
      </c>
      <c r="K2182" s="141">
        <f t="shared" si="1012"/>
        <v>10</v>
      </c>
      <c r="L2182" s="8">
        <f t="shared" si="999"/>
        <v>1.00243069</v>
      </c>
      <c r="M2182" s="142">
        <f t="shared" si="1011"/>
        <v>1.00559942</v>
      </c>
      <c r="N2182" s="142">
        <f t="shared" si="1006"/>
        <v>1.4857698887029509</v>
      </c>
      <c r="O2182" s="135">
        <f t="shared" si="1008"/>
        <v>1.4893813300000001</v>
      </c>
      <c r="P2182" s="135">
        <f t="shared" si="991"/>
        <v>614.63422266999999</v>
      </c>
      <c r="Q2182" s="190">
        <f t="shared" si="1003"/>
        <v>0</v>
      </c>
      <c r="R2182" s="191">
        <f t="shared" si="1000"/>
        <v>0</v>
      </c>
      <c r="S2182" s="135">
        <f t="shared" si="992"/>
        <v>0</v>
      </c>
      <c r="T2182" s="145">
        <f t="shared" si="1001"/>
        <v>7.8600000000000003E-2</v>
      </c>
      <c r="U2182" s="143">
        <f t="shared" si="1007"/>
        <v>10</v>
      </c>
      <c r="V2182" s="143">
        <v>252</v>
      </c>
      <c r="W2182" s="142">
        <f t="shared" si="993"/>
        <v>1.003007048</v>
      </c>
      <c r="X2182" s="135">
        <f t="shared" si="994"/>
        <v>1.84823461</v>
      </c>
      <c r="Y2182" s="135">
        <f t="shared" si="995"/>
        <v>0</v>
      </c>
      <c r="Z2182" s="148" t="str">
        <f t="shared" si="1004"/>
        <v>A+J=</v>
      </c>
      <c r="AA2182" s="140">
        <f t="shared" si="1005"/>
        <v>46254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4"/>
      <c r="DX2182" s="1"/>
      <c r="DY2182" s="1"/>
      <c r="DZ2182" s="1"/>
      <c r="EA2182" s="1"/>
      <c r="EB2182" s="1"/>
      <c r="EC2182" s="1"/>
    </row>
    <row r="2183" spans="1:133" ht="15" x14ac:dyDescent="0.2">
      <c r="A2183" s="134">
        <f t="shared" si="996"/>
        <v>46236</v>
      </c>
      <c r="B2183" s="135">
        <f t="shared" si="988"/>
        <v>616.48245727999995</v>
      </c>
      <c r="C2183" s="220">
        <f t="shared" si="987"/>
        <v>412.67753952237814</v>
      </c>
      <c r="D2183" s="136">
        <f t="shared" si="997"/>
        <v>6997.15</v>
      </c>
      <c r="E2183" s="137">
        <f t="shared" si="1009"/>
        <v>7036.33</v>
      </c>
      <c r="F2183" s="138">
        <f t="shared" si="1010"/>
        <v>46193</v>
      </c>
      <c r="G2183" s="139">
        <f t="shared" si="989"/>
        <v>5.5994226220676957E-3</v>
      </c>
      <c r="H2183" s="140">
        <f t="shared" si="1002"/>
        <v>46254</v>
      </c>
      <c r="I2183" s="140">
        <f t="shared" si="990"/>
        <v>46254</v>
      </c>
      <c r="J2183" s="141">
        <f t="shared" si="998"/>
        <v>23</v>
      </c>
      <c r="K2183" s="141">
        <f t="shared" si="1012"/>
        <v>10</v>
      </c>
      <c r="L2183" s="8">
        <f t="shared" si="999"/>
        <v>1.00243069</v>
      </c>
      <c r="M2183" s="142">
        <f t="shared" si="1011"/>
        <v>1.00559942</v>
      </c>
      <c r="N2183" s="142">
        <f t="shared" si="1006"/>
        <v>1.4857698887029509</v>
      </c>
      <c r="O2183" s="135">
        <f t="shared" si="1008"/>
        <v>1.4893813300000001</v>
      </c>
      <c r="P2183" s="135">
        <f t="shared" si="991"/>
        <v>614.63422266999999</v>
      </c>
      <c r="Q2183" s="190">
        <f t="shared" si="1003"/>
        <v>0</v>
      </c>
      <c r="R2183" s="191">
        <f t="shared" si="1000"/>
        <v>0</v>
      </c>
      <c r="S2183" s="135">
        <f t="shared" si="992"/>
        <v>0</v>
      </c>
      <c r="T2183" s="145">
        <f t="shared" si="1001"/>
        <v>7.8600000000000003E-2</v>
      </c>
      <c r="U2183" s="143">
        <f t="shared" si="1007"/>
        <v>10</v>
      </c>
      <c r="V2183" s="143">
        <v>252</v>
      </c>
      <c r="W2183" s="142">
        <f t="shared" si="993"/>
        <v>1.003007048</v>
      </c>
      <c r="X2183" s="135">
        <f t="shared" si="994"/>
        <v>1.84823461</v>
      </c>
      <c r="Y2183" s="135">
        <f t="shared" si="995"/>
        <v>0</v>
      </c>
      <c r="Z2183" s="148" t="str">
        <f t="shared" si="1004"/>
        <v>A+J=</v>
      </c>
      <c r="AA2183" s="140">
        <f t="shared" si="1005"/>
        <v>46254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4"/>
      <c r="DX2183" s="1"/>
      <c r="DY2183" s="1"/>
      <c r="DZ2183" s="1"/>
      <c r="EA2183" s="1"/>
      <c r="EB2183" s="1"/>
      <c r="EC2183" s="1"/>
    </row>
    <row r="2184" spans="1:133" ht="15" x14ac:dyDescent="0.2">
      <c r="A2184" s="134">
        <f t="shared" si="996"/>
        <v>46237</v>
      </c>
      <c r="B2184" s="135">
        <f t="shared" si="988"/>
        <v>616.48245727999995</v>
      </c>
      <c r="C2184" s="220">
        <f t="shared" si="987"/>
        <v>412.67753952237814</v>
      </c>
      <c r="D2184" s="136">
        <f t="shared" si="997"/>
        <v>6997.15</v>
      </c>
      <c r="E2184" s="137">
        <f t="shared" si="1009"/>
        <v>7036.33</v>
      </c>
      <c r="F2184" s="138">
        <f t="shared" si="1010"/>
        <v>46193</v>
      </c>
      <c r="G2184" s="139">
        <f t="shared" si="989"/>
        <v>5.5994226220676957E-3</v>
      </c>
      <c r="H2184" s="140">
        <f t="shared" si="1002"/>
        <v>46254</v>
      </c>
      <c r="I2184" s="140">
        <f t="shared" si="990"/>
        <v>46254</v>
      </c>
      <c r="J2184" s="141">
        <f t="shared" si="998"/>
        <v>23</v>
      </c>
      <c r="K2184" s="141">
        <f t="shared" si="1012"/>
        <v>10</v>
      </c>
      <c r="L2184" s="8">
        <f t="shared" si="999"/>
        <v>1.00243069</v>
      </c>
      <c r="M2184" s="142">
        <f t="shared" si="1011"/>
        <v>1.00559942</v>
      </c>
      <c r="N2184" s="142">
        <f t="shared" si="1006"/>
        <v>1.4857698887029509</v>
      </c>
      <c r="O2184" s="135">
        <f t="shared" si="1008"/>
        <v>1.4893813300000001</v>
      </c>
      <c r="P2184" s="135">
        <f t="shared" si="991"/>
        <v>614.63422266999999</v>
      </c>
      <c r="Q2184" s="190">
        <f t="shared" si="1003"/>
        <v>0</v>
      </c>
      <c r="R2184" s="191">
        <f t="shared" si="1000"/>
        <v>0</v>
      </c>
      <c r="S2184" s="135">
        <f t="shared" si="992"/>
        <v>0</v>
      </c>
      <c r="T2184" s="145">
        <f t="shared" si="1001"/>
        <v>7.8600000000000003E-2</v>
      </c>
      <c r="U2184" s="143">
        <f t="shared" si="1007"/>
        <v>10</v>
      </c>
      <c r="V2184" s="143">
        <v>252</v>
      </c>
      <c r="W2184" s="142">
        <f t="shared" si="993"/>
        <v>1.003007048</v>
      </c>
      <c r="X2184" s="135">
        <f t="shared" si="994"/>
        <v>1.84823461</v>
      </c>
      <c r="Y2184" s="135">
        <f t="shared" si="995"/>
        <v>0</v>
      </c>
      <c r="Z2184" s="148" t="str">
        <f t="shared" si="1004"/>
        <v>A+J=</v>
      </c>
      <c r="AA2184" s="140">
        <f t="shared" si="1005"/>
        <v>46254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4"/>
      <c r="DX2184" s="1"/>
      <c r="DY2184" s="1"/>
      <c r="DZ2184" s="1"/>
      <c r="EA2184" s="1"/>
      <c r="EB2184" s="1"/>
      <c r="EC2184" s="1"/>
    </row>
    <row r="2185" spans="1:133" ht="15" x14ac:dyDescent="0.2">
      <c r="A2185" s="134">
        <f t="shared" si="996"/>
        <v>46238</v>
      </c>
      <c r="B2185" s="135">
        <f t="shared" si="988"/>
        <v>616.81731247999994</v>
      </c>
      <c r="C2185" s="220">
        <f t="shared" ref="C2185:C2248" si="1013">C2184-(S2184/O2184)</f>
        <v>412.67753952237814</v>
      </c>
      <c r="D2185" s="136">
        <f t="shared" si="997"/>
        <v>6997.15</v>
      </c>
      <c r="E2185" s="137">
        <f t="shared" si="1009"/>
        <v>7036.33</v>
      </c>
      <c r="F2185" s="138">
        <f t="shared" si="1010"/>
        <v>46193</v>
      </c>
      <c r="G2185" s="139">
        <f t="shared" si="989"/>
        <v>5.5994226220676957E-3</v>
      </c>
      <c r="H2185" s="140">
        <f t="shared" si="1002"/>
        <v>46254</v>
      </c>
      <c r="I2185" s="140">
        <f t="shared" si="990"/>
        <v>46254</v>
      </c>
      <c r="J2185" s="141">
        <f t="shared" si="998"/>
        <v>23</v>
      </c>
      <c r="K2185" s="141">
        <f t="shared" si="1012"/>
        <v>11</v>
      </c>
      <c r="L2185" s="8">
        <f t="shared" si="999"/>
        <v>1.00267408</v>
      </c>
      <c r="M2185" s="142">
        <f t="shared" si="1011"/>
        <v>1.00559942</v>
      </c>
      <c r="N2185" s="142">
        <f t="shared" si="1006"/>
        <v>1.4857698887029509</v>
      </c>
      <c r="O2185" s="135">
        <f t="shared" si="1008"/>
        <v>1.4897429499999999</v>
      </c>
      <c r="P2185" s="135">
        <f t="shared" si="991"/>
        <v>614.78345511999999</v>
      </c>
      <c r="Q2185" s="190">
        <f t="shared" si="1003"/>
        <v>0</v>
      </c>
      <c r="R2185" s="191">
        <f t="shared" si="1000"/>
        <v>0</v>
      </c>
      <c r="S2185" s="135">
        <f t="shared" si="992"/>
        <v>0</v>
      </c>
      <c r="T2185" s="145">
        <f t="shared" si="1001"/>
        <v>7.8600000000000003E-2</v>
      </c>
      <c r="U2185" s="143">
        <f t="shared" si="1007"/>
        <v>11</v>
      </c>
      <c r="V2185" s="143">
        <v>252</v>
      </c>
      <c r="W2185" s="142">
        <f t="shared" si="993"/>
        <v>1.0033082499999999</v>
      </c>
      <c r="X2185" s="135">
        <f t="shared" si="994"/>
        <v>2.0338573599999998</v>
      </c>
      <c r="Y2185" s="135">
        <f t="shared" si="995"/>
        <v>0</v>
      </c>
      <c r="Z2185" s="148" t="str">
        <f t="shared" si="1004"/>
        <v>A+J=</v>
      </c>
      <c r="AA2185" s="140">
        <f t="shared" si="1005"/>
        <v>46254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4"/>
      <c r="DX2185" s="1"/>
      <c r="DY2185" s="1"/>
      <c r="DZ2185" s="1"/>
      <c r="EA2185" s="1"/>
      <c r="EB2185" s="1"/>
      <c r="EC2185" s="1"/>
    </row>
    <row r="2186" spans="1:133" ht="15" x14ac:dyDescent="0.2">
      <c r="A2186" s="134">
        <f t="shared" si="996"/>
        <v>46239</v>
      </c>
      <c r="B2186" s="135">
        <f t="shared" ref="B2186:B2249" si="1014">(P2186+X2186)</f>
        <v>617.1523502</v>
      </c>
      <c r="C2186" s="220">
        <f t="shared" si="1013"/>
        <v>412.67753952237814</v>
      </c>
      <c r="D2186" s="136">
        <f t="shared" si="997"/>
        <v>6997.15</v>
      </c>
      <c r="E2186" s="137">
        <f t="shared" si="1009"/>
        <v>7036.33</v>
      </c>
      <c r="F2186" s="138">
        <f t="shared" si="1010"/>
        <v>46193</v>
      </c>
      <c r="G2186" s="139">
        <f t="shared" ref="G2186:G2249" si="1015">(E2186/D2186)-1</f>
        <v>5.5994226220676957E-3</v>
      </c>
      <c r="H2186" s="140">
        <f t="shared" si="1002"/>
        <v>46254</v>
      </c>
      <c r="I2186" s="140">
        <f t="shared" ref="I2186:I2249" si="1016">IF(A2186&gt;I2185,H2186,I2185)</f>
        <v>46254</v>
      </c>
      <c r="J2186" s="141">
        <f t="shared" si="998"/>
        <v>23</v>
      </c>
      <c r="K2186" s="141">
        <f t="shared" si="1012"/>
        <v>12</v>
      </c>
      <c r="L2186" s="8">
        <f t="shared" si="999"/>
        <v>1.0029175299999999</v>
      </c>
      <c r="M2186" s="142">
        <f t="shared" si="1011"/>
        <v>1.00559942</v>
      </c>
      <c r="N2186" s="142">
        <f t="shared" si="1006"/>
        <v>1.4857698887029509</v>
      </c>
      <c r="O2186" s="135">
        <f t="shared" si="1008"/>
        <v>1.4901046600000001</v>
      </c>
      <c r="P2186" s="135">
        <f t="shared" ref="P2186:P2249" si="1017">TRUNC(C2186*O2186,8)</f>
        <v>614.93272471</v>
      </c>
      <c r="Q2186" s="190">
        <f t="shared" si="1003"/>
        <v>0</v>
      </c>
      <c r="R2186" s="191">
        <f t="shared" si="1000"/>
        <v>0</v>
      </c>
      <c r="S2186" s="135">
        <f t="shared" ref="S2186:S2249" si="1018">IF(R2186&gt;0,TRUNC(R2186*P2186,8),0)</f>
        <v>0</v>
      </c>
      <c r="T2186" s="145">
        <f t="shared" si="1001"/>
        <v>7.8600000000000003E-2</v>
      </c>
      <c r="U2186" s="143">
        <f t="shared" si="1007"/>
        <v>12</v>
      </c>
      <c r="V2186" s="143">
        <v>252</v>
      </c>
      <c r="W2186" s="142">
        <f t="shared" ref="W2186:W2249" si="1019">ROUND((1+T2186)^TRUNC((U2186/V2186),9),9)</f>
        <v>1.003609542</v>
      </c>
      <c r="X2186" s="135">
        <f t="shared" ref="X2186:X2249" si="1020">TRUNC((P2186*(W2186-1)),8)</f>
        <v>2.2196254899999999</v>
      </c>
      <c r="Y2186" s="135">
        <f t="shared" ref="Y2186:Y2249" si="1021">IF(Q2186&gt;0,S2186+X2186,0)</f>
        <v>0</v>
      </c>
      <c r="Z2186" s="148" t="str">
        <f t="shared" si="1004"/>
        <v>A+J=</v>
      </c>
      <c r="AA2186" s="140">
        <f t="shared" si="1005"/>
        <v>46254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4"/>
      <c r="DX2186" s="1"/>
      <c r="DY2186" s="1"/>
      <c r="DZ2186" s="1"/>
      <c r="EA2186" s="1"/>
      <c r="EB2186" s="1"/>
      <c r="EC2186" s="1"/>
    </row>
    <row r="2187" spans="1:133" ht="15" x14ac:dyDescent="0.2">
      <c r="A2187" s="134">
        <f t="shared" ref="A2187:A2250" si="1022">(A2186+1)</f>
        <v>46240</v>
      </c>
      <c r="B2187" s="135">
        <f t="shared" si="1014"/>
        <v>617.48757052000008</v>
      </c>
      <c r="C2187" s="220">
        <f t="shared" si="1013"/>
        <v>412.67753952237814</v>
      </c>
      <c r="D2187" s="136">
        <f t="shared" ref="D2187:D2250" si="1023">IF(E2187=E2186,D2186,E2186)</f>
        <v>6997.15</v>
      </c>
      <c r="E2187" s="137">
        <f t="shared" si="1009"/>
        <v>7036.33</v>
      </c>
      <c r="F2187" s="138">
        <f t="shared" si="1010"/>
        <v>46193</v>
      </c>
      <c r="G2187" s="139">
        <f t="shared" si="1015"/>
        <v>5.5994226220676957E-3</v>
      </c>
      <c r="H2187" s="140">
        <f t="shared" si="1002"/>
        <v>46254</v>
      </c>
      <c r="I2187" s="140">
        <f t="shared" si="1016"/>
        <v>46254</v>
      </c>
      <c r="J2187" s="141">
        <f t="shared" ref="J2187:J2250" si="1024">IF(I2187=I2186,J2186,NETWORKDAYS(I2186,I2187,$AD$148:$AD$502)-1)</f>
        <v>23</v>
      </c>
      <c r="K2187" s="141">
        <f t="shared" si="1012"/>
        <v>13</v>
      </c>
      <c r="L2187" s="8">
        <f t="shared" ref="L2187:L2250" si="1025">IF(E2187&lt;D2187,1,TRUNC((E2187/D2187)^TRUNC((K2187/J2187),9),8))</f>
        <v>1.0031610399999999</v>
      </c>
      <c r="M2187" s="142">
        <f t="shared" si="1011"/>
        <v>1.00559942</v>
      </c>
      <c r="N2187" s="142">
        <f t="shared" si="1006"/>
        <v>1.4857698887029509</v>
      </c>
      <c r="O2187" s="135">
        <f t="shared" si="1008"/>
        <v>1.4904664599999999</v>
      </c>
      <c r="P2187" s="135">
        <f t="shared" si="1017"/>
        <v>615.08203145000004</v>
      </c>
      <c r="Q2187" s="190">
        <f t="shared" si="1003"/>
        <v>0</v>
      </c>
      <c r="R2187" s="191">
        <f t="shared" ref="R2187:R2250" si="1026">IF(Q2187&gt;0,VLOOKUP($A2187,$AD$10:$AI$140,6),0)</f>
        <v>0</v>
      </c>
      <c r="S2187" s="135">
        <f t="shared" si="1018"/>
        <v>0</v>
      </c>
      <c r="T2187" s="145">
        <f t="shared" ref="T2187:T2250" si="1027">(T2186)</f>
        <v>7.8600000000000003E-2</v>
      </c>
      <c r="U2187" s="143">
        <f t="shared" si="1007"/>
        <v>13</v>
      </c>
      <c r="V2187" s="143">
        <v>252</v>
      </c>
      <c r="W2187" s="142">
        <f t="shared" si="1019"/>
        <v>1.0039109239999999</v>
      </c>
      <c r="X2187" s="135">
        <f t="shared" si="1020"/>
        <v>2.4055390700000001</v>
      </c>
      <c r="Y2187" s="135">
        <f t="shared" si="1021"/>
        <v>0</v>
      </c>
      <c r="Z2187" s="148" t="str">
        <f t="shared" si="1004"/>
        <v>A+J=</v>
      </c>
      <c r="AA2187" s="140">
        <f t="shared" si="1005"/>
        <v>46254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4"/>
      <c r="DX2187" s="1"/>
      <c r="DY2187" s="1"/>
      <c r="DZ2187" s="1"/>
      <c r="EA2187" s="1"/>
      <c r="EB2187" s="1"/>
      <c r="EC2187" s="1"/>
    </row>
    <row r="2188" spans="1:133" ht="15" x14ac:dyDescent="0.2">
      <c r="A2188" s="134">
        <f t="shared" si="1022"/>
        <v>46241</v>
      </c>
      <c r="B2188" s="135">
        <f t="shared" si="1014"/>
        <v>617.82297411000002</v>
      </c>
      <c r="C2188" s="220">
        <f t="shared" si="1013"/>
        <v>412.67753952237814</v>
      </c>
      <c r="D2188" s="136">
        <f t="shared" si="1023"/>
        <v>6997.15</v>
      </c>
      <c r="E2188" s="137">
        <f t="shared" si="1009"/>
        <v>7036.33</v>
      </c>
      <c r="F2188" s="138">
        <f t="shared" si="1010"/>
        <v>46193</v>
      </c>
      <c r="G2188" s="139">
        <f t="shared" si="1015"/>
        <v>5.5994226220676957E-3</v>
      </c>
      <c r="H2188" s="140">
        <f t="shared" ref="H2188:H2251" si="1028">IF(DAY(A2188)=H$9,VLOOKUP(A2188,AH$118:AN$450,4),H2187)</f>
        <v>46254</v>
      </c>
      <c r="I2188" s="140">
        <f t="shared" si="1016"/>
        <v>46254</v>
      </c>
      <c r="J2188" s="141">
        <f t="shared" si="1024"/>
        <v>23</v>
      </c>
      <c r="K2188" s="141">
        <f t="shared" si="1012"/>
        <v>14</v>
      </c>
      <c r="L2188" s="8">
        <f t="shared" si="1025"/>
        <v>1.00340461</v>
      </c>
      <c r="M2188" s="142">
        <f t="shared" si="1011"/>
        <v>1.00559942</v>
      </c>
      <c r="N2188" s="142">
        <f t="shared" si="1006"/>
        <v>1.4857698887029509</v>
      </c>
      <c r="O2188" s="135">
        <f t="shared" si="1008"/>
        <v>1.4908283499999999</v>
      </c>
      <c r="P2188" s="135">
        <f t="shared" si="1017"/>
        <v>615.23137531999998</v>
      </c>
      <c r="Q2188" s="190">
        <f t="shared" ref="Q2188:Q2251" si="1029">IF(VLOOKUP(A2188,AD$10:AK$140,8)=VLOOKUP(A2187,AD$10:AK$140,8),0,VLOOKUP(A2188,AD$10:AK$140,8))</f>
        <v>0</v>
      </c>
      <c r="R2188" s="191">
        <f t="shared" si="1026"/>
        <v>0</v>
      </c>
      <c r="S2188" s="135">
        <f t="shared" si="1018"/>
        <v>0</v>
      </c>
      <c r="T2188" s="145">
        <f t="shared" si="1027"/>
        <v>7.8600000000000003E-2</v>
      </c>
      <c r="U2188" s="143">
        <f t="shared" si="1007"/>
        <v>14</v>
      </c>
      <c r="V2188" s="143">
        <v>252</v>
      </c>
      <c r="W2188" s="142">
        <f t="shared" si="1019"/>
        <v>1.0042123970000001</v>
      </c>
      <c r="X2188" s="135">
        <f t="shared" si="1020"/>
        <v>2.5915987899999999</v>
      </c>
      <c r="Y2188" s="135">
        <f t="shared" si="1021"/>
        <v>0</v>
      </c>
      <c r="Z2188" s="148" t="str">
        <f t="shared" ref="Z2188:Z2251" si="1030">IF($Q2187&gt;0,VLOOKUP($A2187,$AD$10:$AM$140,9),Z2187)</f>
        <v>A+J=</v>
      </c>
      <c r="AA2188" s="140">
        <f t="shared" ref="AA2188:AA2251" si="1031">IF($Q2187&gt;0,VLOOKUP($A2187,$AD$10:$AM$140,10),AA2187)</f>
        <v>46254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4"/>
      <c r="DX2188" s="1"/>
      <c r="DY2188" s="1"/>
      <c r="DZ2188" s="1"/>
      <c r="EA2188" s="1"/>
      <c r="EB2188" s="1"/>
      <c r="EC2188" s="1"/>
    </row>
    <row r="2189" spans="1:133" ht="15" x14ac:dyDescent="0.2">
      <c r="A2189" s="134">
        <f t="shared" si="1022"/>
        <v>46242</v>
      </c>
      <c r="B2189" s="135">
        <f t="shared" si="1014"/>
        <v>618.15856522000001</v>
      </c>
      <c r="C2189" s="220">
        <f t="shared" si="1013"/>
        <v>412.67753952237814</v>
      </c>
      <c r="D2189" s="136">
        <f t="shared" si="1023"/>
        <v>6997.15</v>
      </c>
      <c r="E2189" s="137">
        <f t="shared" si="1009"/>
        <v>7036.33</v>
      </c>
      <c r="F2189" s="138">
        <f t="shared" si="1010"/>
        <v>46193</v>
      </c>
      <c r="G2189" s="139">
        <f t="shared" si="1015"/>
        <v>5.5994226220676957E-3</v>
      </c>
      <c r="H2189" s="140">
        <f t="shared" si="1028"/>
        <v>46254</v>
      </c>
      <c r="I2189" s="140">
        <f t="shared" si="1016"/>
        <v>46254</v>
      </c>
      <c r="J2189" s="141">
        <f t="shared" si="1024"/>
        <v>23</v>
      </c>
      <c r="K2189" s="141">
        <f t="shared" si="1012"/>
        <v>15</v>
      </c>
      <c r="L2189" s="8">
        <f t="shared" si="1025"/>
        <v>1.0036482499999999</v>
      </c>
      <c r="M2189" s="142">
        <f t="shared" si="1011"/>
        <v>1.00559942</v>
      </c>
      <c r="N2189" s="142">
        <f t="shared" si="1006"/>
        <v>1.4857698887029509</v>
      </c>
      <c r="O2189" s="135">
        <f t="shared" si="1008"/>
        <v>1.4911903399999999</v>
      </c>
      <c r="P2189" s="135">
        <f t="shared" si="1017"/>
        <v>615.38076047000004</v>
      </c>
      <c r="Q2189" s="190">
        <f t="shared" si="1029"/>
        <v>0</v>
      </c>
      <c r="R2189" s="191">
        <f t="shared" si="1026"/>
        <v>0</v>
      </c>
      <c r="S2189" s="135">
        <f t="shared" si="1018"/>
        <v>0</v>
      </c>
      <c r="T2189" s="145">
        <f t="shared" si="1027"/>
        <v>7.8600000000000003E-2</v>
      </c>
      <c r="U2189" s="143">
        <f t="shared" si="1007"/>
        <v>15</v>
      </c>
      <c r="V2189" s="143">
        <v>252</v>
      </c>
      <c r="W2189" s="142">
        <f t="shared" si="1019"/>
        <v>1.004513961</v>
      </c>
      <c r="X2189" s="135">
        <f t="shared" si="1020"/>
        <v>2.77780475</v>
      </c>
      <c r="Y2189" s="135">
        <f t="shared" si="1021"/>
        <v>0</v>
      </c>
      <c r="Z2189" s="148" t="str">
        <f t="shared" si="1030"/>
        <v>A+J=</v>
      </c>
      <c r="AA2189" s="140">
        <f t="shared" si="1031"/>
        <v>46254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4"/>
      <c r="DX2189" s="1"/>
      <c r="DY2189" s="1"/>
      <c r="DZ2189" s="1"/>
      <c r="EA2189" s="1"/>
      <c r="EB2189" s="1"/>
      <c r="EC2189" s="1"/>
    </row>
    <row r="2190" spans="1:133" ht="15" x14ac:dyDescent="0.2">
      <c r="A2190" s="134">
        <f t="shared" si="1022"/>
        <v>46243</v>
      </c>
      <c r="B2190" s="135">
        <f t="shared" si="1014"/>
        <v>618.15856522000001</v>
      </c>
      <c r="C2190" s="220">
        <f t="shared" si="1013"/>
        <v>412.67753952237814</v>
      </c>
      <c r="D2190" s="136">
        <f t="shared" si="1023"/>
        <v>6997.15</v>
      </c>
      <c r="E2190" s="137">
        <f t="shared" si="1009"/>
        <v>7036.33</v>
      </c>
      <c r="F2190" s="138">
        <f t="shared" si="1010"/>
        <v>46193</v>
      </c>
      <c r="G2190" s="139">
        <f t="shared" si="1015"/>
        <v>5.5994226220676957E-3</v>
      </c>
      <c r="H2190" s="140">
        <f t="shared" si="1028"/>
        <v>46254</v>
      </c>
      <c r="I2190" s="140">
        <f t="shared" si="1016"/>
        <v>46254</v>
      </c>
      <c r="J2190" s="141">
        <f t="shared" si="1024"/>
        <v>23</v>
      </c>
      <c r="K2190" s="141">
        <f t="shared" si="1012"/>
        <v>15</v>
      </c>
      <c r="L2190" s="8">
        <f t="shared" si="1025"/>
        <v>1.0036482499999999</v>
      </c>
      <c r="M2190" s="142">
        <f t="shared" si="1011"/>
        <v>1.00559942</v>
      </c>
      <c r="N2190" s="142">
        <f t="shared" si="1006"/>
        <v>1.4857698887029509</v>
      </c>
      <c r="O2190" s="135">
        <f t="shared" si="1008"/>
        <v>1.4911903399999999</v>
      </c>
      <c r="P2190" s="135">
        <f t="shared" si="1017"/>
        <v>615.38076047000004</v>
      </c>
      <c r="Q2190" s="190">
        <f t="shared" si="1029"/>
        <v>0</v>
      </c>
      <c r="R2190" s="191">
        <f t="shared" si="1026"/>
        <v>0</v>
      </c>
      <c r="S2190" s="135">
        <f t="shared" si="1018"/>
        <v>0</v>
      </c>
      <c r="T2190" s="145">
        <f t="shared" si="1027"/>
        <v>7.8600000000000003E-2</v>
      </c>
      <c r="U2190" s="143">
        <f t="shared" si="1007"/>
        <v>15</v>
      </c>
      <c r="V2190" s="143">
        <v>252</v>
      </c>
      <c r="W2190" s="142">
        <f t="shared" si="1019"/>
        <v>1.004513961</v>
      </c>
      <c r="X2190" s="135">
        <f t="shared" si="1020"/>
        <v>2.77780475</v>
      </c>
      <c r="Y2190" s="135">
        <f t="shared" si="1021"/>
        <v>0</v>
      </c>
      <c r="Z2190" s="148" t="str">
        <f t="shared" si="1030"/>
        <v>A+J=</v>
      </c>
      <c r="AA2190" s="140">
        <f t="shared" si="1031"/>
        <v>46254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4"/>
      <c r="DX2190" s="1"/>
      <c r="DY2190" s="1"/>
      <c r="DZ2190" s="1"/>
      <c r="EA2190" s="1"/>
      <c r="EB2190" s="1"/>
      <c r="EC2190" s="1"/>
    </row>
    <row r="2191" spans="1:133" ht="15" x14ac:dyDescent="0.2">
      <c r="A2191" s="134">
        <f t="shared" si="1022"/>
        <v>46244</v>
      </c>
      <c r="B2191" s="135">
        <f t="shared" si="1014"/>
        <v>618.15856522000001</v>
      </c>
      <c r="C2191" s="220">
        <f t="shared" si="1013"/>
        <v>412.67753952237814</v>
      </c>
      <c r="D2191" s="136">
        <f t="shared" si="1023"/>
        <v>6997.15</v>
      </c>
      <c r="E2191" s="137">
        <f t="shared" si="1009"/>
        <v>7036.33</v>
      </c>
      <c r="F2191" s="138">
        <f t="shared" si="1010"/>
        <v>46193</v>
      </c>
      <c r="G2191" s="139">
        <f t="shared" si="1015"/>
        <v>5.5994226220676957E-3</v>
      </c>
      <c r="H2191" s="140">
        <f t="shared" si="1028"/>
        <v>46254</v>
      </c>
      <c r="I2191" s="140">
        <f t="shared" si="1016"/>
        <v>46254</v>
      </c>
      <c r="J2191" s="141">
        <f t="shared" si="1024"/>
        <v>23</v>
      </c>
      <c r="K2191" s="141">
        <f t="shared" si="1012"/>
        <v>15</v>
      </c>
      <c r="L2191" s="8">
        <f t="shared" si="1025"/>
        <v>1.0036482499999999</v>
      </c>
      <c r="M2191" s="142">
        <f t="shared" si="1011"/>
        <v>1.00559942</v>
      </c>
      <c r="N2191" s="142">
        <f t="shared" si="1006"/>
        <v>1.4857698887029509</v>
      </c>
      <c r="O2191" s="135">
        <f t="shared" si="1008"/>
        <v>1.4911903399999999</v>
      </c>
      <c r="P2191" s="135">
        <f t="shared" si="1017"/>
        <v>615.38076047000004</v>
      </c>
      <c r="Q2191" s="190">
        <f t="shared" si="1029"/>
        <v>0</v>
      </c>
      <c r="R2191" s="191">
        <f t="shared" si="1026"/>
        <v>0</v>
      </c>
      <c r="S2191" s="135">
        <f t="shared" si="1018"/>
        <v>0</v>
      </c>
      <c r="T2191" s="145">
        <f t="shared" si="1027"/>
        <v>7.8600000000000003E-2</v>
      </c>
      <c r="U2191" s="143">
        <f t="shared" si="1007"/>
        <v>15</v>
      </c>
      <c r="V2191" s="143">
        <v>252</v>
      </c>
      <c r="W2191" s="142">
        <f t="shared" si="1019"/>
        <v>1.004513961</v>
      </c>
      <c r="X2191" s="135">
        <f t="shared" si="1020"/>
        <v>2.77780475</v>
      </c>
      <c r="Y2191" s="135">
        <f t="shared" si="1021"/>
        <v>0</v>
      </c>
      <c r="Z2191" s="148" t="str">
        <f t="shared" si="1030"/>
        <v>A+J=</v>
      </c>
      <c r="AA2191" s="140">
        <f t="shared" si="1031"/>
        <v>46254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4"/>
      <c r="DX2191" s="1"/>
      <c r="DY2191" s="1"/>
      <c r="DZ2191" s="1"/>
      <c r="EA2191" s="1"/>
      <c r="EB2191" s="1"/>
      <c r="EC2191" s="1"/>
    </row>
    <row r="2192" spans="1:133" ht="15" x14ac:dyDescent="0.2">
      <c r="A2192" s="134">
        <f t="shared" si="1022"/>
        <v>46245</v>
      </c>
      <c r="B2192" s="135">
        <f t="shared" si="1014"/>
        <v>618.49433084000009</v>
      </c>
      <c r="C2192" s="220">
        <f t="shared" si="1013"/>
        <v>412.67753952237814</v>
      </c>
      <c r="D2192" s="136">
        <f t="shared" si="1023"/>
        <v>6997.15</v>
      </c>
      <c r="E2192" s="137">
        <f t="shared" si="1009"/>
        <v>7036.33</v>
      </c>
      <c r="F2192" s="138">
        <f t="shared" si="1010"/>
        <v>46193</v>
      </c>
      <c r="G2192" s="139">
        <f t="shared" si="1015"/>
        <v>5.5994226220676957E-3</v>
      </c>
      <c r="H2192" s="140">
        <f t="shared" si="1028"/>
        <v>46254</v>
      </c>
      <c r="I2192" s="140">
        <f t="shared" si="1016"/>
        <v>46254</v>
      </c>
      <c r="J2192" s="141">
        <f t="shared" si="1024"/>
        <v>23</v>
      </c>
      <c r="K2192" s="141">
        <f t="shared" si="1012"/>
        <v>16</v>
      </c>
      <c r="L2192" s="8">
        <f t="shared" si="1025"/>
        <v>1.00389193</v>
      </c>
      <c r="M2192" s="142">
        <f t="shared" si="1011"/>
        <v>1.00559942</v>
      </c>
      <c r="N2192" s="142">
        <f t="shared" si="1006"/>
        <v>1.4857698887029509</v>
      </c>
      <c r="O2192" s="135">
        <f t="shared" si="1008"/>
        <v>1.4915524</v>
      </c>
      <c r="P2192" s="135">
        <f t="shared" si="1017"/>
        <v>615.53017450000004</v>
      </c>
      <c r="Q2192" s="190">
        <f t="shared" si="1029"/>
        <v>0</v>
      </c>
      <c r="R2192" s="191">
        <f t="shared" si="1026"/>
        <v>0</v>
      </c>
      <c r="S2192" s="135">
        <f t="shared" si="1018"/>
        <v>0</v>
      </c>
      <c r="T2192" s="145">
        <f t="shared" si="1027"/>
        <v>7.8600000000000003E-2</v>
      </c>
      <c r="U2192" s="143">
        <f t="shared" si="1007"/>
        <v>16</v>
      </c>
      <c r="V2192" s="143">
        <v>252</v>
      </c>
      <c r="W2192" s="142">
        <f t="shared" si="1019"/>
        <v>1.0048156150000001</v>
      </c>
      <c r="X2192" s="135">
        <f t="shared" si="1020"/>
        <v>2.9641563400000002</v>
      </c>
      <c r="Y2192" s="135">
        <f t="shared" si="1021"/>
        <v>0</v>
      </c>
      <c r="Z2192" s="148" t="str">
        <f t="shared" si="1030"/>
        <v>A+J=</v>
      </c>
      <c r="AA2192" s="140">
        <f t="shared" si="1031"/>
        <v>46254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4"/>
      <c r="DX2192" s="1"/>
      <c r="DY2192" s="1"/>
      <c r="DZ2192" s="1"/>
      <c r="EA2192" s="1"/>
      <c r="EB2192" s="1"/>
      <c r="EC2192" s="1"/>
    </row>
    <row r="2193" spans="1:133" ht="15" x14ac:dyDescent="0.2">
      <c r="A2193" s="134">
        <f t="shared" si="1022"/>
        <v>46246</v>
      </c>
      <c r="B2193" s="135">
        <f t="shared" si="1014"/>
        <v>618.83027994999998</v>
      </c>
      <c r="C2193" s="220">
        <f t="shared" si="1013"/>
        <v>412.67753952237814</v>
      </c>
      <c r="D2193" s="136">
        <f t="shared" si="1023"/>
        <v>6997.15</v>
      </c>
      <c r="E2193" s="137">
        <f t="shared" si="1009"/>
        <v>7036.33</v>
      </c>
      <c r="F2193" s="138">
        <f t="shared" si="1010"/>
        <v>46193</v>
      </c>
      <c r="G2193" s="139">
        <f t="shared" si="1015"/>
        <v>5.5994226220676957E-3</v>
      </c>
      <c r="H2193" s="140">
        <f t="shared" si="1028"/>
        <v>46254</v>
      </c>
      <c r="I2193" s="140">
        <f t="shared" si="1016"/>
        <v>46254</v>
      </c>
      <c r="J2193" s="141">
        <f t="shared" si="1024"/>
        <v>23</v>
      </c>
      <c r="K2193" s="141">
        <f t="shared" si="1012"/>
        <v>17</v>
      </c>
      <c r="L2193" s="8">
        <f t="shared" si="1025"/>
        <v>1.0041356800000001</v>
      </c>
      <c r="M2193" s="142">
        <f t="shared" si="1011"/>
        <v>1.00559942</v>
      </c>
      <c r="N2193" s="142">
        <f t="shared" si="1006"/>
        <v>1.4857698887029509</v>
      </c>
      <c r="O2193" s="135">
        <f t="shared" si="1008"/>
        <v>1.49191455</v>
      </c>
      <c r="P2193" s="135">
        <f t="shared" si="1017"/>
        <v>615.67962566999995</v>
      </c>
      <c r="Q2193" s="190">
        <f t="shared" si="1029"/>
        <v>0</v>
      </c>
      <c r="R2193" s="191">
        <f t="shared" si="1026"/>
        <v>0</v>
      </c>
      <c r="S2193" s="135">
        <f t="shared" si="1018"/>
        <v>0</v>
      </c>
      <c r="T2193" s="145">
        <f t="shared" si="1027"/>
        <v>7.8600000000000003E-2</v>
      </c>
      <c r="U2193" s="143">
        <f t="shared" si="1007"/>
        <v>17</v>
      </c>
      <c r="V2193" s="143">
        <v>252</v>
      </c>
      <c r="W2193" s="142">
        <f t="shared" si="1019"/>
        <v>1.0051173600000001</v>
      </c>
      <c r="X2193" s="135">
        <f t="shared" si="1020"/>
        <v>3.1506542799999999</v>
      </c>
      <c r="Y2193" s="135">
        <f t="shared" si="1021"/>
        <v>0</v>
      </c>
      <c r="Z2193" s="148" t="str">
        <f t="shared" si="1030"/>
        <v>A+J=</v>
      </c>
      <c r="AA2193" s="140">
        <f t="shared" si="1031"/>
        <v>46254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4"/>
      <c r="DX2193" s="1"/>
      <c r="DY2193" s="1"/>
      <c r="DZ2193" s="1"/>
      <c r="EA2193" s="1"/>
      <c r="EB2193" s="1"/>
      <c r="EC2193" s="1"/>
    </row>
    <row r="2194" spans="1:133" ht="15" x14ac:dyDescent="0.2">
      <c r="A2194" s="134">
        <f t="shared" si="1022"/>
        <v>46247</v>
      </c>
      <c r="B2194" s="135">
        <f t="shared" si="1014"/>
        <v>619.16641679999998</v>
      </c>
      <c r="C2194" s="220">
        <f t="shared" si="1013"/>
        <v>412.67753952237814</v>
      </c>
      <c r="D2194" s="136">
        <f t="shared" si="1023"/>
        <v>6997.15</v>
      </c>
      <c r="E2194" s="137">
        <f t="shared" si="1009"/>
        <v>7036.33</v>
      </c>
      <c r="F2194" s="138">
        <f t="shared" si="1010"/>
        <v>46193</v>
      </c>
      <c r="G2194" s="139">
        <f t="shared" si="1015"/>
        <v>5.5994226220676957E-3</v>
      </c>
      <c r="H2194" s="140">
        <f t="shared" si="1028"/>
        <v>46254</v>
      </c>
      <c r="I2194" s="140">
        <f t="shared" si="1016"/>
        <v>46254</v>
      </c>
      <c r="J2194" s="141">
        <f t="shared" si="1024"/>
        <v>23</v>
      </c>
      <c r="K2194" s="141">
        <f t="shared" si="1012"/>
        <v>18</v>
      </c>
      <c r="L2194" s="8">
        <f t="shared" si="1025"/>
        <v>1.00437949</v>
      </c>
      <c r="M2194" s="142">
        <f t="shared" si="1011"/>
        <v>1.00559942</v>
      </c>
      <c r="N2194" s="142">
        <f t="shared" si="1006"/>
        <v>1.4857698887029509</v>
      </c>
      <c r="O2194" s="135">
        <f t="shared" si="1008"/>
        <v>1.4922768</v>
      </c>
      <c r="P2194" s="135">
        <f t="shared" si="1017"/>
        <v>615.82911810999997</v>
      </c>
      <c r="Q2194" s="190">
        <f t="shared" si="1029"/>
        <v>0</v>
      </c>
      <c r="R2194" s="191">
        <f t="shared" si="1026"/>
        <v>0</v>
      </c>
      <c r="S2194" s="135">
        <f t="shared" si="1018"/>
        <v>0</v>
      </c>
      <c r="T2194" s="145">
        <f t="shared" si="1027"/>
        <v>7.8600000000000003E-2</v>
      </c>
      <c r="U2194" s="143">
        <f t="shared" si="1007"/>
        <v>18</v>
      </c>
      <c r="V2194" s="143">
        <v>252</v>
      </c>
      <c r="W2194" s="142">
        <f t="shared" si="1019"/>
        <v>1.0054191960000001</v>
      </c>
      <c r="X2194" s="135">
        <f t="shared" si="1020"/>
        <v>3.3372986899999999</v>
      </c>
      <c r="Y2194" s="135">
        <f t="shared" si="1021"/>
        <v>0</v>
      </c>
      <c r="Z2194" s="148" t="str">
        <f t="shared" si="1030"/>
        <v>A+J=</v>
      </c>
      <c r="AA2194" s="140">
        <f t="shared" si="1031"/>
        <v>46254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4"/>
      <c r="DX2194" s="1"/>
      <c r="DY2194" s="1"/>
      <c r="DZ2194" s="1"/>
      <c r="EA2194" s="1"/>
      <c r="EB2194" s="1"/>
      <c r="EC2194" s="1"/>
    </row>
    <row r="2195" spans="1:133" ht="15" x14ac:dyDescent="0.2">
      <c r="A2195" s="134">
        <f t="shared" si="1022"/>
        <v>46248</v>
      </c>
      <c r="B2195" s="135">
        <f t="shared" si="1014"/>
        <v>619.50273252</v>
      </c>
      <c r="C2195" s="220">
        <f t="shared" si="1013"/>
        <v>412.67753952237814</v>
      </c>
      <c r="D2195" s="136">
        <f t="shared" si="1023"/>
        <v>6997.15</v>
      </c>
      <c r="E2195" s="137">
        <f t="shared" si="1009"/>
        <v>7036.33</v>
      </c>
      <c r="F2195" s="138">
        <f t="shared" si="1010"/>
        <v>46193</v>
      </c>
      <c r="G2195" s="139">
        <f t="shared" si="1015"/>
        <v>5.5994226220676957E-3</v>
      </c>
      <c r="H2195" s="140">
        <f t="shared" si="1028"/>
        <v>46254</v>
      </c>
      <c r="I2195" s="140">
        <f t="shared" si="1016"/>
        <v>46254</v>
      </c>
      <c r="J2195" s="141">
        <f t="shared" si="1024"/>
        <v>23</v>
      </c>
      <c r="K2195" s="141">
        <f t="shared" si="1012"/>
        <v>19</v>
      </c>
      <c r="L2195" s="8">
        <f t="shared" si="1025"/>
        <v>1.0046233600000001</v>
      </c>
      <c r="M2195" s="142">
        <f t="shared" si="1011"/>
        <v>1.00559942</v>
      </c>
      <c r="N2195" s="142">
        <f t="shared" si="1006"/>
        <v>1.4857698887029509</v>
      </c>
      <c r="O2195" s="135">
        <f t="shared" si="1008"/>
        <v>1.4926391299999999</v>
      </c>
      <c r="P2195" s="135">
        <f t="shared" si="1017"/>
        <v>615.97864356000002</v>
      </c>
      <c r="Q2195" s="190">
        <f t="shared" si="1029"/>
        <v>0</v>
      </c>
      <c r="R2195" s="191">
        <f t="shared" si="1026"/>
        <v>0</v>
      </c>
      <c r="S2195" s="135">
        <f t="shared" si="1018"/>
        <v>0</v>
      </c>
      <c r="T2195" s="145">
        <f t="shared" si="1027"/>
        <v>7.8600000000000003E-2</v>
      </c>
      <c r="U2195" s="143">
        <f t="shared" si="1007"/>
        <v>19</v>
      </c>
      <c r="V2195" s="143">
        <v>252</v>
      </c>
      <c r="W2195" s="142">
        <f t="shared" si="1019"/>
        <v>1.005721122</v>
      </c>
      <c r="X2195" s="135">
        <f t="shared" si="1020"/>
        <v>3.5240889599999998</v>
      </c>
      <c r="Y2195" s="135">
        <f t="shared" si="1021"/>
        <v>0</v>
      </c>
      <c r="Z2195" s="148" t="str">
        <f t="shared" si="1030"/>
        <v>A+J=</v>
      </c>
      <c r="AA2195" s="140">
        <f t="shared" si="1031"/>
        <v>46254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4"/>
      <c r="DX2195" s="1"/>
      <c r="DY2195" s="1"/>
      <c r="DZ2195" s="1"/>
      <c r="EA2195" s="1"/>
      <c r="EB2195" s="1"/>
      <c r="EC2195" s="1"/>
    </row>
    <row r="2196" spans="1:133" ht="15" x14ac:dyDescent="0.2">
      <c r="A2196" s="134">
        <f t="shared" si="1022"/>
        <v>46249</v>
      </c>
      <c r="B2196" s="135">
        <f t="shared" si="1014"/>
        <v>619.83922720999999</v>
      </c>
      <c r="C2196" s="220">
        <f t="shared" si="1013"/>
        <v>412.67753952237814</v>
      </c>
      <c r="D2196" s="136">
        <f t="shared" si="1023"/>
        <v>6997.15</v>
      </c>
      <c r="E2196" s="137">
        <f t="shared" si="1009"/>
        <v>7036.33</v>
      </c>
      <c r="F2196" s="138">
        <f t="shared" si="1010"/>
        <v>46193</v>
      </c>
      <c r="G2196" s="139">
        <f t="shared" si="1015"/>
        <v>5.5994226220676957E-3</v>
      </c>
      <c r="H2196" s="140">
        <f t="shared" si="1028"/>
        <v>46254</v>
      </c>
      <c r="I2196" s="140">
        <f t="shared" si="1016"/>
        <v>46254</v>
      </c>
      <c r="J2196" s="141">
        <f t="shared" si="1024"/>
        <v>23</v>
      </c>
      <c r="K2196" s="141">
        <f t="shared" si="1012"/>
        <v>20</v>
      </c>
      <c r="L2196" s="8">
        <f t="shared" si="1025"/>
        <v>1.00486728</v>
      </c>
      <c r="M2196" s="142">
        <f t="shared" si="1011"/>
        <v>1.00559942</v>
      </c>
      <c r="N2196" s="142">
        <f t="shared" si="1006"/>
        <v>1.4857698887029509</v>
      </c>
      <c r="O2196" s="135">
        <f t="shared" si="1008"/>
        <v>1.4930015400000001</v>
      </c>
      <c r="P2196" s="135">
        <f t="shared" si="1017"/>
        <v>616.12820203000001</v>
      </c>
      <c r="Q2196" s="190">
        <f t="shared" si="1029"/>
        <v>0</v>
      </c>
      <c r="R2196" s="191">
        <f t="shared" si="1026"/>
        <v>0</v>
      </c>
      <c r="S2196" s="135">
        <f t="shared" si="1018"/>
        <v>0</v>
      </c>
      <c r="T2196" s="145">
        <f t="shared" si="1027"/>
        <v>7.8600000000000003E-2</v>
      </c>
      <c r="U2196" s="143">
        <f t="shared" si="1007"/>
        <v>20</v>
      </c>
      <c r="V2196" s="143">
        <v>252</v>
      </c>
      <c r="W2196" s="142">
        <f t="shared" si="1019"/>
        <v>1.006023138</v>
      </c>
      <c r="X2196" s="135">
        <f t="shared" si="1020"/>
        <v>3.71102518</v>
      </c>
      <c r="Y2196" s="135">
        <f t="shared" si="1021"/>
        <v>0</v>
      </c>
      <c r="Z2196" s="148" t="str">
        <f t="shared" si="1030"/>
        <v>A+J=</v>
      </c>
      <c r="AA2196" s="140">
        <f t="shared" si="1031"/>
        <v>46254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4"/>
      <c r="DX2196" s="1"/>
      <c r="DY2196" s="1"/>
      <c r="DZ2196" s="1"/>
      <c r="EA2196" s="1"/>
      <c r="EB2196" s="1"/>
      <c r="EC2196" s="1"/>
    </row>
    <row r="2197" spans="1:133" ht="15" x14ac:dyDescent="0.2">
      <c r="A2197" s="134">
        <f t="shared" si="1022"/>
        <v>46250</v>
      </c>
      <c r="B2197" s="135">
        <f t="shared" si="1014"/>
        <v>619.83922720999999</v>
      </c>
      <c r="C2197" s="220">
        <f t="shared" si="1013"/>
        <v>412.67753952237814</v>
      </c>
      <c r="D2197" s="136">
        <f t="shared" si="1023"/>
        <v>6997.15</v>
      </c>
      <c r="E2197" s="137">
        <f t="shared" si="1009"/>
        <v>7036.33</v>
      </c>
      <c r="F2197" s="138">
        <f t="shared" si="1010"/>
        <v>46193</v>
      </c>
      <c r="G2197" s="139">
        <f t="shared" si="1015"/>
        <v>5.5994226220676957E-3</v>
      </c>
      <c r="H2197" s="140">
        <f t="shared" si="1028"/>
        <v>46254</v>
      </c>
      <c r="I2197" s="140">
        <f t="shared" si="1016"/>
        <v>46254</v>
      </c>
      <c r="J2197" s="141">
        <f t="shared" si="1024"/>
        <v>23</v>
      </c>
      <c r="K2197" s="141">
        <f t="shared" si="1012"/>
        <v>20</v>
      </c>
      <c r="L2197" s="8">
        <f t="shared" si="1025"/>
        <v>1.00486728</v>
      </c>
      <c r="M2197" s="142">
        <f t="shared" si="1011"/>
        <v>1.00559942</v>
      </c>
      <c r="N2197" s="142">
        <f t="shared" si="1006"/>
        <v>1.4857698887029509</v>
      </c>
      <c r="O2197" s="135">
        <f t="shared" si="1008"/>
        <v>1.4930015400000001</v>
      </c>
      <c r="P2197" s="135">
        <f t="shared" si="1017"/>
        <v>616.12820203000001</v>
      </c>
      <c r="Q2197" s="190">
        <f t="shared" si="1029"/>
        <v>0</v>
      </c>
      <c r="R2197" s="191">
        <f t="shared" si="1026"/>
        <v>0</v>
      </c>
      <c r="S2197" s="135">
        <f t="shared" si="1018"/>
        <v>0</v>
      </c>
      <c r="T2197" s="145">
        <f t="shared" si="1027"/>
        <v>7.8600000000000003E-2</v>
      </c>
      <c r="U2197" s="143">
        <f t="shared" si="1007"/>
        <v>20</v>
      </c>
      <c r="V2197" s="143">
        <v>252</v>
      </c>
      <c r="W2197" s="142">
        <f t="shared" si="1019"/>
        <v>1.006023138</v>
      </c>
      <c r="X2197" s="135">
        <f t="shared" si="1020"/>
        <v>3.71102518</v>
      </c>
      <c r="Y2197" s="135">
        <f t="shared" si="1021"/>
        <v>0</v>
      </c>
      <c r="Z2197" s="148" t="str">
        <f t="shared" si="1030"/>
        <v>A+J=</v>
      </c>
      <c r="AA2197" s="140">
        <f t="shared" si="1031"/>
        <v>46254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4"/>
      <c r="DX2197" s="1"/>
      <c r="DY2197" s="1"/>
      <c r="DZ2197" s="1"/>
      <c r="EA2197" s="1"/>
      <c r="EB2197" s="1"/>
      <c r="EC2197" s="1"/>
    </row>
    <row r="2198" spans="1:133" ht="15" x14ac:dyDescent="0.2">
      <c r="A2198" s="134">
        <f t="shared" si="1022"/>
        <v>46251</v>
      </c>
      <c r="B2198" s="135">
        <f t="shared" si="1014"/>
        <v>619.83922720999999</v>
      </c>
      <c r="C2198" s="220">
        <f t="shared" si="1013"/>
        <v>412.67753952237814</v>
      </c>
      <c r="D2198" s="136">
        <f t="shared" si="1023"/>
        <v>6997.15</v>
      </c>
      <c r="E2198" s="137">
        <f t="shared" si="1009"/>
        <v>7036.33</v>
      </c>
      <c r="F2198" s="138">
        <f t="shared" si="1010"/>
        <v>46193</v>
      </c>
      <c r="G2198" s="139">
        <f t="shared" si="1015"/>
        <v>5.5994226220676957E-3</v>
      </c>
      <c r="H2198" s="140">
        <f t="shared" si="1028"/>
        <v>46254</v>
      </c>
      <c r="I2198" s="140">
        <f t="shared" si="1016"/>
        <v>46254</v>
      </c>
      <c r="J2198" s="141">
        <f t="shared" si="1024"/>
        <v>23</v>
      </c>
      <c r="K2198" s="141">
        <f t="shared" si="1012"/>
        <v>20</v>
      </c>
      <c r="L2198" s="8">
        <f t="shared" si="1025"/>
        <v>1.00486728</v>
      </c>
      <c r="M2198" s="142">
        <f t="shared" si="1011"/>
        <v>1.00559942</v>
      </c>
      <c r="N2198" s="142">
        <f t="shared" si="1006"/>
        <v>1.4857698887029509</v>
      </c>
      <c r="O2198" s="135">
        <f t="shared" si="1008"/>
        <v>1.4930015400000001</v>
      </c>
      <c r="P2198" s="135">
        <f t="shared" si="1017"/>
        <v>616.12820203000001</v>
      </c>
      <c r="Q2198" s="190">
        <f t="shared" si="1029"/>
        <v>0</v>
      </c>
      <c r="R2198" s="191">
        <f t="shared" si="1026"/>
        <v>0</v>
      </c>
      <c r="S2198" s="135">
        <f t="shared" si="1018"/>
        <v>0</v>
      </c>
      <c r="T2198" s="145">
        <f t="shared" si="1027"/>
        <v>7.8600000000000003E-2</v>
      </c>
      <c r="U2198" s="143">
        <f t="shared" si="1007"/>
        <v>20</v>
      </c>
      <c r="V2198" s="143">
        <v>252</v>
      </c>
      <c r="W2198" s="142">
        <f t="shared" si="1019"/>
        <v>1.006023138</v>
      </c>
      <c r="X2198" s="135">
        <f t="shared" si="1020"/>
        <v>3.71102518</v>
      </c>
      <c r="Y2198" s="135">
        <f t="shared" si="1021"/>
        <v>0</v>
      </c>
      <c r="Z2198" s="148" t="str">
        <f t="shared" si="1030"/>
        <v>A+J=</v>
      </c>
      <c r="AA2198" s="140">
        <f t="shared" si="1031"/>
        <v>46254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4"/>
      <c r="DX2198" s="1"/>
      <c r="DY2198" s="1"/>
      <c r="DZ2198" s="1"/>
      <c r="EA2198" s="1"/>
      <c r="EB2198" s="1"/>
      <c r="EC2198" s="1"/>
    </row>
    <row r="2199" spans="1:133" ht="15" x14ac:dyDescent="0.2">
      <c r="A2199" s="134">
        <f t="shared" si="1022"/>
        <v>46252</v>
      </c>
      <c r="B2199" s="135">
        <f t="shared" si="1014"/>
        <v>620.17591045999995</v>
      </c>
      <c r="C2199" s="220">
        <f t="shared" si="1013"/>
        <v>412.67753952237814</v>
      </c>
      <c r="D2199" s="136">
        <f t="shared" si="1023"/>
        <v>6997.15</v>
      </c>
      <c r="E2199" s="137">
        <f t="shared" si="1009"/>
        <v>7036.33</v>
      </c>
      <c r="F2199" s="138">
        <f t="shared" si="1010"/>
        <v>46193</v>
      </c>
      <c r="G2199" s="139">
        <f t="shared" si="1015"/>
        <v>5.5994226220676957E-3</v>
      </c>
      <c r="H2199" s="140">
        <f t="shared" si="1028"/>
        <v>46254</v>
      </c>
      <c r="I2199" s="140">
        <f t="shared" si="1016"/>
        <v>46254</v>
      </c>
      <c r="J2199" s="141">
        <f t="shared" si="1024"/>
        <v>23</v>
      </c>
      <c r="K2199" s="141">
        <f t="shared" si="1012"/>
        <v>21</v>
      </c>
      <c r="L2199" s="8">
        <f t="shared" si="1025"/>
        <v>1.00511127</v>
      </c>
      <c r="M2199" s="142">
        <f t="shared" si="1011"/>
        <v>1.00559942</v>
      </c>
      <c r="N2199" s="142">
        <f t="shared" si="1006"/>
        <v>1.4857698887029509</v>
      </c>
      <c r="O2199" s="135">
        <f t="shared" si="1008"/>
        <v>1.4933640500000001</v>
      </c>
      <c r="P2199" s="135">
        <f t="shared" si="1017"/>
        <v>616.27780175999999</v>
      </c>
      <c r="Q2199" s="190">
        <f t="shared" si="1029"/>
        <v>0</v>
      </c>
      <c r="R2199" s="191">
        <f t="shared" si="1026"/>
        <v>0</v>
      </c>
      <c r="S2199" s="135">
        <f t="shared" si="1018"/>
        <v>0</v>
      </c>
      <c r="T2199" s="145">
        <f t="shared" si="1027"/>
        <v>7.8600000000000003E-2</v>
      </c>
      <c r="U2199" s="143">
        <f t="shared" si="1007"/>
        <v>21</v>
      </c>
      <c r="V2199" s="143">
        <v>252</v>
      </c>
      <c r="W2199" s="142">
        <f t="shared" si="1019"/>
        <v>1.0063252460000001</v>
      </c>
      <c r="X2199" s="135">
        <f t="shared" si="1020"/>
        <v>3.8981086999999999</v>
      </c>
      <c r="Y2199" s="135">
        <f t="shared" si="1021"/>
        <v>0</v>
      </c>
      <c r="Z2199" s="148" t="str">
        <f t="shared" si="1030"/>
        <v>A+J=</v>
      </c>
      <c r="AA2199" s="140">
        <f t="shared" si="1031"/>
        <v>46254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4"/>
      <c r="DX2199" s="1"/>
      <c r="DY2199" s="1"/>
      <c r="DZ2199" s="1"/>
      <c r="EA2199" s="1"/>
      <c r="EB2199" s="1"/>
      <c r="EC2199" s="1"/>
    </row>
    <row r="2200" spans="1:133" ht="15" x14ac:dyDescent="0.2">
      <c r="A2200" s="134">
        <f t="shared" si="1022"/>
        <v>46253</v>
      </c>
      <c r="B2200" s="135">
        <f t="shared" si="1014"/>
        <v>620.51277281</v>
      </c>
      <c r="C2200" s="220">
        <f t="shared" si="1013"/>
        <v>412.67753952237814</v>
      </c>
      <c r="D2200" s="136">
        <f t="shared" si="1023"/>
        <v>6997.15</v>
      </c>
      <c r="E2200" s="137">
        <f t="shared" si="1009"/>
        <v>7036.33</v>
      </c>
      <c r="F2200" s="138">
        <f t="shared" si="1010"/>
        <v>46193</v>
      </c>
      <c r="G2200" s="139">
        <f t="shared" si="1015"/>
        <v>5.5994226220676957E-3</v>
      </c>
      <c r="H2200" s="140">
        <f t="shared" si="1028"/>
        <v>46254</v>
      </c>
      <c r="I2200" s="140">
        <f t="shared" si="1016"/>
        <v>46254</v>
      </c>
      <c r="J2200" s="141">
        <f t="shared" si="1024"/>
        <v>23</v>
      </c>
      <c r="K2200" s="141">
        <f t="shared" si="1012"/>
        <v>22</v>
      </c>
      <c r="L2200" s="8">
        <f t="shared" si="1025"/>
        <v>1.0053553099999999</v>
      </c>
      <c r="M2200" s="142">
        <f t="shared" si="1011"/>
        <v>1.00559942</v>
      </c>
      <c r="N2200" s="142">
        <f t="shared" si="1006"/>
        <v>1.4857698887029509</v>
      </c>
      <c r="O2200" s="135">
        <f t="shared" si="1008"/>
        <v>1.49372664</v>
      </c>
      <c r="P2200" s="135">
        <f t="shared" si="1017"/>
        <v>616.42743451000001</v>
      </c>
      <c r="Q2200" s="190">
        <f t="shared" si="1029"/>
        <v>0</v>
      </c>
      <c r="R2200" s="191">
        <f t="shared" si="1026"/>
        <v>0</v>
      </c>
      <c r="S2200" s="135">
        <f t="shared" si="1018"/>
        <v>0</v>
      </c>
      <c r="T2200" s="145">
        <f t="shared" si="1027"/>
        <v>7.8600000000000003E-2</v>
      </c>
      <c r="U2200" s="143">
        <f t="shared" si="1007"/>
        <v>22</v>
      </c>
      <c r="V2200" s="143">
        <v>252</v>
      </c>
      <c r="W2200" s="142">
        <f t="shared" si="1019"/>
        <v>1.006627444</v>
      </c>
      <c r="X2200" s="135">
        <f t="shared" si="1020"/>
        <v>4.0853383000000001</v>
      </c>
      <c r="Y2200" s="135">
        <f t="shared" si="1021"/>
        <v>0</v>
      </c>
      <c r="Z2200" s="148" t="str">
        <f t="shared" si="1030"/>
        <v>A+J=</v>
      </c>
      <c r="AA2200" s="140">
        <f t="shared" si="1031"/>
        <v>46254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4"/>
      <c r="DX2200" s="1"/>
      <c r="DY2200" s="1"/>
      <c r="DZ2200" s="1"/>
      <c r="EA2200" s="1"/>
      <c r="EB2200" s="1"/>
      <c r="EC2200" s="1"/>
    </row>
    <row r="2201" spans="1:133" ht="15" x14ac:dyDescent="0.2">
      <c r="A2201" s="134">
        <f t="shared" si="1022"/>
        <v>46254</v>
      </c>
      <c r="B2201" s="135">
        <f t="shared" si="1014"/>
        <v>620.84982325999999</v>
      </c>
      <c r="C2201" s="220">
        <f t="shared" si="1013"/>
        <v>412.67753952237814</v>
      </c>
      <c r="D2201" s="136">
        <f t="shared" si="1023"/>
        <v>6997.15</v>
      </c>
      <c r="E2201" s="137">
        <f t="shared" si="1009"/>
        <v>7036.33</v>
      </c>
      <c r="F2201" s="138">
        <f t="shared" si="1010"/>
        <v>46193</v>
      </c>
      <c r="G2201" s="139">
        <f t="shared" si="1015"/>
        <v>5.5994226220676957E-3</v>
      </c>
      <c r="H2201" s="140">
        <f t="shared" si="1028"/>
        <v>46286</v>
      </c>
      <c r="I2201" s="140">
        <f t="shared" si="1016"/>
        <v>46254</v>
      </c>
      <c r="J2201" s="141">
        <f t="shared" si="1024"/>
        <v>23</v>
      </c>
      <c r="K2201" s="141">
        <f t="shared" si="1012"/>
        <v>23</v>
      </c>
      <c r="L2201" s="8">
        <f t="shared" si="1025"/>
        <v>1.00559942</v>
      </c>
      <c r="M2201" s="142">
        <f t="shared" si="1011"/>
        <v>1.00559942</v>
      </c>
      <c r="N2201" s="142">
        <f t="shared" si="1006"/>
        <v>1.4857698887029509</v>
      </c>
      <c r="O2201" s="135">
        <f t="shared" si="1008"/>
        <v>1.49408933</v>
      </c>
      <c r="P2201" s="135">
        <f t="shared" si="1017"/>
        <v>616.57710853000003</v>
      </c>
      <c r="Q2201" s="190">
        <f t="shared" si="1029"/>
        <v>72</v>
      </c>
      <c r="R2201" s="191">
        <f t="shared" si="1026"/>
        <v>2.5054871321515685E-2</v>
      </c>
      <c r="S2201" s="135">
        <f t="shared" si="1018"/>
        <v>15.44826011</v>
      </c>
      <c r="T2201" s="145">
        <f t="shared" si="1027"/>
        <v>7.8600000000000003E-2</v>
      </c>
      <c r="U2201" s="143">
        <f t="shared" si="1007"/>
        <v>23</v>
      </c>
      <c r="V2201" s="143">
        <v>252</v>
      </c>
      <c r="W2201" s="142">
        <f t="shared" si="1019"/>
        <v>1.006929733</v>
      </c>
      <c r="X2201" s="135">
        <f t="shared" si="1020"/>
        <v>4.2727147299999997</v>
      </c>
      <c r="Y2201" s="135">
        <f t="shared" si="1021"/>
        <v>19.72097484</v>
      </c>
      <c r="Z2201" s="148" t="str">
        <f t="shared" si="1030"/>
        <v>A+J=</v>
      </c>
      <c r="AA2201" s="140">
        <f t="shared" si="1031"/>
        <v>46254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4"/>
      <c r="DX2201" s="1"/>
      <c r="DY2201" s="1"/>
      <c r="DZ2201" s="1"/>
      <c r="EA2201" s="1"/>
      <c r="EB2201" s="1"/>
      <c r="EC2201" s="1"/>
    </row>
    <row r="2202" spans="1:133" ht="15" x14ac:dyDescent="0.2">
      <c r="A2202" s="134">
        <f t="shared" si="1022"/>
        <v>46255</v>
      </c>
      <c r="B2202" s="135">
        <f t="shared" si="1014"/>
        <v>601.46927574999995</v>
      </c>
      <c r="C2202" s="220">
        <f t="shared" si="1013"/>
        <v>402.3379568750675</v>
      </c>
      <c r="D2202" s="136">
        <f t="shared" si="1023"/>
        <v>6997.15</v>
      </c>
      <c r="E2202" s="137">
        <f t="shared" si="1009"/>
        <v>7036.33</v>
      </c>
      <c r="F2202" s="138">
        <f t="shared" si="1010"/>
        <v>46223</v>
      </c>
      <c r="G2202" s="139">
        <f t="shared" si="1015"/>
        <v>5.5994226220676957E-3</v>
      </c>
      <c r="H2202" s="140">
        <f t="shared" si="1028"/>
        <v>46286</v>
      </c>
      <c r="I2202" s="140">
        <f t="shared" si="1016"/>
        <v>46286</v>
      </c>
      <c r="J2202" s="141">
        <f t="shared" si="1024"/>
        <v>21</v>
      </c>
      <c r="K2202" s="141">
        <f t="shared" si="1012"/>
        <v>1</v>
      </c>
      <c r="L2202" s="8">
        <f t="shared" si="1025"/>
        <v>1.0002659300000001</v>
      </c>
      <c r="M2202" s="142">
        <f t="shared" si="1011"/>
        <v>1.00559942</v>
      </c>
      <c r="N2202" s="142">
        <f t="shared" si="1006"/>
        <v>1.4940893383331519</v>
      </c>
      <c r="O2202" s="135">
        <f t="shared" si="1008"/>
        <v>1.49448666</v>
      </c>
      <c r="P2202" s="135">
        <f t="shared" si="1017"/>
        <v>601.28870935999998</v>
      </c>
      <c r="Q2202" s="190">
        <f t="shared" si="1029"/>
        <v>0</v>
      </c>
      <c r="R2202" s="191">
        <f t="shared" si="1026"/>
        <v>0</v>
      </c>
      <c r="S2202" s="135">
        <f t="shared" si="1018"/>
        <v>0</v>
      </c>
      <c r="T2202" s="145">
        <f t="shared" si="1027"/>
        <v>7.8600000000000003E-2</v>
      </c>
      <c r="U2202" s="143">
        <f t="shared" si="1007"/>
        <v>1</v>
      </c>
      <c r="V2202" s="143">
        <v>252</v>
      </c>
      <c r="W2202" s="142">
        <f t="shared" si="1019"/>
        <v>1.0003002990000001</v>
      </c>
      <c r="X2202" s="135">
        <f t="shared" si="1020"/>
        <v>0.18056638999999999</v>
      </c>
      <c r="Y2202" s="135">
        <f t="shared" si="1021"/>
        <v>0</v>
      </c>
      <c r="Z2202" s="148" t="str">
        <f t="shared" si="1030"/>
        <v>A+J=</v>
      </c>
      <c r="AA2202" s="140">
        <f t="shared" si="1031"/>
        <v>46286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4"/>
      <c r="DX2202" s="1"/>
      <c r="DY2202" s="1"/>
      <c r="DZ2202" s="1"/>
      <c r="EA2202" s="1"/>
      <c r="EB2202" s="1"/>
      <c r="EC2202" s="1"/>
    </row>
    <row r="2203" spans="1:133" ht="15" x14ac:dyDescent="0.2">
      <c r="A2203" s="134">
        <f t="shared" si="1022"/>
        <v>46256</v>
      </c>
      <c r="B2203" s="135">
        <f t="shared" si="1014"/>
        <v>601.80988886</v>
      </c>
      <c r="C2203" s="220">
        <f t="shared" si="1013"/>
        <v>402.3379568750675</v>
      </c>
      <c r="D2203" s="136">
        <f t="shared" si="1023"/>
        <v>6997.15</v>
      </c>
      <c r="E2203" s="137">
        <f t="shared" si="1009"/>
        <v>7036.33</v>
      </c>
      <c r="F2203" s="138">
        <f t="shared" si="1010"/>
        <v>46223</v>
      </c>
      <c r="G2203" s="139">
        <f t="shared" si="1015"/>
        <v>5.5994226220676957E-3</v>
      </c>
      <c r="H2203" s="140">
        <f t="shared" si="1028"/>
        <v>46286</v>
      </c>
      <c r="I2203" s="140">
        <f t="shared" si="1016"/>
        <v>46286</v>
      </c>
      <c r="J2203" s="141">
        <f t="shared" si="1024"/>
        <v>21</v>
      </c>
      <c r="K2203" s="141">
        <f t="shared" si="1012"/>
        <v>2</v>
      </c>
      <c r="L2203" s="8">
        <f t="shared" si="1025"/>
        <v>1.00053193</v>
      </c>
      <c r="M2203" s="142">
        <f t="shared" si="1011"/>
        <v>1.00559942</v>
      </c>
      <c r="N2203" s="142">
        <f t="shared" si="1006"/>
        <v>1.4940893383331519</v>
      </c>
      <c r="O2203" s="135">
        <f t="shared" si="1008"/>
        <v>1.4948840800000001</v>
      </c>
      <c r="P2203" s="135">
        <f t="shared" si="1017"/>
        <v>601.44860650999999</v>
      </c>
      <c r="Q2203" s="190">
        <f t="shared" si="1029"/>
        <v>0</v>
      </c>
      <c r="R2203" s="191">
        <f t="shared" si="1026"/>
        <v>0</v>
      </c>
      <c r="S2203" s="135">
        <f t="shared" si="1018"/>
        <v>0</v>
      </c>
      <c r="T2203" s="145">
        <f t="shared" si="1027"/>
        <v>7.8600000000000003E-2</v>
      </c>
      <c r="U2203" s="143">
        <f t="shared" si="1007"/>
        <v>2</v>
      </c>
      <c r="V2203" s="143">
        <v>252</v>
      </c>
      <c r="W2203" s="142">
        <f t="shared" si="1019"/>
        <v>1.0006006869999999</v>
      </c>
      <c r="X2203" s="135">
        <f t="shared" si="1020"/>
        <v>0.36128234999999997</v>
      </c>
      <c r="Y2203" s="135">
        <f t="shared" si="1021"/>
        <v>0</v>
      </c>
      <c r="Z2203" s="148" t="str">
        <f t="shared" si="1030"/>
        <v>A+J=</v>
      </c>
      <c r="AA2203" s="140">
        <f t="shared" si="1031"/>
        <v>46286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4"/>
      <c r="DX2203" s="1"/>
      <c r="DY2203" s="1"/>
      <c r="DZ2203" s="1"/>
      <c r="EA2203" s="1"/>
      <c r="EB2203" s="1"/>
      <c r="EC2203" s="1"/>
    </row>
    <row r="2204" spans="1:133" ht="15" x14ac:dyDescent="0.2">
      <c r="A2204" s="134">
        <f t="shared" si="1022"/>
        <v>46257</v>
      </c>
      <c r="B2204" s="135">
        <f t="shared" si="1014"/>
        <v>601.80988886</v>
      </c>
      <c r="C2204" s="220">
        <f t="shared" si="1013"/>
        <v>402.3379568750675</v>
      </c>
      <c r="D2204" s="136">
        <f t="shared" si="1023"/>
        <v>6997.15</v>
      </c>
      <c r="E2204" s="137">
        <f t="shared" si="1009"/>
        <v>7036.33</v>
      </c>
      <c r="F2204" s="138">
        <f t="shared" si="1010"/>
        <v>46223</v>
      </c>
      <c r="G2204" s="139">
        <f t="shared" si="1015"/>
        <v>5.5994226220676957E-3</v>
      </c>
      <c r="H2204" s="140">
        <f t="shared" si="1028"/>
        <v>46286</v>
      </c>
      <c r="I2204" s="140">
        <f t="shared" si="1016"/>
        <v>46286</v>
      </c>
      <c r="J2204" s="141">
        <f t="shared" si="1024"/>
        <v>21</v>
      </c>
      <c r="K2204" s="141">
        <f t="shared" si="1012"/>
        <v>2</v>
      </c>
      <c r="L2204" s="8">
        <f t="shared" si="1025"/>
        <v>1.00053193</v>
      </c>
      <c r="M2204" s="142">
        <f t="shared" si="1011"/>
        <v>1.00559942</v>
      </c>
      <c r="N2204" s="142">
        <f t="shared" si="1006"/>
        <v>1.4940893383331519</v>
      </c>
      <c r="O2204" s="135">
        <f t="shared" si="1008"/>
        <v>1.4948840800000001</v>
      </c>
      <c r="P2204" s="135">
        <f t="shared" si="1017"/>
        <v>601.44860650999999</v>
      </c>
      <c r="Q2204" s="190">
        <f t="shared" si="1029"/>
        <v>0</v>
      </c>
      <c r="R2204" s="191">
        <f t="shared" si="1026"/>
        <v>0</v>
      </c>
      <c r="S2204" s="135">
        <f t="shared" si="1018"/>
        <v>0</v>
      </c>
      <c r="T2204" s="145">
        <f t="shared" si="1027"/>
        <v>7.8600000000000003E-2</v>
      </c>
      <c r="U2204" s="143">
        <f t="shared" si="1007"/>
        <v>2</v>
      </c>
      <c r="V2204" s="143">
        <v>252</v>
      </c>
      <c r="W2204" s="142">
        <f t="shared" si="1019"/>
        <v>1.0006006869999999</v>
      </c>
      <c r="X2204" s="135">
        <f t="shared" si="1020"/>
        <v>0.36128234999999997</v>
      </c>
      <c r="Y2204" s="135">
        <f t="shared" si="1021"/>
        <v>0</v>
      </c>
      <c r="Z2204" s="148" t="str">
        <f t="shared" si="1030"/>
        <v>A+J=</v>
      </c>
      <c r="AA2204" s="140">
        <f t="shared" si="1031"/>
        <v>46286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4"/>
      <c r="DX2204" s="1"/>
      <c r="DY2204" s="1"/>
      <c r="DZ2204" s="1"/>
      <c r="EA2204" s="1"/>
      <c r="EB2204" s="1"/>
      <c r="EC2204" s="1"/>
    </row>
    <row r="2205" spans="1:133" ht="15" x14ac:dyDescent="0.2">
      <c r="A2205" s="134">
        <f t="shared" si="1022"/>
        <v>46258</v>
      </c>
      <c r="B2205" s="135">
        <f t="shared" si="1014"/>
        <v>601.80988886</v>
      </c>
      <c r="C2205" s="220">
        <f t="shared" si="1013"/>
        <v>402.3379568750675</v>
      </c>
      <c r="D2205" s="136">
        <f t="shared" si="1023"/>
        <v>6997.15</v>
      </c>
      <c r="E2205" s="137">
        <f t="shared" si="1009"/>
        <v>7036.33</v>
      </c>
      <c r="F2205" s="138">
        <f t="shared" si="1010"/>
        <v>46223</v>
      </c>
      <c r="G2205" s="139">
        <f t="shared" si="1015"/>
        <v>5.5994226220676957E-3</v>
      </c>
      <c r="H2205" s="140">
        <f t="shared" si="1028"/>
        <v>46286</v>
      </c>
      <c r="I2205" s="140">
        <f t="shared" si="1016"/>
        <v>46286</v>
      </c>
      <c r="J2205" s="141">
        <f t="shared" si="1024"/>
        <v>21</v>
      </c>
      <c r="K2205" s="141">
        <f t="shared" si="1012"/>
        <v>2</v>
      </c>
      <c r="L2205" s="8">
        <f t="shared" si="1025"/>
        <v>1.00053193</v>
      </c>
      <c r="M2205" s="142">
        <f t="shared" si="1011"/>
        <v>1.00559942</v>
      </c>
      <c r="N2205" s="142">
        <f t="shared" si="1006"/>
        <v>1.4940893383331519</v>
      </c>
      <c r="O2205" s="135">
        <f t="shared" si="1008"/>
        <v>1.4948840800000001</v>
      </c>
      <c r="P2205" s="135">
        <f t="shared" si="1017"/>
        <v>601.44860650999999</v>
      </c>
      <c r="Q2205" s="190">
        <f t="shared" si="1029"/>
        <v>0</v>
      </c>
      <c r="R2205" s="191">
        <f t="shared" si="1026"/>
        <v>0</v>
      </c>
      <c r="S2205" s="135">
        <f t="shared" si="1018"/>
        <v>0</v>
      </c>
      <c r="T2205" s="145">
        <f t="shared" si="1027"/>
        <v>7.8600000000000003E-2</v>
      </c>
      <c r="U2205" s="143">
        <f t="shared" si="1007"/>
        <v>2</v>
      </c>
      <c r="V2205" s="143">
        <v>252</v>
      </c>
      <c r="W2205" s="142">
        <f t="shared" si="1019"/>
        <v>1.0006006869999999</v>
      </c>
      <c r="X2205" s="135">
        <f t="shared" si="1020"/>
        <v>0.36128234999999997</v>
      </c>
      <c r="Y2205" s="135">
        <f t="shared" si="1021"/>
        <v>0</v>
      </c>
      <c r="Z2205" s="148" t="str">
        <f t="shared" si="1030"/>
        <v>A+J=</v>
      </c>
      <c r="AA2205" s="140">
        <f t="shared" si="1031"/>
        <v>46286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4"/>
      <c r="DX2205" s="1"/>
      <c r="DY2205" s="1"/>
      <c r="DZ2205" s="1"/>
      <c r="EA2205" s="1"/>
      <c r="EB2205" s="1"/>
      <c r="EC2205" s="1"/>
    </row>
    <row r="2206" spans="1:133" ht="15" x14ac:dyDescent="0.2">
      <c r="A2206" s="134">
        <f t="shared" si="1022"/>
        <v>46259</v>
      </c>
      <c r="B2206" s="135">
        <f t="shared" si="1014"/>
        <v>602.15070111</v>
      </c>
      <c r="C2206" s="220">
        <f t="shared" si="1013"/>
        <v>402.3379568750675</v>
      </c>
      <c r="D2206" s="136">
        <f t="shared" si="1023"/>
        <v>6997.15</v>
      </c>
      <c r="E2206" s="137">
        <f t="shared" si="1009"/>
        <v>7036.33</v>
      </c>
      <c r="F2206" s="138">
        <f t="shared" si="1010"/>
        <v>46223</v>
      </c>
      <c r="G2206" s="139">
        <f t="shared" si="1015"/>
        <v>5.5994226220676957E-3</v>
      </c>
      <c r="H2206" s="140">
        <f t="shared" si="1028"/>
        <v>46286</v>
      </c>
      <c r="I2206" s="140">
        <f t="shared" si="1016"/>
        <v>46286</v>
      </c>
      <c r="J2206" s="141">
        <f t="shared" si="1024"/>
        <v>21</v>
      </c>
      <c r="K2206" s="141">
        <f t="shared" si="1012"/>
        <v>3</v>
      </c>
      <c r="L2206" s="8">
        <f t="shared" si="1025"/>
        <v>1.0007980000000001</v>
      </c>
      <c r="M2206" s="142">
        <f t="shared" si="1011"/>
        <v>1.00559942</v>
      </c>
      <c r="N2206" s="142">
        <f t="shared" si="1006"/>
        <v>1.4940893383331519</v>
      </c>
      <c r="O2206" s="135">
        <f t="shared" si="1008"/>
        <v>1.4952816200000001</v>
      </c>
      <c r="P2206" s="135">
        <f t="shared" si="1017"/>
        <v>601.60855193999998</v>
      </c>
      <c r="Q2206" s="190">
        <f t="shared" si="1029"/>
        <v>0</v>
      </c>
      <c r="R2206" s="191">
        <f t="shared" si="1026"/>
        <v>0</v>
      </c>
      <c r="S2206" s="135">
        <f t="shared" si="1018"/>
        <v>0</v>
      </c>
      <c r="T2206" s="145">
        <f t="shared" si="1027"/>
        <v>7.8600000000000003E-2</v>
      </c>
      <c r="U2206" s="143">
        <f t="shared" si="1007"/>
        <v>3</v>
      </c>
      <c r="V2206" s="143">
        <v>252</v>
      </c>
      <c r="W2206" s="142">
        <f t="shared" si="1019"/>
        <v>1.000901166</v>
      </c>
      <c r="X2206" s="135">
        <f t="shared" si="1020"/>
        <v>0.54214916999999996</v>
      </c>
      <c r="Y2206" s="135">
        <f t="shared" si="1021"/>
        <v>0</v>
      </c>
      <c r="Z2206" s="148" t="str">
        <f t="shared" si="1030"/>
        <v>A+J=</v>
      </c>
      <c r="AA2206" s="140">
        <f t="shared" si="1031"/>
        <v>46286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4"/>
      <c r="DX2206" s="1"/>
      <c r="DY2206" s="1"/>
      <c r="DZ2206" s="1"/>
      <c r="EA2206" s="1"/>
      <c r="EB2206" s="1"/>
      <c r="EC2206" s="1"/>
    </row>
    <row r="2207" spans="1:133" ht="15" x14ac:dyDescent="0.2">
      <c r="A2207" s="134">
        <f t="shared" si="1022"/>
        <v>46260</v>
      </c>
      <c r="B2207" s="135">
        <f t="shared" si="1014"/>
        <v>602.49170049000008</v>
      </c>
      <c r="C2207" s="220">
        <f t="shared" si="1013"/>
        <v>402.3379568750675</v>
      </c>
      <c r="D2207" s="136">
        <f t="shared" si="1023"/>
        <v>6997.15</v>
      </c>
      <c r="E2207" s="137">
        <f t="shared" si="1009"/>
        <v>7036.33</v>
      </c>
      <c r="F2207" s="138">
        <f t="shared" si="1010"/>
        <v>46223</v>
      </c>
      <c r="G2207" s="139">
        <f t="shared" si="1015"/>
        <v>5.5994226220676957E-3</v>
      </c>
      <c r="H2207" s="140">
        <f t="shared" si="1028"/>
        <v>46286</v>
      </c>
      <c r="I2207" s="140">
        <f t="shared" si="1016"/>
        <v>46286</v>
      </c>
      <c r="J2207" s="141">
        <f t="shared" si="1024"/>
        <v>21</v>
      </c>
      <c r="K2207" s="141">
        <f t="shared" si="1012"/>
        <v>4</v>
      </c>
      <c r="L2207" s="8">
        <f t="shared" si="1025"/>
        <v>1.00106414</v>
      </c>
      <c r="M2207" s="142">
        <f t="shared" si="1011"/>
        <v>1.00559942</v>
      </c>
      <c r="N2207" s="142">
        <f t="shared" ref="N2207:N2270" si="1032">IF(I2207&gt;I2206,N2206*M2207,N2206)</f>
        <v>1.4940893383331519</v>
      </c>
      <c r="O2207" s="135">
        <f t="shared" si="1008"/>
        <v>1.49567925</v>
      </c>
      <c r="P2207" s="135">
        <f t="shared" si="1017"/>
        <v>601.76853358000005</v>
      </c>
      <c r="Q2207" s="190">
        <f t="shared" si="1029"/>
        <v>0</v>
      </c>
      <c r="R2207" s="191">
        <f t="shared" si="1026"/>
        <v>0</v>
      </c>
      <c r="S2207" s="135">
        <f t="shared" si="1018"/>
        <v>0</v>
      </c>
      <c r="T2207" s="145">
        <f t="shared" si="1027"/>
        <v>7.8600000000000003E-2</v>
      </c>
      <c r="U2207" s="143">
        <f t="shared" si="1007"/>
        <v>4</v>
      </c>
      <c r="V2207" s="143">
        <v>252</v>
      </c>
      <c r="W2207" s="142">
        <f t="shared" si="1019"/>
        <v>1.0012017360000001</v>
      </c>
      <c r="X2207" s="135">
        <f t="shared" si="1020"/>
        <v>0.72316691</v>
      </c>
      <c r="Y2207" s="135">
        <f t="shared" si="1021"/>
        <v>0</v>
      </c>
      <c r="Z2207" s="148" t="str">
        <f t="shared" si="1030"/>
        <v>A+J=</v>
      </c>
      <c r="AA2207" s="140">
        <f t="shared" si="1031"/>
        <v>46286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4"/>
      <c r="DX2207" s="1"/>
      <c r="DY2207" s="1"/>
      <c r="DZ2207" s="1"/>
      <c r="EA2207" s="1"/>
      <c r="EB2207" s="1"/>
      <c r="EC2207" s="1"/>
    </row>
    <row r="2208" spans="1:133" ht="15" x14ac:dyDescent="0.2">
      <c r="A2208" s="134">
        <f t="shared" si="1022"/>
        <v>46261</v>
      </c>
      <c r="B2208" s="135">
        <f t="shared" si="1014"/>
        <v>602.83290199999999</v>
      </c>
      <c r="C2208" s="220">
        <f t="shared" si="1013"/>
        <v>402.3379568750675</v>
      </c>
      <c r="D2208" s="136">
        <f t="shared" si="1023"/>
        <v>6997.15</v>
      </c>
      <c r="E2208" s="137">
        <f t="shared" si="1009"/>
        <v>7036.33</v>
      </c>
      <c r="F2208" s="138">
        <f t="shared" si="1010"/>
        <v>46223</v>
      </c>
      <c r="G2208" s="139">
        <f t="shared" si="1015"/>
        <v>5.5994226220676957E-3</v>
      </c>
      <c r="H2208" s="140">
        <f t="shared" si="1028"/>
        <v>46286</v>
      </c>
      <c r="I2208" s="140">
        <f t="shared" si="1016"/>
        <v>46286</v>
      </c>
      <c r="J2208" s="141">
        <f t="shared" si="1024"/>
        <v>21</v>
      </c>
      <c r="K2208" s="141">
        <f t="shared" si="1012"/>
        <v>5</v>
      </c>
      <c r="L2208" s="8">
        <f t="shared" si="1025"/>
        <v>1.0013303600000001</v>
      </c>
      <c r="M2208" s="142">
        <f t="shared" si="1011"/>
        <v>1.00559942</v>
      </c>
      <c r="N2208" s="142">
        <f t="shared" si="1032"/>
        <v>1.4940893383331519</v>
      </c>
      <c r="O2208" s="135">
        <f t="shared" si="1008"/>
        <v>1.49607701</v>
      </c>
      <c r="P2208" s="135">
        <f t="shared" si="1017"/>
        <v>601.92856753000001</v>
      </c>
      <c r="Q2208" s="190">
        <f t="shared" si="1029"/>
        <v>0</v>
      </c>
      <c r="R2208" s="191">
        <f t="shared" si="1026"/>
        <v>0</v>
      </c>
      <c r="S2208" s="135">
        <f t="shared" si="1018"/>
        <v>0</v>
      </c>
      <c r="T2208" s="145">
        <f t="shared" si="1027"/>
        <v>7.8600000000000003E-2</v>
      </c>
      <c r="U2208" s="143">
        <f t="shared" si="1007"/>
        <v>5</v>
      </c>
      <c r="V2208" s="143">
        <v>252</v>
      </c>
      <c r="W2208" s="142">
        <f t="shared" si="1019"/>
        <v>1.0015023949999999</v>
      </c>
      <c r="X2208" s="135">
        <f t="shared" si="1020"/>
        <v>0.90433447</v>
      </c>
      <c r="Y2208" s="135">
        <f t="shared" si="1021"/>
        <v>0</v>
      </c>
      <c r="Z2208" s="148" t="str">
        <f t="shared" si="1030"/>
        <v>A+J=</v>
      </c>
      <c r="AA2208" s="140">
        <f t="shared" si="1031"/>
        <v>46286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4"/>
      <c r="DX2208" s="1"/>
      <c r="DY2208" s="1"/>
      <c r="DZ2208" s="1"/>
      <c r="EA2208" s="1"/>
      <c r="EB2208" s="1"/>
      <c r="EC2208" s="1"/>
    </row>
    <row r="2209" spans="1:133" ht="15" x14ac:dyDescent="0.2">
      <c r="A2209" s="134">
        <f t="shared" si="1022"/>
        <v>46262</v>
      </c>
      <c r="B2209" s="135">
        <f t="shared" si="1014"/>
        <v>603.17429078999999</v>
      </c>
      <c r="C2209" s="220">
        <f t="shared" si="1013"/>
        <v>402.3379568750675</v>
      </c>
      <c r="D2209" s="136">
        <f t="shared" si="1023"/>
        <v>6997.15</v>
      </c>
      <c r="E2209" s="137">
        <f t="shared" si="1009"/>
        <v>7036.33</v>
      </c>
      <c r="F2209" s="138">
        <f t="shared" si="1010"/>
        <v>46223</v>
      </c>
      <c r="G2209" s="139">
        <f t="shared" si="1015"/>
        <v>5.5994226220676957E-3</v>
      </c>
      <c r="H2209" s="140">
        <f t="shared" si="1028"/>
        <v>46286</v>
      </c>
      <c r="I2209" s="140">
        <f t="shared" si="1016"/>
        <v>46286</v>
      </c>
      <c r="J2209" s="141">
        <f t="shared" si="1024"/>
        <v>21</v>
      </c>
      <c r="K2209" s="141">
        <f t="shared" si="1012"/>
        <v>6</v>
      </c>
      <c r="L2209" s="8">
        <f t="shared" si="1025"/>
        <v>1.00159664</v>
      </c>
      <c r="M2209" s="142">
        <f t="shared" si="1011"/>
        <v>1.00559942</v>
      </c>
      <c r="N2209" s="142">
        <f t="shared" si="1032"/>
        <v>1.4940893383331519</v>
      </c>
      <c r="O2209" s="135">
        <f t="shared" si="1008"/>
        <v>1.49647486</v>
      </c>
      <c r="P2209" s="135">
        <f t="shared" si="1017"/>
        <v>602.08863768000003</v>
      </c>
      <c r="Q2209" s="190">
        <f t="shared" si="1029"/>
        <v>0</v>
      </c>
      <c r="R2209" s="191">
        <f t="shared" si="1026"/>
        <v>0</v>
      </c>
      <c r="S2209" s="135">
        <f t="shared" si="1018"/>
        <v>0</v>
      </c>
      <c r="T2209" s="145">
        <f t="shared" si="1027"/>
        <v>7.8600000000000003E-2</v>
      </c>
      <c r="U2209" s="143">
        <f t="shared" si="1007"/>
        <v>6</v>
      </c>
      <c r="V2209" s="143">
        <v>252</v>
      </c>
      <c r="W2209" s="142">
        <f t="shared" si="1019"/>
        <v>1.001803145</v>
      </c>
      <c r="X2209" s="135">
        <f t="shared" si="1020"/>
        <v>1.08565311</v>
      </c>
      <c r="Y2209" s="135">
        <f t="shared" si="1021"/>
        <v>0</v>
      </c>
      <c r="Z2209" s="148" t="str">
        <f t="shared" si="1030"/>
        <v>A+J=</v>
      </c>
      <c r="AA2209" s="140">
        <f t="shared" si="1031"/>
        <v>46286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4"/>
      <c r="DX2209" s="1"/>
      <c r="DY2209" s="1"/>
      <c r="DZ2209" s="1"/>
      <c r="EA2209" s="1"/>
      <c r="EB2209" s="1"/>
      <c r="EC2209" s="1"/>
    </row>
    <row r="2210" spans="1:133" ht="15" x14ac:dyDescent="0.2">
      <c r="A2210" s="134">
        <f t="shared" si="1022"/>
        <v>46263</v>
      </c>
      <c r="B2210" s="135">
        <f t="shared" si="1014"/>
        <v>603.51587444000006</v>
      </c>
      <c r="C2210" s="220">
        <f t="shared" si="1013"/>
        <v>402.3379568750675</v>
      </c>
      <c r="D2210" s="136">
        <f t="shared" si="1023"/>
        <v>6997.15</v>
      </c>
      <c r="E2210" s="137">
        <f t="shared" si="1009"/>
        <v>7036.33</v>
      </c>
      <c r="F2210" s="138">
        <f t="shared" si="1010"/>
        <v>46223</v>
      </c>
      <c r="G2210" s="139">
        <f t="shared" si="1015"/>
        <v>5.5994226220676957E-3</v>
      </c>
      <c r="H2210" s="140">
        <f t="shared" si="1028"/>
        <v>46286</v>
      </c>
      <c r="I2210" s="140">
        <f t="shared" si="1016"/>
        <v>46286</v>
      </c>
      <c r="J2210" s="141">
        <f t="shared" si="1024"/>
        <v>21</v>
      </c>
      <c r="K2210" s="141">
        <f t="shared" si="1012"/>
        <v>7</v>
      </c>
      <c r="L2210" s="8">
        <f t="shared" si="1025"/>
        <v>1.0018629999999999</v>
      </c>
      <c r="M2210" s="142">
        <f t="shared" si="1011"/>
        <v>1.00559942</v>
      </c>
      <c r="N2210" s="142">
        <f t="shared" si="1032"/>
        <v>1.4940893383331519</v>
      </c>
      <c r="O2210" s="135">
        <f t="shared" si="1008"/>
        <v>1.4968728200000001</v>
      </c>
      <c r="P2210" s="135">
        <f t="shared" si="1017"/>
        <v>602.24875210000005</v>
      </c>
      <c r="Q2210" s="190">
        <f t="shared" si="1029"/>
        <v>0</v>
      </c>
      <c r="R2210" s="191">
        <f t="shared" si="1026"/>
        <v>0</v>
      </c>
      <c r="S2210" s="135">
        <f t="shared" si="1018"/>
        <v>0</v>
      </c>
      <c r="T2210" s="145">
        <f t="shared" si="1027"/>
        <v>7.8600000000000003E-2</v>
      </c>
      <c r="U2210" s="143">
        <f t="shared" si="1007"/>
        <v>7</v>
      </c>
      <c r="V2210" s="143">
        <v>252</v>
      </c>
      <c r="W2210" s="142">
        <f t="shared" si="1019"/>
        <v>1.002103985</v>
      </c>
      <c r="X2210" s="135">
        <f t="shared" si="1020"/>
        <v>1.26712234</v>
      </c>
      <c r="Y2210" s="135">
        <f t="shared" si="1021"/>
        <v>0</v>
      </c>
      <c r="Z2210" s="148" t="str">
        <f t="shared" si="1030"/>
        <v>A+J=</v>
      </c>
      <c r="AA2210" s="140">
        <f t="shared" si="1031"/>
        <v>46286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4"/>
      <c r="DX2210" s="1"/>
      <c r="DY2210" s="1"/>
      <c r="DZ2210" s="1"/>
      <c r="EA2210" s="1"/>
      <c r="EB2210" s="1"/>
      <c r="EC2210" s="1"/>
    </row>
    <row r="2211" spans="1:133" ht="15" x14ac:dyDescent="0.2">
      <c r="A2211" s="134">
        <f t="shared" si="1022"/>
        <v>46264</v>
      </c>
      <c r="B2211" s="135">
        <f t="shared" si="1014"/>
        <v>603.51587444000006</v>
      </c>
      <c r="C2211" s="220">
        <f t="shared" si="1013"/>
        <v>402.3379568750675</v>
      </c>
      <c r="D2211" s="136">
        <f t="shared" si="1023"/>
        <v>6997.15</v>
      </c>
      <c r="E2211" s="137">
        <f t="shared" si="1009"/>
        <v>7036.33</v>
      </c>
      <c r="F2211" s="138">
        <f t="shared" si="1010"/>
        <v>46223</v>
      </c>
      <c r="G2211" s="139">
        <f t="shared" si="1015"/>
        <v>5.5994226220676957E-3</v>
      </c>
      <c r="H2211" s="140">
        <f t="shared" si="1028"/>
        <v>46286</v>
      </c>
      <c r="I2211" s="140">
        <f t="shared" si="1016"/>
        <v>46286</v>
      </c>
      <c r="J2211" s="141">
        <f t="shared" si="1024"/>
        <v>21</v>
      </c>
      <c r="K2211" s="141">
        <f t="shared" si="1012"/>
        <v>7</v>
      </c>
      <c r="L2211" s="8">
        <f t="shared" si="1025"/>
        <v>1.0018629999999999</v>
      </c>
      <c r="M2211" s="142">
        <f t="shared" si="1011"/>
        <v>1.00559942</v>
      </c>
      <c r="N2211" s="142">
        <f t="shared" si="1032"/>
        <v>1.4940893383331519</v>
      </c>
      <c r="O2211" s="135">
        <f t="shared" si="1008"/>
        <v>1.4968728200000001</v>
      </c>
      <c r="P2211" s="135">
        <f t="shared" si="1017"/>
        <v>602.24875210000005</v>
      </c>
      <c r="Q2211" s="190">
        <f t="shared" si="1029"/>
        <v>0</v>
      </c>
      <c r="R2211" s="191">
        <f t="shared" si="1026"/>
        <v>0</v>
      </c>
      <c r="S2211" s="135">
        <f t="shared" si="1018"/>
        <v>0</v>
      </c>
      <c r="T2211" s="145">
        <f t="shared" si="1027"/>
        <v>7.8600000000000003E-2</v>
      </c>
      <c r="U2211" s="143">
        <f t="shared" si="1007"/>
        <v>7</v>
      </c>
      <c r="V2211" s="143">
        <v>252</v>
      </c>
      <c r="W2211" s="142">
        <f t="shared" si="1019"/>
        <v>1.002103985</v>
      </c>
      <c r="X2211" s="135">
        <f t="shared" si="1020"/>
        <v>1.26712234</v>
      </c>
      <c r="Y2211" s="135">
        <f t="shared" si="1021"/>
        <v>0</v>
      </c>
      <c r="Z2211" s="148" t="str">
        <f t="shared" si="1030"/>
        <v>A+J=</v>
      </c>
      <c r="AA2211" s="140">
        <f t="shared" si="1031"/>
        <v>46286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4"/>
      <c r="DX2211" s="1"/>
      <c r="DY2211" s="1"/>
      <c r="DZ2211" s="1"/>
      <c r="EA2211" s="1"/>
      <c r="EB2211" s="1"/>
      <c r="EC2211" s="1"/>
    </row>
    <row r="2212" spans="1:133" ht="15" x14ac:dyDescent="0.2">
      <c r="A2212" s="134">
        <f t="shared" si="1022"/>
        <v>46265</v>
      </c>
      <c r="B2212" s="135">
        <f t="shared" si="1014"/>
        <v>603.51587444000006</v>
      </c>
      <c r="C2212" s="220">
        <f t="shared" si="1013"/>
        <v>402.3379568750675</v>
      </c>
      <c r="D2212" s="136">
        <f t="shared" si="1023"/>
        <v>6997.15</v>
      </c>
      <c r="E2212" s="137">
        <f t="shared" si="1009"/>
        <v>7036.33</v>
      </c>
      <c r="F2212" s="138">
        <f t="shared" si="1010"/>
        <v>46223</v>
      </c>
      <c r="G2212" s="139">
        <f t="shared" si="1015"/>
        <v>5.5994226220676957E-3</v>
      </c>
      <c r="H2212" s="140">
        <f t="shared" si="1028"/>
        <v>46286</v>
      </c>
      <c r="I2212" s="140">
        <f t="shared" si="1016"/>
        <v>46286</v>
      </c>
      <c r="J2212" s="141">
        <f t="shared" si="1024"/>
        <v>21</v>
      </c>
      <c r="K2212" s="141">
        <f t="shared" si="1012"/>
        <v>7</v>
      </c>
      <c r="L2212" s="8">
        <f t="shared" si="1025"/>
        <v>1.0018629999999999</v>
      </c>
      <c r="M2212" s="142">
        <f t="shared" si="1011"/>
        <v>1.00559942</v>
      </c>
      <c r="N2212" s="142">
        <f t="shared" si="1032"/>
        <v>1.4940893383331519</v>
      </c>
      <c r="O2212" s="135">
        <f t="shared" si="1008"/>
        <v>1.4968728200000001</v>
      </c>
      <c r="P2212" s="135">
        <f t="shared" si="1017"/>
        <v>602.24875210000005</v>
      </c>
      <c r="Q2212" s="190">
        <f t="shared" si="1029"/>
        <v>0</v>
      </c>
      <c r="R2212" s="191">
        <f t="shared" si="1026"/>
        <v>0</v>
      </c>
      <c r="S2212" s="135">
        <f t="shared" si="1018"/>
        <v>0</v>
      </c>
      <c r="T2212" s="145">
        <f t="shared" si="1027"/>
        <v>7.8600000000000003E-2</v>
      </c>
      <c r="U2212" s="143">
        <f t="shared" si="1007"/>
        <v>7</v>
      </c>
      <c r="V2212" s="143">
        <v>252</v>
      </c>
      <c r="W2212" s="142">
        <f t="shared" si="1019"/>
        <v>1.002103985</v>
      </c>
      <c r="X2212" s="135">
        <f t="shared" si="1020"/>
        <v>1.26712234</v>
      </c>
      <c r="Y2212" s="135">
        <f t="shared" si="1021"/>
        <v>0</v>
      </c>
      <c r="Z2212" s="148" t="str">
        <f t="shared" si="1030"/>
        <v>A+J=</v>
      </c>
      <c r="AA2212" s="140">
        <f t="shared" si="1031"/>
        <v>46286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4"/>
      <c r="DX2212" s="1"/>
      <c r="DY2212" s="1"/>
      <c r="DZ2212" s="1"/>
      <c r="EA2212" s="1"/>
      <c r="EB2212" s="1"/>
      <c r="EC2212" s="1"/>
    </row>
    <row r="2213" spans="1:133" ht="15" x14ac:dyDescent="0.2">
      <c r="A2213" s="134">
        <f t="shared" si="1022"/>
        <v>46266</v>
      </c>
      <c r="B2213" s="135">
        <f t="shared" si="1014"/>
        <v>603.85764955000002</v>
      </c>
      <c r="C2213" s="220">
        <f t="shared" si="1013"/>
        <v>402.3379568750675</v>
      </c>
      <c r="D2213" s="136">
        <f t="shared" si="1023"/>
        <v>6997.15</v>
      </c>
      <c r="E2213" s="137">
        <f t="shared" si="1009"/>
        <v>7036.33</v>
      </c>
      <c r="F2213" s="138">
        <f t="shared" si="1010"/>
        <v>46223</v>
      </c>
      <c r="G2213" s="139">
        <f t="shared" si="1015"/>
        <v>5.5994226220676957E-3</v>
      </c>
      <c r="H2213" s="140">
        <f t="shared" si="1028"/>
        <v>46286</v>
      </c>
      <c r="I2213" s="140">
        <f t="shared" si="1016"/>
        <v>46286</v>
      </c>
      <c r="J2213" s="141">
        <f t="shared" si="1024"/>
        <v>21</v>
      </c>
      <c r="K2213" s="141">
        <f t="shared" si="1012"/>
        <v>8</v>
      </c>
      <c r="L2213" s="8">
        <f t="shared" si="1025"/>
        <v>1.0021294199999999</v>
      </c>
      <c r="M2213" s="142">
        <f t="shared" si="1011"/>
        <v>1.00559942</v>
      </c>
      <c r="N2213" s="142">
        <f t="shared" si="1032"/>
        <v>1.4940893383331519</v>
      </c>
      <c r="O2213" s="135">
        <f t="shared" si="1008"/>
        <v>1.4972708800000001</v>
      </c>
      <c r="P2213" s="135">
        <f t="shared" si="1017"/>
        <v>602.40890674000002</v>
      </c>
      <c r="Q2213" s="190">
        <f t="shared" si="1029"/>
        <v>0</v>
      </c>
      <c r="R2213" s="191">
        <f t="shared" si="1026"/>
        <v>0</v>
      </c>
      <c r="S2213" s="135">
        <f t="shared" si="1018"/>
        <v>0</v>
      </c>
      <c r="T2213" s="145">
        <f t="shared" si="1027"/>
        <v>7.8600000000000003E-2</v>
      </c>
      <c r="U2213" s="143">
        <f t="shared" ref="U2213:U2276" si="1033">IF(Q2212&gt;0,1,IF(K2213=K2212,U2212,U2212+1))</f>
        <v>8</v>
      </c>
      <c r="V2213" s="143">
        <v>252</v>
      </c>
      <c r="W2213" s="142">
        <f t="shared" si="1019"/>
        <v>1.0024049159999999</v>
      </c>
      <c r="X2213" s="135">
        <f t="shared" si="1020"/>
        <v>1.4487428099999999</v>
      </c>
      <c r="Y2213" s="135">
        <f t="shared" si="1021"/>
        <v>0</v>
      </c>
      <c r="Z2213" s="148" t="str">
        <f t="shared" si="1030"/>
        <v>A+J=</v>
      </c>
      <c r="AA2213" s="140">
        <f t="shared" si="1031"/>
        <v>46286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4"/>
      <c r="DX2213" s="1"/>
      <c r="DY2213" s="1"/>
      <c r="DZ2213" s="1"/>
      <c r="EA2213" s="1"/>
      <c r="EB2213" s="1"/>
      <c r="EC2213" s="1"/>
    </row>
    <row r="2214" spans="1:133" ht="15" x14ac:dyDescent="0.2">
      <c r="A2214" s="134">
        <f t="shared" si="1022"/>
        <v>46267</v>
      </c>
      <c r="B2214" s="135">
        <f t="shared" si="1014"/>
        <v>604.19961967999996</v>
      </c>
      <c r="C2214" s="220">
        <f t="shared" si="1013"/>
        <v>402.3379568750675</v>
      </c>
      <c r="D2214" s="136">
        <f t="shared" si="1023"/>
        <v>6997.15</v>
      </c>
      <c r="E2214" s="137">
        <f t="shared" si="1009"/>
        <v>7036.33</v>
      </c>
      <c r="F2214" s="138">
        <f t="shared" si="1010"/>
        <v>46223</v>
      </c>
      <c r="G2214" s="139">
        <f t="shared" si="1015"/>
        <v>5.5994226220676957E-3</v>
      </c>
      <c r="H2214" s="140">
        <f t="shared" si="1028"/>
        <v>46286</v>
      </c>
      <c r="I2214" s="140">
        <f t="shared" si="1016"/>
        <v>46286</v>
      </c>
      <c r="J2214" s="141">
        <f t="shared" si="1024"/>
        <v>21</v>
      </c>
      <c r="K2214" s="141">
        <f t="shared" si="1012"/>
        <v>9</v>
      </c>
      <c r="L2214" s="8">
        <f t="shared" si="1025"/>
        <v>1.0023959200000001</v>
      </c>
      <c r="M2214" s="142">
        <f t="shared" si="1011"/>
        <v>1.00559942</v>
      </c>
      <c r="N2214" s="142">
        <f t="shared" si="1032"/>
        <v>1.4940893383331519</v>
      </c>
      <c r="O2214" s="135">
        <f t="shared" si="1008"/>
        <v>1.4976690500000001</v>
      </c>
      <c r="P2214" s="135">
        <f t="shared" si="1017"/>
        <v>602.56910564999998</v>
      </c>
      <c r="Q2214" s="190">
        <f t="shared" si="1029"/>
        <v>0</v>
      </c>
      <c r="R2214" s="191">
        <f t="shared" si="1026"/>
        <v>0</v>
      </c>
      <c r="S2214" s="135">
        <f t="shared" si="1018"/>
        <v>0</v>
      </c>
      <c r="T2214" s="145">
        <f t="shared" si="1027"/>
        <v>7.8600000000000003E-2</v>
      </c>
      <c r="U2214" s="143">
        <f t="shared" si="1033"/>
        <v>9</v>
      </c>
      <c r="V2214" s="143">
        <v>252</v>
      </c>
      <c r="W2214" s="142">
        <f t="shared" si="1019"/>
        <v>1.002705937</v>
      </c>
      <c r="X2214" s="135">
        <f t="shared" si="1020"/>
        <v>1.6305140300000001</v>
      </c>
      <c r="Y2214" s="135">
        <f t="shared" si="1021"/>
        <v>0</v>
      </c>
      <c r="Z2214" s="148" t="str">
        <f t="shared" si="1030"/>
        <v>A+J=</v>
      </c>
      <c r="AA2214" s="140">
        <f t="shared" si="1031"/>
        <v>46286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4"/>
      <c r="DX2214" s="1"/>
      <c r="DY2214" s="1"/>
      <c r="DZ2214" s="1"/>
      <c r="EA2214" s="1"/>
      <c r="EB2214" s="1"/>
      <c r="EC2214" s="1"/>
    </row>
    <row r="2215" spans="1:133" ht="15" x14ac:dyDescent="0.2">
      <c r="A2215" s="134">
        <f t="shared" si="1022"/>
        <v>46268</v>
      </c>
      <c r="B2215" s="135">
        <f t="shared" si="1014"/>
        <v>604.54178489000003</v>
      </c>
      <c r="C2215" s="220">
        <f t="shared" si="1013"/>
        <v>402.3379568750675</v>
      </c>
      <c r="D2215" s="136">
        <f t="shared" si="1023"/>
        <v>6997.15</v>
      </c>
      <c r="E2215" s="137">
        <f t="shared" si="1009"/>
        <v>7036.33</v>
      </c>
      <c r="F2215" s="138">
        <f t="shared" si="1010"/>
        <v>46223</v>
      </c>
      <c r="G2215" s="139">
        <f t="shared" si="1015"/>
        <v>5.5994226220676957E-3</v>
      </c>
      <c r="H2215" s="140">
        <f t="shared" si="1028"/>
        <v>46286</v>
      </c>
      <c r="I2215" s="140">
        <f t="shared" si="1016"/>
        <v>46286</v>
      </c>
      <c r="J2215" s="141">
        <f t="shared" si="1024"/>
        <v>21</v>
      </c>
      <c r="K2215" s="141">
        <f t="shared" si="1012"/>
        <v>10</v>
      </c>
      <c r="L2215" s="8">
        <f t="shared" si="1025"/>
        <v>1.0026624900000001</v>
      </c>
      <c r="M2215" s="142">
        <f t="shared" si="1011"/>
        <v>1.00559942</v>
      </c>
      <c r="N2215" s="142">
        <f t="shared" si="1032"/>
        <v>1.4940893383331519</v>
      </c>
      <c r="O2215" s="135">
        <f t="shared" si="1008"/>
        <v>1.49806733</v>
      </c>
      <c r="P2215" s="135">
        <f t="shared" si="1017"/>
        <v>602.72934881000003</v>
      </c>
      <c r="Q2215" s="190">
        <f t="shared" si="1029"/>
        <v>0</v>
      </c>
      <c r="R2215" s="191">
        <f t="shared" si="1026"/>
        <v>0</v>
      </c>
      <c r="S2215" s="135">
        <f t="shared" si="1018"/>
        <v>0</v>
      </c>
      <c r="T2215" s="145">
        <f t="shared" si="1027"/>
        <v>7.8600000000000003E-2</v>
      </c>
      <c r="U2215" s="143">
        <f t="shared" si="1033"/>
        <v>10</v>
      </c>
      <c r="V2215" s="143">
        <v>252</v>
      </c>
      <c r="W2215" s="142">
        <f t="shared" si="1019"/>
        <v>1.003007048</v>
      </c>
      <c r="X2215" s="135">
        <f t="shared" si="1020"/>
        <v>1.8124360799999999</v>
      </c>
      <c r="Y2215" s="135">
        <f t="shared" si="1021"/>
        <v>0</v>
      </c>
      <c r="Z2215" s="148" t="str">
        <f t="shared" si="1030"/>
        <v>A+J=</v>
      </c>
      <c r="AA2215" s="140">
        <f t="shared" si="1031"/>
        <v>46286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4"/>
      <c r="DX2215" s="1"/>
      <c r="DY2215" s="1"/>
      <c r="DZ2215" s="1"/>
      <c r="EA2215" s="1"/>
      <c r="EB2215" s="1"/>
      <c r="EC2215" s="1"/>
    </row>
    <row r="2216" spans="1:133" ht="15" x14ac:dyDescent="0.2">
      <c r="A2216" s="134">
        <f t="shared" si="1022"/>
        <v>46269</v>
      </c>
      <c r="B2216" s="135">
        <f t="shared" si="1014"/>
        <v>604.88414585999999</v>
      </c>
      <c r="C2216" s="220">
        <f t="shared" si="1013"/>
        <v>402.3379568750675</v>
      </c>
      <c r="D2216" s="136">
        <f t="shared" si="1023"/>
        <v>6997.15</v>
      </c>
      <c r="E2216" s="137">
        <f t="shared" si="1009"/>
        <v>7036.33</v>
      </c>
      <c r="F2216" s="138">
        <f t="shared" si="1010"/>
        <v>46223</v>
      </c>
      <c r="G2216" s="139">
        <f t="shared" si="1015"/>
        <v>5.5994226220676957E-3</v>
      </c>
      <c r="H2216" s="140">
        <f t="shared" si="1028"/>
        <v>46286</v>
      </c>
      <c r="I2216" s="140">
        <f t="shared" si="1016"/>
        <v>46286</v>
      </c>
      <c r="J2216" s="141">
        <f t="shared" si="1024"/>
        <v>21</v>
      </c>
      <c r="K2216" s="141">
        <f t="shared" si="1012"/>
        <v>11</v>
      </c>
      <c r="L2216" s="8">
        <f t="shared" si="1025"/>
        <v>1.0029291300000001</v>
      </c>
      <c r="M2216" s="142">
        <f t="shared" si="1011"/>
        <v>1.00559942</v>
      </c>
      <c r="N2216" s="142">
        <f t="shared" si="1032"/>
        <v>1.4940893383331519</v>
      </c>
      <c r="O2216" s="135">
        <f t="shared" si="1008"/>
        <v>1.49846572</v>
      </c>
      <c r="P2216" s="135">
        <f t="shared" si="1017"/>
        <v>602.88963622999995</v>
      </c>
      <c r="Q2216" s="190">
        <f t="shared" si="1029"/>
        <v>0</v>
      </c>
      <c r="R2216" s="191">
        <f t="shared" si="1026"/>
        <v>0</v>
      </c>
      <c r="S2216" s="135">
        <f t="shared" si="1018"/>
        <v>0</v>
      </c>
      <c r="T2216" s="145">
        <f t="shared" si="1027"/>
        <v>7.8600000000000003E-2</v>
      </c>
      <c r="U2216" s="143">
        <f t="shared" si="1033"/>
        <v>11</v>
      </c>
      <c r="V2216" s="143">
        <v>252</v>
      </c>
      <c r="W2216" s="142">
        <f t="shared" si="1019"/>
        <v>1.0033082499999999</v>
      </c>
      <c r="X2216" s="135">
        <f t="shared" si="1020"/>
        <v>1.99450963</v>
      </c>
      <c r="Y2216" s="135">
        <f t="shared" si="1021"/>
        <v>0</v>
      </c>
      <c r="Z2216" s="148" t="str">
        <f t="shared" si="1030"/>
        <v>A+J=</v>
      </c>
      <c r="AA2216" s="140">
        <f t="shared" si="1031"/>
        <v>46286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4"/>
      <c r="DX2216" s="1"/>
      <c r="DY2216" s="1"/>
      <c r="DZ2216" s="1"/>
      <c r="EA2216" s="1"/>
      <c r="EB2216" s="1"/>
      <c r="EC2216" s="1"/>
    </row>
    <row r="2217" spans="1:133" ht="15" x14ac:dyDescent="0.2">
      <c r="A2217" s="134">
        <f t="shared" si="1022"/>
        <v>46270</v>
      </c>
      <c r="B2217" s="135">
        <f t="shared" si="1014"/>
        <v>605.22669400999996</v>
      </c>
      <c r="C2217" s="220">
        <f t="shared" si="1013"/>
        <v>402.3379568750675</v>
      </c>
      <c r="D2217" s="136">
        <f t="shared" si="1023"/>
        <v>6997.15</v>
      </c>
      <c r="E2217" s="137">
        <f t="shared" si="1009"/>
        <v>7036.33</v>
      </c>
      <c r="F2217" s="138">
        <f t="shared" si="1010"/>
        <v>46223</v>
      </c>
      <c r="G2217" s="139">
        <f t="shared" si="1015"/>
        <v>5.5994226220676957E-3</v>
      </c>
      <c r="H2217" s="140">
        <f t="shared" si="1028"/>
        <v>46286</v>
      </c>
      <c r="I2217" s="140">
        <f t="shared" si="1016"/>
        <v>46286</v>
      </c>
      <c r="J2217" s="141">
        <f t="shared" si="1024"/>
        <v>21</v>
      </c>
      <c r="K2217" s="141">
        <f t="shared" si="1012"/>
        <v>12</v>
      </c>
      <c r="L2217" s="8">
        <f t="shared" si="1025"/>
        <v>1.0031958400000001</v>
      </c>
      <c r="M2217" s="142">
        <f t="shared" si="1011"/>
        <v>1.00559942</v>
      </c>
      <c r="N2217" s="142">
        <f t="shared" si="1032"/>
        <v>1.4940893383331519</v>
      </c>
      <c r="O2217" s="135">
        <f t="shared" ref="O2217:O2280" si="1034">TRUNC(TRUNC((L2217*N2217),15),8)</f>
        <v>1.4988642000000001</v>
      </c>
      <c r="P2217" s="135">
        <f t="shared" si="1017"/>
        <v>603.04995985999994</v>
      </c>
      <c r="Q2217" s="190">
        <f t="shared" si="1029"/>
        <v>0</v>
      </c>
      <c r="R2217" s="191">
        <f t="shared" si="1026"/>
        <v>0</v>
      </c>
      <c r="S2217" s="135">
        <f t="shared" si="1018"/>
        <v>0</v>
      </c>
      <c r="T2217" s="145">
        <f t="shared" si="1027"/>
        <v>7.8600000000000003E-2</v>
      </c>
      <c r="U2217" s="143">
        <f t="shared" si="1033"/>
        <v>12</v>
      </c>
      <c r="V2217" s="143">
        <v>252</v>
      </c>
      <c r="W2217" s="142">
        <f t="shared" si="1019"/>
        <v>1.003609542</v>
      </c>
      <c r="X2217" s="135">
        <f t="shared" si="1020"/>
        <v>2.1767341500000001</v>
      </c>
      <c r="Y2217" s="135">
        <f t="shared" si="1021"/>
        <v>0</v>
      </c>
      <c r="Z2217" s="148" t="str">
        <f t="shared" si="1030"/>
        <v>A+J=</v>
      </c>
      <c r="AA2217" s="140">
        <f t="shared" si="1031"/>
        <v>46286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4"/>
      <c r="DX2217" s="1"/>
      <c r="DY2217" s="1"/>
      <c r="DZ2217" s="1"/>
      <c r="EA2217" s="1"/>
      <c r="EB2217" s="1"/>
      <c r="EC2217" s="1"/>
    </row>
    <row r="2218" spans="1:133" ht="15" x14ac:dyDescent="0.2">
      <c r="A2218" s="134">
        <f t="shared" si="1022"/>
        <v>46271</v>
      </c>
      <c r="B2218" s="135">
        <f t="shared" si="1014"/>
        <v>605.22669400999996</v>
      </c>
      <c r="C2218" s="220">
        <f t="shared" si="1013"/>
        <v>402.3379568750675</v>
      </c>
      <c r="D2218" s="136">
        <f t="shared" si="1023"/>
        <v>6997.15</v>
      </c>
      <c r="E2218" s="137">
        <f t="shared" ref="E2218:E2281" si="1035">IF($K2218=1,VLOOKUP($A2217,$AO$10:$AS$131,4),E2217)</f>
        <v>7036.33</v>
      </c>
      <c r="F2218" s="138">
        <f t="shared" ref="F2218:F2281" si="1036">IF($K2218=1,VLOOKUP($A2217,$AO$10:$AS$131,5),F2217)</f>
        <v>46223</v>
      </c>
      <c r="G2218" s="139">
        <f t="shared" si="1015"/>
        <v>5.5994226220676957E-3</v>
      </c>
      <c r="H2218" s="140">
        <f t="shared" si="1028"/>
        <v>46286</v>
      </c>
      <c r="I2218" s="140">
        <f t="shared" si="1016"/>
        <v>46286</v>
      </c>
      <c r="J2218" s="141">
        <f t="shared" si="1024"/>
        <v>21</v>
      </c>
      <c r="K2218" s="141">
        <f t="shared" si="1012"/>
        <v>12</v>
      </c>
      <c r="L2218" s="8">
        <f t="shared" si="1025"/>
        <v>1.0031958400000001</v>
      </c>
      <c r="M2218" s="142">
        <f t="shared" ref="M2218:M2281" si="1037">IF(I2218&gt;I2217,L2217,M2217)</f>
        <v>1.00559942</v>
      </c>
      <c r="N2218" s="142">
        <f t="shared" si="1032"/>
        <v>1.4940893383331519</v>
      </c>
      <c r="O2218" s="135">
        <f t="shared" si="1034"/>
        <v>1.4988642000000001</v>
      </c>
      <c r="P2218" s="135">
        <f t="shared" si="1017"/>
        <v>603.04995985999994</v>
      </c>
      <c r="Q2218" s="190">
        <f t="shared" si="1029"/>
        <v>0</v>
      </c>
      <c r="R2218" s="191">
        <f t="shared" si="1026"/>
        <v>0</v>
      </c>
      <c r="S2218" s="135">
        <f t="shared" si="1018"/>
        <v>0</v>
      </c>
      <c r="T2218" s="145">
        <f t="shared" si="1027"/>
        <v>7.8600000000000003E-2</v>
      </c>
      <c r="U2218" s="143">
        <f t="shared" si="1033"/>
        <v>12</v>
      </c>
      <c r="V2218" s="143">
        <v>252</v>
      </c>
      <c r="W2218" s="142">
        <f t="shared" si="1019"/>
        <v>1.003609542</v>
      </c>
      <c r="X2218" s="135">
        <f t="shared" si="1020"/>
        <v>2.1767341500000001</v>
      </c>
      <c r="Y2218" s="135">
        <f t="shared" si="1021"/>
        <v>0</v>
      </c>
      <c r="Z2218" s="148" t="str">
        <f t="shared" si="1030"/>
        <v>A+J=</v>
      </c>
      <c r="AA2218" s="140">
        <f t="shared" si="1031"/>
        <v>46286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4"/>
      <c r="DX2218" s="1"/>
      <c r="DY2218" s="1"/>
      <c r="DZ2218" s="1"/>
      <c r="EA2218" s="1"/>
      <c r="EB2218" s="1"/>
      <c r="EC2218" s="1"/>
    </row>
    <row r="2219" spans="1:133" ht="15" x14ac:dyDescent="0.2">
      <c r="A2219" s="134">
        <f t="shared" si="1022"/>
        <v>46272</v>
      </c>
      <c r="B2219" s="135">
        <f t="shared" si="1014"/>
        <v>605.22669400999996</v>
      </c>
      <c r="C2219" s="220">
        <f t="shared" si="1013"/>
        <v>402.3379568750675</v>
      </c>
      <c r="D2219" s="136">
        <f t="shared" si="1023"/>
        <v>6997.15</v>
      </c>
      <c r="E2219" s="137">
        <f t="shared" si="1035"/>
        <v>7036.33</v>
      </c>
      <c r="F2219" s="138">
        <f t="shared" si="1036"/>
        <v>46223</v>
      </c>
      <c r="G2219" s="139">
        <f t="shared" si="1015"/>
        <v>5.5994226220676957E-3</v>
      </c>
      <c r="H2219" s="140">
        <f t="shared" si="1028"/>
        <v>46286</v>
      </c>
      <c r="I2219" s="140">
        <f t="shared" si="1016"/>
        <v>46286</v>
      </c>
      <c r="J2219" s="141">
        <f t="shared" si="1024"/>
        <v>21</v>
      </c>
      <c r="K2219" s="141">
        <f t="shared" si="1012"/>
        <v>12</v>
      </c>
      <c r="L2219" s="8">
        <f t="shared" si="1025"/>
        <v>1.0031958400000001</v>
      </c>
      <c r="M2219" s="142">
        <f t="shared" si="1037"/>
        <v>1.00559942</v>
      </c>
      <c r="N2219" s="142">
        <f t="shared" si="1032"/>
        <v>1.4940893383331519</v>
      </c>
      <c r="O2219" s="135">
        <f t="shared" si="1034"/>
        <v>1.4988642000000001</v>
      </c>
      <c r="P2219" s="135">
        <f t="shared" si="1017"/>
        <v>603.04995985999994</v>
      </c>
      <c r="Q2219" s="190">
        <f t="shared" si="1029"/>
        <v>0</v>
      </c>
      <c r="R2219" s="191">
        <f t="shared" si="1026"/>
        <v>0</v>
      </c>
      <c r="S2219" s="135">
        <f t="shared" si="1018"/>
        <v>0</v>
      </c>
      <c r="T2219" s="145">
        <f t="shared" si="1027"/>
        <v>7.8600000000000003E-2</v>
      </c>
      <c r="U2219" s="143">
        <f t="shared" si="1033"/>
        <v>12</v>
      </c>
      <c r="V2219" s="143">
        <v>252</v>
      </c>
      <c r="W2219" s="142">
        <f t="shared" si="1019"/>
        <v>1.003609542</v>
      </c>
      <c r="X2219" s="135">
        <f t="shared" si="1020"/>
        <v>2.1767341500000001</v>
      </c>
      <c r="Y2219" s="135">
        <f t="shared" si="1021"/>
        <v>0</v>
      </c>
      <c r="Z2219" s="148" t="str">
        <f t="shared" si="1030"/>
        <v>A+J=</v>
      </c>
      <c r="AA2219" s="140">
        <f t="shared" si="1031"/>
        <v>46286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4"/>
      <c r="DX2219" s="1"/>
      <c r="DY2219" s="1"/>
      <c r="DZ2219" s="1"/>
      <c r="EA2219" s="1"/>
      <c r="EB2219" s="1"/>
      <c r="EC2219" s="1"/>
    </row>
    <row r="2220" spans="1:133" ht="15" x14ac:dyDescent="0.2">
      <c r="A2220" s="134">
        <f t="shared" si="1022"/>
        <v>46273</v>
      </c>
      <c r="B2220" s="135">
        <f t="shared" si="1014"/>
        <v>605.22669400999996</v>
      </c>
      <c r="C2220" s="220">
        <f t="shared" si="1013"/>
        <v>402.3379568750675</v>
      </c>
      <c r="D2220" s="136">
        <f t="shared" si="1023"/>
        <v>6997.15</v>
      </c>
      <c r="E2220" s="137">
        <f t="shared" si="1035"/>
        <v>7036.33</v>
      </c>
      <c r="F2220" s="138">
        <f t="shared" si="1036"/>
        <v>46223</v>
      </c>
      <c r="G2220" s="139">
        <f t="shared" si="1015"/>
        <v>5.5994226220676957E-3</v>
      </c>
      <c r="H2220" s="140">
        <f t="shared" si="1028"/>
        <v>46286</v>
      </c>
      <c r="I2220" s="140">
        <f t="shared" si="1016"/>
        <v>46286</v>
      </c>
      <c r="J2220" s="141">
        <f t="shared" si="1024"/>
        <v>21</v>
      </c>
      <c r="K2220" s="141">
        <f t="shared" si="1012"/>
        <v>12</v>
      </c>
      <c r="L2220" s="8">
        <f t="shared" si="1025"/>
        <v>1.0031958400000001</v>
      </c>
      <c r="M2220" s="142">
        <f t="shared" si="1037"/>
        <v>1.00559942</v>
      </c>
      <c r="N2220" s="142">
        <f t="shared" si="1032"/>
        <v>1.4940893383331519</v>
      </c>
      <c r="O2220" s="135">
        <f t="shared" si="1034"/>
        <v>1.4988642000000001</v>
      </c>
      <c r="P2220" s="135">
        <f t="shared" si="1017"/>
        <v>603.04995985999994</v>
      </c>
      <c r="Q2220" s="190">
        <f t="shared" si="1029"/>
        <v>0</v>
      </c>
      <c r="R2220" s="191">
        <f t="shared" si="1026"/>
        <v>0</v>
      </c>
      <c r="S2220" s="135">
        <f t="shared" si="1018"/>
        <v>0</v>
      </c>
      <c r="T2220" s="145">
        <f t="shared" si="1027"/>
        <v>7.8600000000000003E-2</v>
      </c>
      <c r="U2220" s="143">
        <f t="shared" si="1033"/>
        <v>12</v>
      </c>
      <c r="V2220" s="143">
        <v>252</v>
      </c>
      <c r="W2220" s="142">
        <f t="shared" si="1019"/>
        <v>1.003609542</v>
      </c>
      <c r="X2220" s="135">
        <f t="shared" si="1020"/>
        <v>2.1767341500000001</v>
      </c>
      <c r="Y2220" s="135">
        <f t="shared" si="1021"/>
        <v>0</v>
      </c>
      <c r="Z2220" s="148" t="str">
        <f t="shared" si="1030"/>
        <v>A+J=</v>
      </c>
      <c r="AA2220" s="140">
        <f t="shared" si="1031"/>
        <v>46286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4"/>
      <c r="DX2220" s="1"/>
      <c r="DY2220" s="1"/>
      <c r="DZ2220" s="1"/>
      <c r="EA2220" s="1"/>
      <c r="EB2220" s="1"/>
      <c r="EC2220" s="1"/>
    </row>
    <row r="2221" spans="1:133" ht="15" x14ac:dyDescent="0.2">
      <c r="A2221" s="134">
        <f t="shared" si="1022"/>
        <v>46274</v>
      </c>
      <c r="B2221" s="135">
        <f t="shared" si="1014"/>
        <v>605.56944153000006</v>
      </c>
      <c r="C2221" s="220">
        <f t="shared" si="1013"/>
        <v>402.3379568750675</v>
      </c>
      <c r="D2221" s="136">
        <f t="shared" si="1023"/>
        <v>6997.15</v>
      </c>
      <c r="E2221" s="137">
        <f t="shared" si="1035"/>
        <v>7036.33</v>
      </c>
      <c r="F2221" s="138">
        <f t="shared" si="1036"/>
        <v>46223</v>
      </c>
      <c r="G2221" s="139">
        <f t="shared" si="1015"/>
        <v>5.5994226220676957E-3</v>
      </c>
      <c r="H2221" s="140">
        <f t="shared" si="1028"/>
        <v>46286</v>
      </c>
      <c r="I2221" s="140">
        <f t="shared" si="1016"/>
        <v>46286</v>
      </c>
      <c r="J2221" s="141">
        <f t="shared" si="1024"/>
        <v>21</v>
      </c>
      <c r="K2221" s="141">
        <f t="shared" si="1012"/>
        <v>13</v>
      </c>
      <c r="L2221" s="8">
        <f t="shared" si="1025"/>
        <v>1.0034626200000001</v>
      </c>
      <c r="M2221" s="142">
        <f t="shared" si="1037"/>
        <v>1.00559942</v>
      </c>
      <c r="N2221" s="142">
        <f t="shared" si="1032"/>
        <v>1.4940893383331519</v>
      </c>
      <c r="O2221" s="135">
        <f t="shared" si="1034"/>
        <v>1.4992627999999999</v>
      </c>
      <c r="P2221" s="135">
        <f t="shared" si="1017"/>
        <v>603.21033177000004</v>
      </c>
      <c r="Q2221" s="190">
        <f t="shared" si="1029"/>
        <v>0</v>
      </c>
      <c r="R2221" s="191">
        <f t="shared" si="1026"/>
        <v>0</v>
      </c>
      <c r="S2221" s="135">
        <f t="shared" si="1018"/>
        <v>0</v>
      </c>
      <c r="T2221" s="145">
        <f t="shared" si="1027"/>
        <v>7.8600000000000003E-2</v>
      </c>
      <c r="U2221" s="143">
        <f t="shared" si="1033"/>
        <v>13</v>
      </c>
      <c r="V2221" s="143">
        <v>252</v>
      </c>
      <c r="W2221" s="142">
        <f t="shared" si="1019"/>
        <v>1.0039109239999999</v>
      </c>
      <c r="X2221" s="135">
        <f t="shared" si="1020"/>
        <v>2.3591097599999999</v>
      </c>
      <c r="Y2221" s="135">
        <f t="shared" si="1021"/>
        <v>0</v>
      </c>
      <c r="Z2221" s="148" t="str">
        <f t="shared" si="1030"/>
        <v>A+J=</v>
      </c>
      <c r="AA2221" s="140">
        <f t="shared" si="1031"/>
        <v>46286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4"/>
      <c r="DX2221" s="1"/>
      <c r="DY2221" s="1"/>
      <c r="DZ2221" s="1"/>
      <c r="EA2221" s="1"/>
      <c r="EB2221" s="1"/>
      <c r="EC2221" s="1"/>
    </row>
    <row r="2222" spans="1:133" ht="15" x14ac:dyDescent="0.2">
      <c r="A2222" s="134">
        <f t="shared" si="1022"/>
        <v>46275</v>
      </c>
      <c r="B2222" s="135">
        <f t="shared" si="1014"/>
        <v>605.91237697999998</v>
      </c>
      <c r="C2222" s="220">
        <f t="shared" si="1013"/>
        <v>402.3379568750675</v>
      </c>
      <c r="D2222" s="136">
        <f t="shared" si="1023"/>
        <v>6997.15</v>
      </c>
      <c r="E2222" s="137">
        <f t="shared" si="1035"/>
        <v>7036.33</v>
      </c>
      <c r="F2222" s="138">
        <f t="shared" si="1036"/>
        <v>46223</v>
      </c>
      <c r="G2222" s="139">
        <f t="shared" si="1015"/>
        <v>5.5994226220676957E-3</v>
      </c>
      <c r="H2222" s="140">
        <f t="shared" si="1028"/>
        <v>46286</v>
      </c>
      <c r="I2222" s="140">
        <f t="shared" si="1016"/>
        <v>46286</v>
      </c>
      <c r="J2222" s="141">
        <f t="shared" si="1024"/>
        <v>21</v>
      </c>
      <c r="K2222" s="141">
        <f t="shared" ref="K2222:K2285" si="1038">(J2222-(NETWORKDAYS(A2222,I2222,AD$148:AD$502)-1))</f>
        <v>14</v>
      </c>
      <c r="L2222" s="8">
        <f t="shared" si="1025"/>
        <v>1.0037294699999999</v>
      </c>
      <c r="M2222" s="142">
        <f t="shared" si="1037"/>
        <v>1.00559942</v>
      </c>
      <c r="N2222" s="142">
        <f t="shared" si="1032"/>
        <v>1.4940893383331519</v>
      </c>
      <c r="O2222" s="135">
        <f t="shared" si="1034"/>
        <v>1.49966149</v>
      </c>
      <c r="P2222" s="135">
        <f t="shared" si="1017"/>
        <v>603.37073988999998</v>
      </c>
      <c r="Q2222" s="190">
        <f t="shared" si="1029"/>
        <v>0</v>
      </c>
      <c r="R2222" s="191">
        <f t="shared" si="1026"/>
        <v>0</v>
      </c>
      <c r="S2222" s="135">
        <f t="shared" si="1018"/>
        <v>0</v>
      </c>
      <c r="T2222" s="145">
        <f t="shared" si="1027"/>
        <v>7.8600000000000003E-2</v>
      </c>
      <c r="U2222" s="143">
        <f t="shared" si="1033"/>
        <v>14</v>
      </c>
      <c r="V2222" s="143">
        <v>252</v>
      </c>
      <c r="W2222" s="142">
        <f t="shared" si="1019"/>
        <v>1.0042123970000001</v>
      </c>
      <c r="X2222" s="135">
        <f t="shared" si="1020"/>
        <v>2.54163709</v>
      </c>
      <c r="Y2222" s="135">
        <f t="shared" si="1021"/>
        <v>0</v>
      </c>
      <c r="Z2222" s="148" t="str">
        <f t="shared" si="1030"/>
        <v>A+J=</v>
      </c>
      <c r="AA2222" s="140">
        <f t="shared" si="1031"/>
        <v>46286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4"/>
      <c r="DX2222" s="1"/>
      <c r="DY2222" s="1"/>
      <c r="DZ2222" s="1"/>
      <c r="EA2222" s="1"/>
      <c r="EB2222" s="1"/>
      <c r="EC2222" s="1"/>
    </row>
    <row r="2223" spans="1:133" ht="15" x14ac:dyDescent="0.2">
      <c r="A2223" s="134">
        <f t="shared" si="1022"/>
        <v>46276</v>
      </c>
      <c r="B2223" s="135">
        <f t="shared" si="1014"/>
        <v>606.25551257000006</v>
      </c>
      <c r="C2223" s="220">
        <f t="shared" si="1013"/>
        <v>402.3379568750675</v>
      </c>
      <c r="D2223" s="136">
        <f t="shared" si="1023"/>
        <v>6997.15</v>
      </c>
      <c r="E2223" s="137">
        <f t="shared" si="1035"/>
        <v>7036.33</v>
      </c>
      <c r="F2223" s="138">
        <f t="shared" si="1036"/>
        <v>46223</v>
      </c>
      <c r="G2223" s="139">
        <f t="shared" si="1015"/>
        <v>5.5994226220676957E-3</v>
      </c>
      <c r="H2223" s="140">
        <f t="shared" si="1028"/>
        <v>46286</v>
      </c>
      <c r="I2223" s="140">
        <f t="shared" si="1016"/>
        <v>46286</v>
      </c>
      <c r="J2223" s="141">
        <f t="shared" si="1024"/>
        <v>21</v>
      </c>
      <c r="K2223" s="141">
        <f t="shared" si="1038"/>
        <v>15</v>
      </c>
      <c r="L2223" s="8">
        <f t="shared" si="1025"/>
        <v>1.00399639</v>
      </c>
      <c r="M2223" s="142">
        <f t="shared" si="1037"/>
        <v>1.00559942</v>
      </c>
      <c r="N2223" s="142">
        <f t="shared" si="1032"/>
        <v>1.4940893383331519</v>
      </c>
      <c r="O2223" s="135">
        <f t="shared" si="1034"/>
        <v>1.5000602999999999</v>
      </c>
      <c r="P2223" s="135">
        <f t="shared" si="1017"/>
        <v>603.53119629000003</v>
      </c>
      <c r="Q2223" s="190">
        <f t="shared" si="1029"/>
        <v>0</v>
      </c>
      <c r="R2223" s="191">
        <f t="shared" si="1026"/>
        <v>0</v>
      </c>
      <c r="S2223" s="135">
        <f t="shared" si="1018"/>
        <v>0</v>
      </c>
      <c r="T2223" s="145">
        <f t="shared" si="1027"/>
        <v>7.8600000000000003E-2</v>
      </c>
      <c r="U2223" s="143">
        <f t="shared" si="1033"/>
        <v>15</v>
      </c>
      <c r="V2223" s="143">
        <v>252</v>
      </c>
      <c r="W2223" s="142">
        <f t="shared" si="1019"/>
        <v>1.004513961</v>
      </c>
      <c r="X2223" s="135">
        <f t="shared" si="1020"/>
        <v>2.72431628</v>
      </c>
      <c r="Y2223" s="135">
        <f t="shared" si="1021"/>
        <v>0</v>
      </c>
      <c r="Z2223" s="148" t="str">
        <f t="shared" si="1030"/>
        <v>A+J=</v>
      </c>
      <c r="AA2223" s="140">
        <f t="shared" si="1031"/>
        <v>46286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4"/>
      <c r="DX2223" s="1"/>
      <c r="DY2223" s="1"/>
      <c r="DZ2223" s="1"/>
      <c r="EA2223" s="1"/>
      <c r="EB2223" s="1"/>
      <c r="EC2223" s="1"/>
    </row>
    <row r="2224" spans="1:133" ht="15" x14ac:dyDescent="0.2">
      <c r="A2224" s="134">
        <f t="shared" si="1022"/>
        <v>46277</v>
      </c>
      <c r="B2224" s="135">
        <f t="shared" si="1014"/>
        <v>606.59883565000007</v>
      </c>
      <c r="C2224" s="220">
        <f t="shared" si="1013"/>
        <v>402.3379568750675</v>
      </c>
      <c r="D2224" s="136">
        <f t="shared" si="1023"/>
        <v>6997.15</v>
      </c>
      <c r="E2224" s="137">
        <f t="shared" si="1035"/>
        <v>7036.33</v>
      </c>
      <c r="F2224" s="138">
        <f t="shared" si="1036"/>
        <v>46223</v>
      </c>
      <c r="G2224" s="139">
        <f t="shared" si="1015"/>
        <v>5.5994226220676957E-3</v>
      </c>
      <c r="H2224" s="140">
        <f t="shared" si="1028"/>
        <v>46286</v>
      </c>
      <c r="I2224" s="140">
        <f t="shared" si="1016"/>
        <v>46286</v>
      </c>
      <c r="J2224" s="141">
        <f t="shared" si="1024"/>
        <v>21</v>
      </c>
      <c r="K2224" s="141">
        <f t="shared" si="1038"/>
        <v>16</v>
      </c>
      <c r="L2224" s="8">
        <f t="shared" si="1025"/>
        <v>1.00426338</v>
      </c>
      <c r="M2224" s="142">
        <f t="shared" si="1037"/>
        <v>1.00559942</v>
      </c>
      <c r="N2224" s="142">
        <f t="shared" si="1032"/>
        <v>1.4940893383331519</v>
      </c>
      <c r="O2224" s="135">
        <f t="shared" si="1034"/>
        <v>1.5004592000000001</v>
      </c>
      <c r="P2224" s="135">
        <f t="shared" si="1017"/>
        <v>603.69168890000003</v>
      </c>
      <c r="Q2224" s="190">
        <f t="shared" si="1029"/>
        <v>0</v>
      </c>
      <c r="R2224" s="191">
        <f t="shared" si="1026"/>
        <v>0</v>
      </c>
      <c r="S2224" s="135">
        <f t="shared" si="1018"/>
        <v>0</v>
      </c>
      <c r="T2224" s="145">
        <f t="shared" si="1027"/>
        <v>7.8600000000000003E-2</v>
      </c>
      <c r="U2224" s="143">
        <f t="shared" si="1033"/>
        <v>16</v>
      </c>
      <c r="V2224" s="143">
        <v>252</v>
      </c>
      <c r="W2224" s="142">
        <f t="shared" si="1019"/>
        <v>1.0048156150000001</v>
      </c>
      <c r="X2224" s="135">
        <f t="shared" si="1020"/>
        <v>2.9071467499999999</v>
      </c>
      <c r="Y2224" s="135">
        <f t="shared" si="1021"/>
        <v>0</v>
      </c>
      <c r="Z2224" s="148" t="str">
        <f t="shared" si="1030"/>
        <v>A+J=</v>
      </c>
      <c r="AA2224" s="140">
        <f t="shared" si="1031"/>
        <v>46286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4"/>
      <c r="DX2224" s="1"/>
      <c r="DY2224" s="1"/>
      <c r="DZ2224" s="1"/>
      <c r="EA2224" s="1"/>
      <c r="EB2224" s="1"/>
      <c r="EC2224" s="1"/>
    </row>
    <row r="2225" spans="1:133" ht="15" x14ac:dyDescent="0.2">
      <c r="A2225" s="134">
        <f t="shared" si="1022"/>
        <v>46278</v>
      </c>
      <c r="B2225" s="135">
        <f t="shared" si="1014"/>
        <v>606.59883565000007</v>
      </c>
      <c r="C2225" s="220">
        <f t="shared" si="1013"/>
        <v>402.3379568750675</v>
      </c>
      <c r="D2225" s="136">
        <f t="shared" si="1023"/>
        <v>6997.15</v>
      </c>
      <c r="E2225" s="137">
        <f t="shared" si="1035"/>
        <v>7036.33</v>
      </c>
      <c r="F2225" s="138">
        <f t="shared" si="1036"/>
        <v>46223</v>
      </c>
      <c r="G2225" s="139">
        <f t="shared" si="1015"/>
        <v>5.5994226220676957E-3</v>
      </c>
      <c r="H2225" s="140">
        <f t="shared" si="1028"/>
        <v>46286</v>
      </c>
      <c r="I2225" s="140">
        <f t="shared" si="1016"/>
        <v>46286</v>
      </c>
      <c r="J2225" s="141">
        <f t="shared" si="1024"/>
        <v>21</v>
      </c>
      <c r="K2225" s="141">
        <f t="shared" si="1038"/>
        <v>16</v>
      </c>
      <c r="L2225" s="8">
        <f t="shared" si="1025"/>
        <v>1.00426338</v>
      </c>
      <c r="M2225" s="142">
        <f t="shared" si="1037"/>
        <v>1.00559942</v>
      </c>
      <c r="N2225" s="142">
        <f t="shared" si="1032"/>
        <v>1.4940893383331519</v>
      </c>
      <c r="O2225" s="135">
        <f t="shared" si="1034"/>
        <v>1.5004592000000001</v>
      </c>
      <c r="P2225" s="135">
        <f t="shared" si="1017"/>
        <v>603.69168890000003</v>
      </c>
      <c r="Q2225" s="190">
        <f t="shared" si="1029"/>
        <v>0</v>
      </c>
      <c r="R2225" s="191">
        <f t="shared" si="1026"/>
        <v>0</v>
      </c>
      <c r="S2225" s="135">
        <f t="shared" si="1018"/>
        <v>0</v>
      </c>
      <c r="T2225" s="145">
        <f t="shared" si="1027"/>
        <v>7.8600000000000003E-2</v>
      </c>
      <c r="U2225" s="143">
        <f t="shared" si="1033"/>
        <v>16</v>
      </c>
      <c r="V2225" s="143">
        <v>252</v>
      </c>
      <c r="W2225" s="142">
        <f t="shared" si="1019"/>
        <v>1.0048156150000001</v>
      </c>
      <c r="X2225" s="135">
        <f t="shared" si="1020"/>
        <v>2.9071467499999999</v>
      </c>
      <c r="Y2225" s="135">
        <f t="shared" si="1021"/>
        <v>0</v>
      </c>
      <c r="Z2225" s="148" t="str">
        <f t="shared" si="1030"/>
        <v>A+J=</v>
      </c>
      <c r="AA2225" s="140">
        <f t="shared" si="1031"/>
        <v>46286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4"/>
      <c r="DX2225" s="1"/>
      <c r="DY2225" s="1"/>
      <c r="DZ2225" s="1"/>
      <c r="EA2225" s="1"/>
      <c r="EB2225" s="1"/>
      <c r="EC2225" s="1"/>
    </row>
    <row r="2226" spans="1:133" ht="15" x14ac:dyDescent="0.2">
      <c r="A2226" s="134">
        <f t="shared" si="1022"/>
        <v>46279</v>
      </c>
      <c r="B2226" s="135">
        <f t="shared" si="1014"/>
        <v>606.59883565000007</v>
      </c>
      <c r="C2226" s="220">
        <f t="shared" si="1013"/>
        <v>402.3379568750675</v>
      </c>
      <c r="D2226" s="136">
        <f t="shared" si="1023"/>
        <v>6997.15</v>
      </c>
      <c r="E2226" s="137">
        <f t="shared" si="1035"/>
        <v>7036.33</v>
      </c>
      <c r="F2226" s="138">
        <f t="shared" si="1036"/>
        <v>46223</v>
      </c>
      <c r="G2226" s="139">
        <f t="shared" si="1015"/>
        <v>5.5994226220676957E-3</v>
      </c>
      <c r="H2226" s="140">
        <f t="shared" si="1028"/>
        <v>46286</v>
      </c>
      <c r="I2226" s="140">
        <f t="shared" si="1016"/>
        <v>46286</v>
      </c>
      <c r="J2226" s="141">
        <f t="shared" si="1024"/>
        <v>21</v>
      </c>
      <c r="K2226" s="141">
        <f t="shared" si="1038"/>
        <v>16</v>
      </c>
      <c r="L2226" s="8">
        <f t="shared" si="1025"/>
        <v>1.00426338</v>
      </c>
      <c r="M2226" s="142">
        <f t="shared" si="1037"/>
        <v>1.00559942</v>
      </c>
      <c r="N2226" s="142">
        <f t="shared" si="1032"/>
        <v>1.4940893383331519</v>
      </c>
      <c r="O2226" s="135">
        <f t="shared" si="1034"/>
        <v>1.5004592000000001</v>
      </c>
      <c r="P2226" s="135">
        <f t="shared" si="1017"/>
        <v>603.69168890000003</v>
      </c>
      <c r="Q2226" s="190">
        <f t="shared" si="1029"/>
        <v>0</v>
      </c>
      <c r="R2226" s="191">
        <f t="shared" si="1026"/>
        <v>0</v>
      </c>
      <c r="S2226" s="135">
        <f t="shared" si="1018"/>
        <v>0</v>
      </c>
      <c r="T2226" s="145">
        <f t="shared" si="1027"/>
        <v>7.8600000000000003E-2</v>
      </c>
      <c r="U2226" s="143">
        <f t="shared" si="1033"/>
        <v>16</v>
      </c>
      <c r="V2226" s="143">
        <v>252</v>
      </c>
      <c r="W2226" s="142">
        <f t="shared" si="1019"/>
        <v>1.0048156150000001</v>
      </c>
      <c r="X2226" s="135">
        <f t="shared" si="1020"/>
        <v>2.9071467499999999</v>
      </c>
      <c r="Y2226" s="135">
        <f t="shared" si="1021"/>
        <v>0</v>
      </c>
      <c r="Z2226" s="148" t="str">
        <f t="shared" si="1030"/>
        <v>A+J=</v>
      </c>
      <c r="AA2226" s="140">
        <f t="shared" si="1031"/>
        <v>46286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4"/>
      <c r="DX2226" s="1"/>
      <c r="DY2226" s="1"/>
      <c r="DZ2226" s="1"/>
      <c r="EA2226" s="1"/>
      <c r="EB2226" s="1"/>
      <c r="EC2226" s="1"/>
    </row>
    <row r="2227" spans="1:133" ht="15" x14ac:dyDescent="0.2">
      <c r="A2227" s="134">
        <f t="shared" si="1022"/>
        <v>46280</v>
      </c>
      <c r="B2227" s="135">
        <f t="shared" si="1014"/>
        <v>606.94236307000006</v>
      </c>
      <c r="C2227" s="220">
        <f t="shared" si="1013"/>
        <v>402.3379568750675</v>
      </c>
      <c r="D2227" s="136">
        <f t="shared" si="1023"/>
        <v>6997.15</v>
      </c>
      <c r="E2227" s="137">
        <f t="shared" si="1035"/>
        <v>7036.33</v>
      </c>
      <c r="F2227" s="138">
        <f t="shared" si="1036"/>
        <v>46223</v>
      </c>
      <c r="G2227" s="139">
        <f t="shared" si="1015"/>
        <v>5.5994226220676957E-3</v>
      </c>
      <c r="H2227" s="140">
        <f t="shared" si="1028"/>
        <v>46286</v>
      </c>
      <c r="I2227" s="140">
        <f t="shared" si="1016"/>
        <v>46286</v>
      </c>
      <c r="J2227" s="141">
        <f t="shared" si="1024"/>
        <v>21</v>
      </c>
      <c r="K2227" s="141">
        <f t="shared" si="1038"/>
        <v>17</v>
      </c>
      <c r="L2227" s="8">
        <f t="shared" si="1025"/>
        <v>1.0045304500000001</v>
      </c>
      <c r="M2227" s="142">
        <f t="shared" si="1037"/>
        <v>1.00559942</v>
      </c>
      <c r="N2227" s="142">
        <f t="shared" si="1032"/>
        <v>1.4940893383331519</v>
      </c>
      <c r="O2227" s="135">
        <f t="shared" si="1034"/>
        <v>1.50085823</v>
      </c>
      <c r="P2227" s="135">
        <f t="shared" si="1017"/>
        <v>603.85223381000003</v>
      </c>
      <c r="Q2227" s="190">
        <f t="shared" si="1029"/>
        <v>0</v>
      </c>
      <c r="R2227" s="191">
        <f t="shared" si="1026"/>
        <v>0</v>
      </c>
      <c r="S2227" s="135">
        <f t="shared" si="1018"/>
        <v>0</v>
      </c>
      <c r="T2227" s="145">
        <f t="shared" si="1027"/>
        <v>7.8600000000000003E-2</v>
      </c>
      <c r="U2227" s="143">
        <f t="shared" si="1033"/>
        <v>17</v>
      </c>
      <c r="V2227" s="143">
        <v>252</v>
      </c>
      <c r="W2227" s="142">
        <f t="shared" si="1019"/>
        <v>1.0051173600000001</v>
      </c>
      <c r="X2227" s="135">
        <f t="shared" si="1020"/>
        <v>3.0901292599999999</v>
      </c>
      <c r="Y2227" s="135">
        <f t="shared" si="1021"/>
        <v>0</v>
      </c>
      <c r="Z2227" s="148" t="str">
        <f t="shared" si="1030"/>
        <v>A+J=</v>
      </c>
      <c r="AA2227" s="140">
        <f t="shared" si="1031"/>
        <v>46286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4"/>
      <c r="DX2227" s="1"/>
      <c r="DY2227" s="1"/>
      <c r="DZ2227" s="1"/>
      <c r="EA2227" s="1"/>
      <c r="EB2227" s="1"/>
      <c r="EC2227" s="1"/>
    </row>
    <row r="2228" spans="1:133" ht="15" x14ac:dyDescent="0.2">
      <c r="A2228" s="134">
        <f t="shared" si="1022"/>
        <v>46281</v>
      </c>
      <c r="B2228" s="135">
        <f t="shared" si="1014"/>
        <v>607.28607877000002</v>
      </c>
      <c r="C2228" s="220">
        <f t="shared" si="1013"/>
        <v>402.3379568750675</v>
      </c>
      <c r="D2228" s="136">
        <f t="shared" si="1023"/>
        <v>6997.15</v>
      </c>
      <c r="E2228" s="137">
        <f t="shared" si="1035"/>
        <v>7036.33</v>
      </c>
      <c r="F2228" s="138">
        <f t="shared" si="1036"/>
        <v>46223</v>
      </c>
      <c r="G2228" s="139">
        <f t="shared" si="1015"/>
        <v>5.5994226220676957E-3</v>
      </c>
      <c r="H2228" s="140">
        <f t="shared" si="1028"/>
        <v>46286</v>
      </c>
      <c r="I2228" s="140">
        <f t="shared" si="1016"/>
        <v>46286</v>
      </c>
      <c r="J2228" s="141">
        <f t="shared" si="1024"/>
        <v>21</v>
      </c>
      <c r="K2228" s="141">
        <f t="shared" si="1038"/>
        <v>18</v>
      </c>
      <c r="L2228" s="8">
        <f t="shared" si="1025"/>
        <v>1.00479758</v>
      </c>
      <c r="M2228" s="142">
        <f t="shared" si="1037"/>
        <v>1.00559942</v>
      </c>
      <c r="N2228" s="142">
        <f t="shared" si="1032"/>
        <v>1.4940893383331519</v>
      </c>
      <c r="O2228" s="135">
        <f t="shared" si="1034"/>
        <v>1.5012573499999999</v>
      </c>
      <c r="P2228" s="135">
        <f t="shared" si="1017"/>
        <v>604.01281494</v>
      </c>
      <c r="Q2228" s="190">
        <f t="shared" si="1029"/>
        <v>0</v>
      </c>
      <c r="R2228" s="191">
        <f t="shared" si="1026"/>
        <v>0</v>
      </c>
      <c r="S2228" s="135">
        <f t="shared" si="1018"/>
        <v>0</v>
      </c>
      <c r="T2228" s="145">
        <f t="shared" si="1027"/>
        <v>7.8600000000000003E-2</v>
      </c>
      <c r="U2228" s="143">
        <f t="shared" si="1033"/>
        <v>18</v>
      </c>
      <c r="V2228" s="143">
        <v>252</v>
      </c>
      <c r="W2228" s="142">
        <f t="shared" si="1019"/>
        <v>1.0054191960000001</v>
      </c>
      <c r="X2228" s="135">
        <f t="shared" si="1020"/>
        <v>3.2732638299999999</v>
      </c>
      <c r="Y2228" s="135">
        <f t="shared" si="1021"/>
        <v>0</v>
      </c>
      <c r="Z2228" s="148" t="str">
        <f t="shared" si="1030"/>
        <v>A+J=</v>
      </c>
      <c r="AA2228" s="140">
        <f t="shared" si="1031"/>
        <v>46286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4"/>
      <c r="DX2228" s="1"/>
      <c r="DY2228" s="1"/>
      <c r="DZ2228" s="1"/>
      <c r="EA2228" s="1"/>
      <c r="EB2228" s="1"/>
      <c r="EC2228" s="1"/>
    </row>
    <row r="2229" spans="1:133" ht="15" x14ac:dyDescent="0.2">
      <c r="A2229" s="134">
        <f t="shared" si="1022"/>
        <v>46282</v>
      </c>
      <c r="B2229" s="135">
        <f t="shared" si="1014"/>
        <v>607.62999028000002</v>
      </c>
      <c r="C2229" s="220">
        <f t="shared" si="1013"/>
        <v>402.3379568750675</v>
      </c>
      <c r="D2229" s="136">
        <f t="shared" si="1023"/>
        <v>6997.15</v>
      </c>
      <c r="E2229" s="137">
        <f t="shared" si="1035"/>
        <v>7036.33</v>
      </c>
      <c r="F2229" s="138">
        <f t="shared" si="1036"/>
        <v>46223</v>
      </c>
      <c r="G2229" s="139">
        <f t="shared" si="1015"/>
        <v>5.5994226220676957E-3</v>
      </c>
      <c r="H2229" s="140">
        <f t="shared" si="1028"/>
        <v>46286</v>
      </c>
      <c r="I2229" s="140">
        <f t="shared" si="1016"/>
        <v>46286</v>
      </c>
      <c r="J2229" s="141">
        <f t="shared" si="1024"/>
        <v>21</v>
      </c>
      <c r="K2229" s="141">
        <f t="shared" si="1038"/>
        <v>19</v>
      </c>
      <c r="L2229" s="8">
        <f t="shared" si="1025"/>
        <v>1.00506479</v>
      </c>
      <c r="M2229" s="142">
        <f t="shared" si="1037"/>
        <v>1.00559942</v>
      </c>
      <c r="N2229" s="142">
        <f t="shared" si="1032"/>
        <v>1.4940893383331519</v>
      </c>
      <c r="O2229" s="135">
        <f t="shared" si="1034"/>
        <v>1.5016565799999999</v>
      </c>
      <c r="P2229" s="135">
        <f t="shared" si="1017"/>
        <v>604.17344032000005</v>
      </c>
      <c r="Q2229" s="190">
        <f t="shared" si="1029"/>
        <v>0</v>
      </c>
      <c r="R2229" s="191">
        <f t="shared" si="1026"/>
        <v>0</v>
      </c>
      <c r="S2229" s="135">
        <f t="shared" si="1018"/>
        <v>0</v>
      </c>
      <c r="T2229" s="145">
        <f t="shared" si="1027"/>
        <v>7.8600000000000003E-2</v>
      </c>
      <c r="U2229" s="143">
        <f t="shared" si="1033"/>
        <v>19</v>
      </c>
      <c r="V2229" s="143">
        <v>252</v>
      </c>
      <c r="W2229" s="142">
        <f t="shared" si="1019"/>
        <v>1.005721122</v>
      </c>
      <c r="X2229" s="135">
        <f t="shared" si="1020"/>
        <v>3.4565499599999998</v>
      </c>
      <c r="Y2229" s="135">
        <f t="shared" si="1021"/>
        <v>0</v>
      </c>
      <c r="Z2229" s="148" t="str">
        <f t="shared" si="1030"/>
        <v>A+J=</v>
      </c>
      <c r="AA2229" s="140">
        <f t="shared" si="1031"/>
        <v>46286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4"/>
      <c r="DX2229" s="1"/>
      <c r="DY2229" s="1"/>
      <c r="DZ2229" s="1"/>
      <c r="EA2229" s="1"/>
      <c r="EB2229" s="1"/>
      <c r="EC2229" s="1"/>
    </row>
    <row r="2230" spans="1:133" ht="15" x14ac:dyDescent="0.2">
      <c r="A2230" s="134">
        <f t="shared" si="1022"/>
        <v>46283</v>
      </c>
      <c r="B2230" s="135">
        <f t="shared" si="1014"/>
        <v>607.97409770000002</v>
      </c>
      <c r="C2230" s="220">
        <f t="shared" si="1013"/>
        <v>402.3379568750675</v>
      </c>
      <c r="D2230" s="136">
        <f t="shared" si="1023"/>
        <v>6997.15</v>
      </c>
      <c r="E2230" s="137">
        <f t="shared" si="1035"/>
        <v>7036.33</v>
      </c>
      <c r="F2230" s="138">
        <f t="shared" si="1036"/>
        <v>46223</v>
      </c>
      <c r="G2230" s="139">
        <f t="shared" si="1015"/>
        <v>5.5994226220676957E-3</v>
      </c>
      <c r="H2230" s="140">
        <f t="shared" si="1028"/>
        <v>46286</v>
      </c>
      <c r="I2230" s="140">
        <f t="shared" si="1016"/>
        <v>46286</v>
      </c>
      <c r="J2230" s="141">
        <f t="shared" si="1024"/>
        <v>21</v>
      </c>
      <c r="K2230" s="141">
        <f t="shared" si="1038"/>
        <v>20</v>
      </c>
      <c r="L2230" s="8">
        <f t="shared" si="1025"/>
        <v>1.0053320699999999</v>
      </c>
      <c r="M2230" s="142">
        <f t="shared" si="1037"/>
        <v>1.00559942</v>
      </c>
      <c r="N2230" s="142">
        <f t="shared" si="1032"/>
        <v>1.4940893383331519</v>
      </c>
      <c r="O2230" s="135">
        <f t="shared" si="1034"/>
        <v>1.5020559200000001</v>
      </c>
      <c r="P2230" s="135">
        <f t="shared" si="1017"/>
        <v>604.33410995999998</v>
      </c>
      <c r="Q2230" s="190">
        <f t="shared" si="1029"/>
        <v>0</v>
      </c>
      <c r="R2230" s="191">
        <f t="shared" si="1026"/>
        <v>0</v>
      </c>
      <c r="S2230" s="135">
        <f t="shared" si="1018"/>
        <v>0</v>
      </c>
      <c r="T2230" s="145">
        <f t="shared" si="1027"/>
        <v>7.8600000000000003E-2</v>
      </c>
      <c r="U2230" s="143">
        <f t="shared" si="1033"/>
        <v>20</v>
      </c>
      <c r="V2230" s="143">
        <v>252</v>
      </c>
      <c r="W2230" s="142">
        <f t="shared" si="1019"/>
        <v>1.006023138</v>
      </c>
      <c r="X2230" s="135">
        <f t="shared" si="1020"/>
        <v>3.63998774</v>
      </c>
      <c r="Y2230" s="135">
        <f t="shared" si="1021"/>
        <v>0</v>
      </c>
      <c r="Z2230" s="148" t="str">
        <f t="shared" si="1030"/>
        <v>A+J=</v>
      </c>
      <c r="AA2230" s="140">
        <f t="shared" si="1031"/>
        <v>46286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4"/>
      <c r="DX2230" s="1"/>
      <c r="DY2230" s="1"/>
      <c r="DZ2230" s="1"/>
      <c r="EA2230" s="1"/>
      <c r="EB2230" s="1"/>
      <c r="EC2230" s="1"/>
    </row>
    <row r="2231" spans="1:133" ht="15" x14ac:dyDescent="0.2">
      <c r="A2231" s="134">
        <f t="shared" si="1022"/>
        <v>46284</v>
      </c>
      <c r="B2231" s="135">
        <f t="shared" si="1014"/>
        <v>608.31840232000002</v>
      </c>
      <c r="C2231" s="220">
        <f t="shared" si="1013"/>
        <v>402.3379568750675</v>
      </c>
      <c r="D2231" s="136">
        <f t="shared" si="1023"/>
        <v>6997.15</v>
      </c>
      <c r="E2231" s="137">
        <f t="shared" si="1035"/>
        <v>7036.33</v>
      </c>
      <c r="F2231" s="138">
        <f t="shared" si="1036"/>
        <v>46223</v>
      </c>
      <c r="G2231" s="139">
        <f t="shared" si="1015"/>
        <v>5.5994226220676957E-3</v>
      </c>
      <c r="H2231" s="140">
        <f t="shared" si="1028"/>
        <v>46286</v>
      </c>
      <c r="I2231" s="140">
        <f t="shared" si="1016"/>
        <v>46286</v>
      </c>
      <c r="J2231" s="141">
        <f t="shared" si="1024"/>
        <v>21</v>
      </c>
      <c r="K2231" s="141">
        <f t="shared" si="1038"/>
        <v>21</v>
      </c>
      <c r="L2231" s="8">
        <f t="shared" si="1025"/>
        <v>1.00559942</v>
      </c>
      <c r="M2231" s="142">
        <f t="shared" si="1037"/>
        <v>1.00559942</v>
      </c>
      <c r="N2231" s="142">
        <f t="shared" si="1032"/>
        <v>1.4940893383331519</v>
      </c>
      <c r="O2231" s="135">
        <f t="shared" si="1034"/>
        <v>1.5024553700000001</v>
      </c>
      <c r="P2231" s="135">
        <f t="shared" si="1017"/>
        <v>604.49482386</v>
      </c>
      <c r="Q2231" s="190">
        <f t="shared" si="1029"/>
        <v>0</v>
      </c>
      <c r="R2231" s="191">
        <f t="shared" si="1026"/>
        <v>0</v>
      </c>
      <c r="S2231" s="135">
        <f t="shared" si="1018"/>
        <v>0</v>
      </c>
      <c r="T2231" s="145">
        <f t="shared" si="1027"/>
        <v>7.8600000000000003E-2</v>
      </c>
      <c r="U2231" s="143">
        <f t="shared" si="1033"/>
        <v>21</v>
      </c>
      <c r="V2231" s="143">
        <v>252</v>
      </c>
      <c r="W2231" s="142">
        <f t="shared" si="1019"/>
        <v>1.0063252460000001</v>
      </c>
      <c r="X2231" s="135">
        <f t="shared" si="1020"/>
        <v>3.8235784599999998</v>
      </c>
      <c r="Y2231" s="135">
        <f t="shared" si="1021"/>
        <v>0</v>
      </c>
      <c r="Z2231" s="148" t="str">
        <f t="shared" si="1030"/>
        <v>A+J=</v>
      </c>
      <c r="AA2231" s="140">
        <f t="shared" si="1031"/>
        <v>46286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4"/>
      <c r="DX2231" s="1"/>
      <c r="DY2231" s="1"/>
      <c r="DZ2231" s="1"/>
      <c r="EA2231" s="1"/>
      <c r="EB2231" s="1"/>
      <c r="EC2231" s="1"/>
    </row>
    <row r="2232" spans="1:133" ht="15" x14ac:dyDescent="0.2">
      <c r="A2232" s="134">
        <f t="shared" si="1022"/>
        <v>46285</v>
      </c>
      <c r="B2232" s="135">
        <f t="shared" si="1014"/>
        <v>608.31840232000002</v>
      </c>
      <c r="C2232" s="220">
        <f t="shared" si="1013"/>
        <v>402.3379568750675</v>
      </c>
      <c r="D2232" s="136">
        <f t="shared" si="1023"/>
        <v>6997.15</v>
      </c>
      <c r="E2232" s="137">
        <f t="shared" si="1035"/>
        <v>7036.33</v>
      </c>
      <c r="F2232" s="138">
        <f t="shared" si="1036"/>
        <v>46223</v>
      </c>
      <c r="G2232" s="139">
        <f t="shared" si="1015"/>
        <v>5.5994226220676957E-3</v>
      </c>
      <c r="H2232" s="140">
        <f t="shared" si="1028"/>
        <v>46315</v>
      </c>
      <c r="I2232" s="140">
        <f t="shared" si="1016"/>
        <v>46286</v>
      </c>
      <c r="J2232" s="141">
        <f t="shared" si="1024"/>
        <v>21</v>
      </c>
      <c r="K2232" s="141">
        <f t="shared" si="1038"/>
        <v>21</v>
      </c>
      <c r="L2232" s="8">
        <f t="shared" si="1025"/>
        <v>1.00559942</v>
      </c>
      <c r="M2232" s="142">
        <f t="shared" si="1037"/>
        <v>1.00559942</v>
      </c>
      <c r="N2232" s="142">
        <f t="shared" si="1032"/>
        <v>1.4940893383331519</v>
      </c>
      <c r="O2232" s="135">
        <f t="shared" si="1034"/>
        <v>1.5024553700000001</v>
      </c>
      <c r="P2232" s="135">
        <f t="shared" si="1017"/>
        <v>604.49482386</v>
      </c>
      <c r="Q2232" s="190">
        <f t="shared" si="1029"/>
        <v>0</v>
      </c>
      <c r="R2232" s="191">
        <f t="shared" si="1026"/>
        <v>0</v>
      </c>
      <c r="S2232" s="135">
        <f t="shared" si="1018"/>
        <v>0</v>
      </c>
      <c r="T2232" s="145">
        <f t="shared" si="1027"/>
        <v>7.8600000000000003E-2</v>
      </c>
      <c r="U2232" s="143">
        <f t="shared" si="1033"/>
        <v>21</v>
      </c>
      <c r="V2232" s="143">
        <v>252</v>
      </c>
      <c r="W2232" s="142">
        <f t="shared" si="1019"/>
        <v>1.0063252460000001</v>
      </c>
      <c r="X2232" s="135">
        <f t="shared" si="1020"/>
        <v>3.8235784599999998</v>
      </c>
      <c r="Y2232" s="135">
        <f t="shared" si="1021"/>
        <v>0</v>
      </c>
      <c r="Z2232" s="148" t="str">
        <f t="shared" si="1030"/>
        <v>A+J=</v>
      </c>
      <c r="AA2232" s="140">
        <f t="shared" si="1031"/>
        <v>46286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4"/>
      <c r="DX2232" s="1"/>
      <c r="DY2232" s="1"/>
      <c r="DZ2232" s="1"/>
      <c r="EA2232" s="1"/>
      <c r="EB2232" s="1"/>
      <c r="EC2232" s="1"/>
    </row>
    <row r="2233" spans="1:133" ht="15" x14ac:dyDescent="0.2">
      <c r="A2233" s="134">
        <f t="shared" si="1022"/>
        <v>46286</v>
      </c>
      <c r="B2233" s="135">
        <f t="shared" si="1014"/>
        <v>608.31840232000002</v>
      </c>
      <c r="C2233" s="220">
        <f t="shared" si="1013"/>
        <v>402.3379568750675</v>
      </c>
      <c r="D2233" s="136">
        <f t="shared" si="1023"/>
        <v>6997.15</v>
      </c>
      <c r="E2233" s="137">
        <f t="shared" si="1035"/>
        <v>7036.33</v>
      </c>
      <c r="F2233" s="138">
        <f t="shared" si="1036"/>
        <v>46223</v>
      </c>
      <c r="G2233" s="139">
        <f t="shared" si="1015"/>
        <v>5.5994226220676957E-3</v>
      </c>
      <c r="H2233" s="140">
        <f t="shared" si="1028"/>
        <v>46315</v>
      </c>
      <c r="I2233" s="140">
        <f t="shared" si="1016"/>
        <v>46286</v>
      </c>
      <c r="J2233" s="141">
        <f t="shared" si="1024"/>
        <v>21</v>
      </c>
      <c r="K2233" s="141">
        <f t="shared" si="1038"/>
        <v>21</v>
      </c>
      <c r="L2233" s="8">
        <f t="shared" si="1025"/>
        <v>1.00559942</v>
      </c>
      <c r="M2233" s="142">
        <f t="shared" si="1037"/>
        <v>1.00559942</v>
      </c>
      <c r="N2233" s="142">
        <f t="shared" si="1032"/>
        <v>1.4940893383331519</v>
      </c>
      <c r="O2233" s="135">
        <f t="shared" si="1034"/>
        <v>1.5024553700000001</v>
      </c>
      <c r="P2233" s="135">
        <f t="shared" si="1017"/>
        <v>604.49482386</v>
      </c>
      <c r="Q2233" s="190">
        <f t="shared" si="1029"/>
        <v>73</v>
      </c>
      <c r="R2233" s="191">
        <f t="shared" si="1026"/>
        <v>2.6481322682402903E-2</v>
      </c>
      <c r="S2233" s="135">
        <f t="shared" si="1018"/>
        <v>16.007822489999999</v>
      </c>
      <c r="T2233" s="145">
        <f t="shared" si="1027"/>
        <v>7.8600000000000003E-2</v>
      </c>
      <c r="U2233" s="143">
        <f t="shared" si="1033"/>
        <v>21</v>
      </c>
      <c r="V2233" s="143">
        <v>252</v>
      </c>
      <c r="W2233" s="142">
        <f t="shared" si="1019"/>
        <v>1.0063252460000001</v>
      </c>
      <c r="X2233" s="135">
        <f t="shared" si="1020"/>
        <v>3.8235784599999998</v>
      </c>
      <c r="Y2233" s="135">
        <f t="shared" si="1021"/>
        <v>19.831400949999999</v>
      </c>
      <c r="Z2233" s="148" t="str">
        <f t="shared" si="1030"/>
        <v>A+J=</v>
      </c>
      <c r="AA2233" s="140">
        <f t="shared" si="1031"/>
        <v>46286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4"/>
      <c r="DX2233" s="1"/>
      <c r="DY2233" s="1"/>
      <c r="DZ2233" s="1"/>
      <c r="EA2233" s="1"/>
      <c r="EB2233" s="1"/>
      <c r="EC2233" s="1"/>
    </row>
    <row r="2234" spans="1:133" ht="15" x14ac:dyDescent="0.2">
      <c r="A2234" s="134">
        <f t="shared" si="1022"/>
        <v>46287</v>
      </c>
      <c r="B2234" s="135">
        <f t="shared" si="1014"/>
        <v>588.82808792000003</v>
      </c>
      <c r="C2234" s="220">
        <f t="shared" si="1013"/>
        <v>391.68351561203019</v>
      </c>
      <c r="D2234" s="136">
        <f t="shared" si="1023"/>
        <v>6997.15</v>
      </c>
      <c r="E2234" s="137">
        <f t="shared" si="1035"/>
        <v>7036.33</v>
      </c>
      <c r="F2234" s="138">
        <f t="shared" si="1036"/>
        <v>46255</v>
      </c>
      <c r="G2234" s="139">
        <f t="shared" si="1015"/>
        <v>5.5994226220676957E-3</v>
      </c>
      <c r="H2234" s="140">
        <f t="shared" si="1028"/>
        <v>46315</v>
      </c>
      <c r="I2234" s="140">
        <f t="shared" si="1016"/>
        <v>46315</v>
      </c>
      <c r="J2234" s="141">
        <f t="shared" si="1024"/>
        <v>20</v>
      </c>
      <c r="K2234" s="141">
        <f t="shared" si="1038"/>
        <v>1</v>
      </c>
      <c r="L2234" s="8">
        <f t="shared" si="1025"/>
        <v>1.0002792199999999</v>
      </c>
      <c r="M2234" s="142">
        <f t="shared" si="1037"/>
        <v>1.00559942</v>
      </c>
      <c r="N2234" s="142">
        <f t="shared" si="1032"/>
        <v>1.5024553720560014</v>
      </c>
      <c r="O2234" s="135">
        <f t="shared" si="1034"/>
        <v>1.50287488</v>
      </c>
      <c r="P2234" s="135">
        <f t="shared" si="1017"/>
        <v>588.65131652000002</v>
      </c>
      <c r="Q2234" s="190">
        <f t="shared" si="1029"/>
        <v>0</v>
      </c>
      <c r="R2234" s="191">
        <f t="shared" si="1026"/>
        <v>0</v>
      </c>
      <c r="S2234" s="135">
        <f t="shared" si="1018"/>
        <v>0</v>
      </c>
      <c r="T2234" s="145">
        <f t="shared" si="1027"/>
        <v>7.8600000000000003E-2</v>
      </c>
      <c r="U2234" s="143">
        <f t="shared" si="1033"/>
        <v>1</v>
      </c>
      <c r="V2234" s="143">
        <v>252</v>
      </c>
      <c r="W2234" s="142">
        <f t="shared" si="1019"/>
        <v>1.0003002990000001</v>
      </c>
      <c r="X2234" s="135">
        <f t="shared" si="1020"/>
        <v>0.1767714</v>
      </c>
      <c r="Y2234" s="135">
        <f t="shared" si="1021"/>
        <v>0</v>
      </c>
      <c r="Z2234" s="148" t="str">
        <f t="shared" si="1030"/>
        <v>A+J=</v>
      </c>
      <c r="AA2234" s="140">
        <f t="shared" si="1031"/>
        <v>46315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4"/>
      <c r="DX2234" s="1"/>
      <c r="DY2234" s="1"/>
      <c r="DZ2234" s="1"/>
      <c r="EA2234" s="1"/>
      <c r="EB2234" s="1"/>
      <c r="EC2234" s="1"/>
    </row>
    <row r="2235" spans="1:133" ht="15" x14ac:dyDescent="0.2">
      <c r="A2235" s="134">
        <f t="shared" si="1022"/>
        <v>46288</v>
      </c>
      <c r="B2235" s="135">
        <f t="shared" si="1014"/>
        <v>589.16938042999993</v>
      </c>
      <c r="C2235" s="220">
        <f t="shared" si="1013"/>
        <v>391.68351561203019</v>
      </c>
      <c r="D2235" s="136">
        <f t="shared" si="1023"/>
        <v>6997.15</v>
      </c>
      <c r="E2235" s="137">
        <f t="shared" si="1035"/>
        <v>7036.33</v>
      </c>
      <c r="F2235" s="138">
        <f t="shared" si="1036"/>
        <v>46255</v>
      </c>
      <c r="G2235" s="139">
        <f t="shared" si="1015"/>
        <v>5.5994226220676957E-3</v>
      </c>
      <c r="H2235" s="140">
        <f t="shared" si="1028"/>
        <v>46315</v>
      </c>
      <c r="I2235" s="140">
        <f t="shared" si="1016"/>
        <v>46315</v>
      </c>
      <c r="J2235" s="141">
        <f t="shared" si="1024"/>
        <v>20</v>
      </c>
      <c r="K2235" s="141">
        <f t="shared" si="1038"/>
        <v>2</v>
      </c>
      <c r="L2235" s="8">
        <f t="shared" si="1025"/>
        <v>1.0005585299999999</v>
      </c>
      <c r="M2235" s="142">
        <f t="shared" si="1037"/>
        <v>1.00559942</v>
      </c>
      <c r="N2235" s="142">
        <f t="shared" si="1032"/>
        <v>1.5024553720560014</v>
      </c>
      <c r="O2235" s="135">
        <f t="shared" si="1034"/>
        <v>1.50329453</v>
      </c>
      <c r="P2235" s="135">
        <f t="shared" si="1017"/>
        <v>588.81568650999998</v>
      </c>
      <c r="Q2235" s="190">
        <f t="shared" si="1029"/>
        <v>0</v>
      </c>
      <c r="R2235" s="191">
        <f t="shared" si="1026"/>
        <v>0</v>
      </c>
      <c r="S2235" s="135">
        <f t="shared" si="1018"/>
        <v>0</v>
      </c>
      <c r="T2235" s="145">
        <f t="shared" si="1027"/>
        <v>7.8600000000000003E-2</v>
      </c>
      <c r="U2235" s="143">
        <f t="shared" si="1033"/>
        <v>2</v>
      </c>
      <c r="V2235" s="143">
        <v>252</v>
      </c>
      <c r="W2235" s="142">
        <f t="shared" si="1019"/>
        <v>1.0006006869999999</v>
      </c>
      <c r="X2235" s="135">
        <f t="shared" si="1020"/>
        <v>0.35369391999999999</v>
      </c>
      <c r="Y2235" s="135">
        <f t="shared" si="1021"/>
        <v>0</v>
      </c>
      <c r="Z2235" s="148" t="str">
        <f t="shared" si="1030"/>
        <v>A+J=</v>
      </c>
      <c r="AA2235" s="140">
        <f t="shared" si="1031"/>
        <v>46315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4"/>
      <c r="DX2235" s="1"/>
      <c r="DY2235" s="1"/>
      <c r="DZ2235" s="1"/>
      <c r="EA2235" s="1"/>
      <c r="EB2235" s="1"/>
      <c r="EC2235" s="1"/>
    </row>
    <row r="2236" spans="1:133" ht="15" x14ac:dyDescent="0.2">
      <c r="A2236" s="134">
        <f t="shared" si="1022"/>
        <v>46289</v>
      </c>
      <c r="B2236" s="135">
        <f t="shared" si="1014"/>
        <v>589.51087233999999</v>
      </c>
      <c r="C2236" s="220">
        <f t="shared" si="1013"/>
        <v>391.68351561203019</v>
      </c>
      <c r="D2236" s="136">
        <f t="shared" si="1023"/>
        <v>6997.15</v>
      </c>
      <c r="E2236" s="137">
        <f t="shared" si="1035"/>
        <v>7036.33</v>
      </c>
      <c r="F2236" s="138">
        <f t="shared" si="1036"/>
        <v>46255</v>
      </c>
      <c r="G2236" s="139">
        <f t="shared" si="1015"/>
        <v>5.5994226220676957E-3</v>
      </c>
      <c r="H2236" s="140">
        <f t="shared" si="1028"/>
        <v>46315</v>
      </c>
      <c r="I2236" s="140">
        <f t="shared" si="1016"/>
        <v>46315</v>
      </c>
      <c r="J2236" s="141">
        <f t="shared" si="1024"/>
        <v>20</v>
      </c>
      <c r="K2236" s="141">
        <f t="shared" si="1038"/>
        <v>3</v>
      </c>
      <c r="L2236" s="8">
        <f t="shared" si="1025"/>
        <v>1.0008379199999999</v>
      </c>
      <c r="M2236" s="142">
        <f t="shared" si="1037"/>
        <v>1.00559942</v>
      </c>
      <c r="N2236" s="142">
        <f t="shared" si="1032"/>
        <v>1.5024553720560014</v>
      </c>
      <c r="O2236" s="135">
        <f t="shared" si="1034"/>
        <v>1.5037142999999999</v>
      </c>
      <c r="P2236" s="135">
        <f t="shared" si="1017"/>
        <v>588.98010350000004</v>
      </c>
      <c r="Q2236" s="190">
        <f t="shared" si="1029"/>
        <v>0</v>
      </c>
      <c r="R2236" s="191">
        <f t="shared" si="1026"/>
        <v>0</v>
      </c>
      <c r="S2236" s="135">
        <f t="shared" si="1018"/>
        <v>0</v>
      </c>
      <c r="T2236" s="145">
        <f t="shared" si="1027"/>
        <v>7.8600000000000003E-2</v>
      </c>
      <c r="U2236" s="143">
        <f t="shared" si="1033"/>
        <v>3</v>
      </c>
      <c r="V2236" s="143">
        <v>252</v>
      </c>
      <c r="W2236" s="142">
        <f t="shared" si="1019"/>
        <v>1.000901166</v>
      </c>
      <c r="X2236" s="135">
        <f t="shared" si="1020"/>
        <v>0.53076884000000002</v>
      </c>
      <c r="Y2236" s="135">
        <f t="shared" si="1021"/>
        <v>0</v>
      </c>
      <c r="Z2236" s="148" t="str">
        <f t="shared" si="1030"/>
        <v>A+J=</v>
      </c>
      <c r="AA2236" s="140">
        <f t="shared" si="1031"/>
        <v>46315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4"/>
      <c r="DX2236" s="1"/>
      <c r="DY2236" s="1"/>
      <c r="DZ2236" s="1"/>
      <c r="EA2236" s="1"/>
      <c r="EB2236" s="1"/>
      <c r="EC2236" s="1"/>
    </row>
    <row r="2237" spans="1:133" ht="15" x14ac:dyDescent="0.2">
      <c r="A2237" s="134">
        <f t="shared" si="1022"/>
        <v>46290</v>
      </c>
      <c r="B2237" s="135">
        <f t="shared" si="1014"/>
        <v>589.85255979999999</v>
      </c>
      <c r="C2237" s="220">
        <f t="shared" si="1013"/>
        <v>391.68351561203019</v>
      </c>
      <c r="D2237" s="136">
        <f t="shared" si="1023"/>
        <v>6997.15</v>
      </c>
      <c r="E2237" s="137">
        <f t="shared" si="1035"/>
        <v>7036.33</v>
      </c>
      <c r="F2237" s="138">
        <f t="shared" si="1036"/>
        <v>46255</v>
      </c>
      <c r="G2237" s="139">
        <f t="shared" si="1015"/>
        <v>5.5994226220676957E-3</v>
      </c>
      <c r="H2237" s="140">
        <f t="shared" si="1028"/>
        <v>46315</v>
      </c>
      <c r="I2237" s="140">
        <f t="shared" si="1016"/>
        <v>46315</v>
      </c>
      <c r="J2237" s="141">
        <f t="shared" si="1024"/>
        <v>20</v>
      </c>
      <c r="K2237" s="141">
        <f t="shared" si="1038"/>
        <v>4</v>
      </c>
      <c r="L2237" s="8">
        <f t="shared" si="1025"/>
        <v>1.0011173799999999</v>
      </c>
      <c r="M2237" s="142">
        <f t="shared" si="1037"/>
        <v>1.00559942</v>
      </c>
      <c r="N2237" s="142">
        <f t="shared" si="1032"/>
        <v>1.5024553720560014</v>
      </c>
      <c r="O2237" s="135">
        <f t="shared" si="1034"/>
        <v>1.5041341800000001</v>
      </c>
      <c r="P2237" s="135">
        <f t="shared" si="1017"/>
        <v>589.14456356999995</v>
      </c>
      <c r="Q2237" s="190">
        <f t="shared" si="1029"/>
        <v>0</v>
      </c>
      <c r="R2237" s="191">
        <f t="shared" si="1026"/>
        <v>0</v>
      </c>
      <c r="S2237" s="135">
        <f t="shared" si="1018"/>
        <v>0</v>
      </c>
      <c r="T2237" s="145">
        <f t="shared" si="1027"/>
        <v>7.8600000000000003E-2</v>
      </c>
      <c r="U2237" s="143">
        <f t="shared" si="1033"/>
        <v>4</v>
      </c>
      <c r="V2237" s="143">
        <v>252</v>
      </c>
      <c r="W2237" s="142">
        <f t="shared" si="1019"/>
        <v>1.0012017360000001</v>
      </c>
      <c r="X2237" s="135">
        <f t="shared" si="1020"/>
        <v>0.70799623</v>
      </c>
      <c r="Y2237" s="135">
        <f t="shared" si="1021"/>
        <v>0</v>
      </c>
      <c r="Z2237" s="148" t="str">
        <f t="shared" si="1030"/>
        <v>A+J=</v>
      </c>
      <c r="AA2237" s="140">
        <f t="shared" si="1031"/>
        <v>46315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4"/>
      <c r="DX2237" s="1"/>
      <c r="DY2237" s="1"/>
      <c r="DZ2237" s="1"/>
      <c r="EA2237" s="1"/>
      <c r="EB2237" s="1"/>
      <c r="EC2237" s="1"/>
    </row>
    <row r="2238" spans="1:133" ht="15" x14ac:dyDescent="0.2">
      <c r="A2238" s="134">
        <f t="shared" si="1022"/>
        <v>46291</v>
      </c>
      <c r="B2238" s="135">
        <f t="shared" si="1014"/>
        <v>590.19444564999992</v>
      </c>
      <c r="C2238" s="220">
        <f t="shared" si="1013"/>
        <v>391.68351561203019</v>
      </c>
      <c r="D2238" s="136">
        <f t="shared" si="1023"/>
        <v>6997.15</v>
      </c>
      <c r="E2238" s="137">
        <f t="shared" si="1035"/>
        <v>7036.33</v>
      </c>
      <c r="F2238" s="138">
        <f t="shared" si="1036"/>
        <v>46255</v>
      </c>
      <c r="G2238" s="139">
        <f t="shared" si="1015"/>
        <v>5.5994226220676957E-3</v>
      </c>
      <c r="H2238" s="140">
        <f t="shared" si="1028"/>
        <v>46315</v>
      </c>
      <c r="I2238" s="140">
        <f t="shared" si="1016"/>
        <v>46315</v>
      </c>
      <c r="J2238" s="141">
        <f t="shared" si="1024"/>
        <v>20</v>
      </c>
      <c r="K2238" s="141">
        <f t="shared" si="1038"/>
        <v>5</v>
      </c>
      <c r="L2238" s="8">
        <f t="shared" si="1025"/>
        <v>1.0013969199999999</v>
      </c>
      <c r="M2238" s="142">
        <f t="shared" si="1037"/>
        <v>1.00559942</v>
      </c>
      <c r="N2238" s="142">
        <f t="shared" si="1032"/>
        <v>1.5024553720560014</v>
      </c>
      <c r="O2238" s="135">
        <f t="shared" si="1034"/>
        <v>1.50455418</v>
      </c>
      <c r="P2238" s="135">
        <f t="shared" si="1017"/>
        <v>589.30907064999997</v>
      </c>
      <c r="Q2238" s="190">
        <f t="shared" si="1029"/>
        <v>0</v>
      </c>
      <c r="R2238" s="191">
        <f t="shared" si="1026"/>
        <v>0</v>
      </c>
      <c r="S2238" s="135">
        <f t="shared" si="1018"/>
        <v>0</v>
      </c>
      <c r="T2238" s="145">
        <f t="shared" si="1027"/>
        <v>7.8600000000000003E-2</v>
      </c>
      <c r="U2238" s="143">
        <f t="shared" si="1033"/>
        <v>5</v>
      </c>
      <c r="V2238" s="143">
        <v>252</v>
      </c>
      <c r="W2238" s="142">
        <f t="shared" si="1019"/>
        <v>1.0015023949999999</v>
      </c>
      <c r="X2238" s="135">
        <f t="shared" si="1020"/>
        <v>0.88537500000000002</v>
      </c>
      <c r="Y2238" s="135">
        <f t="shared" si="1021"/>
        <v>0</v>
      </c>
      <c r="Z2238" s="148" t="str">
        <f t="shared" si="1030"/>
        <v>A+J=</v>
      </c>
      <c r="AA2238" s="140">
        <f t="shared" si="1031"/>
        <v>46315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4"/>
      <c r="DX2238" s="1"/>
      <c r="DY2238" s="1"/>
      <c r="DZ2238" s="1"/>
      <c r="EA2238" s="1"/>
      <c r="EB2238" s="1"/>
      <c r="EC2238" s="1"/>
    </row>
    <row r="2239" spans="1:133" ht="15" x14ac:dyDescent="0.2">
      <c r="A2239" s="134">
        <f t="shared" si="1022"/>
        <v>46292</v>
      </c>
      <c r="B2239" s="135">
        <f t="shared" si="1014"/>
        <v>590.19444564999992</v>
      </c>
      <c r="C2239" s="220">
        <f t="shared" si="1013"/>
        <v>391.68351561203019</v>
      </c>
      <c r="D2239" s="136">
        <f t="shared" si="1023"/>
        <v>6997.15</v>
      </c>
      <c r="E2239" s="137">
        <f t="shared" si="1035"/>
        <v>7036.33</v>
      </c>
      <c r="F2239" s="138">
        <f t="shared" si="1036"/>
        <v>46255</v>
      </c>
      <c r="G2239" s="139">
        <f t="shared" si="1015"/>
        <v>5.5994226220676957E-3</v>
      </c>
      <c r="H2239" s="140">
        <f t="shared" si="1028"/>
        <v>46315</v>
      </c>
      <c r="I2239" s="140">
        <f t="shared" si="1016"/>
        <v>46315</v>
      </c>
      <c r="J2239" s="141">
        <f t="shared" si="1024"/>
        <v>20</v>
      </c>
      <c r="K2239" s="141">
        <f t="shared" si="1038"/>
        <v>5</v>
      </c>
      <c r="L2239" s="8">
        <f t="shared" si="1025"/>
        <v>1.0013969199999999</v>
      </c>
      <c r="M2239" s="142">
        <f t="shared" si="1037"/>
        <v>1.00559942</v>
      </c>
      <c r="N2239" s="142">
        <f t="shared" si="1032"/>
        <v>1.5024553720560014</v>
      </c>
      <c r="O2239" s="135">
        <f t="shared" si="1034"/>
        <v>1.50455418</v>
      </c>
      <c r="P2239" s="135">
        <f t="shared" si="1017"/>
        <v>589.30907064999997</v>
      </c>
      <c r="Q2239" s="190">
        <f t="shared" si="1029"/>
        <v>0</v>
      </c>
      <c r="R2239" s="191">
        <f t="shared" si="1026"/>
        <v>0</v>
      </c>
      <c r="S2239" s="135">
        <f t="shared" si="1018"/>
        <v>0</v>
      </c>
      <c r="T2239" s="145">
        <f t="shared" si="1027"/>
        <v>7.8600000000000003E-2</v>
      </c>
      <c r="U2239" s="143">
        <f t="shared" si="1033"/>
        <v>5</v>
      </c>
      <c r="V2239" s="143">
        <v>252</v>
      </c>
      <c r="W2239" s="142">
        <f t="shared" si="1019"/>
        <v>1.0015023949999999</v>
      </c>
      <c r="X2239" s="135">
        <f t="shared" si="1020"/>
        <v>0.88537500000000002</v>
      </c>
      <c r="Y2239" s="135">
        <f t="shared" si="1021"/>
        <v>0</v>
      </c>
      <c r="Z2239" s="148" t="str">
        <f t="shared" si="1030"/>
        <v>A+J=</v>
      </c>
      <c r="AA2239" s="140">
        <f t="shared" si="1031"/>
        <v>46315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4"/>
      <c r="DX2239" s="1"/>
      <c r="DY2239" s="1"/>
      <c r="DZ2239" s="1"/>
      <c r="EA2239" s="1"/>
      <c r="EB2239" s="1"/>
      <c r="EC2239" s="1"/>
    </row>
    <row r="2240" spans="1:133" ht="15" x14ac:dyDescent="0.2">
      <c r="A2240" s="134">
        <f t="shared" si="1022"/>
        <v>46293</v>
      </c>
      <c r="B2240" s="135">
        <f t="shared" si="1014"/>
        <v>590.19444564999992</v>
      </c>
      <c r="C2240" s="220">
        <f t="shared" si="1013"/>
        <v>391.68351561203019</v>
      </c>
      <c r="D2240" s="136">
        <f t="shared" si="1023"/>
        <v>6997.15</v>
      </c>
      <c r="E2240" s="137">
        <f t="shared" si="1035"/>
        <v>7036.33</v>
      </c>
      <c r="F2240" s="138">
        <f t="shared" si="1036"/>
        <v>46255</v>
      </c>
      <c r="G2240" s="139">
        <f t="shared" si="1015"/>
        <v>5.5994226220676957E-3</v>
      </c>
      <c r="H2240" s="140">
        <f t="shared" si="1028"/>
        <v>46315</v>
      </c>
      <c r="I2240" s="140">
        <f t="shared" si="1016"/>
        <v>46315</v>
      </c>
      <c r="J2240" s="141">
        <f t="shared" si="1024"/>
        <v>20</v>
      </c>
      <c r="K2240" s="141">
        <f t="shared" si="1038"/>
        <v>5</v>
      </c>
      <c r="L2240" s="8">
        <f t="shared" si="1025"/>
        <v>1.0013969199999999</v>
      </c>
      <c r="M2240" s="142">
        <f t="shared" si="1037"/>
        <v>1.00559942</v>
      </c>
      <c r="N2240" s="142">
        <f t="shared" si="1032"/>
        <v>1.5024553720560014</v>
      </c>
      <c r="O2240" s="135">
        <f t="shared" si="1034"/>
        <v>1.50455418</v>
      </c>
      <c r="P2240" s="135">
        <f t="shared" si="1017"/>
        <v>589.30907064999997</v>
      </c>
      <c r="Q2240" s="190">
        <f t="shared" si="1029"/>
        <v>0</v>
      </c>
      <c r="R2240" s="191">
        <f t="shared" si="1026"/>
        <v>0</v>
      </c>
      <c r="S2240" s="135">
        <f t="shared" si="1018"/>
        <v>0</v>
      </c>
      <c r="T2240" s="145">
        <f t="shared" si="1027"/>
        <v>7.8600000000000003E-2</v>
      </c>
      <c r="U2240" s="143">
        <f t="shared" si="1033"/>
        <v>5</v>
      </c>
      <c r="V2240" s="143">
        <v>252</v>
      </c>
      <c r="W2240" s="142">
        <f t="shared" si="1019"/>
        <v>1.0015023949999999</v>
      </c>
      <c r="X2240" s="135">
        <f t="shared" si="1020"/>
        <v>0.88537500000000002</v>
      </c>
      <c r="Y2240" s="135">
        <f t="shared" si="1021"/>
        <v>0</v>
      </c>
      <c r="Z2240" s="148" t="str">
        <f t="shared" si="1030"/>
        <v>A+J=</v>
      </c>
      <c r="AA2240" s="140">
        <f t="shared" si="1031"/>
        <v>46315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4"/>
      <c r="DX2240" s="1"/>
      <c r="DY2240" s="1"/>
      <c r="DZ2240" s="1"/>
      <c r="EA2240" s="1"/>
      <c r="EB2240" s="1"/>
      <c r="EC2240" s="1"/>
    </row>
    <row r="2241" spans="1:133" ht="15" x14ac:dyDescent="0.2">
      <c r="A2241" s="134">
        <f t="shared" si="1022"/>
        <v>46294</v>
      </c>
      <c r="B2241" s="135">
        <f t="shared" si="1014"/>
        <v>590.53652722000004</v>
      </c>
      <c r="C2241" s="220">
        <f t="shared" si="1013"/>
        <v>391.68351561203019</v>
      </c>
      <c r="D2241" s="136">
        <f t="shared" si="1023"/>
        <v>6997.15</v>
      </c>
      <c r="E2241" s="137">
        <f t="shared" si="1035"/>
        <v>7036.33</v>
      </c>
      <c r="F2241" s="138">
        <f t="shared" si="1036"/>
        <v>46255</v>
      </c>
      <c r="G2241" s="139">
        <f t="shared" si="1015"/>
        <v>5.5994226220676957E-3</v>
      </c>
      <c r="H2241" s="140">
        <f t="shared" si="1028"/>
        <v>46315</v>
      </c>
      <c r="I2241" s="140">
        <f t="shared" si="1016"/>
        <v>46315</v>
      </c>
      <c r="J2241" s="141">
        <f t="shared" si="1024"/>
        <v>20</v>
      </c>
      <c r="K2241" s="141">
        <f t="shared" si="1038"/>
        <v>6</v>
      </c>
      <c r="L2241" s="8">
        <f t="shared" si="1025"/>
        <v>1.0016765400000001</v>
      </c>
      <c r="M2241" s="142">
        <f t="shared" si="1037"/>
        <v>1.00559942</v>
      </c>
      <c r="N2241" s="142">
        <f t="shared" si="1032"/>
        <v>1.5024553720560014</v>
      </c>
      <c r="O2241" s="135">
        <f t="shared" si="1034"/>
        <v>1.50497429</v>
      </c>
      <c r="P2241" s="135">
        <f t="shared" si="1017"/>
        <v>589.47362081000006</v>
      </c>
      <c r="Q2241" s="190">
        <f t="shared" si="1029"/>
        <v>0</v>
      </c>
      <c r="R2241" s="191">
        <f t="shared" si="1026"/>
        <v>0</v>
      </c>
      <c r="S2241" s="135">
        <f t="shared" si="1018"/>
        <v>0</v>
      </c>
      <c r="T2241" s="145">
        <f t="shared" si="1027"/>
        <v>7.8600000000000003E-2</v>
      </c>
      <c r="U2241" s="143">
        <f t="shared" si="1033"/>
        <v>6</v>
      </c>
      <c r="V2241" s="143">
        <v>252</v>
      </c>
      <c r="W2241" s="142">
        <f t="shared" si="1019"/>
        <v>1.001803145</v>
      </c>
      <c r="X2241" s="135">
        <f t="shared" si="1020"/>
        <v>1.0629064100000001</v>
      </c>
      <c r="Y2241" s="135">
        <f t="shared" si="1021"/>
        <v>0</v>
      </c>
      <c r="Z2241" s="148" t="str">
        <f t="shared" si="1030"/>
        <v>A+J=</v>
      </c>
      <c r="AA2241" s="140">
        <f t="shared" si="1031"/>
        <v>46315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4"/>
      <c r="DX2241" s="1"/>
      <c r="DY2241" s="1"/>
      <c r="DZ2241" s="1"/>
      <c r="EA2241" s="1"/>
      <c r="EB2241" s="1"/>
      <c r="EC2241" s="1"/>
    </row>
    <row r="2242" spans="1:133" ht="15" x14ac:dyDescent="0.2">
      <c r="A2242" s="134">
        <f t="shared" si="1022"/>
        <v>46295</v>
      </c>
      <c r="B2242" s="135">
        <f t="shared" si="1014"/>
        <v>590.87881185999993</v>
      </c>
      <c r="C2242" s="220">
        <f t="shared" si="1013"/>
        <v>391.68351561203019</v>
      </c>
      <c r="D2242" s="136">
        <f t="shared" si="1023"/>
        <v>6997.15</v>
      </c>
      <c r="E2242" s="137">
        <f t="shared" si="1035"/>
        <v>7036.33</v>
      </c>
      <c r="F2242" s="138">
        <f t="shared" si="1036"/>
        <v>46255</v>
      </c>
      <c r="G2242" s="139">
        <f t="shared" si="1015"/>
        <v>5.5994226220676957E-3</v>
      </c>
      <c r="H2242" s="140">
        <f t="shared" si="1028"/>
        <v>46315</v>
      </c>
      <c r="I2242" s="140">
        <f t="shared" si="1016"/>
        <v>46315</v>
      </c>
      <c r="J2242" s="141">
        <f t="shared" si="1024"/>
        <v>20</v>
      </c>
      <c r="K2242" s="141">
        <f t="shared" si="1038"/>
        <v>7</v>
      </c>
      <c r="L2242" s="8">
        <f t="shared" si="1025"/>
        <v>1.0019562399999999</v>
      </c>
      <c r="M2242" s="142">
        <f t="shared" si="1037"/>
        <v>1.00559942</v>
      </c>
      <c r="N2242" s="142">
        <f t="shared" si="1032"/>
        <v>1.5024553720560014</v>
      </c>
      <c r="O2242" s="135">
        <f t="shared" si="1034"/>
        <v>1.50539453</v>
      </c>
      <c r="P2242" s="135">
        <f t="shared" si="1017"/>
        <v>589.63822188999995</v>
      </c>
      <c r="Q2242" s="190">
        <f t="shared" si="1029"/>
        <v>0</v>
      </c>
      <c r="R2242" s="191">
        <f t="shared" si="1026"/>
        <v>0</v>
      </c>
      <c r="S2242" s="135">
        <f t="shared" si="1018"/>
        <v>0</v>
      </c>
      <c r="T2242" s="145">
        <f t="shared" si="1027"/>
        <v>7.8600000000000003E-2</v>
      </c>
      <c r="U2242" s="143">
        <f t="shared" si="1033"/>
        <v>7</v>
      </c>
      <c r="V2242" s="143">
        <v>252</v>
      </c>
      <c r="W2242" s="142">
        <f t="shared" si="1019"/>
        <v>1.002103985</v>
      </c>
      <c r="X2242" s="135">
        <f t="shared" si="1020"/>
        <v>1.24058997</v>
      </c>
      <c r="Y2242" s="135">
        <f t="shared" si="1021"/>
        <v>0</v>
      </c>
      <c r="Z2242" s="148" t="str">
        <f t="shared" si="1030"/>
        <v>A+J=</v>
      </c>
      <c r="AA2242" s="140">
        <f t="shared" si="1031"/>
        <v>46315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4"/>
      <c r="DX2242" s="1"/>
      <c r="DY2242" s="1"/>
      <c r="DZ2242" s="1"/>
      <c r="EA2242" s="1"/>
      <c r="EB2242" s="1"/>
      <c r="EC2242" s="1"/>
    </row>
    <row r="2243" spans="1:133" ht="15" x14ac:dyDescent="0.2">
      <c r="A2243" s="134">
        <f t="shared" si="1022"/>
        <v>46296</v>
      </c>
      <c r="B2243" s="135">
        <f t="shared" si="1014"/>
        <v>591.22128848</v>
      </c>
      <c r="C2243" s="220">
        <f t="shared" si="1013"/>
        <v>391.68351561203019</v>
      </c>
      <c r="D2243" s="136">
        <f t="shared" si="1023"/>
        <v>6997.15</v>
      </c>
      <c r="E2243" s="137">
        <f t="shared" si="1035"/>
        <v>7036.33</v>
      </c>
      <c r="F2243" s="138">
        <f t="shared" si="1036"/>
        <v>46255</v>
      </c>
      <c r="G2243" s="139">
        <f t="shared" si="1015"/>
        <v>5.5994226220676957E-3</v>
      </c>
      <c r="H2243" s="140">
        <f t="shared" si="1028"/>
        <v>46315</v>
      </c>
      <c r="I2243" s="140">
        <f t="shared" si="1016"/>
        <v>46315</v>
      </c>
      <c r="J2243" s="141">
        <f t="shared" si="1024"/>
        <v>20</v>
      </c>
      <c r="K2243" s="141">
        <f t="shared" si="1038"/>
        <v>8</v>
      </c>
      <c r="L2243" s="8">
        <f t="shared" si="1025"/>
        <v>1.0022360100000001</v>
      </c>
      <c r="M2243" s="142">
        <f t="shared" si="1037"/>
        <v>1.00559942</v>
      </c>
      <c r="N2243" s="142">
        <f t="shared" si="1032"/>
        <v>1.5024553720560014</v>
      </c>
      <c r="O2243" s="135">
        <f t="shared" si="1034"/>
        <v>1.50581487</v>
      </c>
      <c r="P2243" s="135">
        <f t="shared" si="1017"/>
        <v>589.80286214</v>
      </c>
      <c r="Q2243" s="190">
        <f t="shared" si="1029"/>
        <v>0</v>
      </c>
      <c r="R2243" s="191">
        <f t="shared" si="1026"/>
        <v>0</v>
      </c>
      <c r="S2243" s="135">
        <f t="shared" si="1018"/>
        <v>0</v>
      </c>
      <c r="T2243" s="145">
        <f t="shared" si="1027"/>
        <v>7.8600000000000003E-2</v>
      </c>
      <c r="U2243" s="143">
        <f t="shared" si="1033"/>
        <v>8</v>
      </c>
      <c r="V2243" s="143">
        <v>252</v>
      </c>
      <c r="W2243" s="142">
        <f t="shared" si="1019"/>
        <v>1.0024049159999999</v>
      </c>
      <c r="X2243" s="135">
        <f t="shared" si="1020"/>
        <v>1.4184263399999999</v>
      </c>
      <c r="Y2243" s="135">
        <f t="shared" si="1021"/>
        <v>0</v>
      </c>
      <c r="Z2243" s="148" t="str">
        <f t="shared" si="1030"/>
        <v>A+J=</v>
      </c>
      <c r="AA2243" s="140">
        <f t="shared" si="1031"/>
        <v>46315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4"/>
      <c r="DX2243" s="1"/>
      <c r="DY2243" s="1"/>
      <c r="DZ2243" s="1"/>
      <c r="EA2243" s="1"/>
      <c r="EB2243" s="1"/>
      <c r="EC2243" s="1"/>
    </row>
    <row r="2244" spans="1:133" ht="15" x14ac:dyDescent="0.2">
      <c r="A2244" s="134">
        <f t="shared" si="1022"/>
        <v>46297</v>
      </c>
      <c r="B2244" s="135">
        <f t="shared" si="1014"/>
        <v>591.56397226000001</v>
      </c>
      <c r="C2244" s="220">
        <f t="shared" si="1013"/>
        <v>391.68351561203019</v>
      </c>
      <c r="D2244" s="136">
        <f t="shared" si="1023"/>
        <v>6997.15</v>
      </c>
      <c r="E2244" s="137">
        <f t="shared" si="1035"/>
        <v>7036.33</v>
      </c>
      <c r="F2244" s="138">
        <f t="shared" si="1036"/>
        <v>46255</v>
      </c>
      <c r="G2244" s="139">
        <f t="shared" si="1015"/>
        <v>5.5994226220676957E-3</v>
      </c>
      <c r="H2244" s="140">
        <f t="shared" si="1028"/>
        <v>46315</v>
      </c>
      <c r="I2244" s="140">
        <f t="shared" si="1016"/>
        <v>46315</v>
      </c>
      <c r="J2244" s="141">
        <f t="shared" si="1024"/>
        <v>20</v>
      </c>
      <c r="K2244" s="141">
        <f t="shared" si="1038"/>
        <v>9</v>
      </c>
      <c r="L2244" s="8">
        <f t="shared" si="1025"/>
        <v>1.0025158700000001</v>
      </c>
      <c r="M2244" s="142">
        <f t="shared" si="1037"/>
        <v>1.00559942</v>
      </c>
      <c r="N2244" s="142">
        <f t="shared" si="1032"/>
        <v>1.5024553720560014</v>
      </c>
      <c r="O2244" s="135">
        <f t="shared" si="1034"/>
        <v>1.5062353500000001</v>
      </c>
      <c r="P2244" s="135">
        <f t="shared" si="1017"/>
        <v>589.96755722</v>
      </c>
      <c r="Q2244" s="190">
        <f t="shared" si="1029"/>
        <v>0</v>
      </c>
      <c r="R2244" s="191">
        <f t="shared" si="1026"/>
        <v>0</v>
      </c>
      <c r="S2244" s="135">
        <f t="shared" si="1018"/>
        <v>0</v>
      </c>
      <c r="T2244" s="145">
        <f t="shared" si="1027"/>
        <v>7.8600000000000003E-2</v>
      </c>
      <c r="U2244" s="143">
        <f t="shared" si="1033"/>
        <v>9</v>
      </c>
      <c r="V2244" s="143">
        <v>252</v>
      </c>
      <c r="W2244" s="142">
        <f t="shared" si="1019"/>
        <v>1.002705937</v>
      </c>
      <c r="X2244" s="135">
        <f t="shared" si="1020"/>
        <v>1.5964150399999999</v>
      </c>
      <c r="Y2244" s="135">
        <f t="shared" si="1021"/>
        <v>0</v>
      </c>
      <c r="Z2244" s="148" t="str">
        <f t="shared" si="1030"/>
        <v>A+J=</v>
      </c>
      <c r="AA2244" s="140">
        <f t="shared" si="1031"/>
        <v>46315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4"/>
      <c r="DX2244" s="1"/>
      <c r="DY2244" s="1"/>
      <c r="DZ2244" s="1"/>
      <c r="EA2244" s="1"/>
      <c r="EB2244" s="1"/>
      <c r="EC2244" s="1"/>
    </row>
    <row r="2245" spans="1:133" ht="15" x14ac:dyDescent="0.2">
      <c r="A2245" s="134">
        <f t="shared" si="1022"/>
        <v>46298</v>
      </c>
      <c r="B2245" s="135">
        <f t="shared" si="1014"/>
        <v>591.90684760000011</v>
      </c>
      <c r="C2245" s="220">
        <f t="shared" si="1013"/>
        <v>391.68351561203019</v>
      </c>
      <c r="D2245" s="136">
        <f t="shared" si="1023"/>
        <v>6997.15</v>
      </c>
      <c r="E2245" s="137">
        <f t="shared" si="1035"/>
        <v>7036.33</v>
      </c>
      <c r="F2245" s="138">
        <f t="shared" si="1036"/>
        <v>46255</v>
      </c>
      <c r="G2245" s="139">
        <f t="shared" si="1015"/>
        <v>5.5994226220676957E-3</v>
      </c>
      <c r="H2245" s="140">
        <f t="shared" si="1028"/>
        <v>46315</v>
      </c>
      <c r="I2245" s="140">
        <f t="shared" si="1016"/>
        <v>46315</v>
      </c>
      <c r="J2245" s="141">
        <f t="shared" si="1024"/>
        <v>20</v>
      </c>
      <c r="K2245" s="141">
        <f t="shared" si="1038"/>
        <v>10</v>
      </c>
      <c r="L2245" s="8">
        <f t="shared" si="1025"/>
        <v>1.0027957999999999</v>
      </c>
      <c r="M2245" s="142">
        <f t="shared" si="1037"/>
        <v>1.00559942</v>
      </c>
      <c r="N2245" s="142">
        <f t="shared" si="1032"/>
        <v>1.5024553720560014</v>
      </c>
      <c r="O2245" s="135">
        <f t="shared" si="1034"/>
        <v>1.50665593</v>
      </c>
      <c r="P2245" s="135">
        <f t="shared" si="1017"/>
        <v>590.13229148000005</v>
      </c>
      <c r="Q2245" s="190">
        <f t="shared" si="1029"/>
        <v>0</v>
      </c>
      <c r="R2245" s="191">
        <f t="shared" si="1026"/>
        <v>0</v>
      </c>
      <c r="S2245" s="135">
        <f t="shared" si="1018"/>
        <v>0</v>
      </c>
      <c r="T2245" s="145">
        <f t="shared" si="1027"/>
        <v>7.8600000000000003E-2</v>
      </c>
      <c r="U2245" s="143">
        <f t="shared" si="1033"/>
        <v>10</v>
      </c>
      <c r="V2245" s="143">
        <v>252</v>
      </c>
      <c r="W2245" s="142">
        <f t="shared" si="1019"/>
        <v>1.003007048</v>
      </c>
      <c r="X2245" s="135">
        <f t="shared" si="1020"/>
        <v>1.77455612</v>
      </c>
      <c r="Y2245" s="135">
        <f t="shared" si="1021"/>
        <v>0</v>
      </c>
      <c r="Z2245" s="148" t="str">
        <f t="shared" si="1030"/>
        <v>A+J=</v>
      </c>
      <c r="AA2245" s="140">
        <f t="shared" si="1031"/>
        <v>46315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4"/>
      <c r="DX2245" s="1"/>
      <c r="DY2245" s="1"/>
      <c r="DZ2245" s="1"/>
      <c r="EA2245" s="1"/>
      <c r="EB2245" s="1"/>
      <c r="EC2245" s="1"/>
    </row>
    <row r="2246" spans="1:133" ht="15" x14ac:dyDescent="0.2">
      <c r="A2246" s="134">
        <f t="shared" si="1022"/>
        <v>46299</v>
      </c>
      <c r="B2246" s="135">
        <f t="shared" si="1014"/>
        <v>591.90684760000011</v>
      </c>
      <c r="C2246" s="220">
        <f t="shared" si="1013"/>
        <v>391.68351561203019</v>
      </c>
      <c r="D2246" s="136">
        <f t="shared" si="1023"/>
        <v>6997.15</v>
      </c>
      <c r="E2246" s="137">
        <f t="shared" si="1035"/>
        <v>7036.33</v>
      </c>
      <c r="F2246" s="138">
        <f t="shared" si="1036"/>
        <v>46255</v>
      </c>
      <c r="G2246" s="139">
        <f t="shared" si="1015"/>
        <v>5.5994226220676957E-3</v>
      </c>
      <c r="H2246" s="140">
        <f t="shared" si="1028"/>
        <v>46315</v>
      </c>
      <c r="I2246" s="140">
        <f t="shared" si="1016"/>
        <v>46315</v>
      </c>
      <c r="J2246" s="141">
        <f t="shared" si="1024"/>
        <v>20</v>
      </c>
      <c r="K2246" s="141">
        <f t="shared" si="1038"/>
        <v>10</v>
      </c>
      <c r="L2246" s="8">
        <f t="shared" si="1025"/>
        <v>1.0027957999999999</v>
      </c>
      <c r="M2246" s="142">
        <f t="shared" si="1037"/>
        <v>1.00559942</v>
      </c>
      <c r="N2246" s="142">
        <f t="shared" si="1032"/>
        <v>1.5024553720560014</v>
      </c>
      <c r="O2246" s="135">
        <f t="shared" si="1034"/>
        <v>1.50665593</v>
      </c>
      <c r="P2246" s="135">
        <f t="shared" si="1017"/>
        <v>590.13229148000005</v>
      </c>
      <c r="Q2246" s="190">
        <f t="shared" si="1029"/>
        <v>0</v>
      </c>
      <c r="R2246" s="191">
        <f t="shared" si="1026"/>
        <v>0</v>
      </c>
      <c r="S2246" s="135">
        <f t="shared" si="1018"/>
        <v>0</v>
      </c>
      <c r="T2246" s="145">
        <f t="shared" si="1027"/>
        <v>7.8600000000000003E-2</v>
      </c>
      <c r="U2246" s="143">
        <f t="shared" si="1033"/>
        <v>10</v>
      </c>
      <c r="V2246" s="143">
        <v>252</v>
      </c>
      <c r="W2246" s="142">
        <f t="shared" si="1019"/>
        <v>1.003007048</v>
      </c>
      <c r="X2246" s="135">
        <f t="shared" si="1020"/>
        <v>1.77455612</v>
      </c>
      <c r="Y2246" s="135">
        <f t="shared" si="1021"/>
        <v>0</v>
      </c>
      <c r="Z2246" s="148" t="str">
        <f t="shared" si="1030"/>
        <v>A+J=</v>
      </c>
      <c r="AA2246" s="140">
        <f t="shared" si="1031"/>
        <v>46315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4"/>
      <c r="DX2246" s="1"/>
      <c r="DY2246" s="1"/>
      <c r="DZ2246" s="1"/>
      <c r="EA2246" s="1"/>
      <c r="EB2246" s="1"/>
      <c r="EC2246" s="1"/>
    </row>
    <row r="2247" spans="1:133" ht="15" x14ac:dyDescent="0.2">
      <c r="A2247" s="134">
        <f t="shared" si="1022"/>
        <v>46300</v>
      </c>
      <c r="B2247" s="135">
        <f t="shared" si="1014"/>
        <v>591.90684760000011</v>
      </c>
      <c r="C2247" s="220">
        <f t="shared" si="1013"/>
        <v>391.68351561203019</v>
      </c>
      <c r="D2247" s="136">
        <f t="shared" si="1023"/>
        <v>6997.15</v>
      </c>
      <c r="E2247" s="137">
        <f t="shared" si="1035"/>
        <v>7036.33</v>
      </c>
      <c r="F2247" s="138">
        <f t="shared" si="1036"/>
        <v>46255</v>
      </c>
      <c r="G2247" s="139">
        <f t="shared" si="1015"/>
        <v>5.5994226220676957E-3</v>
      </c>
      <c r="H2247" s="140">
        <f t="shared" si="1028"/>
        <v>46315</v>
      </c>
      <c r="I2247" s="140">
        <f t="shared" si="1016"/>
        <v>46315</v>
      </c>
      <c r="J2247" s="141">
        <f t="shared" si="1024"/>
        <v>20</v>
      </c>
      <c r="K2247" s="141">
        <f t="shared" si="1038"/>
        <v>10</v>
      </c>
      <c r="L2247" s="8">
        <f t="shared" si="1025"/>
        <v>1.0027957999999999</v>
      </c>
      <c r="M2247" s="142">
        <f t="shared" si="1037"/>
        <v>1.00559942</v>
      </c>
      <c r="N2247" s="142">
        <f t="shared" si="1032"/>
        <v>1.5024553720560014</v>
      </c>
      <c r="O2247" s="135">
        <f t="shared" si="1034"/>
        <v>1.50665593</v>
      </c>
      <c r="P2247" s="135">
        <f t="shared" si="1017"/>
        <v>590.13229148000005</v>
      </c>
      <c r="Q2247" s="190">
        <f t="shared" si="1029"/>
        <v>0</v>
      </c>
      <c r="R2247" s="191">
        <f t="shared" si="1026"/>
        <v>0</v>
      </c>
      <c r="S2247" s="135">
        <f t="shared" si="1018"/>
        <v>0</v>
      </c>
      <c r="T2247" s="145">
        <f t="shared" si="1027"/>
        <v>7.8600000000000003E-2</v>
      </c>
      <c r="U2247" s="143">
        <f t="shared" si="1033"/>
        <v>10</v>
      </c>
      <c r="V2247" s="143">
        <v>252</v>
      </c>
      <c r="W2247" s="142">
        <f t="shared" si="1019"/>
        <v>1.003007048</v>
      </c>
      <c r="X2247" s="135">
        <f t="shared" si="1020"/>
        <v>1.77455612</v>
      </c>
      <c r="Y2247" s="135">
        <f t="shared" si="1021"/>
        <v>0</v>
      </c>
      <c r="Z2247" s="148" t="str">
        <f t="shared" si="1030"/>
        <v>A+J=</v>
      </c>
      <c r="AA2247" s="140">
        <f t="shared" si="1031"/>
        <v>46315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4"/>
      <c r="DX2247" s="1"/>
      <c r="DY2247" s="1"/>
      <c r="DZ2247" s="1"/>
      <c r="EA2247" s="1"/>
      <c r="EB2247" s="1"/>
      <c r="EC2247" s="1"/>
    </row>
    <row r="2248" spans="1:133" ht="15" x14ac:dyDescent="0.2">
      <c r="A2248" s="134">
        <f t="shared" si="1022"/>
        <v>46301</v>
      </c>
      <c r="B2248" s="135">
        <f t="shared" si="1014"/>
        <v>592.24992301999998</v>
      </c>
      <c r="C2248" s="220">
        <f t="shared" si="1013"/>
        <v>391.68351561203019</v>
      </c>
      <c r="D2248" s="136">
        <f t="shared" si="1023"/>
        <v>6997.15</v>
      </c>
      <c r="E2248" s="137">
        <f t="shared" si="1035"/>
        <v>7036.33</v>
      </c>
      <c r="F2248" s="138">
        <f t="shared" si="1036"/>
        <v>46255</v>
      </c>
      <c r="G2248" s="139">
        <f t="shared" si="1015"/>
        <v>5.5994226220676957E-3</v>
      </c>
      <c r="H2248" s="140">
        <f t="shared" si="1028"/>
        <v>46315</v>
      </c>
      <c r="I2248" s="140">
        <f t="shared" si="1016"/>
        <v>46315</v>
      </c>
      <c r="J2248" s="141">
        <f t="shared" si="1024"/>
        <v>20</v>
      </c>
      <c r="K2248" s="141">
        <f t="shared" si="1038"/>
        <v>11</v>
      </c>
      <c r="L2248" s="8">
        <f t="shared" si="1025"/>
        <v>1.0030758099999999</v>
      </c>
      <c r="M2248" s="142">
        <f t="shared" si="1037"/>
        <v>1.00559942</v>
      </c>
      <c r="N2248" s="142">
        <f t="shared" si="1032"/>
        <v>1.5024553720560014</v>
      </c>
      <c r="O2248" s="135">
        <f t="shared" si="1034"/>
        <v>1.50707663</v>
      </c>
      <c r="P2248" s="135">
        <f t="shared" si="1017"/>
        <v>590.29707272999997</v>
      </c>
      <c r="Q2248" s="190">
        <f t="shared" si="1029"/>
        <v>0</v>
      </c>
      <c r="R2248" s="191">
        <f t="shared" si="1026"/>
        <v>0</v>
      </c>
      <c r="S2248" s="135">
        <f t="shared" si="1018"/>
        <v>0</v>
      </c>
      <c r="T2248" s="145">
        <f t="shared" si="1027"/>
        <v>7.8600000000000003E-2</v>
      </c>
      <c r="U2248" s="143">
        <f t="shared" si="1033"/>
        <v>11</v>
      </c>
      <c r="V2248" s="143">
        <v>252</v>
      </c>
      <c r="W2248" s="142">
        <f t="shared" si="1019"/>
        <v>1.0033082499999999</v>
      </c>
      <c r="X2248" s="135">
        <f t="shared" si="1020"/>
        <v>1.95285029</v>
      </c>
      <c r="Y2248" s="135">
        <f t="shared" si="1021"/>
        <v>0</v>
      </c>
      <c r="Z2248" s="148" t="str">
        <f t="shared" si="1030"/>
        <v>A+J=</v>
      </c>
      <c r="AA2248" s="140">
        <f t="shared" si="1031"/>
        <v>46315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4"/>
      <c r="DX2248" s="1"/>
      <c r="DY2248" s="1"/>
      <c r="DZ2248" s="1"/>
      <c r="EA2248" s="1"/>
      <c r="EB2248" s="1"/>
      <c r="EC2248" s="1"/>
    </row>
    <row r="2249" spans="1:133" ht="15" x14ac:dyDescent="0.2">
      <c r="A2249" s="134">
        <f t="shared" si="1022"/>
        <v>46302</v>
      </c>
      <c r="B2249" s="135">
        <f t="shared" si="1014"/>
        <v>592.59320194000009</v>
      </c>
      <c r="C2249" s="220">
        <f t="shared" ref="C2249:C2312" si="1039">C2248-(S2248/O2248)</f>
        <v>391.68351561203019</v>
      </c>
      <c r="D2249" s="136">
        <f t="shared" si="1023"/>
        <v>6997.15</v>
      </c>
      <c r="E2249" s="137">
        <f t="shared" si="1035"/>
        <v>7036.33</v>
      </c>
      <c r="F2249" s="138">
        <f t="shared" si="1036"/>
        <v>46255</v>
      </c>
      <c r="G2249" s="139">
        <f t="shared" si="1015"/>
        <v>5.5994226220676957E-3</v>
      </c>
      <c r="H2249" s="140">
        <f t="shared" si="1028"/>
        <v>46315</v>
      </c>
      <c r="I2249" s="140">
        <f t="shared" si="1016"/>
        <v>46315</v>
      </c>
      <c r="J2249" s="141">
        <f t="shared" si="1024"/>
        <v>20</v>
      </c>
      <c r="K2249" s="141">
        <f t="shared" si="1038"/>
        <v>12</v>
      </c>
      <c r="L2249" s="8">
        <f t="shared" si="1025"/>
        <v>1.0033559000000001</v>
      </c>
      <c r="M2249" s="142">
        <f t="shared" si="1037"/>
        <v>1.00559942</v>
      </c>
      <c r="N2249" s="142">
        <f t="shared" si="1032"/>
        <v>1.5024553720560014</v>
      </c>
      <c r="O2249" s="135">
        <f t="shared" si="1034"/>
        <v>1.50749746</v>
      </c>
      <c r="P2249" s="135">
        <f t="shared" si="1017"/>
        <v>590.46190490000004</v>
      </c>
      <c r="Q2249" s="190">
        <f t="shared" si="1029"/>
        <v>0</v>
      </c>
      <c r="R2249" s="191">
        <f t="shared" si="1026"/>
        <v>0</v>
      </c>
      <c r="S2249" s="135">
        <f t="shared" si="1018"/>
        <v>0</v>
      </c>
      <c r="T2249" s="145">
        <f t="shared" si="1027"/>
        <v>7.8600000000000003E-2</v>
      </c>
      <c r="U2249" s="143">
        <f t="shared" si="1033"/>
        <v>12</v>
      </c>
      <c r="V2249" s="143">
        <v>252</v>
      </c>
      <c r="W2249" s="142">
        <f t="shared" si="1019"/>
        <v>1.003609542</v>
      </c>
      <c r="X2249" s="135">
        <f t="shared" si="1020"/>
        <v>2.1312970400000002</v>
      </c>
      <c r="Y2249" s="135">
        <f t="shared" si="1021"/>
        <v>0</v>
      </c>
      <c r="Z2249" s="148" t="str">
        <f t="shared" si="1030"/>
        <v>A+J=</v>
      </c>
      <c r="AA2249" s="140">
        <f t="shared" si="1031"/>
        <v>46315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4"/>
      <c r="DX2249" s="1"/>
      <c r="DY2249" s="1"/>
      <c r="DZ2249" s="1"/>
      <c r="EA2249" s="1"/>
      <c r="EB2249" s="1"/>
      <c r="EC2249" s="1"/>
    </row>
    <row r="2250" spans="1:133" ht="15" x14ac:dyDescent="0.2">
      <c r="A2250" s="134">
        <f t="shared" si="1022"/>
        <v>46303</v>
      </c>
      <c r="B2250" s="135">
        <f t="shared" ref="B2250:B2313" si="1040">(P2250+X2250)</f>
        <v>592.93666873999996</v>
      </c>
      <c r="C2250" s="220">
        <f t="shared" si="1039"/>
        <v>391.68351561203019</v>
      </c>
      <c r="D2250" s="136">
        <f t="shared" si="1023"/>
        <v>6997.15</v>
      </c>
      <c r="E2250" s="137">
        <f t="shared" si="1035"/>
        <v>7036.33</v>
      </c>
      <c r="F2250" s="138">
        <f t="shared" si="1036"/>
        <v>46255</v>
      </c>
      <c r="G2250" s="139">
        <f t="shared" ref="G2250:G2313" si="1041">(E2250/D2250)-1</f>
        <v>5.5994226220676957E-3</v>
      </c>
      <c r="H2250" s="140">
        <f t="shared" si="1028"/>
        <v>46315</v>
      </c>
      <c r="I2250" s="140">
        <f t="shared" ref="I2250:I2313" si="1042">IF(A2250&gt;I2249,H2250,I2249)</f>
        <v>46315</v>
      </c>
      <c r="J2250" s="141">
        <f t="shared" si="1024"/>
        <v>20</v>
      </c>
      <c r="K2250" s="141">
        <f t="shared" si="1038"/>
        <v>13</v>
      </c>
      <c r="L2250" s="8">
        <f t="shared" si="1025"/>
        <v>1.0036360600000001</v>
      </c>
      <c r="M2250" s="142">
        <f t="shared" si="1037"/>
        <v>1.00559942</v>
      </c>
      <c r="N2250" s="142">
        <f t="shared" si="1032"/>
        <v>1.5024553720560014</v>
      </c>
      <c r="O2250" s="135">
        <f t="shared" si="1034"/>
        <v>1.50791838</v>
      </c>
      <c r="P2250" s="135">
        <f t="shared" ref="P2250:P2313" si="1043">TRUNC(C2250*O2250,8)</f>
        <v>590.62677232999999</v>
      </c>
      <c r="Q2250" s="190">
        <f t="shared" si="1029"/>
        <v>0</v>
      </c>
      <c r="R2250" s="191">
        <f t="shared" si="1026"/>
        <v>0</v>
      </c>
      <c r="S2250" s="135">
        <f t="shared" ref="S2250:S2313" si="1044">IF(R2250&gt;0,TRUNC(R2250*P2250,8),0)</f>
        <v>0</v>
      </c>
      <c r="T2250" s="145">
        <f t="shared" si="1027"/>
        <v>7.8600000000000003E-2</v>
      </c>
      <c r="U2250" s="143">
        <f t="shared" si="1033"/>
        <v>13</v>
      </c>
      <c r="V2250" s="143">
        <v>252</v>
      </c>
      <c r="W2250" s="142">
        <f t="shared" ref="W2250:W2313" si="1045">ROUND((1+T2250)^TRUNC((U2250/V2250),9),9)</f>
        <v>1.0039109239999999</v>
      </c>
      <c r="X2250" s="135">
        <f t="shared" ref="X2250:X2313" si="1046">TRUNC((P2250*(W2250-1)),8)</f>
        <v>2.3098964099999999</v>
      </c>
      <c r="Y2250" s="135">
        <f t="shared" ref="Y2250:Y2313" si="1047">IF(Q2250&gt;0,S2250+X2250,0)</f>
        <v>0</v>
      </c>
      <c r="Z2250" s="148" t="str">
        <f t="shared" si="1030"/>
        <v>A+J=</v>
      </c>
      <c r="AA2250" s="140">
        <f t="shared" si="1031"/>
        <v>46315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4"/>
      <c r="DX2250" s="1"/>
      <c r="DY2250" s="1"/>
      <c r="DZ2250" s="1"/>
      <c r="EA2250" s="1"/>
      <c r="EB2250" s="1"/>
      <c r="EC2250" s="1"/>
    </row>
    <row r="2251" spans="1:133" ht="15" x14ac:dyDescent="0.2">
      <c r="A2251" s="134">
        <f t="shared" ref="A2251:A2314" si="1048">(A2250+1)</f>
        <v>46304</v>
      </c>
      <c r="B2251" s="135">
        <f t="shared" si="1040"/>
        <v>593.28034767999998</v>
      </c>
      <c r="C2251" s="220">
        <f t="shared" si="1039"/>
        <v>391.68351561203019</v>
      </c>
      <c r="D2251" s="136">
        <f t="shared" ref="D2251:D2314" si="1049">IF(E2251=E2250,D2250,E2250)</f>
        <v>6997.15</v>
      </c>
      <c r="E2251" s="137">
        <f t="shared" si="1035"/>
        <v>7036.33</v>
      </c>
      <c r="F2251" s="138">
        <f t="shared" si="1036"/>
        <v>46255</v>
      </c>
      <c r="G2251" s="139">
        <f t="shared" si="1041"/>
        <v>5.5994226220676957E-3</v>
      </c>
      <c r="H2251" s="140">
        <f t="shared" si="1028"/>
        <v>46315</v>
      </c>
      <c r="I2251" s="140">
        <f t="shared" si="1042"/>
        <v>46315</v>
      </c>
      <c r="J2251" s="141">
        <f t="shared" ref="J2251:J2314" si="1050">IF(I2251=I2250,J2250,NETWORKDAYS(I2250,I2251,$AD$148:$AD$502)-1)</f>
        <v>20</v>
      </c>
      <c r="K2251" s="141">
        <f t="shared" si="1038"/>
        <v>14</v>
      </c>
      <c r="L2251" s="8">
        <f t="shared" ref="L2251:L2314" si="1051">IF(E2251&lt;D2251,1,TRUNC((E2251/D2251)^TRUNC((K2251/J2251),9),8))</f>
        <v>1.0039163099999999</v>
      </c>
      <c r="M2251" s="142">
        <f t="shared" si="1037"/>
        <v>1.00559942</v>
      </c>
      <c r="N2251" s="142">
        <f t="shared" si="1032"/>
        <v>1.5024553720560014</v>
      </c>
      <c r="O2251" s="135">
        <f t="shared" si="1034"/>
        <v>1.50833945</v>
      </c>
      <c r="P2251" s="135">
        <f t="shared" si="1043"/>
        <v>590.79169850999995</v>
      </c>
      <c r="Q2251" s="190">
        <f t="shared" si="1029"/>
        <v>0</v>
      </c>
      <c r="R2251" s="191">
        <f t="shared" ref="R2251:R2314" si="1052">IF(Q2251&gt;0,VLOOKUP($A2251,$AD$10:$AI$140,6),0)</f>
        <v>0</v>
      </c>
      <c r="S2251" s="135">
        <f t="shared" si="1044"/>
        <v>0</v>
      </c>
      <c r="T2251" s="145">
        <f t="shared" ref="T2251:T2314" si="1053">(T2250)</f>
        <v>7.8600000000000003E-2</v>
      </c>
      <c r="U2251" s="143">
        <f t="shared" si="1033"/>
        <v>14</v>
      </c>
      <c r="V2251" s="143">
        <v>252</v>
      </c>
      <c r="W2251" s="142">
        <f t="shared" si="1045"/>
        <v>1.0042123970000001</v>
      </c>
      <c r="X2251" s="135">
        <f t="shared" si="1046"/>
        <v>2.48864917</v>
      </c>
      <c r="Y2251" s="135">
        <f t="shared" si="1047"/>
        <v>0</v>
      </c>
      <c r="Z2251" s="148" t="str">
        <f t="shared" si="1030"/>
        <v>A+J=</v>
      </c>
      <c r="AA2251" s="140">
        <f t="shared" si="1031"/>
        <v>46315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4"/>
      <c r="DX2251" s="1"/>
      <c r="DY2251" s="1"/>
      <c r="DZ2251" s="1"/>
      <c r="EA2251" s="1"/>
      <c r="EB2251" s="1"/>
      <c r="EC2251" s="1"/>
    </row>
    <row r="2252" spans="1:133" ht="15" x14ac:dyDescent="0.2">
      <c r="A2252" s="134">
        <f t="shared" si="1048"/>
        <v>46305</v>
      </c>
      <c r="B2252" s="135">
        <f t="shared" si="1040"/>
        <v>593.62421918000007</v>
      </c>
      <c r="C2252" s="220">
        <f t="shared" si="1039"/>
        <v>391.68351561203019</v>
      </c>
      <c r="D2252" s="136">
        <f t="shared" si="1049"/>
        <v>6997.15</v>
      </c>
      <c r="E2252" s="137">
        <f t="shared" si="1035"/>
        <v>7036.33</v>
      </c>
      <c r="F2252" s="138">
        <f t="shared" si="1036"/>
        <v>46255</v>
      </c>
      <c r="G2252" s="139">
        <f t="shared" si="1041"/>
        <v>5.5994226220676957E-3</v>
      </c>
      <c r="H2252" s="140">
        <f t="shared" ref="H2252:H2315" si="1054">IF(DAY(A2252)=H$9,VLOOKUP(A2252,AH$118:AN$450,4),H2251)</f>
        <v>46315</v>
      </c>
      <c r="I2252" s="140">
        <f t="shared" si="1042"/>
        <v>46315</v>
      </c>
      <c r="J2252" s="141">
        <f t="shared" si="1050"/>
        <v>20</v>
      </c>
      <c r="K2252" s="141">
        <f t="shared" si="1038"/>
        <v>15</v>
      </c>
      <c r="L2252" s="8">
        <f t="shared" si="1051"/>
        <v>1.00419663</v>
      </c>
      <c r="M2252" s="142">
        <f t="shared" si="1037"/>
        <v>1.00559942</v>
      </c>
      <c r="N2252" s="142">
        <f t="shared" si="1032"/>
        <v>1.5024553720560014</v>
      </c>
      <c r="O2252" s="135">
        <f t="shared" si="1034"/>
        <v>1.5087606200000001</v>
      </c>
      <c r="P2252" s="135">
        <f t="shared" si="1043"/>
        <v>590.95666385000004</v>
      </c>
      <c r="Q2252" s="190">
        <f t="shared" ref="Q2252:Q2315" si="1055">IF(VLOOKUP(A2252,AD$10:AK$140,8)=VLOOKUP(A2251,AD$10:AK$140,8),0,VLOOKUP(A2252,AD$10:AK$140,8))</f>
        <v>0</v>
      </c>
      <c r="R2252" s="191">
        <f t="shared" si="1052"/>
        <v>0</v>
      </c>
      <c r="S2252" s="135">
        <f t="shared" si="1044"/>
        <v>0</v>
      </c>
      <c r="T2252" s="145">
        <f t="shared" si="1053"/>
        <v>7.8600000000000003E-2</v>
      </c>
      <c r="U2252" s="143">
        <f t="shared" si="1033"/>
        <v>15</v>
      </c>
      <c r="V2252" s="143">
        <v>252</v>
      </c>
      <c r="W2252" s="142">
        <f t="shared" si="1045"/>
        <v>1.004513961</v>
      </c>
      <c r="X2252" s="135">
        <f t="shared" si="1046"/>
        <v>2.6675553299999999</v>
      </c>
      <c r="Y2252" s="135">
        <f t="shared" si="1047"/>
        <v>0</v>
      </c>
      <c r="Z2252" s="148" t="str">
        <f t="shared" ref="Z2252:Z2315" si="1056">IF($Q2251&gt;0,VLOOKUP($A2251,$AD$10:$AM$140,9),Z2251)</f>
        <v>A+J=</v>
      </c>
      <c r="AA2252" s="140">
        <f t="shared" ref="AA2252:AA2315" si="1057">IF($Q2251&gt;0,VLOOKUP($A2251,$AD$10:$AM$140,10),AA2251)</f>
        <v>46315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4"/>
      <c r="DX2252" s="1"/>
      <c r="DY2252" s="1"/>
      <c r="DZ2252" s="1"/>
      <c r="EA2252" s="1"/>
      <c r="EB2252" s="1"/>
      <c r="EC2252" s="1"/>
    </row>
    <row r="2253" spans="1:133" ht="15" x14ac:dyDescent="0.2">
      <c r="A2253" s="134">
        <f t="shared" si="1048"/>
        <v>46306</v>
      </c>
      <c r="B2253" s="135">
        <f t="shared" si="1040"/>
        <v>593.62421918000007</v>
      </c>
      <c r="C2253" s="220">
        <f t="shared" si="1039"/>
        <v>391.68351561203019</v>
      </c>
      <c r="D2253" s="136">
        <f t="shared" si="1049"/>
        <v>6997.15</v>
      </c>
      <c r="E2253" s="137">
        <f t="shared" si="1035"/>
        <v>7036.33</v>
      </c>
      <c r="F2253" s="138">
        <f t="shared" si="1036"/>
        <v>46255</v>
      </c>
      <c r="G2253" s="139">
        <f t="shared" si="1041"/>
        <v>5.5994226220676957E-3</v>
      </c>
      <c r="H2253" s="140">
        <f t="shared" si="1054"/>
        <v>46315</v>
      </c>
      <c r="I2253" s="140">
        <f t="shared" si="1042"/>
        <v>46315</v>
      </c>
      <c r="J2253" s="141">
        <f t="shared" si="1050"/>
        <v>20</v>
      </c>
      <c r="K2253" s="141">
        <f t="shared" si="1038"/>
        <v>15</v>
      </c>
      <c r="L2253" s="8">
        <f t="shared" si="1051"/>
        <v>1.00419663</v>
      </c>
      <c r="M2253" s="142">
        <f t="shared" si="1037"/>
        <v>1.00559942</v>
      </c>
      <c r="N2253" s="142">
        <f t="shared" si="1032"/>
        <v>1.5024553720560014</v>
      </c>
      <c r="O2253" s="135">
        <f t="shared" si="1034"/>
        <v>1.5087606200000001</v>
      </c>
      <c r="P2253" s="135">
        <f t="shared" si="1043"/>
        <v>590.95666385000004</v>
      </c>
      <c r="Q2253" s="190">
        <f t="shared" si="1055"/>
        <v>0</v>
      </c>
      <c r="R2253" s="191">
        <f t="shared" si="1052"/>
        <v>0</v>
      </c>
      <c r="S2253" s="135">
        <f t="shared" si="1044"/>
        <v>0</v>
      </c>
      <c r="T2253" s="145">
        <f t="shared" si="1053"/>
        <v>7.8600000000000003E-2</v>
      </c>
      <c r="U2253" s="143">
        <f t="shared" si="1033"/>
        <v>15</v>
      </c>
      <c r="V2253" s="143">
        <v>252</v>
      </c>
      <c r="W2253" s="142">
        <f t="shared" si="1045"/>
        <v>1.004513961</v>
      </c>
      <c r="X2253" s="135">
        <f t="shared" si="1046"/>
        <v>2.6675553299999999</v>
      </c>
      <c r="Y2253" s="135">
        <f t="shared" si="1047"/>
        <v>0</v>
      </c>
      <c r="Z2253" s="148" t="str">
        <f t="shared" si="1056"/>
        <v>A+J=</v>
      </c>
      <c r="AA2253" s="140">
        <f t="shared" si="1057"/>
        <v>46315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4"/>
      <c r="DX2253" s="1"/>
      <c r="DY2253" s="1"/>
      <c r="DZ2253" s="1"/>
      <c r="EA2253" s="1"/>
      <c r="EB2253" s="1"/>
      <c r="EC2253" s="1"/>
    </row>
    <row r="2254" spans="1:133" ht="15" x14ac:dyDescent="0.2">
      <c r="A2254" s="134">
        <f t="shared" si="1048"/>
        <v>46307</v>
      </c>
      <c r="B2254" s="135">
        <f t="shared" si="1040"/>
        <v>593.62421918000007</v>
      </c>
      <c r="C2254" s="220">
        <f t="shared" si="1039"/>
        <v>391.68351561203019</v>
      </c>
      <c r="D2254" s="136">
        <f t="shared" si="1049"/>
        <v>6997.15</v>
      </c>
      <c r="E2254" s="137">
        <f t="shared" si="1035"/>
        <v>7036.33</v>
      </c>
      <c r="F2254" s="138">
        <f t="shared" si="1036"/>
        <v>46255</v>
      </c>
      <c r="G2254" s="139">
        <f t="shared" si="1041"/>
        <v>5.5994226220676957E-3</v>
      </c>
      <c r="H2254" s="140">
        <f t="shared" si="1054"/>
        <v>46315</v>
      </c>
      <c r="I2254" s="140">
        <f t="shared" si="1042"/>
        <v>46315</v>
      </c>
      <c r="J2254" s="141">
        <f t="shared" si="1050"/>
        <v>20</v>
      </c>
      <c r="K2254" s="141">
        <f t="shared" si="1038"/>
        <v>15</v>
      </c>
      <c r="L2254" s="8">
        <f t="shared" si="1051"/>
        <v>1.00419663</v>
      </c>
      <c r="M2254" s="142">
        <f t="shared" si="1037"/>
        <v>1.00559942</v>
      </c>
      <c r="N2254" s="142">
        <f t="shared" si="1032"/>
        <v>1.5024553720560014</v>
      </c>
      <c r="O2254" s="135">
        <f t="shared" si="1034"/>
        <v>1.5087606200000001</v>
      </c>
      <c r="P2254" s="135">
        <f t="shared" si="1043"/>
        <v>590.95666385000004</v>
      </c>
      <c r="Q2254" s="190">
        <f t="shared" si="1055"/>
        <v>0</v>
      </c>
      <c r="R2254" s="191">
        <f t="shared" si="1052"/>
        <v>0</v>
      </c>
      <c r="S2254" s="135">
        <f t="shared" si="1044"/>
        <v>0</v>
      </c>
      <c r="T2254" s="145">
        <f t="shared" si="1053"/>
        <v>7.8600000000000003E-2</v>
      </c>
      <c r="U2254" s="143">
        <f t="shared" si="1033"/>
        <v>15</v>
      </c>
      <c r="V2254" s="143">
        <v>252</v>
      </c>
      <c r="W2254" s="142">
        <f t="shared" si="1045"/>
        <v>1.004513961</v>
      </c>
      <c r="X2254" s="135">
        <f t="shared" si="1046"/>
        <v>2.6675553299999999</v>
      </c>
      <c r="Y2254" s="135">
        <f t="shared" si="1047"/>
        <v>0</v>
      </c>
      <c r="Z2254" s="148" t="str">
        <f t="shared" si="1056"/>
        <v>A+J=</v>
      </c>
      <c r="AA2254" s="140">
        <f t="shared" si="1057"/>
        <v>46315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4"/>
      <c r="DX2254" s="1"/>
      <c r="DY2254" s="1"/>
      <c r="DZ2254" s="1"/>
      <c r="EA2254" s="1"/>
      <c r="EB2254" s="1"/>
      <c r="EC2254" s="1"/>
    </row>
    <row r="2255" spans="1:133" ht="15" x14ac:dyDescent="0.2">
      <c r="A2255" s="134">
        <f t="shared" si="1048"/>
        <v>46308</v>
      </c>
      <c r="B2255" s="135">
        <f t="shared" si="1040"/>
        <v>593.62421918000007</v>
      </c>
      <c r="C2255" s="220">
        <f t="shared" si="1039"/>
        <v>391.68351561203019</v>
      </c>
      <c r="D2255" s="136">
        <f t="shared" si="1049"/>
        <v>6997.15</v>
      </c>
      <c r="E2255" s="137">
        <f t="shared" si="1035"/>
        <v>7036.33</v>
      </c>
      <c r="F2255" s="138">
        <f t="shared" si="1036"/>
        <v>46255</v>
      </c>
      <c r="G2255" s="139">
        <f t="shared" si="1041"/>
        <v>5.5994226220676957E-3</v>
      </c>
      <c r="H2255" s="140">
        <f t="shared" si="1054"/>
        <v>46315</v>
      </c>
      <c r="I2255" s="140">
        <f t="shared" si="1042"/>
        <v>46315</v>
      </c>
      <c r="J2255" s="141">
        <f t="shared" si="1050"/>
        <v>20</v>
      </c>
      <c r="K2255" s="141">
        <f t="shared" si="1038"/>
        <v>15</v>
      </c>
      <c r="L2255" s="8">
        <f t="shared" si="1051"/>
        <v>1.00419663</v>
      </c>
      <c r="M2255" s="142">
        <f t="shared" si="1037"/>
        <v>1.00559942</v>
      </c>
      <c r="N2255" s="142">
        <f t="shared" si="1032"/>
        <v>1.5024553720560014</v>
      </c>
      <c r="O2255" s="135">
        <f t="shared" si="1034"/>
        <v>1.5087606200000001</v>
      </c>
      <c r="P2255" s="135">
        <f t="shared" si="1043"/>
        <v>590.95666385000004</v>
      </c>
      <c r="Q2255" s="190">
        <f t="shared" si="1055"/>
        <v>0</v>
      </c>
      <c r="R2255" s="191">
        <f t="shared" si="1052"/>
        <v>0</v>
      </c>
      <c r="S2255" s="135">
        <f t="shared" si="1044"/>
        <v>0</v>
      </c>
      <c r="T2255" s="145">
        <f t="shared" si="1053"/>
        <v>7.8600000000000003E-2</v>
      </c>
      <c r="U2255" s="143">
        <f t="shared" si="1033"/>
        <v>15</v>
      </c>
      <c r="V2255" s="143">
        <v>252</v>
      </c>
      <c r="W2255" s="142">
        <f t="shared" si="1045"/>
        <v>1.004513961</v>
      </c>
      <c r="X2255" s="135">
        <f t="shared" si="1046"/>
        <v>2.6675553299999999</v>
      </c>
      <c r="Y2255" s="135">
        <f t="shared" si="1047"/>
        <v>0</v>
      </c>
      <c r="Z2255" s="148" t="str">
        <f t="shared" si="1056"/>
        <v>A+J=</v>
      </c>
      <c r="AA2255" s="140">
        <f t="shared" si="1057"/>
        <v>46315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4"/>
      <c r="DX2255" s="1"/>
      <c r="DY2255" s="1"/>
      <c r="DZ2255" s="1"/>
      <c r="EA2255" s="1"/>
      <c r="EB2255" s="1"/>
      <c r="EC2255" s="1"/>
    </row>
    <row r="2256" spans="1:133" ht="15" x14ac:dyDescent="0.2">
      <c r="A2256" s="134">
        <f t="shared" si="1048"/>
        <v>46309</v>
      </c>
      <c r="B2256" s="135">
        <f t="shared" si="1040"/>
        <v>593.96828668000001</v>
      </c>
      <c r="C2256" s="220">
        <f t="shared" si="1039"/>
        <v>391.68351561203019</v>
      </c>
      <c r="D2256" s="136">
        <f t="shared" si="1049"/>
        <v>6997.15</v>
      </c>
      <c r="E2256" s="137">
        <f t="shared" si="1035"/>
        <v>7036.33</v>
      </c>
      <c r="F2256" s="138">
        <f t="shared" si="1036"/>
        <v>46255</v>
      </c>
      <c r="G2256" s="139">
        <f t="shared" si="1041"/>
        <v>5.5994226220676957E-3</v>
      </c>
      <c r="H2256" s="140">
        <f t="shared" si="1054"/>
        <v>46315</v>
      </c>
      <c r="I2256" s="140">
        <f t="shared" si="1042"/>
        <v>46315</v>
      </c>
      <c r="J2256" s="141">
        <f t="shared" si="1050"/>
        <v>20</v>
      </c>
      <c r="K2256" s="141">
        <f t="shared" si="1038"/>
        <v>16</v>
      </c>
      <c r="L2256" s="8">
        <f t="shared" si="1051"/>
        <v>1.0044770300000001</v>
      </c>
      <c r="M2256" s="142">
        <f t="shared" si="1037"/>
        <v>1.00559942</v>
      </c>
      <c r="N2256" s="142">
        <f t="shared" si="1032"/>
        <v>1.5024553720560014</v>
      </c>
      <c r="O2256" s="135">
        <f t="shared" si="1034"/>
        <v>1.5091819</v>
      </c>
      <c r="P2256" s="135">
        <f t="shared" si="1043"/>
        <v>591.12167228999999</v>
      </c>
      <c r="Q2256" s="190">
        <f t="shared" si="1055"/>
        <v>0</v>
      </c>
      <c r="R2256" s="191">
        <f t="shared" si="1052"/>
        <v>0</v>
      </c>
      <c r="S2256" s="135">
        <f t="shared" si="1044"/>
        <v>0</v>
      </c>
      <c r="T2256" s="145">
        <f t="shared" si="1053"/>
        <v>7.8600000000000003E-2</v>
      </c>
      <c r="U2256" s="143">
        <f t="shared" si="1033"/>
        <v>16</v>
      </c>
      <c r="V2256" s="143">
        <v>252</v>
      </c>
      <c r="W2256" s="142">
        <f t="shared" si="1045"/>
        <v>1.0048156150000001</v>
      </c>
      <c r="X2256" s="135">
        <f t="shared" si="1046"/>
        <v>2.84661439</v>
      </c>
      <c r="Y2256" s="135">
        <f t="shared" si="1047"/>
        <v>0</v>
      </c>
      <c r="Z2256" s="148" t="str">
        <f t="shared" si="1056"/>
        <v>A+J=</v>
      </c>
      <c r="AA2256" s="140">
        <f t="shared" si="1057"/>
        <v>46315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4"/>
      <c r="DX2256" s="1"/>
      <c r="DY2256" s="1"/>
      <c r="DZ2256" s="1"/>
      <c r="EA2256" s="1"/>
      <c r="EB2256" s="1"/>
      <c r="EC2256" s="1"/>
    </row>
    <row r="2257" spans="1:133" ht="15" x14ac:dyDescent="0.2">
      <c r="A2257" s="134">
        <f t="shared" si="1048"/>
        <v>46310</v>
      </c>
      <c r="B2257" s="135">
        <f t="shared" si="1040"/>
        <v>594.31255869999995</v>
      </c>
      <c r="C2257" s="220">
        <f t="shared" si="1039"/>
        <v>391.68351561203019</v>
      </c>
      <c r="D2257" s="136">
        <f t="shared" si="1049"/>
        <v>6997.15</v>
      </c>
      <c r="E2257" s="137">
        <f t="shared" si="1035"/>
        <v>7036.33</v>
      </c>
      <c r="F2257" s="138">
        <f t="shared" si="1036"/>
        <v>46255</v>
      </c>
      <c r="G2257" s="139">
        <f t="shared" si="1041"/>
        <v>5.5994226220676957E-3</v>
      </c>
      <c r="H2257" s="140">
        <f t="shared" si="1054"/>
        <v>46315</v>
      </c>
      <c r="I2257" s="140">
        <f t="shared" si="1042"/>
        <v>46315</v>
      </c>
      <c r="J2257" s="141">
        <f t="shared" si="1050"/>
        <v>20</v>
      </c>
      <c r="K2257" s="141">
        <f t="shared" si="1038"/>
        <v>17</v>
      </c>
      <c r="L2257" s="8">
        <f t="shared" si="1051"/>
        <v>1.0047575099999999</v>
      </c>
      <c r="M2257" s="142">
        <f t="shared" si="1037"/>
        <v>1.00559942</v>
      </c>
      <c r="N2257" s="142">
        <f t="shared" si="1032"/>
        <v>1.5024553720560014</v>
      </c>
      <c r="O2257" s="135">
        <f t="shared" si="1034"/>
        <v>1.5096033099999999</v>
      </c>
      <c r="P2257" s="135">
        <f t="shared" si="1043"/>
        <v>591.28673163999997</v>
      </c>
      <c r="Q2257" s="190">
        <f t="shared" si="1055"/>
        <v>0</v>
      </c>
      <c r="R2257" s="191">
        <f t="shared" si="1052"/>
        <v>0</v>
      </c>
      <c r="S2257" s="135">
        <f t="shared" si="1044"/>
        <v>0</v>
      </c>
      <c r="T2257" s="145">
        <f t="shared" si="1053"/>
        <v>7.8600000000000003E-2</v>
      </c>
      <c r="U2257" s="143">
        <f t="shared" si="1033"/>
        <v>17</v>
      </c>
      <c r="V2257" s="143">
        <v>252</v>
      </c>
      <c r="W2257" s="142">
        <f t="shared" si="1045"/>
        <v>1.0051173600000001</v>
      </c>
      <c r="X2257" s="135">
        <f t="shared" si="1046"/>
        <v>3.0258270600000001</v>
      </c>
      <c r="Y2257" s="135">
        <f t="shared" si="1047"/>
        <v>0</v>
      </c>
      <c r="Z2257" s="148" t="str">
        <f t="shared" si="1056"/>
        <v>A+J=</v>
      </c>
      <c r="AA2257" s="140">
        <f t="shared" si="1057"/>
        <v>46315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4"/>
      <c r="DX2257" s="1"/>
      <c r="DY2257" s="1"/>
      <c r="DZ2257" s="1"/>
      <c r="EA2257" s="1"/>
      <c r="EB2257" s="1"/>
      <c r="EC2257" s="1"/>
    </row>
    <row r="2258" spans="1:133" ht="15" x14ac:dyDescent="0.2">
      <c r="A2258" s="134">
        <f t="shared" si="1048"/>
        <v>46311</v>
      </c>
      <c r="B2258" s="135">
        <f t="shared" si="1040"/>
        <v>594.65703141999995</v>
      </c>
      <c r="C2258" s="220">
        <f t="shared" si="1039"/>
        <v>391.68351561203019</v>
      </c>
      <c r="D2258" s="136">
        <f t="shared" si="1049"/>
        <v>6997.15</v>
      </c>
      <c r="E2258" s="137">
        <f t="shared" si="1035"/>
        <v>7036.33</v>
      </c>
      <c r="F2258" s="138">
        <f t="shared" si="1036"/>
        <v>46255</v>
      </c>
      <c r="G2258" s="139">
        <f t="shared" si="1041"/>
        <v>5.5994226220676957E-3</v>
      </c>
      <c r="H2258" s="140">
        <f t="shared" si="1054"/>
        <v>46315</v>
      </c>
      <c r="I2258" s="140">
        <f t="shared" si="1042"/>
        <v>46315</v>
      </c>
      <c r="J2258" s="141">
        <f t="shared" si="1050"/>
        <v>20</v>
      </c>
      <c r="K2258" s="141">
        <f t="shared" si="1038"/>
        <v>18</v>
      </c>
      <c r="L2258" s="8">
        <f t="shared" si="1051"/>
        <v>1.0050380699999999</v>
      </c>
      <c r="M2258" s="142">
        <f t="shared" si="1037"/>
        <v>1.00559942</v>
      </c>
      <c r="N2258" s="142">
        <f t="shared" si="1032"/>
        <v>1.5024553720560014</v>
      </c>
      <c r="O2258" s="135">
        <f t="shared" si="1034"/>
        <v>1.51002484</v>
      </c>
      <c r="P2258" s="135">
        <f t="shared" si="1043"/>
        <v>591.45183798999994</v>
      </c>
      <c r="Q2258" s="190">
        <f t="shared" si="1055"/>
        <v>0</v>
      </c>
      <c r="R2258" s="191">
        <f t="shared" si="1052"/>
        <v>0</v>
      </c>
      <c r="S2258" s="135">
        <f t="shared" si="1044"/>
        <v>0</v>
      </c>
      <c r="T2258" s="145">
        <f t="shared" si="1053"/>
        <v>7.8600000000000003E-2</v>
      </c>
      <c r="U2258" s="143">
        <f t="shared" si="1033"/>
        <v>18</v>
      </c>
      <c r="V2258" s="143">
        <v>252</v>
      </c>
      <c r="W2258" s="142">
        <f t="shared" si="1045"/>
        <v>1.0054191960000001</v>
      </c>
      <c r="X2258" s="135">
        <f t="shared" si="1046"/>
        <v>3.20519343</v>
      </c>
      <c r="Y2258" s="135">
        <f t="shared" si="1047"/>
        <v>0</v>
      </c>
      <c r="Z2258" s="148" t="str">
        <f t="shared" si="1056"/>
        <v>A+J=</v>
      </c>
      <c r="AA2258" s="140">
        <f t="shared" si="1057"/>
        <v>46315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4"/>
      <c r="DX2258" s="1"/>
      <c r="DY2258" s="1"/>
      <c r="DZ2258" s="1"/>
      <c r="EA2258" s="1"/>
      <c r="EB2258" s="1"/>
      <c r="EC2258" s="1"/>
    </row>
    <row r="2259" spans="1:133" ht="15" x14ac:dyDescent="0.2">
      <c r="A2259" s="134">
        <f t="shared" si="1048"/>
        <v>46312</v>
      </c>
      <c r="B2259" s="135">
        <f t="shared" si="1040"/>
        <v>595.00170039</v>
      </c>
      <c r="C2259" s="220">
        <f t="shared" si="1039"/>
        <v>391.68351561203019</v>
      </c>
      <c r="D2259" s="136">
        <f t="shared" si="1049"/>
        <v>6997.15</v>
      </c>
      <c r="E2259" s="137">
        <f t="shared" si="1035"/>
        <v>7036.33</v>
      </c>
      <c r="F2259" s="138">
        <f t="shared" si="1036"/>
        <v>46255</v>
      </c>
      <c r="G2259" s="139">
        <f t="shared" si="1041"/>
        <v>5.5994226220676957E-3</v>
      </c>
      <c r="H2259" s="140">
        <f t="shared" si="1054"/>
        <v>46315</v>
      </c>
      <c r="I2259" s="140">
        <f t="shared" si="1042"/>
        <v>46315</v>
      </c>
      <c r="J2259" s="141">
        <f t="shared" si="1050"/>
        <v>20</v>
      </c>
      <c r="K2259" s="141">
        <f t="shared" si="1038"/>
        <v>19</v>
      </c>
      <c r="L2259" s="8">
        <f t="shared" si="1051"/>
        <v>1.0053186999999999</v>
      </c>
      <c r="M2259" s="142">
        <f t="shared" si="1037"/>
        <v>1.00559942</v>
      </c>
      <c r="N2259" s="142">
        <f t="shared" si="1032"/>
        <v>1.5024553720560014</v>
      </c>
      <c r="O2259" s="135">
        <f t="shared" si="1034"/>
        <v>1.5104464799999999</v>
      </c>
      <c r="P2259" s="135">
        <f t="shared" si="1043"/>
        <v>591.61698742999999</v>
      </c>
      <c r="Q2259" s="190">
        <f t="shared" si="1055"/>
        <v>0</v>
      </c>
      <c r="R2259" s="191">
        <f t="shared" si="1052"/>
        <v>0</v>
      </c>
      <c r="S2259" s="135">
        <f t="shared" si="1044"/>
        <v>0</v>
      </c>
      <c r="T2259" s="145">
        <f t="shared" si="1053"/>
        <v>7.8600000000000003E-2</v>
      </c>
      <c r="U2259" s="143">
        <f t="shared" si="1033"/>
        <v>19</v>
      </c>
      <c r="V2259" s="143">
        <v>252</v>
      </c>
      <c r="W2259" s="142">
        <f t="shared" si="1045"/>
        <v>1.005721122</v>
      </c>
      <c r="X2259" s="135">
        <f t="shared" si="1046"/>
        <v>3.3847129599999999</v>
      </c>
      <c r="Y2259" s="135">
        <f t="shared" si="1047"/>
        <v>0</v>
      </c>
      <c r="Z2259" s="148" t="str">
        <f t="shared" si="1056"/>
        <v>A+J=</v>
      </c>
      <c r="AA2259" s="140">
        <f t="shared" si="1057"/>
        <v>46315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4"/>
      <c r="DX2259" s="1"/>
      <c r="DY2259" s="1"/>
      <c r="DZ2259" s="1"/>
      <c r="EA2259" s="1"/>
      <c r="EB2259" s="1"/>
      <c r="EC2259" s="1"/>
    </row>
    <row r="2260" spans="1:133" ht="15" x14ac:dyDescent="0.2">
      <c r="A2260" s="134">
        <f t="shared" si="1048"/>
        <v>46313</v>
      </c>
      <c r="B2260" s="135">
        <f t="shared" si="1040"/>
        <v>595.00170039</v>
      </c>
      <c r="C2260" s="220">
        <f t="shared" si="1039"/>
        <v>391.68351561203019</v>
      </c>
      <c r="D2260" s="136">
        <f t="shared" si="1049"/>
        <v>6997.15</v>
      </c>
      <c r="E2260" s="137">
        <f t="shared" si="1035"/>
        <v>7036.33</v>
      </c>
      <c r="F2260" s="138">
        <f t="shared" si="1036"/>
        <v>46255</v>
      </c>
      <c r="G2260" s="139">
        <f t="shared" si="1041"/>
        <v>5.5994226220676957E-3</v>
      </c>
      <c r="H2260" s="140">
        <f t="shared" si="1054"/>
        <v>46315</v>
      </c>
      <c r="I2260" s="140">
        <f t="shared" si="1042"/>
        <v>46315</v>
      </c>
      <c r="J2260" s="141">
        <f t="shared" si="1050"/>
        <v>20</v>
      </c>
      <c r="K2260" s="141">
        <f t="shared" si="1038"/>
        <v>19</v>
      </c>
      <c r="L2260" s="8">
        <f t="shared" si="1051"/>
        <v>1.0053186999999999</v>
      </c>
      <c r="M2260" s="142">
        <f t="shared" si="1037"/>
        <v>1.00559942</v>
      </c>
      <c r="N2260" s="142">
        <f t="shared" si="1032"/>
        <v>1.5024553720560014</v>
      </c>
      <c r="O2260" s="135">
        <f t="shared" si="1034"/>
        <v>1.5104464799999999</v>
      </c>
      <c r="P2260" s="135">
        <f t="shared" si="1043"/>
        <v>591.61698742999999</v>
      </c>
      <c r="Q2260" s="190">
        <f t="shared" si="1055"/>
        <v>0</v>
      </c>
      <c r="R2260" s="191">
        <f t="shared" si="1052"/>
        <v>0</v>
      </c>
      <c r="S2260" s="135">
        <f t="shared" si="1044"/>
        <v>0</v>
      </c>
      <c r="T2260" s="145">
        <f t="shared" si="1053"/>
        <v>7.8600000000000003E-2</v>
      </c>
      <c r="U2260" s="143">
        <f t="shared" si="1033"/>
        <v>19</v>
      </c>
      <c r="V2260" s="143">
        <v>252</v>
      </c>
      <c r="W2260" s="142">
        <f t="shared" si="1045"/>
        <v>1.005721122</v>
      </c>
      <c r="X2260" s="135">
        <f t="shared" si="1046"/>
        <v>3.3847129599999999</v>
      </c>
      <c r="Y2260" s="135">
        <f t="shared" si="1047"/>
        <v>0</v>
      </c>
      <c r="Z2260" s="148" t="str">
        <f t="shared" si="1056"/>
        <v>A+J=</v>
      </c>
      <c r="AA2260" s="140">
        <f t="shared" si="1057"/>
        <v>46315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4"/>
      <c r="DX2260" s="1"/>
      <c r="DY2260" s="1"/>
      <c r="DZ2260" s="1"/>
      <c r="EA2260" s="1"/>
      <c r="EB2260" s="1"/>
      <c r="EC2260" s="1"/>
    </row>
    <row r="2261" spans="1:133" ht="15" x14ac:dyDescent="0.2">
      <c r="A2261" s="134">
        <f t="shared" si="1048"/>
        <v>46314</v>
      </c>
      <c r="B2261" s="135">
        <f t="shared" si="1040"/>
        <v>595.00170039</v>
      </c>
      <c r="C2261" s="220">
        <f t="shared" si="1039"/>
        <v>391.68351561203019</v>
      </c>
      <c r="D2261" s="136">
        <f t="shared" si="1049"/>
        <v>6997.15</v>
      </c>
      <c r="E2261" s="137">
        <f t="shared" si="1035"/>
        <v>7036.33</v>
      </c>
      <c r="F2261" s="138">
        <f t="shared" si="1036"/>
        <v>46255</v>
      </c>
      <c r="G2261" s="139">
        <f t="shared" si="1041"/>
        <v>5.5994226220676957E-3</v>
      </c>
      <c r="H2261" s="140">
        <f t="shared" si="1054"/>
        <v>46315</v>
      </c>
      <c r="I2261" s="140">
        <f t="shared" si="1042"/>
        <v>46315</v>
      </c>
      <c r="J2261" s="141">
        <f t="shared" si="1050"/>
        <v>20</v>
      </c>
      <c r="K2261" s="141">
        <f t="shared" si="1038"/>
        <v>19</v>
      </c>
      <c r="L2261" s="8">
        <f t="shared" si="1051"/>
        <v>1.0053186999999999</v>
      </c>
      <c r="M2261" s="142">
        <f t="shared" si="1037"/>
        <v>1.00559942</v>
      </c>
      <c r="N2261" s="142">
        <f t="shared" si="1032"/>
        <v>1.5024553720560014</v>
      </c>
      <c r="O2261" s="135">
        <f t="shared" si="1034"/>
        <v>1.5104464799999999</v>
      </c>
      <c r="P2261" s="135">
        <f t="shared" si="1043"/>
        <v>591.61698742999999</v>
      </c>
      <c r="Q2261" s="190">
        <f t="shared" si="1055"/>
        <v>0</v>
      </c>
      <c r="R2261" s="191">
        <f t="shared" si="1052"/>
        <v>0</v>
      </c>
      <c r="S2261" s="135">
        <f t="shared" si="1044"/>
        <v>0</v>
      </c>
      <c r="T2261" s="145">
        <f t="shared" si="1053"/>
        <v>7.8600000000000003E-2</v>
      </c>
      <c r="U2261" s="143">
        <f t="shared" si="1033"/>
        <v>19</v>
      </c>
      <c r="V2261" s="143">
        <v>252</v>
      </c>
      <c r="W2261" s="142">
        <f t="shared" si="1045"/>
        <v>1.005721122</v>
      </c>
      <c r="X2261" s="135">
        <f t="shared" si="1046"/>
        <v>3.3847129599999999</v>
      </c>
      <c r="Y2261" s="135">
        <f t="shared" si="1047"/>
        <v>0</v>
      </c>
      <c r="Z2261" s="148" t="str">
        <f t="shared" si="1056"/>
        <v>A+J=</v>
      </c>
      <c r="AA2261" s="140">
        <f t="shared" si="1057"/>
        <v>46315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4"/>
      <c r="DX2261" s="1"/>
      <c r="DY2261" s="1"/>
      <c r="DZ2261" s="1"/>
      <c r="EA2261" s="1"/>
      <c r="EB2261" s="1"/>
      <c r="EC2261" s="1"/>
    </row>
    <row r="2262" spans="1:133" ht="15" x14ac:dyDescent="0.2">
      <c r="A2262" s="134">
        <f t="shared" si="1048"/>
        <v>46315</v>
      </c>
      <c r="B2262" s="135">
        <f t="shared" si="1040"/>
        <v>595.34657355999991</v>
      </c>
      <c r="C2262" s="220">
        <f t="shared" si="1039"/>
        <v>391.68351561203019</v>
      </c>
      <c r="D2262" s="136">
        <f t="shared" si="1049"/>
        <v>6997.15</v>
      </c>
      <c r="E2262" s="137">
        <f t="shared" si="1035"/>
        <v>7036.33</v>
      </c>
      <c r="F2262" s="138">
        <f t="shared" si="1036"/>
        <v>46255</v>
      </c>
      <c r="G2262" s="139">
        <f t="shared" si="1041"/>
        <v>5.5994226220676957E-3</v>
      </c>
      <c r="H2262" s="140">
        <f t="shared" si="1054"/>
        <v>46346</v>
      </c>
      <c r="I2262" s="140">
        <f t="shared" si="1042"/>
        <v>46315</v>
      </c>
      <c r="J2262" s="141">
        <f t="shared" si="1050"/>
        <v>20</v>
      </c>
      <c r="K2262" s="141">
        <f t="shared" si="1038"/>
        <v>20</v>
      </c>
      <c r="L2262" s="8">
        <f t="shared" si="1051"/>
        <v>1.00559942</v>
      </c>
      <c r="M2262" s="142">
        <f t="shared" si="1037"/>
        <v>1.00559942</v>
      </c>
      <c r="N2262" s="142">
        <f t="shared" si="1032"/>
        <v>1.5024553720560014</v>
      </c>
      <c r="O2262" s="135">
        <f t="shared" si="1034"/>
        <v>1.5108682499999999</v>
      </c>
      <c r="P2262" s="135">
        <f t="shared" si="1043"/>
        <v>591.78218777999996</v>
      </c>
      <c r="Q2262" s="190">
        <f t="shared" si="1055"/>
        <v>74</v>
      </c>
      <c r="R2262" s="191">
        <f t="shared" si="1052"/>
        <v>2.7675823163769417E-2</v>
      </c>
      <c r="S2262" s="135">
        <f t="shared" si="1044"/>
        <v>16.378059180000001</v>
      </c>
      <c r="T2262" s="145">
        <f t="shared" si="1053"/>
        <v>7.8600000000000003E-2</v>
      </c>
      <c r="U2262" s="143">
        <f t="shared" si="1033"/>
        <v>20</v>
      </c>
      <c r="V2262" s="143">
        <v>252</v>
      </c>
      <c r="W2262" s="142">
        <f t="shared" si="1045"/>
        <v>1.006023138</v>
      </c>
      <c r="X2262" s="135">
        <f t="shared" si="1046"/>
        <v>3.5643857799999998</v>
      </c>
      <c r="Y2262" s="135">
        <f t="shared" si="1047"/>
        <v>19.94244496</v>
      </c>
      <c r="Z2262" s="148" t="str">
        <f t="shared" si="1056"/>
        <v>A+J=</v>
      </c>
      <c r="AA2262" s="140">
        <f t="shared" si="1057"/>
        <v>46315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4"/>
      <c r="DX2262" s="1"/>
      <c r="DY2262" s="1"/>
      <c r="DZ2262" s="1"/>
      <c r="EA2262" s="1"/>
      <c r="EB2262" s="1"/>
      <c r="EC2262" s="1"/>
    </row>
    <row r="2263" spans="1:133" ht="15" x14ac:dyDescent="0.2">
      <c r="A2263" s="134">
        <f t="shared" si="1048"/>
        <v>46316</v>
      </c>
      <c r="B2263" s="135">
        <f t="shared" si="1040"/>
        <v>575.72302298</v>
      </c>
      <c r="C2263" s="220">
        <f t="shared" si="1039"/>
        <v>380.8433518982186</v>
      </c>
      <c r="D2263" s="136">
        <f t="shared" si="1049"/>
        <v>6997.15</v>
      </c>
      <c r="E2263" s="137">
        <f t="shared" si="1035"/>
        <v>7036.33</v>
      </c>
      <c r="F2263" s="138">
        <f t="shared" si="1036"/>
        <v>46285</v>
      </c>
      <c r="G2263" s="139">
        <f t="shared" si="1041"/>
        <v>5.5994226220676957E-3</v>
      </c>
      <c r="H2263" s="140">
        <f t="shared" si="1054"/>
        <v>46346</v>
      </c>
      <c r="I2263" s="140">
        <f t="shared" si="1042"/>
        <v>46346</v>
      </c>
      <c r="J2263" s="141">
        <f t="shared" si="1050"/>
        <v>22</v>
      </c>
      <c r="K2263" s="141">
        <f t="shared" si="1038"/>
        <v>1</v>
      </c>
      <c r="L2263" s="8">
        <f t="shared" si="1051"/>
        <v>1.0002538400000001</v>
      </c>
      <c r="M2263" s="142">
        <f t="shared" si="1037"/>
        <v>1.00559942</v>
      </c>
      <c r="N2263" s="142">
        <f t="shared" si="1032"/>
        <v>1.5108682507153992</v>
      </c>
      <c r="O2263" s="135">
        <f t="shared" si="1034"/>
        <v>1.5112517599999999</v>
      </c>
      <c r="P2263" s="135">
        <f t="shared" si="1043"/>
        <v>575.55018584000004</v>
      </c>
      <c r="Q2263" s="190">
        <f t="shared" si="1055"/>
        <v>0</v>
      </c>
      <c r="R2263" s="191">
        <f t="shared" si="1052"/>
        <v>0</v>
      </c>
      <c r="S2263" s="135">
        <f t="shared" si="1044"/>
        <v>0</v>
      </c>
      <c r="T2263" s="145">
        <f t="shared" si="1053"/>
        <v>7.8600000000000003E-2</v>
      </c>
      <c r="U2263" s="143">
        <f t="shared" si="1033"/>
        <v>1</v>
      </c>
      <c r="V2263" s="143">
        <v>252</v>
      </c>
      <c r="W2263" s="142">
        <f t="shared" si="1045"/>
        <v>1.0003002990000001</v>
      </c>
      <c r="X2263" s="135">
        <f t="shared" si="1046"/>
        <v>0.17283714</v>
      </c>
      <c r="Y2263" s="135">
        <f t="shared" si="1047"/>
        <v>0</v>
      </c>
      <c r="Z2263" s="148" t="str">
        <f t="shared" si="1056"/>
        <v>A+J=</v>
      </c>
      <c r="AA2263" s="140">
        <f t="shared" si="1057"/>
        <v>46346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4"/>
      <c r="DX2263" s="1"/>
      <c r="DY2263" s="1"/>
      <c r="DZ2263" s="1"/>
      <c r="EA2263" s="1"/>
      <c r="EB2263" s="1"/>
      <c r="EC2263" s="1"/>
    </row>
    <row r="2264" spans="1:133" ht="15" x14ac:dyDescent="0.2">
      <c r="A2264" s="134">
        <f t="shared" si="1048"/>
        <v>46317</v>
      </c>
      <c r="B2264" s="135">
        <f t="shared" si="1040"/>
        <v>576.04209442000001</v>
      </c>
      <c r="C2264" s="220">
        <f t="shared" si="1039"/>
        <v>380.8433518982186</v>
      </c>
      <c r="D2264" s="136">
        <f t="shared" si="1049"/>
        <v>6997.15</v>
      </c>
      <c r="E2264" s="137">
        <f t="shared" si="1035"/>
        <v>7036.33</v>
      </c>
      <c r="F2264" s="138">
        <f t="shared" si="1036"/>
        <v>46285</v>
      </c>
      <c r="G2264" s="139">
        <f t="shared" si="1041"/>
        <v>5.5994226220676957E-3</v>
      </c>
      <c r="H2264" s="140">
        <f t="shared" si="1054"/>
        <v>46346</v>
      </c>
      <c r="I2264" s="140">
        <f t="shared" si="1042"/>
        <v>46346</v>
      </c>
      <c r="J2264" s="141">
        <f t="shared" si="1050"/>
        <v>22</v>
      </c>
      <c r="K2264" s="141">
        <f t="shared" si="1038"/>
        <v>2</v>
      </c>
      <c r="L2264" s="8">
        <f t="shared" si="1051"/>
        <v>1.00050774</v>
      </c>
      <c r="M2264" s="142">
        <f t="shared" si="1037"/>
        <v>1.00559942</v>
      </c>
      <c r="N2264" s="142">
        <f t="shared" si="1032"/>
        <v>1.5108682507153992</v>
      </c>
      <c r="O2264" s="135">
        <f t="shared" si="1034"/>
        <v>1.51163537</v>
      </c>
      <c r="P2264" s="135">
        <f t="shared" si="1043"/>
        <v>575.69628115</v>
      </c>
      <c r="Q2264" s="190">
        <f t="shared" si="1055"/>
        <v>0</v>
      </c>
      <c r="R2264" s="191">
        <f t="shared" si="1052"/>
        <v>0</v>
      </c>
      <c r="S2264" s="135">
        <f t="shared" si="1044"/>
        <v>0</v>
      </c>
      <c r="T2264" s="145">
        <f t="shared" si="1053"/>
        <v>7.8600000000000003E-2</v>
      </c>
      <c r="U2264" s="143">
        <f t="shared" si="1033"/>
        <v>2</v>
      </c>
      <c r="V2264" s="143">
        <v>252</v>
      </c>
      <c r="W2264" s="142">
        <f t="shared" si="1045"/>
        <v>1.0006006869999999</v>
      </c>
      <c r="X2264" s="135">
        <f t="shared" si="1046"/>
        <v>0.34581327000000001</v>
      </c>
      <c r="Y2264" s="135">
        <f t="shared" si="1047"/>
        <v>0</v>
      </c>
      <c r="Z2264" s="148" t="str">
        <f t="shared" si="1056"/>
        <v>A+J=</v>
      </c>
      <c r="AA2264" s="140">
        <f t="shared" si="1057"/>
        <v>46346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4"/>
      <c r="DX2264" s="1"/>
      <c r="DY2264" s="1"/>
      <c r="DZ2264" s="1"/>
      <c r="EA2264" s="1"/>
      <c r="EB2264" s="1"/>
      <c r="EC2264" s="1"/>
    </row>
    <row r="2265" spans="1:133" ht="15" x14ac:dyDescent="0.2">
      <c r="A2265" s="134">
        <f t="shared" si="1048"/>
        <v>46318</v>
      </c>
      <c r="B2265" s="135">
        <f t="shared" si="1040"/>
        <v>576.36134795999999</v>
      </c>
      <c r="C2265" s="220">
        <f t="shared" si="1039"/>
        <v>380.8433518982186</v>
      </c>
      <c r="D2265" s="136">
        <f t="shared" si="1049"/>
        <v>6997.15</v>
      </c>
      <c r="E2265" s="137">
        <f t="shared" si="1035"/>
        <v>7036.33</v>
      </c>
      <c r="F2265" s="138">
        <f t="shared" si="1036"/>
        <v>46285</v>
      </c>
      <c r="G2265" s="139">
        <f t="shared" si="1041"/>
        <v>5.5994226220676957E-3</v>
      </c>
      <c r="H2265" s="140">
        <f t="shared" si="1054"/>
        <v>46346</v>
      </c>
      <c r="I2265" s="140">
        <f t="shared" si="1042"/>
        <v>46346</v>
      </c>
      <c r="J2265" s="141">
        <f t="shared" si="1050"/>
        <v>22</v>
      </c>
      <c r="K2265" s="141">
        <f t="shared" si="1038"/>
        <v>3</v>
      </c>
      <c r="L2265" s="8">
        <f t="shared" si="1051"/>
        <v>1.0007617099999999</v>
      </c>
      <c r="M2265" s="142">
        <f t="shared" si="1037"/>
        <v>1.00559942</v>
      </c>
      <c r="N2265" s="142">
        <f t="shared" si="1032"/>
        <v>1.5108682507153992</v>
      </c>
      <c r="O2265" s="135">
        <f t="shared" si="1034"/>
        <v>1.5120190899999999</v>
      </c>
      <c r="P2265" s="135">
        <f t="shared" si="1043"/>
        <v>575.84241836000001</v>
      </c>
      <c r="Q2265" s="190">
        <f t="shared" si="1055"/>
        <v>0</v>
      </c>
      <c r="R2265" s="191">
        <f t="shared" si="1052"/>
        <v>0</v>
      </c>
      <c r="S2265" s="135">
        <f t="shared" si="1044"/>
        <v>0</v>
      </c>
      <c r="T2265" s="145">
        <f t="shared" si="1053"/>
        <v>7.8600000000000003E-2</v>
      </c>
      <c r="U2265" s="143">
        <f t="shared" si="1033"/>
        <v>3</v>
      </c>
      <c r="V2265" s="143">
        <v>252</v>
      </c>
      <c r="W2265" s="142">
        <f t="shared" si="1045"/>
        <v>1.000901166</v>
      </c>
      <c r="X2265" s="135">
        <f t="shared" si="1046"/>
        <v>0.51892959999999999</v>
      </c>
      <c r="Y2265" s="135">
        <f t="shared" si="1047"/>
        <v>0</v>
      </c>
      <c r="Z2265" s="148" t="str">
        <f t="shared" si="1056"/>
        <v>A+J=</v>
      </c>
      <c r="AA2265" s="140">
        <f t="shared" si="1057"/>
        <v>46346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4"/>
      <c r="DX2265" s="1"/>
      <c r="DY2265" s="1"/>
      <c r="DZ2265" s="1"/>
      <c r="EA2265" s="1"/>
      <c r="EB2265" s="1"/>
      <c r="EC2265" s="1"/>
    </row>
    <row r="2266" spans="1:133" ht="15" x14ac:dyDescent="0.2">
      <c r="A2266" s="134">
        <f t="shared" si="1048"/>
        <v>46319</v>
      </c>
      <c r="B2266" s="135">
        <f t="shared" si="1040"/>
        <v>576.68077988000005</v>
      </c>
      <c r="C2266" s="220">
        <f t="shared" si="1039"/>
        <v>380.8433518982186</v>
      </c>
      <c r="D2266" s="136">
        <f t="shared" si="1049"/>
        <v>6997.15</v>
      </c>
      <c r="E2266" s="137">
        <f t="shared" si="1035"/>
        <v>7036.33</v>
      </c>
      <c r="F2266" s="138">
        <f t="shared" si="1036"/>
        <v>46285</v>
      </c>
      <c r="G2266" s="139">
        <f t="shared" si="1041"/>
        <v>5.5994226220676957E-3</v>
      </c>
      <c r="H2266" s="140">
        <f t="shared" si="1054"/>
        <v>46346</v>
      </c>
      <c r="I2266" s="140">
        <f t="shared" si="1042"/>
        <v>46346</v>
      </c>
      <c r="J2266" s="141">
        <f t="shared" si="1050"/>
        <v>22</v>
      </c>
      <c r="K2266" s="141">
        <f t="shared" si="1038"/>
        <v>4</v>
      </c>
      <c r="L2266" s="8">
        <f t="shared" si="1051"/>
        <v>1.0010157500000001</v>
      </c>
      <c r="M2266" s="142">
        <f t="shared" si="1037"/>
        <v>1.00559942</v>
      </c>
      <c r="N2266" s="142">
        <f t="shared" si="1032"/>
        <v>1.5108682507153992</v>
      </c>
      <c r="O2266" s="135">
        <f t="shared" si="1034"/>
        <v>1.51240291</v>
      </c>
      <c r="P2266" s="135">
        <f t="shared" si="1043"/>
        <v>575.98859365999999</v>
      </c>
      <c r="Q2266" s="190">
        <f t="shared" si="1055"/>
        <v>0</v>
      </c>
      <c r="R2266" s="191">
        <f t="shared" si="1052"/>
        <v>0</v>
      </c>
      <c r="S2266" s="135">
        <f t="shared" si="1044"/>
        <v>0</v>
      </c>
      <c r="T2266" s="145">
        <f t="shared" si="1053"/>
        <v>7.8600000000000003E-2</v>
      </c>
      <c r="U2266" s="143">
        <f t="shared" si="1033"/>
        <v>4</v>
      </c>
      <c r="V2266" s="143">
        <v>252</v>
      </c>
      <c r="W2266" s="142">
        <f t="shared" si="1045"/>
        <v>1.0012017360000001</v>
      </c>
      <c r="X2266" s="135">
        <f t="shared" si="1046"/>
        <v>0.69218621999999996</v>
      </c>
      <c r="Y2266" s="135">
        <f t="shared" si="1047"/>
        <v>0</v>
      </c>
      <c r="Z2266" s="148" t="str">
        <f t="shared" si="1056"/>
        <v>A+J=</v>
      </c>
      <c r="AA2266" s="140">
        <f t="shared" si="1057"/>
        <v>46346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4"/>
      <c r="DX2266" s="1"/>
      <c r="DY2266" s="1"/>
      <c r="DZ2266" s="1"/>
      <c r="EA2266" s="1"/>
      <c r="EB2266" s="1"/>
      <c r="EC2266" s="1"/>
    </row>
    <row r="2267" spans="1:133" ht="15" x14ac:dyDescent="0.2">
      <c r="A2267" s="134">
        <f t="shared" si="1048"/>
        <v>46320</v>
      </c>
      <c r="B2267" s="135">
        <f t="shared" si="1040"/>
        <v>576.68077988000005</v>
      </c>
      <c r="C2267" s="220">
        <f t="shared" si="1039"/>
        <v>380.8433518982186</v>
      </c>
      <c r="D2267" s="136">
        <f t="shared" si="1049"/>
        <v>6997.15</v>
      </c>
      <c r="E2267" s="137">
        <f t="shared" si="1035"/>
        <v>7036.33</v>
      </c>
      <c r="F2267" s="138">
        <f t="shared" si="1036"/>
        <v>46285</v>
      </c>
      <c r="G2267" s="139">
        <f t="shared" si="1041"/>
        <v>5.5994226220676957E-3</v>
      </c>
      <c r="H2267" s="140">
        <f t="shared" si="1054"/>
        <v>46346</v>
      </c>
      <c r="I2267" s="140">
        <f t="shared" si="1042"/>
        <v>46346</v>
      </c>
      <c r="J2267" s="141">
        <f t="shared" si="1050"/>
        <v>22</v>
      </c>
      <c r="K2267" s="141">
        <f t="shared" si="1038"/>
        <v>4</v>
      </c>
      <c r="L2267" s="8">
        <f t="shared" si="1051"/>
        <v>1.0010157500000001</v>
      </c>
      <c r="M2267" s="142">
        <f t="shared" si="1037"/>
        <v>1.00559942</v>
      </c>
      <c r="N2267" s="142">
        <f t="shared" si="1032"/>
        <v>1.5108682507153992</v>
      </c>
      <c r="O2267" s="135">
        <f t="shared" si="1034"/>
        <v>1.51240291</v>
      </c>
      <c r="P2267" s="135">
        <f t="shared" si="1043"/>
        <v>575.98859365999999</v>
      </c>
      <c r="Q2267" s="190">
        <f t="shared" si="1055"/>
        <v>0</v>
      </c>
      <c r="R2267" s="191">
        <f t="shared" si="1052"/>
        <v>0</v>
      </c>
      <c r="S2267" s="135">
        <f t="shared" si="1044"/>
        <v>0</v>
      </c>
      <c r="T2267" s="145">
        <f t="shared" si="1053"/>
        <v>7.8600000000000003E-2</v>
      </c>
      <c r="U2267" s="143">
        <f t="shared" si="1033"/>
        <v>4</v>
      </c>
      <c r="V2267" s="143">
        <v>252</v>
      </c>
      <c r="W2267" s="142">
        <f t="shared" si="1045"/>
        <v>1.0012017360000001</v>
      </c>
      <c r="X2267" s="135">
        <f t="shared" si="1046"/>
        <v>0.69218621999999996</v>
      </c>
      <c r="Y2267" s="135">
        <f t="shared" si="1047"/>
        <v>0</v>
      </c>
      <c r="Z2267" s="148" t="str">
        <f t="shared" si="1056"/>
        <v>A+J=</v>
      </c>
      <c r="AA2267" s="140">
        <f t="shared" si="1057"/>
        <v>46346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4"/>
      <c r="DX2267" s="1"/>
      <c r="DY2267" s="1"/>
      <c r="DZ2267" s="1"/>
      <c r="EA2267" s="1"/>
      <c r="EB2267" s="1"/>
      <c r="EC2267" s="1"/>
    </row>
    <row r="2268" spans="1:133" ht="15" x14ac:dyDescent="0.2">
      <c r="A2268" s="134">
        <f t="shared" si="1048"/>
        <v>46321</v>
      </c>
      <c r="B2268" s="135">
        <f t="shared" si="1040"/>
        <v>576.68077988000005</v>
      </c>
      <c r="C2268" s="220">
        <f t="shared" si="1039"/>
        <v>380.8433518982186</v>
      </c>
      <c r="D2268" s="136">
        <f t="shared" si="1049"/>
        <v>6997.15</v>
      </c>
      <c r="E2268" s="137">
        <f t="shared" si="1035"/>
        <v>7036.33</v>
      </c>
      <c r="F2268" s="138">
        <f t="shared" si="1036"/>
        <v>46285</v>
      </c>
      <c r="G2268" s="139">
        <f t="shared" si="1041"/>
        <v>5.5994226220676957E-3</v>
      </c>
      <c r="H2268" s="140">
        <f t="shared" si="1054"/>
        <v>46346</v>
      </c>
      <c r="I2268" s="140">
        <f t="shared" si="1042"/>
        <v>46346</v>
      </c>
      <c r="J2268" s="141">
        <f t="shared" si="1050"/>
        <v>22</v>
      </c>
      <c r="K2268" s="141">
        <f t="shared" si="1038"/>
        <v>4</v>
      </c>
      <c r="L2268" s="8">
        <f t="shared" si="1051"/>
        <v>1.0010157500000001</v>
      </c>
      <c r="M2268" s="142">
        <f t="shared" si="1037"/>
        <v>1.00559942</v>
      </c>
      <c r="N2268" s="142">
        <f t="shared" si="1032"/>
        <v>1.5108682507153992</v>
      </c>
      <c r="O2268" s="135">
        <f t="shared" si="1034"/>
        <v>1.51240291</v>
      </c>
      <c r="P2268" s="135">
        <f t="shared" si="1043"/>
        <v>575.98859365999999</v>
      </c>
      <c r="Q2268" s="190">
        <f t="shared" si="1055"/>
        <v>0</v>
      </c>
      <c r="R2268" s="191">
        <f t="shared" si="1052"/>
        <v>0</v>
      </c>
      <c r="S2268" s="135">
        <f t="shared" si="1044"/>
        <v>0</v>
      </c>
      <c r="T2268" s="145">
        <f t="shared" si="1053"/>
        <v>7.8600000000000003E-2</v>
      </c>
      <c r="U2268" s="143">
        <f t="shared" si="1033"/>
        <v>4</v>
      </c>
      <c r="V2268" s="143">
        <v>252</v>
      </c>
      <c r="W2268" s="142">
        <f t="shared" si="1045"/>
        <v>1.0012017360000001</v>
      </c>
      <c r="X2268" s="135">
        <f t="shared" si="1046"/>
        <v>0.69218621999999996</v>
      </c>
      <c r="Y2268" s="135">
        <f t="shared" si="1047"/>
        <v>0</v>
      </c>
      <c r="Z2268" s="148" t="str">
        <f t="shared" si="1056"/>
        <v>A+J=</v>
      </c>
      <c r="AA2268" s="140">
        <f t="shared" si="1057"/>
        <v>46346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4"/>
      <c r="DX2268" s="1"/>
      <c r="DY2268" s="1"/>
      <c r="DZ2268" s="1"/>
      <c r="EA2268" s="1"/>
      <c r="EB2268" s="1"/>
      <c r="EC2268" s="1"/>
    </row>
    <row r="2269" spans="1:133" ht="15" x14ac:dyDescent="0.2">
      <c r="A2269" s="134">
        <f t="shared" si="1048"/>
        <v>46322</v>
      </c>
      <c r="B2269" s="135">
        <f t="shared" si="1040"/>
        <v>577.00038527000004</v>
      </c>
      <c r="C2269" s="220">
        <f t="shared" si="1039"/>
        <v>380.8433518982186</v>
      </c>
      <c r="D2269" s="136">
        <f t="shared" si="1049"/>
        <v>6997.15</v>
      </c>
      <c r="E2269" s="137">
        <f t="shared" si="1035"/>
        <v>7036.33</v>
      </c>
      <c r="F2269" s="138">
        <f t="shared" si="1036"/>
        <v>46285</v>
      </c>
      <c r="G2269" s="139">
        <f t="shared" si="1041"/>
        <v>5.5994226220676957E-3</v>
      </c>
      <c r="H2269" s="140">
        <f t="shared" si="1054"/>
        <v>46346</v>
      </c>
      <c r="I2269" s="140">
        <f t="shared" si="1042"/>
        <v>46346</v>
      </c>
      <c r="J2269" s="141">
        <f t="shared" si="1050"/>
        <v>22</v>
      </c>
      <c r="K2269" s="141">
        <f t="shared" si="1038"/>
        <v>5</v>
      </c>
      <c r="L2269" s="8">
        <f t="shared" si="1051"/>
        <v>1.0012698499999999</v>
      </c>
      <c r="M2269" s="142">
        <f t="shared" si="1037"/>
        <v>1.00559942</v>
      </c>
      <c r="N2269" s="142">
        <f t="shared" si="1032"/>
        <v>1.5108682507153992</v>
      </c>
      <c r="O2269" s="135">
        <f t="shared" si="1034"/>
        <v>1.5127868200000001</v>
      </c>
      <c r="P2269" s="135">
        <f t="shared" si="1043"/>
        <v>576.13480322999999</v>
      </c>
      <c r="Q2269" s="190">
        <f t="shared" si="1055"/>
        <v>0</v>
      </c>
      <c r="R2269" s="191">
        <f t="shared" si="1052"/>
        <v>0</v>
      </c>
      <c r="S2269" s="135">
        <f t="shared" si="1044"/>
        <v>0</v>
      </c>
      <c r="T2269" s="145">
        <f t="shared" si="1053"/>
        <v>7.8600000000000003E-2</v>
      </c>
      <c r="U2269" s="143">
        <f t="shared" si="1033"/>
        <v>5</v>
      </c>
      <c r="V2269" s="143">
        <v>252</v>
      </c>
      <c r="W2269" s="142">
        <f t="shared" si="1045"/>
        <v>1.0015023949999999</v>
      </c>
      <c r="X2269" s="135">
        <f t="shared" si="1046"/>
        <v>0.86558204000000005</v>
      </c>
      <c r="Y2269" s="135">
        <f t="shared" si="1047"/>
        <v>0</v>
      </c>
      <c r="Z2269" s="148" t="str">
        <f t="shared" si="1056"/>
        <v>A+J=</v>
      </c>
      <c r="AA2269" s="140">
        <f t="shared" si="1057"/>
        <v>46346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4"/>
      <c r="DX2269" s="1"/>
      <c r="DY2269" s="1"/>
      <c r="DZ2269" s="1"/>
      <c r="EA2269" s="1"/>
      <c r="EB2269" s="1"/>
      <c r="EC2269" s="1"/>
    </row>
    <row r="2270" spans="1:133" ht="15" x14ac:dyDescent="0.2">
      <c r="A2270" s="134">
        <f t="shared" si="1048"/>
        <v>46323</v>
      </c>
      <c r="B2270" s="135">
        <f t="shared" si="1040"/>
        <v>577.32016536000003</v>
      </c>
      <c r="C2270" s="220">
        <f t="shared" si="1039"/>
        <v>380.8433518982186</v>
      </c>
      <c r="D2270" s="136">
        <f t="shared" si="1049"/>
        <v>6997.15</v>
      </c>
      <c r="E2270" s="137">
        <f t="shared" si="1035"/>
        <v>7036.33</v>
      </c>
      <c r="F2270" s="138">
        <f t="shared" si="1036"/>
        <v>46285</v>
      </c>
      <c r="G2270" s="139">
        <f t="shared" si="1041"/>
        <v>5.5994226220676957E-3</v>
      </c>
      <c r="H2270" s="140">
        <f t="shared" si="1054"/>
        <v>46346</v>
      </c>
      <c r="I2270" s="140">
        <f t="shared" si="1042"/>
        <v>46346</v>
      </c>
      <c r="J2270" s="141">
        <f t="shared" si="1050"/>
        <v>22</v>
      </c>
      <c r="K2270" s="141">
        <f t="shared" si="1038"/>
        <v>6</v>
      </c>
      <c r="L2270" s="8">
        <f t="shared" si="1051"/>
        <v>1.00152401</v>
      </c>
      <c r="M2270" s="142">
        <f t="shared" si="1037"/>
        <v>1.00559942</v>
      </c>
      <c r="N2270" s="142">
        <f t="shared" si="1032"/>
        <v>1.5108682507153992</v>
      </c>
      <c r="O2270" s="135">
        <f t="shared" si="1034"/>
        <v>1.51317082</v>
      </c>
      <c r="P2270" s="135">
        <f t="shared" si="1043"/>
        <v>576.28104708000001</v>
      </c>
      <c r="Q2270" s="190">
        <f t="shared" si="1055"/>
        <v>0</v>
      </c>
      <c r="R2270" s="191">
        <f t="shared" si="1052"/>
        <v>0</v>
      </c>
      <c r="S2270" s="135">
        <f t="shared" si="1044"/>
        <v>0</v>
      </c>
      <c r="T2270" s="145">
        <f t="shared" si="1053"/>
        <v>7.8600000000000003E-2</v>
      </c>
      <c r="U2270" s="143">
        <f t="shared" si="1033"/>
        <v>6</v>
      </c>
      <c r="V2270" s="143">
        <v>252</v>
      </c>
      <c r="W2270" s="142">
        <f t="shared" si="1045"/>
        <v>1.001803145</v>
      </c>
      <c r="X2270" s="135">
        <f t="shared" si="1046"/>
        <v>1.0391182800000001</v>
      </c>
      <c r="Y2270" s="135">
        <f t="shared" si="1047"/>
        <v>0</v>
      </c>
      <c r="Z2270" s="148" t="str">
        <f t="shared" si="1056"/>
        <v>A+J=</v>
      </c>
      <c r="AA2270" s="140">
        <f t="shared" si="1057"/>
        <v>46346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4"/>
      <c r="DX2270" s="1"/>
      <c r="DY2270" s="1"/>
      <c r="DZ2270" s="1"/>
      <c r="EA2270" s="1"/>
      <c r="EB2270" s="1"/>
      <c r="EC2270" s="1"/>
    </row>
    <row r="2271" spans="1:133" ht="15" x14ac:dyDescent="0.2">
      <c r="A2271" s="134">
        <f t="shared" si="1048"/>
        <v>46324</v>
      </c>
      <c r="B2271" s="135">
        <f t="shared" si="1040"/>
        <v>577.64012728</v>
      </c>
      <c r="C2271" s="220">
        <f t="shared" si="1039"/>
        <v>380.8433518982186</v>
      </c>
      <c r="D2271" s="136">
        <f t="shared" si="1049"/>
        <v>6997.15</v>
      </c>
      <c r="E2271" s="137">
        <f t="shared" si="1035"/>
        <v>7036.33</v>
      </c>
      <c r="F2271" s="138">
        <f t="shared" si="1036"/>
        <v>46285</v>
      </c>
      <c r="G2271" s="139">
        <f t="shared" si="1041"/>
        <v>5.5994226220676957E-3</v>
      </c>
      <c r="H2271" s="140">
        <f t="shared" si="1054"/>
        <v>46346</v>
      </c>
      <c r="I2271" s="140">
        <f t="shared" si="1042"/>
        <v>46346</v>
      </c>
      <c r="J2271" s="141">
        <f t="shared" si="1050"/>
        <v>22</v>
      </c>
      <c r="K2271" s="141">
        <f t="shared" si="1038"/>
        <v>7</v>
      </c>
      <c r="L2271" s="8">
        <f t="shared" si="1051"/>
        <v>1.0017782399999999</v>
      </c>
      <c r="M2271" s="142">
        <f t="shared" si="1037"/>
        <v>1.00559942</v>
      </c>
      <c r="N2271" s="142">
        <f t="shared" ref="N2271:N2334" si="1058">IF(I2271&gt;I2270,N2270*M2271,N2270)</f>
        <v>1.5108682507153992</v>
      </c>
      <c r="O2271" s="135">
        <f t="shared" si="1034"/>
        <v>1.51355493</v>
      </c>
      <c r="P2271" s="135">
        <f t="shared" si="1043"/>
        <v>576.42733281999995</v>
      </c>
      <c r="Q2271" s="190">
        <f t="shared" si="1055"/>
        <v>0</v>
      </c>
      <c r="R2271" s="191">
        <f t="shared" si="1052"/>
        <v>0</v>
      </c>
      <c r="S2271" s="135">
        <f t="shared" si="1044"/>
        <v>0</v>
      </c>
      <c r="T2271" s="145">
        <f t="shared" si="1053"/>
        <v>7.8600000000000003E-2</v>
      </c>
      <c r="U2271" s="143">
        <f t="shared" si="1033"/>
        <v>7</v>
      </c>
      <c r="V2271" s="143">
        <v>252</v>
      </c>
      <c r="W2271" s="142">
        <f t="shared" si="1045"/>
        <v>1.002103985</v>
      </c>
      <c r="X2271" s="135">
        <f t="shared" si="1046"/>
        <v>1.21279446</v>
      </c>
      <c r="Y2271" s="135">
        <f t="shared" si="1047"/>
        <v>0</v>
      </c>
      <c r="Z2271" s="148" t="str">
        <f t="shared" si="1056"/>
        <v>A+J=</v>
      </c>
      <c r="AA2271" s="140">
        <f t="shared" si="1057"/>
        <v>46346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4"/>
      <c r="DX2271" s="1"/>
      <c r="DY2271" s="1"/>
      <c r="DZ2271" s="1"/>
      <c r="EA2271" s="1"/>
      <c r="EB2271" s="1"/>
      <c r="EC2271" s="1"/>
    </row>
    <row r="2272" spans="1:133" ht="15" x14ac:dyDescent="0.2">
      <c r="A2272" s="134">
        <f t="shared" si="1048"/>
        <v>46325</v>
      </c>
      <c r="B2272" s="135">
        <f t="shared" si="1040"/>
        <v>577.96026402999996</v>
      </c>
      <c r="C2272" s="220">
        <f t="shared" si="1039"/>
        <v>380.8433518982186</v>
      </c>
      <c r="D2272" s="136">
        <f t="shared" si="1049"/>
        <v>6997.15</v>
      </c>
      <c r="E2272" s="137">
        <f t="shared" si="1035"/>
        <v>7036.33</v>
      </c>
      <c r="F2272" s="138">
        <f t="shared" si="1036"/>
        <v>46285</v>
      </c>
      <c r="G2272" s="139">
        <f t="shared" si="1041"/>
        <v>5.5994226220676957E-3</v>
      </c>
      <c r="H2272" s="140">
        <f t="shared" si="1054"/>
        <v>46346</v>
      </c>
      <c r="I2272" s="140">
        <f t="shared" si="1042"/>
        <v>46346</v>
      </c>
      <c r="J2272" s="141">
        <f t="shared" si="1050"/>
        <v>22</v>
      </c>
      <c r="K2272" s="141">
        <f t="shared" si="1038"/>
        <v>8</v>
      </c>
      <c r="L2272" s="8">
        <f t="shared" si="1051"/>
        <v>1.0020325299999999</v>
      </c>
      <c r="M2272" s="142">
        <f t="shared" si="1037"/>
        <v>1.00559942</v>
      </c>
      <c r="N2272" s="142">
        <f t="shared" si="1058"/>
        <v>1.5108682507153992</v>
      </c>
      <c r="O2272" s="135">
        <f t="shared" si="1034"/>
        <v>1.51393913</v>
      </c>
      <c r="P2272" s="135">
        <f t="shared" si="1043"/>
        <v>576.57365283000001</v>
      </c>
      <c r="Q2272" s="190">
        <f t="shared" si="1055"/>
        <v>0</v>
      </c>
      <c r="R2272" s="191">
        <f t="shared" si="1052"/>
        <v>0</v>
      </c>
      <c r="S2272" s="135">
        <f t="shared" si="1044"/>
        <v>0</v>
      </c>
      <c r="T2272" s="145">
        <f t="shared" si="1053"/>
        <v>7.8600000000000003E-2</v>
      </c>
      <c r="U2272" s="143">
        <f t="shared" si="1033"/>
        <v>8</v>
      </c>
      <c r="V2272" s="143">
        <v>252</v>
      </c>
      <c r="W2272" s="142">
        <f t="shared" si="1045"/>
        <v>1.0024049159999999</v>
      </c>
      <c r="X2272" s="135">
        <f t="shared" si="1046"/>
        <v>1.3866111999999999</v>
      </c>
      <c r="Y2272" s="135">
        <f t="shared" si="1047"/>
        <v>0</v>
      </c>
      <c r="Z2272" s="148" t="str">
        <f t="shared" si="1056"/>
        <v>A+J=</v>
      </c>
      <c r="AA2272" s="140">
        <f t="shared" si="1057"/>
        <v>46346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4"/>
      <c r="DX2272" s="1"/>
      <c r="DY2272" s="1"/>
      <c r="DZ2272" s="1"/>
      <c r="EA2272" s="1"/>
      <c r="EB2272" s="1"/>
      <c r="EC2272" s="1"/>
    </row>
    <row r="2273" spans="1:133" ht="15" x14ac:dyDescent="0.2">
      <c r="A2273" s="134">
        <f t="shared" si="1048"/>
        <v>46326</v>
      </c>
      <c r="B2273" s="135">
        <f t="shared" si="1040"/>
        <v>578.28058276000002</v>
      </c>
      <c r="C2273" s="220">
        <f t="shared" si="1039"/>
        <v>380.8433518982186</v>
      </c>
      <c r="D2273" s="136">
        <f t="shared" si="1049"/>
        <v>6997.15</v>
      </c>
      <c r="E2273" s="137">
        <f t="shared" si="1035"/>
        <v>7036.33</v>
      </c>
      <c r="F2273" s="138">
        <f t="shared" si="1036"/>
        <v>46285</v>
      </c>
      <c r="G2273" s="139">
        <f t="shared" si="1041"/>
        <v>5.5994226220676957E-3</v>
      </c>
      <c r="H2273" s="140">
        <f t="shared" si="1054"/>
        <v>46346</v>
      </c>
      <c r="I2273" s="140">
        <f t="shared" si="1042"/>
        <v>46346</v>
      </c>
      <c r="J2273" s="141">
        <f t="shared" si="1050"/>
        <v>22</v>
      </c>
      <c r="K2273" s="141">
        <f t="shared" si="1038"/>
        <v>9</v>
      </c>
      <c r="L2273" s="8">
        <f t="shared" si="1051"/>
        <v>1.0022868899999999</v>
      </c>
      <c r="M2273" s="142">
        <f t="shared" si="1037"/>
        <v>1.00559942</v>
      </c>
      <c r="N2273" s="142">
        <f t="shared" si="1058"/>
        <v>1.5108682507153992</v>
      </c>
      <c r="O2273" s="135">
        <f t="shared" si="1034"/>
        <v>1.5143234400000001</v>
      </c>
      <c r="P2273" s="135">
        <f t="shared" si="1043"/>
        <v>576.72001474000001</v>
      </c>
      <c r="Q2273" s="190">
        <f t="shared" si="1055"/>
        <v>0</v>
      </c>
      <c r="R2273" s="191">
        <f t="shared" si="1052"/>
        <v>0</v>
      </c>
      <c r="S2273" s="135">
        <f t="shared" si="1044"/>
        <v>0</v>
      </c>
      <c r="T2273" s="145">
        <f t="shared" si="1053"/>
        <v>7.8600000000000003E-2</v>
      </c>
      <c r="U2273" s="143">
        <f t="shared" si="1033"/>
        <v>9</v>
      </c>
      <c r="V2273" s="143">
        <v>252</v>
      </c>
      <c r="W2273" s="142">
        <f t="shared" si="1045"/>
        <v>1.002705937</v>
      </c>
      <c r="X2273" s="135">
        <f t="shared" si="1046"/>
        <v>1.5605680200000001</v>
      </c>
      <c r="Y2273" s="135">
        <f t="shared" si="1047"/>
        <v>0</v>
      </c>
      <c r="Z2273" s="148" t="str">
        <f t="shared" si="1056"/>
        <v>A+J=</v>
      </c>
      <c r="AA2273" s="140">
        <f t="shared" si="1057"/>
        <v>46346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4"/>
      <c r="DX2273" s="1"/>
      <c r="DY2273" s="1"/>
      <c r="DZ2273" s="1"/>
      <c r="EA2273" s="1"/>
      <c r="EB2273" s="1"/>
      <c r="EC2273" s="1"/>
    </row>
    <row r="2274" spans="1:133" ht="15" x14ac:dyDescent="0.2">
      <c r="A2274" s="134">
        <f t="shared" si="1048"/>
        <v>46327</v>
      </c>
      <c r="B2274" s="135">
        <f t="shared" si="1040"/>
        <v>578.28058276000002</v>
      </c>
      <c r="C2274" s="220">
        <f t="shared" si="1039"/>
        <v>380.8433518982186</v>
      </c>
      <c r="D2274" s="136">
        <f t="shared" si="1049"/>
        <v>6997.15</v>
      </c>
      <c r="E2274" s="137">
        <f t="shared" si="1035"/>
        <v>7036.33</v>
      </c>
      <c r="F2274" s="138">
        <f t="shared" si="1036"/>
        <v>46285</v>
      </c>
      <c r="G2274" s="139">
        <f t="shared" si="1041"/>
        <v>5.5994226220676957E-3</v>
      </c>
      <c r="H2274" s="140">
        <f t="shared" si="1054"/>
        <v>46346</v>
      </c>
      <c r="I2274" s="140">
        <f t="shared" si="1042"/>
        <v>46346</v>
      </c>
      <c r="J2274" s="141">
        <f t="shared" si="1050"/>
        <v>22</v>
      </c>
      <c r="K2274" s="141">
        <f t="shared" si="1038"/>
        <v>9</v>
      </c>
      <c r="L2274" s="8">
        <f t="shared" si="1051"/>
        <v>1.0022868899999999</v>
      </c>
      <c r="M2274" s="142">
        <f t="shared" si="1037"/>
        <v>1.00559942</v>
      </c>
      <c r="N2274" s="142">
        <f t="shared" si="1058"/>
        <v>1.5108682507153992</v>
      </c>
      <c r="O2274" s="135">
        <f t="shared" si="1034"/>
        <v>1.5143234400000001</v>
      </c>
      <c r="P2274" s="135">
        <f t="shared" si="1043"/>
        <v>576.72001474000001</v>
      </c>
      <c r="Q2274" s="190">
        <f t="shared" si="1055"/>
        <v>0</v>
      </c>
      <c r="R2274" s="191">
        <f t="shared" si="1052"/>
        <v>0</v>
      </c>
      <c r="S2274" s="135">
        <f t="shared" si="1044"/>
        <v>0</v>
      </c>
      <c r="T2274" s="145">
        <f t="shared" si="1053"/>
        <v>7.8600000000000003E-2</v>
      </c>
      <c r="U2274" s="143">
        <f t="shared" si="1033"/>
        <v>9</v>
      </c>
      <c r="V2274" s="143">
        <v>252</v>
      </c>
      <c r="W2274" s="142">
        <f t="shared" si="1045"/>
        <v>1.002705937</v>
      </c>
      <c r="X2274" s="135">
        <f t="shared" si="1046"/>
        <v>1.5605680200000001</v>
      </c>
      <c r="Y2274" s="135">
        <f t="shared" si="1047"/>
        <v>0</v>
      </c>
      <c r="Z2274" s="148" t="str">
        <f t="shared" si="1056"/>
        <v>A+J=</v>
      </c>
      <c r="AA2274" s="140">
        <f t="shared" si="1057"/>
        <v>46346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4"/>
      <c r="DX2274" s="1"/>
      <c r="DY2274" s="1"/>
      <c r="DZ2274" s="1"/>
      <c r="EA2274" s="1"/>
      <c r="EB2274" s="1"/>
      <c r="EC2274" s="1"/>
    </row>
    <row r="2275" spans="1:133" ht="15" x14ac:dyDescent="0.2">
      <c r="A2275" s="134">
        <f t="shared" si="1048"/>
        <v>46328</v>
      </c>
      <c r="B2275" s="135">
        <f t="shared" si="1040"/>
        <v>578.28058276000002</v>
      </c>
      <c r="C2275" s="220">
        <f t="shared" si="1039"/>
        <v>380.8433518982186</v>
      </c>
      <c r="D2275" s="136">
        <f t="shared" si="1049"/>
        <v>6997.15</v>
      </c>
      <c r="E2275" s="137">
        <f t="shared" si="1035"/>
        <v>7036.33</v>
      </c>
      <c r="F2275" s="138">
        <f t="shared" si="1036"/>
        <v>46285</v>
      </c>
      <c r="G2275" s="139">
        <f t="shared" si="1041"/>
        <v>5.5994226220676957E-3</v>
      </c>
      <c r="H2275" s="140">
        <f t="shared" si="1054"/>
        <v>46346</v>
      </c>
      <c r="I2275" s="140">
        <f t="shared" si="1042"/>
        <v>46346</v>
      </c>
      <c r="J2275" s="141">
        <f t="shared" si="1050"/>
        <v>22</v>
      </c>
      <c r="K2275" s="141">
        <f t="shared" si="1038"/>
        <v>9</v>
      </c>
      <c r="L2275" s="8">
        <f t="shared" si="1051"/>
        <v>1.0022868899999999</v>
      </c>
      <c r="M2275" s="142">
        <f t="shared" si="1037"/>
        <v>1.00559942</v>
      </c>
      <c r="N2275" s="142">
        <f t="shared" si="1058"/>
        <v>1.5108682507153992</v>
      </c>
      <c r="O2275" s="135">
        <f t="shared" si="1034"/>
        <v>1.5143234400000001</v>
      </c>
      <c r="P2275" s="135">
        <f t="shared" si="1043"/>
        <v>576.72001474000001</v>
      </c>
      <c r="Q2275" s="190">
        <f t="shared" si="1055"/>
        <v>0</v>
      </c>
      <c r="R2275" s="191">
        <f t="shared" si="1052"/>
        <v>0</v>
      </c>
      <c r="S2275" s="135">
        <f t="shared" si="1044"/>
        <v>0</v>
      </c>
      <c r="T2275" s="145">
        <f t="shared" si="1053"/>
        <v>7.8600000000000003E-2</v>
      </c>
      <c r="U2275" s="143">
        <f t="shared" si="1033"/>
        <v>9</v>
      </c>
      <c r="V2275" s="143">
        <v>252</v>
      </c>
      <c r="W2275" s="142">
        <f t="shared" si="1045"/>
        <v>1.002705937</v>
      </c>
      <c r="X2275" s="135">
        <f t="shared" si="1046"/>
        <v>1.5605680200000001</v>
      </c>
      <c r="Y2275" s="135">
        <f t="shared" si="1047"/>
        <v>0</v>
      </c>
      <c r="Z2275" s="148" t="str">
        <f t="shared" si="1056"/>
        <v>A+J=</v>
      </c>
      <c r="AA2275" s="140">
        <f t="shared" si="1057"/>
        <v>46346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4"/>
      <c r="DX2275" s="1"/>
      <c r="DY2275" s="1"/>
      <c r="DZ2275" s="1"/>
      <c r="EA2275" s="1"/>
      <c r="EB2275" s="1"/>
      <c r="EC2275" s="1"/>
    </row>
    <row r="2276" spans="1:133" ht="15" x14ac:dyDescent="0.2">
      <c r="A2276" s="134">
        <f t="shared" si="1048"/>
        <v>46329</v>
      </c>
      <c r="B2276" s="135">
        <f t="shared" si="1040"/>
        <v>578.28058276000002</v>
      </c>
      <c r="C2276" s="220">
        <f t="shared" si="1039"/>
        <v>380.8433518982186</v>
      </c>
      <c r="D2276" s="136">
        <f t="shared" si="1049"/>
        <v>6997.15</v>
      </c>
      <c r="E2276" s="137">
        <f t="shared" si="1035"/>
        <v>7036.33</v>
      </c>
      <c r="F2276" s="138">
        <f t="shared" si="1036"/>
        <v>46285</v>
      </c>
      <c r="G2276" s="139">
        <f t="shared" si="1041"/>
        <v>5.5994226220676957E-3</v>
      </c>
      <c r="H2276" s="140">
        <f t="shared" si="1054"/>
        <v>46346</v>
      </c>
      <c r="I2276" s="140">
        <f t="shared" si="1042"/>
        <v>46346</v>
      </c>
      <c r="J2276" s="141">
        <f t="shared" si="1050"/>
        <v>22</v>
      </c>
      <c r="K2276" s="141">
        <f t="shared" si="1038"/>
        <v>9</v>
      </c>
      <c r="L2276" s="8">
        <f t="shared" si="1051"/>
        <v>1.0022868899999999</v>
      </c>
      <c r="M2276" s="142">
        <f t="shared" si="1037"/>
        <v>1.00559942</v>
      </c>
      <c r="N2276" s="142">
        <f t="shared" si="1058"/>
        <v>1.5108682507153992</v>
      </c>
      <c r="O2276" s="135">
        <f t="shared" si="1034"/>
        <v>1.5143234400000001</v>
      </c>
      <c r="P2276" s="135">
        <f t="shared" si="1043"/>
        <v>576.72001474000001</v>
      </c>
      <c r="Q2276" s="190">
        <f t="shared" si="1055"/>
        <v>0</v>
      </c>
      <c r="R2276" s="191">
        <f t="shared" si="1052"/>
        <v>0</v>
      </c>
      <c r="S2276" s="135">
        <f t="shared" si="1044"/>
        <v>0</v>
      </c>
      <c r="T2276" s="145">
        <f t="shared" si="1053"/>
        <v>7.8600000000000003E-2</v>
      </c>
      <c r="U2276" s="143">
        <f t="shared" si="1033"/>
        <v>9</v>
      </c>
      <c r="V2276" s="143">
        <v>252</v>
      </c>
      <c r="W2276" s="142">
        <f t="shared" si="1045"/>
        <v>1.002705937</v>
      </c>
      <c r="X2276" s="135">
        <f t="shared" si="1046"/>
        <v>1.5605680200000001</v>
      </c>
      <c r="Y2276" s="135">
        <f t="shared" si="1047"/>
        <v>0</v>
      </c>
      <c r="Z2276" s="148" t="str">
        <f t="shared" si="1056"/>
        <v>A+J=</v>
      </c>
      <c r="AA2276" s="140">
        <f t="shared" si="1057"/>
        <v>46346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4"/>
      <c r="DX2276" s="1"/>
      <c r="DY2276" s="1"/>
      <c r="DZ2276" s="1"/>
      <c r="EA2276" s="1"/>
      <c r="EB2276" s="1"/>
      <c r="EC2276" s="1"/>
    </row>
    <row r="2277" spans="1:133" ht="15" x14ac:dyDescent="0.2">
      <c r="A2277" s="134">
        <f t="shared" si="1048"/>
        <v>46330</v>
      </c>
      <c r="B2277" s="135">
        <f t="shared" si="1040"/>
        <v>578.60107209</v>
      </c>
      <c r="C2277" s="220">
        <f t="shared" si="1039"/>
        <v>380.8433518982186</v>
      </c>
      <c r="D2277" s="136">
        <f t="shared" si="1049"/>
        <v>6997.15</v>
      </c>
      <c r="E2277" s="137">
        <f t="shared" si="1035"/>
        <v>7036.33</v>
      </c>
      <c r="F2277" s="138">
        <f t="shared" si="1036"/>
        <v>46285</v>
      </c>
      <c r="G2277" s="139">
        <f t="shared" si="1041"/>
        <v>5.5994226220676957E-3</v>
      </c>
      <c r="H2277" s="140">
        <f t="shared" si="1054"/>
        <v>46346</v>
      </c>
      <c r="I2277" s="140">
        <f t="shared" si="1042"/>
        <v>46346</v>
      </c>
      <c r="J2277" s="141">
        <f t="shared" si="1050"/>
        <v>22</v>
      </c>
      <c r="K2277" s="141">
        <f t="shared" si="1038"/>
        <v>10</v>
      </c>
      <c r="L2277" s="8">
        <f t="shared" si="1051"/>
        <v>1.00254131</v>
      </c>
      <c r="M2277" s="142">
        <f t="shared" si="1037"/>
        <v>1.00559942</v>
      </c>
      <c r="N2277" s="142">
        <f t="shared" si="1058"/>
        <v>1.5108682507153992</v>
      </c>
      <c r="O2277" s="135">
        <f t="shared" si="1034"/>
        <v>1.5147078300000001</v>
      </c>
      <c r="P2277" s="135">
        <f t="shared" si="1043"/>
        <v>576.86640711999996</v>
      </c>
      <c r="Q2277" s="190">
        <f t="shared" si="1055"/>
        <v>0</v>
      </c>
      <c r="R2277" s="191">
        <f t="shared" si="1052"/>
        <v>0</v>
      </c>
      <c r="S2277" s="135">
        <f t="shared" si="1044"/>
        <v>0</v>
      </c>
      <c r="T2277" s="145">
        <f t="shared" si="1053"/>
        <v>7.8600000000000003E-2</v>
      </c>
      <c r="U2277" s="143">
        <f t="shared" ref="U2277:U2340" si="1059">IF(Q2276&gt;0,1,IF(K2277=K2276,U2276,U2276+1))</f>
        <v>10</v>
      </c>
      <c r="V2277" s="143">
        <v>252</v>
      </c>
      <c r="W2277" s="142">
        <f t="shared" si="1045"/>
        <v>1.003007048</v>
      </c>
      <c r="X2277" s="135">
        <f t="shared" si="1046"/>
        <v>1.7346649700000001</v>
      </c>
      <c r="Y2277" s="135">
        <f t="shared" si="1047"/>
        <v>0</v>
      </c>
      <c r="Z2277" s="148" t="str">
        <f t="shared" si="1056"/>
        <v>A+J=</v>
      </c>
      <c r="AA2277" s="140">
        <f t="shared" si="1057"/>
        <v>46346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4"/>
      <c r="DX2277" s="1"/>
      <c r="DY2277" s="1"/>
      <c r="DZ2277" s="1"/>
      <c r="EA2277" s="1"/>
      <c r="EB2277" s="1"/>
      <c r="EC2277" s="1"/>
    </row>
    <row r="2278" spans="1:133" ht="15" x14ac:dyDescent="0.2">
      <c r="A2278" s="134">
        <f t="shared" si="1048"/>
        <v>46331</v>
      </c>
      <c r="B2278" s="135">
        <f t="shared" si="1040"/>
        <v>578.92174411999997</v>
      </c>
      <c r="C2278" s="220">
        <f t="shared" si="1039"/>
        <v>380.8433518982186</v>
      </c>
      <c r="D2278" s="136">
        <f t="shared" si="1049"/>
        <v>6997.15</v>
      </c>
      <c r="E2278" s="137">
        <f t="shared" si="1035"/>
        <v>7036.33</v>
      </c>
      <c r="F2278" s="138">
        <f t="shared" si="1036"/>
        <v>46285</v>
      </c>
      <c r="G2278" s="139">
        <f t="shared" si="1041"/>
        <v>5.5994226220676957E-3</v>
      </c>
      <c r="H2278" s="140">
        <f t="shared" si="1054"/>
        <v>46346</v>
      </c>
      <c r="I2278" s="140">
        <f t="shared" si="1042"/>
        <v>46346</v>
      </c>
      <c r="J2278" s="141">
        <f t="shared" si="1050"/>
        <v>22</v>
      </c>
      <c r="K2278" s="141">
        <f t="shared" si="1038"/>
        <v>11</v>
      </c>
      <c r="L2278" s="8">
        <f t="shared" si="1051"/>
        <v>1.0027957999999999</v>
      </c>
      <c r="M2278" s="142">
        <f t="shared" si="1037"/>
        <v>1.00559942</v>
      </c>
      <c r="N2278" s="142">
        <f t="shared" si="1058"/>
        <v>1.5108682507153992</v>
      </c>
      <c r="O2278" s="135">
        <f t="shared" si="1034"/>
        <v>1.5150923300000001</v>
      </c>
      <c r="P2278" s="135">
        <f t="shared" si="1043"/>
        <v>577.01284138999995</v>
      </c>
      <c r="Q2278" s="190">
        <f t="shared" si="1055"/>
        <v>0</v>
      </c>
      <c r="R2278" s="191">
        <f t="shared" si="1052"/>
        <v>0</v>
      </c>
      <c r="S2278" s="135">
        <f t="shared" si="1044"/>
        <v>0</v>
      </c>
      <c r="T2278" s="145">
        <f t="shared" si="1053"/>
        <v>7.8600000000000003E-2</v>
      </c>
      <c r="U2278" s="143">
        <f t="shared" si="1059"/>
        <v>11</v>
      </c>
      <c r="V2278" s="143">
        <v>252</v>
      </c>
      <c r="W2278" s="142">
        <f t="shared" si="1045"/>
        <v>1.0033082499999999</v>
      </c>
      <c r="X2278" s="135">
        <f t="shared" si="1046"/>
        <v>1.9089027300000001</v>
      </c>
      <c r="Y2278" s="135">
        <f t="shared" si="1047"/>
        <v>0</v>
      </c>
      <c r="Z2278" s="148" t="str">
        <f t="shared" si="1056"/>
        <v>A+J=</v>
      </c>
      <c r="AA2278" s="140">
        <f t="shared" si="1057"/>
        <v>46346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4"/>
      <c r="DX2278" s="1"/>
      <c r="DY2278" s="1"/>
      <c r="DZ2278" s="1"/>
      <c r="EA2278" s="1"/>
      <c r="EB2278" s="1"/>
      <c r="EC2278" s="1"/>
    </row>
    <row r="2279" spans="1:133" ht="15" x14ac:dyDescent="0.2">
      <c r="A2279" s="134">
        <f t="shared" si="1048"/>
        <v>46332</v>
      </c>
      <c r="B2279" s="135">
        <f t="shared" si="1040"/>
        <v>579.24259068999993</v>
      </c>
      <c r="C2279" s="220">
        <f t="shared" si="1039"/>
        <v>380.8433518982186</v>
      </c>
      <c r="D2279" s="136">
        <f t="shared" si="1049"/>
        <v>6997.15</v>
      </c>
      <c r="E2279" s="137">
        <f t="shared" si="1035"/>
        <v>7036.33</v>
      </c>
      <c r="F2279" s="138">
        <f t="shared" si="1036"/>
        <v>46285</v>
      </c>
      <c r="G2279" s="139">
        <f t="shared" si="1041"/>
        <v>5.5994226220676957E-3</v>
      </c>
      <c r="H2279" s="140">
        <f t="shared" si="1054"/>
        <v>46346</v>
      </c>
      <c r="I2279" s="140">
        <f t="shared" si="1042"/>
        <v>46346</v>
      </c>
      <c r="J2279" s="141">
        <f t="shared" si="1050"/>
        <v>22</v>
      </c>
      <c r="K2279" s="141">
        <f t="shared" si="1038"/>
        <v>12</v>
      </c>
      <c r="L2279" s="8">
        <f t="shared" si="1051"/>
        <v>1.0030503500000001</v>
      </c>
      <c r="M2279" s="142">
        <f t="shared" si="1037"/>
        <v>1.00559942</v>
      </c>
      <c r="N2279" s="142">
        <f t="shared" si="1058"/>
        <v>1.5108682507153992</v>
      </c>
      <c r="O2279" s="135">
        <f t="shared" si="1034"/>
        <v>1.51547692</v>
      </c>
      <c r="P2279" s="135">
        <f t="shared" si="1043"/>
        <v>577.15930992999995</v>
      </c>
      <c r="Q2279" s="190">
        <f t="shared" si="1055"/>
        <v>0</v>
      </c>
      <c r="R2279" s="191">
        <f t="shared" si="1052"/>
        <v>0</v>
      </c>
      <c r="S2279" s="135">
        <f t="shared" si="1044"/>
        <v>0</v>
      </c>
      <c r="T2279" s="145">
        <f t="shared" si="1053"/>
        <v>7.8600000000000003E-2</v>
      </c>
      <c r="U2279" s="143">
        <f t="shared" si="1059"/>
        <v>12</v>
      </c>
      <c r="V2279" s="143">
        <v>252</v>
      </c>
      <c r="W2279" s="142">
        <f t="shared" si="1045"/>
        <v>1.003609542</v>
      </c>
      <c r="X2279" s="135">
        <f t="shared" si="1046"/>
        <v>2.0832807600000001</v>
      </c>
      <c r="Y2279" s="135">
        <f t="shared" si="1047"/>
        <v>0</v>
      </c>
      <c r="Z2279" s="148" t="str">
        <f t="shared" si="1056"/>
        <v>A+J=</v>
      </c>
      <c r="AA2279" s="140">
        <f t="shared" si="1057"/>
        <v>46346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4"/>
      <c r="DX2279" s="1"/>
      <c r="DY2279" s="1"/>
      <c r="DZ2279" s="1"/>
      <c r="EA2279" s="1"/>
      <c r="EB2279" s="1"/>
      <c r="EC2279" s="1"/>
    </row>
    <row r="2280" spans="1:133" ht="15" x14ac:dyDescent="0.2">
      <c r="A2280" s="134">
        <f t="shared" si="1048"/>
        <v>46333</v>
      </c>
      <c r="B2280" s="135">
        <f t="shared" si="1040"/>
        <v>579.56361955</v>
      </c>
      <c r="C2280" s="220">
        <f t="shared" si="1039"/>
        <v>380.8433518982186</v>
      </c>
      <c r="D2280" s="136">
        <f t="shared" si="1049"/>
        <v>6997.15</v>
      </c>
      <c r="E2280" s="137">
        <f t="shared" si="1035"/>
        <v>7036.33</v>
      </c>
      <c r="F2280" s="138">
        <f t="shared" si="1036"/>
        <v>46285</v>
      </c>
      <c r="G2280" s="139">
        <f t="shared" si="1041"/>
        <v>5.5994226220676957E-3</v>
      </c>
      <c r="H2280" s="140">
        <f t="shared" si="1054"/>
        <v>46346</v>
      </c>
      <c r="I2280" s="140">
        <f t="shared" si="1042"/>
        <v>46346</v>
      </c>
      <c r="J2280" s="141">
        <f t="shared" si="1050"/>
        <v>22</v>
      </c>
      <c r="K2280" s="141">
        <f t="shared" si="1038"/>
        <v>13</v>
      </c>
      <c r="L2280" s="8">
        <f t="shared" si="1051"/>
        <v>1.0033049700000001</v>
      </c>
      <c r="M2280" s="142">
        <f t="shared" si="1037"/>
        <v>1.00559942</v>
      </c>
      <c r="N2280" s="142">
        <f t="shared" si="1058"/>
        <v>1.5108682507153992</v>
      </c>
      <c r="O2280" s="135">
        <f t="shared" si="1034"/>
        <v>1.5158616199999999</v>
      </c>
      <c r="P2280" s="135">
        <f t="shared" si="1043"/>
        <v>577.30582036999999</v>
      </c>
      <c r="Q2280" s="190">
        <f t="shared" si="1055"/>
        <v>0</v>
      </c>
      <c r="R2280" s="191">
        <f t="shared" si="1052"/>
        <v>0</v>
      </c>
      <c r="S2280" s="135">
        <f t="shared" si="1044"/>
        <v>0</v>
      </c>
      <c r="T2280" s="145">
        <f t="shared" si="1053"/>
        <v>7.8600000000000003E-2</v>
      </c>
      <c r="U2280" s="143">
        <f t="shared" si="1059"/>
        <v>13</v>
      </c>
      <c r="V2280" s="143">
        <v>252</v>
      </c>
      <c r="W2280" s="142">
        <f t="shared" si="1045"/>
        <v>1.0039109239999999</v>
      </c>
      <c r="X2280" s="135">
        <f t="shared" si="1046"/>
        <v>2.2577991800000001</v>
      </c>
      <c r="Y2280" s="135">
        <f t="shared" si="1047"/>
        <v>0</v>
      </c>
      <c r="Z2280" s="148" t="str">
        <f t="shared" si="1056"/>
        <v>A+J=</v>
      </c>
      <c r="AA2280" s="140">
        <f t="shared" si="1057"/>
        <v>46346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4"/>
      <c r="DX2280" s="1"/>
      <c r="DY2280" s="1"/>
      <c r="DZ2280" s="1"/>
      <c r="EA2280" s="1"/>
      <c r="EB2280" s="1"/>
      <c r="EC2280" s="1"/>
    </row>
    <row r="2281" spans="1:133" ht="15" x14ac:dyDescent="0.2">
      <c r="A2281" s="134">
        <f t="shared" si="1048"/>
        <v>46334</v>
      </c>
      <c r="B2281" s="135">
        <f t="shared" si="1040"/>
        <v>579.56361955</v>
      </c>
      <c r="C2281" s="220">
        <f t="shared" si="1039"/>
        <v>380.8433518982186</v>
      </c>
      <c r="D2281" s="136">
        <f t="shared" si="1049"/>
        <v>6997.15</v>
      </c>
      <c r="E2281" s="137">
        <f t="shared" si="1035"/>
        <v>7036.33</v>
      </c>
      <c r="F2281" s="138">
        <f t="shared" si="1036"/>
        <v>46285</v>
      </c>
      <c r="G2281" s="139">
        <f t="shared" si="1041"/>
        <v>5.5994226220676957E-3</v>
      </c>
      <c r="H2281" s="140">
        <f t="shared" si="1054"/>
        <v>46346</v>
      </c>
      <c r="I2281" s="140">
        <f t="shared" si="1042"/>
        <v>46346</v>
      </c>
      <c r="J2281" s="141">
        <f t="shared" si="1050"/>
        <v>22</v>
      </c>
      <c r="K2281" s="141">
        <f t="shared" si="1038"/>
        <v>13</v>
      </c>
      <c r="L2281" s="8">
        <f t="shared" si="1051"/>
        <v>1.0033049700000001</v>
      </c>
      <c r="M2281" s="142">
        <f t="shared" si="1037"/>
        <v>1.00559942</v>
      </c>
      <c r="N2281" s="142">
        <f t="shared" si="1058"/>
        <v>1.5108682507153992</v>
      </c>
      <c r="O2281" s="135">
        <f t="shared" ref="O2281:O2344" si="1060">TRUNC(TRUNC((L2281*N2281),15),8)</f>
        <v>1.5158616199999999</v>
      </c>
      <c r="P2281" s="135">
        <f t="shared" si="1043"/>
        <v>577.30582036999999</v>
      </c>
      <c r="Q2281" s="190">
        <f t="shared" si="1055"/>
        <v>0</v>
      </c>
      <c r="R2281" s="191">
        <f t="shared" si="1052"/>
        <v>0</v>
      </c>
      <c r="S2281" s="135">
        <f t="shared" si="1044"/>
        <v>0</v>
      </c>
      <c r="T2281" s="145">
        <f t="shared" si="1053"/>
        <v>7.8600000000000003E-2</v>
      </c>
      <c r="U2281" s="143">
        <f t="shared" si="1059"/>
        <v>13</v>
      </c>
      <c r="V2281" s="143">
        <v>252</v>
      </c>
      <c r="W2281" s="142">
        <f t="shared" si="1045"/>
        <v>1.0039109239999999</v>
      </c>
      <c r="X2281" s="135">
        <f t="shared" si="1046"/>
        <v>2.2577991800000001</v>
      </c>
      <c r="Y2281" s="135">
        <f t="shared" si="1047"/>
        <v>0</v>
      </c>
      <c r="Z2281" s="148" t="str">
        <f t="shared" si="1056"/>
        <v>A+J=</v>
      </c>
      <c r="AA2281" s="140">
        <f t="shared" si="1057"/>
        <v>46346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4"/>
      <c r="DX2281" s="1"/>
      <c r="DY2281" s="1"/>
      <c r="DZ2281" s="1"/>
      <c r="EA2281" s="1"/>
      <c r="EB2281" s="1"/>
      <c r="EC2281" s="1"/>
    </row>
    <row r="2282" spans="1:133" ht="15" x14ac:dyDescent="0.2">
      <c r="A2282" s="134">
        <f t="shared" si="1048"/>
        <v>46335</v>
      </c>
      <c r="B2282" s="135">
        <f t="shared" si="1040"/>
        <v>579.56361955</v>
      </c>
      <c r="C2282" s="220">
        <f t="shared" si="1039"/>
        <v>380.8433518982186</v>
      </c>
      <c r="D2282" s="136">
        <f t="shared" si="1049"/>
        <v>6997.15</v>
      </c>
      <c r="E2282" s="137">
        <f t="shared" ref="E2282:E2345" si="1061">IF($K2282=1,VLOOKUP($A2281,$AO$10:$AS$131,4),E2281)</f>
        <v>7036.33</v>
      </c>
      <c r="F2282" s="138">
        <f t="shared" ref="F2282:F2345" si="1062">IF($K2282=1,VLOOKUP($A2281,$AO$10:$AS$131,5),F2281)</f>
        <v>46285</v>
      </c>
      <c r="G2282" s="139">
        <f t="shared" si="1041"/>
        <v>5.5994226220676957E-3</v>
      </c>
      <c r="H2282" s="140">
        <f t="shared" si="1054"/>
        <v>46346</v>
      </c>
      <c r="I2282" s="140">
        <f t="shared" si="1042"/>
        <v>46346</v>
      </c>
      <c r="J2282" s="141">
        <f t="shared" si="1050"/>
        <v>22</v>
      </c>
      <c r="K2282" s="141">
        <f t="shared" si="1038"/>
        <v>13</v>
      </c>
      <c r="L2282" s="8">
        <f t="shared" si="1051"/>
        <v>1.0033049700000001</v>
      </c>
      <c r="M2282" s="142">
        <f t="shared" ref="M2282:M2345" si="1063">IF(I2282&gt;I2281,L2281,M2281)</f>
        <v>1.00559942</v>
      </c>
      <c r="N2282" s="142">
        <f t="shared" si="1058"/>
        <v>1.5108682507153992</v>
      </c>
      <c r="O2282" s="135">
        <f t="shared" si="1060"/>
        <v>1.5158616199999999</v>
      </c>
      <c r="P2282" s="135">
        <f t="shared" si="1043"/>
        <v>577.30582036999999</v>
      </c>
      <c r="Q2282" s="190">
        <f t="shared" si="1055"/>
        <v>0</v>
      </c>
      <c r="R2282" s="191">
        <f t="shared" si="1052"/>
        <v>0</v>
      </c>
      <c r="S2282" s="135">
        <f t="shared" si="1044"/>
        <v>0</v>
      </c>
      <c r="T2282" s="145">
        <f t="shared" si="1053"/>
        <v>7.8600000000000003E-2</v>
      </c>
      <c r="U2282" s="143">
        <f t="shared" si="1059"/>
        <v>13</v>
      </c>
      <c r="V2282" s="143">
        <v>252</v>
      </c>
      <c r="W2282" s="142">
        <f t="shared" si="1045"/>
        <v>1.0039109239999999</v>
      </c>
      <c r="X2282" s="135">
        <f t="shared" si="1046"/>
        <v>2.2577991800000001</v>
      </c>
      <c r="Y2282" s="135">
        <f t="shared" si="1047"/>
        <v>0</v>
      </c>
      <c r="Z2282" s="148" t="str">
        <f t="shared" si="1056"/>
        <v>A+J=</v>
      </c>
      <c r="AA2282" s="140">
        <f t="shared" si="1057"/>
        <v>46346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4"/>
      <c r="DX2282" s="1"/>
      <c r="DY2282" s="1"/>
      <c r="DZ2282" s="1"/>
      <c r="EA2282" s="1"/>
      <c r="EB2282" s="1"/>
      <c r="EC2282" s="1"/>
    </row>
    <row r="2283" spans="1:133" ht="15" x14ac:dyDescent="0.2">
      <c r="A2283" s="134">
        <f t="shared" si="1048"/>
        <v>46336</v>
      </c>
      <c r="B2283" s="135">
        <f t="shared" si="1040"/>
        <v>579.88482369000008</v>
      </c>
      <c r="C2283" s="220">
        <f t="shared" si="1039"/>
        <v>380.8433518982186</v>
      </c>
      <c r="D2283" s="136">
        <f t="shared" si="1049"/>
        <v>6997.15</v>
      </c>
      <c r="E2283" s="137">
        <f t="shared" si="1061"/>
        <v>7036.33</v>
      </c>
      <c r="F2283" s="138">
        <f t="shared" si="1062"/>
        <v>46285</v>
      </c>
      <c r="G2283" s="139">
        <f t="shared" si="1041"/>
        <v>5.5994226220676957E-3</v>
      </c>
      <c r="H2283" s="140">
        <f t="shared" si="1054"/>
        <v>46346</v>
      </c>
      <c r="I2283" s="140">
        <f t="shared" si="1042"/>
        <v>46346</v>
      </c>
      <c r="J2283" s="141">
        <f t="shared" si="1050"/>
        <v>22</v>
      </c>
      <c r="K2283" s="141">
        <f t="shared" si="1038"/>
        <v>14</v>
      </c>
      <c r="L2283" s="8">
        <f t="shared" si="1051"/>
        <v>1.0035596499999999</v>
      </c>
      <c r="M2283" s="142">
        <f t="shared" si="1063"/>
        <v>1.00559942</v>
      </c>
      <c r="N2283" s="142">
        <f t="shared" si="1058"/>
        <v>1.5108682507153992</v>
      </c>
      <c r="O2283" s="135">
        <f t="shared" si="1060"/>
        <v>1.5162464099999999</v>
      </c>
      <c r="P2283" s="135">
        <f t="shared" si="1043"/>
        <v>577.45236508000005</v>
      </c>
      <c r="Q2283" s="190">
        <f t="shared" si="1055"/>
        <v>0</v>
      </c>
      <c r="R2283" s="191">
        <f t="shared" si="1052"/>
        <v>0</v>
      </c>
      <c r="S2283" s="135">
        <f t="shared" si="1044"/>
        <v>0</v>
      </c>
      <c r="T2283" s="145">
        <f t="shared" si="1053"/>
        <v>7.8600000000000003E-2</v>
      </c>
      <c r="U2283" s="143">
        <f t="shared" si="1059"/>
        <v>14</v>
      </c>
      <c r="V2283" s="143">
        <v>252</v>
      </c>
      <c r="W2283" s="142">
        <f t="shared" si="1045"/>
        <v>1.0042123970000001</v>
      </c>
      <c r="X2283" s="135">
        <f t="shared" si="1046"/>
        <v>2.4324586099999999</v>
      </c>
      <c r="Y2283" s="135">
        <f t="shared" si="1047"/>
        <v>0</v>
      </c>
      <c r="Z2283" s="148" t="str">
        <f t="shared" si="1056"/>
        <v>A+J=</v>
      </c>
      <c r="AA2283" s="140">
        <f t="shared" si="1057"/>
        <v>46346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4"/>
      <c r="DX2283" s="1"/>
      <c r="DY2283" s="1"/>
      <c r="DZ2283" s="1"/>
      <c r="EA2283" s="1"/>
      <c r="EB2283" s="1"/>
      <c r="EC2283" s="1"/>
    </row>
    <row r="2284" spans="1:133" ht="15" x14ac:dyDescent="0.2">
      <c r="A2284" s="134">
        <f t="shared" si="1048"/>
        <v>46337</v>
      </c>
      <c r="B2284" s="135">
        <f t="shared" si="1040"/>
        <v>580.20620316999998</v>
      </c>
      <c r="C2284" s="220">
        <f t="shared" si="1039"/>
        <v>380.8433518982186</v>
      </c>
      <c r="D2284" s="136">
        <f t="shared" si="1049"/>
        <v>6997.15</v>
      </c>
      <c r="E2284" s="137">
        <f t="shared" si="1061"/>
        <v>7036.33</v>
      </c>
      <c r="F2284" s="138">
        <f t="shared" si="1062"/>
        <v>46285</v>
      </c>
      <c r="G2284" s="139">
        <f t="shared" si="1041"/>
        <v>5.5994226220676957E-3</v>
      </c>
      <c r="H2284" s="140">
        <f t="shared" si="1054"/>
        <v>46346</v>
      </c>
      <c r="I2284" s="140">
        <f t="shared" si="1042"/>
        <v>46346</v>
      </c>
      <c r="J2284" s="141">
        <f t="shared" si="1050"/>
        <v>22</v>
      </c>
      <c r="K2284" s="141">
        <f t="shared" si="1038"/>
        <v>15</v>
      </c>
      <c r="L2284" s="8">
        <f t="shared" si="1051"/>
        <v>1.0038143900000001</v>
      </c>
      <c r="M2284" s="142">
        <f t="shared" si="1063"/>
        <v>1.00559942</v>
      </c>
      <c r="N2284" s="142">
        <f t="shared" si="1058"/>
        <v>1.5108682507153992</v>
      </c>
      <c r="O2284" s="135">
        <f t="shared" si="1060"/>
        <v>1.5166312900000001</v>
      </c>
      <c r="P2284" s="135">
        <f t="shared" si="1043"/>
        <v>577.59894407000002</v>
      </c>
      <c r="Q2284" s="190">
        <f t="shared" si="1055"/>
        <v>0</v>
      </c>
      <c r="R2284" s="191">
        <f t="shared" si="1052"/>
        <v>0</v>
      </c>
      <c r="S2284" s="135">
        <f t="shared" si="1044"/>
        <v>0</v>
      </c>
      <c r="T2284" s="145">
        <f t="shared" si="1053"/>
        <v>7.8600000000000003E-2</v>
      </c>
      <c r="U2284" s="143">
        <f t="shared" si="1059"/>
        <v>15</v>
      </c>
      <c r="V2284" s="143">
        <v>252</v>
      </c>
      <c r="W2284" s="142">
        <f t="shared" si="1045"/>
        <v>1.004513961</v>
      </c>
      <c r="X2284" s="135">
        <f t="shared" si="1046"/>
        <v>2.6072590999999998</v>
      </c>
      <c r="Y2284" s="135">
        <f t="shared" si="1047"/>
        <v>0</v>
      </c>
      <c r="Z2284" s="148" t="str">
        <f t="shared" si="1056"/>
        <v>A+J=</v>
      </c>
      <c r="AA2284" s="140">
        <f t="shared" si="1057"/>
        <v>46346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4"/>
      <c r="DX2284" s="1"/>
      <c r="DY2284" s="1"/>
      <c r="DZ2284" s="1"/>
      <c r="EA2284" s="1"/>
      <c r="EB2284" s="1"/>
      <c r="EC2284" s="1"/>
    </row>
    <row r="2285" spans="1:133" ht="15" x14ac:dyDescent="0.2">
      <c r="A2285" s="134">
        <f t="shared" si="1048"/>
        <v>46338</v>
      </c>
      <c r="B2285" s="135">
        <f t="shared" si="1040"/>
        <v>580.52776133999998</v>
      </c>
      <c r="C2285" s="220">
        <f t="shared" si="1039"/>
        <v>380.8433518982186</v>
      </c>
      <c r="D2285" s="136">
        <f t="shared" si="1049"/>
        <v>6997.15</v>
      </c>
      <c r="E2285" s="137">
        <f t="shared" si="1061"/>
        <v>7036.33</v>
      </c>
      <c r="F2285" s="138">
        <f t="shared" si="1062"/>
        <v>46285</v>
      </c>
      <c r="G2285" s="139">
        <f t="shared" si="1041"/>
        <v>5.5994226220676957E-3</v>
      </c>
      <c r="H2285" s="140">
        <f t="shared" si="1054"/>
        <v>46346</v>
      </c>
      <c r="I2285" s="140">
        <f t="shared" si="1042"/>
        <v>46346</v>
      </c>
      <c r="J2285" s="141">
        <f t="shared" si="1050"/>
        <v>22</v>
      </c>
      <c r="K2285" s="141">
        <f t="shared" si="1038"/>
        <v>16</v>
      </c>
      <c r="L2285" s="8">
        <f t="shared" si="1051"/>
        <v>1.0040692</v>
      </c>
      <c r="M2285" s="142">
        <f t="shared" si="1063"/>
        <v>1.00559942</v>
      </c>
      <c r="N2285" s="142">
        <f t="shared" si="1058"/>
        <v>1.5108682507153992</v>
      </c>
      <c r="O2285" s="135">
        <f t="shared" si="1060"/>
        <v>1.5170162700000001</v>
      </c>
      <c r="P2285" s="135">
        <f t="shared" si="1043"/>
        <v>577.74556114999996</v>
      </c>
      <c r="Q2285" s="190">
        <f t="shared" si="1055"/>
        <v>0</v>
      </c>
      <c r="R2285" s="191">
        <f t="shared" si="1052"/>
        <v>0</v>
      </c>
      <c r="S2285" s="135">
        <f t="shared" si="1044"/>
        <v>0</v>
      </c>
      <c r="T2285" s="145">
        <f t="shared" si="1053"/>
        <v>7.8600000000000003E-2</v>
      </c>
      <c r="U2285" s="143">
        <f t="shared" si="1059"/>
        <v>16</v>
      </c>
      <c r="V2285" s="143">
        <v>252</v>
      </c>
      <c r="W2285" s="142">
        <f t="shared" si="1045"/>
        <v>1.0048156150000001</v>
      </c>
      <c r="X2285" s="135">
        <f t="shared" si="1046"/>
        <v>2.7822001900000002</v>
      </c>
      <c r="Y2285" s="135">
        <f t="shared" si="1047"/>
        <v>0</v>
      </c>
      <c r="Z2285" s="148" t="str">
        <f t="shared" si="1056"/>
        <v>A+J=</v>
      </c>
      <c r="AA2285" s="140">
        <f t="shared" si="1057"/>
        <v>46346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4"/>
      <c r="DX2285" s="1"/>
      <c r="DY2285" s="1"/>
      <c r="DZ2285" s="1"/>
      <c r="EA2285" s="1"/>
      <c r="EB2285" s="1"/>
      <c r="EC2285" s="1"/>
    </row>
    <row r="2286" spans="1:133" ht="15" x14ac:dyDescent="0.2">
      <c r="A2286" s="134">
        <f t="shared" si="1048"/>
        <v>46339</v>
      </c>
      <c r="B2286" s="135">
        <f t="shared" si="1040"/>
        <v>580.84949881</v>
      </c>
      <c r="C2286" s="220">
        <f t="shared" si="1039"/>
        <v>380.8433518982186</v>
      </c>
      <c r="D2286" s="136">
        <f t="shared" si="1049"/>
        <v>6997.15</v>
      </c>
      <c r="E2286" s="137">
        <f t="shared" si="1061"/>
        <v>7036.33</v>
      </c>
      <c r="F2286" s="138">
        <f t="shared" si="1062"/>
        <v>46285</v>
      </c>
      <c r="G2286" s="139">
        <f t="shared" si="1041"/>
        <v>5.5994226220676957E-3</v>
      </c>
      <c r="H2286" s="140">
        <f t="shared" si="1054"/>
        <v>46346</v>
      </c>
      <c r="I2286" s="140">
        <f t="shared" si="1042"/>
        <v>46346</v>
      </c>
      <c r="J2286" s="141">
        <f t="shared" si="1050"/>
        <v>22</v>
      </c>
      <c r="K2286" s="141">
        <f t="shared" ref="K2286:K2349" si="1064">(J2286-(NETWORKDAYS(A2286,I2286,AD$148:AD$502)-1))</f>
        <v>17</v>
      </c>
      <c r="L2286" s="8">
        <f t="shared" si="1051"/>
        <v>1.00432407</v>
      </c>
      <c r="M2286" s="142">
        <f t="shared" si="1063"/>
        <v>1.00559942</v>
      </c>
      <c r="N2286" s="142">
        <f t="shared" si="1058"/>
        <v>1.5108682507153992</v>
      </c>
      <c r="O2286" s="135">
        <f t="shared" si="1060"/>
        <v>1.5174013500000001</v>
      </c>
      <c r="P2286" s="135">
        <f t="shared" si="1043"/>
        <v>577.89221629999997</v>
      </c>
      <c r="Q2286" s="190">
        <f t="shared" si="1055"/>
        <v>0</v>
      </c>
      <c r="R2286" s="191">
        <f t="shared" si="1052"/>
        <v>0</v>
      </c>
      <c r="S2286" s="135">
        <f t="shared" si="1044"/>
        <v>0</v>
      </c>
      <c r="T2286" s="145">
        <f t="shared" si="1053"/>
        <v>7.8600000000000003E-2</v>
      </c>
      <c r="U2286" s="143">
        <f t="shared" si="1059"/>
        <v>17</v>
      </c>
      <c r="V2286" s="143">
        <v>252</v>
      </c>
      <c r="W2286" s="142">
        <f t="shared" si="1045"/>
        <v>1.0051173600000001</v>
      </c>
      <c r="X2286" s="135">
        <f t="shared" si="1046"/>
        <v>2.9572825100000002</v>
      </c>
      <c r="Y2286" s="135">
        <f t="shared" si="1047"/>
        <v>0</v>
      </c>
      <c r="Z2286" s="148" t="str">
        <f t="shared" si="1056"/>
        <v>A+J=</v>
      </c>
      <c r="AA2286" s="140">
        <f t="shared" si="1057"/>
        <v>46346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4"/>
      <c r="DX2286" s="1"/>
      <c r="DY2286" s="1"/>
      <c r="DZ2286" s="1"/>
      <c r="EA2286" s="1"/>
      <c r="EB2286" s="1"/>
      <c r="EC2286" s="1"/>
    </row>
    <row r="2287" spans="1:133" ht="15" x14ac:dyDescent="0.2">
      <c r="A2287" s="134">
        <f t="shared" si="1048"/>
        <v>46340</v>
      </c>
      <c r="B2287" s="135">
        <f t="shared" si="1040"/>
        <v>581.17141569</v>
      </c>
      <c r="C2287" s="220">
        <f t="shared" si="1039"/>
        <v>380.8433518982186</v>
      </c>
      <c r="D2287" s="136">
        <f t="shared" si="1049"/>
        <v>6997.15</v>
      </c>
      <c r="E2287" s="137">
        <f t="shared" si="1061"/>
        <v>7036.33</v>
      </c>
      <c r="F2287" s="138">
        <f t="shared" si="1062"/>
        <v>46285</v>
      </c>
      <c r="G2287" s="139">
        <f t="shared" si="1041"/>
        <v>5.5994226220676957E-3</v>
      </c>
      <c r="H2287" s="140">
        <f t="shared" si="1054"/>
        <v>46346</v>
      </c>
      <c r="I2287" s="140">
        <f t="shared" si="1042"/>
        <v>46346</v>
      </c>
      <c r="J2287" s="141">
        <f t="shared" si="1050"/>
        <v>22</v>
      </c>
      <c r="K2287" s="141">
        <f t="shared" si="1064"/>
        <v>18</v>
      </c>
      <c r="L2287" s="8">
        <f t="shared" si="1051"/>
        <v>1.00457901</v>
      </c>
      <c r="M2287" s="142">
        <f t="shared" si="1063"/>
        <v>1.00559942</v>
      </c>
      <c r="N2287" s="142">
        <f t="shared" si="1058"/>
        <v>1.5108682507153992</v>
      </c>
      <c r="O2287" s="135">
        <f t="shared" si="1060"/>
        <v>1.51778653</v>
      </c>
      <c r="P2287" s="135">
        <f t="shared" si="1043"/>
        <v>578.03890954999997</v>
      </c>
      <c r="Q2287" s="190">
        <f t="shared" si="1055"/>
        <v>0</v>
      </c>
      <c r="R2287" s="191">
        <f t="shared" si="1052"/>
        <v>0</v>
      </c>
      <c r="S2287" s="135">
        <f t="shared" si="1044"/>
        <v>0</v>
      </c>
      <c r="T2287" s="145">
        <f t="shared" si="1053"/>
        <v>7.8600000000000003E-2</v>
      </c>
      <c r="U2287" s="143">
        <f t="shared" si="1059"/>
        <v>18</v>
      </c>
      <c r="V2287" s="143">
        <v>252</v>
      </c>
      <c r="W2287" s="142">
        <f t="shared" si="1045"/>
        <v>1.0054191960000001</v>
      </c>
      <c r="X2287" s="135">
        <f t="shared" si="1046"/>
        <v>3.1325061399999998</v>
      </c>
      <c r="Y2287" s="135">
        <f t="shared" si="1047"/>
        <v>0</v>
      </c>
      <c r="Z2287" s="148" t="str">
        <f t="shared" si="1056"/>
        <v>A+J=</v>
      </c>
      <c r="AA2287" s="140">
        <f t="shared" si="1057"/>
        <v>46346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4"/>
      <c r="DX2287" s="1"/>
      <c r="DY2287" s="1"/>
      <c r="DZ2287" s="1"/>
      <c r="EA2287" s="1"/>
      <c r="EB2287" s="1"/>
      <c r="EC2287" s="1"/>
    </row>
    <row r="2288" spans="1:133" ht="15" x14ac:dyDescent="0.2">
      <c r="A2288" s="134">
        <f t="shared" si="1048"/>
        <v>46341</v>
      </c>
      <c r="B2288" s="135">
        <f t="shared" si="1040"/>
        <v>581.17141569</v>
      </c>
      <c r="C2288" s="220">
        <f t="shared" si="1039"/>
        <v>380.8433518982186</v>
      </c>
      <c r="D2288" s="136">
        <f t="shared" si="1049"/>
        <v>6997.15</v>
      </c>
      <c r="E2288" s="137">
        <f t="shared" si="1061"/>
        <v>7036.33</v>
      </c>
      <c r="F2288" s="138">
        <f t="shared" si="1062"/>
        <v>46285</v>
      </c>
      <c r="G2288" s="139">
        <f t="shared" si="1041"/>
        <v>5.5994226220676957E-3</v>
      </c>
      <c r="H2288" s="140">
        <f t="shared" si="1054"/>
        <v>46346</v>
      </c>
      <c r="I2288" s="140">
        <f t="shared" si="1042"/>
        <v>46346</v>
      </c>
      <c r="J2288" s="141">
        <f t="shared" si="1050"/>
        <v>22</v>
      </c>
      <c r="K2288" s="141">
        <f t="shared" si="1064"/>
        <v>18</v>
      </c>
      <c r="L2288" s="8">
        <f t="shared" si="1051"/>
        <v>1.00457901</v>
      </c>
      <c r="M2288" s="142">
        <f t="shared" si="1063"/>
        <v>1.00559942</v>
      </c>
      <c r="N2288" s="142">
        <f t="shared" si="1058"/>
        <v>1.5108682507153992</v>
      </c>
      <c r="O2288" s="135">
        <f t="shared" si="1060"/>
        <v>1.51778653</v>
      </c>
      <c r="P2288" s="135">
        <f t="shared" si="1043"/>
        <v>578.03890954999997</v>
      </c>
      <c r="Q2288" s="190">
        <f t="shared" si="1055"/>
        <v>0</v>
      </c>
      <c r="R2288" s="191">
        <f t="shared" si="1052"/>
        <v>0</v>
      </c>
      <c r="S2288" s="135">
        <f t="shared" si="1044"/>
        <v>0</v>
      </c>
      <c r="T2288" s="145">
        <f t="shared" si="1053"/>
        <v>7.8600000000000003E-2</v>
      </c>
      <c r="U2288" s="143">
        <f t="shared" si="1059"/>
        <v>18</v>
      </c>
      <c r="V2288" s="143">
        <v>252</v>
      </c>
      <c r="W2288" s="142">
        <f t="shared" si="1045"/>
        <v>1.0054191960000001</v>
      </c>
      <c r="X2288" s="135">
        <f t="shared" si="1046"/>
        <v>3.1325061399999998</v>
      </c>
      <c r="Y2288" s="135">
        <f t="shared" si="1047"/>
        <v>0</v>
      </c>
      <c r="Z2288" s="148" t="str">
        <f t="shared" si="1056"/>
        <v>A+J=</v>
      </c>
      <c r="AA2288" s="140">
        <f t="shared" si="1057"/>
        <v>46346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4"/>
      <c r="DX2288" s="1"/>
      <c r="DY2288" s="1"/>
      <c r="DZ2288" s="1"/>
      <c r="EA2288" s="1"/>
      <c r="EB2288" s="1"/>
      <c r="EC2288" s="1"/>
    </row>
    <row r="2289" spans="1:133" ht="15" x14ac:dyDescent="0.2">
      <c r="A2289" s="134">
        <f t="shared" si="1048"/>
        <v>46342</v>
      </c>
      <c r="B2289" s="135">
        <f t="shared" si="1040"/>
        <v>581.17141569</v>
      </c>
      <c r="C2289" s="220">
        <f t="shared" si="1039"/>
        <v>380.8433518982186</v>
      </c>
      <c r="D2289" s="136">
        <f t="shared" si="1049"/>
        <v>6997.15</v>
      </c>
      <c r="E2289" s="137">
        <f t="shared" si="1061"/>
        <v>7036.33</v>
      </c>
      <c r="F2289" s="138">
        <f t="shared" si="1062"/>
        <v>46285</v>
      </c>
      <c r="G2289" s="139">
        <f t="shared" si="1041"/>
        <v>5.5994226220676957E-3</v>
      </c>
      <c r="H2289" s="140">
        <f t="shared" si="1054"/>
        <v>46346</v>
      </c>
      <c r="I2289" s="140">
        <f t="shared" si="1042"/>
        <v>46346</v>
      </c>
      <c r="J2289" s="141">
        <f t="shared" si="1050"/>
        <v>22</v>
      </c>
      <c r="K2289" s="141">
        <f t="shared" si="1064"/>
        <v>18</v>
      </c>
      <c r="L2289" s="8">
        <f t="shared" si="1051"/>
        <v>1.00457901</v>
      </c>
      <c r="M2289" s="142">
        <f t="shared" si="1063"/>
        <v>1.00559942</v>
      </c>
      <c r="N2289" s="142">
        <f t="shared" si="1058"/>
        <v>1.5108682507153992</v>
      </c>
      <c r="O2289" s="135">
        <f t="shared" si="1060"/>
        <v>1.51778653</v>
      </c>
      <c r="P2289" s="135">
        <f t="shared" si="1043"/>
        <v>578.03890954999997</v>
      </c>
      <c r="Q2289" s="190">
        <f t="shared" si="1055"/>
        <v>0</v>
      </c>
      <c r="R2289" s="191">
        <f t="shared" si="1052"/>
        <v>0</v>
      </c>
      <c r="S2289" s="135">
        <f t="shared" si="1044"/>
        <v>0</v>
      </c>
      <c r="T2289" s="145">
        <f t="shared" si="1053"/>
        <v>7.8600000000000003E-2</v>
      </c>
      <c r="U2289" s="143">
        <f t="shared" si="1059"/>
        <v>18</v>
      </c>
      <c r="V2289" s="143">
        <v>252</v>
      </c>
      <c r="W2289" s="142">
        <f t="shared" si="1045"/>
        <v>1.0054191960000001</v>
      </c>
      <c r="X2289" s="135">
        <f t="shared" si="1046"/>
        <v>3.1325061399999998</v>
      </c>
      <c r="Y2289" s="135">
        <f t="shared" si="1047"/>
        <v>0</v>
      </c>
      <c r="Z2289" s="148" t="str">
        <f t="shared" si="1056"/>
        <v>A+J=</v>
      </c>
      <c r="AA2289" s="140">
        <f t="shared" si="1057"/>
        <v>46346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4"/>
      <c r="DX2289" s="1"/>
      <c r="DY2289" s="1"/>
      <c r="DZ2289" s="1"/>
      <c r="EA2289" s="1"/>
      <c r="EB2289" s="1"/>
      <c r="EC2289" s="1"/>
    </row>
    <row r="2290" spans="1:133" ht="15" x14ac:dyDescent="0.2">
      <c r="A2290" s="134">
        <f t="shared" si="1048"/>
        <v>46343</v>
      </c>
      <c r="B2290" s="135">
        <f t="shared" si="1040"/>
        <v>581.49351146000004</v>
      </c>
      <c r="C2290" s="220">
        <f t="shared" si="1039"/>
        <v>380.8433518982186</v>
      </c>
      <c r="D2290" s="136">
        <f t="shared" si="1049"/>
        <v>6997.15</v>
      </c>
      <c r="E2290" s="137">
        <f t="shared" si="1061"/>
        <v>7036.33</v>
      </c>
      <c r="F2290" s="138">
        <f t="shared" si="1062"/>
        <v>46285</v>
      </c>
      <c r="G2290" s="139">
        <f t="shared" si="1041"/>
        <v>5.5994226220676957E-3</v>
      </c>
      <c r="H2290" s="140">
        <f t="shared" si="1054"/>
        <v>46346</v>
      </c>
      <c r="I2290" s="140">
        <f t="shared" si="1042"/>
        <v>46346</v>
      </c>
      <c r="J2290" s="141">
        <f t="shared" si="1050"/>
        <v>22</v>
      </c>
      <c r="K2290" s="141">
        <f t="shared" si="1064"/>
        <v>19</v>
      </c>
      <c r="L2290" s="8">
        <f t="shared" si="1051"/>
        <v>1.0048340200000001</v>
      </c>
      <c r="M2290" s="142">
        <f t="shared" si="1063"/>
        <v>1.00559942</v>
      </c>
      <c r="N2290" s="142">
        <f t="shared" si="1058"/>
        <v>1.5108682507153992</v>
      </c>
      <c r="O2290" s="135">
        <f t="shared" si="1060"/>
        <v>1.5181718099999999</v>
      </c>
      <c r="P2290" s="135">
        <f t="shared" si="1043"/>
        <v>578.18564087000004</v>
      </c>
      <c r="Q2290" s="190">
        <f t="shared" si="1055"/>
        <v>0</v>
      </c>
      <c r="R2290" s="191">
        <f t="shared" si="1052"/>
        <v>0</v>
      </c>
      <c r="S2290" s="135">
        <f t="shared" si="1044"/>
        <v>0</v>
      </c>
      <c r="T2290" s="145">
        <f t="shared" si="1053"/>
        <v>7.8600000000000003E-2</v>
      </c>
      <c r="U2290" s="143">
        <f t="shared" si="1059"/>
        <v>19</v>
      </c>
      <c r="V2290" s="143">
        <v>252</v>
      </c>
      <c r="W2290" s="142">
        <f t="shared" si="1045"/>
        <v>1.005721122</v>
      </c>
      <c r="X2290" s="135">
        <f t="shared" si="1046"/>
        <v>3.3078705899999998</v>
      </c>
      <c r="Y2290" s="135">
        <f t="shared" si="1047"/>
        <v>0</v>
      </c>
      <c r="Z2290" s="148" t="str">
        <f t="shared" si="1056"/>
        <v>A+J=</v>
      </c>
      <c r="AA2290" s="140">
        <f t="shared" si="1057"/>
        <v>46346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4"/>
      <c r="DX2290" s="1"/>
      <c r="DY2290" s="1"/>
      <c r="DZ2290" s="1"/>
      <c r="EA2290" s="1"/>
      <c r="EB2290" s="1"/>
      <c r="EC2290" s="1"/>
    </row>
    <row r="2291" spans="1:133" ht="15" x14ac:dyDescent="0.2">
      <c r="A2291" s="134">
        <f t="shared" si="1048"/>
        <v>46344</v>
      </c>
      <c r="B2291" s="135">
        <f t="shared" si="1040"/>
        <v>581.81578618999993</v>
      </c>
      <c r="C2291" s="220">
        <f t="shared" si="1039"/>
        <v>380.8433518982186</v>
      </c>
      <c r="D2291" s="136">
        <f t="shared" si="1049"/>
        <v>6997.15</v>
      </c>
      <c r="E2291" s="137">
        <f t="shared" si="1061"/>
        <v>7036.33</v>
      </c>
      <c r="F2291" s="138">
        <f t="shared" si="1062"/>
        <v>46285</v>
      </c>
      <c r="G2291" s="139">
        <f t="shared" si="1041"/>
        <v>5.5994226220676957E-3</v>
      </c>
      <c r="H2291" s="140">
        <f t="shared" si="1054"/>
        <v>46346</v>
      </c>
      <c r="I2291" s="140">
        <f t="shared" si="1042"/>
        <v>46346</v>
      </c>
      <c r="J2291" s="141">
        <f t="shared" si="1050"/>
        <v>22</v>
      </c>
      <c r="K2291" s="141">
        <f t="shared" si="1064"/>
        <v>20</v>
      </c>
      <c r="L2291" s="8">
        <f t="shared" si="1051"/>
        <v>1.00508909</v>
      </c>
      <c r="M2291" s="142">
        <f t="shared" si="1063"/>
        <v>1.00559942</v>
      </c>
      <c r="N2291" s="142">
        <f t="shared" si="1058"/>
        <v>1.5108682507153992</v>
      </c>
      <c r="O2291" s="135">
        <f t="shared" si="1060"/>
        <v>1.5185571899999999</v>
      </c>
      <c r="P2291" s="135">
        <f t="shared" si="1043"/>
        <v>578.33241027999998</v>
      </c>
      <c r="Q2291" s="190">
        <f t="shared" si="1055"/>
        <v>0</v>
      </c>
      <c r="R2291" s="191">
        <f t="shared" si="1052"/>
        <v>0</v>
      </c>
      <c r="S2291" s="135">
        <f t="shared" si="1044"/>
        <v>0</v>
      </c>
      <c r="T2291" s="145">
        <f t="shared" si="1053"/>
        <v>7.8600000000000003E-2</v>
      </c>
      <c r="U2291" s="143">
        <f t="shared" si="1059"/>
        <v>20</v>
      </c>
      <c r="V2291" s="143">
        <v>252</v>
      </c>
      <c r="W2291" s="142">
        <f t="shared" si="1045"/>
        <v>1.006023138</v>
      </c>
      <c r="X2291" s="135">
        <f t="shared" si="1046"/>
        <v>3.4833759099999999</v>
      </c>
      <c r="Y2291" s="135">
        <f t="shared" si="1047"/>
        <v>0</v>
      </c>
      <c r="Z2291" s="148" t="str">
        <f t="shared" si="1056"/>
        <v>A+J=</v>
      </c>
      <c r="AA2291" s="140">
        <f t="shared" si="1057"/>
        <v>46346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4"/>
      <c r="DX2291" s="1"/>
      <c r="DY2291" s="1"/>
      <c r="DZ2291" s="1"/>
      <c r="EA2291" s="1"/>
      <c r="EB2291" s="1"/>
      <c r="EC2291" s="1"/>
    </row>
    <row r="2292" spans="1:133" ht="15" x14ac:dyDescent="0.2">
      <c r="A2292" s="134">
        <f t="shared" si="1048"/>
        <v>46345</v>
      </c>
      <c r="B2292" s="135">
        <f t="shared" si="1040"/>
        <v>582.13823730000001</v>
      </c>
      <c r="C2292" s="220">
        <f t="shared" si="1039"/>
        <v>380.8433518982186</v>
      </c>
      <c r="D2292" s="136">
        <f t="shared" si="1049"/>
        <v>6997.15</v>
      </c>
      <c r="E2292" s="137">
        <f t="shared" si="1061"/>
        <v>7036.33</v>
      </c>
      <c r="F2292" s="138">
        <f t="shared" si="1062"/>
        <v>46285</v>
      </c>
      <c r="G2292" s="139">
        <f t="shared" si="1041"/>
        <v>5.5994226220676957E-3</v>
      </c>
      <c r="H2292" s="140">
        <f t="shared" si="1054"/>
        <v>46346</v>
      </c>
      <c r="I2292" s="140">
        <f t="shared" si="1042"/>
        <v>46346</v>
      </c>
      <c r="J2292" s="141">
        <f t="shared" si="1050"/>
        <v>22</v>
      </c>
      <c r="K2292" s="141">
        <f t="shared" si="1064"/>
        <v>21</v>
      </c>
      <c r="L2292" s="8">
        <f t="shared" si="1051"/>
        <v>1.00534422</v>
      </c>
      <c r="M2292" s="142">
        <f t="shared" si="1063"/>
        <v>1.00559942</v>
      </c>
      <c r="N2292" s="142">
        <f t="shared" si="1058"/>
        <v>1.5108682507153992</v>
      </c>
      <c r="O2292" s="135">
        <f t="shared" si="1060"/>
        <v>1.51894266</v>
      </c>
      <c r="P2292" s="135">
        <f t="shared" si="1043"/>
        <v>578.47921397000005</v>
      </c>
      <c r="Q2292" s="190">
        <f t="shared" si="1055"/>
        <v>0</v>
      </c>
      <c r="R2292" s="191">
        <f t="shared" si="1052"/>
        <v>0</v>
      </c>
      <c r="S2292" s="135">
        <f t="shared" si="1044"/>
        <v>0</v>
      </c>
      <c r="T2292" s="145">
        <f t="shared" si="1053"/>
        <v>7.8600000000000003E-2</v>
      </c>
      <c r="U2292" s="143">
        <f t="shared" si="1059"/>
        <v>21</v>
      </c>
      <c r="V2292" s="143">
        <v>252</v>
      </c>
      <c r="W2292" s="142">
        <f t="shared" si="1045"/>
        <v>1.0063252460000001</v>
      </c>
      <c r="X2292" s="135">
        <f t="shared" si="1046"/>
        <v>3.6590233300000001</v>
      </c>
      <c r="Y2292" s="135">
        <f t="shared" si="1047"/>
        <v>0</v>
      </c>
      <c r="Z2292" s="148" t="str">
        <f t="shared" si="1056"/>
        <v>A+J=</v>
      </c>
      <c r="AA2292" s="140">
        <f t="shared" si="1057"/>
        <v>46346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4"/>
      <c r="DX2292" s="1"/>
      <c r="DY2292" s="1"/>
      <c r="DZ2292" s="1"/>
      <c r="EA2292" s="1"/>
      <c r="EB2292" s="1"/>
      <c r="EC2292" s="1"/>
    </row>
    <row r="2293" spans="1:133" ht="15" x14ac:dyDescent="0.2">
      <c r="A2293" s="134">
        <f t="shared" si="1048"/>
        <v>46346</v>
      </c>
      <c r="B2293" s="135">
        <f t="shared" si="1040"/>
        <v>582.46086751999997</v>
      </c>
      <c r="C2293" s="220">
        <f t="shared" si="1039"/>
        <v>380.8433518982186</v>
      </c>
      <c r="D2293" s="136">
        <f t="shared" si="1049"/>
        <v>6997.15</v>
      </c>
      <c r="E2293" s="137">
        <f t="shared" si="1061"/>
        <v>7036.33</v>
      </c>
      <c r="F2293" s="138">
        <f t="shared" si="1062"/>
        <v>46285</v>
      </c>
      <c r="G2293" s="139">
        <f t="shared" si="1041"/>
        <v>5.5994226220676957E-3</v>
      </c>
      <c r="H2293" s="140">
        <f t="shared" si="1054"/>
        <v>46377</v>
      </c>
      <c r="I2293" s="140">
        <f t="shared" si="1042"/>
        <v>46346</v>
      </c>
      <c r="J2293" s="141">
        <f t="shared" si="1050"/>
        <v>22</v>
      </c>
      <c r="K2293" s="141">
        <f t="shared" si="1064"/>
        <v>22</v>
      </c>
      <c r="L2293" s="8">
        <f t="shared" si="1051"/>
        <v>1.00559942</v>
      </c>
      <c r="M2293" s="142">
        <f t="shared" si="1063"/>
        <v>1.00559942</v>
      </c>
      <c r="N2293" s="142">
        <f t="shared" si="1058"/>
        <v>1.5108682507153992</v>
      </c>
      <c r="O2293" s="135">
        <f t="shared" si="1060"/>
        <v>1.5193282299999999</v>
      </c>
      <c r="P2293" s="135">
        <f t="shared" si="1043"/>
        <v>578.62605573999997</v>
      </c>
      <c r="Q2293" s="190">
        <f t="shared" si="1055"/>
        <v>75</v>
      </c>
      <c r="R2293" s="191">
        <f t="shared" si="1052"/>
        <v>2.8030710578903599E-2</v>
      </c>
      <c r="S2293" s="135">
        <f t="shared" si="1044"/>
        <v>16.219299500000002</v>
      </c>
      <c r="T2293" s="145">
        <f t="shared" si="1053"/>
        <v>7.8600000000000003E-2</v>
      </c>
      <c r="U2293" s="143">
        <f t="shared" si="1059"/>
        <v>22</v>
      </c>
      <c r="V2293" s="143">
        <v>252</v>
      </c>
      <c r="W2293" s="142">
        <f t="shared" si="1045"/>
        <v>1.006627444</v>
      </c>
      <c r="X2293" s="135">
        <f t="shared" si="1046"/>
        <v>3.8348117799999999</v>
      </c>
      <c r="Y2293" s="135">
        <f t="shared" si="1047"/>
        <v>20.054111280000001</v>
      </c>
      <c r="Z2293" s="148" t="str">
        <f t="shared" si="1056"/>
        <v>A+J=</v>
      </c>
      <c r="AA2293" s="140">
        <f t="shared" si="1057"/>
        <v>46346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4"/>
      <c r="DX2293" s="1"/>
      <c r="DY2293" s="1"/>
      <c r="DZ2293" s="1"/>
      <c r="EA2293" s="1"/>
      <c r="EB2293" s="1"/>
      <c r="EC2293" s="1"/>
    </row>
    <row r="2294" spans="1:133" ht="15" x14ac:dyDescent="0.2">
      <c r="A2294" s="134">
        <f t="shared" si="1048"/>
        <v>46347</v>
      </c>
      <c r="B2294" s="135">
        <f t="shared" si="1040"/>
        <v>562.72525403999998</v>
      </c>
      <c r="C2294" s="220">
        <f t="shared" si="1039"/>
        <v>370.16804212660986</v>
      </c>
      <c r="D2294" s="136">
        <f t="shared" si="1049"/>
        <v>6997.15</v>
      </c>
      <c r="E2294" s="137">
        <f t="shared" si="1061"/>
        <v>7036.33</v>
      </c>
      <c r="F2294" s="138">
        <f t="shared" si="1062"/>
        <v>46315</v>
      </c>
      <c r="G2294" s="139">
        <f t="shared" si="1041"/>
        <v>5.5994226220676957E-3</v>
      </c>
      <c r="H2294" s="140">
        <f t="shared" si="1054"/>
        <v>46377</v>
      </c>
      <c r="I2294" s="140">
        <f t="shared" si="1042"/>
        <v>46377</v>
      </c>
      <c r="J2294" s="141">
        <f t="shared" si="1050"/>
        <v>21</v>
      </c>
      <c r="K2294" s="141">
        <f t="shared" si="1064"/>
        <v>1</v>
      </c>
      <c r="L2294" s="8">
        <f t="shared" si="1051"/>
        <v>1.0002659300000001</v>
      </c>
      <c r="M2294" s="142">
        <f t="shared" si="1063"/>
        <v>1.00559942</v>
      </c>
      <c r="N2294" s="142">
        <f t="shared" si="1058"/>
        <v>1.5193282366158201</v>
      </c>
      <c r="O2294" s="135">
        <f t="shared" si="1060"/>
        <v>1.51973227</v>
      </c>
      <c r="P2294" s="135">
        <f t="shared" si="1043"/>
        <v>562.55631893999998</v>
      </c>
      <c r="Q2294" s="190">
        <f t="shared" si="1055"/>
        <v>0</v>
      </c>
      <c r="R2294" s="191">
        <f t="shared" si="1052"/>
        <v>0</v>
      </c>
      <c r="S2294" s="135">
        <f t="shared" si="1044"/>
        <v>0</v>
      </c>
      <c r="T2294" s="145">
        <f t="shared" si="1053"/>
        <v>7.8600000000000003E-2</v>
      </c>
      <c r="U2294" s="143">
        <f t="shared" si="1059"/>
        <v>1</v>
      </c>
      <c r="V2294" s="143">
        <v>252</v>
      </c>
      <c r="W2294" s="142">
        <f t="shared" si="1045"/>
        <v>1.0003002990000001</v>
      </c>
      <c r="X2294" s="135">
        <f t="shared" si="1046"/>
        <v>0.1689351</v>
      </c>
      <c r="Y2294" s="135">
        <f t="shared" si="1047"/>
        <v>0</v>
      </c>
      <c r="Z2294" s="148" t="str">
        <f t="shared" si="1056"/>
        <v>A+J=</v>
      </c>
      <c r="AA2294" s="140">
        <f t="shared" si="1057"/>
        <v>46377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4"/>
      <c r="DX2294" s="1"/>
      <c r="DY2294" s="1"/>
      <c r="DZ2294" s="1"/>
      <c r="EA2294" s="1"/>
      <c r="EB2294" s="1"/>
      <c r="EC2294" s="1"/>
    </row>
    <row r="2295" spans="1:133" ht="15" x14ac:dyDescent="0.2">
      <c r="A2295" s="134">
        <f t="shared" si="1048"/>
        <v>46348</v>
      </c>
      <c r="B2295" s="135">
        <f t="shared" si="1040"/>
        <v>562.72525403999998</v>
      </c>
      <c r="C2295" s="220">
        <f t="shared" si="1039"/>
        <v>370.16804212660986</v>
      </c>
      <c r="D2295" s="136">
        <f t="shared" si="1049"/>
        <v>6997.15</v>
      </c>
      <c r="E2295" s="137">
        <f t="shared" si="1061"/>
        <v>7036.33</v>
      </c>
      <c r="F2295" s="138">
        <f t="shared" si="1062"/>
        <v>46315</v>
      </c>
      <c r="G2295" s="139">
        <f t="shared" si="1041"/>
        <v>5.5994226220676957E-3</v>
      </c>
      <c r="H2295" s="140">
        <f t="shared" si="1054"/>
        <v>46377</v>
      </c>
      <c r="I2295" s="140">
        <f t="shared" si="1042"/>
        <v>46377</v>
      </c>
      <c r="J2295" s="141">
        <f t="shared" si="1050"/>
        <v>21</v>
      </c>
      <c r="K2295" s="141">
        <f t="shared" si="1064"/>
        <v>1</v>
      </c>
      <c r="L2295" s="8">
        <f t="shared" si="1051"/>
        <v>1.0002659300000001</v>
      </c>
      <c r="M2295" s="142">
        <f t="shared" si="1063"/>
        <v>1.00559942</v>
      </c>
      <c r="N2295" s="142">
        <f t="shared" si="1058"/>
        <v>1.5193282366158201</v>
      </c>
      <c r="O2295" s="135">
        <f t="shared" si="1060"/>
        <v>1.51973227</v>
      </c>
      <c r="P2295" s="135">
        <f t="shared" si="1043"/>
        <v>562.55631893999998</v>
      </c>
      <c r="Q2295" s="190">
        <f t="shared" si="1055"/>
        <v>0</v>
      </c>
      <c r="R2295" s="191">
        <f t="shared" si="1052"/>
        <v>0</v>
      </c>
      <c r="S2295" s="135">
        <f t="shared" si="1044"/>
        <v>0</v>
      </c>
      <c r="T2295" s="145">
        <f t="shared" si="1053"/>
        <v>7.8600000000000003E-2</v>
      </c>
      <c r="U2295" s="143">
        <f t="shared" si="1059"/>
        <v>1</v>
      </c>
      <c r="V2295" s="143">
        <v>252</v>
      </c>
      <c r="W2295" s="142">
        <f t="shared" si="1045"/>
        <v>1.0003002990000001</v>
      </c>
      <c r="X2295" s="135">
        <f t="shared" si="1046"/>
        <v>0.1689351</v>
      </c>
      <c r="Y2295" s="135">
        <f t="shared" si="1047"/>
        <v>0</v>
      </c>
      <c r="Z2295" s="148" t="str">
        <f t="shared" si="1056"/>
        <v>A+J=</v>
      </c>
      <c r="AA2295" s="140">
        <f t="shared" si="1057"/>
        <v>46377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4"/>
      <c r="DX2295" s="1"/>
      <c r="DY2295" s="1"/>
      <c r="DZ2295" s="1"/>
      <c r="EA2295" s="1"/>
      <c r="EB2295" s="1"/>
      <c r="EC2295" s="1"/>
    </row>
    <row r="2296" spans="1:133" ht="15" x14ac:dyDescent="0.2">
      <c r="A2296" s="134">
        <f t="shared" si="1048"/>
        <v>46349</v>
      </c>
      <c r="B2296" s="135">
        <f t="shared" si="1040"/>
        <v>562.72525403999998</v>
      </c>
      <c r="C2296" s="220">
        <f t="shared" si="1039"/>
        <v>370.16804212660986</v>
      </c>
      <c r="D2296" s="136">
        <f t="shared" si="1049"/>
        <v>6997.15</v>
      </c>
      <c r="E2296" s="137">
        <f t="shared" si="1061"/>
        <v>7036.33</v>
      </c>
      <c r="F2296" s="138">
        <f t="shared" si="1062"/>
        <v>46315</v>
      </c>
      <c r="G2296" s="139">
        <f t="shared" si="1041"/>
        <v>5.5994226220676957E-3</v>
      </c>
      <c r="H2296" s="140">
        <f t="shared" si="1054"/>
        <v>46377</v>
      </c>
      <c r="I2296" s="140">
        <f t="shared" si="1042"/>
        <v>46377</v>
      </c>
      <c r="J2296" s="141">
        <f t="shared" si="1050"/>
        <v>21</v>
      </c>
      <c r="K2296" s="141">
        <f t="shared" si="1064"/>
        <v>1</v>
      </c>
      <c r="L2296" s="8">
        <f t="shared" si="1051"/>
        <v>1.0002659300000001</v>
      </c>
      <c r="M2296" s="142">
        <f t="shared" si="1063"/>
        <v>1.00559942</v>
      </c>
      <c r="N2296" s="142">
        <f t="shared" si="1058"/>
        <v>1.5193282366158201</v>
      </c>
      <c r="O2296" s="135">
        <f t="shared" si="1060"/>
        <v>1.51973227</v>
      </c>
      <c r="P2296" s="135">
        <f t="shared" si="1043"/>
        <v>562.55631893999998</v>
      </c>
      <c r="Q2296" s="190">
        <f t="shared" si="1055"/>
        <v>0</v>
      </c>
      <c r="R2296" s="191">
        <f t="shared" si="1052"/>
        <v>0</v>
      </c>
      <c r="S2296" s="135">
        <f t="shared" si="1044"/>
        <v>0</v>
      </c>
      <c r="T2296" s="145">
        <f t="shared" si="1053"/>
        <v>7.8600000000000003E-2</v>
      </c>
      <c r="U2296" s="143">
        <f t="shared" si="1059"/>
        <v>1</v>
      </c>
      <c r="V2296" s="143">
        <v>252</v>
      </c>
      <c r="W2296" s="142">
        <f t="shared" si="1045"/>
        <v>1.0003002990000001</v>
      </c>
      <c r="X2296" s="135">
        <f t="shared" si="1046"/>
        <v>0.1689351</v>
      </c>
      <c r="Y2296" s="135">
        <f t="shared" si="1047"/>
        <v>0</v>
      </c>
      <c r="Z2296" s="148" t="str">
        <f t="shared" si="1056"/>
        <v>A+J=</v>
      </c>
      <c r="AA2296" s="140">
        <f t="shared" si="1057"/>
        <v>46377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4"/>
      <c r="DX2296" s="1"/>
      <c r="DY2296" s="1"/>
      <c r="DZ2296" s="1"/>
      <c r="EA2296" s="1"/>
      <c r="EB2296" s="1"/>
      <c r="EC2296" s="1"/>
    </row>
    <row r="2297" spans="1:133" ht="15" x14ac:dyDescent="0.2">
      <c r="A2297" s="134">
        <f t="shared" si="1048"/>
        <v>46350</v>
      </c>
      <c r="B2297" s="135">
        <f t="shared" si="1040"/>
        <v>563.04392877999999</v>
      </c>
      <c r="C2297" s="220">
        <f t="shared" si="1039"/>
        <v>370.16804212660986</v>
      </c>
      <c r="D2297" s="136">
        <f t="shared" si="1049"/>
        <v>6997.15</v>
      </c>
      <c r="E2297" s="137">
        <f t="shared" si="1061"/>
        <v>7036.33</v>
      </c>
      <c r="F2297" s="138">
        <f t="shared" si="1062"/>
        <v>46315</v>
      </c>
      <c r="G2297" s="139">
        <f t="shared" si="1041"/>
        <v>5.5994226220676957E-3</v>
      </c>
      <c r="H2297" s="140">
        <f t="shared" si="1054"/>
        <v>46377</v>
      </c>
      <c r="I2297" s="140">
        <f t="shared" si="1042"/>
        <v>46377</v>
      </c>
      <c r="J2297" s="141">
        <f t="shared" si="1050"/>
        <v>21</v>
      </c>
      <c r="K2297" s="141">
        <f t="shared" si="1064"/>
        <v>2</v>
      </c>
      <c r="L2297" s="8">
        <f t="shared" si="1051"/>
        <v>1.00053193</v>
      </c>
      <c r="M2297" s="142">
        <f t="shared" si="1063"/>
        <v>1.00559942</v>
      </c>
      <c r="N2297" s="142">
        <f t="shared" si="1058"/>
        <v>1.5193282366158201</v>
      </c>
      <c r="O2297" s="135">
        <f t="shared" si="1060"/>
        <v>1.5201364100000001</v>
      </c>
      <c r="P2297" s="135">
        <f t="shared" si="1043"/>
        <v>562.70591864999994</v>
      </c>
      <c r="Q2297" s="190">
        <f t="shared" si="1055"/>
        <v>0</v>
      </c>
      <c r="R2297" s="191">
        <f t="shared" si="1052"/>
        <v>0</v>
      </c>
      <c r="S2297" s="135">
        <f t="shared" si="1044"/>
        <v>0</v>
      </c>
      <c r="T2297" s="145">
        <f t="shared" si="1053"/>
        <v>7.8600000000000003E-2</v>
      </c>
      <c r="U2297" s="143">
        <f t="shared" si="1059"/>
        <v>2</v>
      </c>
      <c r="V2297" s="143">
        <v>252</v>
      </c>
      <c r="W2297" s="142">
        <f t="shared" si="1045"/>
        <v>1.0006006869999999</v>
      </c>
      <c r="X2297" s="135">
        <f t="shared" si="1046"/>
        <v>0.33801013000000002</v>
      </c>
      <c r="Y2297" s="135">
        <f t="shared" si="1047"/>
        <v>0</v>
      </c>
      <c r="Z2297" s="148" t="str">
        <f t="shared" si="1056"/>
        <v>A+J=</v>
      </c>
      <c r="AA2297" s="140">
        <f t="shared" si="1057"/>
        <v>46377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4"/>
      <c r="DX2297" s="1"/>
      <c r="DY2297" s="1"/>
      <c r="DZ2297" s="1"/>
      <c r="EA2297" s="1"/>
      <c r="EB2297" s="1"/>
      <c r="EC2297" s="1"/>
    </row>
    <row r="2298" spans="1:133" ht="15" x14ac:dyDescent="0.2">
      <c r="A2298" s="134">
        <f t="shared" si="1048"/>
        <v>46351</v>
      </c>
      <c r="B2298" s="135">
        <f t="shared" si="1040"/>
        <v>563.36278536999998</v>
      </c>
      <c r="C2298" s="220">
        <f t="shared" si="1039"/>
        <v>370.16804212660986</v>
      </c>
      <c r="D2298" s="136">
        <f t="shared" si="1049"/>
        <v>6997.15</v>
      </c>
      <c r="E2298" s="137">
        <f t="shared" si="1061"/>
        <v>7036.33</v>
      </c>
      <c r="F2298" s="138">
        <f t="shared" si="1062"/>
        <v>46315</v>
      </c>
      <c r="G2298" s="139">
        <f t="shared" si="1041"/>
        <v>5.5994226220676957E-3</v>
      </c>
      <c r="H2298" s="140">
        <f t="shared" si="1054"/>
        <v>46377</v>
      </c>
      <c r="I2298" s="140">
        <f t="shared" si="1042"/>
        <v>46377</v>
      </c>
      <c r="J2298" s="141">
        <f t="shared" si="1050"/>
        <v>21</v>
      </c>
      <c r="K2298" s="141">
        <f t="shared" si="1064"/>
        <v>3</v>
      </c>
      <c r="L2298" s="8">
        <f t="shared" si="1051"/>
        <v>1.0007980000000001</v>
      </c>
      <c r="M2298" s="142">
        <f t="shared" si="1063"/>
        <v>1.00559942</v>
      </c>
      <c r="N2298" s="142">
        <f t="shared" si="1058"/>
        <v>1.5193282366158201</v>
      </c>
      <c r="O2298" s="135">
        <f t="shared" si="1060"/>
        <v>1.52054066</v>
      </c>
      <c r="P2298" s="135">
        <f t="shared" si="1043"/>
        <v>562.85555908000003</v>
      </c>
      <c r="Q2298" s="190">
        <f t="shared" si="1055"/>
        <v>0</v>
      </c>
      <c r="R2298" s="191">
        <f t="shared" si="1052"/>
        <v>0</v>
      </c>
      <c r="S2298" s="135">
        <f t="shared" si="1044"/>
        <v>0</v>
      </c>
      <c r="T2298" s="145">
        <f t="shared" si="1053"/>
        <v>7.8600000000000003E-2</v>
      </c>
      <c r="U2298" s="143">
        <f t="shared" si="1059"/>
        <v>3</v>
      </c>
      <c r="V2298" s="143">
        <v>252</v>
      </c>
      <c r="W2298" s="142">
        <f t="shared" si="1045"/>
        <v>1.000901166</v>
      </c>
      <c r="X2298" s="135">
        <f t="shared" si="1046"/>
        <v>0.50722628999999997</v>
      </c>
      <c r="Y2298" s="135">
        <f t="shared" si="1047"/>
        <v>0</v>
      </c>
      <c r="Z2298" s="148" t="str">
        <f t="shared" si="1056"/>
        <v>A+J=</v>
      </c>
      <c r="AA2298" s="140">
        <f t="shared" si="1057"/>
        <v>46377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4"/>
      <c r="DX2298" s="1"/>
      <c r="DY2298" s="1"/>
      <c r="DZ2298" s="1"/>
      <c r="EA2298" s="1"/>
      <c r="EB2298" s="1"/>
      <c r="EC2298" s="1"/>
    </row>
    <row r="2299" spans="1:133" ht="15" x14ac:dyDescent="0.2">
      <c r="A2299" s="134">
        <f t="shared" si="1048"/>
        <v>46352</v>
      </c>
      <c r="B2299" s="135">
        <f t="shared" si="1040"/>
        <v>563.68182019000005</v>
      </c>
      <c r="C2299" s="220">
        <f t="shared" si="1039"/>
        <v>370.16804212660986</v>
      </c>
      <c r="D2299" s="136">
        <f t="shared" si="1049"/>
        <v>6997.15</v>
      </c>
      <c r="E2299" s="137">
        <f t="shared" si="1061"/>
        <v>7036.33</v>
      </c>
      <c r="F2299" s="138">
        <f t="shared" si="1062"/>
        <v>46315</v>
      </c>
      <c r="G2299" s="139">
        <f t="shared" si="1041"/>
        <v>5.5994226220676957E-3</v>
      </c>
      <c r="H2299" s="140">
        <f t="shared" si="1054"/>
        <v>46377</v>
      </c>
      <c r="I2299" s="140">
        <f t="shared" si="1042"/>
        <v>46377</v>
      </c>
      <c r="J2299" s="141">
        <f t="shared" si="1050"/>
        <v>21</v>
      </c>
      <c r="K2299" s="141">
        <f t="shared" si="1064"/>
        <v>4</v>
      </c>
      <c r="L2299" s="8">
        <f t="shared" si="1051"/>
        <v>1.00106414</v>
      </c>
      <c r="M2299" s="142">
        <f t="shared" si="1063"/>
        <v>1.00559942</v>
      </c>
      <c r="N2299" s="142">
        <f t="shared" si="1058"/>
        <v>1.5193282366158201</v>
      </c>
      <c r="O2299" s="135">
        <f t="shared" si="1060"/>
        <v>1.5209450099999999</v>
      </c>
      <c r="P2299" s="135">
        <f t="shared" si="1043"/>
        <v>563.00523653000005</v>
      </c>
      <c r="Q2299" s="190">
        <f t="shared" si="1055"/>
        <v>0</v>
      </c>
      <c r="R2299" s="191">
        <f t="shared" si="1052"/>
        <v>0</v>
      </c>
      <c r="S2299" s="135">
        <f t="shared" si="1044"/>
        <v>0</v>
      </c>
      <c r="T2299" s="145">
        <f t="shared" si="1053"/>
        <v>7.8600000000000003E-2</v>
      </c>
      <c r="U2299" s="143">
        <f t="shared" si="1059"/>
        <v>4</v>
      </c>
      <c r="V2299" s="143">
        <v>252</v>
      </c>
      <c r="W2299" s="142">
        <f t="shared" si="1045"/>
        <v>1.0012017360000001</v>
      </c>
      <c r="X2299" s="135">
        <f t="shared" si="1046"/>
        <v>0.67658366000000003</v>
      </c>
      <c r="Y2299" s="135">
        <f t="shared" si="1047"/>
        <v>0</v>
      </c>
      <c r="Z2299" s="148" t="str">
        <f t="shared" si="1056"/>
        <v>A+J=</v>
      </c>
      <c r="AA2299" s="140">
        <f t="shared" si="1057"/>
        <v>46377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4"/>
      <c r="DX2299" s="1"/>
      <c r="DY2299" s="1"/>
      <c r="DZ2299" s="1"/>
      <c r="EA2299" s="1"/>
      <c r="EB2299" s="1"/>
      <c r="EC2299" s="1"/>
    </row>
    <row r="2300" spans="1:133" ht="15" x14ac:dyDescent="0.2">
      <c r="A2300" s="134">
        <f t="shared" si="1048"/>
        <v>46353</v>
      </c>
      <c r="B2300" s="135">
        <f t="shared" si="1040"/>
        <v>564.00104328999998</v>
      </c>
      <c r="C2300" s="220">
        <f t="shared" si="1039"/>
        <v>370.16804212660986</v>
      </c>
      <c r="D2300" s="136">
        <f t="shared" si="1049"/>
        <v>6997.15</v>
      </c>
      <c r="E2300" s="137">
        <f t="shared" si="1061"/>
        <v>7036.33</v>
      </c>
      <c r="F2300" s="138">
        <f t="shared" si="1062"/>
        <v>46315</v>
      </c>
      <c r="G2300" s="139">
        <f t="shared" si="1041"/>
        <v>5.5994226220676957E-3</v>
      </c>
      <c r="H2300" s="140">
        <f t="shared" si="1054"/>
        <v>46377</v>
      </c>
      <c r="I2300" s="140">
        <f t="shared" si="1042"/>
        <v>46377</v>
      </c>
      <c r="J2300" s="141">
        <f t="shared" si="1050"/>
        <v>21</v>
      </c>
      <c r="K2300" s="141">
        <f t="shared" si="1064"/>
        <v>5</v>
      </c>
      <c r="L2300" s="8">
        <f t="shared" si="1051"/>
        <v>1.0013303600000001</v>
      </c>
      <c r="M2300" s="142">
        <f t="shared" si="1063"/>
        <v>1.00559942</v>
      </c>
      <c r="N2300" s="142">
        <f t="shared" si="1058"/>
        <v>1.5193282366158201</v>
      </c>
      <c r="O2300" s="135">
        <f t="shared" si="1060"/>
        <v>1.52134949</v>
      </c>
      <c r="P2300" s="135">
        <f t="shared" si="1043"/>
        <v>563.15496210000003</v>
      </c>
      <c r="Q2300" s="190">
        <f t="shared" si="1055"/>
        <v>0</v>
      </c>
      <c r="R2300" s="191">
        <f t="shared" si="1052"/>
        <v>0</v>
      </c>
      <c r="S2300" s="135">
        <f t="shared" si="1044"/>
        <v>0</v>
      </c>
      <c r="T2300" s="145">
        <f t="shared" si="1053"/>
        <v>7.8600000000000003E-2</v>
      </c>
      <c r="U2300" s="143">
        <f t="shared" si="1059"/>
        <v>5</v>
      </c>
      <c r="V2300" s="143">
        <v>252</v>
      </c>
      <c r="W2300" s="142">
        <f t="shared" si="1045"/>
        <v>1.0015023949999999</v>
      </c>
      <c r="X2300" s="135">
        <f t="shared" si="1046"/>
        <v>0.84608119000000004</v>
      </c>
      <c r="Y2300" s="135">
        <f t="shared" si="1047"/>
        <v>0</v>
      </c>
      <c r="Z2300" s="148" t="str">
        <f t="shared" si="1056"/>
        <v>A+J=</v>
      </c>
      <c r="AA2300" s="140">
        <f t="shared" si="1057"/>
        <v>46377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4"/>
      <c r="DX2300" s="1"/>
      <c r="DY2300" s="1"/>
      <c r="DZ2300" s="1"/>
      <c r="EA2300" s="1"/>
      <c r="EB2300" s="1"/>
      <c r="EC2300" s="1"/>
    </row>
    <row r="2301" spans="1:133" ht="15" x14ac:dyDescent="0.2">
      <c r="A2301" s="134">
        <f t="shared" si="1048"/>
        <v>46354</v>
      </c>
      <c r="B2301" s="135">
        <f t="shared" si="1040"/>
        <v>564.32043736000003</v>
      </c>
      <c r="C2301" s="220">
        <f t="shared" si="1039"/>
        <v>370.16804212660986</v>
      </c>
      <c r="D2301" s="136">
        <f t="shared" si="1049"/>
        <v>6997.15</v>
      </c>
      <c r="E2301" s="137">
        <f t="shared" si="1061"/>
        <v>7036.33</v>
      </c>
      <c r="F2301" s="138">
        <f t="shared" si="1062"/>
        <v>46315</v>
      </c>
      <c r="G2301" s="139">
        <f t="shared" si="1041"/>
        <v>5.5994226220676957E-3</v>
      </c>
      <c r="H2301" s="140">
        <f t="shared" si="1054"/>
        <v>46377</v>
      </c>
      <c r="I2301" s="140">
        <f t="shared" si="1042"/>
        <v>46377</v>
      </c>
      <c r="J2301" s="141">
        <f t="shared" si="1050"/>
        <v>21</v>
      </c>
      <c r="K2301" s="141">
        <f t="shared" si="1064"/>
        <v>6</v>
      </c>
      <c r="L2301" s="8">
        <f t="shared" si="1051"/>
        <v>1.00159664</v>
      </c>
      <c r="M2301" s="142">
        <f t="shared" si="1063"/>
        <v>1.00559942</v>
      </c>
      <c r="N2301" s="142">
        <f t="shared" si="1058"/>
        <v>1.5193282366158201</v>
      </c>
      <c r="O2301" s="135">
        <f t="shared" si="1060"/>
        <v>1.52175405</v>
      </c>
      <c r="P2301" s="135">
        <f t="shared" si="1043"/>
        <v>563.30471727999998</v>
      </c>
      <c r="Q2301" s="190">
        <f t="shared" si="1055"/>
        <v>0</v>
      </c>
      <c r="R2301" s="191">
        <f t="shared" si="1052"/>
        <v>0</v>
      </c>
      <c r="S2301" s="135">
        <f t="shared" si="1044"/>
        <v>0</v>
      </c>
      <c r="T2301" s="145">
        <f t="shared" si="1053"/>
        <v>7.8600000000000003E-2</v>
      </c>
      <c r="U2301" s="143">
        <f t="shared" si="1059"/>
        <v>6</v>
      </c>
      <c r="V2301" s="143">
        <v>252</v>
      </c>
      <c r="W2301" s="142">
        <f t="shared" si="1045"/>
        <v>1.001803145</v>
      </c>
      <c r="X2301" s="135">
        <f t="shared" si="1046"/>
        <v>1.0157200799999999</v>
      </c>
      <c r="Y2301" s="135">
        <f t="shared" si="1047"/>
        <v>0</v>
      </c>
      <c r="Z2301" s="148" t="str">
        <f t="shared" si="1056"/>
        <v>A+J=</v>
      </c>
      <c r="AA2301" s="140">
        <f t="shared" si="1057"/>
        <v>46377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4"/>
      <c r="DX2301" s="1"/>
      <c r="DY2301" s="1"/>
      <c r="DZ2301" s="1"/>
      <c r="EA2301" s="1"/>
      <c r="EB2301" s="1"/>
      <c r="EC2301" s="1"/>
    </row>
    <row r="2302" spans="1:133" ht="15" x14ac:dyDescent="0.2">
      <c r="A2302" s="134">
        <f t="shared" si="1048"/>
        <v>46355</v>
      </c>
      <c r="B2302" s="135">
        <f t="shared" si="1040"/>
        <v>564.32043736000003</v>
      </c>
      <c r="C2302" s="220">
        <f t="shared" si="1039"/>
        <v>370.16804212660986</v>
      </c>
      <c r="D2302" s="136">
        <f t="shared" si="1049"/>
        <v>6997.15</v>
      </c>
      <c r="E2302" s="137">
        <f t="shared" si="1061"/>
        <v>7036.33</v>
      </c>
      <c r="F2302" s="138">
        <f t="shared" si="1062"/>
        <v>46315</v>
      </c>
      <c r="G2302" s="139">
        <f t="shared" si="1041"/>
        <v>5.5994226220676957E-3</v>
      </c>
      <c r="H2302" s="140">
        <f t="shared" si="1054"/>
        <v>46377</v>
      </c>
      <c r="I2302" s="140">
        <f t="shared" si="1042"/>
        <v>46377</v>
      </c>
      <c r="J2302" s="141">
        <f t="shared" si="1050"/>
        <v>21</v>
      </c>
      <c r="K2302" s="141">
        <f t="shared" si="1064"/>
        <v>6</v>
      </c>
      <c r="L2302" s="8">
        <f t="shared" si="1051"/>
        <v>1.00159664</v>
      </c>
      <c r="M2302" s="142">
        <f t="shared" si="1063"/>
        <v>1.00559942</v>
      </c>
      <c r="N2302" s="142">
        <f t="shared" si="1058"/>
        <v>1.5193282366158201</v>
      </c>
      <c r="O2302" s="135">
        <f t="shared" si="1060"/>
        <v>1.52175405</v>
      </c>
      <c r="P2302" s="135">
        <f t="shared" si="1043"/>
        <v>563.30471727999998</v>
      </c>
      <c r="Q2302" s="190">
        <f t="shared" si="1055"/>
        <v>0</v>
      </c>
      <c r="R2302" s="191">
        <f t="shared" si="1052"/>
        <v>0</v>
      </c>
      <c r="S2302" s="135">
        <f t="shared" si="1044"/>
        <v>0</v>
      </c>
      <c r="T2302" s="145">
        <f t="shared" si="1053"/>
        <v>7.8600000000000003E-2</v>
      </c>
      <c r="U2302" s="143">
        <f t="shared" si="1059"/>
        <v>6</v>
      </c>
      <c r="V2302" s="143">
        <v>252</v>
      </c>
      <c r="W2302" s="142">
        <f t="shared" si="1045"/>
        <v>1.001803145</v>
      </c>
      <c r="X2302" s="135">
        <f t="shared" si="1046"/>
        <v>1.0157200799999999</v>
      </c>
      <c r="Y2302" s="135">
        <f t="shared" si="1047"/>
        <v>0</v>
      </c>
      <c r="Z2302" s="148" t="str">
        <f t="shared" si="1056"/>
        <v>A+J=</v>
      </c>
      <c r="AA2302" s="140">
        <f t="shared" si="1057"/>
        <v>46377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4"/>
      <c r="DX2302" s="1"/>
      <c r="DY2302" s="1"/>
      <c r="DZ2302" s="1"/>
      <c r="EA2302" s="1"/>
      <c r="EB2302" s="1"/>
      <c r="EC2302" s="1"/>
    </row>
    <row r="2303" spans="1:133" ht="15" x14ac:dyDescent="0.2">
      <c r="A2303" s="134">
        <f t="shared" si="1048"/>
        <v>46356</v>
      </c>
      <c r="B2303" s="135">
        <f t="shared" si="1040"/>
        <v>564.32043736000003</v>
      </c>
      <c r="C2303" s="220">
        <f t="shared" si="1039"/>
        <v>370.16804212660986</v>
      </c>
      <c r="D2303" s="136">
        <f t="shared" si="1049"/>
        <v>6997.15</v>
      </c>
      <c r="E2303" s="137">
        <f t="shared" si="1061"/>
        <v>7036.33</v>
      </c>
      <c r="F2303" s="138">
        <f t="shared" si="1062"/>
        <v>46315</v>
      </c>
      <c r="G2303" s="139">
        <f t="shared" si="1041"/>
        <v>5.5994226220676957E-3</v>
      </c>
      <c r="H2303" s="140">
        <f t="shared" si="1054"/>
        <v>46377</v>
      </c>
      <c r="I2303" s="140">
        <f t="shared" si="1042"/>
        <v>46377</v>
      </c>
      <c r="J2303" s="141">
        <f t="shared" si="1050"/>
        <v>21</v>
      </c>
      <c r="K2303" s="141">
        <f t="shared" si="1064"/>
        <v>6</v>
      </c>
      <c r="L2303" s="8">
        <f t="shared" si="1051"/>
        <v>1.00159664</v>
      </c>
      <c r="M2303" s="142">
        <f t="shared" si="1063"/>
        <v>1.00559942</v>
      </c>
      <c r="N2303" s="142">
        <f t="shared" si="1058"/>
        <v>1.5193282366158201</v>
      </c>
      <c r="O2303" s="135">
        <f t="shared" si="1060"/>
        <v>1.52175405</v>
      </c>
      <c r="P2303" s="135">
        <f t="shared" si="1043"/>
        <v>563.30471727999998</v>
      </c>
      <c r="Q2303" s="190">
        <f t="shared" si="1055"/>
        <v>0</v>
      </c>
      <c r="R2303" s="191">
        <f t="shared" si="1052"/>
        <v>0</v>
      </c>
      <c r="S2303" s="135">
        <f t="shared" si="1044"/>
        <v>0</v>
      </c>
      <c r="T2303" s="145">
        <f t="shared" si="1053"/>
        <v>7.8600000000000003E-2</v>
      </c>
      <c r="U2303" s="143">
        <f t="shared" si="1059"/>
        <v>6</v>
      </c>
      <c r="V2303" s="143">
        <v>252</v>
      </c>
      <c r="W2303" s="142">
        <f t="shared" si="1045"/>
        <v>1.001803145</v>
      </c>
      <c r="X2303" s="135">
        <f t="shared" si="1046"/>
        <v>1.0157200799999999</v>
      </c>
      <c r="Y2303" s="135">
        <f t="shared" si="1047"/>
        <v>0</v>
      </c>
      <c r="Z2303" s="148" t="str">
        <f t="shared" si="1056"/>
        <v>A+J=</v>
      </c>
      <c r="AA2303" s="140">
        <f t="shared" si="1057"/>
        <v>46377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4"/>
      <c r="DX2303" s="1"/>
      <c r="DY2303" s="1"/>
      <c r="DZ2303" s="1"/>
      <c r="EA2303" s="1"/>
      <c r="EB2303" s="1"/>
      <c r="EC2303" s="1"/>
    </row>
    <row r="2304" spans="1:133" ht="15" x14ac:dyDescent="0.2">
      <c r="A2304" s="134">
        <f t="shared" si="1048"/>
        <v>46357</v>
      </c>
      <c r="B2304" s="135">
        <f t="shared" si="1040"/>
        <v>564.64002044000006</v>
      </c>
      <c r="C2304" s="220">
        <f t="shared" si="1039"/>
        <v>370.16804212660986</v>
      </c>
      <c r="D2304" s="136">
        <f t="shared" si="1049"/>
        <v>6997.15</v>
      </c>
      <c r="E2304" s="137">
        <f t="shared" si="1061"/>
        <v>7036.33</v>
      </c>
      <c r="F2304" s="138">
        <f t="shared" si="1062"/>
        <v>46315</v>
      </c>
      <c r="G2304" s="139">
        <f t="shared" si="1041"/>
        <v>5.5994226220676957E-3</v>
      </c>
      <c r="H2304" s="140">
        <f t="shared" si="1054"/>
        <v>46377</v>
      </c>
      <c r="I2304" s="140">
        <f t="shared" si="1042"/>
        <v>46377</v>
      </c>
      <c r="J2304" s="141">
        <f t="shared" si="1050"/>
        <v>21</v>
      </c>
      <c r="K2304" s="141">
        <f t="shared" si="1064"/>
        <v>7</v>
      </c>
      <c r="L2304" s="8">
        <f t="shared" si="1051"/>
        <v>1.0018629999999999</v>
      </c>
      <c r="M2304" s="142">
        <f t="shared" si="1063"/>
        <v>1.00559942</v>
      </c>
      <c r="N2304" s="142">
        <f t="shared" si="1058"/>
        <v>1.5193282366158201</v>
      </c>
      <c r="O2304" s="135">
        <f t="shared" si="1060"/>
        <v>1.5221587400000001</v>
      </c>
      <c r="P2304" s="135">
        <f t="shared" si="1043"/>
        <v>563.45452059000002</v>
      </c>
      <c r="Q2304" s="190">
        <f t="shared" si="1055"/>
        <v>0</v>
      </c>
      <c r="R2304" s="191">
        <f t="shared" si="1052"/>
        <v>0</v>
      </c>
      <c r="S2304" s="135">
        <f t="shared" si="1044"/>
        <v>0</v>
      </c>
      <c r="T2304" s="145">
        <f t="shared" si="1053"/>
        <v>7.8600000000000003E-2</v>
      </c>
      <c r="U2304" s="143">
        <f t="shared" si="1059"/>
        <v>7</v>
      </c>
      <c r="V2304" s="143">
        <v>252</v>
      </c>
      <c r="W2304" s="142">
        <f t="shared" si="1045"/>
        <v>1.002103985</v>
      </c>
      <c r="X2304" s="135">
        <f t="shared" si="1046"/>
        <v>1.18549985</v>
      </c>
      <c r="Y2304" s="135">
        <f t="shared" si="1047"/>
        <v>0</v>
      </c>
      <c r="Z2304" s="148" t="str">
        <f t="shared" si="1056"/>
        <v>A+J=</v>
      </c>
      <c r="AA2304" s="140">
        <f t="shared" si="1057"/>
        <v>46377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4"/>
      <c r="DX2304" s="1"/>
      <c r="DY2304" s="1"/>
      <c r="DZ2304" s="1"/>
      <c r="EA2304" s="1"/>
      <c r="EB2304" s="1"/>
      <c r="EC2304" s="1"/>
    </row>
    <row r="2305" spans="1:133" ht="15" x14ac:dyDescent="0.2">
      <c r="A2305" s="134">
        <f t="shared" si="1048"/>
        <v>46358</v>
      </c>
      <c r="B2305" s="135">
        <f t="shared" si="1040"/>
        <v>564.95977833999996</v>
      </c>
      <c r="C2305" s="220">
        <f t="shared" si="1039"/>
        <v>370.16804212660986</v>
      </c>
      <c r="D2305" s="136">
        <f t="shared" si="1049"/>
        <v>6997.15</v>
      </c>
      <c r="E2305" s="137">
        <f t="shared" si="1061"/>
        <v>7036.33</v>
      </c>
      <c r="F2305" s="138">
        <f t="shared" si="1062"/>
        <v>46315</v>
      </c>
      <c r="G2305" s="139">
        <f t="shared" si="1041"/>
        <v>5.5994226220676957E-3</v>
      </c>
      <c r="H2305" s="140">
        <f t="shared" si="1054"/>
        <v>46377</v>
      </c>
      <c r="I2305" s="140">
        <f t="shared" si="1042"/>
        <v>46377</v>
      </c>
      <c r="J2305" s="141">
        <f t="shared" si="1050"/>
        <v>21</v>
      </c>
      <c r="K2305" s="141">
        <f t="shared" si="1064"/>
        <v>8</v>
      </c>
      <c r="L2305" s="8">
        <f t="shared" si="1051"/>
        <v>1.0021294199999999</v>
      </c>
      <c r="M2305" s="142">
        <f t="shared" si="1063"/>
        <v>1.00559942</v>
      </c>
      <c r="N2305" s="142">
        <f t="shared" si="1058"/>
        <v>1.5193282366158201</v>
      </c>
      <c r="O2305" s="135">
        <f t="shared" si="1060"/>
        <v>1.5225635200000001</v>
      </c>
      <c r="P2305" s="135">
        <f t="shared" si="1043"/>
        <v>563.60435720999999</v>
      </c>
      <c r="Q2305" s="190">
        <f t="shared" si="1055"/>
        <v>0</v>
      </c>
      <c r="R2305" s="191">
        <f t="shared" si="1052"/>
        <v>0</v>
      </c>
      <c r="S2305" s="135">
        <f t="shared" si="1044"/>
        <v>0</v>
      </c>
      <c r="T2305" s="145">
        <f t="shared" si="1053"/>
        <v>7.8600000000000003E-2</v>
      </c>
      <c r="U2305" s="143">
        <f t="shared" si="1059"/>
        <v>8</v>
      </c>
      <c r="V2305" s="143">
        <v>252</v>
      </c>
      <c r="W2305" s="142">
        <f t="shared" si="1045"/>
        <v>1.0024049159999999</v>
      </c>
      <c r="X2305" s="135">
        <f t="shared" si="1046"/>
        <v>1.3554211300000001</v>
      </c>
      <c r="Y2305" s="135">
        <f t="shared" si="1047"/>
        <v>0</v>
      </c>
      <c r="Z2305" s="148" t="str">
        <f t="shared" si="1056"/>
        <v>A+J=</v>
      </c>
      <c r="AA2305" s="140">
        <f t="shared" si="1057"/>
        <v>46377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4"/>
      <c r="DX2305" s="1"/>
      <c r="DY2305" s="1"/>
      <c r="DZ2305" s="1"/>
      <c r="EA2305" s="1"/>
      <c r="EB2305" s="1"/>
      <c r="EC2305" s="1"/>
    </row>
    <row r="2306" spans="1:133" ht="15" x14ac:dyDescent="0.2">
      <c r="A2306" s="134">
        <f t="shared" si="1048"/>
        <v>46359</v>
      </c>
      <c r="B2306" s="135">
        <f t="shared" si="1040"/>
        <v>565.27972169999998</v>
      </c>
      <c r="C2306" s="220">
        <f t="shared" si="1039"/>
        <v>370.16804212660986</v>
      </c>
      <c r="D2306" s="136">
        <f t="shared" si="1049"/>
        <v>6997.15</v>
      </c>
      <c r="E2306" s="137">
        <f t="shared" si="1061"/>
        <v>7036.33</v>
      </c>
      <c r="F2306" s="138">
        <f t="shared" si="1062"/>
        <v>46315</v>
      </c>
      <c r="G2306" s="139">
        <f t="shared" si="1041"/>
        <v>5.5994226220676957E-3</v>
      </c>
      <c r="H2306" s="140">
        <f t="shared" si="1054"/>
        <v>46377</v>
      </c>
      <c r="I2306" s="140">
        <f t="shared" si="1042"/>
        <v>46377</v>
      </c>
      <c r="J2306" s="141">
        <f t="shared" si="1050"/>
        <v>21</v>
      </c>
      <c r="K2306" s="141">
        <f t="shared" si="1064"/>
        <v>9</v>
      </c>
      <c r="L2306" s="8">
        <f t="shared" si="1051"/>
        <v>1.0023959200000001</v>
      </c>
      <c r="M2306" s="142">
        <f t="shared" si="1063"/>
        <v>1.00559942</v>
      </c>
      <c r="N2306" s="142">
        <f t="shared" si="1058"/>
        <v>1.5193282366158201</v>
      </c>
      <c r="O2306" s="135">
        <f t="shared" si="1060"/>
        <v>1.52296842</v>
      </c>
      <c r="P2306" s="135">
        <f t="shared" si="1043"/>
        <v>563.75423824999996</v>
      </c>
      <c r="Q2306" s="190">
        <f t="shared" si="1055"/>
        <v>0</v>
      </c>
      <c r="R2306" s="191">
        <f t="shared" si="1052"/>
        <v>0</v>
      </c>
      <c r="S2306" s="135">
        <f t="shared" si="1044"/>
        <v>0</v>
      </c>
      <c r="T2306" s="145">
        <f t="shared" si="1053"/>
        <v>7.8600000000000003E-2</v>
      </c>
      <c r="U2306" s="143">
        <f t="shared" si="1059"/>
        <v>9</v>
      </c>
      <c r="V2306" s="143">
        <v>252</v>
      </c>
      <c r="W2306" s="142">
        <f t="shared" si="1045"/>
        <v>1.002705937</v>
      </c>
      <c r="X2306" s="135">
        <f t="shared" si="1046"/>
        <v>1.5254834500000001</v>
      </c>
      <c r="Y2306" s="135">
        <f t="shared" si="1047"/>
        <v>0</v>
      </c>
      <c r="Z2306" s="148" t="str">
        <f t="shared" si="1056"/>
        <v>A+J=</v>
      </c>
      <c r="AA2306" s="140">
        <f t="shared" si="1057"/>
        <v>46377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4"/>
      <c r="DX2306" s="1"/>
      <c r="DY2306" s="1"/>
      <c r="DZ2306" s="1"/>
      <c r="EA2306" s="1"/>
      <c r="EB2306" s="1"/>
      <c r="EC2306" s="1"/>
    </row>
    <row r="2307" spans="1:133" ht="15" x14ac:dyDescent="0.2">
      <c r="A2307" s="134">
        <f t="shared" si="1048"/>
        <v>46360</v>
      </c>
      <c r="B2307" s="135">
        <f t="shared" si="1040"/>
        <v>565.59984688000009</v>
      </c>
      <c r="C2307" s="220">
        <f t="shared" si="1039"/>
        <v>370.16804212660986</v>
      </c>
      <c r="D2307" s="136">
        <f t="shared" si="1049"/>
        <v>6997.15</v>
      </c>
      <c r="E2307" s="137">
        <f t="shared" si="1061"/>
        <v>7036.33</v>
      </c>
      <c r="F2307" s="138">
        <f t="shared" si="1062"/>
        <v>46315</v>
      </c>
      <c r="G2307" s="139">
        <f t="shared" si="1041"/>
        <v>5.5994226220676957E-3</v>
      </c>
      <c r="H2307" s="140">
        <f t="shared" si="1054"/>
        <v>46377</v>
      </c>
      <c r="I2307" s="140">
        <f t="shared" si="1042"/>
        <v>46377</v>
      </c>
      <c r="J2307" s="141">
        <f t="shared" si="1050"/>
        <v>21</v>
      </c>
      <c r="K2307" s="141">
        <f t="shared" si="1064"/>
        <v>10</v>
      </c>
      <c r="L2307" s="8">
        <f t="shared" si="1051"/>
        <v>1.0026624900000001</v>
      </c>
      <c r="M2307" s="142">
        <f t="shared" si="1063"/>
        <v>1.00559942</v>
      </c>
      <c r="N2307" s="142">
        <f t="shared" si="1058"/>
        <v>1.5193282366158201</v>
      </c>
      <c r="O2307" s="135">
        <f t="shared" si="1060"/>
        <v>1.5233734299999999</v>
      </c>
      <c r="P2307" s="135">
        <f t="shared" si="1043"/>
        <v>563.90416001000006</v>
      </c>
      <c r="Q2307" s="190">
        <f t="shared" si="1055"/>
        <v>0</v>
      </c>
      <c r="R2307" s="191">
        <f t="shared" si="1052"/>
        <v>0</v>
      </c>
      <c r="S2307" s="135">
        <f t="shared" si="1044"/>
        <v>0</v>
      </c>
      <c r="T2307" s="145">
        <f t="shared" si="1053"/>
        <v>7.8600000000000003E-2</v>
      </c>
      <c r="U2307" s="143">
        <f t="shared" si="1059"/>
        <v>10</v>
      </c>
      <c r="V2307" s="143">
        <v>252</v>
      </c>
      <c r="W2307" s="142">
        <f t="shared" si="1045"/>
        <v>1.003007048</v>
      </c>
      <c r="X2307" s="135">
        <f t="shared" si="1046"/>
        <v>1.6956868700000001</v>
      </c>
      <c r="Y2307" s="135">
        <f t="shared" si="1047"/>
        <v>0</v>
      </c>
      <c r="Z2307" s="148" t="str">
        <f t="shared" si="1056"/>
        <v>A+J=</v>
      </c>
      <c r="AA2307" s="140">
        <f t="shared" si="1057"/>
        <v>46377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4"/>
      <c r="DX2307" s="1"/>
      <c r="DY2307" s="1"/>
      <c r="DZ2307" s="1"/>
      <c r="EA2307" s="1"/>
      <c r="EB2307" s="1"/>
      <c r="EC2307" s="1"/>
    </row>
    <row r="2308" spans="1:133" ht="15" x14ac:dyDescent="0.2">
      <c r="A2308" s="134">
        <f t="shared" si="1048"/>
        <v>46361</v>
      </c>
      <c r="B2308" s="135">
        <f t="shared" si="1040"/>
        <v>565.92015081</v>
      </c>
      <c r="C2308" s="220">
        <f t="shared" si="1039"/>
        <v>370.16804212660986</v>
      </c>
      <c r="D2308" s="136">
        <f t="shared" si="1049"/>
        <v>6997.15</v>
      </c>
      <c r="E2308" s="137">
        <f t="shared" si="1061"/>
        <v>7036.33</v>
      </c>
      <c r="F2308" s="138">
        <f t="shared" si="1062"/>
        <v>46315</v>
      </c>
      <c r="G2308" s="139">
        <f t="shared" si="1041"/>
        <v>5.5994226220676957E-3</v>
      </c>
      <c r="H2308" s="140">
        <f t="shared" si="1054"/>
        <v>46377</v>
      </c>
      <c r="I2308" s="140">
        <f t="shared" si="1042"/>
        <v>46377</v>
      </c>
      <c r="J2308" s="141">
        <f t="shared" si="1050"/>
        <v>21</v>
      </c>
      <c r="K2308" s="141">
        <f t="shared" si="1064"/>
        <v>11</v>
      </c>
      <c r="L2308" s="8">
        <f t="shared" si="1051"/>
        <v>1.0029291300000001</v>
      </c>
      <c r="M2308" s="142">
        <f t="shared" si="1063"/>
        <v>1.00559942</v>
      </c>
      <c r="N2308" s="142">
        <f t="shared" si="1058"/>
        <v>1.5193282366158201</v>
      </c>
      <c r="O2308" s="135">
        <f t="shared" si="1060"/>
        <v>1.5237785399999999</v>
      </c>
      <c r="P2308" s="135">
        <f t="shared" si="1043"/>
        <v>564.05411877999995</v>
      </c>
      <c r="Q2308" s="190">
        <f t="shared" si="1055"/>
        <v>0</v>
      </c>
      <c r="R2308" s="191">
        <f t="shared" si="1052"/>
        <v>0</v>
      </c>
      <c r="S2308" s="135">
        <f t="shared" si="1044"/>
        <v>0</v>
      </c>
      <c r="T2308" s="145">
        <f t="shared" si="1053"/>
        <v>7.8600000000000003E-2</v>
      </c>
      <c r="U2308" s="143">
        <f t="shared" si="1059"/>
        <v>11</v>
      </c>
      <c r="V2308" s="143">
        <v>252</v>
      </c>
      <c r="W2308" s="142">
        <f t="shared" si="1045"/>
        <v>1.0033082499999999</v>
      </c>
      <c r="X2308" s="135">
        <f t="shared" si="1046"/>
        <v>1.86603203</v>
      </c>
      <c r="Y2308" s="135">
        <f t="shared" si="1047"/>
        <v>0</v>
      </c>
      <c r="Z2308" s="148" t="str">
        <f t="shared" si="1056"/>
        <v>A+J=</v>
      </c>
      <c r="AA2308" s="140">
        <f t="shared" si="1057"/>
        <v>46377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4"/>
      <c r="DX2308" s="1"/>
      <c r="DY2308" s="1"/>
      <c r="DZ2308" s="1"/>
      <c r="EA2308" s="1"/>
      <c r="EB2308" s="1"/>
      <c r="EC2308" s="1"/>
    </row>
    <row r="2309" spans="1:133" ht="15" x14ac:dyDescent="0.2">
      <c r="A2309" s="134">
        <f t="shared" si="1048"/>
        <v>46362</v>
      </c>
      <c r="B2309" s="135">
        <f t="shared" si="1040"/>
        <v>565.92015081</v>
      </c>
      <c r="C2309" s="220">
        <f t="shared" si="1039"/>
        <v>370.16804212660986</v>
      </c>
      <c r="D2309" s="136">
        <f t="shared" si="1049"/>
        <v>6997.15</v>
      </c>
      <c r="E2309" s="137">
        <f t="shared" si="1061"/>
        <v>7036.33</v>
      </c>
      <c r="F2309" s="138">
        <f t="shared" si="1062"/>
        <v>46315</v>
      </c>
      <c r="G2309" s="139">
        <f t="shared" si="1041"/>
        <v>5.5994226220676957E-3</v>
      </c>
      <c r="H2309" s="140">
        <f t="shared" si="1054"/>
        <v>46377</v>
      </c>
      <c r="I2309" s="140">
        <f t="shared" si="1042"/>
        <v>46377</v>
      </c>
      <c r="J2309" s="141">
        <f t="shared" si="1050"/>
        <v>21</v>
      </c>
      <c r="K2309" s="141">
        <f t="shared" si="1064"/>
        <v>11</v>
      </c>
      <c r="L2309" s="8">
        <f t="shared" si="1051"/>
        <v>1.0029291300000001</v>
      </c>
      <c r="M2309" s="142">
        <f t="shared" si="1063"/>
        <v>1.00559942</v>
      </c>
      <c r="N2309" s="142">
        <f t="shared" si="1058"/>
        <v>1.5193282366158201</v>
      </c>
      <c r="O2309" s="135">
        <f t="shared" si="1060"/>
        <v>1.5237785399999999</v>
      </c>
      <c r="P2309" s="135">
        <f t="shared" si="1043"/>
        <v>564.05411877999995</v>
      </c>
      <c r="Q2309" s="190">
        <f t="shared" si="1055"/>
        <v>0</v>
      </c>
      <c r="R2309" s="191">
        <f t="shared" si="1052"/>
        <v>0</v>
      </c>
      <c r="S2309" s="135">
        <f t="shared" si="1044"/>
        <v>0</v>
      </c>
      <c r="T2309" s="145">
        <f t="shared" si="1053"/>
        <v>7.8600000000000003E-2</v>
      </c>
      <c r="U2309" s="143">
        <f t="shared" si="1059"/>
        <v>11</v>
      </c>
      <c r="V2309" s="143">
        <v>252</v>
      </c>
      <c r="W2309" s="142">
        <f t="shared" si="1045"/>
        <v>1.0033082499999999</v>
      </c>
      <c r="X2309" s="135">
        <f t="shared" si="1046"/>
        <v>1.86603203</v>
      </c>
      <c r="Y2309" s="135">
        <f t="shared" si="1047"/>
        <v>0</v>
      </c>
      <c r="Z2309" s="148" t="str">
        <f t="shared" si="1056"/>
        <v>A+J=</v>
      </c>
      <c r="AA2309" s="140">
        <f t="shared" si="1057"/>
        <v>46377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4"/>
      <c r="DX2309" s="1"/>
      <c r="DY2309" s="1"/>
      <c r="DZ2309" s="1"/>
      <c r="EA2309" s="1"/>
      <c r="EB2309" s="1"/>
      <c r="EC2309" s="1"/>
    </row>
    <row r="2310" spans="1:133" ht="15" x14ac:dyDescent="0.2">
      <c r="A2310" s="134">
        <f t="shared" si="1048"/>
        <v>46363</v>
      </c>
      <c r="B2310" s="135">
        <f t="shared" si="1040"/>
        <v>565.92015081</v>
      </c>
      <c r="C2310" s="220">
        <f t="shared" si="1039"/>
        <v>370.16804212660986</v>
      </c>
      <c r="D2310" s="136">
        <f t="shared" si="1049"/>
        <v>6997.15</v>
      </c>
      <c r="E2310" s="137">
        <f t="shared" si="1061"/>
        <v>7036.33</v>
      </c>
      <c r="F2310" s="138">
        <f t="shared" si="1062"/>
        <v>46315</v>
      </c>
      <c r="G2310" s="139">
        <f t="shared" si="1041"/>
        <v>5.5994226220676957E-3</v>
      </c>
      <c r="H2310" s="140">
        <f t="shared" si="1054"/>
        <v>46377</v>
      </c>
      <c r="I2310" s="140">
        <f t="shared" si="1042"/>
        <v>46377</v>
      </c>
      <c r="J2310" s="141">
        <f t="shared" si="1050"/>
        <v>21</v>
      </c>
      <c r="K2310" s="141">
        <f t="shared" si="1064"/>
        <v>11</v>
      </c>
      <c r="L2310" s="8">
        <f t="shared" si="1051"/>
        <v>1.0029291300000001</v>
      </c>
      <c r="M2310" s="142">
        <f t="shared" si="1063"/>
        <v>1.00559942</v>
      </c>
      <c r="N2310" s="142">
        <f t="shared" si="1058"/>
        <v>1.5193282366158201</v>
      </c>
      <c r="O2310" s="135">
        <f t="shared" si="1060"/>
        <v>1.5237785399999999</v>
      </c>
      <c r="P2310" s="135">
        <f t="shared" si="1043"/>
        <v>564.05411877999995</v>
      </c>
      <c r="Q2310" s="190">
        <f t="shared" si="1055"/>
        <v>0</v>
      </c>
      <c r="R2310" s="191">
        <f t="shared" si="1052"/>
        <v>0</v>
      </c>
      <c r="S2310" s="135">
        <f t="shared" si="1044"/>
        <v>0</v>
      </c>
      <c r="T2310" s="145">
        <f t="shared" si="1053"/>
        <v>7.8600000000000003E-2</v>
      </c>
      <c r="U2310" s="143">
        <f t="shared" si="1059"/>
        <v>11</v>
      </c>
      <c r="V2310" s="143">
        <v>252</v>
      </c>
      <c r="W2310" s="142">
        <f t="shared" si="1045"/>
        <v>1.0033082499999999</v>
      </c>
      <c r="X2310" s="135">
        <f t="shared" si="1046"/>
        <v>1.86603203</v>
      </c>
      <c r="Y2310" s="135">
        <f t="shared" si="1047"/>
        <v>0</v>
      </c>
      <c r="Z2310" s="148" t="str">
        <f t="shared" si="1056"/>
        <v>A+J=</v>
      </c>
      <c r="AA2310" s="140">
        <f t="shared" si="1057"/>
        <v>46377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4"/>
      <c r="DX2310" s="1"/>
      <c r="DY2310" s="1"/>
      <c r="DZ2310" s="1"/>
      <c r="EA2310" s="1"/>
      <c r="EB2310" s="1"/>
      <c r="EC2310" s="1"/>
    </row>
    <row r="2311" spans="1:133" ht="15" x14ac:dyDescent="0.2">
      <c r="A2311" s="134">
        <f t="shared" si="1048"/>
        <v>46364</v>
      </c>
      <c r="B2311" s="135">
        <f t="shared" si="1040"/>
        <v>566.24063674000001</v>
      </c>
      <c r="C2311" s="220">
        <f t="shared" si="1039"/>
        <v>370.16804212660986</v>
      </c>
      <c r="D2311" s="136">
        <f t="shared" si="1049"/>
        <v>6997.15</v>
      </c>
      <c r="E2311" s="137">
        <f t="shared" si="1061"/>
        <v>7036.33</v>
      </c>
      <c r="F2311" s="138">
        <f t="shared" si="1062"/>
        <v>46315</v>
      </c>
      <c r="G2311" s="139">
        <f t="shared" si="1041"/>
        <v>5.5994226220676957E-3</v>
      </c>
      <c r="H2311" s="140">
        <f t="shared" si="1054"/>
        <v>46377</v>
      </c>
      <c r="I2311" s="140">
        <f t="shared" si="1042"/>
        <v>46377</v>
      </c>
      <c r="J2311" s="141">
        <f t="shared" si="1050"/>
        <v>21</v>
      </c>
      <c r="K2311" s="141">
        <f t="shared" si="1064"/>
        <v>12</v>
      </c>
      <c r="L2311" s="8">
        <f t="shared" si="1051"/>
        <v>1.0031958400000001</v>
      </c>
      <c r="M2311" s="142">
        <f t="shared" si="1063"/>
        <v>1.00559942</v>
      </c>
      <c r="N2311" s="142">
        <f t="shared" si="1058"/>
        <v>1.5193282366158201</v>
      </c>
      <c r="O2311" s="135">
        <f t="shared" si="1060"/>
        <v>1.5241837600000001</v>
      </c>
      <c r="P2311" s="135">
        <f t="shared" si="1043"/>
        <v>564.20411827999999</v>
      </c>
      <c r="Q2311" s="190">
        <f t="shared" si="1055"/>
        <v>0</v>
      </c>
      <c r="R2311" s="191">
        <f t="shared" si="1052"/>
        <v>0</v>
      </c>
      <c r="S2311" s="135">
        <f t="shared" si="1044"/>
        <v>0</v>
      </c>
      <c r="T2311" s="145">
        <f t="shared" si="1053"/>
        <v>7.8600000000000003E-2</v>
      </c>
      <c r="U2311" s="143">
        <f t="shared" si="1059"/>
        <v>12</v>
      </c>
      <c r="V2311" s="143">
        <v>252</v>
      </c>
      <c r="W2311" s="142">
        <f t="shared" si="1045"/>
        <v>1.003609542</v>
      </c>
      <c r="X2311" s="135">
        <f t="shared" si="1046"/>
        <v>2.0365184599999999</v>
      </c>
      <c r="Y2311" s="135">
        <f t="shared" si="1047"/>
        <v>0</v>
      </c>
      <c r="Z2311" s="148" t="str">
        <f t="shared" si="1056"/>
        <v>A+J=</v>
      </c>
      <c r="AA2311" s="140">
        <f t="shared" si="1057"/>
        <v>46377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4"/>
      <c r="DX2311" s="1"/>
      <c r="DY2311" s="1"/>
      <c r="DZ2311" s="1"/>
      <c r="EA2311" s="1"/>
      <c r="EB2311" s="1"/>
      <c r="EC2311" s="1"/>
    </row>
    <row r="2312" spans="1:133" ht="15" x14ac:dyDescent="0.2">
      <c r="A2312" s="134">
        <f t="shared" si="1048"/>
        <v>46365</v>
      </c>
      <c r="B2312" s="135">
        <f t="shared" si="1040"/>
        <v>566.56130471000006</v>
      </c>
      <c r="C2312" s="220">
        <f t="shared" si="1039"/>
        <v>370.16804212660986</v>
      </c>
      <c r="D2312" s="136">
        <f t="shared" si="1049"/>
        <v>6997.15</v>
      </c>
      <c r="E2312" s="137">
        <f t="shared" si="1061"/>
        <v>7036.33</v>
      </c>
      <c r="F2312" s="138">
        <f t="shared" si="1062"/>
        <v>46315</v>
      </c>
      <c r="G2312" s="139">
        <f t="shared" si="1041"/>
        <v>5.5994226220676957E-3</v>
      </c>
      <c r="H2312" s="140">
        <f t="shared" si="1054"/>
        <v>46377</v>
      </c>
      <c r="I2312" s="140">
        <f t="shared" si="1042"/>
        <v>46377</v>
      </c>
      <c r="J2312" s="141">
        <f t="shared" si="1050"/>
        <v>21</v>
      </c>
      <c r="K2312" s="141">
        <f t="shared" si="1064"/>
        <v>13</v>
      </c>
      <c r="L2312" s="8">
        <f t="shared" si="1051"/>
        <v>1.0034626200000001</v>
      </c>
      <c r="M2312" s="142">
        <f t="shared" si="1063"/>
        <v>1.00559942</v>
      </c>
      <c r="N2312" s="142">
        <f t="shared" si="1058"/>
        <v>1.5193282366158201</v>
      </c>
      <c r="O2312" s="135">
        <f t="shared" si="1060"/>
        <v>1.5245890900000001</v>
      </c>
      <c r="P2312" s="135">
        <f t="shared" si="1043"/>
        <v>564.35415849000003</v>
      </c>
      <c r="Q2312" s="190">
        <f t="shared" si="1055"/>
        <v>0</v>
      </c>
      <c r="R2312" s="191">
        <f t="shared" si="1052"/>
        <v>0</v>
      </c>
      <c r="S2312" s="135">
        <f t="shared" si="1044"/>
        <v>0</v>
      </c>
      <c r="T2312" s="145">
        <f t="shared" si="1053"/>
        <v>7.8600000000000003E-2</v>
      </c>
      <c r="U2312" s="143">
        <f t="shared" si="1059"/>
        <v>13</v>
      </c>
      <c r="V2312" s="143">
        <v>252</v>
      </c>
      <c r="W2312" s="142">
        <f t="shared" si="1045"/>
        <v>1.0039109239999999</v>
      </c>
      <c r="X2312" s="135">
        <f t="shared" si="1046"/>
        <v>2.2071462199999998</v>
      </c>
      <c r="Y2312" s="135">
        <f t="shared" si="1047"/>
        <v>0</v>
      </c>
      <c r="Z2312" s="148" t="str">
        <f t="shared" si="1056"/>
        <v>A+J=</v>
      </c>
      <c r="AA2312" s="140">
        <f t="shared" si="1057"/>
        <v>46377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4"/>
      <c r="DX2312" s="1"/>
      <c r="DY2312" s="1"/>
      <c r="DZ2312" s="1"/>
      <c r="EA2312" s="1"/>
      <c r="EB2312" s="1"/>
      <c r="EC2312" s="1"/>
    </row>
    <row r="2313" spans="1:133" ht="15" x14ac:dyDescent="0.2">
      <c r="A2313" s="134">
        <f t="shared" si="1048"/>
        <v>46366</v>
      </c>
      <c r="B2313" s="135">
        <f t="shared" si="1040"/>
        <v>566.88215165999998</v>
      </c>
      <c r="C2313" s="220">
        <f t="shared" ref="C2313:C2376" si="1065">C2312-(S2312/O2312)</f>
        <v>370.16804212660986</v>
      </c>
      <c r="D2313" s="136">
        <f t="shared" si="1049"/>
        <v>6997.15</v>
      </c>
      <c r="E2313" s="137">
        <f t="shared" si="1061"/>
        <v>7036.33</v>
      </c>
      <c r="F2313" s="138">
        <f t="shared" si="1062"/>
        <v>46315</v>
      </c>
      <c r="G2313" s="139">
        <f t="shared" si="1041"/>
        <v>5.5994226220676957E-3</v>
      </c>
      <c r="H2313" s="140">
        <f t="shared" si="1054"/>
        <v>46377</v>
      </c>
      <c r="I2313" s="140">
        <f t="shared" si="1042"/>
        <v>46377</v>
      </c>
      <c r="J2313" s="141">
        <f t="shared" si="1050"/>
        <v>21</v>
      </c>
      <c r="K2313" s="141">
        <f t="shared" si="1064"/>
        <v>14</v>
      </c>
      <c r="L2313" s="8">
        <f t="shared" si="1051"/>
        <v>1.0037294699999999</v>
      </c>
      <c r="M2313" s="142">
        <f t="shared" si="1063"/>
        <v>1.00559942</v>
      </c>
      <c r="N2313" s="142">
        <f t="shared" si="1058"/>
        <v>1.5193282366158201</v>
      </c>
      <c r="O2313" s="135">
        <f t="shared" si="1060"/>
        <v>1.5249945199999999</v>
      </c>
      <c r="P2313" s="135">
        <f t="shared" si="1043"/>
        <v>564.50423572</v>
      </c>
      <c r="Q2313" s="190">
        <f t="shared" si="1055"/>
        <v>0</v>
      </c>
      <c r="R2313" s="191">
        <f t="shared" si="1052"/>
        <v>0</v>
      </c>
      <c r="S2313" s="135">
        <f t="shared" si="1044"/>
        <v>0</v>
      </c>
      <c r="T2313" s="145">
        <f t="shared" si="1053"/>
        <v>7.8600000000000003E-2</v>
      </c>
      <c r="U2313" s="143">
        <f t="shared" si="1059"/>
        <v>14</v>
      </c>
      <c r="V2313" s="143">
        <v>252</v>
      </c>
      <c r="W2313" s="142">
        <f t="shared" si="1045"/>
        <v>1.0042123970000001</v>
      </c>
      <c r="X2313" s="135">
        <f t="shared" si="1046"/>
        <v>2.3779159399999998</v>
      </c>
      <c r="Y2313" s="135">
        <f t="shared" si="1047"/>
        <v>0</v>
      </c>
      <c r="Z2313" s="148" t="str">
        <f t="shared" si="1056"/>
        <v>A+J=</v>
      </c>
      <c r="AA2313" s="140">
        <f t="shared" si="1057"/>
        <v>46377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4"/>
      <c r="DX2313" s="1"/>
      <c r="DY2313" s="1"/>
      <c r="DZ2313" s="1"/>
      <c r="EA2313" s="1"/>
      <c r="EB2313" s="1"/>
      <c r="EC2313" s="1"/>
    </row>
    <row r="2314" spans="1:133" ht="15" x14ac:dyDescent="0.2">
      <c r="A2314" s="134">
        <f t="shared" si="1048"/>
        <v>46367</v>
      </c>
      <c r="B2314" s="135">
        <f t="shared" ref="B2314:B2377" si="1066">(P2314+X2314)</f>
        <v>567.20318139999995</v>
      </c>
      <c r="C2314" s="220">
        <f t="shared" si="1065"/>
        <v>370.16804212660986</v>
      </c>
      <c r="D2314" s="136">
        <f t="shared" si="1049"/>
        <v>6997.15</v>
      </c>
      <c r="E2314" s="137">
        <f t="shared" si="1061"/>
        <v>7036.33</v>
      </c>
      <c r="F2314" s="138">
        <f t="shared" si="1062"/>
        <v>46315</v>
      </c>
      <c r="G2314" s="139">
        <f t="shared" ref="G2314:G2377" si="1067">(E2314/D2314)-1</f>
        <v>5.5994226220676957E-3</v>
      </c>
      <c r="H2314" s="140">
        <f t="shared" si="1054"/>
        <v>46377</v>
      </c>
      <c r="I2314" s="140">
        <f t="shared" ref="I2314:I2377" si="1068">IF(A2314&gt;I2313,H2314,I2313)</f>
        <v>46377</v>
      </c>
      <c r="J2314" s="141">
        <f t="shared" si="1050"/>
        <v>21</v>
      </c>
      <c r="K2314" s="141">
        <f t="shared" si="1064"/>
        <v>15</v>
      </c>
      <c r="L2314" s="8">
        <f t="shared" si="1051"/>
        <v>1.00399639</v>
      </c>
      <c r="M2314" s="142">
        <f t="shared" si="1063"/>
        <v>1.00559942</v>
      </c>
      <c r="N2314" s="142">
        <f t="shared" si="1058"/>
        <v>1.5193282366158201</v>
      </c>
      <c r="O2314" s="135">
        <f t="shared" si="1060"/>
        <v>1.5254000599999999</v>
      </c>
      <c r="P2314" s="135">
        <f t="shared" ref="P2314:P2377" si="1069">TRUNC(C2314*O2314,8)</f>
        <v>564.65435366999998</v>
      </c>
      <c r="Q2314" s="190">
        <f t="shared" si="1055"/>
        <v>0</v>
      </c>
      <c r="R2314" s="191">
        <f t="shared" si="1052"/>
        <v>0</v>
      </c>
      <c r="S2314" s="135">
        <f t="shared" ref="S2314:S2377" si="1070">IF(R2314&gt;0,TRUNC(R2314*P2314,8),0)</f>
        <v>0</v>
      </c>
      <c r="T2314" s="145">
        <f t="shared" si="1053"/>
        <v>7.8600000000000003E-2</v>
      </c>
      <c r="U2314" s="143">
        <f t="shared" si="1059"/>
        <v>15</v>
      </c>
      <c r="V2314" s="143">
        <v>252</v>
      </c>
      <c r="W2314" s="142">
        <f t="shared" ref="W2314:W2377" si="1071">ROUND((1+T2314)^TRUNC((U2314/V2314),9),9)</f>
        <v>1.004513961</v>
      </c>
      <c r="X2314" s="135">
        <f t="shared" ref="X2314:X2377" si="1072">TRUNC((P2314*(W2314-1)),8)</f>
        <v>2.5488277300000002</v>
      </c>
      <c r="Y2314" s="135">
        <f t="shared" ref="Y2314:Y2377" si="1073">IF(Q2314&gt;0,S2314+X2314,0)</f>
        <v>0</v>
      </c>
      <c r="Z2314" s="148" t="str">
        <f t="shared" si="1056"/>
        <v>A+J=</v>
      </c>
      <c r="AA2314" s="140">
        <f t="shared" si="1057"/>
        <v>46377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4"/>
      <c r="DX2314" s="1"/>
      <c r="DY2314" s="1"/>
      <c r="DZ2314" s="1"/>
      <c r="EA2314" s="1"/>
      <c r="EB2314" s="1"/>
      <c r="EC2314" s="1"/>
    </row>
    <row r="2315" spans="1:133" ht="15" x14ac:dyDescent="0.2">
      <c r="A2315" s="134">
        <f t="shared" ref="A2315:A2378" si="1074">(A2314+1)</f>
        <v>46368</v>
      </c>
      <c r="B2315" s="135">
        <f t="shared" si="1066"/>
        <v>567.52439341000002</v>
      </c>
      <c r="C2315" s="220">
        <f t="shared" si="1065"/>
        <v>370.16804212660986</v>
      </c>
      <c r="D2315" s="136">
        <f t="shared" ref="D2315:D2378" si="1075">IF(E2315=E2314,D2314,E2314)</f>
        <v>6997.15</v>
      </c>
      <c r="E2315" s="137">
        <f t="shared" si="1061"/>
        <v>7036.33</v>
      </c>
      <c r="F2315" s="138">
        <f t="shared" si="1062"/>
        <v>46315</v>
      </c>
      <c r="G2315" s="139">
        <f t="shared" si="1067"/>
        <v>5.5994226220676957E-3</v>
      </c>
      <c r="H2315" s="140">
        <f t="shared" si="1054"/>
        <v>46377</v>
      </c>
      <c r="I2315" s="140">
        <f t="shared" si="1068"/>
        <v>46377</v>
      </c>
      <c r="J2315" s="141">
        <f t="shared" ref="J2315:J2378" si="1076">IF(I2315=I2314,J2314,NETWORKDAYS(I2314,I2315,$AD$148:$AD$502)-1)</f>
        <v>21</v>
      </c>
      <c r="K2315" s="141">
        <f t="shared" si="1064"/>
        <v>16</v>
      </c>
      <c r="L2315" s="8">
        <f t="shared" ref="L2315:L2378" si="1077">IF(E2315&lt;D2315,1,TRUNC((E2315/D2315)^TRUNC((K2315/J2315),9),8))</f>
        <v>1.00426338</v>
      </c>
      <c r="M2315" s="142">
        <f t="shared" si="1063"/>
        <v>1.00559942</v>
      </c>
      <c r="N2315" s="142">
        <f t="shared" si="1058"/>
        <v>1.5193282366158201</v>
      </c>
      <c r="O2315" s="135">
        <f t="shared" si="1060"/>
        <v>1.52580571</v>
      </c>
      <c r="P2315" s="135">
        <f t="shared" si="1069"/>
        <v>564.80451232999997</v>
      </c>
      <c r="Q2315" s="190">
        <f t="shared" si="1055"/>
        <v>0</v>
      </c>
      <c r="R2315" s="191">
        <f t="shared" ref="R2315:R2378" si="1078">IF(Q2315&gt;0,VLOOKUP($A2315,$AD$10:$AI$140,6),0)</f>
        <v>0</v>
      </c>
      <c r="S2315" s="135">
        <f t="shared" si="1070"/>
        <v>0</v>
      </c>
      <c r="T2315" s="145">
        <f t="shared" ref="T2315:T2378" si="1079">(T2314)</f>
        <v>7.8600000000000003E-2</v>
      </c>
      <c r="U2315" s="143">
        <f t="shared" si="1059"/>
        <v>16</v>
      </c>
      <c r="V2315" s="143">
        <v>252</v>
      </c>
      <c r="W2315" s="142">
        <f t="shared" si="1071"/>
        <v>1.0048156150000001</v>
      </c>
      <c r="X2315" s="135">
        <f t="shared" si="1072"/>
        <v>2.71988108</v>
      </c>
      <c r="Y2315" s="135">
        <f t="shared" si="1073"/>
        <v>0</v>
      </c>
      <c r="Z2315" s="148" t="str">
        <f t="shared" si="1056"/>
        <v>A+J=</v>
      </c>
      <c r="AA2315" s="140">
        <f t="shared" si="1057"/>
        <v>46377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4"/>
      <c r="DX2315" s="1"/>
      <c r="DY2315" s="1"/>
      <c r="DZ2315" s="1"/>
      <c r="EA2315" s="1"/>
      <c r="EB2315" s="1"/>
      <c r="EC2315" s="1"/>
    </row>
    <row r="2316" spans="1:133" ht="15" x14ac:dyDescent="0.2">
      <c r="A2316" s="134">
        <f t="shared" si="1074"/>
        <v>46369</v>
      </c>
      <c r="B2316" s="135">
        <f t="shared" si="1066"/>
        <v>567.52439341000002</v>
      </c>
      <c r="C2316" s="220">
        <f t="shared" si="1065"/>
        <v>370.16804212660986</v>
      </c>
      <c r="D2316" s="136">
        <f t="shared" si="1075"/>
        <v>6997.15</v>
      </c>
      <c r="E2316" s="137">
        <f t="shared" si="1061"/>
        <v>7036.33</v>
      </c>
      <c r="F2316" s="138">
        <f t="shared" si="1062"/>
        <v>46315</v>
      </c>
      <c r="G2316" s="139">
        <f t="shared" si="1067"/>
        <v>5.5994226220676957E-3</v>
      </c>
      <c r="H2316" s="140">
        <f t="shared" ref="H2316:H2379" si="1080">IF(DAY(A2316)=H$9,VLOOKUP(A2316,AH$118:AN$450,4),H2315)</f>
        <v>46377</v>
      </c>
      <c r="I2316" s="140">
        <f t="shared" si="1068"/>
        <v>46377</v>
      </c>
      <c r="J2316" s="141">
        <f t="shared" si="1076"/>
        <v>21</v>
      </c>
      <c r="K2316" s="141">
        <f t="shared" si="1064"/>
        <v>16</v>
      </c>
      <c r="L2316" s="8">
        <f t="shared" si="1077"/>
        <v>1.00426338</v>
      </c>
      <c r="M2316" s="142">
        <f t="shared" si="1063"/>
        <v>1.00559942</v>
      </c>
      <c r="N2316" s="142">
        <f t="shared" si="1058"/>
        <v>1.5193282366158201</v>
      </c>
      <c r="O2316" s="135">
        <f t="shared" si="1060"/>
        <v>1.52580571</v>
      </c>
      <c r="P2316" s="135">
        <f t="shared" si="1069"/>
        <v>564.80451232999997</v>
      </c>
      <c r="Q2316" s="190">
        <f t="shared" ref="Q2316:Q2379" si="1081">IF(VLOOKUP(A2316,AD$10:AK$140,8)=VLOOKUP(A2315,AD$10:AK$140,8),0,VLOOKUP(A2316,AD$10:AK$140,8))</f>
        <v>0</v>
      </c>
      <c r="R2316" s="191">
        <f t="shared" si="1078"/>
        <v>0</v>
      </c>
      <c r="S2316" s="135">
        <f t="shared" si="1070"/>
        <v>0</v>
      </c>
      <c r="T2316" s="145">
        <f t="shared" si="1079"/>
        <v>7.8600000000000003E-2</v>
      </c>
      <c r="U2316" s="143">
        <f t="shared" si="1059"/>
        <v>16</v>
      </c>
      <c r="V2316" s="143">
        <v>252</v>
      </c>
      <c r="W2316" s="142">
        <f t="shared" si="1071"/>
        <v>1.0048156150000001</v>
      </c>
      <c r="X2316" s="135">
        <f t="shared" si="1072"/>
        <v>2.71988108</v>
      </c>
      <c r="Y2316" s="135">
        <f t="shared" si="1073"/>
        <v>0</v>
      </c>
      <c r="Z2316" s="148" t="str">
        <f t="shared" ref="Z2316:Z2379" si="1082">IF($Q2315&gt;0,VLOOKUP($A2315,$AD$10:$AM$140,9),Z2315)</f>
        <v>A+J=</v>
      </c>
      <c r="AA2316" s="140">
        <f t="shared" ref="AA2316:AA2379" si="1083">IF($Q2315&gt;0,VLOOKUP($A2315,$AD$10:$AM$140,10),AA2315)</f>
        <v>46377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4"/>
      <c r="DX2316" s="1"/>
      <c r="DY2316" s="1"/>
      <c r="DZ2316" s="1"/>
      <c r="EA2316" s="1"/>
      <c r="EB2316" s="1"/>
      <c r="EC2316" s="1"/>
    </row>
    <row r="2317" spans="1:133" ht="15" x14ac:dyDescent="0.2">
      <c r="A2317" s="134">
        <f t="shared" si="1074"/>
        <v>46370</v>
      </c>
      <c r="B2317" s="135">
        <f t="shared" si="1066"/>
        <v>567.52439341000002</v>
      </c>
      <c r="C2317" s="220">
        <f t="shared" si="1065"/>
        <v>370.16804212660986</v>
      </c>
      <c r="D2317" s="136">
        <f t="shared" si="1075"/>
        <v>6997.15</v>
      </c>
      <c r="E2317" s="137">
        <f t="shared" si="1061"/>
        <v>7036.33</v>
      </c>
      <c r="F2317" s="138">
        <f t="shared" si="1062"/>
        <v>46315</v>
      </c>
      <c r="G2317" s="139">
        <f t="shared" si="1067"/>
        <v>5.5994226220676957E-3</v>
      </c>
      <c r="H2317" s="140">
        <f t="shared" si="1080"/>
        <v>46377</v>
      </c>
      <c r="I2317" s="140">
        <f t="shared" si="1068"/>
        <v>46377</v>
      </c>
      <c r="J2317" s="141">
        <f t="shared" si="1076"/>
        <v>21</v>
      </c>
      <c r="K2317" s="141">
        <f t="shared" si="1064"/>
        <v>16</v>
      </c>
      <c r="L2317" s="8">
        <f t="shared" si="1077"/>
        <v>1.00426338</v>
      </c>
      <c r="M2317" s="142">
        <f t="shared" si="1063"/>
        <v>1.00559942</v>
      </c>
      <c r="N2317" s="142">
        <f t="shared" si="1058"/>
        <v>1.5193282366158201</v>
      </c>
      <c r="O2317" s="135">
        <f t="shared" si="1060"/>
        <v>1.52580571</v>
      </c>
      <c r="P2317" s="135">
        <f t="shared" si="1069"/>
        <v>564.80451232999997</v>
      </c>
      <c r="Q2317" s="190">
        <f t="shared" si="1081"/>
        <v>0</v>
      </c>
      <c r="R2317" s="191">
        <f t="shared" si="1078"/>
        <v>0</v>
      </c>
      <c r="S2317" s="135">
        <f t="shared" si="1070"/>
        <v>0</v>
      </c>
      <c r="T2317" s="145">
        <f t="shared" si="1079"/>
        <v>7.8600000000000003E-2</v>
      </c>
      <c r="U2317" s="143">
        <f t="shared" si="1059"/>
        <v>16</v>
      </c>
      <c r="V2317" s="143">
        <v>252</v>
      </c>
      <c r="W2317" s="142">
        <f t="shared" si="1071"/>
        <v>1.0048156150000001</v>
      </c>
      <c r="X2317" s="135">
        <f t="shared" si="1072"/>
        <v>2.71988108</v>
      </c>
      <c r="Y2317" s="135">
        <f t="shared" si="1073"/>
        <v>0</v>
      </c>
      <c r="Z2317" s="148" t="str">
        <f t="shared" si="1082"/>
        <v>A+J=</v>
      </c>
      <c r="AA2317" s="140">
        <f t="shared" si="1083"/>
        <v>46377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4"/>
      <c r="DX2317" s="1"/>
      <c r="DY2317" s="1"/>
      <c r="DZ2317" s="1"/>
      <c r="EA2317" s="1"/>
      <c r="EB2317" s="1"/>
      <c r="EC2317" s="1"/>
    </row>
    <row r="2318" spans="1:133" ht="15" x14ac:dyDescent="0.2">
      <c r="A2318" s="134">
        <f t="shared" si="1074"/>
        <v>46371</v>
      </c>
      <c r="B2318" s="135">
        <f t="shared" si="1066"/>
        <v>567.84578836000003</v>
      </c>
      <c r="C2318" s="220">
        <f t="shared" si="1065"/>
        <v>370.16804212660986</v>
      </c>
      <c r="D2318" s="136">
        <f t="shared" si="1075"/>
        <v>6997.15</v>
      </c>
      <c r="E2318" s="137">
        <f t="shared" si="1061"/>
        <v>7036.33</v>
      </c>
      <c r="F2318" s="138">
        <f t="shared" si="1062"/>
        <v>46315</v>
      </c>
      <c r="G2318" s="139">
        <f t="shared" si="1067"/>
        <v>5.5994226220676957E-3</v>
      </c>
      <c r="H2318" s="140">
        <f t="shared" si="1080"/>
        <v>46377</v>
      </c>
      <c r="I2318" s="140">
        <f t="shared" si="1068"/>
        <v>46377</v>
      </c>
      <c r="J2318" s="141">
        <f t="shared" si="1076"/>
        <v>21</v>
      </c>
      <c r="K2318" s="141">
        <f t="shared" si="1064"/>
        <v>17</v>
      </c>
      <c r="L2318" s="8">
        <f t="shared" si="1077"/>
        <v>1.0045304500000001</v>
      </c>
      <c r="M2318" s="142">
        <f t="shared" si="1063"/>
        <v>1.00559942</v>
      </c>
      <c r="N2318" s="142">
        <f t="shared" si="1058"/>
        <v>1.5193282366158201</v>
      </c>
      <c r="O2318" s="135">
        <f t="shared" si="1060"/>
        <v>1.52621147</v>
      </c>
      <c r="P2318" s="135">
        <f t="shared" si="1069"/>
        <v>564.95471171999998</v>
      </c>
      <c r="Q2318" s="190">
        <f t="shared" si="1081"/>
        <v>0</v>
      </c>
      <c r="R2318" s="191">
        <f t="shared" si="1078"/>
        <v>0</v>
      </c>
      <c r="S2318" s="135">
        <f t="shared" si="1070"/>
        <v>0</v>
      </c>
      <c r="T2318" s="145">
        <f t="shared" si="1079"/>
        <v>7.8600000000000003E-2</v>
      </c>
      <c r="U2318" s="143">
        <f t="shared" si="1059"/>
        <v>17</v>
      </c>
      <c r="V2318" s="143">
        <v>252</v>
      </c>
      <c r="W2318" s="142">
        <f t="shared" si="1071"/>
        <v>1.0051173600000001</v>
      </c>
      <c r="X2318" s="135">
        <f t="shared" si="1072"/>
        <v>2.8910766400000001</v>
      </c>
      <c r="Y2318" s="135">
        <f t="shared" si="1073"/>
        <v>0</v>
      </c>
      <c r="Z2318" s="148" t="str">
        <f t="shared" si="1082"/>
        <v>A+J=</v>
      </c>
      <c r="AA2318" s="140">
        <f t="shared" si="1083"/>
        <v>46377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4"/>
      <c r="DX2318" s="1"/>
      <c r="DY2318" s="1"/>
      <c r="DZ2318" s="1"/>
      <c r="EA2318" s="1"/>
      <c r="EB2318" s="1"/>
      <c r="EC2318" s="1"/>
    </row>
    <row r="2319" spans="1:133" ht="15" x14ac:dyDescent="0.2">
      <c r="A2319" s="134">
        <f t="shared" si="1074"/>
        <v>46372</v>
      </c>
      <c r="B2319" s="135">
        <f t="shared" si="1066"/>
        <v>568.16736259000004</v>
      </c>
      <c r="C2319" s="220">
        <f t="shared" si="1065"/>
        <v>370.16804212660986</v>
      </c>
      <c r="D2319" s="136">
        <f t="shared" si="1075"/>
        <v>6997.15</v>
      </c>
      <c r="E2319" s="137">
        <f t="shared" si="1061"/>
        <v>7036.33</v>
      </c>
      <c r="F2319" s="138">
        <f t="shared" si="1062"/>
        <v>46315</v>
      </c>
      <c r="G2319" s="139">
        <f t="shared" si="1067"/>
        <v>5.5994226220676957E-3</v>
      </c>
      <c r="H2319" s="140">
        <f t="shared" si="1080"/>
        <v>46377</v>
      </c>
      <c r="I2319" s="140">
        <f t="shared" si="1068"/>
        <v>46377</v>
      </c>
      <c r="J2319" s="141">
        <f t="shared" si="1076"/>
        <v>21</v>
      </c>
      <c r="K2319" s="141">
        <f t="shared" si="1064"/>
        <v>18</v>
      </c>
      <c r="L2319" s="8">
        <f t="shared" si="1077"/>
        <v>1.00479758</v>
      </c>
      <c r="M2319" s="142">
        <f t="shared" si="1063"/>
        <v>1.00559942</v>
      </c>
      <c r="N2319" s="142">
        <f t="shared" si="1058"/>
        <v>1.5193282366158201</v>
      </c>
      <c r="O2319" s="135">
        <f t="shared" si="1060"/>
        <v>1.5266173300000001</v>
      </c>
      <c r="P2319" s="135">
        <f t="shared" si="1069"/>
        <v>565.10494812000002</v>
      </c>
      <c r="Q2319" s="190">
        <f t="shared" si="1081"/>
        <v>0</v>
      </c>
      <c r="R2319" s="191">
        <f t="shared" si="1078"/>
        <v>0</v>
      </c>
      <c r="S2319" s="135">
        <f t="shared" si="1070"/>
        <v>0</v>
      </c>
      <c r="T2319" s="145">
        <f t="shared" si="1079"/>
        <v>7.8600000000000003E-2</v>
      </c>
      <c r="U2319" s="143">
        <f t="shared" si="1059"/>
        <v>18</v>
      </c>
      <c r="V2319" s="143">
        <v>252</v>
      </c>
      <c r="W2319" s="142">
        <f t="shared" si="1071"/>
        <v>1.0054191960000001</v>
      </c>
      <c r="X2319" s="135">
        <f t="shared" si="1072"/>
        <v>3.0624144700000002</v>
      </c>
      <c r="Y2319" s="135">
        <f t="shared" si="1073"/>
        <v>0</v>
      </c>
      <c r="Z2319" s="148" t="str">
        <f t="shared" si="1082"/>
        <v>A+J=</v>
      </c>
      <c r="AA2319" s="140">
        <f t="shared" si="1083"/>
        <v>46377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4"/>
      <c r="DX2319" s="1"/>
      <c r="DY2319" s="1"/>
      <c r="DZ2319" s="1"/>
      <c r="EA2319" s="1"/>
      <c r="EB2319" s="1"/>
      <c r="EC2319" s="1"/>
    </row>
    <row r="2320" spans="1:133" ht="15" x14ac:dyDescent="0.2">
      <c r="A2320" s="134">
        <f t="shared" si="1074"/>
        <v>46373</v>
      </c>
      <c r="B2320" s="135">
        <f t="shared" si="1066"/>
        <v>568.48912306</v>
      </c>
      <c r="C2320" s="220">
        <f t="shared" si="1065"/>
        <v>370.16804212660986</v>
      </c>
      <c r="D2320" s="136">
        <f t="shared" si="1075"/>
        <v>6997.15</v>
      </c>
      <c r="E2320" s="137">
        <f t="shared" si="1061"/>
        <v>7036.33</v>
      </c>
      <c r="F2320" s="138">
        <f t="shared" si="1062"/>
        <v>46315</v>
      </c>
      <c r="G2320" s="139">
        <f t="shared" si="1067"/>
        <v>5.5994226220676957E-3</v>
      </c>
      <c r="H2320" s="140">
        <f t="shared" si="1080"/>
        <v>46377</v>
      </c>
      <c r="I2320" s="140">
        <f t="shared" si="1068"/>
        <v>46377</v>
      </c>
      <c r="J2320" s="141">
        <f t="shared" si="1076"/>
        <v>21</v>
      </c>
      <c r="K2320" s="141">
        <f t="shared" si="1064"/>
        <v>19</v>
      </c>
      <c r="L2320" s="8">
        <f t="shared" si="1077"/>
        <v>1.00506479</v>
      </c>
      <c r="M2320" s="142">
        <f t="shared" si="1063"/>
        <v>1.00559942</v>
      </c>
      <c r="N2320" s="142">
        <f t="shared" si="1058"/>
        <v>1.5193282366158201</v>
      </c>
      <c r="O2320" s="135">
        <f t="shared" si="1060"/>
        <v>1.5270233099999999</v>
      </c>
      <c r="P2320" s="135">
        <f t="shared" si="1069"/>
        <v>565.25522894000005</v>
      </c>
      <c r="Q2320" s="190">
        <f t="shared" si="1081"/>
        <v>0</v>
      </c>
      <c r="R2320" s="191">
        <f t="shared" si="1078"/>
        <v>0</v>
      </c>
      <c r="S2320" s="135">
        <f t="shared" si="1070"/>
        <v>0</v>
      </c>
      <c r="T2320" s="145">
        <f t="shared" si="1079"/>
        <v>7.8600000000000003E-2</v>
      </c>
      <c r="U2320" s="143">
        <f t="shared" si="1059"/>
        <v>19</v>
      </c>
      <c r="V2320" s="143">
        <v>252</v>
      </c>
      <c r="W2320" s="142">
        <f t="shared" si="1071"/>
        <v>1.005721122</v>
      </c>
      <c r="X2320" s="135">
        <f t="shared" si="1072"/>
        <v>3.23389412</v>
      </c>
      <c r="Y2320" s="135">
        <f t="shared" si="1073"/>
        <v>0</v>
      </c>
      <c r="Z2320" s="148" t="str">
        <f t="shared" si="1082"/>
        <v>A+J=</v>
      </c>
      <c r="AA2320" s="140">
        <f t="shared" si="1083"/>
        <v>46377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4"/>
      <c r="DX2320" s="1"/>
      <c r="DY2320" s="1"/>
      <c r="DZ2320" s="1"/>
      <c r="EA2320" s="1"/>
      <c r="EB2320" s="1"/>
      <c r="EC2320" s="1"/>
    </row>
    <row r="2321" spans="1:133" ht="15" x14ac:dyDescent="0.2">
      <c r="A2321" s="134">
        <f t="shared" si="1074"/>
        <v>46374</v>
      </c>
      <c r="B2321" s="135">
        <f t="shared" si="1066"/>
        <v>568.81106612999997</v>
      </c>
      <c r="C2321" s="220">
        <f t="shared" si="1065"/>
        <v>370.16804212660986</v>
      </c>
      <c r="D2321" s="136">
        <f t="shared" si="1075"/>
        <v>6997.15</v>
      </c>
      <c r="E2321" s="137">
        <f t="shared" si="1061"/>
        <v>7036.33</v>
      </c>
      <c r="F2321" s="138">
        <f t="shared" si="1062"/>
        <v>46315</v>
      </c>
      <c r="G2321" s="139">
        <f t="shared" si="1067"/>
        <v>5.5994226220676957E-3</v>
      </c>
      <c r="H2321" s="140">
        <f t="shared" si="1080"/>
        <v>46377</v>
      </c>
      <c r="I2321" s="140">
        <f t="shared" si="1068"/>
        <v>46377</v>
      </c>
      <c r="J2321" s="141">
        <f t="shared" si="1076"/>
        <v>21</v>
      </c>
      <c r="K2321" s="141">
        <f t="shared" si="1064"/>
        <v>20</v>
      </c>
      <c r="L2321" s="8">
        <f t="shared" si="1077"/>
        <v>1.0053320699999999</v>
      </c>
      <c r="M2321" s="142">
        <f t="shared" si="1063"/>
        <v>1.00559942</v>
      </c>
      <c r="N2321" s="142">
        <f t="shared" si="1058"/>
        <v>1.5193282366158201</v>
      </c>
      <c r="O2321" s="135">
        <f t="shared" si="1060"/>
        <v>1.5274293999999999</v>
      </c>
      <c r="P2321" s="135">
        <f t="shared" si="1069"/>
        <v>565.40555047999999</v>
      </c>
      <c r="Q2321" s="190">
        <f t="shared" si="1081"/>
        <v>0</v>
      </c>
      <c r="R2321" s="191">
        <f t="shared" si="1078"/>
        <v>0</v>
      </c>
      <c r="S2321" s="135">
        <f t="shared" si="1070"/>
        <v>0</v>
      </c>
      <c r="T2321" s="145">
        <f t="shared" si="1079"/>
        <v>7.8600000000000003E-2</v>
      </c>
      <c r="U2321" s="143">
        <f t="shared" si="1059"/>
        <v>20</v>
      </c>
      <c r="V2321" s="143">
        <v>252</v>
      </c>
      <c r="W2321" s="142">
        <f t="shared" si="1071"/>
        <v>1.006023138</v>
      </c>
      <c r="X2321" s="135">
        <f t="shared" si="1072"/>
        <v>3.4055156499999999</v>
      </c>
      <c r="Y2321" s="135">
        <f t="shared" si="1073"/>
        <v>0</v>
      </c>
      <c r="Z2321" s="148" t="str">
        <f t="shared" si="1082"/>
        <v>A+J=</v>
      </c>
      <c r="AA2321" s="140">
        <f t="shared" si="1083"/>
        <v>46377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4"/>
      <c r="DX2321" s="1"/>
      <c r="DY2321" s="1"/>
      <c r="DZ2321" s="1"/>
      <c r="EA2321" s="1"/>
      <c r="EB2321" s="1"/>
      <c r="EC2321" s="1"/>
    </row>
    <row r="2322" spans="1:133" ht="15" x14ac:dyDescent="0.2">
      <c r="A2322" s="134">
        <f t="shared" si="1074"/>
        <v>46375</v>
      </c>
      <c r="B2322" s="135">
        <f t="shared" si="1066"/>
        <v>569.1331892899999</v>
      </c>
      <c r="C2322" s="220">
        <f t="shared" si="1065"/>
        <v>370.16804212660986</v>
      </c>
      <c r="D2322" s="136">
        <f t="shared" si="1075"/>
        <v>6997.15</v>
      </c>
      <c r="E2322" s="137">
        <f t="shared" si="1061"/>
        <v>7036.33</v>
      </c>
      <c r="F2322" s="138">
        <f t="shared" si="1062"/>
        <v>46315</v>
      </c>
      <c r="G2322" s="139">
        <f t="shared" si="1067"/>
        <v>5.5994226220676957E-3</v>
      </c>
      <c r="H2322" s="140">
        <f t="shared" si="1080"/>
        <v>46377</v>
      </c>
      <c r="I2322" s="140">
        <f t="shared" si="1068"/>
        <v>46377</v>
      </c>
      <c r="J2322" s="141">
        <f t="shared" si="1076"/>
        <v>21</v>
      </c>
      <c r="K2322" s="141">
        <f t="shared" si="1064"/>
        <v>21</v>
      </c>
      <c r="L2322" s="8">
        <f t="shared" si="1077"/>
        <v>1.00559942</v>
      </c>
      <c r="M2322" s="142">
        <f t="shared" si="1063"/>
        <v>1.00559942</v>
      </c>
      <c r="N2322" s="142">
        <f t="shared" si="1058"/>
        <v>1.5193282366158201</v>
      </c>
      <c r="O2322" s="135">
        <f t="shared" si="1060"/>
        <v>1.52783559</v>
      </c>
      <c r="P2322" s="135">
        <f t="shared" si="1069"/>
        <v>565.55590903999996</v>
      </c>
      <c r="Q2322" s="190">
        <f t="shared" si="1081"/>
        <v>0</v>
      </c>
      <c r="R2322" s="191">
        <f t="shared" si="1078"/>
        <v>0</v>
      </c>
      <c r="S2322" s="135">
        <f t="shared" si="1070"/>
        <v>0</v>
      </c>
      <c r="T2322" s="145">
        <f t="shared" si="1079"/>
        <v>7.8600000000000003E-2</v>
      </c>
      <c r="U2322" s="143">
        <f t="shared" si="1059"/>
        <v>21</v>
      </c>
      <c r="V2322" s="143">
        <v>252</v>
      </c>
      <c r="W2322" s="142">
        <f t="shared" si="1071"/>
        <v>1.0063252460000001</v>
      </c>
      <c r="X2322" s="135">
        <f t="shared" si="1072"/>
        <v>3.5772802499999998</v>
      </c>
      <c r="Y2322" s="135">
        <f t="shared" si="1073"/>
        <v>0</v>
      </c>
      <c r="Z2322" s="148" t="str">
        <f t="shared" si="1082"/>
        <v>A+J=</v>
      </c>
      <c r="AA2322" s="140">
        <f t="shared" si="1083"/>
        <v>46377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4"/>
      <c r="DX2322" s="1"/>
      <c r="DY2322" s="1"/>
      <c r="DZ2322" s="1"/>
      <c r="EA2322" s="1"/>
      <c r="EB2322" s="1"/>
      <c r="EC2322" s="1"/>
    </row>
    <row r="2323" spans="1:133" ht="15" x14ac:dyDescent="0.2">
      <c r="A2323" s="134">
        <f t="shared" si="1074"/>
        <v>46376</v>
      </c>
      <c r="B2323" s="135">
        <f t="shared" si="1066"/>
        <v>569.1331892899999</v>
      </c>
      <c r="C2323" s="220">
        <f t="shared" si="1065"/>
        <v>370.16804212660986</v>
      </c>
      <c r="D2323" s="136">
        <f t="shared" si="1075"/>
        <v>6997.15</v>
      </c>
      <c r="E2323" s="137">
        <f t="shared" si="1061"/>
        <v>7036.33</v>
      </c>
      <c r="F2323" s="138">
        <f t="shared" si="1062"/>
        <v>46315</v>
      </c>
      <c r="G2323" s="139">
        <f t="shared" si="1067"/>
        <v>5.5994226220676957E-3</v>
      </c>
      <c r="H2323" s="140">
        <f t="shared" si="1080"/>
        <v>46407</v>
      </c>
      <c r="I2323" s="140">
        <f t="shared" si="1068"/>
        <v>46377</v>
      </c>
      <c r="J2323" s="141">
        <f t="shared" si="1076"/>
        <v>21</v>
      </c>
      <c r="K2323" s="141">
        <f t="shared" si="1064"/>
        <v>21</v>
      </c>
      <c r="L2323" s="8">
        <f t="shared" si="1077"/>
        <v>1.00559942</v>
      </c>
      <c r="M2323" s="142">
        <f t="shared" si="1063"/>
        <v>1.00559942</v>
      </c>
      <c r="N2323" s="142">
        <f t="shared" si="1058"/>
        <v>1.5193282366158201</v>
      </c>
      <c r="O2323" s="135">
        <f t="shared" si="1060"/>
        <v>1.52783559</v>
      </c>
      <c r="P2323" s="135">
        <f t="shared" si="1069"/>
        <v>565.55590903999996</v>
      </c>
      <c r="Q2323" s="190">
        <f t="shared" si="1081"/>
        <v>0</v>
      </c>
      <c r="R2323" s="191">
        <f t="shared" si="1078"/>
        <v>0</v>
      </c>
      <c r="S2323" s="135">
        <f t="shared" si="1070"/>
        <v>0</v>
      </c>
      <c r="T2323" s="145">
        <f t="shared" si="1079"/>
        <v>7.8600000000000003E-2</v>
      </c>
      <c r="U2323" s="143">
        <f t="shared" si="1059"/>
        <v>21</v>
      </c>
      <c r="V2323" s="143">
        <v>252</v>
      </c>
      <c r="W2323" s="142">
        <f t="shared" si="1071"/>
        <v>1.0063252460000001</v>
      </c>
      <c r="X2323" s="135">
        <f t="shared" si="1072"/>
        <v>3.5772802499999998</v>
      </c>
      <c r="Y2323" s="135">
        <f t="shared" si="1073"/>
        <v>0</v>
      </c>
      <c r="Z2323" s="148" t="str">
        <f t="shared" si="1082"/>
        <v>A+J=</v>
      </c>
      <c r="AA2323" s="140">
        <f t="shared" si="1083"/>
        <v>46377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4"/>
      <c r="DX2323" s="1"/>
      <c r="DY2323" s="1"/>
      <c r="DZ2323" s="1"/>
      <c r="EA2323" s="1"/>
      <c r="EB2323" s="1"/>
      <c r="EC2323" s="1"/>
    </row>
    <row r="2324" spans="1:133" ht="15" x14ac:dyDescent="0.2">
      <c r="A2324" s="134">
        <f t="shared" si="1074"/>
        <v>46377</v>
      </c>
      <c r="B2324" s="135">
        <f t="shared" si="1066"/>
        <v>569.1331892899999</v>
      </c>
      <c r="C2324" s="220">
        <f t="shared" si="1065"/>
        <v>370.16804212660986</v>
      </c>
      <c r="D2324" s="136">
        <f t="shared" si="1075"/>
        <v>6997.15</v>
      </c>
      <c r="E2324" s="137">
        <f t="shared" si="1061"/>
        <v>7036.33</v>
      </c>
      <c r="F2324" s="138">
        <f t="shared" si="1062"/>
        <v>46315</v>
      </c>
      <c r="G2324" s="139">
        <f t="shared" si="1067"/>
        <v>5.5994226220676957E-3</v>
      </c>
      <c r="H2324" s="140">
        <f t="shared" si="1080"/>
        <v>46407</v>
      </c>
      <c r="I2324" s="140">
        <f t="shared" si="1068"/>
        <v>46377</v>
      </c>
      <c r="J2324" s="141">
        <f t="shared" si="1076"/>
        <v>21</v>
      </c>
      <c r="K2324" s="141">
        <f t="shared" si="1064"/>
        <v>21</v>
      </c>
      <c r="L2324" s="8">
        <f t="shared" si="1077"/>
        <v>1.00559942</v>
      </c>
      <c r="M2324" s="142">
        <f t="shared" si="1063"/>
        <v>1.00559942</v>
      </c>
      <c r="N2324" s="142">
        <f t="shared" si="1058"/>
        <v>1.5193282366158201</v>
      </c>
      <c r="O2324" s="135">
        <f t="shared" si="1060"/>
        <v>1.52783559</v>
      </c>
      <c r="P2324" s="135">
        <f t="shared" si="1069"/>
        <v>565.55590903999996</v>
      </c>
      <c r="Q2324" s="190">
        <f t="shared" si="1081"/>
        <v>76</v>
      </c>
      <c r="R2324" s="191">
        <f t="shared" si="1078"/>
        <v>2.9332418371927238E-2</v>
      </c>
      <c r="S2324" s="135">
        <f t="shared" si="1070"/>
        <v>16.589122530000001</v>
      </c>
      <c r="T2324" s="145">
        <f t="shared" si="1079"/>
        <v>7.8600000000000003E-2</v>
      </c>
      <c r="U2324" s="143">
        <f t="shared" si="1059"/>
        <v>21</v>
      </c>
      <c r="V2324" s="143">
        <v>252</v>
      </c>
      <c r="W2324" s="142">
        <f t="shared" si="1071"/>
        <v>1.0063252460000001</v>
      </c>
      <c r="X2324" s="135">
        <f t="shared" si="1072"/>
        <v>3.5772802499999998</v>
      </c>
      <c r="Y2324" s="135">
        <f t="shared" si="1073"/>
        <v>20.166402780000002</v>
      </c>
      <c r="Z2324" s="148" t="str">
        <f t="shared" si="1082"/>
        <v>A+J=</v>
      </c>
      <c r="AA2324" s="140">
        <f t="shared" si="1083"/>
        <v>46377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4"/>
      <c r="DX2324" s="1"/>
      <c r="DY2324" s="1"/>
      <c r="DZ2324" s="1"/>
      <c r="EA2324" s="1"/>
      <c r="EB2324" s="1"/>
      <c r="EC2324" s="1"/>
    </row>
    <row r="2325" spans="1:133" ht="15" x14ac:dyDescent="0.2">
      <c r="A2325" s="134">
        <f t="shared" si="1074"/>
        <v>46378</v>
      </c>
      <c r="B2325" s="135">
        <f t="shared" si="1066"/>
        <v>549.28496840000003</v>
      </c>
      <c r="C2325" s="220">
        <f t="shared" si="1065"/>
        <v>359.3101182514369</v>
      </c>
      <c r="D2325" s="136">
        <f t="shared" si="1075"/>
        <v>6997.15</v>
      </c>
      <c r="E2325" s="137">
        <f t="shared" si="1061"/>
        <v>7036.33</v>
      </c>
      <c r="F2325" s="138">
        <f t="shared" si="1062"/>
        <v>46347</v>
      </c>
      <c r="G2325" s="139">
        <f t="shared" si="1067"/>
        <v>5.5994226220676957E-3</v>
      </c>
      <c r="H2325" s="140">
        <f t="shared" si="1080"/>
        <v>46407</v>
      </c>
      <c r="I2325" s="140">
        <f t="shared" si="1068"/>
        <v>46407</v>
      </c>
      <c r="J2325" s="141">
        <f t="shared" si="1076"/>
        <v>20</v>
      </c>
      <c r="K2325" s="141">
        <f t="shared" si="1064"/>
        <v>1</v>
      </c>
      <c r="L2325" s="8">
        <f t="shared" si="1077"/>
        <v>1.0002792199999999</v>
      </c>
      <c r="M2325" s="142">
        <f t="shared" si="1063"/>
        <v>1.00559942</v>
      </c>
      <c r="N2325" s="142">
        <f t="shared" si="1058"/>
        <v>1.5278355935304915</v>
      </c>
      <c r="O2325" s="135">
        <f t="shared" si="1060"/>
        <v>1.52826219</v>
      </c>
      <c r="P2325" s="135">
        <f t="shared" si="1069"/>
        <v>549.12006819999999</v>
      </c>
      <c r="Q2325" s="190">
        <f t="shared" si="1081"/>
        <v>0</v>
      </c>
      <c r="R2325" s="191">
        <f t="shared" si="1078"/>
        <v>0</v>
      </c>
      <c r="S2325" s="135">
        <f t="shared" si="1070"/>
        <v>0</v>
      </c>
      <c r="T2325" s="145">
        <f t="shared" si="1079"/>
        <v>7.8600000000000003E-2</v>
      </c>
      <c r="U2325" s="143">
        <f t="shared" si="1059"/>
        <v>1</v>
      </c>
      <c r="V2325" s="143">
        <v>252</v>
      </c>
      <c r="W2325" s="142">
        <f t="shared" si="1071"/>
        <v>1.0003002990000001</v>
      </c>
      <c r="X2325" s="135">
        <f t="shared" si="1072"/>
        <v>0.1649002</v>
      </c>
      <c r="Y2325" s="135">
        <f t="shared" si="1073"/>
        <v>0</v>
      </c>
      <c r="Z2325" s="148" t="str">
        <f t="shared" si="1082"/>
        <v>A+J=</v>
      </c>
      <c r="AA2325" s="140">
        <f t="shared" si="1083"/>
        <v>46407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4"/>
      <c r="DX2325" s="1"/>
      <c r="DY2325" s="1"/>
      <c r="DZ2325" s="1"/>
      <c r="EA2325" s="1"/>
      <c r="EB2325" s="1"/>
      <c r="EC2325" s="1"/>
    </row>
    <row r="2326" spans="1:133" ht="15" x14ac:dyDescent="0.2">
      <c r="A2326" s="134">
        <f t="shared" si="1074"/>
        <v>46379</v>
      </c>
      <c r="B2326" s="135">
        <f t="shared" si="1066"/>
        <v>549.60334159000001</v>
      </c>
      <c r="C2326" s="220">
        <f t="shared" si="1065"/>
        <v>359.3101182514369</v>
      </c>
      <c r="D2326" s="136">
        <f t="shared" si="1075"/>
        <v>6997.15</v>
      </c>
      <c r="E2326" s="137">
        <f t="shared" si="1061"/>
        <v>7036.33</v>
      </c>
      <c r="F2326" s="138">
        <f t="shared" si="1062"/>
        <v>46347</v>
      </c>
      <c r="G2326" s="139">
        <f t="shared" si="1067"/>
        <v>5.5994226220676957E-3</v>
      </c>
      <c r="H2326" s="140">
        <f t="shared" si="1080"/>
        <v>46407</v>
      </c>
      <c r="I2326" s="140">
        <f t="shared" si="1068"/>
        <v>46407</v>
      </c>
      <c r="J2326" s="141">
        <f t="shared" si="1076"/>
        <v>20</v>
      </c>
      <c r="K2326" s="141">
        <f t="shared" si="1064"/>
        <v>2</v>
      </c>
      <c r="L2326" s="8">
        <f t="shared" si="1077"/>
        <v>1.0005585299999999</v>
      </c>
      <c r="M2326" s="142">
        <f t="shared" si="1063"/>
        <v>1.00559942</v>
      </c>
      <c r="N2326" s="142">
        <f t="shared" si="1058"/>
        <v>1.5278355935304915</v>
      </c>
      <c r="O2326" s="135">
        <f t="shared" si="1060"/>
        <v>1.5286889299999999</v>
      </c>
      <c r="P2326" s="135">
        <f t="shared" si="1069"/>
        <v>549.27340019999997</v>
      </c>
      <c r="Q2326" s="190">
        <f t="shared" si="1081"/>
        <v>0</v>
      </c>
      <c r="R2326" s="191">
        <f t="shared" si="1078"/>
        <v>0</v>
      </c>
      <c r="S2326" s="135">
        <f t="shared" si="1070"/>
        <v>0</v>
      </c>
      <c r="T2326" s="145">
        <f t="shared" si="1079"/>
        <v>7.8600000000000003E-2</v>
      </c>
      <c r="U2326" s="143">
        <f t="shared" si="1059"/>
        <v>2</v>
      </c>
      <c r="V2326" s="143">
        <v>252</v>
      </c>
      <c r="W2326" s="142">
        <f t="shared" si="1071"/>
        <v>1.0006006869999999</v>
      </c>
      <c r="X2326" s="135">
        <f t="shared" si="1072"/>
        <v>0.32994139</v>
      </c>
      <c r="Y2326" s="135">
        <f t="shared" si="1073"/>
        <v>0</v>
      </c>
      <c r="Z2326" s="148" t="str">
        <f t="shared" si="1082"/>
        <v>A+J=</v>
      </c>
      <c r="AA2326" s="140">
        <f t="shared" si="1083"/>
        <v>46407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4"/>
      <c r="DX2326" s="1"/>
      <c r="DY2326" s="1"/>
      <c r="DZ2326" s="1"/>
      <c r="EA2326" s="1"/>
      <c r="EB2326" s="1"/>
      <c r="EC2326" s="1"/>
    </row>
    <row r="2327" spans="1:133" ht="15" x14ac:dyDescent="0.2">
      <c r="A2327" s="134">
        <f t="shared" si="1074"/>
        <v>46380</v>
      </c>
      <c r="B2327" s="135">
        <f t="shared" si="1066"/>
        <v>549.92190004000008</v>
      </c>
      <c r="C2327" s="220">
        <f t="shared" si="1065"/>
        <v>359.3101182514369</v>
      </c>
      <c r="D2327" s="136">
        <f t="shared" si="1075"/>
        <v>6997.15</v>
      </c>
      <c r="E2327" s="137">
        <f t="shared" si="1061"/>
        <v>7036.33</v>
      </c>
      <c r="F2327" s="138">
        <f t="shared" si="1062"/>
        <v>46347</v>
      </c>
      <c r="G2327" s="139">
        <f t="shared" si="1067"/>
        <v>5.5994226220676957E-3</v>
      </c>
      <c r="H2327" s="140">
        <f t="shared" si="1080"/>
        <v>46407</v>
      </c>
      <c r="I2327" s="140">
        <f t="shared" si="1068"/>
        <v>46407</v>
      </c>
      <c r="J2327" s="141">
        <f t="shared" si="1076"/>
        <v>20</v>
      </c>
      <c r="K2327" s="141">
        <f t="shared" si="1064"/>
        <v>3</v>
      </c>
      <c r="L2327" s="8">
        <f t="shared" si="1077"/>
        <v>1.0008379199999999</v>
      </c>
      <c r="M2327" s="142">
        <f t="shared" si="1063"/>
        <v>1.00559942</v>
      </c>
      <c r="N2327" s="142">
        <f t="shared" si="1058"/>
        <v>1.5278355935304915</v>
      </c>
      <c r="O2327" s="135">
        <f t="shared" si="1060"/>
        <v>1.5291157900000001</v>
      </c>
      <c r="P2327" s="135">
        <f t="shared" si="1069"/>
        <v>549.42677532000005</v>
      </c>
      <c r="Q2327" s="190">
        <f t="shared" si="1081"/>
        <v>0</v>
      </c>
      <c r="R2327" s="191">
        <f t="shared" si="1078"/>
        <v>0</v>
      </c>
      <c r="S2327" s="135">
        <f t="shared" si="1070"/>
        <v>0</v>
      </c>
      <c r="T2327" s="145">
        <f t="shared" si="1079"/>
        <v>7.8600000000000003E-2</v>
      </c>
      <c r="U2327" s="143">
        <f t="shared" si="1059"/>
        <v>3</v>
      </c>
      <c r="V2327" s="143">
        <v>252</v>
      </c>
      <c r="W2327" s="142">
        <f t="shared" si="1071"/>
        <v>1.000901166</v>
      </c>
      <c r="X2327" s="135">
        <f t="shared" si="1072"/>
        <v>0.49512472000000002</v>
      </c>
      <c r="Y2327" s="135">
        <f t="shared" si="1073"/>
        <v>0</v>
      </c>
      <c r="Z2327" s="148" t="str">
        <f t="shared" si="1082"/>
        <v>A+J=</v>
      </c>
      <c r="AA2327" s="140">
        <f t="shared" si="1083"/>
        <v>46407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4"/>
      <c r="DX2327" s="1"/>
      <c r="DY2327" s="1"/>
      <c r="DZ2327" s="1"/>
      <c r="EA2327" s="1"/>
      <c r="EB2327" s="1"/>
      <c r="EC2327" s="1"/>
    </row>
    <row r="2328" spans="1:133" ht="15" x14ac:dyDescent="0.2">
      <c r="A2328" s="134">
        <f t="shared" si="1074"/>
        <v>46381</v>
      </c>
      <c r="B2328" s="135">
        <f t="shared" si="1066"/>
        <v>550.24064024999996</v>
      </c>
      <c r="C2328" s="220">
        <f t="shared" si="1065"/>
        <v>359.3101182514369</v>
      </c>
      <c r="D2328" s="136">
        <f t="shared" si="1075"/>
        <v>6997.15</v>
      </c>
      <c r="E2328" s="137">
        <f t="shared" si="1061"/>
        <v>7036.33</v>
      </c>
      <c r="F2328" s="138">
        <f t="shared" si="1062"/>
        <v>46347</v>
      </c>
      <c r="G2328" s="139">
        <f t="shared" si="1067"/>
        <v>5.5994226220676957E-3</v>
      </c>
      <c r="H2328" s="140">
        <f t="shared" si="1080"/>
        <v>46407</v>
      </c>
      <c r="I2328" s="140">
        <f t="shared" si="1068"/>
        <v>46407</v>
      </c>
      <c r="J2328" s="141">
        <f t="shared" si="1076"/>
        <v>20</v>
      </c>
      <c r="K2328" s="141">
        <f t="shared" si="1064"/>
        <v>4</v>
      </c>
      <c r="L2328" s="8">
        <f t="shared" si="1077"/>
        <v>1.0011173799999999</v>
      </c>
      <c r="M2328" s="142">
        <f t="shared" si="1063"/>
        <v>1.00559942</v>
      </c>
      <c r="N2328" s="142">
        <f t="shared" si="1058"/>
        <v>1.5278355935304915</v>
      </c>
      <c r="O2328" s="135">
        <f t="shared" si="1060"/>
        <v>1.52954276</v>
      </c>
      <c r="P2328" s="135">
        <f t="shared" si="1069"/>
        <v>549.58018995999998</v>
      </c>
      <c r="Q2328" s="190">
        <f t="shared" si="1081"/>
        <v>0</v>
      </c>
      <c r="R2328" s="191">
        <f t="shared" si="1078"/>
        <v>0</v>
      </c>
      <c r="S2328" s="135">
        <f t="shared" si="1070"/>
        <v>0</v>
      </c>
      <c r="T2328" s="145">
        <f t="shared" si="1079"/>
        <v>7.8600000000000003E-2</v>
      </c>
      <c r="U2328" s="143">
        <f t="shared" si="1059"/>
        <v>4</v>
      </c>
      <c r="V2328" s="143">
        <v>252</v>
      </c>
      <c r="W2328" s="142">
        <f t="shared" si="1071"/>
        <v>1.0012017360000001</v>
      </c>
      <c r="X2328" s="135">
        <f t="shared" si="1072"/>
        <v>0.66045029</v>
      </c>
      <c r="Y2328" s="135">
        <f t="shared" si="1073"/>
        <v>0</v>
      </c>
      <c r="Z2328" s="148" t="str">
        <f t="shared" si="1082"/>
        <v>A+J=</v>
      </c>
      <c r="AA2328" s="140">
        <f t="shared" si="1083"/>
        <v>46407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4"/>
      <c r="DX2328" s="1"/>
      <c r="DY2328" s="1"/>
      <c r="DZ2328" s="1"/>
      <c r="EA2328" s="1"/>
      <c r="EB2328" s="1"/>
      <c r="EC2328" s="1"/>
    </row>
    <row r="2329" spans="1:133" ht="15" x14ac:dyDescent="0.2">
      <c r="A2329" s="134">
        <f t="shared" si="1074"/>
        <v>46382</v>
      </c>
      <c r="B2329" s="135">
        <f t="shared" si="1066"/>
        <v>550.24064024999996</v>
      </c>
      <c r="C2329" s="220">
        <f t="shared" si="1065"/>
        <v>359.3101182514369</v>
      </c>
      <c r="D2329" s="136">
        <f t="shared" si="1075"/>
        <v>6997.15</v>
      </c>
      <c r="E2329" s="137">
        <f t="shared" si="1061"/>
        <v>7036.33</v>
      </c>
      <c r="F2329" s="138">
        <f t="shared" si="1062"/>
        <v>46347</v>
      </c>
      <c r="G2329" s="139">
        <f t="shared" si="1067"/>
        <v>5.5994226220676957E-3</v>
      </c>
      <c r="H2329" s="140">
        <f t="shared" si="1080"/>
        <v>46407</v>
      </c>
      <c r="I2329" s="140">
        <f t="shared" si="1068"/>
        <v>46407</v>
      </c>
      <c r="J2329" s="141">
        <f t="shared" si="1076"/>
        <v>20</v>
      </c>
      <c r="K2329" s="141">
        <f t="shared" si="1064"/>
        <v>4</v>
      </c>
      <c r="L2329" s="8">
        <f t="shared" si="1077"/>
        <v>1.0011173799999999</v>
      </c>
      <c r="M2329" s="142">
        <f t="shared" si="1063"/>
        <v>1.00559942</v>
      </c>
      <c r="N2329" s="142">
        <f t="shared" si="1058"/>
        <v>1.5278355935304915</v>
      </c>
      <c r="O2329" s="135">
        <f t="shared" si="1060"/>
        <v>1.52954276</v>
      </c>
      <c r="P2329" s="135">
        <f t="shared" si="1069"/>
        <v>549.58018995999998</v>
      </c>
      <c r="Q2329" s="190">
        <f t="shared" si="1081"/>
        <v>0</v>
      </c>
      <c r="R2329" s="191">
        <f t="shared" si="1078"/>
        <v>0</v>
      </c>
      <c r="S2329" s="135">
        <f t="shared" si="1070"/>
        <v>0</v>
      </c>
      <c r="T2329" s="145">
        <f t="shared" si="1079"/>
        <v>7.8600000000000003E-2</v>
      </c>
      <c r="U2329" s="143">
        <f t="shared" si="1059"/>
        <v>4</v>
      </c>
      <c r="V2329" s="143">
        <v>252</v>
      </c>
      <c r="W2329" s="142">
        <f t="shared" si="1071"/>
        <v>1.0012017360000001</v>
      </c>
      <c r="X2329" s="135">
        <f t="shared" si="1072"/>
        <v>0.66045029</v>
      </c>
      <c r="Y2329" s="135">
        <f t="shared" si="1073"/>
        <v>0</v>
      </c>
      <c r="Z2329" s="148" t="str">
        <f t="shared" si="1082"/>
        <v>A+J=</v>
      </c>
      <c r="AA2329" s="140">
        <f t="shared" si="1083"/>
        <v>46407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4"/>
      <c r="DX2329" s="1"/>
      <c r="DY2329" s="1"/>
      <c r="DZ2329" s="1"/>
      <c r="EA2329" s="1"/>
      <c r="EB2329" s="1"/>
      <c r="EC2329" s="1"/>
    </row>
    <row r="2330" spans="1:133" ht="15" x14ac:dyDescent="0.2">
      <c r="A2330" s="134">
        <f t="shared" si="1074"/>
        <v>46383</v>
      </c>
      <c r="B2330" s="135">
        <f t="shared" si="1066"/>
        <v>550.24064024999996</v>
      </c>
      <c r="C2330" s="220">
        <f t="shared" si="1065"/>
        <v>359.3101182514369</v>
      </c>
      <c r="D2330" s="136">
        <f t="shared" si="1075"/>
        <v>6997.15</v>
      </c>
      <c r="E2330" s="137">
        <f t="shared" si="1061"/>
        <v>7036.33</v>
      </c>
      <c r="F2330" s="138">
        <f t="shared" si="1062"/>
        <v>46347</v>
      </c>
      <c r="G2330" s="139">
        <f t="shared" si="1067"/>
        <v>5.5994226220676957E-3</v>
      </c>
      <c r="H2330" s="140">
        <f t="shared" si="1080"/>
        <v>46407</v>
      </c>
      <c r="I2330" s="140">
        <f t="shared" si="1068"/>
        <v>46407</v>
      </c>
      <c r="J2330" s="141">
        <f t="shared" si="1076"/>
        <v>20</v>
      </c>
      <c r="K2330" s="141">
        <f t="shared" si="1064"/>
        <v>4</v>
      </c>
      <c r="L2330" s="8">
        <f t="shared" si="1077"/>
        <v>1.0011173799999999</v>
      </c>
      <c r="M2330" s="142">
        <f t="shared" si="1063"/>
        <v>1.00559942</v>
      </c>
      <c r="N2330" s="142">
        <f t="shared" si="1058"/>
        <v>1.5278355935304915</v>
      </c>
      <c r="O2330" s="135">
        <f t="shared" si="1060"/>
        <v>1.52954276</v>
      </c>
      <c r="P2330" s="135">
        <f t="shared" si="1069"/>
        <v>549.58018995999998</v>
      </c>
      <c r="Q2330" s="190">
        <f t="shared" si="1081"/>
        <v>0</v>
      </c>
      <c r="R2330" s="191">
        <f t="shared" si="1078"/>
        <v>0</v>
      </c>
      <c r="S2330" s="135">
        <f t="shared" si="1070"/>
        <v>0</v>
      </c>
      <c r="T2330" s="145">
        <f t="shared" si="1079"/>
        <v>7.8600000000000003E-2</v>
      </c>
      <c r="U2330" s="143">
        <f t="shared" si="1059"/>
        <v>4</v>
      </c>
      <c r="V2330" s="143">
        <v>252</v>
      </c>
      <c r="W2330" s="142">
        <f t="shared" si="1071"/>
        <v>1.0012017360000001</v>
      </c>
      <c r="X2330" s="135">
        <f t="shared" si="1072"/>
        <v>0.66045029</v>
      </c>
      <c r="Y2330" s="135">
        <f t="shared" si="1073"/>
        <v>0</v>
      </c>
      <c r="Z2330" s="148" t="str">
        <f t="shared" si="1082"/>
        <v>A+J=</v>
      </c>
      <c r="AA2330" s="140">
        <f t="shared" si="1083"/>
        <v>46407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4"/>
      <c r="DX2330" s="1"/>
      <c r="DY2330" s="1"/>
      <c r="DZ2330" s="1"/>
      <c r="EA2330" s="1"/>
      <c r="EB2330" s="1"/>
      <c r="EC2330" s="1"/>
    </row>
    <row r="2331" spans="1:133" ht="15" x14ac:dyDescent="0.2">
      <c r="A2331" s="134">
        <f t="shared" si="1074"/>
        <v>46384</v>
      </c>
      <c r="B2331" s="135">
        <f t="shared" si="1066"/>
        <v>550.24064024999996</v>
      </c>
      <c r="C2331" s="220">
        <f t="shared" si="1065"/>
        <v>359.3101182514369</v>
      </c>
      <c r="D2331" s="136">
        <f t="shared" si="1075"/>
        <v>6997.15</v>
      </c>
      <c r="E2331" s="137">
        <f t="shared" si="1061"/>
        <v>7036.33</v>
      </c>
      <c r="F2331" s="138">
        <f t="shared" si="1062"/>
        <v>46347</v>
      </c>
      <c r="G2331" s="139">
        <f t="shared" si="1067"/>
        <v>5.5994226220676957E-3</v>
      </c>
      <c r="H2331" s="140">
        <f t="shared" si="1080"/>
        <v>46407</v>
      </c>
      <c r="I2331" s="140">
        <f t="shared" si="1068"/>
        <v>46407</v>
      </c>
      <c r="J2331" s="141">
        <f t="shared" si="1076"/>
        <v>20</v>
      </c>
      <c r="K2331" s="141">
        <f t="shared" si="1064"/>
        <v>4</v>
      </c>
      <c r="L2331" s="8">
        <f t="shared" si="1077"/>
        <v>1.0011173799999999</v>
      </c>
      <c r="M2331" s="142">
        <f t="shared" si="1063"/>
        <v>1.00559942</v>
      </c>
      <c r="N2331" s="142">
        <f t="shared" si="1058"/>
        <v>1.5278355935304915</v>
      </c>
      <c r="O2331" s="135">
        <f t="shared" si="1060"/>
        <v>1.52954276</v>
      </c>
      <c r="P2331" s="135">
        <f t="shared" si="1069"/>
        <v>549.58018995999998</v>
      </c>
      <c r="Q2331" s="190">
        <f t="shared" si="1081"/>
        <v>0</v>
      </c>
      <c r="R2331" s="191">
        <f t="shared" si="1078"/>
        <v>0</v>
      </c>
      <c r="S2331" s="135">
        <f t="shared" si="1070"/>
        <v>0</v>
      </c>
      <c r="T2331" s="145">
        <f t="shared" si="1079"/>
        <v>7.8600000000000003E-2</v>
      </c>
      <c r="U2331" s="143">
        <f t="shared" si="1059"/>
        <v>4</v>
      </c>
      <c r="V2331" s="143">
        <v>252</v>
      </c>
      <c r="W2331" s="142">
        <f t="shared" si="1071"/>
        <v>1.0012017360000001</v>
      </c>
      <c r="X2331" s="135">
        <f t="shared" si="1072"/>
        <v>0.66045029</v>
      </c>
      <c r="Y2331" s="135">
        <f t="shared" si="1073"/>
        <v>0</v>
      </c>
      <c r="Z2331" s="148" t="str">
        <f t="shared" si="1082"/>
        <v>A+J=</v>
      </c>
      <c r="AA2331" s="140">
        <f t="shared" si="1083"/>
        <v>46407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4"/>
      <c r="DX2331" s="1"/>
      <c r="DY2331" s="1"/>
      <c r="DZ2331" s="1"/>
      <c r="EA2331" s="1"/>
      <c r="EB2331" s="1"/>
      <c r="EC2331" s="1"/>
    </row>
    <row r="2332" spans="1:133" ht="15" x14ac:dyDescent="0.2">
      <c r="A2332" s="134">
        <f t="shared" si="1074"/>
        <v>46385</v>
      </c>
      <c r="B2332" s="135">
        <f t="shared" si="1066"/>
        <v>550.55956479999998</v>
      </c>
      <c r="C2332" s="220">
        <f t="shared" si="1065"/>
        <v>359.3101182514369</v>
      </c>
      <c r="D2332" s="136">
        <f t="shared" si="1075"/>
        <v>6997.15</v>
      </c>
      <c r="E2332" s="137">
        <f t="shared" si="1061"/>
        <v>7036.33</v>
      </c>
      <c r="F2332" s="138">
        <f t="shared" si="1062"/>
        <v>46347</v>
      </c>
      <c r="G2332" s="139">
        <f t="shared" si="1067"/>
        <v>5.5994226220676957E-3</v>
      </c>
      <c r="H2332" s="140">
        <f t="shared" si="1080"/>
        <v>46407</v>
      </c>
      <c r="I2332" s="140">
        <f t="shared" si="1068"/>
        <v>46407</v>
      </c>
      <c r="J2332" s="141">
        <f t="shared" si="1076"/>
        <v>20</v>
      </c>
      <c r="K2332" s="141">
        <f t="shared" si="1064"/>
        <v>5</v>
      </c>
      <c r="L2332" s="8">
        <f t="shared" si="1077"/>
        <v>1.0013969199999999</v>
      </c>
      <c r="M2332" s="142">
        <f t="shared" si="1063"/>
        <v>1.00559942</v>
      </c>
      <c r="N2332" s="142">
        <f t="shared" si="1058"/>
        <v>1.5278355935304915</v>
      </c>
      <c r="O2332" s="135">
        <f t="shared" si="1060"/>
        <v>1.5299698500000001</v>
      </c>
      <c r="P2332" s="135">
        <f t="shared" si="1069"/>
        <v>549.73364772000002</v>
      </c>
      <c r="Q2332" s="190">
        <f t="shared" si="1081"/>
        <v>0</v>
      </c>
      <c r="R2332" s="191">
        <f t="shared" si="1078"/>
        <v>0</v>
      </c>
      <c r="S2332" s="135">
        <f t="shared" si="1070"/>
        <v>0</v>
      </c>
      <c r="T2332" s="145">
        <f t="shared" si="1079"/>
        <v>7.8600000000000003E-2</v>
      </c>
      <c r="U2332" s="143">
        <f t="shared" si="1059"/>
        <v>5</v>
      </c>
      <c r="V2332" s="143">
        <v>252</v>
      </c>
      <c r="W2332" s="142">
        <f t="shared" si="1071"/>
        <v>1.0015023949999999</v>
      </c>
      <c r="X2332" s="135">
        <f t="shared" si="1072"/>
        <v>0.82591707999999997</v>
      </c>
      <c r="Y2332" s="135">
        <f t="shared" si="1073"/>
        <v>0</v>
      </c>
      <c r="Z2332" s="148" t="str">
        <f t="shared" si="1082"/>
        <v>A+J=</v>
      </c>
      <c r="AA2332" s="140">
        <f t="shared" si="1083"/>
        <v>46407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4"/>
      <c r="DX2332" s="1"/>
      <c r="DY2332" s="1"/>
      <c r="DZ2332" s="1"/>
      <c r="EA2332" s="1"/>
      <c r="EB2332" s="1"/>
      <c r="EC2332" s="1"/>
    </row>
    <row r="2333" spans="1:133" ht="15" x14ac:dyDescent="0.2">
      <c r="A2333" s="134">
        <f t="shared" si="1074"/>
        <v>46386</v>
      </c>
      <c r="B2333" s="135">
        <f t="shared" si="1066"/>
        <v>550.87867845000005</v>
      </c>
      <c r="C2333" s="220">
        <f t="shared" si="1065"/>
        <v>359.3101182514369</v>
      </c>
      <c r="D2333" s="136">
        <f t="shared" si="1075"/>
        <v>6997.15</v>
      </c>
      <c r="E2333" s="137">
        <f t="shared" si="1061"/>
        <v>7036.33</v>
      </c>
      <c r="F2333" s="138">
        <f t="shared" si="1062"/>
        <v>46347</v>
      </c>
      <c r="G2333" s="139">
        <f t="shared" si="1067"/>
        <v>5.5994226220676957E-3</v>
      </c>
      <c r="H2333" s="140">
        <f t="shared" si="1080"/>
        <v>46407</v>
      </c>
      <c r="I2333" s="140">
        <f t="shared" si="1068"/>
        <v>46407</v>
      </c>
      <c r="J2333" s="141">
        <f t="shared" si="1076"/>
        <v>20</v>
      </c>
      <c r="K2333" s="141">
        <f t="shared" si="1064"/>
        <v>6</v>
      </c>
      <c r="L2333" s="8">
        <f t="shared" si="1077"/>
        <v>1.0016765400000001</v>
      </c>
      <c r="M2333" s="142">
        <f t="shared" si="1063"/>
        <v>1.00559942</v>
      </c>
      <c r="N2333" s="142">
        <f t="shared" si="1058"/>
        <v>1.5278355935304915</v>
      </c>
      <c r="O2333" s="135">
        <f t="shared" si="1060"/>
        <v>1.53039707</v>
      </c>
      <c r="P2333" s="135">
        <f t="shared" si="1069"/>
        <v>549.88715219000005</v>
      </c>
      <c r="Q2333" s="190">
        <f t="shared" si="1081"/>
        <v>0</v>
      </c>
      <c r="R2333" s="191">
        <f t="shared" si="1078"/>
        <v>0</v>
      </c>
      <c r="S2333" s="135">
        <f t="shared" si="1070"/>
        <v>0</v>
      </c>
      <c r="T2333" s="145">
        <f t="shared" si="1079"/>
        <v>7.8600000000000003E-2</v>
      </c>
      <c r="U2333" s="143">
        <f t="shared" si="1059"/>
        <v>6</v>
      </c>
      <c r="V2333" s="143">
        <v>252</v>
      </c>
      <c r="W2333" s="142">
        <f t="shared" si="1071"/>
        <v>1.001803145</v>
      </c>
      <c r="X2333" s="135">
        <f t="shared" si="1072"/>
        <v>0.99152625999999999</v>
      </c>
      <c r="Y2333" s="135">
        <f t="shared" si="1073"/>
        <v>0</v>
      </c>
      <c r="Z2333" s="148" t="str">
        <f t="shared" si="1082"/>
        <v>A+J=</v>
      </c>
      <c r="AA2333" s="140">
        <f t="shared" si="1083"/>
        <v>46407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4"/>
      <c r="DX2333" s="1"/>
      <c r="DY2333" s="1"/>
      <c r="DZ2333" s="1"/>
      <c r="EA2333" s="1"/>
      <c r="EB2333" s="1"/>
      <c r="EC2333" s="1"/>
    </row>
    <row r="2334" spans="1:133" ht="15" x14ac:dyDescent="0.2">
      <c r="A2334" s="134">
        <f t="shared" si="1074"/>
        <v>46387</v>
      </c>
      <c r="B2334" s="135">
        <f t="shared" si="1066"/>
        <v>551.19797355000003</v>
      </c>
      <c r="C2334" s="220">
        <f t="shared" si="1065"/>
        <v>359.3101182514369</v>
      </c>
      <c r="D2334" s="136">
        <f t="shared" si="1075"/>
        <v>6997.15</v>
      </c>
      <c r="E2334" s="137">
        <f t="shared" si="1061"/>
        <v>7036.33</v>
      </c>
      <c r="F2334" s="138">
        <f t="shared" si="1062"/>
        <v>46347</v>
      </c>
      <c r="G2334" s="139">
        <f t="shared" si="1067"/>
        <v>5.5994226220676957E-3</v>
      </c>
      <c r="H2334" s="140">
        <f t="shared" si="1080"/>
        <v>46407</v>
      </c>
      <c r="I2334" s="140">
        <f t="shared" si="1068"/>
        <v>46407</v>
      </c>
      <c r="J2334" s="141">
        <f t="shared" si="1076"/>
        <v>20</v>
      </c>
      <c r="K2334" s="141">
        <f t="shared" si="1064"/>
        <v>7</v>
      </c>
      <c r="L2334" s="8">
        <f t="shared" si="1077"/>
        <v>1.0019562399999999</v>
      </c>
      <c r="M2334" s="142">
        <f t="shared" si="1063"/>
        <v>1.00559942</v>
      </c>
      <c r="N2334" s="142">
        <f t="shared" si="1058"/>
        <v>1.5278355935304915</v>
      </c>
      <c r="O2334" s="135">
        <f t="shared" si="1060"/>
        <v>1.5308244</v>
      </c>
      <c r="P2334" s="135">
        <f t="shared" si="1069"/>
        <v>550.04069618000005</v>
      </c>
      <c r="Q2334" s="190">
        <f t="shared" si="1081"/>
        <v>0</v>
      </c>
      <c r="R2334" s="191">
        <f t="shared" si="1078"/>
        <v>0</v>
      </c>
      <c r="S2334" s="135">
        <f t="shared" si="1070"/>
        <v>0</v>
      </c>
      <c r="T2334" s="145">
        <f t="shared" si="1079"/>
        <v>7.8600000000000003E-2</v>
      </c>
      <c r="U2334" s="143">
        <f t="shared" si="1059"/>
        <v>7</v>
      </c>
      <c r="V2334" s="143">
        <v>252</v>
      </c>
      <c r="W2334" s="142">
        <f t="shared" si="1071"/>
        <v>1.002103985</v>
      </c>
      <c r="X2334" s="135">
        <f t="shared" si="1072"/>
        <v>1.1572773700000001</v>
      </c>
      <c r="Y2334" s="135">
        <f t="shared" si="1073"/>
        <v>0</v>
      </c>
      <c r="Z2334" s="148" t="str">
        <f t="shared" si="1082"/>
        <v>A+J=</v>
      </c>
      <c r="AA2334" s="140">
        <f t="shared" si="1083"/>
        <v>46407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4"/>
      <c r="DX2334" s="1"/>
      <c r="DY2334" s="1"/>
      <c r="DZ2334" s="1"/>
      <c r="EA2334" s="1"/>
      <c r="EB2334" s="1"/>
      <c r="EC2334" s="1"/>
    </row>
    <row r="2335" spans="1:133" ht="15" x14ac:dyDescent="0.2">
      <c r="A2335" s="134">
        <f t="shared" si="1074"/>
        <v>46388</v>
      </c>
      <c r="B2335" s="135">
        <f t="shared" si="1066"/>
        <v>551.51745072000006</v>
      </c>
      <c r="C2335" s="220">
        <f t="shared" si="1065"/>
        <v>359.3101182514369</v>
      </c>
      <c r="D2335" s="136">
        <f t="shared" si="1075"/>
        <v>6997.15</v>
      </c>
      <c r="E2335" s="137">
        <f t="shared" si="1061"/>
        <v>7036.33</v>
      </c>
      <c r="F2335" s="138">
        <f t="shared" si="1062"/>
        <v>46347</v>
      </c>
      <c r="G2335" s="139">
        <f t="shared" si="1067"/>
        <v>5.5994226220676957E-3</v>
      </c>
      <c r="H2335" s="140">
        <f t="shared" si="1080"/>
        <v>46407</v>
      </c>
      <c r="I2335" s="140">
        <f t="shared" si="1068"/>
        <v>46407</v>
      </c>
      <c r="J2335" s="141">
        <f t="shared" si="1076"/>
        <v>20</v>
      </c>
      <c r="K2335" s="141">
        <f t="shared" si="1064"/>
        <v>8</v>
      </c>
      <c r="L2335" s="8">
        <f t="shared" si="1077"/>
        <v>1.0022360100000001</v>
      </c>
      <c r="M2335" s="142">
        <f t="shared" si="1063"/>
        <v>1.00559942</v>
      </c>
      <c r="N2335" s="142">
        <f t="shared" ref="N2335:N2398" si="1084">IF(I2335&gt;I2334,N2334*M2335,N2334)</f>
        <v>1.5278355935304915</v>
      </c>
      <c r="O2335" s="135">
        <f t="shared" si="1060"/>
        <v>1.5312518399999999</v>
      </c>
      <c r="P2335" s="135">
        <f t="shared" si="1069"/>
        <v>550.19427970000004</v>
      </c>
      <c r="Q2335" s="190">
        <f t="shared" si="1081"/>
        <v>0</v>
      </c>
      <c r="R2335" s="191">
        <f t="shared" si="1078"/>
        <v>0</v>
      </c>
      <c r="S2335" s="135">
        <f t="shared" si="1070"/>
        <v>0</v>
      </c>
      <c r="T2335" s="145">
        <f t="shared" si="1079"/>
        <v>7.8600000000000003E-2</v>
      </c>
      <c r="U2335" s="143">
        <f t="shared" si="1059"/>
        <v>8</v>
      </c>
      <c r="V2335" s="143">
        <v>252</v>
      </c>
      <c r="W2335" s="142">
        <f t="shared" si="1071"/>
        <v>1.0024049159999999</v>
      </c>
      <c r="X2335" s="135">
        <f t="shared" si="1072"/>
        <v>1.32317102</v>
      </c>
      <c r="Y2335" s="135">
        <f t="shared" si="1073"/>
        <v>0</v>
      </c>
      <c r="Z2335" s="148" t="str">
        <f t="shared" si="1082"/>
        <v>A+J=</v>
      </c>
      <c r="AA2335" s="140">
        <f t="shared" si="1083"/>
        <v>46407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4"/>
      <c r="DX2335" s="1"/>
      <c r="DY2335" s="1"/>
      <c r="DZ2335" s="1"/>
      <c r="EA2335" s="1"/>
      <c r="EB2335" s="1"/>
      <c r="EC2335" s="1"/>
    </row>
    <row r="2336" spans="1:133" ht="15" x14ac:dyDescent="0.2">
      <c r="A2336" s="134">
        <f t="shared" si="1074"/>
        <v>46389</v>
      </c>
      <c r="B2336" s="135">
        <f t="shared" si="1066"/>
        <v>551.51745072000006</v>
      </c>
      <c r="C2336" s="220">
        <f t="shared" si="1065"/>
        <v>359.3101182514369</v>
      </c>
      <c r="D2336" s="136">
        <f t="shared" si="1075"/>
        <v>6997.15</v>
      </c>
      <c r="E2336" s="137">
        <f t="shared" si="1061"/>
        <v>7036.33</v>
      </c>
      <c r="F2336" s="138">
        <f t="shared" si="1062"/>
        <v>46347</v>
      </c>
      <c r="G2336" s="139">
        <f t="shared" si="1067"/>
        <v>5.5994226220676957E-3</v>
      </c>
      <c r="H2336" s="140">
        <f t="shared" si="1080"/>
        <v>46407</v>
      </c>
      <c r="I2336" s="140">
        <f t="shared" si="1068"/>
        <v>46407</v>
      </c>
      <c r="J2336" s="141">
        <f t="shared" si="1076"/>
        <v>20</v>
      </c>
      <c r="K2336" s="141">
        <f t="shared" si="1064"/>
        <v>8</v>
      </c>
      <c r="L2336" s="8">
        <f t="shared" si="1077"/>
        <v>1.0022360100000001</v>
      </c>
      <c r="M2336" s="142">
        <f t="shared" si="1063"/>
        <v>1.00559942</v>
      </c>
      <c r="N2336" s="142">
        <f t="shared" si="1084"/>
        <v>1.5278355935304915</v>
      </c>
      <c r="O2336" s="135">
        <f t="shared" si="1060"/>
        <v>1.5312518399999999</v>
      </c>
      <c r="P2336" s="135">
        <f t="shared" si="1069"/>
        <v>550.19427970000004</v>
      </c>
      <c r="Q2336" s="190">
        <f t="shared" si="1081"/>
        <v>0</v>
      </c>
      <c r="R2336" s="191">
        <f t="shared" si="1078"/>
        <v>0</v>
      </c>
      <c r="S2336" s="135">
        <f t="shared" si="1070"/>
        <v>0</v>
      </c>
      <c r="T2336" s="145">
        <f t="shared" si="1079"/>
        <v>7.8600000000000003E-2</v>
      </c>
      <c r="U2336" s="143">
        <f t="shared" si="1059"/>
        <v>8</v>
      </c>
      <c r="V2336" s="143">
        <v>252</v>
      </c>
      <c r="W2336" s="142">
        <f t="shared" si="1071"/>
        <v>1.0024049159999999</v>
      </c>
      <c r="X2336" s="135">
        <f t="shared" si="1072"/>
        <v>1.32317102</v>
      </c>
      <c r="Y2336" s="135">
        <f t="shared" si="1073"/>
        <v>0</v>
      </c>
      <c r="Z2336" s="148" t="str">
        <f t="shared" si="1082"/>
        <v>A+J=</v>
      </c>
      <c r="AA2336" s="140">
        <f t="shared" si="1083"/>
        <v>46407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4"/>
      <c r="DX2336" s="1"/>
      <c r="DY2336" s="1"/>
      <c r="DZ2336" s="1"/>
      <c r="EA2336" s="1"/>
      <c r="EB2336" s="1"/>
      <c r="EC2336" s="1"/>
    </row>
    <row r="2337" spans="1:133" ht="15" x14ac:dyDescent="0.2">
      <c r="A2337" s="134">
        <f t="shared" si="1074"/>
        <v>46390</v>
      </c>
      <c r="B2337" s="135">
        <f t="shared" si="1066"/>
        <v>551.51745072000006</v>
      </c>
      <c r="C2337" s="220">
        <f t="shared" si="1065"/>
        <v>359.3101182514369</v>
      </c>
      <c r="D2337" s="136">
        <f t="shared" si="1075"/>
        <v>6997.15</v>
      </c>
      <c r="E2337" s="137">
        <f t="shared" si="1061"/>
        <v>7036.33</v>
      </c>
      <c r="F2337" s="138">
        <f t="shared" si="1062"/>
        <v>46347</v>
      </c>
      <c r="G2337" s="139">
        <f t="shared" si="1067"/>
        <v>5.5994226220676957E-3</v>
      </c>
      <c r="H2337" s="140">
        <f t="shared" si="1080"/>
        <v>46407</v>
      </c>
      <c r="I2337" s="140">
        <f t="shared" si="1068"/>
        <v>46407</v>
      </c>
      <c r="J2337" s="141">
        <f t="shared" si="1076"/>
        <v>20</v>
      </c>
      <c r="K2337" s="141">
        <f t="shared" si="1064"/>
        <v>8</v>
      </c>
      <c r="L2337" s="8">
        <f t="shared" si="1077"/>
        <v>1.0022360100000001</v>
      </c>
      <c r="M2337" s="142">
        <f t="shared" si="1063"/>
        <v>1.00559942</v>
      </c>
      <c r="N2337" s="142">
        <f t="shared" si="1084"/>
        <v>1.5278355935304915</v>
      </c>
      <c r="O2337" s="135">
        <f t="shared" si="1060"/>
        <v>1.5312518399999999</v>
      </c>
      <c r="P2337" s="135">
        <f t="shared" si="1069"/>
        <v>550.19427970000004</v>
      </c>
      <c r="Q2337" s="190">
        <f t="shared" si="1081"/>
        <v>0</v>
      </c>
      <c r="R2337" s="191">
        <f t="shared" si="1078"/>
        <v>0</v>
      </c>
      <c r="S2337" s="135">
        <f t="shared" si="1070"/>
        <v>0</v>
      </c>
      <c r="T2337" s="145">
        <f t="shared" si="1079"/>
        <v>7.8600000000000003E-2</v>
      </c>
      <c r="U2337" s="143">
        <f t="shared" si="1059"/>
        <v>8</v>
      </c>
      <c r="V2337" s="143">
        <v>252</v>
      </c>
      <c r="W2337" s="142">
        <f t="shared" si="1071"/>
        <v>1.0024049159999999</v>
      </c>
      <c r="X2337" s="135">
        <f t="shared" si="1072"/>
        <v>1.32317102</v>
      </c>
      <c r="Y2337" s="135">
        <f t="shared" si="1073"/>
        <v>0</v>
      </c>
      <c r="Z2337" s="148" t="str">
        <f t="shared" si="1082"/>
        <v>A+J=</v>
      </c>
      <c r="AA2337" s="140">
        <f t="shared" si="1083"/>
        <v>46407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4"/>
      <c r="DX2337" s="1"/>
      <c r="DY2337" s="1"/>
      <c r="DZ2337" s="1"/>
      <c r="EA2337" s="1"/>
      <c r="EB2337" s="1"/>
      <c r="EC2337" s="1"/>
    </row>
    <row r="2338" spans="1:133" ht="15" x14ac:dyDescent="0.2">
      <c r="A2338" s="134">
        <f t="shared" si="1074"/>
        <v>46391</v>
      </c>
      <c r="B2338" s="135">
        <f t="shared" si="1066"/>
        <v>551.51745072000006</v>
      </c>
      <c r="C2338" s="220">
        <f t="shared" si="1065"/>
        <v>359.3101182514369</v>
      </c>
      <c r="D2338" s="136">
        <f t="shared" si="1075"/>
        <v>6997.15</v>
      </c>
      <c r="E2338" s="137">
        <f t="shared" si="1061"/>
        <v>7036.33</v>
      </c>
      <c r="F2338" s="138">
        <f t="shared" si="1062"/>
        <v>46347</v>
      </c>
      <c r="G2338" s="139">
        <f t="shared" si="1067"/>
        <v>5.5994226220676957E-3</v>
      </c>
      <c r="H2338" s="140">
        <f t="shared" si="1080"/>
        <v>46407</v>
      </c>
      <c r="I2338" s="140">
        <f t="shared" si="1068"/>
        <v>46407</v>
      </c>
      <c r="J2338" s="141">
        <f t="shared" si="1076"/>
        <v>20</v>
      </c>
      <c r="K2338" s="141">
        <f t="shared" si="1064"/>
        <v>8</v>
      </c>
      <c r="L2338" s="8">
        <f t="shared" si="1077"/>
        <v>1.0022360100000001</v>
      </c>
      <c r="M2338" s="142">
        <f t="shared" si="1063"/>
        <v>1.00559942</v>
      </c>
      <c r="N2338" s="142">
        <f t="shared" si="1084"/>
        <v>1.5278355935304915</v>
      </c>
      <c r="O2338" s="135">
        <f t="shared" si="1060"/>
        <v>1.5312518399999999</v>
      </c>
      <c r="P2338" s="135">
        <f t="shared" si="1069"/>
        <v>550.19427970000004</v>
      </c>
      <c r="Q2338" s="190">
        <f t="shared" si="1081"/>
        <v>0</v>
      </c>
      <c r="R2338" s="191">
        <f t="shared" si="1078"/>
        <v>0</v>
      </c>
      <c r="S2338" s="135">
        <f t="shared" si="1070"/>
        <v>0</v>
      </c>
      <c r="T2338" s="145">
        <f t="shared" si="1079"/>
        <v>7.8600000000000003E-2</v>
      </c>
      <c r="U2338" s="143">
        <f t="shared" si="1059"/>
        <v>8</v>
      </c>
      <c r="V2338" s="143">
        <v>252</v>
      </c>
      <c r="W2338" s="142">
        <f t="shared" si="1071"/>
        <v>1.0024049159999999</v>
      </c>
      <c r="X2338" s="135">
        <f t="shared" si="1072"/>
        <v>1.32317102</v>
      </c>
      <c r="Y2338" s="135">
        <f t="shared" si="1073"/>
        <v>0</v>
      </c>
      <c r="Z2338" s="148" t="str">
        <f t="shared" si="1082"/>
        <v>A+J=</v>
      </c>
      <c r="AA2338" s="140">
        <f t="shared" si="1083"/>
        <v>46407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4"/>
      <c r="DX2338" s="1"/>
      <c r="DY2338" s="1"/>
      <c r="DZ2338" s="1"/>
      <c r="EA2338" s="1"/>
      <c r="EB2338" s="1"/>
      <c r="EC2338" s="1"/>
    </row>
    <row r="2339" spans="1:133" ht="15" x14ac:dyDescent="0.2">
      <c r="A2339" s="134">
        <f t="shared" si="1074"/>
        <v>46392</v>
      </c>
      <c r="B2339" s="135">
        <f t="shared" si="1066"/>
        <v>551.83712030000004</v>
      </c>
      <c r="C2339" s="220">
        <f t="shared" si="1065"/>
        <v>359.3101182514369</v>
      </c>
      <c r="D2339" s="136">
        <f t="shared" si="1075"/>
        <v>6997.15</v>
      </c>
      <c r="E2339" s="137">
        <f t="shared" si="1061"/>
        <v>7036.33</v>
      </c>
      <c r="F2339" s="138">
        <f t="shared" si="1062"/>
        <v>46347</v>
      </c>
      <c r="G2339" s="139">
        <f t="shared" si="1067"/>
        <v>5.5994226220676957E-3</v>
      </c>
      <c r="H2339" s="140">
        <f t="shared" si="1080"/>
        <v>46407</v>
      </c>
      <c r="I2339" s="140">
        <f t="shared" si="1068"/>
        <v>46407</v>
      </c>
      <c r="J2339" s="141">
        <f t="shared" si="1076"/>
        <v>20</v>
      </c>
      <c r="K2339" s="141">
        <f t="shared" si="1064"/>
        <v>9</v>
      </c>
      <c r="L2339" s="8">
        <f t="shared" si="1077"/>
        <v>1.0025158700000001</v>
      </c>
      <c r="M2339" s="142">
        <f t="shared" si="1063"/>
        <v>1.00559942</v>
      </c>
      <c r="N2339" s="142">
        <f t="shared" si="1084"/>
        <v>1.5278355935304915</v>
      </c>
      <c r="O2339" s="135">
        <f t="shared" si="1060"/>
        <v>1.5316794199999999</v>
      </c>
      <c r="P2339" s="135">
        <f t="shared" si="1069"/>
        <v>550.34791352000002</v>
      </c>
      <c r="Q2339" s="190">
        <f t="shared" si="1081"/>
        <v>0</v>
      </c>
      <c r="R2339" s="191">
        <f t="shared" si="1078"/>
        <v>0</v>
      </c>
      <c r="S2339" s="135">
        <f t="shared" si="1070"/>
        <v>0</v>
      </c>
      <c r="T2339" s="145">
        <f t="shared" si="1079"/>
        <v>7.8600000000000003E-2</v>
      </c>
      <c r="U2339" s="143">
        <f t="shared" si="1059"/>
        <v>9</v>
      </c>
      <c r="V2339" s="143">
        <v>252</v>
      </c>
      <c r="W2339" s="142">
        <f t="shared" si="1071"/>
        <v>1.002705937</v>
      </c>
      <c r="X2339" s="135">
        <f t="shared" si="1072"/>
        <v>1.48920678</v>
      </c>
      <c r="Y2339" s="135">
        <f t="shared" si="1073"/>
        <v>0</v>
      </c>
      <c r="Z2339" s="148" t="str">
        <f t="shared" si="1082"/>
        <v>A+J=</v>
      </c>
      <c r="AA2339" s="140">
        <f t="shared" si="1083"/>
        <v>46407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4"/>
      <c r="DX2339" s="1"/>
      <c r="DY2339" s="1"/>
      <c r="DZ2339" s="1"/>
      <c r="EA2339" s="1"/>
      <c r="EB2339" s="1"/>
      <c r="EC2339" s="1"/>
    </row>
    <row r="2340" spans="1:133" ht="15" x14ac:dyDescent="0.2">
      <c r="A2340" s="134">
        <f t="shared" si="1074"/>
        <v>46393</v>
      </c>
      <c r="B2340" s="135">
        <f t="shared" si="1066"/>
        <v>552.15697154999998</v>
      </c>
      <c r="C2340" s="220">
        <f t="shared" si="1065"/>
        <v>359.3101182514369</v>
      </c>
      <c r="D2340" s="136">
        <f t="shared" si="1075"/>
        <v>6997.15</v>
      </c>
      <c r="E2340" s="137">
        <f t="shared" si="1061"/>
        <v>7036.33</v>
      </c>
      <c r="F2340" s="138">
        <f t="shared" si="1062"/>
        <v>46347</v>
      </c>
      <c r="G2340" s="139">
        <f t="shared" si="1067"/>
        <v>5.5994226220676957E-3</v>
      </c>
      <c r="H2340" s="140">
        <f t="shared" si="1080"/>
        <v>46407</v>
      </c>
      <c r="I2340" s="140">
        <f t="shared" si="1068"/>
        <v>46407</v>
      </c>
      <c r="J2340" s="141">
        <f t="shared" si="1076"/>
        <v>20</v>
      </c>
      <c r="K2340" s="141">
        <f t="shared" si="1064"/>
        <v>10</v>
      </c>
      <c r="L2340" s="8">
        <f t="shared" si="1077"/>
        <v>1.0027957999999999</v>
      </c>
      <c r="M2340" s="142">
        <f t="shared" si="1063"/>
        <v>1.00559942</v>
      </c>
      <c r="N2340" s="142">
        <f t="shared" si="1084"/>
        <v>1.5278355935304915</v>
      </c>
      <c r="O2340" s="135">
        <f t="shared" si="1060"/>
        <v>1.5321071100000001</v>
      </c>
      <c r="P2340" s="135">
        <f t="shared" si="1069"/>
        <v>550.50158685999997</v>
      </c>
      <c r="Q2340" s="190">
        <f t="shared" si="1081"/>
        <v>0</v>
      </c>
      <c r="R2340" s="191">
        <f t="shared" si="1078"/>
        <v>0</v>
      </c>
      <c r="S2340" s="135">
        <f t="shared" si="1070"/>
        <v>0</v>
      </c>
      <c r="T2340" s="145">
        <f t="shared" si="1079"/>
        <v>7.8600000000000003E-2</v>
      </c>
      <c r="U2340" s="143">
        <f t="shared" si="1059"/>
        <v>10</v>
      </c>
      <c r="V2340" s="143">
        <v>252</v>
      </c>
      <c r="W2340" s="142">
        <f t="shared" si="1071"/>
        <v>1.003007048</v>
      </c>
      <c r="X2340" s="135">
        <f t="shared" si="1072"/>
        <v>1.65538469</v>
      </c>
      <c r="Y2340" s="135">
        <f t="shared" si="1073"/>
        <v>0</v>
      </c>
      <c r="Z2340" s="148" t="str">
        <f t="shared" si="1082"/>
        <v>A+J=</v>
      </c>
      <c r="AA2340" s="140">
        <f t="shared" si="1083"/>
        <v>46407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4"/>
      <c r="DX2340" s="1"/>
      <c r="DY2340" s="1"/>
      <c r="DZ2340" s="1"/>
      <c r="EA2340" s="1"/>
      <c r="EB2340" s="1"/>
      <c r="EC2340" s="1"/>
    </row>
    <row r="2341" spans="1:133" ht="15" x14ac:dyDescent="0.2">
      <c r="A2341" s="134">
        <f t="shared" si="1074"/>
        <v>46394</v>
      </c>
      <c r="B2341" s="135">
        <f t="shared" si="1066"/>
        <v>552.47700872000007</v>
      </c>
      <c r="C2341" s="220">
        <f t="shared" si="1065"/>
        <v>359.3101182514369</v>
      </c>
      <c r="D2341" s="136">
        <f t="shared" si="1075"/>
        <v>6997.15</v>
      </c>
      <c r="E2341" s="137">
        <f t="shared" si="1061"/>
        <v>7036.33</v>
      </c>
      <c r="F2341" s="138">
        <f t="shared" si="1062"/>
        <v>46347</v>
      </c>
      <c r="G2341" s="139">
        <f t="shared" si="1067"/>
        <v>5.5994226220676957E-3</v>
      </c>
      <c r="H2341" s="140">
        <f t="shared" si="1080"/>
        <v>46407</v>
      </c>
      <c r="I2341" s="140">
        <f t="shared" si="1068"/>
        <v>46407</v>
      </c>
      <c r="J2341" s="141">
        <f t="shared" si="1076"/>
        <v>20</v>
      </c>
      <c r="K2341" s="141">
        <f t="shared" si="1064"/>
        <v>11</v>
      </c>
      <c r="L2341" s="8">
        <f t="shared" si="1077"/>
        <v>1.0030758099999999</v>
      </c>
      <c r="M2341" s="142">
        <f t="shared" si="1063"/>
        <v>1.00559942</v>
      </c>
      <c r="N2341" s="142">
        <f t="shared" si="1084"/>
        <v>1.5278355935304915</v>
      </c>
      <c r="O2341" s="135">
        <f t="shared" si="1060"/>
        <v>1.53253492</v>
      </c>
      <c r="P2341" s="135">
        <f t="shared" si="1069"/>
        <v>550.65530332000003</v>
      </c>
      <c r="Q2341" s="190">
        <f t="shared" si="1081"/>
        <v>0</v>
      </c>
      <c r="R2341" s="191">
        <f t="shared" si="1078"/>
        <v>0</v>
      </c>
      <c r="S2341" s="135">
        <f t="shared" si="1070"/>
        <v>0</v>
      </c>
      <c r="T2341" s="145">
        <f t="shared" si="1079"/>
        <v>7.8600000000000003E-2</v>
      </c>
      <c r="U2341" s="143">
        <f t="shared" ref="U2341:U2404" si="1085">IF(Q2340&gt;0,1,IF(K2341=K2340,U2340,U2340+1))</f>
        <v>11</v>
      </c>
      <c r="V2341" s="143">
        <v>252</v>
      </c>
      <c r="W2341" s="142">
        <f t="shared" si="1071"/>
        <v>1.0033082499999999</v>
      </c>
      <c r="X2341" s="135">
        <f t="shared" si="1072"/>
        <v>1.8217053999999999</v>
      </c>
      <c r="Y2341" s="135">
        <f t="shared" si="1073"/>
        <v>0</v>
      </c>
      <c r="Z2341" s="148" t="str">
        <f t="shared" si="1082"/>
        <v>A+J=</v>
      </c>
      <c r="AA2341" s="140">
        <f t="shared" si="1083"/>
        <v>46407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4"/>
      <c r="DX2341" s="1"/>
      <c r="DY2341" s="1"/>
      <c r="DZ2341" s="1"/>
      <c r="EA2341" s="1"/>
      <c r="EB2341" s="1"/>
      <c r="EC2341" s="1"/>
    </row>
    <row r="2342" spans="1:133" ht="15" x14ac:dyDescent="0.2">
      <c r="A2342" s="134">
        <f t="shared" si="1074"/>
        <v>46395</v>
      </c>
      <c r="B2342" s="135">
        <f t="shared" si="1066"/>
        <v>552.79723133999994</v>
      </c>
      <c r="C2342" s="220">
        <f t="shared" si="1065"/>
        <v>359.3101182514369</v>
      </c>
      <c r="D2342" s="136">
        <f t="shared" si="1075"/>
        <v>6997.15</v>
      </c>
      <c r="E2342" s="137">
        <f t="shared" si="1061"/>
        <v>7036.33</v>
      </c>
      <c r="F2342" s="138">
        <f t="shared" si="1062"/>
        <v>46347</v>
      </c>
      <c r="G2342" s="139">
        <f t="shared" si="1067"/>
        <v>5.5994226220676957E-3</v>
      </c>
      <c r="H2342" s="140">
        <f t="shared" si="1080"/>
        <v>46407</v>
      </c>
      <c r="I2342" s="140">
        <f t="shared" si="1068"/>
        <v>46407</v>
      </c>
      <c r="J2342" s="141">
        <f t="shared" si="1076"/>
        <v>20</v>
      </c>
      <c r="K2342" s="141">
        <f t="shared" si="1064"/>
        <v>12</v>
      </c>
      <c r="L2342" s="8">
        <f t="shared" si="1077"/>
        <v>1.0033559000000001</v>
      </c>
      <c r="M2342" s="142">
        <f t="shared" si="1063"/>
        <v>1.00559942</v>
      </c>
      <c r="N2342" s="142">
        <f t="shared" si="1084"/>
        <v>1.5278355935304915</v>
      </c>
      <c r="O2342" s="135">
        <f t="shared" si="1060"/>
        <v>1.5329628500000001</v>
      </c>
      <c r="P2342" s="135">
        <f t="shared" si="1069"/>
        <v>550.80906289999996</v>
      </c>
      <c r="Q2342" s="190">
        <f t="shared" si="1081"/>
        <v>0</v>
      </c>
      <c r="R2342" s="191">
        <f t="shared" si="1078"/>
        <v>0</v>
      </c>
      <c r="S2342" s="135">
        <f t="shared" si="1070"/>
        <v>0</v>
      </c>
      <c r="T2342" s="145">
        <f t="shared" si="1079"/>
        <v>7.8600000000000003E-2</v>
      </c>
      <c r="U2342" s="143">
        <f t="shared" si="1085"/>
        <v>12</v>
      </c>
      <c r="V2342" s="143">
        <v>252</v>
      </c>
      <c r="W2342" s="142">
        <f t="shared" si="1071"/>
        <v>1.003609542</v>
      </c>
      <c r="X2342" s="135">
        <f t="shared" si="1072"/>
        <v>1.9881684399999999</v>
      </c>
      <c r="Y2342" s="135">
        <f t="shared" si="1073"/>
        <v>0</v>
      </c>
      <c r="Z2342" s="148" t="str">
        <f t="shared" si="1082"/>
        <v>A+J=</v>
      </c>
      <c r="AA2342" s="140">
        <f t="shared" si="1083"/>
        <v>46407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4"/>
      <c r="DX2342" s="1"/>
      <c r="DY2342" s="1"/>
      <c r="DZ2342" s="1"/>
      <c r="EA2342" s="1"/>
      <c r="EB2342" s="1"/>
      <c r="EC2342" s="1"/>
    </row>
    <row r="2343" spans="1:133" ht="15" x14ac:dyDescent="0.2">
      <c r="A2343" s="134">
        <f t="shared" si="1074"/>
        <v>46396</v>
      </c>
      <c r="B2343" s="135">
        <f t="shared" si="1066"/>
        <v>553.11763588999997</v>
      </c>
      <c r="C2343" s="220">
        <f t="shared" si="1065"/>
        <v>359.3101182514369</v>
      </c>
      <c r="D2343" s="136">
        <f t="shared" si="1075"/>
        <v>6997.15</v>
      </c>
      <c r="E2343" s="137">
        <f t="shared" si="1061"/>
        <v>7036.33</v>
      </c>
      <c r="F2343" s="138">
        <f t="shared" si="1062"/>
        <v>46347</v>
      </c>
      <c r="G2343" s="139">
        <f t="shared" si="1067"/>
        <v>5.5994226220676957E-3</v>
      </c>
      <c r="H2343" s="140">
        <f t="shared" si="1080"/>
        <v>46407</v>
      </c>
      <c r="I2343" s="140">
        <f t="shared" si="1068"/>
        <v>46407</v>
      </c>
      <c r="J2343" s="141">
        <f t="shared" si="1076"/>
        <v>20</v>
      </c>
      <c r="K2343" s="141">
        <f t="shared" si="1064"/>
        <v>13</v>
      </c>
      <c r="L2343" s="8">
        <f t="shared" si="1077"/>
        <v>1.0036360600000001</v>
      </c>
      <c r="M2343" s="142">
        <f t="shared" si="1063"/>
        <v>1.00559942</v>
      </c>
      <c r="N2343" s="142">
        <f t="shared" si="1084"/>
        <v>1.5278355935304915</v>
      </c>
      <c r="O2343" s="135">
        <f t="shared" si="1060"/>
        <v>1.53339089</v>
      </c>
      <c r="P2343" s="135">
        <f t="shared" si="1069"/>
        <v>550.96286200999998</v>
      </c>
      <c r="Q2343" s="190">
        <f t="shared" si="1081"/>
        <v>0</v>
      </c>
      <c r="R2343" s="191">
        <f t="shared" si="1078"/>
        <v>0</v>
      </c>
      <c r="S2343" s="135">
        <f t="shared" si="1070"/>
        <v>0</v>
      </c>
      <c r="T2343" s="145">
        <f t="shared" si="1079"/>
        <v>7.8600000000000003E-2</v>
      </c>
      <c r="U2343" s="143">
        <f t="shared" si="1085"/>
        <v>13</v>
      </c>
      <c r="V2343" s="143">
        <v>252</v>
      </c>
      <c r="W2343" s="142">
        <f t="shared" si="1071"/>
        <v>1.0039109239999999</v>
      </c>
      <c r="X2343" s="135">
        <f t="shared" si="1072"/>
        <v>2.15477388</v>
      </c>
      <c r="Y2343" s="135">
        <f t="shared" si="1073"/>
        <v>0</v>
      </c>
      <c r="Z2343" s="148" t="str">
        <f t="shared" si="1082"/>
        <v>A+J=</v>
      </c>
      <c r="AA2343" s="140">
        <f t="shared" si="1083"/>
        <v>46407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4"/>
      <c r="DX2343" s="1"/>
      <c r="DY2343" s="1"/>
      <c r="DZ2343" s="1"/>
      <c r="EA2343" s="1"/>
      <c r="EB2343" s="1"/>
      <c r="EC2343" s="1"/>
    </row>
    <row r="2344" spans="1:133" ht="15" x14ac:dyDescent="0.2">
      <c r="A2344" s="134">
        <f t="shared" si="1074"/>
        <v>46397</v>
      </c>
      <c r="B2344" s="135">
        <f t="shared" si="1066"/>
        <v>553.11763588999997</v>
      </c>
      <c r="C2344" s="220">
        <f t="shared" si="1065"/>
        <v>359.3101182514369</v>
      </c>
      <c r="D2344" s="136">
        <f t="shared" si="1075"/>
        <v>6997.15</v>
      </c>
      <c r="E2344" s="137">
        <f t="shared" si="1061"/>
        <v>7036.33</v>
      </c>
      <c r="F2344" s="138">
        <f t="shared" si="1062"/>
        <v>46347</v>
      </c>
      <c r="G2344" s="139">
        <f t="shared" si="1067"/>
        <v>5.5994226220676957E-3</v>
      </c>
      <c r="H2344" s="140">
        <f t="shared" si="1080"/>
        <v>46407</v>
      </c>
      <c r="I2344" s="140">
        <f t="shared" si="1068"/>
        <v>46407</v>
      </c>
      <c r="J2344" s="141">
        <f t="shared" si="1076"/>
        <v>20</v>
      </c>
      <c r="K2344" s="141">
        <f t="shared" si="1064"/>
        <v>13</v>
      </c>
      <c r="L2344" s="8">
        <f t="shared" si="1077"/>
        <v>1.0036360600000001</v>
      </c>
      <c r="M2344" s="142">
        <f t="shared" si="1063"/>
        <v>1.00559942</v>
      </c>
      <c r="N2344" s="142">
        <f t="shared" si="1084"/>
        <v>1.5278355935304915</v>
      </c>
      <c r="O2344" s="135">
        <f t="shared" si="1060"/>
        <v>1.53339089</v>
      </c>
      <c r="P2344" s="135">
        <f t="shared" si="1069"/>
        <v>550.96286200999998</v>
      </c>
      <c r="Q2344" s="190">
        <f t="shared" si="1081"/>
        <v>0</v>
      </c>
      <c r="R2344" s="191">
        <f t="shared" si="1078"/>
        <v>0</v>
      </c>
      <c r="S2344" s="135">
        <f t="shared" si="1070"/>
        <v>0</v>
      </c>
      <c r="T2344" s="145">
        <f t="shared" si="1079"/>
        <v>7.8600000000000003E-2</v>
      </c>
      <c r="U2344" s="143">
        <f t="shared" si="1085"/>
        <v>13</v>
      </c>
      <c r="V2344" s="143">
        <v>252</v>
      </c>
      <c r="W2344" s="142">
        <f t="shared" si="1071"/>
        <v>1.0039109239999999</v>
      </c>
      <c r="X2344" s="135">
        <f t="shared" si="1072"/>
        <v>2.15477388</v>
      </c>
      <c r="Y2344" s="135">
        <f t="shared" si="1073"/>
        <v>0</v>
      </c>
      <c r="Z2344" s="148" t="str">
        <f t="shared" si="1082"/>
        <v>A+J=</v>
      </c>
      <c r="AA2344" s="140">
        <f t="shared" si="1083"/>
        <v>46407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4"/>
      <c r="DX2344" s="1"/>
      <c r="DY2344" s="1"/>
      <c r="DZ2344" s="1"/>
      <c r="EA2344" s="1"/>
      <c r="EB2344" s="1"/>
      <c r="EC2344" s="1"/>
    </row>
    <row r="2345" spans="1:133" ht="15" x14ac:dyDescent="0.2">
      <c r="A2345" s="134">
        <f t="shared" si="1074"/>
        <v>46398</v>
      </c>
      <c r="B2345" s="135">
        <f t="shared" si="1066"/>
        <v>553.11763588999997</v>
      </c>
      <c r="C2345" s="220">
        <f t="shared" si="1065"/>
        <v>359.3101182514369</v>
      </c>
      <c r="D2345" s="136">
        <f t="shared" si="1075"/>
        <v>6997.15</v>
      </c>
      <c r="E2345" s="137">
        <f t="shared" si="1061"/>
        <v>7036.33</v>
      </c>
      <c r="F2345" s="138">
        <f t="shared" si="1062"/>
        <v>46347</v>
      </c>
      <c r="G2345" s="139">
        <f t="shared" si="1067"/>
        <v>5.5994226220676957E-3</v>
      </c>
      <c r="H2345" s="140">
        <f t="shared" si="1080"/>
        <v>46407</v>
      </c>
      <c r="I2345" s="140">
        <f t="shared" si="1068"/>
        <v>46407</v>
      </c>
      <c r="J2345" s="141">
        <f t="shared" si="1076"/>
        <v>20</v>
      </c>
      <c r="K2345" s="141">
        <f t="shared" si="1064"/>
        <v>13</v>
      </c>
      <c r="L2345" s="8">
        <f t="shared" si="1077"/>
        <v>1.0036360600000001</v>
      </c>
      <c r="M2345" s="142">
        <f t="shared" si="1063"/>
        <v>1.00559942</v>
      </c>
      <c r="N2345" s="142">
        <f t="shared" si="1084"/>
        <v>1.5278355935304915</v>
      </c>
      <c r="O2345" s="135">
        <f t="shared" ref="O2345:O2408" si="1086">TRUNC(TRUNC((L2345*N2345),15),8)</f>
        <v>1.53339089</v>
      </c>
      <c r="P2345" s="135">
        <f t="shared" si="1069"/>
        <v>550.96286200999998</v>
      </c>
      <c r="Q2345" s="190">
        <f t="shared" si="1081"/>
        <v>0</v>
      </c>
      <c r="R2345" s="191">
        <f t="shared" si="1078"/>
        <v>0</v>
      </c>
      <c r="S2345" s="135">
        <f t="shared" si="1070"/>
        <v>0</v>
      </c>
      <c r="T2345" s="145">
        <f t="shared" si="1079"/>
        <v>7.8600000000000003E-2</v>
      </c>
      <c r="U2345" s="143">
        <f t="shared" si="1085"/>
        <v>13</v>
      </c>
      <c r="V2345" s="143">
        <v>252</v>
      </c>
      <c r="W2345" s="142">
        <f t="shared" si="1071"/>
        <v>1.0039109239999999</v>
      </c>
      <c r="X2345" s="135">
        <f t="shared" si="1072"/>
        <v>2.15477388</v>
      </c>
      <c r="Y2345" s="135">
        <f t="shared" si="1073"/>
        <v>0</v>
      </c>
      <c r="Z2345" s="148" t="str">
        <f t="shared" si="1082"/>
        <v>A+J=</v>
      </c>
      <c r="AA2345" s="140">
        <f t="shared" si="1083"/>
        <v>46407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4"/>
      <c r="DX2345" s="1"/>
      <c r="DY2345" s="1"/>
      <c r="DZ2345" s="1"/>
      <c r="EA2345" s="1"/>
      <c r="EB2345" s="1"/>
      <c r="EC2345" s="1"/>
    </row>
    <row r="2346" spans="1:133" ht="15" x14ac:dyDescent="0.2">
      <c r="A2346" s="134">
        <f t="shared" si="1074"/>
        <v>46399</v>
      </c>
      <c r="B2346" s="135">
        <f t="shared" si="1066"/>
        <v>553.43823379000003</v>
      </c>
      <c r="C2346" s="220">
        <f t="shared" si="1065"/>
        <v>359.3101182514369</v>
      </c>
      <c r="D2346" s="136">
        <f t="shared" si="1075"/>
        <v>6997.15</v>
      </c>
      <c r="E2346" s="137">
        <f t="shared" ref="E2346:E2409" si="1087">IF($K2346=1,VLOOKUP($A2345,$AO$10:$AS$131,4),E2345)</f>
        <v>7036.33</v>
      </c>
      <c r="F2346" s="138">
        <f t="shared" ref="F2346:F2409" si="1088">IF($K2346=1,VLOOKUP($A2345,$AO$10:$AS$131,5),F2345)</f>
        <v>46347</v>
      </c>
      <c r="G2346" s="139">
        <f t="shared" si="1067"/>
        <v>5.5994226220676957E-3</v>
      </c>
      <c r="H2346" s="140">
        <f t="shared" si="1080"/>
        <v>46407</v>
      </c>
      <c r="I2346" s="140">
        <f t="shared" si="1068"/>
        <v>46407</v>
      </c>
      <c r="J2346" s="141">
        <f t="shared" si="1076"/>
        <v>20</v>
      </c>
      <c r="K2346" s="141">
        <f t="shared" si="1064"/>
        <v>14</v>
      </c>
      <c r="L2346" s="8">
        <f t="shared" si="1077"/>
        <v>1.0039163099999999</v>
      </c>
      <c r="M2346" s="142">
        <f t="shared" ref="M2346:M2409" si="1089">IF(I2346&gt;I2345,L2345,M2345)</f>
        <v>1.00559942</v>
      </c>
      <c r="N2346" s="142">
        <f t="shared" si="1084"/>
        <v>1.5278355935304915</v>
      </c>
      <c r="O2346" s="135">
        <f t="shared" si="1086"/>
        <v>1.5338190700000001</v>
      </c>
      <c r="P2346" s="135">
        <f t="shared" si="1069"/>
        <v>551.11671140999999</v>
      </c>
      <c r="Q2346" s="190">
        <f t="shared" si="1081"/>
        <v>0</v>
      </c>
      <c r="R2346" s="191">
        <f t="shared" si="1078"/>
        <v>0</v>
      </c>
      <c r="S2346" s="135">
        <f t="shared" si="1070"/>
        <v>0</v>
      </c>
      <c r="T2346" s="145">
        <f t="shared" si="1079"/>
        <v>7.8600000000000003E-2</v>
      </c>
      <c r="U2346" s="143">
        <f t="shared" si="1085"/>
        <v>14</v>
      </c>
      <c r="V2346" s="143">
        <v>252</v>
      </c>
      <c r="W2346" s="142">
        <f t="shared" si="1071"/>
        <v>1.0042123970000001</v>
      </c>
      <c r="X2346" s="135">
        <f t="shared" si="1072"/>
        <v>2.3215223800000002</v>
      </c>
      <c r="Y2346" s="135">
        <f t="shared" si="1073"/>
        <v>0</v>
      </c>
      <c r="Z2346" s="148" t="str">
        <f t="shared" si="1082"/>
        <v>A+J=</v>
      </c>
      <c r="AA2346" s="140">
        <f t="shared" si="1083"/>
        <v>46407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4"/>
      <c r="DX2346" s="1"/>
      <c r="DY2346" s="1"/>
      <c r="DZ2346" s="1"/>
      <c r="EA2346" s="1"/>
      <c r="EB2346" s="1"/>
      <c r="EC2346" s="1"/>
    </row>
    <row r="2347" spans="1:133" ht="15" x14ac:dyDescent="0.2">
      <c r="A2347" s="134">
        <f t="shared" si="1074"/>
        <v>46400</v>
      </c>
      <c r="B2347" s="135">
        <f t="shared" si="1066"/>
        <v>553.75901071999999</v>
      </c>
      <c r="C2347" s="220">
        <f t="shared" si="1065"/>
        <v>359.3101182514369</v>
      </c>
      <c r="D2347" s="136">
        <f t="shared" si="1075"/>
        <v>6997.15</v>
      </c>
      <c r="E2347" s="137">
        <f t="shared" si="1087"/>
        <v>7036.33</v>
      </c>
      <c r="F2347" s="138">
        <f t="shared" si="1088"/>
        <v>46347</v>
      </c>
      <c r="G2347" s="139">
        <f t="shared" si="1067"/>
        <v>5.5994226220676957E-3</v>
      </c>
      <c r="H2347" s="140">
        <f t="shared" si="1080"/>
        <v>46407</v>
      </c>
      <c r="I2347" s="140">
        <f t="shared" si="1068"/>
        <v>46407</v>
      </c>
      <c r="J2347" s="141">
        <f t="shared" si="1076"/>
        <v>20</v>
      </c>
      <c r="K2347" s="141">
        <f t="shared" si="1064"/>
        <v>15</v>
      </c>
      <c r="L2347" s="8">
        <f t="shared" si="1077"/>
        <v>1.00419663</v>
      </c>
      <c r="M2347" s="142">
        <f t="shared" si="1089"/>
        <v>1.00559942</v>
      </c>
      <c r="N2347" s="142">
        <f t="shared" si="1084"/>
        <v>1.5278355935304915</v>
      </c>
      <c r="O2347" s="135">
        <f t="shared" si="1086"/>
        <v>1.53424735</v>
      </c>
      <c r="P2347" s="135">
        <f t="shared" si="1069"/>
        <v>551.27059674999998</v>
      </c>
      <c r="Q2347" s="190">
        <f t="shared" si="1081"/>
        <v>0</v>
      </c>
      <c r="R2347" s="191">
        <f t="shared" si="1078"/>
        <v>0</v>
      </c>
      <c r="S2347" s="135">
        <f t="shared" si="1070"/>
        <v>0</v>
      </c>
      <c r="T2347" s="145">
        <f t="shared" si="1079"/>
        <v>7.8600000000000003E-2</v>
      </c>
      <c r="U2347" s="143">
        <f t="shared" si="1085"/>
        <v>15</v>
      </c>
      <c r="V2347" s="143">
        <v>252</v>
      </c>
      <c r="W2347" s="142">
        <f t="shared" si="1071"/>
        <v>1.004513961</v>
      </c>
      <c r="X2347" s="135">
        <f t="shared" si="1072"/>
        <v>2.4884139699999999</v>
      </c>
      <c r="Y2347" s="135">
        <f t="shared" si="1073"/>
        <v>0</v>
      </c>
      <c r="Z2347" s="148" t="str">
        <f t="shared" si="1082"/>
        <v>A+J=</v>
      </c>
      <c r="AA2347" s="140">
        <f t="shared" si="1083"/>
        <v>46407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4"/>
      <c r="DX2347" s="1"/>
      <c r="DY2347" s="1"/>
      <c r="DZ2347" s="1"/>
      <c r="EA2347" s="1"/>
      <c r="EB2347" s="1"/>
      <c r="EC2347" s="1"/>
    </row>
    <row r="2348" spans="1:133" ht="15" x14ac:dyDescent="0.2">
      <c r="A2348" s="134">
        <f t="shared" si="1074"/>
        <v>46401</v>
      </c>
      <c r="B2348" s="135">
        <f t="shared" si="1066"/>
        <v>554.07997341999999</v>
      </c>
      <c r="C2348" s="220">
        <f t="shared" si="1065"/>
        <v>359.3101182514369</v>
      </c>
      <c r="D2348" s="136">
        <f t="shared" si="1075"/>
        <v>6997.15</v>
      </c>
      <c r="E2348" s="137">
        <f t="shared" si="1087"/>
        <v>7036.33</v>
      </c>
      <c r="F2348" s="138">
        <f t="shared" si="1088"/>
        <v>46347</v>
      </c>
      <c r="G2348" s="139">
        <f t="shared" si="1067"/>
        <v>5.5994226220676957E-3</v>
      </c>
      <c r="H2348" s="140">
        <f t="shared" si="1080"/>
        <v>46407</v>
      </c>
      <c r="I2348" s="140">
        <f t="shared" si="1068"/>
        <v>46407</v>
      </c>
      <c r="J2348" s="141">
        <f t="shared" si="1076"/>
        <v>20</v>
      </c>
      <c r="K2348" s="141">
        <f t="shared" si="1064"/>
        <v>16</v>
      </c>
      <c r="L2348" s="8">
        <f t="shared" si="1077"/>
        <v>1.0044770300000001</v>
      </c>
      <c r="M2348" s="142">
        <f t="shared" si="1089"/>
        <v>1.00559942</v>
      </c>
      <c r="N2348" s="142">
        <f t="shared" si="1084"/>
        <v>1.5278355935304915</v>
      </c>
      <c r="O2348" s="135">
        <f t="shared" si="1086"/>
        <v>1.5346757499999999</v>
      </c>
      <c r="P2348" s="135">
        <f t="shared" si="1069"/>
        <v>551.42452520999996</v>
      </c>
      <c r="Q2348" s="190">
        <f t="shared" si="1081"/>
        <v>0</v>
      </c>
      <c r="R2348" s="191">
        <f t="shared" si="1078"/>
        <v>0</v>
      </c>
      <c r="S2348" s="135">
        <f t="shared" si="1070"/>
        <v>0</v>
      </c>
      <c r="T2348" s="145">
        <f t="shared" si="1079"/>
        <v>7.8600000000000003E-2</v>
      </c>
      <c r="U2348" s="143">
        <f t="shared" si="1085"/>
        <v>16</v>
      </c>
      <c r="V2348" s="143">
        <v>252</v>
      </c>
      <c r="W2348" s="142">
        <f t="shared" si="1071"/>
        <v>1.0048156150000001</v>
      </c>
      <c r="X2348" s="135">
        <f t="shared" si="1072"/>
        <v>2.6554482099999999</v>
      </c>
      <c r="Y2348" s="135">
        <f t="shared" si="1073"/>
        <v>0</v>
      </c>
      <c r="Z2348" s="148" t="str">
        <f t="shared" si="1082"/>
        <v>A+J=</v>
      </c>
      <c r="AA2348" s="140">
        <f t="shared" si="1083"/>
        <v>46407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4"/>
      <c r="DX2348" s="1"/>
      <c r="DY2348" s="1"/>
      <c r="DZ2348" s="1"/>
      <c r="EA2348" s="1"/>
      <c r="EB2348" s="1"/>
      <c r="EC2348" s="1"/>
    </row>
    <row r="2349" spans="1:133" ht="15" x14ac:dyDescent="0.2">
      <c r="A2349" s="134">
        <f t="shared" si="1074"/>
        <v>46402</v>
      </c>
      <c r="B2349" s="135">
        <f t="shared" si="1066"/>
        <v>554.40112612000007</v>
      </c>
      <c r="C2349" s="220">
        <f t="shared" si="1065"/>
        <v>359.3101182514369</v>
      </c>
      <c r="D2349" s="136">
        <f t="shared" si="1075"/>
        <v>6997.15</v>
      </c>
      <c r="E2349" s="137">
        <f t="shared" si="1087"/>
        <v>7036.33</v>
      </c>
      <c r="F2349" s="138">
        <f t="shared" si="1088"/>
        <v>46347</v>
      </c>
      <c r="G2349" s="139">
        <f t="shared" si="1067"/>
        <v>5.5994226220676957E-3</v>
      </c>
      <c r="H2349" s="140">
        <f t="shared" si="1080"/>
        <v>46407</v>
      </c>
      <c r="I2349" s="140">
        <f t="shared" si="1068"/>
        <v>46407</v>
      </c>
      <c r="J2349" s="141">
        <f t="shared" si="1076"/>
        <v>20</v>
      </c>
      <c r="K2349" s="141">
        <f t="shared" si="1064"/>
        <v>17</v>
      </c>
      <c r="L2349" s="8">
        <f t="shared" si="1077"/>
        <v>1.0047575099999999</v>
      </c>
      <c r="M2349" s="142">
        <f t="shared" si="1089"/>
        <v>1.00559942</v>
      </c>
      <c r="N2349" s="142">
        <f t="shared" si="1084"/>
        <v>1.5278355935304915</v>
      </c>
      <c r="O2349" s="135">
        <f t="shared" si="1086"/>
        <v>1.5351042800000001</v>
      </c>
      <c r="P2349" s="135">
        <f t="shared" si="1069"/>
        <v>551.57850037000003</v>
      </c>
      <c r="Q2349" s="190">
        <f t="shared" si="1081"/>
        <v>0</v>
      </c>
      <c r="R2349" s="191">
        <f t="shared" si="1078"/>
        <v>0</v>
      </c>
      <c r="S2349" s="135">
        <f t="shared" si="1070"/>
        <v>0</v>
      </c>
      <c r="T2349" s="145">
        <f t="shared" si="1079"/>
        <v>7.8600000000000003E-2</v>
      </c>
      <c r="U2349" s="143">
        <f t="shared" si="1085"/>
        <v>17</v>
      </c>
      <c r="V2349" s="143">
        <v>252</v>
      </c>
      <c r="W2349" s="142">
        <f t="shared" si="1071"/>
        <v>1.0051173600000001</v>
      </c>
      <c r="X2349" s="135">
        <f t="shared" si="1072"/>
        <v>2.8226257499999998</v>
      </c>
      <c r="Y2349" s="135">
        <f t="shared" si="1073"/>
        <v>0</v>
      </c>
      <c r="Z2349" s="148" t="str">
        <f t="shared" si="1082"/>
        <v>A+J=</v>
      </c>
      <c r="AA2349" s="140">
        <f t="shared" si="1083"/>
        <v>46407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4"/>
      <c r="DX2349" s="1"/>
      <c r="DY2349" s="1"/>
      <c r="DZ2349" s="1"/>
      <c r="EA2349" s="1"/>
      <c r="EB2349" s="1"/>
      <c r="EC2349" s="1"/>
    </row>
    <row r="2350" spans="1:133" ht="15" x14ac:dyDescent="0.2">
      <c r="A2350" s="134">
        <f t="shared" si="1074"/>
        <v>46403</v>
      </c>
      <c r="B2350" s="135">
        <f t="shared" si="1066"/>
        <v>554.72246529999995</v>
      </c>
      <c r="C2350" s="220">
        <f t="shared" si="1065"/>
        <v>359.3101182514369</v>
      </c>
      <c r="D2350" s="136">
        <f t="shared" si="1075"/>
        <v>6997.15</v>
      </c>
      <c r="E2350" s="137">
        <f t="shared" si="1087"/>
        <v>7036.33</v>
      </c>
      <c r="F2350" s="138">
        <f t="shared" si="1088"/>
        <v>46347</v>
      </c>
      <c r="G2350" s="139">
        <f t="shared" si="1067"/>
        <v>5.5994226220676957E-3</v>
      </c>
      <c r="H2350" s="140">
        <f t="shared" si="1080"/>
        <v>46407</v>
      </c>
      <c r="I2350" s="140">
        <f t="shared" si="1068"/>
        <v>46407</v>
      </c>
      <c r="J2350" s="141">
        <f t="shared" si="1076"/>
        <v>20</v>
      </c>
      <c r="K2350" s="141">
        <f t="shared" ref="K2350:K2413" si="1090">(J2350-(NETWORKDAYS(A2350,I2350,AD$148:AD$502)-1))</f>
        <v>18</v>
      </c>
      <c r="L2350" s="8">
        <f t="shared" si="1077"/>
        <v>1.0050380699999999</v>
      </c>
      <c r="M2350" s="142">
        <f t="shared" si="1089"/>
        <v>1.00559942</v>
      </c>
      <c r="N2350" s="142">
        <f t="shared" si="1084"/>
        <v>1.5278355935304915</v>
      </c>
      <c r="O2350" s="135">
        <f t="shared" si="1086"/>
        <v>1.53553293</v>
      </c>
      <c r="P2350" s="135">
        <f t="shared" si="1069"/>
        <v>551.73251864999997</v>
      </c>
      <c r="Q2350" s="190">
        <f t="shared" si="1081"/>
        <v>0</v>
      </c>
      <c r="R2350" s="191">
        <f t="shared" si="1078"/>
        <v>0</v>
      </c>
      <c r="S2350" s="135">
        <f t="shared" si="1070"/>
        <v>0</v>
      </c>
      <c r="T2350" s="145">
        <f t="shared" si="1079"/>
        <v>7.8600000000000003E-2</v>
      </c>
      <c r="U2350" s="143">
        <f t="shared" si="1085"/>
        <v>18</v>
      </c>
      <c r="V2350" s="143">
        <v>252</v>
      </c>
      <c r="W2350" s="142">
        <f t="shared" si="1071"/>
        <v>1.0054191960000001</v>
      </c>
      <c r="X2350" s="135">
        <f t="shared" si="1072"/>
        <v>2.9899466499999998</v>
      </c>
      <c r="Y2350" s="135">
        <f t="shared" si="1073"/>
        <v>0</v>
      </c>
      <c r="Z2350" s="148" t="str">
        <f t="shared" si="1082"/>
        <v>A+J=</v>
      </c>
      <c r="AA2350" s="140">
        <f t="shared" si="1083"/>
        <v>46407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4"/>
      <c r="DX2350" s="1"/>
      <c r="DY2350" s="1"/>
      <c r="DZ2350" s="1"/>
      <c r="EA2350" s="1"/>
      <c r="EB2350" s="1"/>
      <c r="EC2350" s="1"/>
    </row>
    <row r="2351" spans="1:133" ht="15" x14ac:dyDescent="0.2">
      <c r="A2351" s="134">
        <f t="shared" si="1074"/>
        <v>46404</v>
      </c>
      <c r="B2351" s="135">
        <f t="shared" si="1066"/>
        <v>554.72246529999995</v>
      </c>
      <c r="C2351" s="220">
        <f t="shared" si="1065"/>
        <v>359.3101182514369</v>
      </c>
      <c r="D2351" s="136">
        <f t="shared" si="1075"/>
        <v>6997.15</v>
      </c>
      <c r="E2351" s="137">
        <f t="shared" si="1087"/>
        <v>7036.33</v>
      </c>
      <c r="F2351" s="138">
        <f t="shared" si="1088"/>
        <v>46347</v>
      </c>
      <c r="G2351" s="139">
        <f t="shared" si="1067"/>
        <v>5.5994226220676957E-3</v>
      </c>
      <c r="H2351" s="140">
        <f t="shared" si="1080"/>
        <v>46407</v>
      </c>
      <c r="I2351" s="140">
        <f t="shared" si="1068"/>
        <v>46407</v>
      </c>
      <c r="J2351" s="141">
        <f t="shared" si="1076"/>
        <v>20</v>
      </c>
      <c r="K2351" s="141">
        <f t="shared" si="1090"/>
        <v>18</v>
      </c>
      <c r="L2351" s="8">
        <f t="shared" si="1077"/>
        <v>1.0050380699999999</v>
      </c>
      <c r="M2351" s="142">
        <f t="shared" si="1089"/>
        <v>1.00559942</v>
      </c>
      <c r="N2351" s="142">
        <f t="shared" si="1084"/>
        <v>1.5278355935304915</v>
      </c>
      <c r="O2351" s="135">
        <f t="shared" si="1086"/>
        <v>1.53553293</v>
      </c>
      <c r="P2351" s="135">
        <f t="shared" si="1069"/>
        <v>551.73251864999997</v>
      </c>
      <c r="Q2351" s="190">
        <f t="shared" si="1081"/>
        <v>0</v>
      </c>
      <c r="R2351" s="191">
        <f t="shared" si="1078"/>
        <v>0</v>
      </c>
      <c r="S2351" s="135">
        <f t="shared" si="1070"/>
        <v>0</v>
      </c>
      <c r="T2351" s="145">
        <f t="shared" si="1079"/>
        <v>7.8600000000000003E-2</v>
      </c>
      <c r="U2351" s="143">
        <f t="shared" si="1085"/>
        <v>18</v>
      </c>
      <c r="V2351" s="143">
        <v>252</v>
      </c>
      <c r="W2351" s="142">
        <f t="shared" si="1071"/>
        <v>1.0054191960000001</v>
      </c>
      <c r="X2351" s="135">
        <f t="shared" si="1072"/>
        <v>2.9899466499999998</v>
      </c>
      <c r="Y2351" s="135">
        <f t="shared" si="1073"/>
        <v>0</v>
      </c>
      <c r="Z2351" s="148" t="str">
        <f t="shared" si="1082"/>
        <v>A+J=</v>
      </c>
      <c r="AA2351" s="140">
        <f t="shared" si="1083"/>
        <v>46407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4"/>
      <c r="DX2351" s="1"/>
      <c r="DY2351" s="1"/>
      <c r="DZ2351" s="1"/>
      <c r="EA2351" s="1"/>
      <c r="EB2351" s="1"/>
      <c r="EC2351" s="1"/>
    </row>
    <row r="2352" spans="1:133" ht="15" x14ac:dyDescent="0.2">
      <c r="A2352" s="134">
        <f t="shared" si="1074"/>
        <v>46405</v>
      </c>
      <c r="B2352" s="135">
        <f t="shared" si="1066"/>
        <v>554.72246529999995</v>
      </c>
      <c r="C2352" s="220">
        <f t="shared" si="1065"/>
        <v>359.3101182514369</v>
      </c>
      <c r="D2352" s="136">
        <f t="shared" si="1075"/>
        <v>6997.15</v>
      </c>
      <c r="E2352" s="137">
        <f t="shared" si="1087"/>
        <v>7036.33</v>
      </c>
      <c r="F2352" s="138">
        <f t="shared" si="1088"/>
        <v>46347</v>
      </c>
      <c r="G2352" s="139">
        <f t="shared" si="1067"/>
        <v>5.5994226220676957E-3</v>
      </c>
      <c r="H2352" s="140">
        <f t="shared" si="1080"/>
        <v>46407</v>
      </c>
      <c r="I2352" s="140">
        <f t="shared" si="1068"/>
        <v>46407</v>
      </c>
      <c r="J2352" s="141">
        <f t="shared" si="1076"/>
        <v>20</v>
      </c>
      <c r="K2352" s="141">
        <f t="shared" si="1090"/>
        <v>18</v>
      </c>
      <c r="L2352" s="8">
        <f t="shared" si="1077"/>
        <v>1.0050380699999999</v>
      </c>
      <c r="M2352" s="142">
        <f t="shared" si="1089"/>
        <v>1.00559942</v>
      </c>
      <c r="N2352" s="142">
        <f t="shared" si="1084"/>
        <v>1.5278355935304915</v>
      </c>
      <c r="O2352" s="135">
        <f t="shared" si="1086"/>
        <v>1.53553293</v>
      </c>
      <c r="P2352" s="135">
        <f t="shared" si="1069"/>
        <v>551.73251864999997</v>
      </c>
      <c r="Q2352" s="190">
        <f t="shared" si="1081"/>
        <v>0</v>
      </c>
      <c r="R2352" s="191">
        <f t="shared" si="1078"/>
        <v>0</v>
      </c>
      <c r="S2352" s="135">
        <f t="shared" si="1070"/>
        <v>0</v>
      </c>
      <c r="T2352" s="145">
        <f t="shared" si="1079"/>
        <v>7.8600000000000003E-2</v>
      </c>
      <c r="U2352" s="143">
        <f t="shared" si="1085"/>
        <v>18</v>
      </c>
      <c r="V2352" s="143">
        <v>252</v>
      </c>
      <c r="W2352" s="142">
        <f t="shared" si="1071"/>
        <v>1.0054191960000001</v>
      </c>
      <c r="X2352" s="135">
        <f t="shared" si="1072"/>
        <v>2.9899466499999998</v>
      </c>
      <c r="Y2352" s="135">
        <f t="shared" si="1073"/>
        <v>0</v>
      </c>
      <c r="Z2352" s="148" t="str">
        <f t="shared" si="1082"/>
        <v>A+J=</v>
      </c>
      <c r="AA2352" s="140">
        <f t="shared" si="1083"/>
        <v>46407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4"/>
      <c r="DX2352" s="1"/>
      <c r="DY2352" s="1"/>
      <c r="DZ2352" s="1"/>
      <c r="EA2352" s="1"/>
      <c r="EB2352" s="1"/>
      <c r="EC2352" s="1"/>
    </row>
    <row r="2353" spans="1:133" ht="15" x14ac:dyDescent="0.2">
      <c r="A2353" s="134">
        <f t="shared" si="1074"/>
        <v>46406</v>
      </c>
      <c r="B2353" s="135">
        <f t="shared" si="1066"/>
        <v>555.04398689000004</v>
      </c>
      <c r="C2353" s="220">
        <f t="shared" si="1065"/>
        <v>359.3101182514369</v>
      </c>
      <c r="D2353" s="136">
        <f t="shared" si="1075"/>
        <v>6997.15</v>
      </c>
      <c r="E2353" s="137">
        <f t="shared" si="1087"/>
        <v>7036.33</v>
      </c>
      <c r="F2353" s="138">
        <f t="shared" si="1088"/>
        <v>46347</v>
      </c>
      <c r="G2353" s="139">
        <f t="shared" si="1067"/>
        <v>5.5994226220676957E-3</v>
      </c>
      <c r="H2353" s="140">
        <f t="shared" si="1080"/>
        <v>46407</v>
      </c>
      <c r="I2353" s="140">
        <f t="shared" si="1068"/>
        <v>46407</v>
      </c>
      <c r="J2353" s="141">
        <f t="shared" si="1076"/>
        <v>20</v>
      </c>
      <c r="K2353" s="141">
        <f t="shared" si="1090"/>
        <v>19</v>
      </c>
      <c r="L2353" s="8">
        <f t="shared" si="1077"/>
        <v>1.0053186999999999</v>
      </c>
      <c r="M2353" s="142">
        <f t="shared" si="1089"/>
        <v>1.00559942</v>
      </c>
      <c r="N2353" s="142">
        <f t="shared" si="1084"/>
        <v>1.5278355935304915</v>
      </c>
      <c r="O2353" s="135">
        <f t="shared" si="1086"/>
        <v>1.5359616899999999</v>
      </c>
      <c r="P2353" s="135">
        <f t="shared" si="1069"/>
        <v>551.88657646000001</v>
      </c>
      <c r="Q2353" s="190">
        <f t="shared" si="1081"/>
        <v>0</v>
      </c>
      <c r="R2353" s="191">
        <f t="shared" si="1078"/>
        <v>0</v>
      </c>
      <c r="S2353" s="135">
        <f t="shared" si="1070"/>
        <v>0</v>
      </c>
      <c r="T2353" s="145">
        <f t="shared" si="1079"/>
        <v>7.8600000000000003E-2</v>
      </c>
      <c r="U2353" s="143">
        <f t="shared" si="1085"/>
        <v>19</v>
      </c>
      <c r="V2353" s="143">
        <v>252</v>
      </c>
      <c r="W2353" s="142">
        <f t="shared" si="1071"/>
        <v>1.005721122</v>
      </c>
      <c r="X2353" s="135">
        <f t="shared" si="1072"/>
        <v>3.1574104300000001</v>
      </c>
      <c r="Y2353" s="135">
        <f t="shared" si="1073"/>
        <v>0</v>
      </c>
      <c r="Z2353" s="148" t="str">
        <f t="shared" si="1082"/>
        <v>A+J=</v>
      </c>
      <c r="AA2353" s="140">
        <f t="shared" si="1083"/>
        <v>46407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4"/>
      <c r="DX2353" s="1"/>
      <c r="DY2353" s="1"/>
      <c r="DZ2353" s="1"/>
      <c r="EA2353" s="1"/>
      <c r="EB2353" s="1"/>
      <c r="EC2353" s="1"/>
    </row>
    <row r="2354" spans="1:133" ht="15" x14ac:dyDescent="0.2">
      <c r="A2354" s="134">
        <f t="shared" si="1074"/>
        <v>46407</v>
      </c>
      <c r="B2354" s="135">
        <f t="shared" si="1066"/>
        <v>555.36569818000009</v>
      </c>
      <c r="C2354" s="220">
        <f t="shared" si="1065"/>
        <v>359.3101182514369</v>
      </c>
      <c r="D2354" s="136">
        <f t="shared" si="1075"/>
        <v>6997.15</v>
      </c>
      <c r="E2354" s="137">
        <f t="shared" si="1087"/>
        <v>7036.33</v>
      </c>
      <c r="F2354" s="138">
        <f t="shared" si="1088"/>
        <v>46347</v>
      </c>
      <c r="G2354" s="139">
        <f t="shared" si="1067"/>
        <v>5.5994226220676957E-3</v>
      </c>
      <c r="H2354" s="140">
        <f t="shared" si="1080"/>
        <v>46440</v>
      </c>
      <c r="I2354" s="140">
        <f t="shared" si="1068"/>
        <v>46407</v>
      </c>
      <c r="J2354" s="141">
        <f t="shared" si="1076"/>
        <v>20</v>
      </c>
      <c r="K2354" s="141">
        <f t="shared" si="1090"/>
        <v>20</v>
      </c>
      <c r="L2354" s="8">
        <f t="shared" si="1077"/>
        <v>1.00559942</v>
      </c>
      <c r="M2354" s="142">
        <f t="shared" si="1089"/>
        <v>1.00559942</v>
      </c>
      <c r="N2354" s="142">
        <f t="shared" si="1084"/>
        <v>1.5278355935304915</v>
      </c>
      <c r="O2354" s="135">
        <f t="shared" si="1086"/>
        <v>1.53639058</v>
      </c>
      <c r="P2354" s="135">
        <f t="shared" si="1069"/>
        <v>552.04068098000005</v>
      </c>
      <c r="Q2354" s="190">
        <f t="shared" si="1081"/>
        <v>77</v>
      </c>
      <c r="R2354" s="191">
        <f t="shared" si="1078"/>
        <v>3.0712057925451362E-2</v>
      </c>
      <c r="S2354" s="135">
        <f t="shared" si="1070"/>
        <v>16.95430537</v>
      </c>
      <c r="T2354" s="145">
        <f t="shared" si="1079"/>
        <v>7.8600000000000003E-2</v>
      </c>
      <c r="U2354" s="143">
        <f t="shared" si="1085"/>
        <v>20</v>
      </c>
      <c r="V2354" s="143">
        <v>252</v>
      </c>
      <c r="W2354" s="142">
        <f t="shared" si="1071"/>
        <v>1.006023138</v>
      </c>
      <c r="X2354" s="135">
        <f t="shared" si="1072"/>
        <v>3.3250172</v>
      </c>
      <c r="Y2354" s="135">
        <f t="shared" si="1073"/>
        <v>20.279322570000001</v>
      </c>
      <c r="Z2354" s="148" t="str">
        <f t="shared" si="1082"/>
        <v>A+J=</v>
      </c>
      <c r="AA2354" s="140">
        <f t="shared" si="1083"/>
        <v>46407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4"/>
      <c r="DX2354" s="1"/>
      <c r="DY2354" s="1"/>
      <c r="DZ2354" s="1"/>
      <c r="EA2354" s="1"/>
      <c r="EB2354" s="1"/>
      <c r="EC2354" s="1"/>
    </row>
    <row r="2355" spans="1:133" ht="15" x14ac:dyDescent="0.2">
      <c r="A2355" s="134">
        <f t="shared" si="1074"/>
        <v>46408</v>
      </c>
      <c r="B2355" s="135">
        <f t="shared" si="1066"/>
        <v>535.38939893999998</v>
      </c>
      <c r="C2355" s="220">
        <f t="shared" si="1065"/>
        <v>348.27496508745435</v>
      </c>
      <c r="D2355" s="136">
        <f t="shared" si="1075"/>
        <v>6997.15</v>
      </c>
      <c r="E2355" s="137">
        <f t="shared" si="1087"/>
        <v>7036.33</v>
      </c>
      <c r="F2355" s="138">
        <f t="shared" si="1088"/>
        <v>46376</v>
      </c>
      <c r="G2355" s="139">
        <f t="shared" si="1067"/>
        <v>5.5994226220676957E-3</v>
      </c>
      <c r="H2355" s="140">
        <f t="shared" si="1080"/>
        <v>46440</v>
      </c>
      <c r="I2355" s="140">
        <f t="shared" si="1068"/>
        <v>46440</v>
      </c>
      <c r="J2355" s="141">
        <f t="shared" si="1076"/>
        <v>21</v>
      </c>
      <c r="K2355" s="141">
        <f t="shared" si="1090"/>
        <v>1</v>
      </c>
      <c r="L2355" s="8">
        <f t="shared" si="1077"/>
        <v>1.0002659300000001</v>
      </c>
      <c r="M2355" s="142">
        <f t="shared" si="1089"/>
        <v>1.00559942</v>
      </c>
      <c r="N2355" s="142">
        <f t="shared" si="1084"/>
        <v>1.5363905867096179</v>
      </c>
      <c r="O2355" s="135">
        <f t="shared" si="1086"/>
        <v>1.53679915</v>
      </c>
      <c r="P2355" s="135">
        <f t="shared" si="1069"/>
        <v>535.22867030999998</v>
      </c>
      <c r="Q2355" s="190">
        <f t="shared" si="1081"/>
        <v>0</v>
      </c>
      <c r="R2355" s="191">
        <f t="shared" si="1078"/>
        <v>0</v>
      </c>
      <c r="S2355" s="135">
        <f t="shared" si="1070"/>
        <v>0</v>
      </c>
      <c r="T2355" s="145">
        <f t="shared" si="1079"/>
        <v>7.8600000000000003E-2</v>
      </c>
      <c r="U2355" s="143">
        <f t="shared" si="1085"/>
        <v>1</v>
      </c>
      <c r="V2355" s="143">
        <v>252</v>
      </c>
      <c r="W2355" s="142">
        <f t="shared" si="1071"/>
        <v>1.0003002990000001</v>
      </c>
      <c r="X2355" s="135">
        <f t="shared" si="1072"/>
        <v>0.16072863000000001</v>
      </c>
      <c r="Y2355" s="135">
        <f t="shared" si="1073"/>
        <v>0</v>
      </c>
      <c r="Z2355" s="148" t="str">
        <f t="shared" si="1082"/>
        <v>A+J=</v>
      </c>
      <c r="AA2355" s="140">
        <f t="shared" si="1083"/>
        <v>46440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4"/>
      <c r="DX2355" s="1"/>
      <c r="DY2355" s="1"/>
      <c r="DZ2355" s="1"/>
      <c r="EA2355" s="1"/>
      <c r="EB2355" s="1"/>
      <c r="EC2355" s="1"/>
    </row>
    <row r="2356" spans="1:133" ht="15" x14ac:dyDescent="0.2">
      <c r="A2356" s="134">
        <f t="shared" si="1074"/>
        <v>46409</v>
      </c>
      <c r="B2356" s="135">
        <f t="shared" si="1066"/>
        <v>535.69259371999999</v>
      </c>
      <c r="C2356" s="220">
        <f t="shared" si="1065"/>
        <v>348.27496508745435</v>
      </c>
      <c r="D2356" s="136">
        <f t="shared" si="1075"/>
        <v>6997.15</v>
      </c>
      <c r="E2356" s="137">
        <f t="shared" si="1087"/>
        <v>7036.33</v>
      </c>
      <c r="F2356" s="138">
        <f t="shared" si="1088"/>
        <v>46376</v>
      </c>
      <c r="G2356" s="139">
        <f t="shared" si="1067"/>
        <v>5.5994226220676957E-3</v>
      </c>
      <c r="H2356" s="140">
        <f t="shared" si="1080"/>
        <v>46440</v>
      </c>
      <c r="I2356" s="140">
        <f t="shared" si="1068"/>
        <v>46440</v>
      </c>
      <c r="J2356" s="141">
        <f t="shared" si="1076"/>
        <v>21</v>
      </c>
      <c r="K2356" s="141">
        <f t="shared" si="1090"/>
        <v>2</v>
      </c>
      <c r="L2356" s="8">
        <f t="shared" si="1077"/>
        <v>1.00053193</v>
      </c>
      <c r="M2356" s="142">
        <f t="shared" si="1089"/>
        <v>1.00559942</v>
      </c>
      <c r="N2356" s="142">
        <f t="shared" si="1084"/>
        <v>1.5363905867096179</v>
      </c>
      <c r="O2356" s="135">
        <f t="shared" si="1086"/>
        <v>1.5372078300000001</v>
      </c>
      <c r="P2356" s="135">
        <f t="shared" si="1069"/>
        <v>535.37100332</v>
      </c>
      <c r="Q2356" s="190">
        <f t="shared" si="1081"/>
        <v>0</v>
      </c>
      <c r="R2356" s="191">
        <f t="shared" si="1078"/>
        <v>0</v>
      </c>
      <c r="S2356" s="135">
        <f t="shared" si="1070"/>
        <v>0</v>
      </c>
      <c r="T2356" s="145">
        <f t="shared" si="1079"/>
        <v>7.8600000000000003E-2</v>
      </c>
      <c r="U2356" s="143">
        <f t="shared" si="1085"/>
        <v>2</v>
      </c>
      <c r="V2356" s="143">
        <v>252</v>
      </c>
      <c r="W2356" s="142">
        <f t="shared" si="1071"/>
        <v>1.0006006869999999</v>
      </c>
      <c r="X2356" s="135">
        <f t="shared" si="1072"/>
        <v>0.3215904</v>
      </c>
      <c r="Y2356" s="135">
        <f t="shared" si="1073"/>
        <v>0</v>
      </c>
      <c r="Z2356" s="148" t="str">
        <f t="shared" si="1082"/>
        <v>A+J=</v>
      </c>
      <c r="AA2356" s="140">
        <f t="shared" si="1083"/>
        <v>46440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4"/>
      <c r="DX2356" s="1"/>
      <c r="DY2356" s="1"/>
      <c r="DZ2356" s="1"/>
      <c r="EA2356" s="1"/>
      <c r="EB2356" s="1"/>
      <c r="EC2356" s="1"/>
    </row>
    <row r="2357" spans="1:133" ht="15" x14ac:dyDescent="0.2">
      <c r="A2357" s="134">
        <f t="shared" si="1074"/>
        <v>46410</v>
      </c>
      <c r="B2357" s="135">
        <f t="shared" si="1066"/>
        <v>535.99596108000003</v>
      </c>
      <c r="C2357" s="220">
        <f t="shared" si="1065"/>
        <v>348.27496508745435</v>
      </c>
      <c r="D2357" s="136">
        <f t="shared" si="1075"/>
        <v>6997.15</v>
      </c>
      <c r="E2357" s="137">
        <f t="shared" si="1087"/>
        <v>7036.33</v>
      </c>
      <c r="F2357" s="138">
        <f t="shared" si="1088"/>
        <v>46376</v>
      </c>
      <c r="G2357" s="139">
        <f t="shared" si="1067"/>
        <v>5.5994226220676957E-3</v>
      </c>
      <c r="H2357" s="140">
        <f t="shared" si="1080"/>
        <v>46440</v>
      </c>
      <c r="I2357" s="140">
        <f t="shared" si="1068"/>
        <v>46440</v>
      </c>
      <c r="J2357" s="141">
        <f t="shared" si="1076"/>
        <v>21</v>
      </c>
      <c r="K2357" s="141">
        <f t="shared" si="1090"/>
        <v>3</v>
      </c>
      <c r="L2357" s="8">
        <f t="shared" si="1077"/>
        <v>1.0007980000000001</v>
      </c>
      <c r="M2357" s="142">
        <f t="shared" si="1089"/>
        <v>1.00559942</v>
      </c>
      <c r="N2357" s="142">
        <f t="shared" si="1084"/>
        <v>1.5363905867096179</v>
      </c>
      <c r="O2357" s="135">
        <f t="shared" si="1086"/>
        <v>1.5376166200000001</v>
      </c>
      <c r="P2357" s="135">
        <f t="shared" si="1069"/>
        <v>535.51337464000005</v>
      </c>
      <c r="Q2357" s="190">
        <f t="shared" si="1081"/>
        <v>0</v>
      </c>
      <c r="R2357" s="191">
        <f t="shared" si="1078"/>
        <v>0</v>
      </c>
      <c r="S2357" s="135">
        <f t="shared" si="1070"/>
        <v>0</v>
      </c>
      <c r="T2357" s="145">
        <f t="shared" si="1079"/>
        <v>7.8600000000000003E-2</v>
      </c>
      <c r="U2357" s="143">
        <f t="shared" si="1085"/>
        <v>3</v>
      </c>
      <c r="V2357" s="143">
        <v>252</v>
      </c>
      <c r="W2357" s="142">
        <f t="shared" si="1071"/>
        <v>1.000901166</v>
      </c>
      <c r="X2357" s="135">
        <f t="shared" si="1072"/>
        <v>0.48258644000000001</v>
      </c>
      <c r="Y2357" s="135">
        <f t="shared" si="1073"/>
        <v>0</v>
      </c>
      <c r="Z2357" s="148" t="str">
        <f t="shared" si="1082"/>
        <v>A+J=</v>
      </c>
      <c r="AA2357" s="140">
        <f t="shared" si="1083"/>
        <v>46440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4"/>
      <c r="DX2357" s="1"/>
      <c r="DY2357" s="1"/>
      <c r="DZ2357" s="1"/>
      <c r="EA2357" s="1"/>
      <c r="EB2357" s="1"/>
      <c r="EC2357" s="1"/>
    </row>
    <row r="2358" spans="1:133" ht="15" x14ac:dyDescent="0.2">
      <c r="A2358" s="134">
        <f t="shared" si="1074"/>
        <v>46411</v>
      </c>
      <c r="B2358" s="135">
        <f t="shared" si="1066"/>
        <v>535.99596108000003</v>
      </c>
      <c r="C2358" s="220">
        <f t="shared" si="1065"/>
        <v>348.27496508745435</v>
      </c>
      <c r="D2358" s="136">
        <f t="shared" si="1075"/>
        <v>6997.15</v>
      </c>
      <c r="E2358" s="137">
        <f t="shared" si="1087"/>
        <v>7036.33</v>
      </c>
      <c r="F2358" s="138">
        <f t="shared" si="1088"/>
        <v>46376</v>
      </c>
      <c r="G2358" s="139">
        <f t="shared" si="1067"/>
        <v>5.5994226220676957E-3</v>
      </c>
      <c r="H2358" s="140">
        <f t="shared" si="1080"/>
        <v>46440</v>
      </c>
      <c r="I2358" s="140">
        <f t="shared" si="1068"/>
        <v>46440</v>
      </c>
      <c r="J2358" s="141">
        <f t="shared" si="1076"/>
        <v>21</v>
      </c>
      <c r="K2358" s="141">
        <f t="shared" si="1090"/>
        <v>3</v>
      </c>
      <c r="L2358" s="8">
        <f t="shared" si="1077"/>
        <v>1.0007980000000001</v>
      </c>
      <c r="M2358" s="142">
        <f t="shared" si="1089"/>
        <v>1.00559942</v>
      </c>
      <c r="N2358" s="142">
        <f t="shared" si="1084"/>
        <v>1.5363905867096179</v>
      </c>
      <c r="O2358" s="135">
        <f t="shared" si="1086"/>
        <v>1.5376166200000001</v>
      </c>
      <c r="P2358" s="135">
        <f t="shared" si="1069"/>
        <v>535.51337464000005</v>
      </c>
      <c r="Q2358" s="190">
        <f t="shared" si="1081"/>
        <v>0</v>
      </c>
      <c r="R2358" s="191">
        <f t="shared" si="1078"/>
        <v>0</v>
      </c>
      <c r="S2358" s="135">
        <f t="shared" si="1070"/>
        <v>0</v>
      </c>
      <c r="T2358" s="145">
        <f t="shared" si="1079"/>
        <v>7.8600000000000003E-2</v>
      </c>
      <c r="U2358" s="143">
        <f t="shared" si="1085"/>
        <v>3</v>
      </c>
      <c r="V2358" s="143">
        <v>252</v>
      </c>
      <c r="W2358" s="142">
        <f t="shared" si="1071"/>
        <v>1.000901166</v>
      </c>
      <c r="X2358" s="135">
        <f t="shared" si="1072"/>
        <v>0.48258644000000001</v>
      </c>
      <c r="Y2358" s="135">
        <f t="shared" si="1073"/>
        <v>0</v>
      </c>
      <c r="Z2358" s="148" t="str">
        <f t="shared" si="1082"/>
        <v>A+J=</v>
      </c>
      <c r="AA2358" s="140">
        <f t="shared" si="1083"/>
        <v>46440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4"/>
      <c r="DX2358" s="1"/>
      <c r="DY2358" s="1"/>
      <c r="DZ2358" s="1"/>
      <c r="EA2358" s="1"/>
      <c r="EB2358" s="1"/>
      <c r="EC2358" s="1"/>
    </row>
    <row r="2359" spans="1:133" ht="15" x14ac:dyDescent="0.2">
      <c r="A2359" s="134">
        <f t="shared" si="1074"/>
        <v>46412</v>
      </c>
      <c r="B2359" s="135">
        <f t="shared" si="1066"/>
        <v>535.99596108000003</v>
      </c>
      <c r="C2359" s="220">
        <f t="shared" si="1065"/>
        <v>348.27496508745435</v>
      </c>
      <c r="D2359" s="136">
        <f t="shared" si="1075"/>
        <v>6997.15</v>
      </c>
      <c r="E2359" s="137">
        <f t="shared" si="1087"/>
        <v>7036.33</v>
      </c>
      <c r="F2359" s="138">
        <f t="shared" si="1088"/>
        <v>46376</v>
      </c>
      <c r="G2359" s="139">
        <f t="shared" si="1067"/>
        <v>5.5994226220676957E-3</v>
      </c>
      <c r="H2359" s="140">
        <f t="shared" si="1080"/>
        <v>46440</v>
      </c>
      <c r="I2359" s="140">
        <f t="shared" si="1068"/>
        <v>46440</v>
      </c>
      <c r="J2359" s="141">
        <f t="shared" si="1076"/>
        <v>21</v>
      </c>
      <c r="K2359" s="141">
        <f t="shared" si="1090"/>
        <v>3</v>
      </c>
      <c r="L2359" s="8">
        <f t="shared" si="1077"/>
        <v>1.0007980000000001</v>
      </c>
      <c r="M2359" s="142">
        <f t="shared" si="1089"/>
        <v>1.00559942</v>
      </c>
      <c r="N2359" s="142">
        <f t="shared" si="1084"/>
        <v>1.5363905867096179</v>
      </c>
      <c r="O2359" s="135">
        <f t="shared" si="1086"/>
        <v>1.5376166200000001</v>
      </c>
      <c r="P2359" s="135">
        <f t="shared" si="1069"/>
        <v>535.51337464000005</v>
      </c>
      <c r="Q2359" s="190">
        <f t="shared" si="1081"/>
        <v>0</v>
      </c>
      <c r="R2359" s="191">
        <f t="shared" si="1078"/>
        <v>0</v>
      </c>
      <c r="S2359" s="135">
        <f t="shared" si="1070"/>
        <v>0</v>
      </c>
      <c r="T2359" s="145">
        <f t="shared" si="1079"/>
        <v>7.8600000000000003E-2</v>
      </c>
      <c r="U2359" s="143">
        <f t="shared" si="1085"/>
        <v>3</v>
      </c>
      <c r="V2359" s="143">
        <v>252</v>
      </c>
      <c r="W2359" s="142">
        <f t="shared" si="1071"/>
        <v>1.000901166</v>
      </c>
      <c r="X2359" s="135">
        <f t="shared" si="1072"/>
        <v>0.48258644000000001</v>
      </c>
      <c r="Y2359" s="135">
        <f t="shared" si="1073"/>
        <v>0</v>
      </c>
      <c r="Z2359" s="148" t="str">
        <f t="shared" si="1082"/>
        <v>A+J=</v>
      </c>
      <c r="AA2359" s="140">
        <f t="shared" si="1083"/>
        <v>46440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4"/>
      <c r="DX2359" s="1"/>
      <c r="DY2359" s="1"/>
      <c r="DZ2359" s="1"/>
      <c r="EA2359" s="1"/>
      <c r="EB2359" s="1"/>
      <c r="EC2359" s="1"/>
    </row>
    <row r="2360" spans="1:133" ht="15" x14ac:dyDescent="0.2">
      <c r="A2360" s="134">
        <f t="shared" si="1074"/>
        <v>46413</v>
      </c>
      <c r="B2360" s="135">
        <f t="shared" si="1066"/>
        <v>536.29950111000005</v>
      </c>
      <c r="C2360" s="220">
        <f t="shared" si="1065"/>
        <v>348.27496508745435</v>
      </c>
      <c r="D2360" s="136">
        <f t="shared" si="1075"/>
        <v>6997.15</v>
      </c>
      <c r="E2360" s="137">
        <f t="shared" si="1087"/>
        <v>7036.33</v>
      </c>
      <c r="F2360" s="138">
        <f t="shared" si="1088"/>
        <v>46376</v>
      </c>
      <c r="G2360" s="139">
        <f t="shared" si="1067"/>
        <v>5.5994226220676957E-3</v>
      </c>
      <c r="H2360" s="140">
        <f t="shared" si="1080"/>
        <v>46440</v>
      </c>
      <c r="I2360" s="140">
        <f t="shared" si="1068"/>
        <v>46440</v>
      </c>
      <c r="J2360" s="141">
        <f t="shared" si="1076"/>
        <v>21</v>
      </c>
      <c r="K2360" s="141">
        <f t="shared" si="1090"/>
        <v>4</v>
      </c>
      <c r="L2360" s="8">
        <f t="shared" si="1077"/>
        <v>1.00106414</v>
      </c>
      <c r="M2360" s="142">
        <f t="shared" si="1089"/>
        <v>1.00559942</v>
      </c>
      <c r="N2360" s="142">
        <f t="shared" si="1084"/>
        <v>1.5363905867096179</v>
      </c>
      <c r="O2360" s="135">
        <f t="shared" si="1086"/>
        <v>1.5380255199999999</v>
      </c>
      <c r="P2360" s="135">
        <f t="shared" si="1069"/>
        <v>535.65578428000003</v>
      </c>
      <c r="Q2360" s="190">
        <f t="shared" si="1081"/>
        <v>0</v>
      </c>
      <c r="R2360" s="191">
        <f t="shared" si="1078"/>
        <v>0</v>
      </c>
      <c r="S2360" s="135">
        <f t="shared" si="1070"/>
        <v>0</v>
      </c>
      <c r="T2360" s="145">
        <f t="shared" si="1079"/>
        <v>7.8600000000000003E-2</v>
      </c>
      <c r="U2360" s="143">
        <f t="shared" si="1085"/>
        <v>4</v>
      </c>
      <c r="V2360" s="143">
        <v>252</v>
      </c>
      <c r="W2360" s="142">
        <f t="shared" si="1071"/>
        <v>1.0012017360000001</v>
      </c>
      <c r="X2360" s="135">
        <f t="shared" si="1072"/>
        <v>0.64371683000000002</v>
      </c>
      <c r="Y2360" s="135">
        <f t="shared" si="1073"/>
        <v>0</v>
      </c>
      <c r="Z2360" s="148" t="str">
        <f t="shared" si="1082"/>
        <v>A+J=</v>
      </c>
      <c r="AA2360" s="140">
        <f t="shared" si="1083"/>
        <v>46440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4"/>
      <c r="DX2360" s="1"/>
      <c r="DY2360" s="1"/>
      <c r="DZ2360" s="1"/>
      <c r="EA2360" s="1"/>
      <c r="EB2360" s="1"/>
      <c r="EC2360" s="1"/>
    </row>
    <row r="2361" spans="1:133" ht="15" x14ac:dyDescent="0.2">
      <c r="A2361" s="134">
        <f t="shared" si="1074"/>
        <v>46414</v>
      </c>
      <c r="B2361" s="135">
        <f t="shared" si="1066"/>
        <v>536.60321280000005</v>
      </c>
      <c r="C2361" s="220">
        <f t="shared" si="1065"/>
        <v>348.27496508745435</v>
      </c>
      <c r="D2361" s="136">
        <f t="shared" si="1075"/>
        <v>6997.15</v>
      </c>
      <c r="E2361" s="137">
        <f t="shared" si="1087"/>
        <v>7036.33</v>
      </c>
      <c r="F2361" s="138">
        <f t="shared" si="1088"/>
        <v>46376</v>
      </c>
      <c r="G2361" s="139">
        <f t="shared" si="1067"/>
        <v>5.5994226220676957E-3</v>
      </c>
      <c r="H2361" s="140">
        <f t="shared" si="1080"/>
        <v>46440</v>
      </c>
      <c r="I2361" s="140">
        <f t="shared" si="1068"/>
        <v>46440</v>
      </c>
      <c r="J2361" s="141">
        <f t="shared" si="1076"/>
        <v>21</v>
      </c>
      <c r="K2361" s="141">
        <f t="shared" si="1090"/>
        <v>5</v>
      </c>
      <c r="L2361" s="8">
        <f t="shared" si="1077"/>
        <v>1.0013303600000001</v>
      </c>
      <c r="M2361" s="142">
        <f t="shared" si="1089"/>
        <v>1.00559942</v>
      </c>
      <c r="N2361" s="142">
        <f t="shared" si="1084"/>
        <v>1.5363905867096179</v>
      </c>
      <c r="O2361" s="135">
        <f t="shared" si="1086"/>
        <v>1.53843453</v>
      </c>
      <c r="P2361" s="135">
        <f t="shared" si="1069"/>
        <v>535.79823222000005</v>
      </c>
      <c r="Q2361" s="190">
        <f t="shared" si="1081"/>
        <v>0</v>
      </c>
      <c r="R2361" s="191">
        <f t="shared" si="1078"/>
        <v>0</v>
      </c>
      <c r="S2361" s="135">
        <f t="shared" si="1070"/>
        <v>0</v>
      </c>
      <c r="T2361" s="145">
        <f t="shared" si="1079"/>
        <v>7.8600000000000003E-2</v>
      </c>
      <c r="U2361" s="143">
        <f t="shared" si="1085"/>
        <v>5</v>
      </c>
      <c r="V2361" s="143">
        <v>252</v>
      </c>
      <c r="W2361" s="142">
        <f t="shared" si="1071"/>
        <v>1.0015023949999999</v>
      </c>
      <c r="X2361" s="135">
        <f t="shared" si="1072"/>
        <v>0.80498057999999995</v>
      </c>
      <c r="Y2361" s="135">
        <f t="shared" si="1073"/>
        <v>0</v>
      </c>
      <c r="Z2361" s="148" t="str">
        <f t="shared" si="1082"/>
        <v>A+J=</v>
      </c>
      <c r="AA2361" s="140">
        <f t="shared" si="1083"/>
        <v>46440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4"/>
      <c r="DX2361" s="1"/>
      <c r="DY2361" s="1"/>
      <c r="DZ2361" s="1"/>
      <c r="EA2361" s="1"/>
      <c r="EB2361" s="1"/>
      <c r="EC2361" s="1"/>
    </row>
    <row r="2362" spans="1:133" ht="15" x14ac:dyDescent="0.2">
      <c r="A2362" s="134">
        <f t="shared" si="1074"/>
        <v>46415</v>
      </c>
      <c r="B2362" s="135">
        <f t="shared" si="1066"/>
        <v>536.90709380999999</v>
      </c>
      <c r="C2362" s="220">
        <f t="shared" si="1065"/>
        <v>348.27496508745435</v>
      </c>
      <c r="D2362" s="136">
        <f t="shared" si="1075"/>
        <v>6997.15</v>
      </c>
      <c r="E2362" s="137">
        <f t="shared" si="1087"/>
        <v>7036.33</v>
      </c>
      <c r="F2362" s="138">
        <f t="shared" si="1088"/>
        <v>46376</v>
      </c>
      <c r="G2362" s="139">
        <f t="shared" si="1067"/>
        <v>5.5994226220676957E-3</v>
      </c>
      <c r="H2362" s="140">
        <f t="shared" si="1080"/>
        <v>46440</v>
      </c>
      <c r="I2362" s="140">
        <f t="shared" si="1068"/>
        <v>46440</v>
      </c>
      <c r="J2362" s="141">
        <f t="shared" si="1076"/>
        <v>21</v>
      </c>
      <c r="K2362" s="141">
        <f t="shared" si="1090"/>
        <v>6</v>
      </c>
      <c r="L2362" s="8">
        <f t="shared" si="1077"/>
        <v>1.00159664</v>
      </c>
      <c r="M2362" s="142">
        <f t="shared" si="1089"/>
        <v>1.00559942</v>
      </c>
      <c r="N2362" s="142">
        <f t="shared" si="1084"/>
        <v>1.5363905867096179</v>
      </c>
      <c r="O2362" s="135">
        <f t="shared" si="1086"/>
        <v>1.5388436400000001</v>
      </c>
      <c r="P2362" s="135">
        <f t="shared" si="1069"/>
        <v>535.94071498999995</v>
      </c>
      <c r="Q2362" s="190">
        <f t="shared" si="1081"/>
        <v>0</v>
      </c>
      <c r="R2362" s="191">
        <f t="shared" si="1078"/>
        <v>0</v>
      </c>
      <c r="S2362" s="135">
        <f t="shared" si="1070"/>
        <v>0</v>
      </c>
      <c r="T2362" s="145">
        <f t="shared" si="1079"/>
        <v>7.8600000000000003E-2</v>
      </c>
      <c r="U2362" s="143">
        <f t="shared" si="1085"/>
        <v>6</v>
      </c>
      <c r="V2362" s="143">
        <v>252</v>
      </c>
      <c r="W2362" s="142">
        <f t="shared" si="1071"/>
        <v>1.001803145</v>
      </c>
      <c r="X2362" s="135">
        <f t="shared" si="1072"/>
        <v>0.96637881999999997</v>
      </c>
      <c r="Y2362" s="135">
        <f t="shared" si="1073"/>
        <v>0</v>
      </c>
      <c r="Z2362" s="148" t="str">
        <f t="shared" si="1082"/>
        <v>A+J=</v>
      </c>
      <c r="AA2362" s="140">
        <f t="shared" si="1083"/>
        <v>46440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4"/>
      <c r="DX2362" s="1"/>
      <c r="DY2362" s="1"/>
      <c r="DZ2362" s="1"/>
      <c r="EA2362" s="1"/>
      <c r="EB2362" s="1"/>
      <c r="EC2362" s="1"/>
    </row>
    <row r="2363" spans="1:133" ht="15" x14ac:dyDescent="0.2">
      <c r="A2363" s="134">
        <f t="shared" si="1074"/>
        <v>46416</v>
      </c>
      <c r="B2363" s="135">
        <f t="shared" si="1066"/>
        <v>537.21115413999996</v>
      </c>
      <c r="C2363" s="220">
        <f t="shared" si="1065"/>
        <v>348.27496508745435</v>
      </c>
      <c r="D2363" s="136">
        <f t="shared" si="1075"/>
        <v>6997.15</v>
      </c>
      <c r="E2363" s="137">
        <f t="shared" si="1087"/>
        <v>7036.33</v>
      </c>
      <c r="F2363" s="138">
        <f t="shared" si="1088"/>
        <v>46376</v>
      </c>
      <c r="G2363" s="139">
        <f t="shared" si="1067"/>
        <v>5.5994226220676957E-3</v>
      </c>
      <c r="H2363" s="140">
        <f t="shared" si="1080"/>
        <v>46440</v>
      </c>
      <c r="I2363" s="140">
        <f t="shared" si="1068"/>
        <v>46440</v>
      </c>
      <c r="J2363" s="141">
        <f t="shared" si="1076"/>
        <v>21</v>
      </c>
      <c r="K2363" s="141">
        <f t="shared" si="1090"/>
        <v>7</v>
      </c>
      <c r="L2363" s="8">
        <f t="shared" si="1077"/>
        <v>1.0018629999999999</v>
      </c>
      <c r="M2363" s="142">
        <f t="shared" si="1089"/>
        <v>1.00559942</v>
      </c>
      <c r="N2363" s="142">
        <f t="shared" si="1084"/>
        <v>1.5363905867096179</v>
      </c>
      <c r="O2363" s="135">
        <f t="shared" si="1086"/>
        <v>1.53925288</v>
      </c>
      <c r="P2363" s="135">
        <f t="shared" si="1069"/>
        <v>536.08324303999996</v>
      </c>
      <c r="Q2363" s="190">
        <f t="shared" si="1081"/>
        <v>0</v>
      </c>
      <c r="R2363" s="191">
        <f t="shared" si="1078"/>
        <v>0</v>
      </c>
      <c r="S2363" s="135">
        <f t="shared" si="1070"/>
        <v>0</v>
      </c>
      <c r="T2363" s="145">
        <f t="shared" si="1079"/>
        <v>7.8600000000000003E-2</v>
      </c>
      <c r="U2363" s="143">
        <f t="shared" si="1085"/>
        <v>7</v>
      </c>
      <c r="V2363" s="143">
        <v>252</v>
      </c>
      <c r="W2363" s="142">
        <f t="shared" si="1071"/>
        <v>1.002103985</v>
      </c>
      <c r="X2363" s="135">
        <f t="shared" si="1072"/>
        <v>1.1279110999999999</v>
      </c>
      <c r="Y2363" s="135">
        <f t="shared" si="1073"/>
        <v>0</v>
      </c>
      <c r="Z2363" s="148" t="str">
        <f t="shared" si="1082"/>
        <v>A+J=</v>
      </c>
      <c r="AA2363" s="140">
        <f t="shared" si="1083"/>
        <v>46440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4"/>
      <c r="DX2363" s="1"/>
      <c r="DY2363" s="1"/>
      <c r="DZ2363" s="1"/>
      <c r="EA2363" s="1"/>
      <c r="EB2363" s="1"/>
      <c r="EC2363" s="1"/>
    </row>
    <row r="2364" spans="1:133" ht="15" x14ac:dyDescent="0.2">
      <c r="A2364" s="134">
        <f t="shared" si="1074"/>
        <v>46417</v>
      </c>
      <c r="B2364" s="135">
        <f t="shared" si="1066"/>
        <v>537.51537695000002</v>
      </c>
      <c r="C2364" s="220">
        <f t="shared" si="1065"/>
        <v>348.27496508745435</v>
      </c>
      <c r="D2364" s="136">
        <f t="shared" si="1075"/>
        <v>6997.15</v>
      </c>
      <c r="E2364" s="137">
        <f t="shared" si="1087"/>
        <v>7036.33</v>
      </c>
      <c r="F2364" s="138">
        <f t="shared" si="1088"/>
        <v>46376</v>
      </c>
      <c r="G2364" s="139">
        <f t="shared" si="1067"/>
        <v>5.5994226220676957E-3</v>
      </c>
      <c r="H2364" s="140">
        <f t="shared" si="1080"/>
        <v>46440</v>
      </c>
      <c r="I2364" s="140">
        <f t="shared" si="1068"/>
        <v>46440</v>
      </c>
      <c r="J2364" s="141">
        <f t="shared" si="1076"/>
        <v>21</v>
      </c>
      <c r="K2364" s="141">
        <f t="shared" si="1090"/>
        <v>8</v>
      </c>
      <c r="L2364" s="8">
        <f t="shared" si="1077"/>
        <v>1.0021294199999999</v>
      </c>
      <c r="M2364" s="142">
        <f t="shared" si="1089"/>
        <v>1.00559942</v>
      </c>
      <c r="N2364" s="142">
        <f t="shared" si="1084"/>
        <v>1.5363905867096179</v>
      </c>
      <c r="O2364" s="135">
        <f t="shared" si="1086"/>
        <v>1.5396622</v>
      </c>
      <c r="P2364" s="135">
        <f t="shared" si="1069"/>
        <v>536.22579895000001</v>
      </c>
      <c r="Q2364" s="190">
        <f t="shared" si="1081"/>
        <v>0</v>
      </c>
      <c r="R2364" s="191">
        <f t="shared" si="1078"/>
        <v>0</v>
      </c>
      <c r="S2364" s="135">
        <f t="shared" si="1070"/>
        <v>0</v>
      </c>
      <c r="T2364" s="145">
        <f t="shared" si="1079"/>
        <v>7.8600000000000003E-2</v>
      </c>
      <c r="U2364" s="143">
        <f t="shared" si="1085"/>
        <v>8</v>
      </c>
      <c r="V2364" s="143">
        <v>252</v>
      </c>
      <c r="W2364" s="142">
        <f t="shared" si="1071"/>
        <v>1.0024049159999999</v>
      </c>
      <c r="X2364" s="135">
        <f t="shared" si="1072"/>
        <v>1.2895779999999999</v>
      </c>
      <c r="Y2364" s="135">
        <f t="shared" si="1073"/>
        <v>0</v>
      </c>
      <c r="Z2364" s="148" t="str">
        <f t="shared" si="1082"/>
        <v>A+J=</v>
      </c>
      <c r="AA2364" s="140">
        <f t="shared" si="1083"/>
        <v>46440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4"/>
      <c r="DX2364" s="1"/>
      <c r="DY2364" s="1"/>
      <c r="DZ2364" s="1"/>
      <c r="EA2364" s="1"/>
      <c r="EB2364" s="1"/>
      <c r="EC2364" s="1"/>
    </row>
    <row r="2365" spans="1:133" ht="15" x14ac:dyDescent="0.2">
      <c r="A2365" s="134">
        <f t="shared" si="1074"/>
        <v>46418</v>
      </c>
      <c r="B2365" s="135">
        <f t="shared" si="1066"/>
        <v>537.51537695000002</v>
      </c>
      <c r="C2365" s="220">
        <f t="shared" si="1065"/>
        <v>348.27496508745435</v>
      </c>
      <c r="D2365" s="136">
        <f t="shared" si="1075"/>
        <v>6997.15</v>
      </c>
      <c r="E2365" s="137">
        <f t="shared" si="1087"/>
        <v>7036.33</v>
      </c>
      <c r="F2365" s="138">
        <f t="shared" si="1088"/>
        <v>46376</v>
      </c>
      <c r="G2365" s="139">
        <f t="shared" si="1067"/>
        <v>5.5994226220676957E-3</v>
      </c>
      <c r="H2365" s="140">
        <f t="shared" si="1080"/>
        <v>46440</v>
      </c>
      <c r="I2365" s="140">
        <f t="shared" si="1068"/>
        <v>46440</v>
      </c>
      <c r="J2365" s="141">
        <f t="shared" si="1076"/>
        <v>21</v>
      </c>
      <c r="K2365" s="141">
        <f t="shared" si="1090"/>
        <v>8</v>
      </c>
      <c r="L2365" s="8">
        <f t="shared" si="1077"/>
        <v>1.0021294199999999</v>
      </c>
      <c r="M2365" s="142">
        <f t="shared" si="1089"/>
        <v>1.00559942</v>
      </c>
      <c r="N2365" s="142">
        <f t="shared" si="1084"/>
        <v>1.5363905867096179</v>
      </c>
      <c r="O2365" s="135">
        <f t="shared" si="1086"/>
        <v>1.5396622</v>
      </c>
      <c r="P2365" s="135">
        <f t="shared" si="1069"/>
        <v>536.22579895000001</v>
      </c>
      <c r="Q2365" s="190">
        <f t="shared" si="1081"/>
        <v>0</v>
      </c>
      <c r="R2365" s="191">
        <f t="shared" si="1078"/>
        <v>0</v>
      </c>
      <c r="S2365" s="135">
        <f t="shared" si="1070"/>
        <v>0</v>
      </c>
      <c r="T2365" s="145">
        <f t="shared" si="1079"/>
        <v>7.8600000000000003E-2</v>
      </c>
      <c r="U2365" s="143">
        <f t="shared" si="1085"/>
        <v>8</v>
      </c>
      <c r="V2365" s="143">
        <v>252</v>
      </c>
      <c r="W2365" s="142">
        <f t="shared" si="1071"/>
        <v>1.0024049159999999</v>
      </c>
      <c r="X2365" s="135">
        <f t="shared" si="1072"/>
        <v>1.2895779999999999</v>
      </c>
      <c r="Y2365" s="135">
        <f t="shared" si="1073"/>
        <v>0</v>
      </c>
      <c r="Z2365" s="148" t="str">
        <f t="shared" si="1082"/>
        <v>A+J=</v>
      </c>
      <c r="AA2365" s="140">
        <f t="shared" si="1083"/>
        <v>46440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4"/>
      <c r="DX2365" s="1"/>
      <c r="DY2365" s="1"/>
      <c r="DZ2365" s="1"/>
      <c r="EA2365" s="1"/>
      <c r="EB2365" s="1"/>
      <c r="EC2365" s="1"/>
    </row>
    <row r="2366" spans="1:133" ht="15" x14ac:dyDescent="0.2">
      <c r="A2366" s="134">
        <f t="shared" si="1074"/>
        <v>46419</v>
      </c>
      <c r="B2366" s="135">
        <f t="shared" si="1066"/>
        <v>537.51537695000002</v>
      </c>
      <c r="C2366" s="220">
        <f t="shared" si="1065"/>
        <v>348.27496508745435</v>
      </c>
      <c r="D2366" s="136">
        <f t="shared" si="1075"/>
        <v>6997.15</v>
      </c>
      <c r="E2366" s="137">
        <f t="shared" si="1087"/>
        <v>7036.33</v>
      </c>
      <c r="F2366" s="138">
        <f t="shared" si="1088"/>
        <v>46376</v>
      </c>
      <c r="G2366" s="139">
        <f t="shared" si="1067"/>
        <v>5.5994226220676957E-3</v>
      </c>
      <c r="H2366" s="140">
        <f t="shared" si="1080"/>
        <v>46440</v>
      </c>
      <c r="I2366" s="140">
        <f t="shared" si="1068"/>
        <v>46440</v>
      </c>
      <c r="J2366" s="141">
        <f t="shared" si="1076"/>
        <v>21</v>
      </c>
      <c r="K2366" s="141">
        <f t="shared" si="1090"/>
        <v>8</v>
      </c>
      <c r="L2366" s="8">
        <f t="shared" si="1077"/>
        <v>1.0021294199999999</v>
      </c>
      <c r="M2366" s="142">
        <f t="shared" si="1089"/>
        <v>1.00559942</v>
      </c>
      <c r="N2366" s="142">
        <f t="shared" si="1084"/>
        <v>1.5363905867096179</v>
      </c>
      <c r="O2366" s="135">
        <f t="shared" si="1086"/>
        <v>1.5396622</v>
      </c>
      <c r="P2366" s="135">
        <f t="shared" si="1069"/>
        <v>536.22579895000001</v>
      </c>
      <c r="Q2366" s="190">
        <f t="shared" si="1081"/>
        <v>0</v>
      </c>
      <c r="R2366" s="191">
        <f t="shared" si="1078"/>
        <v>0</v>
      </c>
      <c r="S2366" s="135">
        <f t="shared" si="1070"/>
        <v>0</v>
      </c>
      <c r="T2366" s="145">
        <f t="shared" si="1079"/>
        <v>7.8600000000000003E-2</v>
      </c>
      <c r="U2366" s="143">
        <f t="shared" si="1085"/>
        <v>8</v>
      </c>
      <c r="V2366" s="143">
        <v>252</v>
      </c>
      <c r="W2366" s="142">
        <f t="shared" si="1071"/>
        <v>1.0024049159999999</v>
      </c>
      <c r="X2366" s="135">
        <f t="shared" si="1072"/>
        <v>1.2895779999999999</v>
      </c>
      <c r="Y2366" s="135">
        <f t="shared" si="1073"/>
        <v>0</v>
      </c>
      <c r="Z2366" s="148" t="str">
        <f t="shared" si="1082"/>
        <v>A+J=</v>
      </c>
      <c r="AA2366" s="140">
        <f t="shared" si="1083"/>
        <v>46440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4"/>
      <c r="DX2366" s="1"/>
      <c r="DY2366" s="1"/>
      <c r="DZ2366" s="1"/>
      <c r="EA2366" s="1"/>
      <c r="EB2366" s="1"/>
      <c r="EC2366" s="1"/>
    </row>
    <row r="2367" spans="1:133" ht="15" x14ac:dyDescent="0.2">
      <c r="A2367" s="134">
        <f t="shared" si="1074"/>
        <v>46420</v>
      </c>
      <c r="B2367" s="135">
        <f t="shared" si="1066"/>
        <v>537.8197792200001</v>
      </c>
      <c r="C2367" s="220">
        <f t="shared" si="1065"/>
        <v>348.27496508745435</v>
      </c>
      <c r="D2367" s="136">
        <f t="shared" si="1075"/>
        <v>6997.15</v>
      </c>
      <c r="E2367" s="137">
        <f t="shared" si="1087"/>
        <v>7036.33</v>
      </c>
      <c r="F2367" s="138">
        <f t="shared" si="1088"/>
        <v>46376</v>
      </c>
      <c r="G2367" s="139">
        <f t="shared" si="1067"/>
        <v>5.5994226220676957E-3</v>
      </c>
      <c r="H2367" s="140">
        <f t="shared" si="1080"/>
        <v>46440</v>
      </c>
      <c r="I2367" s="140">
        <f t="shared" si="1068"/>
        <v>46440</v>
      </c>
      <c r="J2367" s="141">
        <f t="shared" si="1076"/>
        <v>21</v>
      </c>
      <c r="K2367" s="141">
        <f t="shared" si="1090"/>
        <v>9</v>
      </c>
      <c r="L2367" s="8">
        <f t="shared" si="1077"/>
        <v>1.0023959200000001</v>
      </c>
      <c r="M2367" s="142">
        <f t="shared" si="1089"/>
        <v>1.00559942</v>
      </c>
      <c r="N2367" s="142">
        <f t="shared" si="1084"/>
        <v>1.5363905867096179</v>
      </c>
      <c r="O2367" s="135">
        <f t="shared" si="1086"/>
        <v>1.54007165</v>
      </c>
      <c r="P2367" s="135">
        <f t="shared" si="1069"/>
        <v>536.36840013000005</v>
      </c>
      <c r="Q2367" s="190">
        <f t="shared" si="1081"/>
        <v>0</v>
      </c>
      <c r="R2367" s="191">
        <f t="shared" si="1078"/>
        <v>0</v>
      </c>
      <c r="S2367" s="135">
        <f t="shared" si="1070"/>
        <v>0</v>
      </c>
      <c r="T2367" s="145">
        <f t="shared" si="1079"/>
        <v>7.8600000000000003E-2</v>
      </c>
      <c r="U2367" s="143">
        <f t="shared" si="1085"/>
        <v>9</v>
      </c>
      <c r="V2367" s="143">
        <v>252</v>
      </c>
      <c r="W2367" s="142">
        <f t="shared" si="1071"/>
        <v>1.002705937</v>
      </c>
      <c r="X2367" s="135">
        <f t="shared" si="1072"/>
        <v>1.4513790900000001</v>
      </c>
      <c r="Y2367" s="135">
        <f t="shared" si="1073"/>
        <v>0</v>
      </c>
      <c r="Z2367" s="148" t="str">
        <f t="shared" si="1082"/>
        <v>A+J=</v>
      </c>
      <c r="AA2367" s="140">
        <f t="shared" si="1083"/>
        <v>46440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4"/>
      <c r="DX2367" s="1"/>
      <c r="DY2367" s="1"/>
      <c r="DZ2367" s="1"/>
      <c r="EA2367" s="1"/>
      <c r="EB2367" s="1"/>
      <c r="EC2367" s="1"/>
    </row>
    <row r="2368" spans="1:133" ht="15" x14ac:dyDescent="0.2">
      <c r="A2368" s="134">
        <f t="shared" si="1074"/>
        <v>46421</v>
      </c>
      <c r="B2368" s="135">
        <f t="shared" si="1066"/>
        <v>538.12435406999998</v>
      </c>
      <c r="C2368" s="220">
        <f t="shared" si="1065"/>
        <v>348.27496508745435</v>
      </c>
      <c r="D2368" s="136">
        <f t="shared" si="1075"/>
        <v>6997.15</v>
      </c>
      <c r="E2368" s="137">
        <f t="shared" si="1087"/>
        <v>7036.33</v>
      </c>
      <c r="F2368" s="138">
        <f t="shared" si="1088"/>
        <v>46376</v>
      </c>
      <c r="G2368" s="139">
        <f t="shared" si="1067"/>
        <v>5.5994226220676957E-3</v>
      </c>
      <c r="H2368" s="140">
        <f t="shared" si="1080"/>
        <v>46440</v>
      </c>
      <c r="I2368" s="140">
        <f t="shared" si="1068"/>
        <v>46440</v>
      </c>
      <c r="J2368" s="141">
        <f t="shared" si="1076"/>
        <v>21</v>
      </c>
      <c r="K2368" s="141">
        <f t="shared" si="1090"/>
        <v>10</v>
      </c>
      <c r="L2368" s="8">
        <f t="shared" si="1077"/>
        <v>1.0026624900000001</v>
      </c>
      <c r="M2368" s="142">
        <f t="shared" si="1089"/>
        <v>1.00559942</v>
      </c>
      <c r="N2368" s="142">
        <f t="shared" si="1084"/>
        <v>1.5363905867096179</v>
      </c>
      <c r="O2368" s="135">
        <f t="shared" si="1086"/>
        <v>1.54048121</v>
      </c>
      <c r="P2368" s="135">
        <f t="shared" si="1069"/>
        <v>536.51103963000003</v>
      </c>
      <c r="Q2368" s="190">
        <f t="shared" si="1081"/>
        <v>0</v>
      </c>
      <c r="R2368" s="191">
        <f t="shared" si="1078"/>
        <v>0</v>
      </c>
      <c r="S2368" s="135">
        <f t="shared" si="1070"/>
        <v>0</v>
      </c>
      <c r="T2368" s="145">
        <f t="shared" si="1079"/>
        <v>7.8600000000000003E-2</v>
      </c>
      <c r="U2368" s="143">
        <f t="shared" si="1085"/>
        <v>10</v>
      </c>
      <c r="V2368" s="143">
        <v>252</v>
      </c>
      <c r="W2368" s="142">
        <f t="shared" si="1071"/>
        <v>1.003007048</v>
      </c>
      <c r="X2368" s="135">
        <f t="shared" si="1072"/>
        <v>1.6133144399999999</v>
      </c>
      <c r="Y2368" s="135">
        <f t="shared" si="1073"/>
        <v>0</v>
      </c>
      <c r="Z2368" s="148" t="str">
        <f t="shared" si="1082"/>
        <v>A+J=</v>
      </c>
      <c r="AA2368" s="140">
        <f t="shared" si="1083"/>
        <v>46440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4"/>
      <c r="DX2368" s="1"/>
      <c r="DY2368" s="1"/>
      <c r="DZ2368" s="1"/>
      <c r="EA2368" s="1"/>
      <c r="EB2368" s="1"/>
      <c r="EC2368" s="1"/>
    </row>
    <row r="2369" spans="1:133" ht="15" x14ac:dyDescent="0.2">
      <c r="A2369" s="134">
        <f t="shared" si="1074"/>
        <v>46422</v>
      </c>
      <c r="B2369" s="135">
        <f t="shared" si="1066"/>
        <v>538.42909858999997</v>
      </c>
      <c r="C2369" s="220">
        <f t="shared" si="1065"/>
        <v>348.27496508745435</v>
      </c>
      <c r="D2369" s="136">
        <f t="shared" si="1075"/>
        <v>6997.15</v>
      </c>
      <c r="E2369" s="137">
        <f t="shared" si="1087"/>
        <v>7036.33</v>
      </c>
      <c r="F2369" s="138">
        <f t="shared" si="1088"/>
        <v>46376</v>
      </c>
      <c r="G2369" s="139">
        <f t="shared" si="1067"/>
        <v>5.5994226220676957E-3</v>
      </c>
      <c r="H2369" s="140">
        <f t="shared" si="1080"/>
        <v>46440</v>
      </c>
      <c r="I2369" s="140">
        <f t="shared" si="1068"/>
        <v>46440</v>
      </c>
      <c r="J2369" s="141">
        <f t="shared" si="1076"/>
        <v>21</v>
      </c>
      <c r="K2369" s="141">
        <f t="shared" si="1090"/>
        <v>11</v>
      </c>
      <c r="L2369" s="8">
        <f t="shared" si="1077"/>
        <v>1.0029291300000001</v>
      </c>
      <c r="M2369" s="142">
        <f t="shared" si="1089"/>
        <v>1.00559942</v>
      </c>
      <c r="N2369" s="142">
        <f t="shared" si="1084"/>
        <v>1.5363905867096179</v>
      </c>
      <c r="O2369" s="135">
        <f t="shared" si="1086"/>
        <v>1.5408908699999999</v>
      </c>
      <c r="P2369" s="135">
        <f t="shared" si="1069"/>
        <v>536.65371395</v>
      </c>
      <c r="Q2369" s="190">
        <f t="shared" si="1081"/>
        <v>0</v>
      </c>
      <c r="R2369" s="191">
        <f t="shared" si="1078"/>
        <v>0</v>
      </c>
      <c r="S2369" s="135">
        <f t="shared" si="1070"/>
        <v>0</v>
      </c>
      <c r="T2369" s="145">
        <f t="shared" si="1079"/>
        <v>7.8600000000000003E-2</v>
      </c>
      <c r="U2369" s="143">
        <f t="shared" si="1085"/>
        <v>11</v>
      </c>
      <c r="V2369" s="143">
        <v>252</v>
      </c>
      <c r="W2369" s="142">
        <f t="shared" si="1071"/>
        <v>1.0033082499999999</v>
      </c>
      <c r="X2369" s="135">
        <f t="shared" si="1072"/>
        <v>1.77538464</v>
      </c>
      <c r="Y2369" s="135">
        <f t="shared" si="1073"/>
        <v>0</v>
      </c>
      <c r="Z2369" s="148" t="str">
        <f t="shared" si="1082"/>
        <v>A+J=</v>
      </c>
      <c r="AA2369" s="140">
        <f t="shared" si="1083"/>
        <v>46440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4"/>
      <c r="DX2369" s="1"/>
      <c r="DY2369" s="1"/>
      <c r="DZ2369" s="1"/>
      <c r="EA2369" s="1"/>
      <c r="EB2369" s="1"/>
      <c r="EC2369" s="1"/>
    </row>
    <row r="2370" spans="1:133" ht="15" x14ac:dyDescent="0.2">
      <c r="A2370" s="134">
        <f t="shared" si="1074"/>
        <v>46423</v>
      </c>
      <c r="B2370" s="135">
        <f t="shared" si="1066"/>
        <v>538.73401581999997</v>
      </c>
      <c r="C2370" s="220">
        <f t="shared" si="1065"/>
        <v>348.27496508745435</v>
      </c>
      <c r="D2370" s="136">
        <f t="shared" si="1075"/>
        <v>6997.15</v>
      </c>
      <c r="E2370" s="137">
        <f t="shared" si="1087"/>
        <v>7036.33</v>
      </c>
      <c r="F2370" s="138">
        <f t="shared" si="1088"/>
        <v>46376</v>
      </c>
      <c r="G2370" s="139">
        <f t="shared" si="1067"/>
        <v>5.5994226220676957E-3</v>
      </c>
      <c r="H2370" s="140">
        <f t="shared" si="1080"/>
        <v>46440</v>
      </c>
      <c r="I2370" s="140">
        <f t="shared" si="1068"/>
        <v>46440</v>
      </c>
      <c r="J2370" s="141">
        <f t="shared" si="1076"/>
        <v>21</v>
      </c>
      <c r="K2370" s="141">
        <f t="shared" si="1090"/>
        <v>12</v>
      </c>
      <c r="L2370" s="8">
        <f t="shared" si="1077"/>
        <v>1.0031958400000001</v>
      </c>
      <c r="M2370" s="142">
        <f t="shared" si="1089"/>
        <v>1.00559942</v>
      </c>
      <c r="N2370" s="142">
        <f t="shared" si="1084"/>
        <v>1.5363905867096179</v>
      </c>
      <c r="O2370" s="135">
        <f t="shared" si="1086"/>
        <v>1.54130064</v>
      </c>
      <c r="P2370" s="135">
        <f t="shared" si="1069"/>
        <v>536.79642658</v>
      </c>
      <c r="Q2370" s="190">
        <f t="shared" si="1081"/>
        <v>0</v>
      </c>
      <c r="R2370" s="191">
        <f t="shared" si="1078"/>
        <v>0</v>
      </c>
      <c r="S2370" s="135">
        <f t="shared" si="1070"/>
        <v>0</v>
      </c>
      <c r="T2370" s="145">
        <f t="shared" si="1079"/>
        <v>7.8600000000000003E-2</v>
      </c>
      <c r="U2370" s="143">
        <f t="shared" si="1085"/>
        <v>12</v>
      </c>
      <c r="V2370" s="143">
        <v>252</v>
      </c>
      <c r="W2370" s="142">
        <f t="shared" si="1071"/>
        <v>1.003609542</v>
      </c>
      <c r="X2370" s="135">
        <f t="shared" si="1072"/>
        <v>1.9375892400000001</v>
      </c>
      <c r="Y2370" s="135">
        <f t="shared" si="1073"/>
        <v>0</v>
      </c>
      <c r="Z2370" s="148" t="str">
        <f t="shared" si="1082"/>
        <v>A+J=</v>
      </c>
      <c r="AA2370" s="140">
        <f t="shared" si="1083"/>
        <v>46440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4"/>
      <c r="DX2370" s="1"/>
      <c r="DY2370" s="1"/>
      <c r="DZ2370" s="1"/>
      <c r="EA2370" s="1"/>
      <c r="EB2370" s="1"/>
      <c r="EC2370" s="1"/>
    </row>
    <row r="2371" spans="1:133" ht="15" x14ac:dyDescent="0.2">
      <c r="A2371" s="134">
        <f t="shared" si="1074"/>
        <v>46424</v>
      </c>
      <c r="B2371" s="135">
        <f t="shared" si="1066"/>
        <v>539.03910583000004</v>
      </c>
      <c r="C2371" s="220">
        <f t="shared" si="1065"/>
        <v>348.27496508745435</v>
      </c>
      <c r="D2371" s="136">
        <f t="shared" si="1075"/>
        <v>6997.15</v>
      </c>
      <c r="E2371" s="137">
        <f t="shared" si="1087"/>
        <v>7036.33</v>
      </c>
      <c r="F2371" s="138">
        <f t="shared" si="1088"/>
        <v>46376</v>
      </c>
      <c r="G2371" s="139">
        <f t="shared" si="1067"/>
        <v>5.5994226220676957E-3</v>
      </c>
      <c r="H2371" s="140">
        <f t="shared" si="1080"/>
        <v>46440</v>
      </c>
      <c r="I2371" s="140">
        <f t="shared" si="1068"/>
        <v>46440</v>
      </c>
      <c r="J2371" s="141">
        <f t="shared" si="1076"/>
        <v>21</v>
      </c>
      <c r="K2371" s="141">
        <f t="shared" si="1090"/>
        <v>13</v>
      </c>
      <c r="L2371" s="8">
        <f t="shared" si="1077"/>
        <v>1.0034626200000001</v>
      </c>
      <c r="M2371" s="142">
        <f t="shared" si="1089"/>
        <v>1.00559942</v>
      </c>
      <c r="N2371" s="142">
        <f t="shared" si="1084"/>
        <v>1.5363905867096179</v>
      </c>
      <c r="O2371" s="135">
        <f t="shared" si="1086"/>
        <v>1.5417105200000001</v>
      </c>
      <c r="P2371" s="135">
        <f t="shared" si="1069"/>
        <v>536.93917752000004</v>
      </c>
      <c r="Q2371" s="190">
        <f t="shared" si="1081"/>
        <v>0</v>
      </c>
      <c r="R2371" s="191">
        <f t="shared" si="1078"/>
        <v>0</v>
      </c>
      <c r="S2371" s="135">
        <f t="shared" si="1070"/>
        <v>0</v>
      </c>
      <c r="T2371" s="145">
        <f t="shared" si="1079"/>
        <v>7.8600000000000003E-2</v>
      </c>
      <c r="U2371" s="143">
        <f t="shared" si="1085"/>
        <v>13</v>
      </c>
      <c r="V2371" s="143">
        <v>252</v>
      </c>
      <c r="W2371" s="142">
        <f t="shared" si="1071"/>
        <v>1.0039109239999999</v>
      </c>
      <c r="X2371" s="135">
        <f t="shared" si="1072"/>
        <v>2.0999283100000001</v>
      </c>
      <c r="Y2371" s="135">
        <f t="shared" si="1073"/>
        <v>0</v>
      </c>
      <c r="Z2371" s="148" t="str">
        <f t="shared" si="1082"/>
        <v>A+J=</v>
      </c>
      <c r="AA2371" s="140">
        <f t="shared" si="1083"/>
        <v>46440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4"/>
      <c r="DX2371" s="1"/>
      <c r="DY2371" s="1"/>
      <c r="DZ2371" s="1"/>
      <c r="EA2371" s="1"/>
      <c r="EB2371" s="1"/>
      <c r="EC2371" s="1"/>
    </row>
    <row r="2372" spans="1:133" ht="15" x14ac:dyDescent="0.2">
      <c r="A2372" s="134">
        <f t="shared" si="1074"/>
        <v>46425</v>
      </c>
      <c r="B2372" s="135">
        <f t="shared" si="1066"/>
        <v>539.03910583000004</v>
      </c>
      <c r="C2372" s="220">
        <f t="shared" si="1065"/>
        <v>348.27496508745435</v>
      </c>
      <c r="D2372" s="136">
        <f t="shared" si="1075"/>
        <v>6997.15</v>
      </c>
      <c r="E2372" s="137">
        <f t="shared" si="1087"/>
        <v>7036.33</v>
      </c>
      <c r="F2372" s="138">
        <f t="shared" si="1088"/>
        <v>46376</v>
      </c>
      <c r="G2372" s="139">
        <f t="shared" si="1067"/>
        <v>5.5994226220676957E-3</v>
      </c>
      <c r="H2372" s="140">
        <f t="shared" si="1080"/>
        <v>46440</v>
      </c>
      <c r="I2372" s="140">
        <f t="shared" si="1068"/>
        <v>46440</v>
      </c>
      <c r="J2372" s="141">
        <f t="shared" si="1076"/>
        <v>21</v>
      </c>
      <c r="K2372" s="141">
        <f t="shared" si="1090"/>
        <v>13</v>
      </c>
      <c r="L2372" s="8">
        <f t="shared" si="1077"/>
        <v>1.0034626200000001</v>
      </c>
      <c r="M2372" s="142">
        <f t="shared" si="1089"/>
        <v>1.00559942</v>
      </c>
      <c r="N2372" s="142">
        <f t="shared" si="1084"/>
        <v>1.5363905867096179</v>
      </c>
      <c r="O2372" s="135">
        <f t="shared" si="1086"/>
        <v>1.5417105200000001</v>
      </c>
      <c r="P2372" s="135">
        <f t="shared" si="1069"/>
        <v>536.93917752000004</v>
      </c>
      <c r="Q2372" s="190">
        <f t="shared" si="1081"/>
        <v>0</v>
      </c>
      <c r="R2372" s="191">
        <f t="shared" si="1078"/>
        <v>0</v>
      </c>
      <c r="S2372" s="135">
        <f t="shared" si="1070"/>
        <v>0</v>
      </c>
      <c r="T2372" s="145">
        <f t="shared" si="1079"/>
        <v>7.8600000000000003E-2</v>
      </c>
      <c r="U2372" s="143">
        <f t="shared" si="1085"/>
        <v>13</v>
      </c>
      <c r="V2372" s="143">
        <v>252</v>
      </c>
      <c r="W2372" s="142">
        <f t="shared" si="1071"/>
        <v>1.0039109239999999</v>
      </c>
      <c r="X2372" s="135">
        <f t="shared" si="1072"/>
        <v>2.0999283100000001</v>
      </c>
      <c r="Y2372" s="135">
        <f t="shared" si="1073"/>
        <v>0</v>
      </c>
      <c r="Z2372" s="148" t="str">
        <f t="shared" si="1082"/>
        <v>A+J=</v>
      </c>
      <c r="AA2372" s="140">
        <f t="shared" si="1083"/>
        <v>46440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4"/>
      <c r="DX2372" s="1"/>
      <c r="DY2372" s="1"/>
      <c r="DZ2372" s="1"/>
      <c r="EA2372" s="1"/>
      <c r="EB2372" s="1"/>
      <c r="EC2372" s="1"/>
    </row>
    <row r="2373" spans="1:133" ht="15" x14ac:dyDescent="0.2">
      <c r="A2373" s="134">
        <f t="shared" si="1074"/>
        <v>46426</v>
      </c>
      <c r="B2373" s="135">
        <f t="shared" si="1066"/>
        <v>539.03910583000004</v>
      </c>
      <c r="C2373" s="220">
        <f t="shared" si="1065"/>
        <v>348.27496508745435</v>
      </c>
      <c r="D2373" s="136">
        <f t="shared" si="1075"/>
        <v>6997.15</v>
      </c>
      <c r="E2373" s="137">
        <f t="shared" si="1087"/>
        <v>7036.33</v>
      </c>
      <c r="F2373" s="138">
        <f t="shared" si="1088"/>
        <v>46376</v>
      </c>
      <c r="G2373" s="139">
        <f t="shared" si="1067"/>
        <v>5.5994226220676957E-3</v>
      </c>
      <c r="H2373" s="140">
        <f t="shared" si="1080"/>
        <v>46440</v>
      </c>
      <c r="I2373" s="140">
        <f t="shared" si="1068"/>
        <v>46440</v>
      </c>
      <c r="J2373" s="141">
        <f t="shared" si="1076"/>
        <v>21</v>
      </c>
      <c r="K2373" s="141">
        <f t="shared" si="1090"/>
        <v>13</v>
      </c>
      <c r="L2373" s="8">
        <f t="shared" si="1077"/>
        <v>1.0034626200000001</v>
      </c>
      <c r="M2373" s="142">
        <f t="shared" si="1089"/>
        <v>1.00559942</v>
      </c>
      <c r="N2373" s="142">
        <f t="shared" si="1084"/>
        <v>1.5363905867096179</v>
      </c>
      <c r="O2373" s="135">
        <f t="shared" si="1086"/>
        <v>1.5417105200000001</v>
      </c>
      <c r="P2373" s="135">
        <f t="shared" si="1069"/>
        <v>536.93917752000004</v>
      </c>
      <c r="Q2373" s="190">
        <f t="shared" si="1081"/>
        <v>0</v>
      </c>
      <c r="R2373" s="191">
        <f t="shared" si="1078"/>
        <v>0</v>
      </c>
      <c r="S2373" s="135">
        <f t="shared" si="1070"/>
        <v>0</v>
      </c>
      <c r="T2373" s="145">
        <f t="shared" si="1079"/>
        <v>7.8600000000000003E-2</v>
      </c>
      <c r="U2373" s="143">
        <f t="shared" si="1085"/>
        <v>13</v>
      </c>
      <c r="V2373" s="143">
        <v>252</v>
      </c>
      <c r="W2373" s="142">
        <f t="shared" si="1071"/>
        <v>1.0039109239999999</v>
      </c>
      <c r="X2373" s="135">
        <f t="shared" si="1072"/>
        <v>2.0999283100000001</v>
      </c>
      <c r="Y2373" s="135">
        <f t="shared" si="1073"/>
        <v>0</v>
      </c>
      <c r="Z2373" s="148" t="str">
        <f t="shared" si="1082"/>
        <v>A+J=</v>
      </c>
      <c r="AA2373" s="140">
        <f t="shared" si="1083"/>
        <v>46440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4"/>
      <c r="DX2373" s="1"/>
      <c r="DY2373" s="1"/>
      <c r="DZ2373" s="1"/>
      <c r="EA2373" s="1"/>
      <c r="EB2373" s="1"/>
      <c r="EC2373" s="1"/>
    </row>
    <row r="2374" spans="1:133" ht="15" x14ac:dyDescent="0.2">
      <c r="A2374" s="134">
        <f t="shared" si="1074"/>
        <v>46427</v>
      </c>
      <c r="B2374" s="135">
        <f t="shared" si="1066"/>
        <v>539.03910583000004</v>
      </c>
      <c r="C2374" s="220">
        <f t="shared" si="1065"/>
        <v>348.27496508745435</v>
      </c>
      <c r="D2374" s="136">
        <f t="shared" si="1075"/>
        <v>6997.15</v>
      </c>
      <c r="E2374" s="137">
        <f t="shared" si="1087"/>
        <v>7036.33</v>
      </c>
      <c r="F2374" s="138">
        <f t="shared" si="1088"/>
        <v>46376</v>
      </c>
      <c r="G2374" s="139">
        <f t="shared" si="1067"/>
        <v>5.5994226220676957E-3</v>
      </c>
      <c r="H2374" s="140">
        <f t="shared" si="1080"/>
        <v>46440</v>
      </c>
      <c r="I2374" s="140">
        <f t="shared" si="1068"/>
        <v>46440</v>
      </c>
      <c r="J2374" s="141">
        <f t="shared" si="1076"/>
        <v>21</v>
      </c>
      <c r="K2374" s="141">
        <f t="shared" si="1090"/>
        <v>13</v>
      </c>
      <c r="L2374" s="8">
        <f t="shared" si="1077"/>
        <v>1.0034626200000001</v>
      </c>
      <c r="M2374" s="142">
        <f t="shared" si="1089"/>
        <v>1.00559942</v>
      </c>
      <c r="N2374" s="142">
        <f t="shared" si="1084"/>
        <v>1.5363905867096179</v>
      </c>
      <c r="O2374" s="135">
        <f t="shared" si="1086"/>
        <v>1.5417105200000001</v>
      </c>
      <c r="P2374" s="135">
        <f t="shared" si="1069"/>
        <v>536.93917752000004</v>
      </c>
      <c r="Q2374" s="190">
        <f t="shared" si="1081"/>
        <v>0</v>
      </c>
      <c r="R2374" s="191">
        <f t="shared" si="1078"/>
        <v>0</v>
      </c>
      <c r="S2374" s="135">
        <f t="shared" si="1070"/>
        <v>0</v>
      </c>
      <c r="T2374" s="145">
        <f t="shared" si="1079"/>
        <v>7.8600000000000003E-2</v>
      </c>
      <c r="U2374" s="143">
        <f t="shared" si="1085"/>
        <v>13</v>
      </c>
      <c r="V2374" s="143">
        <v>252</v>
      </c>
      <c r="W2374" s="142">
        <f t="shared" si="1071"/>
        <v>1.0039109239999999</v>
      </c>
      <c r="X2374" s="135">
        <f t="shared" si="1072"/>
        <v>2.0999283100000001</v>
      </c>
      <c r="Y2374" s="135">
        <f t="shared" si="1073"/>
        <v>0</v>
      </c>
      <c r="Z2374" s="148" t="str">
        <f t="shared" si="1082"/>
        <v>A+J=</v>
      </c>
      <c r="AA2374" s="140">
        <f t="shared" si="1083"/>
        <v>46440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4"/>
      <c r="DX2374" s="1"/>
      <c r="DY2374" s="1"/>
      <c r="DZ2374" s="1"/>
      <c r="EA2374" s="1"/>
      <c r="EB2374" s="1"/>
      <c r="EC2374" s="1"/>
    </row>
    <row r="2375" spans="1:133" ht="15" x14ac:dyDescent="0.2">
      <c r="A2375" s="134">
        <f t="shared" si="1074"/>
        <v>46428</v>
      </c>
      <c r="B2375" s="135">
        <f t="shared" si="1066"/>
        <v>539.03910583000004</v>
      </c>
      <c r="C2375" s="220">
        <f t="shared" si="1065"/>
        <v>348.27496508745435</v>
      </c>
      <c r="D2375" s="136">
        <f t="shared" si="1075"/>
        <v>6997.15</v>
      </c>
      <c r="E2375" s="137">
        <f t="shared" si="1087"/>
        <v>7036.33</v>
      </c>
      <c r="F2375" s="138">
        <f t="shared" si="1088"/>
        <v>46376</v>
      </c>
      <c r="G2375" s="139">
        <f t="shared" si="1067"/>
        <v>5.5994226220676957E-3</v>
      </c>
      <c r="H2375" s="140">
        <f t="shared" si="1080"/>
        <v>46440</v>
      </c>
      <c r="I2375" s="140">
        <f t="shared" si="1068"/>
        <v>46440</v>
      </c>
      <c r="J2375" s="141">
        <f t="shared" si="1076"/>
        <v>21</v>
      </c>
      <c r="K2375" s="141">
        <f t="shared" si="1090"/>
        <v>13</v>
      </c>
      <c r="L2375" s="8">
        <f t="shared" si="1077"/>
        <v>1.0034626200000001</v>
      </c>
      <c r="M2375" s="142">
        <f t="shared" si="1089"/>
        <v>1.00559942</v>
      </c>
      <c r="N2375" s="142">
        <f t="shared" si="1084"/>
        <v>1.5363905867096179</v>
      </c>
      <c r="O2375" s="135">
        <f t="shared" si="1086"/>
        <v>1.5417105200000001</v>
      </c>
      <c r="P2375" s="135">
        <f t="shared" si="1069"/>
        <v>536.93917752000004</v>
      </c>
      <c r="Q2375" s="190">
        <f t="shared" si="1081"/>
        <v>0</v>
      </c>
      <c r="R2375" s="191">
        <f t="shared" si="1078"/>
        <v>0</v>
      </c>
      <c r="S2375" s="135">
        <f t="shared" si="1070"/>
        <v>0</v>
      </c>
      <c r="T2375" s="145">
        <f t="shared" si="1079"/>
        <v>7.8600000000000003E-2</v>
      </c>
      <c r="U2375" s="143">
        <f t="shared" si="1085"/>
        <v>13</v>
      </c>
      <c r="V2375" s="143">
        <v>252</v>
      </c>
      <c r="W2375" s="142">
        <f t="shared" si="1071"/>
        <v>1.0039109239999999</v>
      </c>
      <c r="X2375" s="135">
        <f t="shared" si="1072"/>
        <v>2.0999283100000001</v>
      </c>
      <c r="Y2375" s="135">
        <f t="shared" si="1073"/>
        <v>0</v>
      </c>
      <c r="Z2375" s="148" t="str">
        <f t="shared" si="1082"/>
        <v>A+J=</v>
      </c>
      <c r="AA2375" s="140">
        <f t="shared" si="1083"/>
        <v>46440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4"/>
      <c r="DX2375" s="1"/>
      <c r="DY2375" s="1"/>
      <c r="DZ2375" s="1"/>
      <c r="EA2375" s="1"/>
      <c r="EB2375" s="1"/>
      <c r="EC2375" s="1"/>
    </row>
    <row r="2376" spans="1:133" ht="15" x14ac:dyDescent="0.2">
      <c r="A2376" s="134">
        <f t="shared" si="1074"/>
        <v>46429</v>
      </c>
      <c r="B2376" s="135">
        <f t="shared" si="1066"/>
        <v>539.34436573999994</v>
      </c>
      <c r="C2376" s="220">
        <f t="shared" si="1065"/>
        <v>348.27496508745435</v>
      </c>
      <c r="D2376" s="136">
        <f t="shared" si="1075"/>
        <v>6997.15</v>
      </c>
      <c r="E2376" s="137">
        <f t="shared" si="1087"/>
        <v>7036.33</v>
      </c>
      <c r="F2376" s="138">
        <f t="shared" si="1088"/>
        <v>46376</v>
      </c>
      <c r="G2376" s="139">
        <f t="shared" si="1067"/>
        <v>5.5994226220676957E-3</v>
      </c>
      <c r="H2376" s="140">
        <f t="shared" si="1080"/>
        <v>46440</v>
      </c>
      <c r="I2376" s="140">
        <f t="shared" si="1068"/>
        <v>46440</v>
      </c>
      <c r="J2376" s="141">
        <f t="shared" si="1076"/>
        <v>21</v>
      </c>
      <c r="K2376" s="141">
        <f t="shared" si="1090"/>
        <v>14</v>
      </c>
      <c r="L2376" s="8">
        <f t="shared" si="1077"/>
        <v>1.0037294699999999</v>
      </c>
      <c r="M2376" s="142">
        <f t="shared" si="1089"/>
        <v>1.00559942</v>
      </c>
      <c r="N2376" s="142">
        <f t="shared" si="1084"/>
        <v>1.5363905867096179</v>
      </c>
      <c r="O2376" s="135">
        <f t="shared" si="1086"/>
        <v>1.5421205</v>
      </c>
      <c r="P2376" s="135">
        <f t="shared" si="1069"/>
        <v>537.08196328999998</v>
      </c>
      <c r="Q2376" s="190">
        <f t="shared" si="1081"/>
        <v>0</v>
      </c>
      <c r="R2376" s="191">
        <f t="shared" si="1078"/>
        <v>0</v>
      </c>
      <c r="S2376" s="135">
        <f t="shared" si="1070"/>
        <v>0</v>
      </c>
      <c r="T2376" s="145">
        <f t="shared" si="1079"/>
        <v>7.8600000000000003E-2</v>
      </c>
      <c r="U2376" s="143">
        <f t="shared" si="1085"/>
        <v>14</v>
      </c>
      <c r="V2376" s="143">
        <v>252</v>
      </c>
      <c r="W2376" s="142">
        <f t="shared" si="1071"/>
        <v>1.0042123970000001</v>
      </c>
      <c r="X2376" s="135">
        <f t="shared" si="1072"/>
        <v>2.2624024500000002</v>
      </c>
      <c r="Y2376" s="135">
        <f t="shared" si="1073"/>
        <v>0</v>
      </c>
      <c r="Z2376" s="148" t="str">
        <f t="shared" si="1082"/>
        <v>A+J=</v>
      </c>
      <c r="AA2376" s="140">
        <f t="shared" si="1083"/>
        <v>46440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4"/>
      <c r="DX2376" s="1"/>
      <c r="DY2376" s="1"/>
      <c r="DZ2376" s="1"/>
      <c r="EA2376" s="1"/>
      <c r="EB2376" s="1"/>
      <c r="EC2376" s="1"/>
    </row>
    <row r="2377" spans="1:133" ht="15" x14ac:dyDescent="0.2">
      <c r="A2377" s="134">
        <f t="shared" si="1074"/>
        <v>46430</v>
      </c>
      <c r="B2377" s="135">
        <f t="shared" si="1066"/>
        <v>539.64980260999994</v>
      </c>
      <c r="C2377" s="220">
        <f t="shared" ref="C2377:C2440" si="1091">C2376-(S2376/O2376)</f>
        <v>348.27496508745435</v>
      </c>
      <c r="D2377" s="136">
        <f t="shared" si="1075"/>
        <v>6997.15</v>
      </c>
      <c r="E2377" s="137">
        <f t="shared" si="1087"/>
        <v>7036.33</v>
      </c>
      <c r="F2377" s="138">
        <f t="shared" si="1088"/>
        <v>46376</v>
      </c>
      <c r="G2377" s="139">
        <f t="shared" si="1067"/>
        <v>5.5994226220676957E-3</v>
      </c>
      <c r="H2377" s="140">
        <f t="shared" si="1080"/>
        <v>46440</v>
      </c>
      <c r="I2377" s="140">
        <f t="shared" si="1068"/>
        <v>46440</v>
      </c>
      <c r="J2377" s="141">
        <f t="shared" si="1076"/>
        <v>21</v>
      </c>
      <c r="K2377" s="141">
        <f t="shared" si="1090"/>
        <v>15</v>
      </c>
      <c r="L2377" s="8">
        <f t="shared" si="1077"/>
        <v>1.00399639</v>
      </c>
      <c r="M2377" s="142">
        <f t="shared" si="1089"/>
        <v>1.00559942</v>
      </c>
      <c r="N2377" s="142">
        <f t="shared" si="1084"/>
        <v>1.5363905867096179</v>
      </c>
      <c r="O2377" s="135">
        <f t="shared" si="1086"/>
        <v>1.5425306000000001</v>
      </c>
      <c r="P2377" s="135">
        <f t="shared" si="1069"/>
        <v>537.22479085999998</v>
      </c>
      <c r="Q2377" s="190">
        <f t="shared" si="1081"/>
        <v>0</v>
      </c>
      <c r="R2377" s="191">
        <f t="shared" si="1078"/>
        <v>0</v>
      </c>
      <c r="S2377" s="135">
        <f t="shared" si="1070"/>
        <v>0</v>
      </c>
      <c r="T2377" s="145">
        <f t="shared" si="1079"/>
        <v>7.8600000000000003E-2</v>
      </c>
      <c r="U2377" s="143">
        <f t="shared" si="1085"/>
        <v>15</v>
      </c>
      <c r="V2377" s="143">
        <v>252</v>
      </c>
      <c r="W2377" s="142">
        <f t="shared" si="1071"/>
        <v>1.004513961</v>
      </c>
      <c r="X2377" s="135">
        <f t="shared" si="1072"/>
        <v>2.4250117499999999</v>
      </c>
      <c r="Y2377" s="135">
        <f t="shared" si="1073"/>
        <v>0</v>
      </c>
      <c r="Z2377" s="148" t="str">
        <f t="shared" si="1082"/>
        <v>A+J=</v>
      </c>
      <c r="AA2377" s="140">
        <f t="shared" si="1083"/>
        <v>46440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4"/>
      <c r="DX2377" s="1"/>
      <c r="DY2377" s="1"/>
      <c r="DZ2377" s="1"/>
      <c r="EA2377" s="1"/>
      <c r="EB2377" s="1"/>
      <c r="EC2377" s="1"/>
    </row>
    <row r="2378" spans="1:133" ht="15" x14ac:dyDescent="0.2">
      <c r="A2378" s="134">
        <f t="shared" si="1074"/>
        <v>46431</v>
      </c>
      <c r="B2378" s="135">
        <f t="shared" ref="B2378:B2441" si="1092">(P2378+X2378)</f>
        <v>539.95540898000002</v>
      </c>
      <c r="C2378" s="220">
        <f t="shared" si="1091"/>
        <v>348.27496508745435</v>
      </c>
      <c r="D2378" s="136">
        <f t="shared" si="1075"/>
        <v>6997.15</v>
      </c>
      <c r="E2378" s="137">
        <f t="shared" si="1087"/>
        <v>7036.33</v>
      </c>
      <c r="F2378" s="138">
        <f t="shared" si="1088"/>
        <v>46376</v>
      </c>
      <c r="G2378" s="139">
        <f t="shared" ref="G2378:G2441" si="1093">(E2378/D2378)-1</f>
        <v>5.5994226220676957E-3</v>
      </c>
      <c r="H2378" s="140">
        <f t="shared" si="1080"/>
        <v>46440</v>
      </c>
      <c r="I2378" s="140">
        <f t="shared" ref="I2378:I2441" si="1094">IF(A2378&gt;I2377,H2378,I2377)</f>
        <v>46440</v>
      </c>
      <c r="J2378" s="141">
        <f t="shared" si="1076"/>
        <v>21</v>
      </c>
      <c r="K2378" s="141">
        <f t="shared" si="1090"/>
        <v>16</v>
      </c>
      <c r="L2378" s="8">
        <f t="shared" si="1077"/>
        <v>1.00426338</v>
      </c>
      <c r="M2378" s="142">
        <f t="shared" si="1089"/>
        <v>1.00559942</v>
      </c>
      <c r="N2378" s="142">
        <f t="shared" si="1084"/>
        <v>1.5363905867096179</v>
      </c>
      <c r="O2378" s="135">
        <f t="shared" si="1086"/>
        <v>1.5429408</v>
      </c>
      <c r="P2378" s="135">
        <f t="shared" ref="P2378:P2441" si="1095">TRUNC(C2378*O2378,8)</f>
        <v>537.36765324999999</v>
      </c>
      <c r="Q2378" s="190">
        <f t="shared" si="1081"/>
        <v>0</v>
      </c>
      <c r="R2378" s="191">
        <f t="shared" si="1078"/>
        <v>0</v>
      </c>
      <c r="S2378" s="135">
        <f t="shared" ref="S2378:S2441" si="1096">IF(R2378&gt;0,TRUNC(R2378*P2378,8),0)</f>
        <v>0</v>
      </c>
      <c r="T2378" s="145">
        <f t="shared" si="1079"/>
        <v>7.8600000000000003E-2</v>
      </c>
      <c r="U2378" s="143">
        <f t="shared" si="1085"/>
        <v>16</v>
      </c>
      <c r="V2378" s="143">
        <v>252</v>
      </c>
      <c r="W2378" s="142">
        <f t="shared" ref="W2378:W2441" si="1097">ROUND((1+T2378)^TRUNC((U2378/V2378),9),9)</f>
        <v>1.0048156150000001</v>
      </c>
      <c r="X2378" s="135">
        <f t="shared" ref="X2378:X2441" si="1098">TRUNC((P2378*(W2378-1)),8)</f>
        <v>2.58775573</v>
      </c>
      <c r="Y2378" s="135">
        <f t="shared" ref="Y2378:Y2441" si="1099">IF(Q2378&gt;0,S2378+X2378,0)</f>
        <v>0</v>
      </c>
      <c r="Z2378" s="148" t="str">
        <f t="shared" si="1082"/>
        <v>A+J=</v>
      </c>
      <c r="AA2378" s="140">
        <f t="shared" si="1083"/>
        <v>46440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4"/>
      <c r="DX2378" s="1"/>
      <c r="DY2378" s="1"/>
      <c r="DZ2378" s="1"/>
      <c r="EA2378" s="1"/>
      <c r="EB2378" s="1"/>
      <c r="EC2378" s="1"/>
    </row>
    <row r="2379" spans="1:133" ht="15" x14ac:dyDescent="0.2">
      <c r="A2379" s="134">
        <f t="shared" ref="A2379:A2442" si="1100">(A2378+1)</f>
        <v>46432</v>
      </c>
      <c r="B2379" s="135">
        <f t="shared" si="1092"/>
        <v>539.95540898000002</v>
      </c>
      <c r="C2379" s="220">
        <f t="shared" si="1091"/>
        <v>348.27496508745435</v>
      </c>
      <c r="D2379" s="136">
        <f t="shared" ref="D2379:D2442" si="1101">IF(E2379=E2378,D2378,E2378)</f>
        <v>6997.15</v>
      </c>
      <c r="E2379" s="137">
        <f t="shared" si="1087"/>
        <v>7036.33</v>
      </c>
      <c r="F2379" s="138">
        <f t="shared" si="1088"/>
        <v>46376</v>
      </c>
      <c r="G2379" s="139">
        <f t="shared" si="1093"/>
        <v>5.5994226220676957E-3</v>
      </c>
      <c r="H2379" s="140">
        <f t="shared" si="1080"/>
        <v>46440</v>
      </c>
      <c r="I2379" s="140">
        <f t="shared" si="1094"/>
        <v>46440</v>
      </c>
      <c r="J2379" s="141">
        <f t="shared" ref="J2379:J2442" si="1102">IF(I2379=I2378,J2378,NETWORKDAYS(I2378,I2379,$AD$148:$AD$502)-1)</f>
        <v>21</v>
      </c>
      <c r="K2379" s="141">
        <f t="shared" si="1090"/>
        <v>16</v>
      </c>
      <c r="L2379" s="8">
        <f t="shared" ref="L2379:L2442" si="1103">IF(E2379&lt;D2379,1,TRUNC((E2379/D2379)^TRUNC((K2379/J2379),9),8))</f>
        <v>1.00426338</v>
      </c>
      <c r="M2379" s="142">
        <f t="shared" si="1089"/>
        <v>1.00559942</v>
      </c>
      <c r="N2379" s="142">
        <f t="shared" si="1084"/>
        <v>1.5363905867096179</v>
      </c>
      <c r="O2379" s="135">
        <f t="shared" si="1086"/>
        <v>1.5429408</v>
      </c>
      <c r="P2379" s="135">
        <f t="shared" si="1095"/>
        <v>537.36765324999999</v>
      </c>
      <c r="Q2379" s="190">
        <f t="shared" si="1081"/>
        <v>0</v>
      </c>
      <c r="R2379" s="191">
        <f t="shared" ref="R2379:R2442" si="1104">IF(Q2379&gt;0,VLOOKUP($A2379,$AD$10:$AI$140,6),0)</f>
        <v>0</v>
      </c>
      <c r="S2379" s="135">
        <f t="shared" si="1096"/>
        <v>0</v>
      </c>
      <c r="T2379" s="145">
        <f t="shared" ref="T2379:T2442" si="1105">(T2378)</f>
        <v>7.8600000000000003E-2</v>
      </c>
      <c r="U2379" s="143">
        <f t="shared" si="1085"/>
        <v>16</v>
      </c>
      <c r="V2379" s="143">
        <v>252</v>
      </c>
      <c r="W2379" s="142">
        <f t="shared" si="1097"/>
        <v>1.0048156150000001</v>
      </c>
      <c r="X2379" s="135">
        <f t="shared" si="1098"/>
        <v>2.58775573</v>
      </c>
      <c r="Y2379" s="135">
        <f t="shared" si="1099"/>
        <v>0</v>
      </c>
      <c r="Z2379" s="148" t="str">
        <f t="shared" si="1082"/>
        <v>A+J=</v>
      </c>
      <c r="AA2379" s="140">
        <f t="shared" si="1083"/>
        <v>46440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4"/>
      <c r="DX2379" s="1"/>
      <c r="DY2379" s="1"/>
      <c r="DZ2379" s="1"/>
      <c r="EA2379" s="1"/>
      <c r="EB2379" s="1"/>
      <c r="EC2379" s="1"/>
    </row>
    <row r="2380" spans="1:133" ht="15" x14ac:dyDescent="0.2">
      <c r="A2380" s="134">
        <f t="shared" si="1100"/>
        <v>46433</v>
      </c>
      <c r="B2380" s="135">
        <f t="shared" si="1092"/>
        <v>539.95540898000002</v>
      </c>
      <c r="C2380" s="220">
        <f t="shared" si="1091"/>
        <v>348.27496508745435</v>
      </c>
      <c r="D2380" s="136">
        <f t="shared" si="1101"/>
        <v>6997.15</v>
      </c>
      <c r="E2380" s="137">
        <f t="shared" si="1087"/>
        <v>7036.33</v>
      </c>
      <c r="F2380" s="138">
        <f t="shared" si="1088"/>
        <v>46376</v>
      </c>
      <c r="G2380" s="139">
        <f t="shared" si="1093"/>
        <v>5.5994226220676957E-3</v>
      </c>
      <c r="H2380" s="140">
        <f t="shared" ref="H2380:H2443" si="1106">IF(DAY(A2380)=H$9,VLOOKUP(A2380,AH$118:AN$450,4),H2379)</f>
        <v>46440</v>
      </c>
      <c r="I2380" s="140">
        <f t="shared" si="1094"/>
        <v>46440</v>
      </c>
      <c r="J2380" s="141">
        <f t="shared" si="1102"/>
        <v>21</v>
      </c>
      <c r="K2380" s="141">
        <f t="shared" si="1090"/>
        <v>16</v>
      </c>
      <c r="L2380" s="8">
        <f t="shared" si="1103"/>
        <v>1.00426338</v>
      </c>
      <c r="M2380" s="142">
        <f t="shared" si="1089"/>
        <v>1.00559942</v>
      </c>
      <c r="N2380" s="142">
        <f t="shared" si="1084"/>
        <v>1.5363905867096179</v>
      </c>
      <c r="O2380" s="135">
        <f t="shared" si="1086"/>
        <v>1.5429408</v>
      </c>
      <c r="P2380" s="135">
        <f t="shared" si="1095"/>
        <v>537.36765324999999</v>
      </c>
      <c r="Q2380" s="190">
        <f t="shared" ref="Q2380:Q2443" si="1107">IF(VLOOKUP(A2380,AD$10:AK$140,8)=VLOOKUP(A2379,AD$10:AK$140,8),0,VLOOKUP(A2380,AD$10:AK$140,8))</f>
        <v>0</v>
      </c>
      <c r="R2380" s="191">
        <f t="shared" si="1104"/>
        <v>0</v>
      </c>
      <c r="S2380" s="135">
        <f t="shared" si="1096"/>
        <v>0</v>
      </c>
      <c r="T2380" s="145">
        <f t="shared" si="1105"/>
        <v>7.8600000000000003E-2</v>
      </c>
      <c r="U2380" s="143">
        <f t="shared" si="1085"/>
        <v>16</v>
      </c>
      <c r="V2380" s="143">
        <v>252</v>
      </c>
      <c r="W2380" s="142">
        <f t="shared" si="1097"/>
        <v>1.0048156150000001</v>
      </c>
      <c r="X2380" s="135">
        <f t="shared" si="1098"/>
        <v>2.58775573</v>
      </c>
      <c r="Y2380" s="135">
        <f t="shared" si="1099"/>
        <v>0</v>
      </c>
      <c r="Z2380" s="148" t="str">
        <f t="shared" ref="Z2380:Z2443" si="1108">IF($Q2379&gt;0,VLOOKUP($A2379,$AD$10:$AM$140,9),Z2379)</f>
        <v>A+J=</v>
      </c>
      <c r="AA2380" s="140">
        <f t="shared" ref="AA2380:AA2443" si="1109">IF($Q2379&gt;0,VLOOKUP($A2379,$AD$10:$AM$140,10),AA2379)</f>
        <v>46440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4"/>
      <c r="DX2380" s="1"/>
      <c r="DY2380" s="1"/>
      <c r="DZ2380" s="1"/>
      <c r="EA2380" s="1"/>
      <c r="EB2380" s="1"/>
      <c r="EC2380" s="1"/>
    </row>
    <row r="2381" spans="1:133" ht="15" x14ac:dyDescent="0.2">
      <c r="A2381" s="134">
        <f t="shared" si="1100"/>
        <v>46434</v>
      </c>
      <c r="B2381" s="135">
        <f t="shared" si="1092"/>
        <v>540.26119244999995</v>
      </c>
      <c r="C2381" s="220">
        <f t="shared" si="1091"/>
        <v>348.27496508745435</v>
      </c>
      <c r="D2381" s="136">
        <f t="shared" si="1101"/>
        <v>6997.15</v>
      </c>
      <c r="E2381" s="137">
        <f t="shared" si="1087"/>
        <v>7036.33</v>
      </c>
      <c r="F2381" s="138">
        <f t="shared" si="1088"/>
        <v>46376</v>
      </c>
      <c r="G2381" s="139">
        <f t="shared" si="1093"/>
        <v>5.5994226220676957E-3</v>
      </c>
      <c r="H2381" s="140">
        <f t="shared" si="1106"/>
        <v>46440</v>
      </c>
      <c r="I2381" s="140">
        <f t="shared" si="1094"/>
        <v>46440</v>
      </c>
      <c r="J2381" s="141">
        <f t="shared" si="1102"/>
        <v>21</v>
      </c>
      <c r="K2381" s="141">
        <f t="shared" si="1090"/>
        <v>17</v>
      </c>
      <c r="L2381" s="8">
        <f t="shared" si="1103"/>
        <v>1.0045304500000001</v>
      </c>
      <c r="M2381" s="142">
        <f t="shared" si="1089"/>
        <v>1.00559942</v>
      </c>
      <c r="N2381" s="142">
        <f t="shared" si="1084"/>
        <v>1.5363905867096179</v>
      </c>
      <c r="O2381" s="135">
        <f t="shared" si="1086"/>
        <v>1.5433511200000001</v>
      </c>
      <c r="P2381" s="135">
        <f t="shared" si="1095"/>
        <v>537.51055742999995</v>
      </c>
      <c r="Q2381" s="190">
        <f t="shared" si="1107"/>
        <v>0</v>
      </c>
      <c r="R2381" s="191">
        <f t="shared" si="1104"/>
        <v>0</v>
      </c>
      <c r="S2381" s="135">
        <f t="shared" si="1096"/>
        <v>0</v>
      </c>
      <c r="T2381" s="145">
        <f t="shared" si="1105"/>
        <v>7.8600000000000003E-2</v>
      </c>
      <c r="U2381" s="143">
        <f t="shared" si="1085"/>
        <v>17</v>
      </c>
      <c r="V2381" s="143">
        <v>252</v>
      </c>
      <c r="W2381" s="142">
        <f t="shared" si="1097"/>
        <v>1.0051173600000001</v>
      </c>
      <c r="X2381" s="135">
        <f t="shared" si="1098"/>
        <v>2.7506350199999998</v>
      </c>
      <c r="Y2381" s="135">
        <f t="shared" si="1099"/>
        <v>0</v>
      </c>
      <c r="Z2381" s="148" t="str">
        <f t="shared" si="1108"/>
        <v>A+J=</v>
      </c>
      <c r="AA2381" s="140">
        <f t="shared" si="1109"/>
        <v>46440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4"/>
      <c r="DX2381" s="1"/>
      <c r="DY2381" s="1"/>
      <c r="DZ2381" s="1"/>
      <c r="EA2381" s="1"/>
      <c r="EB2381" s="1"/>
      <c r="EC2381" s="1"/>
    </row>
    <row r="2382" spans="1:133" ht="15" x14ac:dyDescent="0.2">
      <c r="A2382" s="134">
        <f t="shared" si="1100"/>
        <v>46435</v>
      </c>
      <c r="B2382" s="135">
        <f t="shared" si="1092"/>
        <v>540.56714611000007</v>
      </c>
      <c r="C2382" s="220">
        <f t="shared" si="1091"/>
        <v>348.27496508745435</v>
      </c>
      <c r="D2382" s="136">
        <f t="shared" si="1101"/>
        <v>6997.15</v>
      </c>
      <c r="E2382" s="137">
        <f t="shared" si="1087"/>
        <v>7036.33</v>
      </c>
      <c r="F2382" s="138">
        <f t="shared" si="1088"/>
        <v>46376</v>
      </c>
      <c r="G2382" s="139">
        <f t="shared" si="1093"/>
        <v>5.5994226220676957E-3</v>
      </c>
      <c r="H2382" s="140">
        <f t="shared" si="1106"/>
        <v>46440</v>
      </c>
      <c r="I2382" s="140">
        <f t="shared" si="1094"/>
        <v>46440</v>
      </c>
      <c r="J2382" s="141">
        <f t="shared" si="1102"/>
        <v>21</v>
      </c>
      <c r="K2382" s="141">
        <f t="shared" si="1090"/>
        <v>18</v>
      </c>
      <c r="L2382" s="8">
        <f t="shared" si="1103"/>
        <v>1.00479758</v>
      </c>
      <c r="M2382" s="142">
        <f t="shared" si="1089"/>
        <v>1.00559942</v>
      </c>
      <c r="N2382" s="142">
        <f t="shared" si="1084"/>
        <v>1.5363905867096179</v>
      </c>
      <c r="O2382" s="135">
        <f t="shared" si="1086"/>
        <v>1.54376154</v>
      </c>
      <c r="P2382" s="135">
        <f t="shared" si="1095"/>
        <v>537.65349644000003</v>
      </c>
      <c r="Q2382" s="190">
        <f t="shared" si="1107"/>
        <v>0</v>
      </c>
      <c r="R2382" s="191">
        <f t="shared" si="1104"/>
        <v>0</v>
      </c>
      <c r="S2382" s="135">
        <f t="shared" si="1096"/>
        <v>0</v>
      </c>
      <c r="T2382" s="145">
        <f t="shared" si="1105"/>
        <v>7.8600000000000003E-2</v>
      </c>
      <c r="U2382" s="143">
        <f t="shared" si="1085"/>
        <v>18</v>
      </c>
      <c r="V2382" s="143">
        <v>252</v>
      </c>
      <c r="W2382" s="142">
        <f t="shared" si="1097"/>
        <v>1.0054191960000001</v>
      </c>
      <c r="X2382" s="135">
        <f t="shared" si="1098"/>
        <v>2.9136496699999999</v>
      </c>
      <c r="Y2382" s="135">
        <f t="shared" si="1099"/>
        <v>0</v>
      </c>
      <c r="Z2382" s="148" t="str">
        <f t="shared" si="1108"/>
        <v>A+J=</v>
      </c>
      <c r="AA2382" s="140">
        <f t="shared" si="1109"/>
        <v>46440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4"/>
      <c r="DX2382" s="1"/>
      <c r="DY2382" s="1"/>
      <c r="DZ2382" s="1"/>
      <c r="EA2382" s="1"/>
      <c r="EB2382" s="1"/>
      <c r="EC2382" s="1"/>
    </row>
    <row r="2383" spans="1:133" ht="15" x14ac:dyDescent="0.2">
      <c r="A2383" s="134">
        <f t="shared" si="1100"/>
        <v>46436</v>
      </c>
      <c r="B2383" s="135">
        <f t="shared" si="1092"/>
        <v>540.87327649999997</v>
      </c>
      <c r="C2383" s="220">
        <f t="shared" si="1091"/>
        <v>348.27496508745435</v>
      </c>
      <c r="D2383" s="136">
        <f t="shared" si="1101"/>
        <v>6997.15</v>
      </c>
      <c r="E2383" s="137">
        <f t="shared" si="1087"/>
        <v>7036.33</v>
      </c>
      <c r="F2383" s="138">
        <f t="shared" si="1088"/>
        <v>46376</v>
      </c>
      <c r="G2383" s="139">
        <f t="shared" si="1093"/>
        <v>5.5994226220676957E-3</v>
      </c>
      <c r="H2383" s="140">
        <f t="shared" si="1106"/>
        <v>46440</v>
      </c>
      <c r="I2383" s="140">
        <f t="shared" si="1094"/>
        <v>46440</v>
      </c>
      <c r="J2383" s="141">
        <f t="shared" si="1102"/>
        <v>21</v>
      </c>
      <c r="K2383" s="141">
        <f t="shared" si="1090"/>
        <v>19</v>
      </c>
      <c r="L2383" s="8">
        <f t="shared" si="1103"/>
        <v>1.00506479</v>
      </c>
      <c r="M2383" s="142">
        <f t="shared" si="1089"/>
        <v>1.00559942</v>
      </c>
      <c r="N2383" s="142">
        <f t="shared" si="1084"/>
        <v>1.5363905867096179</v>
      </c>
      <c r="O2383" s="135">
        <f t="shared" si="1086"/>
        <v>1.5441720800000001</v>
      </c>
      <c r="P2383" s="135">
        <f t="shared" si="1095"/>
        <v>537.79647724999995</v>
      </c>
      <c r="Q2383" s="190">
        <f t="shared" si="1107"/>
        <v>0</v>
      </c>
      <c r="R2383" s="191">
        <f t="shared" si="1104"/>
        <v>0</v>
      </c>
      <c r="S2383" s="135">
        <f t="shared" si="1096"/>
        <v>0</v>
      </c>
      <c r="T2383" s="145">
        <f t="shared" si="1105"/>
        <v>7.8600000000000003E-2</v>
      </c>
      <c r="U2383" s="143">
        <f t="shared" si="1085"/>
        <v>19</v>
      </c>
      <c r="V2383" s="143">
        <v>252</v>
      </c>
      <c r="W2383" s="142">
        <f t="shared" si="1097"/>
        <v>1.005721122</v>
      </c>
      <c r="X2383" s="135">
        <f t="shared" si="1098"/>
        <v>3.0767992500000001</v>
      </c>
      <c r="Y2383" s="135">
        <f t="shared" si="1099"/>
        <v>0</v>
      </c>
      <c r="Z2383" s="148" t="str">
        <f t="shared" si="1108"/>
        <v>A+J=</v>
      </c>
      <c r="AA2383" s="140">
        <f t="shared" si="1109"/>
        <v>46440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4"/>
      <c r="DX2383" s="1"/>
      <c r="DY2383" s="1"/>
      <c r="DZ2383" s="1"/>
      <c r="EA2383" s="1"/>
      <c r="EB2383" s="1"/>
      <c r="EC2383" s="1"/>
    </row>
    <row r="2384" spans="1:133" ht="15" x14ac:dyDescent="0.2">
      <c r="A2384" s="134">
        <f t="shared" si="1100"/>
        <v>46437</v>
      </c>
      <c r="B2384" s="135">
        <f t="shared" si="1092"/>
        <v>541.17957667999997</v>
      </c>
      <c r="C2384" s="220">
        <f t="shared" si="1091"/>
        <v>348.27496508745435</v>
      </c>
      <c r="D2384" s="136">
        <f t="shared" si="1101"/>
        <v>6997.15</v>
      </c>
      <c r="E2384" s="137">
        <f t="shared" si="1087"/>
        <v>7036.33</v>
      </c>
      <c r="F2384" s="138">
        <f t="shared" si="1088"/>
        <v>46376</v>
      </c>
      <c r="G2384" s="139">
        <f t="shared" si="1093"/>
        <v>5.5994226220676957E-3</v>
      </c>
      <c r="H2384" s="140">
        <f t="shared" si="1106"/>
        <v>46440</v>
      </c>
      <c r="I2384" s="140">
        <f t="shared" si="1094"/>
        <v>46440</v>
      </c>
      <c r="J2384" s="141">
        <f t="shared" si="1102"/>
        <v>21</v>
      </c>
      <c r="K2384" s="141">
        <f t="shared" si="1090"/>
        <v>20</v>
      </c>
      <c r="L2384" s="8">
        <f t="shared" si="1103"/>
        <v>1.0053320699999999</v>
      </c>
      <c r="M2384" s="142">
        <f t="shared" si="1089"/>
        <v>1.00559942</v>
      </c>
      <c r="N2384" s="142">
        <f t="shared" si="1084"/>
        <v>1.5363905867096179</v>
      </c>
      <c r="O2384" s="135">
        <f t="shared" si="1086"/>
        <v>1.54458272</v>
      </c>
      <c r="P2384" s="135">
        <f t="shared" si="1095"/>
        <v>537.93949287999999</v>
      </c>
      <c r="Q2384" s="190">
        <f t="shared" si="1107"/>
        <v>0</v>
      </c>
      <c r="R2384" s="191">
        <f t="shared" si="1104"/>
        <v>0</v>
      </c>
      <c r="S2384" s="135">
        <f t="shared" si="1096"/>
        <v>0</v>
      </c>
      <c r="T2384" s="145">
        <f t="shared" si="1105"/>
        <v>7.8600000000000003E-2</v>
      </c>
      <c r="U2384" s="143">
        <f t="shared" si="1085"/>
        <v>20</v>
      </c>
      <c r="V2384" s="143">
        <v>252</v>
      </c>
      <c r="W2384" s="142">
        <f t="shared" si="1097"/>
        <v>1.006023138</v>
      </c>
      <c r="X2384" s="135">
        <f t="shared" si="1098"/>
        <v>3.2400837999999998</v>
      </c>
      <c r="Y2384" s="135">
        <f t="shared" si="1099"/>
        <v>0</v>
      </c>
      <c r="Z2384" s="148" t="str">
        <f t="shared" si="1108"/>
        <v>A+J=</v>
      </c>
      <c r="AA2384" s="140">
        <f t="shared" si="1109"/>
        <v>46440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4"/>
      <c r="DX2384" s="1"/>
      <c r="DY2384" s="1"/>
      <c r="DZ2384" s="1"/>
      <c r="EA2384" s="1"/>
      <c r="EB2384" s="1"/>
      <c r="EC2384" s="1"/>
    </row>
    <row r="2385" spans="1:133" ht="15" x14ac:dyDescent="0.2">
      <c r="A2385" s="134">
        <f t="shared" si="1100"/>
        <v>46438</v>
      </c>
      <c r="B2385" s="135">
        <f t="shared" si="1092"/>
        <v>541.48605479000003</v>
      </c>
      <c r="C2385" s="220">
        <f t="shared" si="1091"/>
        <v>348.27496508745435</v>
      </c>
      <c r="D2385" s="136">
        <f t="shared" si="1101"/>
        <v>6997.15</v>
      </c>
      <c r="E2385" s="137">
        <f t="shared" si="1087"/>
        <v>7036.33</v>
      </c>
      <c r="F2385" s="138">
        <f t="shared" si="1088"/>
        <v>46376</v>
      </c>
      <c r="G2385" s="139">
        <f t="shared" si="1093"/>
        <v>5.5994226220676957E-3</v>
      </c>
      <c r="H2385" s="140">
        <f t="shared" si="1106"/>
        <v>46468</v>
      </c>
      <c r="I2385" s="140">
        <f t="shared" si="1094"/>
        <v>46440</v>
      </c>
      <c r="J2385" s="141">
        <f t="shared" si="1102"/>
        <v>21</v>
      </c>
      <c r="K2385" s="141">
        <f t="shared" si="1090"/>
        <v>21</v>
      </c>
      <c r="L2385" s="8">
        <f t="shared" si="1103"/>
        <v>1.00559942</v>
      </c>
      <c r="M2385" s="142">
        <f t="shared" si="1089"/>
        <v>1.00559942</v>
      </c>
      <c r="N2385" s="142">
        <f t="shared" si="1084"/>
        <v>1.5363905867096179</v>
      </c>
      <c r="O2385" s="135">
        <f t="shared" si="1086"/>
        <v>1.54499348</v>
      </c>
      <c r="P2385" s="135">
        <f t="shared" si="1095"/>
        <v>538.08255029999998</v>
      </c>
      <c r="Q2385" s="190">
        <f t="shared" si="1107"/>
        <v>0</v>
      </c>
      <c r="R2385" s="191">
        <f t="shared" si="1104"/>
        <v>0</v>
      </c>
      <c r="S2385" s="135">
        <f t="shared" si="1096"/>
        <v>0</v>
      </c>
      <c r="T2385" s="145">
        <f t="shared" si="1105"/>
        <v>7.8600000000000003E-2</v>
      </c>
      <c r="U2385" s="143">
        <f t="shared" si="1085"/>
        <v>21</v>
      </c>
      <c r="V2385" s="143">
        <v>252</v>
      </c>
      <c r="W2385" s="142">
        <f t="shared" si="1097"/>
        <v>1.0063252460000001</v>
      </c>
      <c r="X2385" s="135">
        <f t="shared" si="1098"/>
        <v>3.40350449</v>
      </c>
      <c r="Y2385" s="135">
        <f t="shared" si="1099"/>
        <v>0</v>
      </c>
      <c r="Z2385" s="148" t="str">
        <f t="shared" si="1108"/>
        <v>A+J=</v>
      </c>
      <c r="AA2385" s="140">
        <f t="shared" si="1109"/>
        <v>46440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4"/>
      <c r="DX2385" s="1"/>
      <c r="DY2385" s="1"/>
      <c r="DZ2385" s="1"/>
      <c r="EA2385" s="1"/>
      <c r="EB2385" s="1"/>
      <c r="EC2385" s="1"/>
    </row>
    <row r="2386" spans="1:133" ht="15" x14ac:dyDescent="0.2">
      <c r="A2386" s="134">
        <f t="shared" si="1100"/>
        <v>46439</v>
      </c>
      <c r="B2386" s="135">
        <f t="shared" si="1092"/>
        <v>541.48605479000003</v>
      </c>
      <c r="C2386" s="220">
        <f t="shared" si="1091"/>
        <v>348.27496508745435</v>
      </c>
      <c r="D2386" s="136">
        <f t="shared" si="1101"/>
        <v>6997.15</v>
      </c>
      <c r="E2386" s="137">
        <f t="shared" si="1087"/>
        <v>7036.33</v>
      </c>
      <c r="F2386" s="138">
        <f t="shared" si="1088"/>
        <v>46376</v>
      </c>
      <c r="G2386" s="139">
        <f t="shared" si="1093"/>
        <v>5.5994226220676957E-3</v>
      </c>
      <c r="H2386" s="140">
        <f t="shared" si="1106"/>
        <v>46468</v>
      </c>
      <c r="I2386" s="140">
        <f t="shared" si="1094"/>
        <v>46440</v>
      </c>
      <c r="J2386" s="141">
        <f t="shared" si="1102"/>
        <v>21</v>
      </c>
      <c r="K2386" s="141">
        <f t="shared" si="1090"/>
        <v>21</v>
      </c>
      <c r="L2386" s="8">
        <f t="shared" si="1103"/>
        <v>1.00559942</v>
      </c>
      <c r="M2386" s="142">
        <f t="shared" si="1089"/>
        <v>1.00559942</v>
      </c>
      <c r="N2386" s="142">
        <f t="shared" si="1084"/>
        <v>1.5363905867096179</v>
      </c>
      <c r="O2386" s="135">
        <f t="shared" si="1086"/>
        <v>1.54499348</v>
      </c>
      <c r="P2386" s="135">
        <f t="shared" si="1095"/>
        <v>538.08255029999998</v>
      </c>
      <c r="Q2386" s="190">
        <f t="shared" si="1107"/>
        <v>0</v>
      </c>
      <c r="R2386" s="191">
        <f t="shared" si="1104"/>
        <v>0</v>
      </c>
      <c r="S2386" s="135">
        <f t="shared" si="1096"/>
        <v>0</v>
      </c>
      <c r="T2386" s="145">
        <f t="shared" si="1105"/>
        <v>7.8600000000000003E-2</v>
      </c>
      <c r="U2386" s="143">
        <f t="shared" si="1085"/>
        <v>21</v>
      </c>
      <c r="V2386" s="143">
        <v>252</v>
      </c>
      <c r="W2386" s="142">
        <f t="shared" si="1097"/>
        <v>1.0063252460000001</v>
      </c>
      <c r="X2386" s="135">
        <f t="shared" si="1098"/>
        <v>3.40350449</v>
      </c>
      <c r="Y2386" s="135">
        <f t="shared" si="1099"/>
        <v>0</v>
      </c>
      <c r="Z2386" s="148" t="str">
        <f t="shared" si="1108"/>
        <v>A+J=</v>
      </c>
      <c r="AA2386" s="140">
        <f t="shared" si="1109"/>
        <v>46440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4"/>
      <c r="DX2386" s="1"/>
      <c r="DY2386" s="1"/>
      <c r="DZ2386" s="1"/>
      <c r="EA2386" s="1"/>
      <c r="EB2386" s="1"/>
      <c r="EC2386" s="1"/>
    </row>
    <row r="2387" spans="1:133" ht="15" x14ac:dyDescent="0.2">
      <c r="A2387" s="134">
        <f t="shared" si="1100"/>
        <v>46440</v>
      </c>
      <c r="B2387" s="135">
        <f t="shared" si="1092"/>
        <v>541.48605479000003</v>
      </c>
      <c r="C2387" s="220">
        <f t="shared" si="1091"/>
        <v>348.27496508745435</v>
      </c>
      <c r="D2387" s="136">
        <f t="shared" si="1101"/>
        <v>6997.15</v>
      </c>
      <c r="E2387" s="137">
        <f t="shared" si="1087"/>
        <v>7036.33</v>
      </c>
      <c r="F2387" s="138">
        <f t="shared" si="1088"/>
        <v>46376</v>
      </c>
      <c r="G2387" s="139">
        <f t="shared" si="1093"/>
        <v>5.5994226220676957E-3</v>
      </c>
      <c r="H2387" s="140">
        <f t="shared" si="1106"/>
        <v>46468</v>
      </c>
      <c r="I2387" s="140">
        <f t="shared" si="1094"/>
        <v>46440</v>
      </c>
      <c r="J2387" s="141">
        <f t="shared" si="1102"/>
        <v>21</v>
      </c>
      <c r="K2387" s="141">
        <f t="shared" si="1090"/>
        <v>21</v>
      </c>
      <c r="L2387" s="8">
        <f t="shared" si="1103"/>
        <v>1.00559942</v>
      </c>
      <c r="M2387" s="142">
        <f t="shared" si="1089"/>
        <v>1.00559942</v>
      </c>
      <c r="N2387" s="142">
        <f t="shared" si="1084"/>
        <v>1.5363905867096179</v>
      </c>
      <c r="O2387" s="135">
        <f t="shared" si="1086"/>
        <v>1.54499348</v>
      </c>
      <c r="P2387" s="135">
        <f t="shared" si="1095"/>
        <v>538.08255029999998</v>
      </c>
      <c r="Q2387" s="190">
        <f t="shared" si="1107"/>
        <v>78</v>
      </c>
      <c r="R2387" s="191">
        <f t="shared" si="1104"/>
        <v>3.1573911633920503E-2</v>
      </c>
      <c r="S2387" s="135">
        <f t="shared" si="1096"/>
        <v>16.98937089</v>
      </c>
      <c r="T2387" s="145">
        <f t="shared" si="1105"/>
        <v>7.8600000000000003E-2</v>
      </c>
      <c r="U2387" s="143">
        <f t="shared" si="1085"/>
        <v>21</v>
      </c>
      <c r="V2387" s="143">
        <v>252</v>
      </c>
      <c r="W2387" s="142">
        <f t="shared" si="1097"/>
        <v>1.0063252460000001</v>
      </c>
      <c r="X2387" s="135">
        <f t="shared" si="1098"/>
        <v>3.40350449</v>
      </c>
      <c r="Y2387" s="135">
        <f t="shared" si="1099"/>
        <v>20.39287538</v>
      </c>
      <c r="Z2387" s="148" t="str">
        <f t="shared" si="1108"/>
        <v>A+J=</v>
      </c>
      <c r="AA2387" s="140">
        <f t="shared" si="1109"/>
        <v>46440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4"/>
      <c r="DX2387" s="1"/>
      <c r="DY2387" s="1"/>
      <c r="DZ2387" s="1"/>
      <c r="EA2387" s="1"/>
      <c r="EB2387" s="1"/>
      <c r="EC2387" s="1"/>
    </row>
    <row r="2388" spans="1:133" ht="15" x14ac:dyDescent="0.2">
      <c r="A2388" s="134">
        <f t="shared" si="1100"/>
        <v>46441</v>
      </c>
      <c r="B2388" s="135">
        <f t="shared" si="1092"/>
        <v>521.39520545999994</v>
      </c>
      <c r="C2388" s="220">
        <f t="shared" si="1091"/>
        <v>337.27856211881527</v>
      </c>
      <c r="D2388" s="136">
        <f t="shared" si="1101"/>
        <v>6997.15</v>
      </c>
      <c r="E2388" s="137">
        <f t="shared" si="1087"/>
        <v>7036.33</v>
      </c>
      <c r="F2388" s="138">
        <f t="shared" si="1088"/>
        <v>46409</v>
      </c>
      <c r="G2388" s="139">
        <f t="shared" si="1093"/>
        <v>5.5994226220676957E-3</v>
      </c>
      <c r="H2388" s="140">
        <f t="shared" si="1106"/>
        <v>46468</v>
      </c>
      <c r="I2388" s="140">
        <f t="shared" si="1094"/>
        <v>46468</v>
      </c>
      <c r="J2388" s="141">
        <f t="shared" si="1102"/>
        <v>20</v>
      </c>
      <c r="K2388" s="141">
        <f t="shared" si="1090"/>
        <v>1</v>
      </c>
      <c r="L2388" s="8">
        <f t="shared" si="1103"/>
        <v>1.0002792199999999</v>
      </c>
      <c r="M2388" s="142">
        <f t="shared" si="1089"/>
        <v>1.00559942</v>
      </c>
      <c r="N2388" s="142">
        <f t="shared" si="1084"/>
        <v>1.5449934828886516</v>
      </c>
      <c r="O2388" s="135">
        <f t="shared" si="1086"/>
        <v>1.54542487</v>
      </c>
      <c r="P2388" s="135">
        <f t="shared" si="1095"/>
        <v>521.23867800999994</v>
      </c>
      <c r="Q2388" s="190">
        <f t="shared" si="1107"/>
        <v>0</v>
      </c>
      <c r="R2388" s="191">
        <f t="shared" si="1104"/>
        <v>0</v>
      </c>
      <c r="S2388" s="135">
        <f t="shared" si="1096"/>
        <v>0</v>
      </c>
      <c r="T2388" s="145">
        <f t="shared" si="1105"/>
        <v>7.8600000000000003E-2</v>
      </c>
      <c r="U2388" s="143">
        <f t="shared" si="1085"/>
        <v>1</v>
      </c>
      <c r="V2388" s="143">
        <v>252</v>
      </c>
      <c r="W2388" s="142">
        <f t="shared" si="1097"/>
        <v>1.0003002990000001</v>
      </c>
      <c r="X2388" s="135">
        <f t="shared" si="1098"/>
        <v>0.15652745000000001</v>
      </c>
      <c r="Y2388" s="135">
        <f t="shared" si="1099"/>
        <v>0</v>
      </c>
      <c r="Z2388" s="148" t="str">
        <f t="shared" si="1108"/>
        <v>A+J=</v>
      </c>
      <c r="AA2388" s="140">
        <f t="shared" si="1109"/>
        <v>46468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4"/>
      <c r="DX2388" s="1"/>
      <c r="DY2388" s="1"/>
      <c r="DZ2388" s="1"/>
      <c r="EA2388" s="1"/>
      <c r="EB2388" s="1"/>
      <c r="EC2388" s="1"/>
    </row>
    <row r="2389" spans="1:133" ht="15" x14ac:dyDescent="0.2">
      <c r="A2389" s="134">
        <f t="shared" si="1100"/>
        <v>46442</v>
      </c>
      <c r="B2389" s="135">
        <f t="shared" si="1092"/>
        <v>521.69741254999997</v>
      </c>
      <c r="C2389" s="220">
        <f t="shared" si="1091"/>
        <v>337.27856211881527</v>
      </c>
      <c r="D2389" s="136">
        <f t="shared" si="1101"/>
        <v>6997.15</v>
      </c>
      <c r="E2389" s="137">
        <f t="shared" si="1087"/>
        <v>7036.33</v>
      </c>
      <c r="F2389" s="138">
        <f t="shared" si="1088"/>
        <v>46409</v>
      </c>
      <c r="G2389" s="139">
        <f t="shared" si="1093"/>
        <v>5.5994226220676957E-3</v>
      </c>
      <c r="H2389" s="140">
        <f t="shared" si="1106"/>
        <v>46468</v>
      </c>
      <c r="I2389" s="140">
        <f t="shared" si="1094"/>
        <v>46468</v>
      </c>
      <c r="J2389" s="141">
        <f t="shared" si="1102"/>
        <v>20</v>
      </c>
      <c r="K2389" s="141">
        <f t="shared" si="1090"/>
        <v>2</v>
      </c>
      <c r="L2389" s="8">
        <f t="shared" si="1103"/>
        <v>1.0005585299999999</v>
      </c>
      <c r="M2389" s="142">
        <f t="shared" si="1089"/>
        <v>1.00559942</v>
      </c>
      <c r="N2389" s="142">
        <f t="shared" si="1084"/>
        <v>1.5449934828886516</v>
      </c>
      <c r="O2389" s="135">
        <f t="shared" si="1086"/>
        <v>1.5458563999999999</v>
      </c>
      <c r="P2389" s="135">
        <f t="shared" si="1095"/>
        <v>521.38422383</v>
      </c>
      <c r="Q2389" s="190">
        <f t="shared" si="1107"/>
        <v>0</v>
      </c>
      <c r="R2389" s="191">
        <f t="shared" si="1104"/>
        <v>0</v>
      </c>
      <c r="S2389" s="135">
        <f t="shared" si="1096"/>
        <v>0</v>
      </c>
      <c r="T2389" s="145">
        <f t="shared" si="1105"/>
        <v>7.8600000000000003E-2</v>
      </c>
      <c r="U2389" s="143">
        <f t="shared" si="1085"/>
        <v>2</v>
      </c>
      <c r="V2389" s="143">
        <v>252</v>
      </c>
      <c r="W2389" s="142">
        <f t="shared" si="1097"/>
        <v>1.0006006869999999</v>
      </c>
      <c r="X2389" s="135">
        <f t="shared" si="1098"/>
        <v>0.31318871999999998</v>
      </c>
      <c r="Y2389" s="135">
        <f t="shared" si="1099"/>
        <v>0</v>
      </c>
      <c r="Z2389" s="148" t="str">
        <f t="shared" si="1108"/>
        <v>A+J=</v>
      </c>
      <c r="AA2389" s="140">
        <f t="shared" si="1109"/>
        <v>46468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4"/>
      <c r="DX2389" s="1"/>
      <c r="DY2389" s="1"/>
      <c r="DZ2389" s="1"/>
      <c r="EA2389" s="1"/>
      <c r="EB2389" s="1"/>
      <c r="EC2389" s="1"/>
    </row>
    <row r="2390" spans="1:133" ht="15" x14ac:dyDescent="0.2">
      <c r="A2390" s="134">
        <f t="shared" si="1100"/>
        <v>46443</v>
      </c>
      <c r="B2390" s="135">
        <f t="shared" si="1092"/>
        <v>521.99979842000005</v>
      </c>
      <c r="C2390" s="220">
        <f t="shared" si="1091"/>
        <v>337.27856211881527</v>
      </c>
      <c r="D2390" s="136">
        <f t="shared" si="1101"/>
        <v>6997.15</v>
      </c>
      <c r="E2390" s="137">
        <f t="shared" si="1087"/>
        <v>7036.33</v>
      </c>
      <c r="F2390" s="138">
        <f t="shared" si="1088"/>
        <v>46409</v>
      </c>
      <c r="G2390" s="139">
        <f t="shared" si="1093"/>
        <v>5.5994226220676957E-3</v>
      </c>
      <c r="H2390" s="140">
        <f t="shared" si="1106"/>
        <v>46468</v>
      </c>
      <c r="I2390" s="140">
        <f t="shared" si="1094"/>
        <v>46468</v>
      </c>
      <c r="J2390" s="141">
        <f t="shared" si="1102"/>
        <v>20</v>
      </c>
      <c r="K2390" s="141">
        <f t="shared" si="1090"/>
        <v>3</v>
      </c>
      <c r="L2390" s="8">
        <f t="shared" si="1103"/>
        <v>1.0008379199999999</v>
      </c>
      <c r="M2390" s="142">
        <f t="shared" si="1089"/>
        <v>1.00559942</v>
      </c>
      <c r="N2390" s="142">
        <f t="shared" si="1084"/>
        <v>1.5449934828886516</v>
      </c>
      <c r="O2390" s="135">
        <f t="shared" si="1086"/>
        <v>1.54628806</v>
      </c>
      <c r="P2390" s="135">
        <f t="shared" si="1095"/>
        <v>521.52981349000004</v>
      </c>
      <c r="Q2390" s="190">
        <f t="shared" si="1107"/>
        <v>0</v>
      </c>
      <c r="R2390" s="191">
        <f t="shared" si="1104"/>
        <v>0</v>
      </c>
      <c r="S2390" s="135">
        <f t="shared" si="1096"/>
        <v>0</v>
      </c>
      <c r="T2390" s="145">
        <f t="shared" si="1105"/>
        <v>7.8600000000000003E-2</v>
      </c>
      <c r="U2390" s="143">
        <f t="shared" si="1085"/>
        <v>3</v>
      </c>
      <c r="V2390" s="143">
        <v>252</v>
      </c>
      <c r="W2390" s="142">
        <f t="shared" si="1097"/>
        <v>1.000901166</v>
      </c>
      <c r="X2390" s="135">
        <f t="shared" si="1098"/>
        <v>0.46998493000000002</v>
      </c>
      <c r="Y2390" s="135">
        <f t="shared" si="1099"/>
        <v>0</v>
      </c>
      <c r="Z2390" s="148" t="str">
        <f t="shared" si="1108"/>
        <v>A+J=</v>
      </c>
      <c r="AA2390" s="140">
        <f t="shared" si="1109"/>
        <v>46468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4"/>
      <c r="DX2390" s="1"/>
      <c r="DY2390" s="1"/>
      <c r="DZ2390" s="1"/>
      <c r="EA2390" s="1"/>
      <c r="EB2390" s="1"/>
      <c r="EC2390" s="1"/>
    </row>
    <row r="2391" spans="1:133" ht="15" x14ac:dyDescent="0.2">
      <c r="A2391" s="134">
        <f t="shared" si="1100"/>
        <v>46444</v>
      </c>
      <c r="B2391" s="135">
        <f t="shared" si="1092"/>
        <v>522.30235304000007</v>
      </c>
      <c r="C2391" s="220">
        <f t="shared" si="1091"/>
        <v>337.27856211881527</v>
      </c>
      <c r="D2391" s="136">
        <f t="shared" si="1101"/>
        <v>6997.15</v>
      </c>
      <c r="E2391" s="137">
        <f t="shared" si="1087"/>
        <v>7036.33</v>
      </c>
      <c r="F2391" s="138">
        <f t="shared" si="1088"/>
        <v>46409</v>
      </c>
      <c r="G2391" s="139">
        <f t="shared" si="1093"/>
        <v>5.5994226220676957E-3</v>
      </c>
      <c r="H2391" s="140">
        <f t="shared" si="1106"/>
        <v>46468</v>
      </c>
      <c r="I2391" s="140">
        <f t="shared" si="1094"/>
        <v>46468</v>
      </c>
      <c r="J2391" s="141">
        <f t="shared" si="1102"/>
        <v>20</v>
      </c>
      <c r="K2391" s="141">
        <f t="shared" si="1090"/>
        <v>4</v>
      </c>
      <c r="L2391" s="8">
        <f t="shared" si="1103"/>
        <v>1.0011173799999999</v>
      </c>
      <c r="M2391" s="142">
        <f t="shared" si="1089"/>
        <v>1.00559942</v>
      </c>
      <c r="N2391" s="142">
        <f t="shared" si="1084"/>
        <v>1.5449934828886516</v>
      </c>
      <c r="O2391" s="135">
        <f t="shared" si="1086"/>
        <v>1.5467198200000001</v>
      </c>
      <c r="P2391" s="135">
        <f t="shared" si="1095"/>
        <v>521.67543689000001</v>
      </c>
      <c r="Q2391" s="190">
        <f t="shared" si="1107"/>
        <v>0</v>
      </c>
      <c r="R2391" s="191">
        <f t="shared" si="1104"/>
        <v>0</v>
      </c>
      <c r="S2391" s="135">
        <f t="shared" si="1096"/>
        <v>0</v>
      </c>
      <c r="T2391" s="145">
        <f t="shared" si="1105"/>
        <v>7.8600000000000003E-2</v>
      </c>
      <c r="U2391" s="143">
        <f t="shared" si="1085"/>
        <v>4</v>
      </c>
      <c r="V2391" s="143">
        <v>252</v>
      </c>
      <c r="W2391" s="142">
        <f t="shared" si="1097"/>
        <v>1.0012017360000001</v>
      </c>
      <c r="X2391" s="135">
        <f t="shared" si="1098"/>
        <v>0.62691615000000001</v>
      </c>
      <c r="Y2391" s="135">
        <f t="shared" si="1099"/>
        <v>0</v>
      </c>
      <c r="Z2391" s="148" t="str">
        <f t="shared" si="1108"/>
        <v>A+J=</v>
      </c>
      <c r="AA2391" s="140">
        <f t="shared" si="1109"/>
        <v>46468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4"/>
      <c r="DX2391" s="1"/>
      <c r="DY2391" s="1"/>
      <c r="DZ2391" s="1"/>
      <c r="EA2391" s="1"/>
      <c r="EB2391" s="1"/>
      <c r="EC2391" s="1"/>
    </row>
    <row r="2392" spans="1:133" ht="15" x14ac:dyDescent="0.2">
      <c r="A2392" s="134">
        <f t="shared" si="1100"/>
        <v>46445</v>
      </c>
      <c r="B2392" s="135">
        <f t="shared" si="1092"/>
        <v>522.60508553</v>
      </c>
      <c r="C2392" s="220">
        <f t="shared" si="1091"/>
        <v>337.27856211881527</v>
      </c>
      <c r="D2392" s="136">
        <f t="shared" si="1101"/>
        <v>6997.15</v>
      </c>
      <c r="E2392" s="137">
        <f t="shared" si="1087"/>
        <v>7036.33</v>
      </c>
      <c r="F2392" s="138">
        <f t="shared" si="1088"/>
        <v>46409</v>
      </c>
      <c r="G2392" s="139">
        <f t="shared" si="1093"/>
        <v>5.5994226220676957E-3</v>
      </c>
      <c r="H2392" s="140">
        <f t="shared" si="1106"/>
        <v>46468</v>
      </c>
      <c r="I2392" s="140">
        <f t="shared" si="1094"/>
        <v>46468</v>
      </c>
      <c r="J2392" s="141">
        <f t="shared" si="1102"/>
        <v>20</v>
      </c>
      <c r="K2392" s="141">
        <f t="shared" si="1090"/>
        <v>5</v>
      </c>
      <c r="L2392" s="8">
        <f t="shared" si="1103"/>
        <v>1.0013969199999999</v>
      </c>
      <c r="M2392" s="142">
        <f t="shared" si="1089"/>
        <v>1.00559942</v>
      </c>
      <c r="N2392" s="142">
        <f t="shared" si="1084"/>
        <v>1.5449934828886516</v>
      </c>
      <c r="O2392" s="135">
        <f t="shared" si="1086"/>
        <v>1.5471517100000001</v>
      </c>
      <c r="P2392" s="135">
        <f t="shared" si="1095"/>
        <v>521.82110411999997</v>
      </c>
      <c r="Q2392" s="190">
        <f t="shared" si="1107"/>
        <v>0</v>
      </c>
      <c r="R2392" s="191">
        <f t="shared" si="1104"/>
        <v>0</v>
      </c>
      <c r="S2392" s="135">
        <f t="shared" si="1096"/>
        <v>0</v>
      </c>
      <c r="T2392" s="145">
        <f t="shared" si="1105"/>
        <v>7.8600000000000003E-2</v>
      </c>
      <c r="U2392" s="143">
        <f t="shared" si="1085"/>
        <v>5</v>
      </c>
      <c r="V2392" s="143">
        <v>252</v>
      </c>
      <c r="W2392" s="142">
        <f t="shared" si="1097"/>
        <v>1.0015023949999999</v>
      </c>
      <c r="X2392" s="135">
        <f t="shared" si="1098"/>
        <v>0.78398140999999999</v>
      </c>
      <c r="Y2392" s="135">
        <f t="shared" si="1099"/>
        <v>0</v>
      </c>
      <c r="Z2392" s="148" t="str">
        <f t="shared" si="1108"/>
        <v>A+J=</v>
      </c>
      <c r="AA2392" s="140">
        <f t="shared" si="1109"/>
        <v>46468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4"/>
      <c r="DX2392" s="1"/>
      <c r="DY2392" s="1"/>
      <c r="DZ2392" s="1"/>
      <c r="EA2392" s="1"/>
      <c r="EB2392" s="1"/>
      <c r="EC2392" s="1"/>
    </row>
    <row r="2393" spans="1:133" ht="15" x14ac:dyDescent="0.2">
      <c r="A2393" s="134">
        <f t="shared" si="1100"/>
        <v>46446</v>
      </c>
      <c r="B2393" s="135">
        <f t="shared" si="1092"/>
        <v>522.60508553</v>
      </c>
      <c r="C2393" s="220">
        <f t="shared" si="1091"/>
        <v>337.27856211881527</v>
      </c>
      <c r="D2393" s="136">
        <f t="shared" si="1101"/>
        <v>6997.15</v>
      </c>
      <c r="E2393" s="137">
        <f t="shared" si="1087"/>
        <v>7036.33</v>
      </c>
      <c r="F2393" s="138">
        <f t="shared" si="1088"/>
        <v>46409</v>
      </c>
      <c r="G2393" s="139">
        <f t="shared" si="1093"/>
        <v>5.5994226220676957E-3</v>
      </c>
      <c r="H2393" s="140">
        <f t="shared" si="1106"/>
        <v>46468</v>
      </c>
      <c r="I2393" s="140">
        <f t="shared" si="1094"/>
        <v>46468</v>
      </c>
      <c r="J2393" s="141">
        <f t="shared" si="1102"/>
        <v>20</v>
      </c>
      <c r="K2393" s="141">
        <f t="shared" si="1090"/>
        <v>5</v>
      </c>
      <c r="L2393" s="8">
        <f t="shared" si="1103"/>
        <v>1.0013969199999999</v>
      </c>
      <c r="M2393" s="142">
        <f t="shared" si="1089"/>
        <v>1.00559942</v>
      </c>
      <c r="N2393" s="142">
        <f t="shared" si="1084"/>
        <v>1.5449934828886516</v>
      </c>
      <c r="O2393" s="135">
        <f t="shared" si="1086"/>
        <v>1.5471517100000001</v>
      </c>
      <c r="P2393" s="135">
        <f t="shared" si="1095"/>
        <v>521.82110411999997</v>
      </c>
      <c r="Q2393" s="190">
        <f t="shared" si="1107"/>
        <v>0</v>
      </c>
      <c r="R2393" s="191">
        <f t="shared" si="1104"/>
        <v>0</v>
      </c>
      <c r="S2393" s="135">
        <f t="shared" si="1096"/>
        <v>0</v>
      </c>
      <c r="T2393" s="145">
        <f t="shared" si="1105"/>
        <v>7.8600000000000003E-2</v>
      </c>
      <c r="U2393" s="143">
        <f t="shared" si="1085"/>
        <v>5</v>
      </c>
      <c r="V2393" s="143">
        <v>252</v>
      </c>
      <c r="W2393" s="142">
        <f t="shared" si="1097"/>
        <v>1.0015023949999999</v>
      </c>
      <c r="X2393" s="135">
        <f t="shared" si="1098"/>
        <v>0.78398140999999999</v>
      </c>
      <c r="Y2393" s="135">
        <f t="shared" si="1099"/>
        <v>0</v>
      </c>
      <c r="Z2393" s="148" t="str">
        <f t="shared" si="1108"/>
        <v>A+J=</v>
      </c>
      <c r="AA2393" s="140">
        <f t="shared" si="1109"/>
        <v>46468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4"/>
      <c r="DX2393" s="1"/>
      <c r="DY2393" s="1"/>
      <c r="DZ2393" s="1"/>
      <c r="EA2393" s="1"/>
      <c r="EB2393" s="1"/>
      <c r="EC2393" s="1"/>
    </row>
    <row r="2394" spans="1:133" ht="15" x14ac:dyDescent="0.2">
      <c r="A2394" s="134">
        <f t="shared" si="1100"/>
        <v>46447</v>
      </c>
      <c r="B2394" s="135">
        <f t="shared" si="1092"/>
        <v>522.60508553</v>
      </c>
      <c r="C2394" s="220">
        <f t="shared" si="1091"/>
        <v>337.27856211881527</v>
      </c>
      <c r="D2394" s="136">
        <f t="shared" si="1101"/>
        <v>6997.15</v>
      </c>
      <c r="E2394" s="137">
        <f t="shared" si="1087"/>
        <v>7036.33</v>
      </c>
      <c r="F2394" s="138">
        <f t="shared" si="1088"/>
        <v>46409</v>
      </c>
      <c r="G2394" s="139">
        <f t="shared" si="1093"/>
        <v>5.5994226220676957E-3</v>
      </c>
      <c r="H2394" s="140">
        <f t="shared" si="1106"/>
        <v>46468</v>
      </c>
      <c r="I2394" s="140">
        <f t="shared" si="1094"/>
        <v>46468</v>
      </c>
      <c r="J2394" s="141">
        <f t="shared" si="1102"/>
        <v>20</v>
      </c>
      <c r="K2394" s="141">
        <f t="shared" si="1090"/>
        <v>5</v>
      </c>
      <c r="L2394" s="8">
        <f t="shared" si="1103"/>
        <v>1.0013969199999999</v>
      </c>
      <c r="M2394" s="142">
        <f t="shared" si="1089"/>
        <v>1.00559942</v>
      </c>
      <c r="N2394" s="142">
        <f t="shared" si="1084"/>
        <v>1.5449934828886516</v>
      </c>
      <c r="O2394" s="135">
        <f t="shared" si="1086"/>
        <v>1.5471517100000001</v>
      </c>
      <c r="P2394" s="135">
        <f t="shared" si="1095"/>
        <v>521.82110411999997</v>
      </c>
      <c r="Q2394" s="190">
        <f t="shared" si="1107"/>
        <v>0</v>
      </c>
      <c r="R2394" s="191">
        <f t="shared" si="1104"/>
        <v>0</v>
      </c>
      <c r="S2394" s="135">
        <f t="shared" si="1096"/>
        <v>0</v>
      </c>
      <c r="T2394" s="145">
        <f t="shared" si="1105"/>
        <v>7.8600000000000003E-2</v>
      </c>
      <c r="U2394" s="143">
        <f t="shared" si="1085"/>
        <v>5</v>
      </c>
      <c r="V2394" s="143">
        <v>252</v>
      </c>
      <c r="W2394" s="142">
        <f t="shared" si="1097"/>
        <v>1.0015023949999999</v>
      </c>
      <c r="X2394" s="135">
        <f t="shared" si="1098"/>
        <v>0.78398140999999999</v>
      </c>
      <c r="Y2394" s="135">
        <f t="shared" si="1099"/>
        <v>0</v>
      </c>
      <c r="Z2394" s="148" t="str">
        <f t="shared" si="1108"/>
        <v>A+J=</v>
      </c>
      <c r="AA2394" s="140">
        <f t="shared" si="1109"/>
        <v>46468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4"/>
      <c r="DX2394" s="1"/>
      <c r="DY2394" s="1"/>
      <c r="DZ2394" s="1"/>
      <c r="EA2394" s="1"/>
      <c r="EB2394" s="1"/>
      <c r="EC2394" s="1"/>
    </row>
    <row r="2395" spans="1:133" ht="15" x14ac:dyDescent="0.2">
      <c r="A2395" s="134">
        <f t="shared" si="1100"/>
        <v>46448</v>
      </c>
      <c r="B2395" s="135">
        <f t="shared" si="1092"/>
        <v>522.90799368</v>
      </c>
      <c r="C2395" s="220">
        <f t="shared" si="1091"/>
        <v>337.27856211881527</v>
      </c>
      <c r="D2395" s="136">
        <f t="shared" si="1101"/>
        <v>6997.15</v>
      </c>
      <c r="E2395" s="137">
        <f t="shared" si="1087"/>
        <v>7036.33</v>
      </c>
      <c r="F2395" s="138">
        <f t="shared" si="1088"/>
        <v>46409</v>
      </c>
      <c r="G2395" s="139">
        <f t="shared" si="1093"/>
        <v>5.5994226220676957E-3</v>
      </c>
      <c r="H2395" s="140">
        <f t="shared" si="1106"/>
        <v>46468</v>
      </c>
      <c r="I2395" s="140">
        <f t="shared" si="1094"/>
        <v>46468</v>
      </c>
      <c r="J2395" s="141">
        <f t="shared" si="1102"/>
        <v>20</v>
      </c>
      <c r="K2395" s="141">
        <f t="shared" si="1090"/>
        <v>6</v>
      </c>
      <c r="L2395" s="8">
        <f t="shared" si="1103"/>
        <v>1.0016765400000001</v>
      </c>
      <c r="M2395" s="142">
        <f t="shared" si="1089"/>
        <v>1.00559942</v>
      </c>
      <c r="N2395" s="142">
        <f t="shared" si="1084"/>
        <v>1.5449934828886516</v>
      </c>
      <c r="O2395" s="135">
        <f t="shared" si="1086"/>
        <v>1.54758372</v>
      </c>
      <c r="P2395" s="135">
        <f t="shared" si="1095"/>
        <v>521.96681183999999</v>
      </c>
      <c r="Q2395" s="190">
        <f t="shared" si="1107"/>
        <v>0</v>
      </c>
      <c r="R2395" s="191">
        <f t="shared" si="1104"/>
        <v>0</v>
      </c>
      <c r="S2395" s="135">
        <f t="shared" si="1096"/>
        <v>0</v>
      </c>
      <c r="T2395" s="145">
        <f t="shared" si="1105"/>
        <v>7.8600000000000003E-2</v>
      </c>
      <c r="U2395" s="143">
        <f t="shared" si="1085"/>
        <v>6</v>
      </c>
      <c r="V2395" s="143">
        <v>252</v>
      </c>
      <c r="W2395" s="142">
        <f t="shared" si="1097"/>
        <v>1.001803145</v>
      </c>
      <c r="X2395" s="135">
        <f t="shared" si="1098"/>
        <v>0.94118184000000005</v>
      </c>
      <c r="Y2395" s="135">
        <f t="shared" si="1099"/>
        <v>0</v>
      </c>
      <c r="Z2395" s="148" t="str">
        <f t="shared" si="1108"/>
        <v>A+J=</v>
      </c>
      <c r="AA2395" s="140">
        <f t="shared" si="1109"/>
        <v>46468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4"/>
      <c r="DX2395" s="1"/>
      <c r="DY2395" s="1"/>
      <c r="DZ2395" s="1"/>
      <c r="EA2395" s="1"/>
      <c r="EB2395" s="1"/>
      <c r="EC2395" s="1"/>
    </row>
    <row r="2396" spans="1:133" ht="15" x14ac:dyDescent="0.2">
      <c r="A2396" s="134">
        <f t="shared" si="1100"/>
        <v>46449</v>
      </c>
      <c r="B2396" s="135">
        <f t="shared" si="1092"/>
        <v>523.21108039000001</v>
      </c>
      <c r="C2396" s="220">
        <f t="shared" si="1091"/>
        <v>337.27856211881527</v>
      </c>
      <c r="D2396" s="136">
        <f t="shared" si="1101"/>
        <v>6997.15</v>
      </c>
      <c r="E2396" s="137">
        <f t="shared" si="1087"/>
        <v>7036.33</v>
      </c>
      <c r="F2396" s="138">
        <f t="shared" si="1088"/>
        <v>46409</v>
      </c>
      <c r="G2396" s="139">
        <f t="shared" si="1093"/>
        <v>5.5994226220676957E-3</v>
      </c>
      <c r="H2396" s="140">
        <f t="shared" si="1106"/>
        <v>46468</v>
      </c>
      <c r="I2396" s="140">
        <f t="shared" si="1094"/>
        <v>46468</v>
      </c>
      <c r="J2396" s="141">
        <f t="shared" si="1102"/>
        <v>20</v>
      </c>
      <c r="K2396" s="141">
        <f t="shared" si="1090"/>
        <v>7</v>
      </c>
      <c r="L2396" s="8">
        <f t="shared" si="1103"/>
        <v>1.0019562399999999</v>
      </c>
      <c r="M2396" s="142">
        <f t="shared" si="1089"/>
        <v>1.00559942</v>
      </c>
      <c r="N2396" s="142">
        <f t="shared" si="1084"/>
        <v>1.5449934828886516</v>
      </c>
      <c r="O2396" s="135">
        <f t="shared" si="1086"/>
        <v>1.54801586</v>
      </c>
      <c r="P2396" s="135">
        <f t="shared" si="1095"/>
        <v>522.11256338999999</v>
      </c>
      <c r="Q2396" s="190">
        <f t="shared" si="1107"/>
        <v>0</v>
      </c>
      <c r="R2396" s="191">
        <f t="shared" si="1104"/>
        <v>0</v>
      </c>
      <c r="S2396" s="135">
        <f t="shared" si="1096"/>
        <v>0</v>
      </c>
      <c r="T2396" s="145">
        <f t="shared" si="1105"/>
        <v>7.8600000000000003E-2</v>
      </c>
      <c r="U2396" s="143">
        <f t="shared" si="1085"/>
        <v>7</v>
      </c>
      <c r="V2396" s="143">
        <v>252</v>
      </c>
      <c r="W2396" s="142">
        <f t="shared" si="1097"/>
        <v>1.002103985</v>
      </c>
      <c r="X2396" s="135">
        <f t="shared" si="1098"/>
        <v>1.098517</v>
      </c>
      <c r="Y2396" s="135">
        <f t="shared" si="1099"/>
        <v>0</v>
      </c>
      <c r="Z2396" s="148" t="str">
        <f t="shared" si="1108"/>
        <v>A+J=</v>
      </c>
      <c r="AA2396" s="140">
        <f t="shared" si="1109"/>
        <v>46468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4"/>
      <c r="DX2396" s="1"/>
      <c r="DY2396" s="1"/>
      <c r="DZ2396" s="1"/>
      <c r="EA2396" s="1"/>
      <c r="EB2396" s="1"/>
      <c r="EC2396" s="1"/>
    </row>
    <row r="2397" spans="1:133" ht="15" x14ac:dyDescent="0.2">
      <c r="A2397" s="134">
        <f t="shared" si="1100"/>
        <v>46450</v>
      </c>
      <c r="B2397" s="135">
        <f t="shared" si="1092"/>
        <v>523.51433613000006</v>
      </c>
      <c r="C2397" s="220">
        <f t="shared" si="1091"/>
        <v>337.27856211881527</v>
      </c>
      <c r="D2397" s="136">
        <f t="shared" si="1101"/>
        <v>6997.15</v>
      </c>
      <c r="E2397" s="137">
        <f t="shared" si="1087"/>
        <v>7036.33</v>
      </c>
      <c r="F2397" s="138">
        <f t="shared" si="1088"/>
        <v>46409</v>
      </c>
      <c r="G2397" s="139">
        <f t="shared" si="1093"/>
        <v>5.5994226220676957E-3</v>
      </c>
      <c r="H2397" s="140">
        <f t="shared" si="1106"/>
        <v>46468</v>
      </c>
      <c r="I2397" s="140">
        <f t="shared" si="1094"/>
        <v>46468</v>
      </c>
      <c r="J2397" s="141">
        <f t="shared" si="1102"/>
        <v>20</v>
      </c>
      <c r="K2397" s="141">
        <f t="shared" si="1090"/>
        <v>8</v>
      </c>
      <c r="L2397" s="8">
        <f t="shared" si="1103"/>
        <v>1.0022360100000001</v>
      </c>
      <c r="M2397" s="142">
        <f t="shared" si="1089"/>
        <v>1.00559942</v>
      </c>
      <c r="N2397" s="142">
        <f t="shared" si="1084"/>
        <v>1.5449934828886516</v>
      </c>
      <c r="O2397" s="135">
        <f t="shared" si="1086"/>
        <v>1.5484481000000001</v>
      </c>
      <c r="P2397" s="135">
        <f t="shared" si="1095"/>
        <v>522.25834868000004</v>
      </c>
      <c r="Q2397" s="190">
        <f t="shared" si="1107"/>
        <v>0</v>
      </c>
      <c r="R2397" s="191">
        <f t="shared" si="1104"/>
        <v>0</v>
      </c>
      <c r="S2397" s="135">
        <f t="shared" si="1096"/>
        <v>0</v>
      </c>
      <c r="T2397" s="145">
        <f t="shared" si="1105"/>
        <v>7.8600000000000003E-2</v>
      </c>
      <c r="U2397" s="143">
        <f t="shared" si="1085"/>
        <v>8</v>
      </c>
      <c r="V2397" s="143">
        <v>252</v>
      </c>
      <c r="W2397" s="142">
        <f t="shared" si="1097"/>
        <v>1.0024049159999999</v>
      </c>
      <c r="X2397" s="135">
        <f t="shared" si="1098"/>
        <v>1.2559874499999999</v>
      </c>
      <c r="Y2397" s="135">
        <f t="shared" si="1099"/>
        <v>0</v>
      </c>
      <c r="Z2397" s="148" t="str">
        <f t="shared" si="1108"/>
        <v>A+J=</v>
      </c>
      <c r="AA2397" s="140">
        <f t="shared" si="1109"/>
        <v>46468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4"/>
      <c r="DX2397" s="1"/>
      <c r="DY2397" s="1"/>
      <c r="DZ2397" s="1"/>
      <c r="EA2397" s="1"/>
      <c r="EB2397" s="1"/>
      <c r="EC2397" s="1"/>
    </row>
    <row r="2398" spans="1:133" ht="15" x14ac:dyDescent="0.2">
      <c r="A2398" s="134">
        <f t="shared" si="1100"/>
        <v>46451</v>
      </c>
      <c r="B2398" s="135">
        <f t="shared" si="1092"/>
        <v>523.81777397999997</v>
      </c>
      <c r="C2398" s="220">
        <f t="shared" si="1091"/>
        <v>337.27856211881527</v>
      </c>
      <c r="D2398" s="136">
        <f t="shared" si="1101"/>
        <v>6997.15</v>
      </c>
      <c r="E2398" s="137">
        <f t="shared" si="1087"/>
        <v>7036.33</v>
      </c>
      <c r="F2398" s="138">
        <f t="shared" si="1088"/>
        <v>46409</v>
      </c>
      <c r="G2398" s="139">
        <f t="shared" si="1093"/>
        <v>5.5994226220676957E-3</v>
      </c>
      <c r="H2398" s="140">
        <f t="shared" si="1106"/>
        <v>46468</v>
      </c>
      <c r="I2398" s="140">
        <f t="shared" si="1094"/>
        <v>46468</v>
      </c>
      <c r="J2398" s="141">
        <f t="shared" si="1102"/>
        <v>20</v>
      </c>
      <c r="K2398" s="141">
        <f t="shared" si="1090"/>
        <v>9</v>
      </c>
      <c r="L2398" s="8">
        <f t="shared" si="1103"/>
        <v>1.0025158700000001</v>
      </c>
      <c r="M2398" s="142">
        <f t="shared" si="1089"/>
        <v>1.00559942</v>
      </c>
      <c r="N2398" s="142">
        <f t="shared" si="1084"/>
        <v>1.5449934828886516</v>
      </c>
      <c r="O2398" s="135">
        <f t="shared" si="1086"/>
        <v>1.54888048</v>
      </c>
      <c r="P2398" s="135">
        <f t="shared" si="1095"/>
        <v>522.40418118000002</v>
      </c>
      <c r="Q2398" s="190">
        <f t="shared" si="1107"/>
        <v>0</v>
      </c>
      <c r="R2398" s="191">
        <f t="shared" si="1104"/>
        <v>0</v>
      </c>
      <c r="S2398" s="135">
        <f t="shared" si="1096"/>
        <v>0</v>
      </c>
      <c r="T2398" s="145">
        <f t="shared" si="1105"/>
        <v>7.8600000000000003E-2</v>
      </c>
      <c r="U2398" s="143">
        <f t="shared" si="1085"/>
        <v>9</v>
      </c>
      <c r="V2398" s="143">
        <v>252</v>
      </c>
      <c r="W2398" s="142">
        <f t="shared" si="1097"/>
        <v>1.002705937</v>
      </c>
      <c r="X2398" s="135">
        <f t="shared" si="1098"/>
        <v>1.4135928</v>
      </c>
      <c r="Y2398" s="135">
        <f t="shared" si="1099"/>
        <v>0</v>
      </c>
      <c r="Z2398" s="148" t="str">
        <f t="shared" si="1108"/>
        <v>A+J=</v>
      </c>
      <c r="AA2398" s="140">
        <f t="shared" si="1109"/>
        <v>46468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4"/>
      <c r="DX2398" s="1"/>
      <c r="DY2398" s="1"/>
      <c r="DZ2398" s="1"/>
      <c r="EA2398" s="1"/>
      <c r="EB2398" s="1"/>
      <c r="EC2398" s="1"/>
    </row>
    <row r="2399" spans="1:133" ht="15" x14ac:dyDescent="0.2">
      <c r="A2399" s="134">
        <f t="shared" si="1100"/>
        <v>46452</v>
      </c>
      <c r="B2399" s="135">
        <f t="shared" si="1092"/>
        <v>524.12138387000005</v>
      </c>
      <c r="C2399" s="220">
        <f t="shared" si="1091"/>
        <v>337.27856211881527</v>
      </c>
      <c r="D2399" s="136">
        <f t="shared" si="1101"/>
        <v>6997.15</v>
      </c>
      <c r="E2399" s="137">
        <f t="shared" si="1087"/>
        <v>7036.33</v>
      </c>
      <c r="F2399" s="138">
        <f t="shared" si="1088"/>
        <v>46409</v>
      </c>
      <c r="G2399" s="139">
        <f t="shared" si="1093"/>
        <v>5.5994226220676957E-3</v>
      </c>
      <c r="H2399" s="140">
        <f t="shared" si="1106"/>
        <v>46468</v>
      </c>
      <c r="I2399" s="140">
        <f t="shared" si="1094"/>
        <v>46468</v>
      </c>
      <c r="J2399" s="141">
        <f t="shared" si="1102"/>
        <v>20</v>
      </c>
      <c r="K2399" s="141">
        <f t="shared" si="1090"/>
        <v>10</v>
      </c>
      <c r="L2399" s="8">
        <f t="shared" si="1103"/>
        <v>1.0027957999999999</v>
      </c>
      <c r="M2399" s="142">
        <f t="shared" si="1089"/>
        <v>1.00559942</v>
      </c>
      <c r="N2399" s="142">
        <f t="shared" ref="N2399:N2462" si="1110">IF(I2399&gt;I2398,N2398*M2399,N2398)</f>
        <v>1.5449934828886516</v>
      </c>
      <c r="O2399" s="135">
        <f t="shared" si="1086"/>
        <v>1.5493129699999999</v>
      </c>
      <c r="P2399" s="135">
        <f t="shared" si="1095"/>
        <v>522.55005079</v>
      </c>
      <c r="Q2399" s="190">
        <f t="shared" si="1107"/>
        <v>0</v>
      </c>
      <c r="R2399" s="191">
        <f t="shared" si="1104"/>
        <v>0</v>
      </c>
      <c r="S2399" s="135">
        <f t="shared" si="1096"/>
        <v>0</v>
      </c>
      <c r="T2399" s="145">
        <f t="shared" si="1105"/>
        <v>7.8600000000000003E-2</v>
      </c>
      <c r="U2399" s="143">
        <f t="shared" si="1085"/>
        <v>10</v>
      </c>
      <c r="V2399" s="143">
        <v>252</v>
      </c>
      <c r="W2399" s="142">
        <f t="shared" si="1097"/>
        <v>1.003007048</v>
      </c>
      <c r="X2399" s="135">
        <f t="shared" si="1098"/>
        <v>1.57133308</v>
      </c>
      <c r="Y2399" s="135">
        <f t="shared" si="1099"/>
        <v>0</v>
      </c>
      <c r="Z2399" s="148" t="str">
        <f t="shared" si="1108"/>
        <v>A+J=</v>
      </c>
      <c r="AA2399" s="140">
        <f t="shared" si="1109"/>
        <v>46468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4"/>
      <c r="DX2399" s="1"/>
      <c r="DY2399" s="1"/>
      <c r="DZ2399" s="1"/>
      <c r="EA2399" s="1"/>
      <c r="EB2399" s="1"/>
      <c r="EC2399" s="1"/>
    </row>
    <row r="2400" spans="1:133" ht="15" x14ac:dyDescent="0.2">
      <c r="A2400" s="134">
        <f t="shared" si="1100"/>
        <v>46453</v>
      </c>
      <c r="B2400" s="135">
        <f t="shared" si="1092"/>
        <v>524.12138387000005</v>
      </c>
      <c r="C2400" s="220">
        <f t="shared" si="1091"/>
        <v>337.27856211881527</v>
      </c>
      <c r="D2400" s="136">
        <f t="shared" si="1101"/>
        <v>6997.15</v>
      </c>
      <c r="E2400" s="137">
        <f t="shared" si="1087"/>
        <v>7036.33</v>
      </c>
      <c r="F2400" s="138">
        <f t="shared" si="1088"/>
        <v>46409</v>
      </c>
      <c r="G2400" s="139">
        <f t="shared" si="1093"/>
        <v>5.5994226220676957E-3</v>
      </c>
      <c r="H2400" s="140">
        <f t="shared" si="1106"/>
        <v>46468</v>
      </c>
      <c r="I2400" s="140">
        <f t="shared" si="1094"/>
        <v>46468</v>
      </c>
      <c r="J2400" s="141">
        <f t="shared" si="1102"/>
        <v>20</v>
      </c>
      <c r="K2400" s="141">
        <f t="shared" si="1090"/>
        <v>10</v>
      </c>
      <c r="L2400" s="8">
        <f t="shared" si="1103"/>
        <v>1.0027957999999999</v>
      </c>
      <c r="M2400" s="142">
        <f t="shared" si="1089"/>
        <v>1.00559942</v>
      </c>
      <c r="N2400" s="142">
        <f t="shared" si="1110"/>
        <v>1.5449934828886516</v>
      </c>
      <c r="O2400" s="135">
        <f t="shared" si="1086"/>
        <v>1.5493129699999999</v>
      </c>
      <c r="P2400" s="135">
        <f t="shared" si="1095"/>
        <v>522.55005079</v>
      </c>
      <c r="Q2400" s="190">
        <f t="shared" si="1107"/>
        <v>0</v>
      </c>
      <c r="R2400" s="191">
        <f t="shared" si="1104"/>
        <v>0</v>
      </c>
      <c r="S2400" s="135">
        <f t="shared" si="1096"/>
        <v>0</v>
      </c>
      <c r="T2400" s="145">
        <f t="shared" si="1105"/>
        <v>7.8600000000000003E-2</v>
      </c>
      <c r="U2400" s="143">
        <f t="shared" si="1085"/>
        <v>10</v>
      </c>
      <c r="V2400" s="143">
        <v>252</v>
      </c>
      <c r="W2400" s="142">
        <f t="shared" si="1097"/>
        <v>1.003007048</v>
      </c>
      <c r="X2400" s="135">
        <f t="shared" si="1098"/>
        <v>1.57133308</v>
      </c>
      <c r="Y2400" s="135">
        <f t="shared" si="1099"/>
        <v>0</v>
      </c>
      <c r="Z2400" s="148" t="str">
        <f t="shared" si="1108"/>
        <v>A+J=</v>
      </c>
      <c r="AA2400" s="140">
        <f t="shared" si="1109"/>
        <v>46468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4"/>
      <c r="DX2400" s="1"/>
      <c r="DY2400" s="1"/>
      <c r="DZ2400" s="1"/>
      <c r="EA2400" s="1"/>
      <c r="EB2400" s="1"/>
      <c r="EC2400" s="1"/>
    </row>
    <row r="2401" spans="1:133" ht="15" x14ac:dyDescent="0.2">
      <c r="A2401" s="134">
        <f t="shared" si="1100"/>
        <v>46454</v>
      </c>
      <c r="B2401" s="135">
        <f t="shared" si="1092"/>
        <v>524.12138387000005</v>
      </c>
      <c r="C2401" s="220">
        <f t="shared" si="1091"/>
        <v>337.27856211881527</v>
      </c>
      <c r="D2401" s="136">
        <f t="shared" si="1101"/>
        <v>6997.15</v>
      </c>
      <c r="E2401" s="137">
        <f t="shared" si="1087"/>
        <v>7036.33</v>
      </c>
      <c r="F2401" s="138">
        <f t="shared" si="1088"/>
        <v>46409</v>
      </c>
      <c r="G2401" s="139">
        <f t="shared" si="1093"/>
        <v>5.5994226220676957E-3</v>
      </c>
      <c r="H2401" s="140">
        <f t="shared" si="1106"/>
        <v>46468</v>
      </c>
      <c r="I2401" s="140">
        <f t="shared" si="1094"/>
        <v>46468</v>
      </c>
      <c r="J2401" s="141">
        <f t="shared" si="1102"/>
        <v>20</v>
      </c>
      <c r="K2401" s="141">
        <f t="shared" si="1090"/>
        <v>10</v>
      </c>
      <c r="L2401" s="8">
        <f t="shared" si="1103"/>
        <v>1.0027957999999999</v>
      </c>
      <c r="M2401" s="142">
        <f t="shared" si="1089"/>
        <v>1.00559942</v>
      </c>
      <c r="N2401" s="142">
        <f t="shared" si="1110"/>
        <v>1.5449934828886516</v>
      </c>
      <c r="O2401" s="135">
        <f t="shared" si="1086"/>
        <v>1.5493129699999999</v>
      </c>
      <c r="P2401" s="135">
        <f t="shared" si="1095"/>
        <v>522.55005079</v>
      </c>
      <c r="Q2401" s="190">
        <f t="shared" si="1107"/>
        <v>0</v>
      </c>
      <c r="R2401" s="191">
        <f t="shared" si="1104"/>
        <v>0</v>
      </c>
      <c r="S2401" s="135">
        <f t="shared" si="1096"/>
        <v>0</v>
      </c>
      <c r="T2401" s="145">
        <f t="shared" si="1105"/>
        <v>7.8600000000000003E-2</v>
      </c>
      <c r="U2401" s="143">
        <f t="shared" si="1085"/>
        <v>10</v>
      </c>
      <c r="V2401" s="143">
        <v>252</v>
      </c>
      <c r="W2401" s="142">
        <f t="shared" si="1097"/>
        <v>1.003007048</v>
      </c>
      <c r="X2401" s="135">
        <f t="shared" si="1098"/>
        <v>1.57133308</v>
      </c>
      <c r="Y2401" s="135">
        <f t="shared" si="1099"/>
        <v>0</v>
      </c>
      <c r="Z2401" s="148" t="str">
        <f t="shared" si="1108"/>
        <v>A+J=</v>
      </c>
      <c r="AA2401" s="140">
        <f t="shared" si="1109"/>
        <v>46468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4"/>
      <c r="DX2401" s="1"/>
      <c r="DY2401" s="1"/>
      <c r="DZ2401" s="1"/>
      <c r="EA2401" s="1"/>
      <c r="EB2401" s="1"/>
      <c r="EC2401" s="1"/>
    </row>
    <row r="2402" spans="1:133" ht="15" x14ac:dyDescent="0.2">
      <c r="A2402" s="134">
        <f t="shared" si="1100"/>
        <v>46455</v>
      </c>
      <c r="B2402" s="135">
        <f t="shared" si="1092"/>
        <v>524.42516978000003</v>
      </c>
      <c r="C2402" s="220">
        <f t="shared" si="1091"/>
        <v>337.27856211881527</v>
      </c>
      <c r="D2402" s="136">
        <f t="shared" si="1101"/>
        <v>6997.15</v>
      </c>
      <c r="E2402" s="137">
        <f t="shared" si="1087"/>
        <v>7036.33</v>
      </c>
      <c r="F2402" s="138">
        <f t="shared" si="1088"/>
        <v>46409</v>
      </c>
      <c r="G2402" s="139">
        <f t="shared" si="1093"/>
        <v>5.5994226220676957E-3</v>
      </c>
      <c r="H2402" s="140">
        <f t="shared" si="1106"/>
        <v>46468</v>
      </c>
      <c r="I2402" s="140">
        <f t="shared" si="1094"/>
        <v>46468</v>
      </c>
      <c r="J2402" s="141">
        <f t="shared" si="1102"/>
        <v>20</v>
      </c>
      <c r="K2402" s="141">
        <f t="shared" si="1090"/>
        <v>11</v>
      </c>
      <c r="L2402" s="8">
        <f t="shared" si="1103"/>
        <v>1.0030758099999999</v>
      </c>
      <c r="M2402" s="142">
        <f t="shared" si="1089"/>
        <v>1.00559942</v>
      </c>
      <c r="N2402" s="142">
        <f t="shared" si="1110"/>
        <v>1.5449934828886516</v>
      </c>
      <c r="O2402" s="135">
        <f t="shared" si="1086"/>
        <v>1.54974558</v>
      </c>
      <c r="P2402" s="135">
        <f t="shared" si="1095"/>
        <v>522.69596087000002</v>
      </c>
      <c r="Q2402" s="190">
        <f t="shared" si="1107"/>
        <v>0</v>
      </c>
      <c r="R2402" s="191">
        <f t="shared" si="1104"/>
        <v>0</v>
      </c>
      <c r="S2402" s="135">
        <f t="shared" si="1096"/>
        <v>0</v>
      </c>
      <c r="T2402" s="145">
        <f t="shared" si="1105"/>
        <v>7.8600000000000003E-2</v>
      </c>
      <c r="U2402" s="143">
        <f t="shared" si="1085"/>
        <v>11</v>
      </c>
      <c r="V2402" s="143">
        <v>252</v>
      </c>
      <c r="W2402" s="142">
        <f t="shared" si="1097"/>
        <v>1.0033082499999999</v>
      </c>
      <c r="X2402" s="135">
        <f t="shared" si="1098"/>
        <v>1.7292089100000001</v>
      </c>
      <c r="Y2402" s="135">
        <f t="shared" si="1099"/>
        <v>0</v>
      </c>
      <c r="Z2402" s="148" t="str">
        <f t="shared" si="1108"/>
        <v>A+J=</v>
      </c>
      <c r="AA2402" s="140">
        <f t="shared" si="1109"/>
        <v>46468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4"/>
      <c r="DX2402" s="1"/>
      <c r="DY2402" s="1"/>
      <c r="DZ2402" s="1"/>
      <c r="EA2402" s="1"/>
      <c r="EB2402" s="1"/>
      <c r="EC2402" s="1"/>
    </row>
    <row r="2403" spans="1:133" ht="15" x14ac:dyDescent="0.2">
      <c r="A2403" s="134">
        <f t="shared" si="1100"/>
        <v>46456</v>
      </c>
      <c r="B2403" s="135">
        <f t="shared" si="1092"/>
        <v>524.72913463999998</v>
      </c>
      <c r="C2403" s="220">
        <f t="shared" si="1091"/>
        <v>337.27856211881527</v>
      </c>
      <c r="D2403" s="136">
        <f t="shared" si="1101"/>
        <v>6997.15</v>
      </c>
      <c r="E2403" s="137">
        <f t="shared" si="1087"/>
        <v>7036.33</v>
      </c>
      <c r="F2403" s="138">
        <f t="shared" si="1088"/>
        <v>46409</v>
      </c>
      <c r="G2403" s="139">
        <f t="shared" si="1093"/>
        <v>5.5994226220676957E-3</v>
      </c>
      <c r="H2403" s="140">
        <f t="shared" si="1106"/>
        <v>46468</v>
      </c>
      <c r="I2403" s="140">
        <f t="shared" si="1094"/>
        <v>46468</v>
      </c>
      <c r="J2403" s="141">
        <f t="shared" si="1102"/>
        <v>20</v>
      </c>
      <c r="K2403" s="141">
        <f t="shared" si="1090"/>
        <v>12</v>
      </c>
      <c r="L2403" s="8">
        <f t="shared" si="1103"/>
        <v>1.0033559000000001</v>
      </c>
      <c r="M2403" s="142">
        <f t="shared" si="1089"/>
        <v>1.00559942</v>
      </c>
      <c r="N2403" s="142">
        <f t="shared" si="1110"/>
        <v>1.5449934828886516</v>
      </c>
      <c r="O2403" s="135">
        <f t="shared" si="1086"/>
        <v>1.5501783200000001</v>
      </c>
      <c r="P2403" s="135">
        <f t="shared" si="1095"/>
        <v>522.84191479000003</v>
      </c>
      <c r="Q2403" s="190">
        <f t="shared" si="1107"/>
        <v>0</v>
      </c>
      <c r="R2403" s="191">
        <f t="shared" si="1104"/>
        <v>0</v>
      </c>
      <c r="S2403" s="135">
        <f t="shared" si="1096"/>
        <v>0</v>
      </c>
      <c r="T2403" s="145">
        <f t="shared" si="1105"/>
        <v>7.8600000000000003E-2</v>
      </c>
      <c r="U2403" s="143">
        <f t="shared" si="1085"/>
        <v>12</v>
      </c>
      <c r="V2403" s="143">
        <v>252</v>
      </c>
      <c r="W2403" s="142">
        <f t="shared" si="1097"/>
        <v>1.003609542</v>
      </c>
      <c r="X2403" s="135">
        <f t="shared" si="1098"/>
        <v>1.8872198499999999</v>
      </c>
      <c r="Y2403" s="135">
        <f t="shared" si="1099"/>
        <v>0</v>
      </c>
      <c r="Z2403" s="148" t="str">
        <f t="shared" si="1108"/>
        <v>A+J=</v>
      </c>
      <c r="AA2403" s="140">
        <f t="shared" si="1109"/>
        <v>46468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4"/>
      <c r="DX2403" s="1"/>
      <c r="DY2403" s="1"/>
      <c r="DZ2403" s="1"/>
      <c r="EA2403" s="1"/>
      <c r="EB2403" s="1"/>
      <c r="EC2403" s="1"/>
    </row>
    <row r="2404" spans="1:133" ht="15" x14ac:dyDescent="0.2">
      <c r="A2404" s="134">
        <f t="shared" si="1100"/>
        <v>46457</v>
      </c>
      <c r="B2404" s="135">
        <f t="shared" si="1092"/>
        <v>525.03327177000006</v>
      </c>
      <c r="C2404" s="220">
        <f t="shared" si="1091"/>
        <v>337.27856211881527</v>
      </c>
      <c r="D2404" s="136">
        <f t="shared" si="1101"/>
        <v>6997.15</v>
      </c>
      <c r="E2404" s="137">
        <f t="shared" si="1087"/>
        <v>7036.33</v>
      </c>
      <c r="F2404" s="138">
        <f t="shared" si="1088"/>
        <v>46409</v>
      </c>
      <c r="G2404" s="139">
        <f t="shared" si="1093"/>
        <v>5.5994226220676957E-3</v>
      </c>
      <c r="H2404" s="140">
        <f t="shared" si="1106"/>
        <v>46468</v>
      </c>
      <c r="I2404" s="140">
        <f t="shared" si="1094"/>
        <v>46468</v>
      </c>
      <c r="J2404" s="141">
        <f t="shared" si="1102"/>
        <v>20</v>
      </c>
      <c r="K2404" s="141">
        <f t="shared" si="1090"/>
        <v>13</v>
      </c>
      <c r="L2404" s="8">
        <f t="shared" si="1103"/>
        <v>1.0036360600000001</v>
      </c>
      <c r="M2404" s="142">
        <f t="shared" si="1089"/>
        <v>1.00559942</v>
      </c>
      <c r="N2404" s="142">
        <f t="shared" si="1110"/>
        <v>1.5449934828886516</v>
      </c>
      <c r="O2404" s="135">
        <f t="shared" si="1086"/>
        <v>1.55061117</v>
      </c>
      <c r="P2404" s="135">
        <f t="shared" si="1095"/>
        <v>522.98790582000004</v>
      </c>
      <c r="Q2404" s="190">
        <f t="shared" si="1107"/>
        <v>0</v>
      </c>
      <c r="R2404" s="191">
        <f t="shared" si="1104"/>
        <v>0</v>
      </c>
      <c r="S2404" s="135">
        <f t="shared" si="1096"/>
        <v>0</v>
      </c>
      <c r="T2404" s="145">
        <f t="shared" si="1105"/>
        <v>7.8600000000000003E-2</v>
      </c>
      <c r="U2404" s="143">
        <f t="shared" si="1085"/>
        <v>13</v>
      </c>
      <c r="V2404" s="143">
        <v>252</v>
      </c>
      <c r="W2404" s="142">
        <f t="shared" si="1097"/>
        <v>1.0039109239999999</v>
      </c>
      <c r="X2404" s="135">
        <f t="shared" si="1098"/>
        <v>2.0453659499999999</v>
      </c>
      <c r="Y2404" s="135">
        <f t="shared" si="1099"/>
        <v>0</v>
      </c>
      <c r="Z2404" s="148" t="str">
        <f t="shared" si="1108"/>
        <v>A+J=</v>
      </c>
      <c r="AA2404" s="140">
        <f t="shared" si="1109"/>
        <v>46468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4"/>
      <c r="DX2404" s="1"/>
      <c r="DY2404" s="1"/>
      <c r="DZ2404" s="1"/>
      <c r="EA2404" s="1"/>
      <c r="EB2404" s="1"/>
      <c r="EC2404" s="1"/>
    </row>
    <row r="2405" spans="1:133" ht="15" x14ac:dyDescent="0.2">
      <c r="A2405" s="134">
        <f t="shared" si="1100"/>
        <v>46458</v>
      </c>
      <c r="B2405" s="135">
        <f t="shared" si="1092"/>
        <v>525.33758853000006</v>
      </c>
      <c r="C2405" s="220">
        <f t="shared" si="1091"/>
        <v>337.27856211881527</v>
      </c>
      <c r="D2405" s="136">
        <f t="shared" si="1101"/>
        <v>6997.15</v>
      </c>
      <c r="E2405" s="137">
        <f t="shared" si="1087"/>
        <v>7036.33</v>
      </c>
      <c r="F2405" s="138">
        <f t="shared" si="1088"/>
        <v>46409</v>
      </c>
      <c r="G2405" s="139">
        <f t="shared" si="1093"/>
        <v>5.5994226220676957E-3</v>
      </c>
      <c r="H2405" s="140">
        <f t="shared" si="1106"/>
        <v>46468</v>
      </c>
      <c r="I2405" s="140">
        <f t="shared" si="1094"/>
        <v>46468</v>
      </c>
      <c r="J2405" s="141">
        <f t="shared" si="1102"/>
        <v>20</v>
      </c>
      <c r="K2405" s="141">
        <f t="shared" si="1090"/>
        <v>14</v>
      </c>
      <c r="L2405" s="8">
        <f t="shared" si="1103"/>
        <v>1.0039163099999999</v>
      </c>
      <c r="M2405" s="142">
        <f t="shared" si="1089"/>
        <v>1.00559942</v>
      </c>
      <c r="N2405" s="142">
        <f t="shared" si="1110"/>
        <v>1.5449934828886516</v>
      </c>
      <c r="O2405" s="135">
        <f t="shared" si="1086"/>
        <v>1.5510441500000001</v>
      </c>
      <c r="P2405" s="135">
        <f t="shared" si="1095"/>
        <v>523.13394069000003</v>
      </c>
      <c r="Q2405" s="190">
        <f t="shared" si="1107"/>
        <v>0</v>
      </c>
      <c r="R2405" s="191">
        <f t="shared" si="1104"/>
        <v>0</v>
      </c>
      <c r="S2405" s="135">
        <f t="shared" si="1096"/>
        <v>0</v>
      </c>
      <c r="T2405" s="145">
        <f t="shared" si="1105"/>
        <v>7.8600000000000003E-2</v>
      </c>
      <c r="U2405" s="143">
        <f t="shared" ref="U2405:U2468" si="1111">IF(Q2404&gt;0,1,IF(K2405=K2404,U2404,U2404+1))</f>
        <v>14</v>
      </c>
      <c r="V2405" s="143">
        <v>252</v>
      </c>
      <c r="W2405" s="142">
        <f t="shared" si="1097"/>
        <v>1.0042123970000001</v>
      </c>
      <c r="X2405" s="135">
        <f t="shared" si="1098"/>
        <v>2.2036478399999999</v>
      </c>
      <c r="Y2405" s="135">
        <f t="shared" si="1099"/>
        <v>0</v>
      </c>
      <c r="Z2405" s="148" t="str">
        <f t="shared" si="1108"/>
        <v>A+J=</v>
      </c>
      <c r="AA2405" s="140">
        <f t="shared" si="1109"/>
        <v>46468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4"/>
      <c r="DX2405" s="1"/>
      <c r="DY2405" s="1"/>
      <c r="DZ2405" s="1"/>
      <c r="EA2405" s="1"/>
      <c r="EB2405" s="1"/>
      <c r="EC2405" s="1"/>
    </row>
    <row r="2406" spans="1:133" ht="15" x14ac:dyDescent="0.2">
      <c r="A2406" s="134">
        <f t="shared" si="1100"/>
        <v>46459</v>
      </c>
      <c r="B2406" s="135">
        <f t="shared" si="1092"/>
        <v>525.64207822000003</v>
      </c>
      <c r="C2406" s="220">
        <f t="shared" si="1091"/>
        <v>337.27856211881527</v>
      </c>
      <c r="D2406" s="136">
        <f t="shared" si="1101"/>
        <v>6997.15</v>
      </c>
      <c r="E2406" s="137">
        <f t="shared" si="1087"/>
        <v>7036.33</v>
      </c>
      <c r="F2406" s="138">
        <f t="shared" si="1088"/>
        <v>46409</v>
      </c>
      <c r="G2406" s="139">
        <f t="shared" si="1093"/>
        <v>5.5994226220676957E-3</v>
      </c>
      <c r="H2406" s="140">
        <f t="shared" si="1106"/>
        <v>46468</v>
      </c>
      <c r="I2406" s="140">
        <f t="shared" si="1094"/>
        <v>46468</v>
      </c>
      <c r="J2406" s="141">
        <f t="shared" si="1102"/>
        <v>20</v>
      </c>
      <c r="K2406" s="141">
        <f t="shared" si="1090"/>
        <v>15</v>
      </c>
      <c r="L2406" s="8">
        <f t="shared" si="1103"/>
        <v>1.00419663</v>
      </c>
      <c r="M2406" s="142">
        <f t="shared" si="1089"/>
        <v>1.00559942</v>
      </c>
      <c r="N2406" s="142">
        <f t="shared" si="1110"/>
        <v>1.5449934828886516</v>
      </c>
      <c r="O2406" s="135">
        <f t="shared" si="1086"/>
        <v>1.5514772400000001</v>
      </c>
      <c r="P2406" s="135">
        <f t="shared" si="1095"/>
        <v>523.28001266000001</v>
      </c>
      <c r="Q2406" s="190">
        <f t="shared" si="1107"/>
        <v>0</v>
      </c>
      <c r="R2406" s="191">
        <f t="shared" si="1104"/>
        <v>0</v>
      </c>
      <c r="S2406" s="135">
        <f t="shared" si="1096"/>
        <v>0</v>
      </c>
      <c r="T2406" s="145">
        <f t="shared" si="1105"/>
        <v>7.8600000000000003E-2</v>
      </c>
      <c r="U2406" s="143">
        <f t="shared" si="1111"/>
        <v>15</v>
      </c>
      <c r="V2406" s="143">
        <v>252</v>
      </c>
      <c r="W2406" s="142">
        <f t="shared" si="1097"/>
        <v>1.004513961</v>
      </c>
      <c r="X2406" s="135">
        <f t="shared" si="1098"/>
        <v>2.36206556</v>
      </c>
      <c r="Y2406" s="135">
        <f t="shared" si="1099"/>
        <v>0</v>
      </c>
      <c r="Z2406" s="148" t="str">
        <f t="shared" si="1108"/>
        <v>A+J=</v>
      </c>
      <c r="AA2406" s="140">
        <f t="shared" si="1109"/>
        <v>46468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4"/>
      <c r="DX2406" s="1"/>
      <c r="DY2406" s="1"/>
      <c r="DZ2406" s="1"/>
      <c r="EA2406" s="1"/>
      <c r="EB2406" s="1"/>
      <c r="EC2406" s="1"/>
    </row>
    <row r="2407" spans="1:133" ht="15" x14ac:dyDescent="0.2">
      <c r="A2407" s="134">
        <f t="shared" si="1100"/>
        <v>46460</v>
      </c>
      <c r="B2407" s="135">
        <f t="shared" si="1092"/>
        <v>525.64207822000003</v>
      </c>
      <c r="C2407" s="220">
        <f t="shared" si="1091"/>
        <v>337.27856211881527</v>
      </c>
      <c r="D2407" s="136">
        <f t="shared" si="1101"/>
        <v>6997.15</v>
      </c>
      <c r="E2407" s="137">
        <f t="shared" si="1087"/>
        <v>7036.33</v>
      </c>
      <c r="F2407" s="138">
        <f t="shared" si="1088"/>
        <v>46409</v>
      </c>
      <c r="G2407" s="139">
        <f t="shared" si="1093"/>
        <v>5.5994226220676957E-3</v>
      </c>
      <c r="H2407" s="140">
        <f t="shared" si="1106"/>
        <v>46468</v>
      </c>
      <c r="I2407" s="140">
        <f t="shared" si="1094"/>
        <v>46468</v>
      </c>
      <c r="J2407" s="141">
        <f t="shared" si="1102"/>
        <v>20</v>
      </c>
      <c r="K2407" s="141">
        <f t="shared" si="1090"/>
        <v>15</v>
      </c>
      <c r="L2407" s="8">
        <f t="shared" si="1103"/>
        <v>1.00419663</v>
      </c>
      <c r="M2407" s="142">
        <f t="shared" si="1089"/>
        <v>1.00559942</v>
      </c>
      <c r="N2407" s="142">
        <f t="shared" si="1110"/>
        <v>1.5449934828886516</v>
      </c>
      <c r="O2407" s="135">
        <f t="shared" si="1086"/>
        <v>1.5514772400000001</v>
      </c>
      <c r="P2407" s="135">
        <f t="shared" si="1095"/>
        <v>523.28001266000001</v>
      </c>
      <c r="Q2407" s="190">
        <f t="shared" si="1107"/>
        <v>0</v>
      </c>
      <c r="R2407" s="191">
        <f t="shared" si="1104"/>
        <v>0</v>
      </c>
      <c r="S2407" s="135">
        <f t="shared" si="1096"/>
        <v>0</v>
      </c>
      <c r="T2407" s="145">
        <f t="shared" si="1105"/>
        <v>7.8600000000000003E-2</v>
      </c>
      <c r="U2407" s="143">
        <f t="shared" si="1111"/>
        <v>15</v>
      </c>
      <c r="V2407" s="143">
        <v>252</v>
      </c>
      <c r="W2407" s="142">
        <f t="shared" si="1097"/>
        <v>1.004513961</v>
      </c>
      <c r="X2407" s="135">
        <f t="shared" si="1098"/>
        <v>2.36206556</v>
      </c>
      <c r="Y2407" s="135">
        <f t="shared" si="1099"/>
        <v>0</v>
      </c>
      <c r="Z2407" s="148" t="str">
        <f t="shared" si="1108"/>
        <v>A+J=</v>
      </c>
      <c r="AA2407" s="140">
        <f t="shared" si="1109"/>
        <v>46468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4"/>
      <c r="DX2407" s="1"/>
      <c r="DY2407" s="1"/>
      <c r="DZ2407" s="1"/>
      <c r="EA2407" s="1"/>
      <c r="EB2407" s="1"/>
      <c r="EC2407" s="1"/>
    </row>
    <row r="2408" spans="1:133" ht="15" x14ac:dyDescent="0.2">
      <c r="A2408" s="134">
        <f t="shared" si="1100"/>
        <v>46461</v>
      </c>
      <c r="B2408" s="135">
        <f t="shared" si="1092"/>
        <v>525.64207822000003</v>
      </c>
      <c r="C2408" s="220">
        <f t="shared" si="1091"/>
        <v>337.27856211881527</v>
      </c>
      <c r="D2408" s="136">
        <f t="shared" si="1101"/>
        <v>6997.15</v>
      </c>
      <c r="E2408" s="137">
        <f t="shared" si="1087"/>
        <v>7036.33</v>
      </c>
      <c r="F2408" s="138">
        <f t="shared" si="1088"/>
        <v>46409</v>
      </c>
      <c r="G2408" s="139">
        <f t="shared" si="1093"/>
        <v>5.5994226220676957E-3</v>
      </c>
      <c r="H2408" s="140">
        <f t="shared" si="1106"/>
        <v>46468</v>
      </c>
      <c r="I2408" s="140">
        <f t="shared" si="1094"/>
        <v>46468</v>
      </c>
      <c r="J2408" s="141">
        <f t="shared" si="1102"/>
        <v>20</v>
      </c>
      <c r="K2408" s="141">
        <f t="shared" si="1090"/>
        <v>15</v>
      </c>
      <c r="L2408" s="8">
        <f t="shared" si="1103"/>
        <v>1.00419663</v>
      </c>
      <c r="M2408" s="142">
        <f t="shared" si="1089"/>
        <v>1.00559942</v>
      </c>
      <c r="N2408" s="142">
        <f t="shared" si="1110"/>
        <v>1.5449934828886516</v>
      </c>
      <c r="O2408" s="135">
        <f t="shared" si="1086"/>
        <v>1.5514772400000001</v>
      </c>
      <c r="P2408" s="135">
        <f t="shared" si="1095"/>
        <v>523.28001266000001</v>
      </c>
      <c r="Q2408" s="190">
        <f t="shared" si="1107"/>
        <v>0</v>
      </c>
      <c r="R2408" s="191">
        <f t="shared" si="1104"/>
        <v>0</v>
      </c>
      <c r="S2408" s="135">
        <f t="shared" si="1096"/>
        <v>0</v>
      </c>
      <c r="T2408" s="145">
        <f t="shared" si="1105"/>
        <v>7.8600000000000003E-2</v>
      </c>
      <c r="U2408" s="143">
        <f t="shared" si="1111"/>
        <v>15</v>
      </c>
      <c r="V2408" s="143">
        <v>252</v>
      </c>
      <c r="W2408" s="142">
        <f t="shared" si="1097"/>
        <v>1.004513961</v>
      </c>
      <c r="X2408" s="135">
        <f t="shared" si="1098"/>
        <v>2.36206556</v>
      </c>
      <c r="Y2408" s="135">
        <f t="shared" si="1099"/>
        <v>0</v>
      </c>
      <c r="Z2408" s="148" t="str">
        <f t="shared" si="1108"/>
        <v>A+J=</v>
      </c>
      <c r="AA2408" s="140">
        <f t="shared" si="1109"/>
        <v>46468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4"/>
      <c r="DX2408" s="1"/>
      <c r="DY2408" s="1"/>
      <c r="DZ2408" s="1"/>
      <c r="EA2408" s="1"/>
      <c r="EB2408" s="1"/>
      <c r="EC2408" s="1"/>
    </row>
    <row r="2409" spans="1:133" ht="15" x14ac:dyDescent="0.2">
      <c r="A2409" s="134">
        <f t="shared" si="1100"/>
        <v>46462</v>
      </c>
      <c r="B2409" s="135">
        <f t="shared" si="1092"/>
        <v>525.94674719</v>
      </c>
      <c r="C2409" s="220">
        <f t="shared" si="1091"/>
        <v>337.27856211881527</v>
      </c>
      <c r="D2409" s="136">
        <f t="shared" si="1101"/>
        <v>6997.15</v>
      </c>
      <c r="E2409" s="137">
        <f t="shared" si="1087"/>
        <v>7036.33</v>
      </c>
      <c r="F2409" s="138">
        <f t="shared" si="1088"/>
        <v>46409</v>
      </c>
      <c r="G2409" s="139">
        <f t="shared" si="1093"/>
        <v>5.5994226220676957E-3</v>
      </c>
      <c r="H2409" s="140">
        <f t="shared" si="1106"/>
        <v>46468</v>
      </c>
      <c r="I2409" s="140">
        <f t="shared" si="1094"/>
        <v>46468</v>
      </c>
      <c r="J2409" s="141">
        <f t="shared" si="1102"/>
        <v>20</v>
      </c>
      <c r="K2409" s="141">
        <f t="shared" si="1090"/>
        <v>16</v>
      </c>
      <c r="L2409" s="8">
        <f t="shared" si="1103"/>
        <v>1.0044770300000001</v>
      </c>
      <c r="M2409" s="142">
        <f t="shared" si="1089"/>
        <v>1.00559942</v>
      </c>
      <c r="N2409" s="142">
        <f t="shared" si="1110"/>
        <v>1.5449934828886516</v>
      </c>
      <c r="O2409" s="135">
        <f t="shared" ref="O2409:O2472" si="1112">TRUNC(TRUNC((L2409*N2409),15),8)</f>
        <v>1.55191046</v>
      </c>
      <c r="P2409" s="135">
        <f t="shared" si="1095"/>
        <v>523.42612847999999</v>
      </c>
      <c r="Q2409" s="190">
        <f t="shared" si="1107"/>
        <v>0</v>
      </c>
      <c r="R2409" s="191">
        <f t="shared" si="1104"/>
        <v>0</v>
      </c>
      <c r="S2409" s="135">
        <f t="shared" si="1096"/>
        <v>0</v>
      </c>
      <c r="T2409" s="145">
        <f t="shared" si="1105"/>
        <v>7.8600000000000003E-2</v>
      </c>
      <c r="U2409" s="143">
        <f t="shared" si="1111"/>
        <v>16</v>
      </c>
      <c r="V2409" s="143">
        <v>252</v>
      </c>
      <c r="W2409" s="142">
        <f t="shared" si="1097"/>
        <v>1.0048156150000001</v>
      </c>
      <c r="X2409" s="135">
        <f t="shared" si="1098"/>
        <v>2.5206187099999999</v>
      </c>
      <c r="Y2409" s="135">
        <f t="shared" si="1099"/>
        <v>0</v>
      </c>
      <c r="Z2409" s="148" t="str">
        <f t="shared" si="1108"/>
        <v>A+J=</v>
      </c>
      <c r="AA2409" s="140">
        <f t="shared" si="1109"/>
        <v>46468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4"/>
      <c r="DX2409" s="1"/>
      <c r="DY2409" s="1"/>
      <c r="DZ2409" s="1"/>
      <c r="EA2409" s="1"/>
      <c r="EB2409" s="1"/>
      <c r="EC2409" s="1"/>
    </row>
    <row r="2410" spans="1:133" ht="15" x14ac:dyDescent="0.2">
      <c r="A2410" s="134">
        <f t="shared" si="1100"/>
        <v>46463</v>
      </c>
      <c r="B2410" s="135">
        <f t="shared" si="1092"/>
        <v>526.25159263</v>
      </c>
      <c r="C2410" s="220">
        <f t="shared" si="1091"/>
        <v>337.27856211881527</v>
      </c>
      <c r="D2410" s="136">
        <f t="shared" si="1101"/>
        <v>6997.15</v>
      </c>
      <c r="E2410" s="137">
        <f t="shared" ref="E2410:E2473" si="1113">IF($K2410=1,VLOOKUP($A2409,$AO$10:$AS$131,4),E2409)</f>
        <v>7036.33</v>
      </c>
      <c r="F2410" s="138">
        <f t="shared" ref="F2410:F2473" si="1114">IF($K2410=1,VLOOKUP($A2409,$AO$10:$AS$131,5),F2409)</f>
        <v>46409</v>
      </c>
      <c r="G2410" s="139">
        <f t="shared" si="1093"/>
        <v>5.5994226220676957E-3</v>
      </c>
      <c r="H2410" s="140">
        <f t="shared" si="1106"/>
        <v>46468</v>
      </c>
      <c r="I2410" s="140">
        <f t="shared" si="1094"/>
        <v>46468</v>
      </c>
      <c r="J2410" s="141">
        <f t="shared" si="1102"/>
        <v>20</v>
      </c>
      <c r="K2410" s="141">
        <f t="shared" si="1090"/>
        <v>17</v>
      </c>
      <c r="L2410" s="8">
        <f t="shared" si="1103"/>
        <v>1.0047575099999999</v>
      </c>
      <c r="M2410" s="142">
        <f t="shared" ref="M2410:M2473" si="1115">IF(I2410&gt;I2409,L2409,M2409)</f>
        <v>1.00559942</v>
      </c>
      <c r="N2410" s="142">
        <f t="shared" si="1110"/>
        <v>1.5449934828886516</v>
      </c>
      <c r="O2410" s="135">
        <f t="shared" si="1112"/>
        <v>1.5523438000000001</v>
      </c>
      <c r="P2410" s="135">
        <f t="shared" si="1095"/>
        <v>523.57228477000001</v>
      </c>
      <c r="Q2410" s="190">
        <f t="shared" si="1107"/>
        <v>0</v>
      </c>
      <c r="R2410" s="191">
        <f t="shared" si="1104"/>
        <v>0</v>
      </c>
      <c r="S2410" s="135">
        <f t="shared" si="1096"/>
        <v>0</v>
      </c>
      <c r="T2410" s="145">
        <f t="shared" si="1105"/>
        <v>7.8600000000000003E-2</v>
      </c>
      <c r="U2410" s="143">
        <f t="shared" si="1111"/>
        <v>17</v>
      </c>
      <c r="V2410" s="143">
        <v>252</v>
      </c>
      <c r="W2410" s="142">
        <f t="shared" si="1097"/>
        <v>1.0051173600000001</v>
      </c>
      <c r="X2410" s="135">
        <f t="shared" si="1098"/>
        <v>2.6793078600000002</v>
      </c>
      <c r="Y2410" s="135">
        <f t="shared" si="1099"/>
        <v>0</v>
      </c>
      <c r="Z2410" s="148" t="str">
        <f t="shared" si="1108"/>
        <v>A+J=</v>
      </c>
      <c r="AA2410" s="140">
        <f t="shared" si="1109"/>
        <v>46468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4"/>
      <c r="DX2410" s="1"/>
      <c r="DY2410" s="1"/>
      <c r="DZ2410" s="1"/>
      <c r="EA2410" s="1"/>
      <c r="EB2410" s="1"/>
      <c r="EC2410" s="1"/>
    </row>
    <row r="2411" spans="1:133" ht="15" x14ac:dyDescent="0.2">
      <c r="A2411" s="134">
        <f t="shared" si="1100"/>
        <v>46464</v>
      </c>
      <c r="B2411" s="135">
        <f t="shared" si="1092"/>
        <v>526.55661464000002</v>
      </c>
      <c r="C2411" s="220">
        <f t="shared" si="1091"/>
        <v>337.27856211881527</v>
      </c>
      <c r="D2411" s="136">
        <f t="shared" si="1101"/>
        <v>6997.15</v>
      </c>
      <c r="E2411" s="137">
        <f t="shared" si="1113"/>
        <v>7036.33</v>
      </c>
      <c r="F2411" s="138">
        <f t="shared" si="1114"/>
        <v>46409</v>
      </c>
      <c r="G2411" s="139">
        <f t="shared" si="1093"/>
        <v>5.5994226220676957E-3</v>
      </c>
      <c r="H2411" s="140">
        <f t="shared" si="1106"/>
        <v>46468</v>
      </c>
      <c r="I2411" s="140">
        <f t="shared" si="1094"/>
        <v>46468</v>
      </c>
      <c r="J2411" s="141">
        <f t="shared" si="1102"/>
        <v>20</v>
      </c>
      <c r="K2411" s="141">
        <f t="shared" si="1090"/>
        <v>18</v>
      </c>
      <c r="L2411" s="8">
        <f t="shared" si="1103"/>
        <v>1.0050380699999999</v>
      </c>
      <c r="M2411" s="142">
        <f t="shared" si="1115"/>
        <v>1.00559942</v>
      </c>
      <c r="N2411" s="142">
        <f t="shared" si="1110"/>
        <v>1.5449934828886516</v>
      </c>
      <c r="O2411" s="135">
        <f t="shared" si="1112"/>
        <v>1.55277726</v>
      </c>
      <c r="P2411" s="135">
        <f t="shared" si="1095"/>
        <v>523.71848153999997</v>
      </c>
      <c r="Q2411" s="190">
        <f t="shared" si="1107"/>
        <v>0</v>
      </c>
      <c r="R2411" s="191">
        <f t="shared" si="1104"/>
        <v>0</v>
      </c>
      <c r="S2411" s="135">
        <f t="shared" si="1096"/>
        <v>0</v>
      </c>
      <c r="T2411" s="145">
        <f t="shared" si="1105"/>
        <v>7.8600000000000003E-2</v>
      </c>
      <c r="U2411" s="143">
        <f t="shared" si="1111"/>
        <v>18</v>
      </c>
      <c r="V2411" s="143">
        <v>252</v>
      </c>
      <c r="W2411" s="142">
        <f t="shared" si="1097"/>
        <v>1.0054191960000001</v>
      </c>
      <c r="X2411" s="135">
        <f t="shared" si="1098"/>
        <v>2.8381330999999999</v>
      </c>
      <c r="Y2411" s="135">
        <f t="shared" si="1099"/>
        <v>0</v>
      </c>
      <c r="Z2411" s="148" t="str">
        <f t="shared" si="1108"/>
        <v>A+J=</v>
      </c>
      <c r="AA2411" s="140">
        <f t="shared" si="1109"/>
        <v>46468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4"/>
      <c r="DX2411" s="1"/>
      <c r="DY2411" s="1"/>
      <c r="DZ2411" s="1"/>
      <c r="EA2411" s="1"/>
      <c r="EB2411" s="1"/>
      <c r="EC2411" s="1"/>
    </row>
    <row r="2412" spans="1:133" ht="15" x14ac:dyDescent="0.2">
      <c r="A2412" s="134">
        <f t="shared" si="1100"/>
        <v>46465</v>
      </c>
      <c r="B2412" s="135">
        <f t="shared" si="1092"/>
        <v>526.86180934000004</v>
      </c>
      <c r="C2412" s="220">
        <f t="shared" si="1091"/>
        <v>337.27856211881527</v>
      </c>
      <c r="D2412" s="136">
        <f t="shared" si="1101"/>
        <v>6997.15</v>
      </c>
      <c r="E2412" s="137">
        <f t="shared" si="1113"/>
        <v>7036.33</v>
      </c>
      <c r="F2412" s="138">
        <f t="shared" si="1114"/>
        <v>46409</v>
      </c>
      <c r="G2412" s="139">
        <f t="shared" si="1093"/>
        <v>5.5994226220676957E-3</v>
      </c>
      <c r="H2412" s="140">
        <f t="shared" si="1106"/>
        <v>46468</v>
      </c>
      <c r="I2412" s="140">
        <f t="shared" si="1094"/>
        <v>46468</v>
      </c>
      <c r="J2412" s="141">
        <f t="shared" si="1102"/>
        <v>20</v>
      </c>
      <c r="K2412" s="141">
        <f t="shared" si="1090"/>
        <v>19</v>
      </c>
      <c r="L2412" s="8">
        <f t="shared" si="1103"/>
        <v>1.0053186999999999</v>
      </c>
      <c r="M2412" s="142">
        <f t="shared" si="1115"/>
        <v>1.00559942</v>
      </c>
      <c r="N2412" s="142">
        <f t="shared" si="1110"/>
        <v>1.5449934828886516</v>
      </c>
      <c r="O2412" s="135">
        <f t="shared" si="1112"/>
        <v>1.55321083</v>
      </c>
      <c r="P2412" s="135">
        <f t="shared" si="1095"/>
        <v>523.86471540000002</v>
      </c>
      <c r="Q2412" s="190">
        <f t="shared" si="1107"/>
        <v>0</v>
      </c>
      <c r="R2412" s="191">
        <f t="shared" si="1104"/>
        <v>0</v>
      </c>
      <c r="S2412" s="135">
        <f t="shared" si="1096"/>
        <v>0</v>
      </c>
      <c r="T2412" s="145">
        <f t="shared" si="1105"/>
        <v>7.8600000000000003E-2</v>
      </c>
      <c r="U2412" s="143">
        <f t="shared" si="1111"/>
        <v>19</v>
      </c>
      <c r="V2412" s="143">
        <v>252</v>
      </c>
      <c r="W2412" s="142">
        <f t="shared" si="1097"/>
        <v>1.005721122</v>
      </c>
      <c r="X2412" s="135">
        <f t="shared" si="1098"/>
        <v>2.9970939400000001</v>
      </c>
      <c r="Y2412" s="135">
        <f t="shared" si="1099"/>
        <v>0</v>
      </c>
      <c r="Z2412" s="148" t="str">
        <f t="shared" si="1108"/>
        <v>A+J=</v>
      </c>
      <c r="AA2412" s="140">
        <f t="shared" si="1109"/>
        <v>46468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4"/>
      <c r="DX2412" s="1"/>
      <c r="DY2412" s="1"/>
      <c r="DZ2412" s="1"/>
      <c r="EA2412" s="1"/>
      <c r="EB2412" s="1"/>
      <c r="EC2412" s="1"/>
    </row>
    <row r="2413" spans="1:133" ht="15" x14ac:dyDescent="0.2">
      <c r="A2413" s="134">
        <f t="shared" si="1100"/>
        <v>46466</v>
      </c>
      <c r="B2413" s="135">
        <f t="shared" si="1092"/>
        <v>527.16719042</v>
      </c>
      <c r="C2413" s="220">
        <f t="shared" si="1091"/>
        <v>337.27856211881527</v>
      </c>
      <c r="D2413" s="136">
        <f t="shared" si="1101"/>
        <v>6997.15</v>
      </c>
      <c r="E2413" s="137">
        <f t="shared" si="1113"/>
        <v>7036.33</v>
      </c>
      <c r="F2413" s="138">
        <f t="shared" si="1114"/>
        <v>46409</v>
      </c>
      <c r="G2413" s="139">
        <f t="shared" si="1093"/>
        <v>5.5994226220676957E-3</v>
      </c>
      <c r="H2413" s="140">
        <f t="shared" si="1106"/>
        <v>46497</v>
      </c>
      <c r="I2413" s="140">
        <f t="shared" si="1094"/>
        <v>46468</v>
      </c>
      <c r="J2413" s="141">
        <f t="shared" si="1102"/>
        <v>20</v>
      </c>
      <c r="K2413" s="141">
        <f t="shared" si="1090"/>
        <v>20</v>
      </c>
      <c r="L2413" s="8">
        <f t="shared" si="1103"/>
        <v>1.00559942</v>
      </c>
      <c r="M2413" s="142">
        <f t="shared" si="1115"/>
        <v>1.00559942</v>
      </c>
      <c r="N2413" s="142">
        <f t="shared" si="1110"/>
        <v>1.5449934828886516</v>
      </c>
      <c r="O2413" s="135">
        <f t="shared" si="1112"/>
        <v>1.55364455</v>
      </c>
      <c r="P2413" s="135">
        <f t="shared" si="1095"/>
        <v>524.01099985999997</v>
      </c>
      <c r="Q2413" s="190">
        <f t="shared" si="1107"/>
        <v>0</v>
      </c>
      <c r="R2413" s="191">
        <f t="shared" si="1104"/>
        <v>0</v>
      </c>
      <c r="S2413" s="135">
        <f t="shared" si="1096"/>
        <v>0</v>
      </c>
      <c r="T2413" s="145">
        <f t="shared" si="1105"/>
        <v>7.8600000000000003E-2</v>
      </c>
      <c r="U2413" s="143">
        <f t="shared" si="1111"/>
        <v>20</v>
      </c>
      <c r="V2413" s="143">
        <v>252</v>
      </c>
      <c r="W2413" s="142">
        <f t="shared" si="1097"/>
        <v>1.006023138</v>
      </c>
      <c r="X2413" s="135">
        <f t="shared" si="1098"/>
        <v>3.1561905600000002</v>
      </c>
      <c r="Y2413" s="135">
        <f t="shared" si="1099"/>
        <v>0</v>
      </c>
      <c r="Z2413" s="148" t="str">
        <f t="shared" si="1108"/>
        <v>A+J=</v>
      </c>
      <c r="AA2413" s="140">
        <f t="shared" si="1109"/>
        <v>46468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4"/>
      <c r="DX2413" s="1"/>
      <c r="DY2413" s="1"/>
      <c r="DZ2413" s="1"/>
      <c r="EA2413" s="1"/>
      <c r="EB2413" s="1"/>
      <c r="EC2413" s="1"/>
    </row>
    <row r="2414" spans="1:133" ht="15" x14ac:dyDescent="0.2">
      <c r="A2414" s="134">
        <f t="shared" si="1100"/>
        <v>46467</v>
      </c>
      <c r="B2414" s="135">
        <f t="shared" si="1092"/>
        <v>527.16719042</v>
      </c>
      <c r="C2414" s="220">
        <f t="shared" si="1091"/>
        <v>337.27856211881527</v>
      </c>
      <c r="D2414" s="136">
        <f t="shared" si="1101"/>
        <v>6997.15</v>
      </c>
      <c r="E2414" s="137">
        <f t="shared" si="1113"/>
        <v>7036.33</v>
      </c>
      <c r="F2414" s="138">
        <f t="shared" si="1114"/>
        <v>46409</v>
      </c>
      <c r="G2414" s="139">
        <f t="shared" si="1093"/>
        <v>5.5994226220676957E-3</v>
      </c>
      <c r="H2414" s="140">
        <f t="shared" si="1106"/>
        <v>46497</v>
      </c>
      <c r="I2414" s="140">
        <f t="shared" si="1094"/>
        <v>46468</v>
      </c>
      <c r="J2414" s="141">
        <f t="shared" si="1102"/>
        <v>20</v>
      </c>
      <c r="K2414" s="141">
        <f t="shared" ref="K2414:K2477" si="1116">(J2414-(NETWORKDAYS(A2414,I2414,AD$148:AD$502)-1))</f>
        <v>20</v>
      </c>
      <c r="L2414" s="8">
        <f t="shared" si="1103"/>
        <v>1.00559942</v>
      </c>
      <c r="M2414" s="142">
        <f t="shared" si="1115"/>
        <v>1.00559942</v>
      </c>
      <c r="N2414" s="142">
        <f t="shared" si="1110"/>
        <v>1.5449934828886516</v>
      </c>
      <c r="O2414" s="135">
        <f t="shared" si="1112"/>
        <v>1.55364455</v>
      </c>
      <c r="P2414" s="135">
        <f t="shared" si="1095"/>
        <v>524.01099985999997</v>
      </c>
      <c r="Q2414" s="190">
        <f t="shared" si="1107"/>
        <v>0</v>
      </c>
      <c r="R2414" s="191">
        <f t="shared" si="1104"/>
        <v>0</v>
      </c>
      <c r="S2414" s="135">
        <f t="shared" si="1096"/>
        <v>0</v>
      </c>
      <c r="T2414" s="145">
        <f t="shared" si="1105"/>
        <v>7.8600000000000003E-2</v>
      </c>
      <c r="U2414" s="143">
        <f t="shared" si="1111"/>
        <v>20</v>
      </c>
      <c r="V2414" s="143">
        <v>252</v>
      </c>
      <c r="W2414" s="142">
        <f t="shared" si="1097"/>
        <v>1.006023138</v>
      </c>
      <c r="X2414" s="135">
        <f t="shared" si="1098"/>
        <v>3.1561905600000002</v>
      </c>
      <c r="Y2414" s="135">
        <f t="shared" si="1099"/>
        <v>0</v>
      </c>
      <c r="Z2414" s="148" t="str">
        <f t="shared" si="1108"/>
        <v>A+J=</v>
      </c>
      <c r="AA2414" s="140">
        <f t="shared" si="1109"/>
        <v>46468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4"/>
      <c r="DX2414" s="1"/>
      <c r="DY2414" s="1"/>
      <c r="DZ2414" s="1"/>
      <c r="EA2414" s="1"/>
      <c r="EB2414" s="1"/>
      <c r="EC2414" s="1"/>
    </row>
    <row r="2415" spans="1:133" ht="15" x14ac:dyDescent="0.2">
      <c r="A2415" s="134">
        <f t="shared" si="1100"/>
        <v>46468</v>
      </c>
      <c r="B2415" s="135">
        <f t="shared" si="1092"/>
        <v>527.16719042</v>
      </c>
      <c r="C2415" s="220">
        <f t="shared" si="1091"/>
        <v>337.27856211881527</v>
      </c>
      <c r="D2415" s="136">
        <f t="shared" si="1101"/>
        <v>6997.15</v>
      </c>
      <c r="E2415" s="137">
        <f t="shared" si="1113"/>
        <v>7036.33</v>
      </c>
      <c r="F2415" s="138">
        <f t="shared" si="1114"/>
        <v>46409</v>
      </c>
      <c r="G2415" s="139">
        <f t="shared" si="1093"/>
        <v>5.5994226220676957E-3</v>
      </c>
      <c r="H2415" s="140">
        <f t="shared" si="1106"/>
        <v>46497</v>
      </c>
      <c r="I2415" s="140">
        <f t="shared" si="1094"/>
        <v>46468</v>
      </c>
      <c r="J2415" s="141">
        <f t="shared" si="1102"/>
        <v>20</v>
      </c>
      <c r="K2415" s="141">
        <f t="shared" si="1116"/>
        <v>20</v>
      </c>
      <c r="L2415" s="8">
        <f t="shared" si="1103"/>
        <v>1.00559942</v>
      </c>
      <c r="M2415" s="142">
        <f t="shared" si="1115"/>
        <v>1.00559942</v>
      </c>
      <c r="N2415" s="142">
        <f t="shared" si="1110"/>
        <v>1.5449934828886516</v>
      </c>
      <c r="O2415" s="135">
        <f t="shared" si="1112"/>
        <v>1.55364455</v>
      </c>
      <c r="P2415" s="135">
        <f t="shared" si="1095"/>
        <v>524.01099985999997</v>
      </c>
      <c r="Q2415" s="190">
        <f t="shared" si="1107"/>
        <v>79</v>
      </c>
      <c r="R2415" s="191">
        <f t="shared" si="1104"/>
        <v>3.311165763139861E-2</v>
      </c>
      <c r="S2415" s="135">
        <f t="shared" si="1096"/>
        <v>17.350872819999999</v>
      </c>
      <c r="T2415" s="145">
        <f t="shared" si="1105"/>
        <v>7.8600000000000003E-2</v>
      </c>
      <c r="U2415" s="143">
        <f t="shared" si="1111"/>
        <v>20</v>
      </c>
      <c r="V2415" s="143">
        <v>252</v>
      </c>
      <c r="W2415" s="142">
        <f t="shared" si="1097"/>
        <v>1.006023138</v>
      </c>
      <c r="X2415" s="135">
        <f t="shared" si="1098"/>
        <v>3.1561905600000002</v>
      </c>
      <c r="Y2415" s="135">
        <f t="shared" si="1099"/>
        <v>20.507063379999998</v>
      </c>
      <c r="Z2415" s="148" t="str">
        <f t="shared" si="1108"/>
        <v>A+J=</v>
      </c>
      <c r="AA2415" s="140">
        <f t="shared" si="1109"/>
        <v>46468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4"/>
      <c r="DX2415" s="1"/>
      <c r="DY2415" s="1"/>
      <c r="DZ2415" s="1"/>
      <c r="EA2415" s="1"/>
      <c r="EB2415" s="1"/>
      <c r="EC2415" s="1"/>
    </row>
    <row r="2416" spans="1:133" ht="15" x14ac:dyDescent="0.2">
      <c r="A2416" s="134">
        <f t="shared" si="1100"/>
        <v>46469</v>
      </c>
      <c r="B2416" s="135">
        <f t="shared" si="1092"/>
        <v>506.95378588</v>
      </c>
      <c r="C2416" s="220">
        <f t="shared" si="1091"/>
        <v>326.11070984526918</v>
      </c>
      <c r="D2416" s="136">
        <f t="shared" si="1101"/>
        <v>6997.15</v>
      </c>
      <c r="E2416" s="137">
        <f t="shared" si="1113"/>
        <v>7036.33</v>
      </c>
      <c r="F2416" s="138">
        <f t="shared" si="1114"/>
        <v>46440</v>
      </c>
      <c r="G2416" s="139">
        <f t="shared" si="1093"/>
        <v>5.5994226220676957E-3</v>
      </c>
      <c r="H2416" s="140">
        <f t="shared" si="1106"/>
        <v>46497</v>
      </c>
      <c r="I2416" s="140">
        <f t="shared" si="1094"/>
        <v>46497</v>
      </c>
      <c r="J2416" s="141">
        <f t="shared" si="1102"/>
        <v>20</v>
      </c>
      <c r="K2416" s="141">
        <f t="shared" si="1116"/>
        <v>1</v>
      </c>
      <c r="L2416" s="8">
        <f t="shared" si="1103"/>
        <v>1.0002792199999999</v>
      </c>
      <c r="M2416" s="142">
        <f t="shared" si="1115"/>
        <v>1.00559942</v>
      </c>
      <c r="N2416" s="142">
        <f t="shared" si="1110"/>
        <v>1.5536445502966081</v>
      </c>
      <c r="O2416" s="135">
        <f t="shared" si="1112"/>
        <v>1.5540783499999999</v>
      </c>
      <c r="P2416" s="135">
        <f t="shared" si="1095"/>
        <v>506.80159386999998</v>
      </c>
      <c r="Q2416" s="190">
        <f t="shared" si="1107"/>
        <v>0</v>
      </c>
      <c r="R2416" s="191">
        <f t="shared" si="1104"/>
        <v>0</v>
      </c>
      <c r="S2416" s="135">
        <f t="shared" si="1096"/>
        <v>0</v>
      </c>
      <c r="T2416" s="145">
        <f t="shared" si="1105"/>
        <v>7.8600000000000003E-2</v>
      </c>
      <c r="U2416" s="143">
        <f t="shared" si="1111"/>
        <v>1</v>
      </c>
      <c r="V2416" s="143">
        <v>252</v>
      </c>
      <c r="W2416" s="142">
        <f t="shared" si="1097"/>
        <v>1.0003002990000001</v>
      </c>
      <c r="X2416" s="135">
        <f t="shared" si="1098"/>
        <v>0.15219200999999999</v>
      </c>
      <c r="Y2416" s="135">
        <f t="shared" si="1099"/>
        <v>0</v>
      </c>
      <c r="Z2416" s="148" t="str">
        <f t="shared" si="1108"/>
        <v>A+J=</v>
      </c>
      <c r="AA2416" s="140">
        <f t="shared" si="1109"/>
        <v>46497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4"/>
      <c r="DX2416" s="1"/>
      <c r="DY2416" s="1"/>
      <c r="DZ2416" s="1"/>
      <c r="EA2416" s="1"/>
      <c r="EB2416" s="1"/>
      <c r="EC2416" s="1"/>
    </row>
    <row r="2417" spans="1:133" ht="15" x14ac:dyDescent="0.2">
      <c r="A2417" s="134">
        <f t="shared" si="1100"/>
        <v>46470</v>
      </c>
      <c r="B2417" s="135">
        <f t="shared" si="1092"/>
        <v>507.24762373999999</v>
      </c>
      <c r="C2417" s="220">
        <f t="shared" si="1091"/>
        <v>326.11070984526918</v>
      </c>
      <c r="D2417" s="136">
        <f t="shared" si="1101"/>
        <v>6997.15</v>
      </c>
      <c r="E2417" s="137">
        <f t="shared" si="1113"/>
        <v>7036.33</v>
      </c>
      <c r="F2417" s="138">
        <f t="shared" si="1114"/>
        <v>46440</v>
      </c>
      <c r="G2417" s="139">
        <f t="shared" si="1093"/>
        <v>5.5994226220676957E-3</v>
      </c>
      <c r="H2417" s="140">
        <f t="shared" si="1106"/>
        <v>46497</v>
      </c>
      <c r="I2417" s="140">
        <f t="shared" si="1094"/>
        <v>46497</v>
      </c>
      <c r="J2417" s="141">
        <f t="shared" si="1102"/>
        <v>20</v>
      </c>
      <c r="K2417" s="141">
        <f t="shared" si="1116"/>
        <v>2</v>
      </c>
      <c r="L2417" s="8">
        <f t="shared" si="1103"/>
        <v>1.0005585299999999</v>
      </c>
      <c r="M2417" s="142">
        <f t="shared" si="1115"/>
        <v>1.00559942</v>
      </c>
      <c r="N2417" s="142">
        <f t="shared" si="1110"/>
        <v>1.5536445502966081</v>
      </c>
      <c r="O2417" s="135">
        <f t="shared" si="1112"/>
        <v>1.5545123000000001</v>
      </c>
      <c r="P2417" s="135">
        <f t="shared" si="1095"/>
        <v>506.94310961000002</v>
      </c>
      <c r="Q2417" s="190">
        <f t="shared" si="1107"/>
        <v>0</v>
      </c>
      <c r="R2417" s="191">
        <f t="shared" si="1104"/>
        <v>0</v>
      </c>
      <c r="S2417" s="135">
        <f t="shared" si="1096"/>
        <v>0</v>
      </c>
      <c r="T2417" s="145">
        <f t="shared" si="1105"/>
        <v>7.8600000000000003E-2</v>
      </c>
      <c r="U2417" s="143">
        <f t="shared" si="1111"/>
        <v>2</v>
      </c>
      <c r="V2417" s="143">
        <v>252</v>
      </c>
      <c r="W2417" s="142">
        <f t="shared" si="1097"/>
        <v>1.0006006869999999</v>
      </c>
      <c r="X2417" s="135">
        <f t="shared" si="1098"/>
        <v>0.30451412999999999</v>
      </c>
      <c r="Y2417" s="135">
        <f t="shared" si="1099"/>
        <v>0</v>
      </c>
      <c r="Z2417" s="148" t="str">
        <f t="shared" si="1108"/>
        <v>A+J=</v>
      </c>
      <c r="AA2417" s="140">
        <f t="shared" si="1109"/>
        <v>46497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4"/>
      <c r="DX2417" s="1"/>
      <c r="DY2417" s="1"/>
      <c r="DZ2417" s="1"/>
      <c r="EA2417" s="1"/>
      <c r="EB2417" s="1"/>
      <c r="EC2417" s="1"/>
    </row>
    <row r="2418" spans="1:133" ht="15" x14ac:dyDescent="0.2">
      <c r="A2418" s="134">
        <f t="shared" si="1100"/>
        <v>46471</v>
      </c>
      <c r="B2418" s="135">
        <f t="shared" si="1092"/>
        <v>507.54163520999998</v>
      </c>
      <c r="C2418" s="220">
        <f t="shared" si="1091"/>
        <v>326.11070984526918</v>
      </c>
      <c r="D2418" s="136">
        <f t="shared" si="1101"/>
        <v>6997.15</v>
      </c>
      <c r="E2418" s="137">
        <f t="shared" si="1113"/>
        <v>7036.33</v>
      </c>
      <c r="F2418" s="138">
        <f t="shared" si="1114"/>
        <v>46440</v>
      </c>
      <c r="G2418" s="139">
        <f t="shared" si="1093"/>
        <v>5.5994226220676957E-3</v>
      </c>
      <c r="H2418" s="140">
        <f t="shared" si="1106"/>
        <v>46497</v>
      </c>
      <c r="I2418" s="140">
        <f t="shared" si="1094"/>
        <v>46497</v>
      </c>
      <c r="J2418" s="141">
        <f t="shared" si="1102"/>
        <v>20</v>
      </c>
      <c r="K2418" s="141">
        <f t="shared" si="1116"/>
        <v>3</v>
      </c>
      <c r="L2418" s="8">
        <f t="shared" si="1103"/>
        <v>1.0008379199999999</v>
      </c>
      <c r="M2418" s="142">
        <f t="shared" si="1115"/>
        <v>1.00559942</v>
      </c>
      <c r="N2418" s="142">
        <f t="shared" si="1110"/>
        <v>1.5536445502966081</v>
      </c>
      <c r="O2418" s="135">
        <f t="shared" si="1112"/>
        <v>1.5549463800000001</v>
      </c>
      <c r="P2418" s="135">
        <f t="shared" si="1095"/>
        <v>507.08466774999999</v>
      </c>
      <c r="Q2418" s="190">
        <f t="shared" si="1107"/>
        <v>0</v>
      </c>
      <c r="R2418" s="191">
        <f t="shared" si="1104"/>
        <v>0</v>
      </c>
      <c r="S2418" s="135">
        <f t="shared" si="1096"/>
        <v>0</v>
      </c>
      <c r="T2418" s="145">
        <f t="shared" si="1105"/>
        <v>7.8600000000000003E-2</v>
      </c>
      <c r="U2418" s="143">
        <f t="shared" si="1111"/>
        <v>3</v>
      </c>
      <c r="V2418" s="143">
        <v>252</v>
      </c>
      <c r="W2418" s="142">
        <f t="shared" si="1097"/>
        <v>1.000901166</v>
      </c>
      <c r="X2418" s="135">
        <f t="shared" si="1098"/>
        <v>0.45696745999999999</v>
      </c>
      <c r="Y2418" s="135">
        <f t="shared" si="1099"/>
        <v>0</v>
      </c>
      <c r="Z2418" s="148" t="str">
        <f t="shared" si="1108"/>
        <v>A+J=</v>
      </c>
      <c r="AA2418" s="140">
        <f t="shared" si="1109"/>
        <v>46497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4"/>
      <c r="DX2418" s="1"/>
      <c r="DY2418" s="1"/>
      <c r="DZ2418" s="1"/>
      <c r="EA2418" s="1"/>
      <c r="EB2418" s="1"/>
      <c r="EC2418" s="1"/>
    </row>
    <row r="2419" spans="1:133" ht="15" x14ac:dyDescent="0.2">
      <c r="A2419" s="134">
        <f t="shared" si="1100"/>
        <v>46472</v>
      </c>
      <c r="B2419" s="135">
        <f t="shared" si="1092"/>
        <v>507.83581054999996</v>
      </c>
      <c r="C2419" s="220">
        <f t="shared" si="1091"/>
        <v>326.11070984526918</v>
      </c>
      <c r="D2419" s="136">
        <f t="shared" si="1101"/>
        <v>6997.15</v>
      </c>
      <c r="E2419" s="137">
        <f t="shared" si="1113"/>
        <v>7036.33</v>
      </c>
      <c r="F2419" s="138">
        <f t="shared" si="1114"/>
        <v>46440</v>
      </c>
      <c r="G2419" s="139">
        <f t="shared" si="1093"/>
        <v>5.5994226220676957E-3</v>
      </c>
      <c r="H2419" s="140">
        <f t="shared" si="1106"/>
        <v>46497</v>
      </c>
      <c r="I2419" s="140">
        <f t="shared" si="1094"/>
        <v>46497</v>
      </c>
      <c r="J2419" s="141">
        <f t="shared" si="1102"/>
        <v>20</v>
      </c>
      <c r="K2419" s="141">
        <f t="shared" si="1116"/>
        <v>4</v>
      </c>
      <c r="L2419" s="8">
        <f t="shared" si="1103"/>
        <v>1.0011173799999999</v>
      </c>
      <c r="M2419" s="142">
        <f t="shared" si="1115"/>
        <v>1.00559942</v>
      </c>
      <c r="N2419" s="142">
        <f t="shared" si="1110"/>
        <v>1.5536445502966081</v>
      </c>
      <c r="O2419" s="135">
        <f t="shared" si="1112"/>
        <v>1.5553805599999999</v>
      </c>
      <c r="P2419" s="135">
        <f t="shared" si="1095"/>
        <v>507.22625849999997</v>
      </c>
      <c r="Q2419" s="190">
        <f t="shared" si="1107"/>
        <v>0</v>
      </c>
      <c r="R2419" s="191">
        <f t="shared" si="1104"/>
        <v>0</v>
      </c>
      <c r="S2419" s="135">
        <f t="shared" si="1096"/>
        <v>0</v>
      </c>
      <c r="T2419" s="145">
        <f t="shared" si="1105"/>
        <v>7.8600000000000003E-2</v>
      </c>
      <c r="U2419" s="143">
        <f t="shared" si="1111"/>
        <v>4</v>
      </c>
      <c r="V2419" s="143">
        <v>252</v>
      </c>
      <c r="W2419" s="142">
        <f t="shared" si="1097"/>
        <v>1.0012017360000001</v>
      </c>
      <c r="X2419" s="135">
        <f t="shared" si="1098"/>
        <v>0.60955205000000001</v>
      </c>
      <c r="Y2419" s="135">
        <f t="shared" si="1099"/>
        <v>0</v>
      </c>
      <c r="Z2419" s="148" t="str">
        <f t="shared" si="1108"/>
        <v>A+J=</v>
      </c>
      <c r="AA2419" s="140">
        <f t="shared" si="1109"/>
        <v>46497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4"/>
      <c r="DX2419" s="1"/>
      <c r="DY2419" s="1"/>
      <c r="DZ2419" s="1"/>
      <c r="EA2419" s="1"/>
      <c r="EB2419" s="1"/>
      <c r="EC2419" s="1"/>
    </row>
    <row r="2420" spans="1:133" ht="15" x14ac:dyDescent="0.2">
      <c r="A2420" s="134">
        <f t="shared" si="1100"/>
        <v>46473</v>
      </c>
      <c r="B2420" s="135">
        <f t="shared" si="1092"/>
        <v>507.83581054999996</v>
      </c>
      <c r="C2420" s="220">
        <f t="shared" si="1091"/>
        <v>326.11070984526918</v>
      </c>
      <c r="D2420" s="136">
        <f t="shared" si="1101"/>
        <v>6997.15</v>
      </c>
      <c r="E2420" s="137">
        <f t="shared" si="1113"/>
        <v>7036.33</v>
      </c>
      <c r="F2420" s="138">
        <f t="shared" si="1114"/>
        <v>46440</v>
      </c>
      <c r="G2420" s="139">
        <f t="shared" si="1093"/>
        <v>5.5994226220676957E-3</v>
      </c>
      <c r="H2420" s="140">
        <f t="shared" si="1106"/>
        <v>46497</v>
      </c>
      <c r="I2420" s="140">
        <f t="shared" si="1094"/>
        <v>46497</v>
      </c>
      <c r="J2420" s="141">
        <f t="shared" si="1102"/>
        <v>20</v>
      </c>
      <c r="K2420" s="141">
        <f t="shared" si="1116"/>
        <v>4</v>
      </c>
      <c r="L2420" s="8">
        <f t="shared" si="1103"/>
        <v>1.0011173799999999</v>
      </c>
      <c r="M2420" s="142">
        <f t="shared" si="1115"/>
        <v>1.00559942</v>
      </c>
      <c r="N2420" s="142">
        <f t="shared" si="1110"/>
        <v>1.5536445502966081</v>
      </c>
      <c r="O2420" s="135">
        <f t="shared" si="1112"/>
        <v>1.5553805599999999</v>
      </c>
      <c r="P2420" s="135">
        <f t="shared" si="1095"/>
        <v>507.22625849999997</v>
      </c>
      <c r="Q2420" s="190">
        <f t="shared" si="1107"/>
        <v>0</v>
      </c>
      <c r="R2420" s="191">
        <f t="shared" si="1104"/>
        <v>0</v>
      </c>
      <c r="S2420" s="135">
        <f t="shared" si="1096"/>
        <v>0</v>
      </c>
      <c r="T2420" s="145">
        <f t="shared" si="1105"/>
        <v>7.8600000000000003E-2</v>
      </c>
      <c r="U2420" s="143">
        <f t="shared" si="1111"/>
        <v>4</v>
      </c>
      <c r="V2420" s="143">
        <v>252</v>
      </c>
      <c r="W2420" s="142">
        <f t="shared" si="1097"/>
        <v>1.0012017360000001</v>
      </c>
      <c r="X2420" s="135">
        <f t="shared" si="1098"/>
        <v>0.60955205000000001</v>
      </c>
      <c r="Y2420" s="135">
        <f t="shared" si="1099"/>
        <v>0</v>
      </c>
      <c r="Z2420" s="148" t="str">
        <f t="shared" si="1108"/>
        <v>A+J=</v>
      </c>
      <c r="AA2420" s="140">
        <f t="shared" si="1109"/>
        <v>46497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4"/>
      <c r="DX2420" s="1"/>
      <c r="DY2420" s="1"/>
      <c r="DZ2420" s="1"/>
      <c r="EA2420" s="1"/>
      <c r="EB2420" s="1"/>
      <c r="EC2420" s="1"/>
    </row>
    <row r="2421" spans="1:133" ht="15" x14ac:dyDescent="0.2">
      <c r="A2421" s="134">
        <f t="shared" si="1100"/>
        <v>46474</v>
      </c>
      <c r="B2421" s="135">
        <f t="shared" si="1092"/>
        <v>507.83581054999996</v>
      </c>
      <c r="C2421" s="220">
        <f t="shared" si="1091"/>
        <v>326.11070984526918</v>
      </c>
      <c r="D2421" s="136">
        <f t="shared" si="1101"/>
        <v>6997.15</v>
      </c>
      <c r="E2421" s="137">
        <f t="shared" si="1113"/>
        <v>7036.33</v>
      </c>
      <c r="F2421" s="138">
        <f t="shared" si="1114"/>
        <v>46440</v>
      </c>
      <c r="G2421" s="139">
        <f t="shared" si="1093"/>
        <v>5.5994226220676957E-3</v>
      </c>
      <c r="H2421" s="140">
        <f t="shared" si="1106"/>
        <v>46497</v>
      </c>
      <c r="I2421" s="140">
        <f t="shared" si="1094"/>
        <v>46497</v>
      </c>
      <c r="J2421" s="141">
        <f t="shared" si="1102"/>
        <v>20</v>
      </c>
      <c r="K2421" s="141">
        <f t="shared" si="1116"/>
        <v>4</v>
      </c>
      <c r="L2421" s="8">
        <f t="shared" si="1103"/>
        <v>1.0011173799999999</v>
      </c>
      <c r="M2421" s="142">
        <f t="shared" si="1115"/>
        <v>1.00559942</v>
      </c>
      <c r="N2421" s="142">
        <f t="shared" si="1110"/>
        <v>1.5536445502966081</v>
      </c>
      <c r="O2421" s="135">
        <f t="shared" si="1112"/>
        <v>1.5553805599999999</v>
      </c>
      <c r="P2421" s="135">
        <f t="shared" si="1095"/>
        <v>507.22625849999997</v>
      </c>
      <c r="Q2421" s="190">
        <f t="shared" si="1107"/>
        <v>0</v>
      </c>
      <c r="R2421" s="191">
        <f t="shared" si="1104"/>
        <v>0</v>
      </c>
      <c r="S2421" s="135">
        <f t="shared" si="1096"/>
        <v>0</v>
      </c>
      <c r="T2421" s="145">
        <f t="shared" si="1105"/>
        <v>7.8600000000000003E-2</v>
      </c>
      <c r="U2421" s="143">
        <f t="shared" si="1111"/>
        <v>4</v>
      </c>
      <c r="V2421" s="143">
        <v>252</v>
      </c>
      <c r="W2421" s="142">
        <f t="shared" si="1097"/>
        <v>1.0012017360000001</v>
      </c>
      <c r="X2421" s="135">
        <f t="shared" si="1098"/>
        <v>0.60955205000000001</v>
      </c>
      <c r="Y2421" s="135">
        <f t="shared" si="1099"/>
        <v>0</v>
      </c>
      <c r="Z2421" s="148" t="str">
        <f t="shared" si="1108"/>
        <v>A+J=</v>
      </c>
      <c r="AA2421" s="140">
        <f t="shared" si="1109"/>
        <v>46497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4"/>
      <c r="DX2421" s="1"/>
      <c r="DY2421" s="1"/>
      <c r="DZ2421" s="1"/>
      <c r="EA2421" s="1"/>
      <c r="EB2421" s="1"/>
      <c r="EC2421" s="1"/>
    </row>
    <row r="2422" spans="1:133" ht="15" x14ac:dyDescent="0.2">
      <c r="A2422" s="134">
        <f t="shared" si="1100"/>
        <v>46475</v>
      </c>
      <c r="B2422" s="135">
        <f t="shared" si="1092"/>
        <v>507.83581054999996</v>
      </c>
      <c r="C2422" s="220">
        <f t="shared" si="1091"/>
        <v>326.11070984526918</v>
      </c>
      <c r="D2422" s="136">
        <f t="shared" si="1101"/>
        <v>6997.15</v>
      </c>
      <c r="E2422" s="137">
        <f t="shared" si="1113"/>
        <v>7036.33</v>
      </c>
      <c r="F2422" s="138">
        <f t="shared" si="1114"/>
        <v>46440</v>
      </c>
      <c r="G2422" s="139">
        <f t="shared" si="1093"/>
        <v>5.5994226220676957E-3</v>
      </c>
      <c r="H2422" s="140">
        <f t="shared" si="1106"/>
        <v>46497</v>
      </c>
      <c r="I2422" s="140">
        <f t="shared" si="1094"/>
        <v>46497</v>
      </c>
      <c r="J2422" s="141">
        <f t="shared" si="1102"/>
        <v>20</v>
      </c>
      <c r="K2422" s="141">
        <f t="shared" si="1116"/>
        <v>4</v>
      </c>
      <c r="L2422" s="8">
        <f t="shared" si="1103"/>
        <v>1.0011173799999999</v>
      </c>
      <c r="M2422" s="142">
        <f t="shared" si="1115"/>
        <v>1.00559942</v>
      </c>
      <c r="N2422" s="142">
        <f t="shared" si="1110"/>
        <v>1.5536445502966081</v>
      </c>
      <c r="O2422" s="135">
        <f t="shared" si="1112"/>
        <v>1.5553805599999999</v>
      </c>
      <c r="P2422" s="135">
        <f t="shared" si="1095"/>
        <v>507.22625849999997</v>
      </c>
      <c r="Q2422" s="190">
        <f t="shared" si="1107"/>
        <v>0</v>
      </c>
      <c r="R2422" s="191">
        <f t="shared" si="1104"/>
        <v>0</v>
      </c>
      <c r="S2422" s="135">
        <f t="shared" si="1096"/>
        <v>0</v>
      </c>
      <c r="T2422" s="145">
        <f t="shared" si="1105"/>
        <v>7.8600000000000003E-2</v>
      </c>
      <c r="U2422" s="143">
        <f t="shared" si="1111"/>
        <v>4</v>
      </c>
      <c r="V2422" s="143">
        <v>252</v>
      </c>
      <c r="W2422" s="142">
        <f t="shared" si="1097"/>
        <v>1.0012017360000001</v>
      </c>
      <c r="X2422" s="135">
        <f t="shared" si="1098"/>
        <v>0.60955205000000001</v>
      </c>
      <c r="Y2422" s="135">
        <f t="shared" si="1099"/>
        <v>0</v>
      </c>
      <c r="Z2422" s="148" t="str">
        <f t="shared" si="1108"/>
        <v>A+J=</v>
      </c>
      <c r="AA2422" s="140">
        <f t="shared" si="1109"/>
        <v>46497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4"/>
      <c r="DX2422" s="1"/>
      <c r="DY2422" s="1"/>
      <c r="DZ2422" s="1"/>
      <c r="EA2422" s="1"/>
      <c r="EB2422" s="1"/>
      <c r="EC2422" s="1"/>
    </row>
    <row r="2423" spans="1:133" ht="15" x14ac:dyDescent="0.2">
      <c r="A2423" s="134">
        <f t="shared" si="1100"/>
        <v>46476</v>
      </c>
      <c r="B2423" s="135">
        <f t="shared" si="1092"/>
        <v>508.13015535</v>
      </c>
      <c r="C2423" s="220">
        <f t="shared" si="1091"/>
        <v>326.11070984526918</v>
      </c>
      <c r="D2423" s="136">
        <f t="shared" si="1101"/>
        <v>6997.15</v>
      </c>
      <c r="E2423" s="137">
        <f t="shared" si="1113"/>
        <v>7036.33</v>
      </c>
      <c r="F2423" s="138">
        <f t="shared" si="1114"/>
        <v>46440</v>
      </c>
      <c r="G2423" s="139">
        <f t="shared" si="1093"/>
        <v>5.5994226220676957E-3</v>
      </c>
      <c r="H2423" s="140">
        <f t="shared" si="1106"/>
        <v>46497</v>
      </c>
      <c r="I2423" s="140">
        <f t="shared" si="1094"/>
        <v>46497</v>
      </c>
      <c r="J2423" s="141">
        <f t="shared" si="1102"/>
        <v>20</v>
      </c>
      <c r="K2423" s="141">
        <f t="shared" si="1116"/>
        <v>5</v>
      </c>
      <c r="L2423" s="8">
        <f t="shared" si="1103"/>
        <v>1.0013969199999999</v>
      </c>
      <c r="M2423" s="142">
        <f t="shared" si="1115"/>
        <v>1.00559942</v>
      </c>
      <c r="N2423" s="142">
        <f t="shared" si="1110"/>
        <v>1.5536445502966081</v>
      </c>
      <c r="O2423" s="135">
        <f t="shared" si="1112"/>
        <v>1.5558148599999999</v>
      </c>
      <c r="P2423" s="135">
        <f t="shared" si="1095"/>
        <v>507.36788838000001</v>
      </c>
      <c r="Q2423" s="190">
        <f t="shared" si="1107"/>
        <v>0</v>
      </c>
      <c r="R2423" s="191">
        <f t="shared" si="1104"/>
        <v>0</v>
      </c>
      <c r="S2423" s="135">
        <f t="shared" si="1096"/>
        <v>0</v>
      </c>
      <c r="T2423" s="145">
        <f t="shared" si="1105"/>
        <v>7.8600000000000003E-2</v>
      </c>
      <c r="U2423" s="143">
        <f t="shared" si="1111"/>
        <v>5</v>
      </c>
      <c r="V2423" s="143">
        <v>252</v>
      </c>
      <c r="W2423" s="142">
        <f t="shared" si="1097"/>
        <v>1.0015023949999999</v>
      </c>
      <c r="X2423" s="135">
        <f t="shared" si="1098"/>
        <v>0.76226696999999999</v>
      </c>
      <c r="Y2423" s="135">
        <f t="shared" si="1099"/>
        <v>0</v>
      </c>
      <c r="Z2423" s="148" t="str">
        <f t="shared" si="1108"/>
        <v>A+J=</v>
      </c>
      <c r="AA2423" s="140">
        <f t="shared" si="1109"/>
        <v>46497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4"/>
      <c r="DX2423" s="1"/>
      <c r="DY2423" s="1"/>
      <c r="DZ2423" s="1"/>
      <c r="EA2423" s="1"/>
      <c r="EB2423" s="1"/>
      <c r="EC2423" s="1"/>
    </row>
    <row r="2424" spans="1:133" ht="15" x14ac:dyDescent="0.2">
      <c r="A2424" s="134">
        <f t="shared" si="1100"/>
        <v>46477</v>
      </c>
      <c r="B2424" s="135">
        <f t="shared" si="1092"/>
        <v>508.42467397000001</v>
      </c>
      <c r="C2424" s="220">
        <f t="shared" si="1091"/>
        <v>326.11070984526918</v>
      </c>
      <c r="D2424" s="136">
        <f t="shared" si="1101"/>
        <v>6997.15</v>
      </c>
      <c r="E2424" s="137">
        <f t="shared" si="1113"/>
        <v>7036.33</v>
      </c>
      <c r="F2424" s="138">
        <f t="shared" si="1114"/>
        <v>46440</v>
      </c>
      <c r="G2424" s="139">
        <f t="shared" si="1093"/>
        <v>5.5994226220676957E-3</v>
      </c>
      <c r="H2424" s="140">
        <f t="shared" si="1106"/>
        <v>46497</v>
      </c>
      <c r="I2424" s="140">
        <f t="shared" si="1094"/>
        <v>46497</v>
      </c>
      <c r="J2424" s="141">
        <f t="shared" si="1102"/>
        <v>20</v>
      </c>
      <c r="K2424" s="141">
        <f t="shared" si="1116"/>
        <v>6</v>
      </c>
      <c r="L2424" s="8">
        <f t="shared" si="1103"/>
        <v>1.0016765400000001</v>
      </c>
      <c r="M2424" s="142">
        <f t="shared" si="1115"/>
        <v>1.00559942</v>
      </c>
      <c r="N2424" s="142">
        <f t="shared" si="1110"/>
        <v>1.5536445502966081</v>
      </c>
      <c r="O2424" s="135">
        <f t="shared" si="1112"/>
        <v>1.55624929</v>
      </c>
      <c r="P2424" s="135">
        <f t="shared" si="1095"/>
        <v>507.50956065000003</v>
      </c>
      <c r="Q2424" s="190">
        <f t="shared" si="1107"/>
        <v>0</v>
      </c>
      <c r="R2424" s="191">
        <f t="shared" si="1104"/>
        <v>0</v>
      </c>
      <c r="S2424" s="135">
        <f t="shared" si="1096"/>
        <v>0</v>
      </c>
      <c r="T2424" s="145">
        <f t="shared" si="1105"/>
        <v>7.8600000000000003E-2</v>
      </c>
      <c r="U2424" s="143">
        <f t="shared" si="1111"/>
        <v>6</v>
      </c>
      <c r="V2424" s="143">
        <v>252</v>
      </c>
      <c r="W2424" s="142">
        <f t="shared" si="1097"/>
        <v>1.001803145</v>
      </c>
      <c r="X2424" s="135">
        <f t="shared" si="1098"/>
        <v>0.91511332000000001</v>
      </c>
      <c r="Y2424" s="135">
        <f t="shared" si="1099"/>
        <v>0</v>
      </c>
      <c r="Z2424" s="148" t="str">
        <f t="shared" si="1108"/>
        <v>A+J=</v>
      </c>
      <c r="AA2424" s="140">
        <f t="shared" si="1109"/>
        <v>46497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4"/>
      <c r="DX2424" s="1"/>
      <c r="DY2424" s="1"/>
      <c r="DZ2424" s="1"/>
      <c r="EA2424" s="1"/>
      <c r="EB2424" s="1"/>
      <c r="EC2424" s="1"/>
    </row>
    <row r="2425" spans="1:133" ht="15" x14ac:dyDescent="0.2">
      <c r="A2425" s="134">
        <f t="shared" si="1100"/>
        <v>46478</v>
      </c>
      <c r="B2425" s="135">
        <f t="shared" si="1092"/>
        <v>508.71936598000002</v>
      </c>
      <c r="C2425" s="220">
        <f t="shared" si="1091"/>
        <v>326.11070984526918</v>
      </c>
      <c r="D2425" s="136">
        <f t="shared" si="1101"/>
        <v>6997.15</v>
      </c>
      <c r="E2425" s="137">
        <f t="shared" si="1113"/>
        <v>7036.33</v>
      </c>
      <c r="F2425" s="138">
        <f t="shared" si="1114"/>
        <v>46440</v>
      </c>
      <c r="G2425" s="139">
        <f t="shared" si="1093"/>
        <v>5.5994226220676957E-3</v>
      </c>
      <c r="H2425" s="140">
        <f t="shared" si="1106"/>
        <v>46497</v>
      </c>
      <c r="I2425" s="140">
        <f t="shared" si="1094"/>
        <v>46497</v>
      </c>
      <c r="J2425" s="141">
        <f t="shared" si="1102"/>
        <v>20</v>
      </c>
      <c r="K2425" s="141">
        <f t="shared" si="1116"/>
        <v>7</v>
      </c>
      <c r="L2425" s="8">
        <f t="shared" si="1103"/>
        <v>1.0019562399999999</v>
      </c>
      <c r="M2425" s="142">
        <f t="shared" si="1115"/>
        <v>1.00559942</v>
      </c>
      <c r="N2425" s="142">
        <f t="shared" si="1110"/>
        <v>1.5536445502966081</v>
      </c>
      <c r="O2425" s="135">
        <f t="shared" si="1112"/>
        <v>1.55668385</v>
      </c>
      <c r="P2425" s="135">
        <f t="shared" si="1095"/>
        <v>507.65127532000002</v>
      </c>
      <c r="Q2425" s="190">
        <f t="shared" si="1107"/>
        <v>0</v>
      </c>
      <c r="R2425" s="191">
        <f t="shared" si="1104"/>
        <v>0</v>
      </c>
      <c r="S2425" s="135">
        <f t="shared" si="1096"/>
        <v>0</v>
      </c>
      <c r="T2425" s="145">
        <f t="shared" si="1105"/>
        <v>7.8600000000000003E-2</v>
      </c>
      <c r="U2425" s="143">
        <f t="shared" si="1111"/>
        <v>7</v>
      </c>
      <c r="V2425" s="143">
        <v>252</v>
      </c>
      <c r="W2425" s="142">
        <f t="shared" si="1097"/>
        <v>1.002103985</v>
      </c>
      <c r="X2425" s="135">
        <f t="shared" si="1098"/>
        <v>1.06809066</v>
      </c>
      <c r="Y2425" s="135">
        <f t="shared" si="1099"/>
        <v>0</v>
      </c>
      <c r="Z2425" s="148" t="str">
        <f t="shared" si="1108"/>
        <v>A+J=</v>
      </c>
      <c r="AA2425" s="140">
        <f t="shared" si="1109"/>
        <v>46497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4"/>
      <c r="DX2425" s="1"/>
      <c r="DY2425" s="1"/>
      <c r="DZ2425" s="1"/>
      <c r="EA2425" s="1"/>
      <c r="EB2425" s="1"/>
      <c r="EC2425" s="1"/>
    </row>
    <row r="2426" spans="1:133" ht="15" x14ac:dyDescent="0.2">
      <c r="A2426" s="134">
        <f t="shared" si="1100"/>
        <v>46479</v>
      </c>
      <c r="B2426" s="135">
        <f t="shared" si="1092"/>
        <v>509.01422215999997</v>
      </c>
      <c r="C2426" s="220">
        <f t="shared" si="1091"/>
        <v>326.11070984526918</v>
      </c>
      <c r="D2426" s="136">
        <f t="shared" si="1101"/>
        <v>6997.15</v>
      </c>
      <c r="E2426" s="137">
        <f t="shared" si="1113"/>
        <v>7036.33</v>
      </c>
      <c r="F2426" s="138">
        <f t="shared" si="1114"/>
        <v>46440</v>
      </c>
      <c r="G2426" s="139">
        <f t="shared" si="1093"/>
        <v>5.5994226220676957E-3</v>
      </c>
      <c r="H2426" s="140">
        <f t="shared" si="1106"/>
        <v>46497</v>
      </c>
      <c r="I2426" s="140">
        <f t="shared" si="1094"/>
        <v>46497</v>
      </c>
      <c r="J2426" s="141">
        <f t="shared" si="1102"/>
        <v>20</v>
      </c>
      <c r="K2426" s="141">
        <f t="shared" si="1116"/>
        <v>8</v>
      </c>
      <c r="L2426" s="8">
        <f t="shared" si="1103"/>
        <v>1.0022360100000001</v>
      </c>
      <c r="M2426" s="142">
        <f t="shared" si="1115"/>
        <v>1.00559942</v>
      </c>
      <c r="N2426" s="142">
        <f t="shared" si="1110"/>
        <v>1.5536445502966081</v>
      </c>
      <c r="O2426" s="135">
        <f t="shared" si="1112"/>
        <v>1.55711851</v>
      </c>
      <c r="P2426" s="135">
        <f t="shared" si="1095"/>
        <v>507.79302259999997</v>
      </c>
      <c r="Q2426" s="190">
        <f t="shared" si="1107"/>
        <v>0</v>
      </c>
      <c r="R2426" s="191">
        <f t="shared" si="1104"/>
        <v>0</v>
      </c>
      <c r="S2426" s="135">
        <f t="shared" si="1096"/>
        <v>0</v>
      </c>
      <c r="T2426" s="145">
        <f t="shared" si="1105"/>
        <v>7.8600000000000003E-2</v>
      </c>
      <c r="U2426" s="143">
        <f t="shared" si="1111"/>
        <v>8</v>
      </c>
      <c r="V2426" s="143">
        <v>252</v>
      </c>
      <c r="W2426" s="142">
        <f t="shared" si="1097"/>
        <v>1.0024049159999999</v>
      </c>
      <c r="X2426" s="135">
        <f t="shared" si="1098"/>
        <v>1.2211995600000001</v>
      </c>
      <c r="Y2426" s="135">
        <f t="shared" si="1099"/>
        <v>0</v>
      </c>
      <c r="Z2426" s="148" t="str">
        <f t="shared" si="1108"/>
        <v>A+J=</v>
      </c>
      <c r="AA2426" s="140">
        <f t="shared" si="1109"/>
        <v>46497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4"/>
      <c r="DX2426" s="1"/>
      <c r="DY2426" s="1"/>
      <c r="DZ2426" s="1"/>
      <c r="EA2426" s="1"/>
      <c r="EB2426" s="1"/>
      <c r="EC2426" s="1"/>
    </row>
    <row r="2427" spans="1:133" ht="15" x14ac:dyDescent="0.2">
      <c r="A2427" s="134">
        <f t="shared" si="1100"/>
        <v>46480</v>
      </c>
      <c r="B2427" s="135">
        <f t="shared" si="1092"/>
        <v>509.30925515000001</v>
      </c>
      <c r="C2427" s="220">
        <f t="shared" si="1091"/>
        <v>326.11070984526918</v>
      </c>
      <c r="D2427" s="136">
        <f t="shared" si="1101"/>
        <v>6997.15</v>
      </c>
      <c r="E2427" s="137">
        <f t="shared" si="1113"/>
        <v>7036.33</v>
      </c>
      <c r="F2427" s="138">
        <f t="shared" si="1114"/>
        <v>46440</v>
      </c>
      <c r="G2427" s="139">
        <f t="shared" si="1093"/>
        <v>5.5994226220676957E-3</v>
      </c>
      <c r="H2427" s="140">
        <f t="shared" si="1106"/>
        <v>46497</v>
      </c>
      <c r="I2427" s="140">
        <f t="shared" si="1094"/>
        <v>46497</v>
      </c>
      <c r="J2427" s="141">
        <f t="shared" si="1102"/>
        <v>20</v>
      </c>
      <c r="K2427" s="141">
        <f t="shared" si="1116"/>
        <v>9</v>
      </c>
      <c r="L2427" s="8">
        <f t="shared" si="1103"/>
        <v>1.0025158700000001</v>
      </c>
      <c r="M2427" s="142">
        <f t="shared" si="1115"/>
        <v>1.00559942</v>
      </c>
      <c r="N2427" s="142">
        <f t="shared" si="1110"/>
        <v>1.5536445502966081</v>
      </c>
      <c r="O2427" s="135">
        <f t="shared" si="1112"/>
        <v>1.5575533100000001</v>
      </c>
      <c r="P2427" s="135">
        <f t="shared" si="1095"/>
        <v>507.93481553999999</v>
      </c>
      <c r="Q2427" s="190">
        <f t="shared" si="1107"/>
        <v>0</v>
      </c>
      <c r="R2427" s="191">
        <f t="shared" si="1104"/>
        <v>0</v>
      </c>
      <c r="S2427" s="135">
        <f t="shared" si="1096"/>
        <v>0</v>
      </c>
      <c r="T2427" s="145">
        <f t="shared" si="1105"/>
        <v>7.8600000000000003E-2</v>
      </c>
      <c r="U2427" s="143">
        <f t="shared" si="1111"/>
        <v>9</v>
      </c>
      <c r="V2427" s="143">
        <v>252</v>
      </c>
      <c r="W2427" s="142">
        <f t="shared" si="1097"/>
        <v>1.002705937</v>
      </c>
      <c r="X2427" s="135">
        <f t="shared" si="1098"/>
        <v>1.37443961</v>
      </c>
      <c r="Y2427" s="135">
        <f t="shared" si="1099"/>
        <v>0</v>
      </c>
      <c r="Z2427" s="148" t="str">
        <f t="shared" si="1108"/>
        <v>A+J=</v>
      </c>
      <c r="AA2427" s="140">
        <f t="shared" si="1109"/>
        <v>46497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4"/>
      <c r="DX2427" s="1"/>
      <c r="DY2427" s="1"/>
      <c r="DZ2427" s="1"/>
      <c r="EA2427" s="1"/>
      <c r="EB2427" s="1"/>
      <c r="EC2427" s="1"/>
    </row>
    <row r="2428" spans="1:133" ht="15" x14ac:dyDescent="0.2">
      <c r="A2428" s="134">
        <f t="shared" si="1100"/>
        <v>46481</v>
      </c>
      <c r="B2428" s="135">
        <f t="shared" si="1092"/>
        <v>509.30925515000001</v>
      </c>
      <c r="C2428" s="220">
        <f t="shared" si="1091"/>
        <v>326.11070984526918</v>
      </c>
      <c r="D2428" s="136">
        <f t="shared" si="1101"/>
        <v>6997.15</v>
      </c>
      <c r="E2428" s="137">
        <f t="shared" si="1113"/>
        <v>7036.33</v>
      </c>
      <c r="F2428" s="138">
        <f t="shared" si="1114"/>
        <v>46440</v>
      </c>
      <c r="G2428" s="139">
        <f t="shared" si="1093"/>
        <v>5.5994226220676957E-3</v>
      </c>
      <c r="H2428" s="140">
        <f t="shared" si="1106"/>
        <v>46497</v>
      </c>
      <c r="I2428" s="140">
        <f t="shared" si="1094"/>
        <v>46497</v>
      </c>
      <c r="J2428" s="141">
        <f t="shared" si="1102"/>
        <v>20</v>
      </c>
      <c r="K2428" s="141">
        <f t="shared" si="1116"/>
        <v>9</v>
      </c>
      <c r="L2428" s="8">
        <f t="shared" si="1103"/>
        <v>1.0025158700000001</v>
      </c>
      <c r="M2428" s="142">
        <f t="shared" si="1115"/>
        <v>1.00559942</v>
      </c>
      <c r="N2428" s="142">
        <f t="shared" si="1110"/>
        <v>1.5536445502966081</v>
      </c>
      <c r="O2428" s="135">
        <f t="shared" si="1112"/>
        <v>1.5575533100000001</v>
      </c>
      <c r="P2428" s="135">
        <f t="shared" si="1095"/>
        <v>507.93481553999999</v>
      </c>
      <c r="Q2428" s="190">
        <f t="shared" si="1107"/>
        <v>0</v>
      </c>
      <c r="R2428" s="191">
        <f t="shared" si="1104"/>
        <v>0</v>
      </c>
      <c r="S2428" s="135">
        <f t="shared" si="1096"/>
        <v>0</v>
      </c>
      <c r="T2428" s="145">
        <f t="shared" si="1105"/>
        <v>7.8600000000000003E-2</v>
      </c>
      <c r="U2428" s="143">
        <f t="shared" si="1111"/>
        <v>9</v>
      </c>
      <c r="V2428" s="143">
        <v>252</v>
      </c>
      <c r="W2428" s="142">
        <f t="shared" si="1097"/>
        <v>1.002705937</v>
      </c>
      <c r="X2428" s="135">
        <f t="shared" si="1098"/>
        <v>1.37443961</v>
      </c>
      <c r="Y2428" s="135">
        <f t="shared" si="1099"/>
        <v>0</v>
      </c>
      <c r="Z2428" s="148" t="str">
        <f t="shared" si="1108"/>
        <v>A+J=</v>
      </c>
      <c r="AA2428" s="140">
        <f t="shared" si="1109"/>
        <v>46497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4"/>
      <c r="DX2428" s="1"/>
      <c r="DY2428" s="1"/>
      <c r="DZ2428" s="1"/>
      <c r="EA2428" s="1"/>
      <c r="EB2428" s="1"/>
      <c r="EC2428" s="1"/>
    </row>
    <row r="2429" spans="1:133" ht="15" x14ac:dyDescent="0.2">
      <c r="A2429" s="134">
        <f t="shared" si="1100"/>
        <v>46482</v>
      </c>
      <c r="B2429" s="135">
        <f t="shared" si="1092"/>
        <v>509.30925515000001</v>
      </c>
      <c r="C2429" s="220">
        <f t="shared" si="1091"/>
        <v>326.11070984526918</v>
      </c>
      <c r="D2429" s="136">
        <f t="shared" si="1101"/>
        <v>6997.15</v>
      </c>
      <c r="E2429" s="137">
        <f t="shared" si="1113"/>
        <v>7036.33</v>
      </c>
      <c r="F2429" s="138">
        <f t="shared" si="1114"/>
        <v>46440</v>
      </c>
      <c r="G2429" s="139">
        <f t="shared" si="1093"/>
        <v>5.5994226220676957E-3</v>
      </c>
      <c r="H2429" s="140">
        <f t="shared" si="1106"/>
        <v>46497</v>
      </c>
      <c r="I2429" s="140">
        <f t="shared" si="1094"/>
        <v>46497</v>
      </c>
      <c r="J2429" s="141">
        <f t="shared" si="1102"/>
        <v>20</v>
      </c>
      <c r="K2429" s="141">
        <f t="shared" si="1116"/>
        <v>9</v>
      </c>
      <c r="L2429" s="8">
        <f t="shared" si="1103"/>
        <v>1.0025158700000001</v>
      </c>
      <c r="M2429" s="142">
        <f t="shared" si="1115"/>
        <v>1.00559942</v>
      </c>
      <c r="N2429" s="142">
        <f t="shared" si="1110"/>
        <v>1.5536445502966081</v>
      </c>
      <c r="O2429" s="135">
        <f t="shared" si="1112"/>
        <v>1.5575533100000001</v>
      </c>
      <c r="P2429" s="135">
        <f t="shared" si="1095"/>
        <v>507.93481553999999</v>
      </c>
      <c r="Q2429" s="190">
        <f t="shared" si="1107"/>
        <v>0</v>
      </c>
      <c r="R2429" s="191">
        <f t="shared" si="1104"/>
        <v>0</v>
      </c>
      <c r="S2429" s="135">
        <f t="shared" si="1096"/>
        <v>0</v>
      </c>
      <c r="T2429" s="145">
        <f t="shared" si="1105"/>
        <v>7.8600000000000003E-2</v>
      </c>
      <c r="U2429" s="143">
        <f t="shared" si="1111"/>
        <v>9</v>
      </c>
      <c r="V2429" s="143">
        <v>252</v>
      </c>
      <c r="W2429" s="142">
        <f t="shared" si="1097"/>
        <v>1.002705937</v>
      </c>
      <c r="X2429" s="135">
        <f t="shared" si="1098"/>
        <v>1.37443961</v>
      </c>
      <c r="Y2429" s="135">
        <f t="shared" si="1099"/>
        <v>0</v>
      </c>
      <c r="Z2429" s="148" t="str">
        <f t="shared" si="1108"/>
        <v>A+J=</v>
      </c>
      <c r="AA2429" s="140">
        <f t="shared" si="1109"/>
        <v>46497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4"/>
      <c r="DX2429" s="1"/>
      <c r="DY2429" s="1"/>
      <c r="DZ2429" s="1"/>
      <c r="EA2429" s="1"/>
      <c r="EB2429" s="1"/>
      <c r="EC2429" s="1"/>
    </row>
    <row r="2430" spans="1:133" ht="15" x14ac:dyDescent="0.2">
      <c r="A2430" s="134">
        <f t="shared" si="1100"/>
        <v>46483</v>
      </c>
      <c r="B2430" s="135">
        <f t="shared" si="1092"/>
        <v>509.60445519999996</v>
      </c>
      <c r="C2430" s="220">
        <f t="shared" si="1091"/>
        <v>326.11070984526918</v>
      </c>
      <c r="D2430" s="136">
        <f t="shared" si="1101"/>
        <v>6997.15</v>
      </c>
      <c r="E2430" s="137">
        <f t="shared" si="1113"/>
        <v>7036.33</v>
      </c>
      <c r="F2430" s="138">
        <f t="shared" si="1114"/>
        <v>46440</v>
      </c>
      <c r="G2430" s="139">
        <f t="shared" si="1093"/>
        <v>5.5994226220676957E-3</v>
      </c>
      <c r="H2430" s="140">
        <f t="shared" si="1106"/>
        <v>46497</v>
      </c>
      <c r="I2430" s="140">
        <f t="shared" si="1094"/>
        <v>46497</v>
      </c>
      <c r="J2430" s="141">
        <f t="shared" si="1102"/>
        <v>20</v>
      </c>
      <c r="K2430" s="141">
        <f t="shared" si="1116"/>
        <v>10</v>
      </c>
      <c r="L2430" s="8">
        <f t="shared" si="1103"/>
        <v>1.0027957999999999</v>
      </c>
      <c r="M2430" s="142">
        <f t="shared" si="1115"/>
        <v>1.00559942</v>
      </c>
      <c r="N2430" s="142">
        <f t="shared" si="1110"/>
        <v>1.5536445502966081</v>
      </c>
      <c r="O2430" s="135">
        <f t="shared" si="1112"/>
        <v>1.5579882199999999</v>
      </c>
      <c r="P2430" s="135">
        <f t="shared" si="1095"/>
        <v>508.07664434999998</v>
      </c>
      <c r="Q2430" s="190">
        <f t="shared" si="1107"/>
        <v>0</v>
      </c>
      <c r="R2430" s="191">
        <f t="shared" si="1104"/>
        <v>0</v>
      </c>
      <c r="S2430" s="135">
        <f t="shared" si="1096"/>
        <v>0</v>
      </c>
      <c r="T2430" s="145">
        <f t="shared" si="1105"/>
        <v>7.8600000000000003E-2</v>
      </c>
      <c r="U2430" s="143">
        <f t="shared" si="1111"/>
        <v>10</v>
      </c>
      <c r="V2430" s="143">
        <v>252</v>
      </c>
      <c r="W2430" s="142">
        <f t="shared" si="1097"/>
        <v>1.003007048</v>
      </c>
      <c r="X2430" s="135">
        <f t="shared" si="1098"/>
        <v>1.5278108500000001</v>
      </c>
      <c r="Y2430" s="135">
        <f t="shared" si="1099"/>
        <v>0</v>
      </c>
      <c r="Z2430" s="148" t="str">
        <f t="shared" si="1108"/>
        <v>A+J=</v>
      </c>
      <c r="AA2430" s="140">
        <f t="shared" si="1109"/>
        <v>46497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4"/>
      <c r="DX2430" s="1"/>
      <c r="DY2430" s="1"/>
      <c r="DZ2430" s="1"/>
      <c r="EA2430" s="1"/>
      <c r="EB2430" s="1"/>
      <c r="EC2430" s="1"/>
    </row>
    <row r="2431" spans="1:133" ht="15" x14ac:dyDescent="0.2">
      <c r="A2431" s="134">
        <f t="shared" si="1100"/>
        <v>46484</v>
      </c>
      <c r="B2431" s="135">
        <f t="shared" si="1092"/>
        <v>509.89982945000003</v>
      </c>
      <c r="C2431" s="220">
        <f t="shared" si="1091"/>
        <v>326.11070984526918</v>
      </c>
      <c r="D2431" s="136">
        <f t="shared" si="1101"/>
        <v>6997.15</v>
      </c>
      <c r="E2431" s="137">
        <f t="shared" si="1113"/>
        <v>7036.33</v>
      </c>
      <c r="F2431" s="138">
        <f t="shared" si="1114"/>
        <v>46440</v>
      </c>
      <c r="G2431" s="139">
        <f t="shared" si="1093"/>
        <v>5.5994226220676957E-3</v>
      </c>
      <c r="H2431" s="140">
        <f t="shared" si="1106"/>
        <v>46497</v>
      </c>
      <c r="I2431" s="140">
        <f t="shared" si="1094"/>
        <v>46497</v>
      </c>
      <c r="J2431" s="141">
        <f t="shared" si="1102"/>
        <v>20</v>
      </c>
      <c r="K2431" s="141">
        <f t="shared" si="1116"/>
        <v>11</v>
      </c>
      <c r="L2431" s="8">
        <f t="shared" si="1103"/>
        <v>1.0030758099999999</v>
      </c>
      <c r="M2431" s="142">
        <f t="shared" si="1115"/>
        <v>1.00559942</v>
      </c>
      <c r="N2431" s="142">
        <f t="shared" si="1110"/>
        <v>1.5536445502966081</v>
      </c>
      <c r="O2431" s="135">
        <f t="shared" si="1112"/>
        <v>1.5584232600000001</v>
      </c>
      <c r="P2431" s="135">
        <f t="shared" si="1095"/>
        <v>508.21851555000001</v>
      </c>
      <c r="Q2431" s="190">
        <f t="shared" si="1107"/>
        <v>0</v>
      </c>
      <c r="R2431" s="191">
        <f t="shared" si="1104"/>
        <v>0</v>
      </c>
      <c r="S2431" s="135">
        <f t="shared" si="1096"/>
        <v>0</v>
      </c>
      <c r="T2431" s="145">
        <f t="shared" si="1105"/>
        <v>7.8600000000000003E-2</v>
      </c>
      <c r="U2431" s="143">
        <f t="shared" si="1111"/>
        <v>11</v>
      </c>
      <c r="V2431" s="143">
        <v>252</v>
      </c>
      <c r="W2431" s="142">
        <f t="shared" si="1097"/>
        <v>1.0033082499999999</v>
      </c>
      <c r="X2431" s="135">
        <f t="shared" si="1098"/>
        <v>1.6813138999999999</v>
      </c>
      <c r="Y2431" s="135">
        <f t="shared" si="1099"/>
        <v>0</v>
      </c>
      <c r="Z2431" s="148" t="str">
        <f t="shared" si="1108"/>
        <v>A+J=</v>
      </c>
      <c r="AA2431" s="140">
        <f t="shared" si="1109"/>
        <v>46497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4"/>
      <c r="DX2431" s="1"/>
      <c r="DY2431" s="1"/>
      <c r="DZ2431" s="1"/>
      <c r="EA2431" s="1"/>
      <c r="EB2431" s="1"/>
      <c r="EC2431" s="1"/>
    </row>
    <row r="2432" spans="1:133" ht="15" x14ac:dyDescent="0.2">
      <c r="A2432" s="134">
        <f t="shared" si="1100"/>
        <v>46485</v>
      </c>
      <c r="B2432" s="135">
        <f t="shared" si="1092"/>
        <v>510.19537419</v>
      </c>
      <c r="C2432" s="220">
        <f t="shared" si="1091"/>
        <v>326.11070984526918</v>
      </c>
      <c r="D2432" s="136">
        <f t="shared" si="1101"/>
        <v>6997.15</v>
      </c>
      <c r="E2432" s="137">
        <f t="shared" si="1113"/>
        <v>7036.33</v>
      </c>
      <c r="F2432" s="138">
        <f t="shared" si="1114"/>
        <v>46440</v>
      </c>
      <c r="G2432" s="139">
        <f t="shared" si="1093"/>
        <v>5.5994226220676957E-3</v>
      </c>
      <c r="H2432" s="140">
        <f t="shared" si="1106"/>
        <v>46497</v>
      </c>
      <c r="I2432" s="140">
        <f t="shared" si="1094"/>
        <v>46497</v>
      </c>
      <c r="J2432" s="141">
        <f t="shared" si="1102"/>
        <v>20</v>
      </c>
      <c r="K2432" s="141">
        <f t="shared" si="1116"/>
        <v>12</v>
      </c>
      <c r="L2432" s="8">
        <f t="shared" si="1103"/>
        <v>1.0033559000000001</v>
      </c>
      <c r="M2432" s="142">
        <f t="shared" si="1115"/>
        <v>1.00559942</v>
      </c>
      <c r="N2432" s="142">
        <f t="shared" si="1110"/>
        <v>1.5536445502966081</v>
      </c>
      <c r="O2432" s="135">
        <f t="shared" si="1112"/>
        <v>1.55885842</v>
      </c>
      <c r="P2432" s="135">
        <f t="shared" si="1095"/>
        <v>508.36042588999999</v>
      </c>
      <c r="Q2432" s="190">
        <f t="shared" si="1107"/>
        <v>0</v>
      </c>
      <c r="R2432" s="191">
        <f t="shared" si="1104"/>
        <v>0</v>
      </c>
      <c r="S2432" s="135">
        <f t="shared" si="1096"/>
        <v>0</v>
      </c>
      <c r="T2432" s="145">
        <f t="shared" si="1105"/>
        <v>7.8600000000000003E-2</v>
      </c>
      <c r="U2432" s="143">
        <f t="shared" si="1111"/>
        <v>12</v>
      </c>
      <c r="V2432" s="143">
        <v>252</v>
      </c>
      <c r="W2432" s="142">
        <f t="shared" si="1097"/>
        <v>1.003609542</v>
      </c>
      <c r="X2432" s="135">
        <f t="shared" si="1098"/>
        <v>1.8349483</v>
      </c>
      <c r="Y2432" s="135">
        <f t="shared" si="1099"/>
        <v>0</v>
      </c>
      <c r="Z2432" s="148" t="str">
        <f t="shared" si="1108"/>
        <v>A+J=</v>
      </c>
      <c r="AA2432" s="140">
        <f t="shared" si="1109"/>
        <v>46497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4"/>
      <c r="DX2432" s="1"/>
      <c r="DY2432" s="1"/>
      <c r="DZ2432" s="1"/>
      <c r="EA2432" s="1"/>
      <c r="EB2432" s="1"/>
      <c r="EC2432" s="1"/>
    </row>
    <row r="2433" spans="1:133" ht="15" x14ac:dyDescent="0.2">
      <c r="A2433" s="134">
        <f t="shared" si="1100"/>
        <v>46486</v>
      </c>
      <c r="B2433" s="135">
        <f t="shared" si="1092"/>
        <v>510.49108623000001</v>
      </c>
      <c r="C2433" s="220">
        <f t="shared" si="1091"/>
        <v>326.11070984526918</v>
      </c>
      <c r="D2433" s="136">
        <f t="shared" si="1101"/>
        <v>6997.15</v>
      </c>
      <c r="E2433" s="137">
        <f t="shared" si="1113"/>
        <v>7036.33</v>
      </c>
      <c r="F2433" s="138">
        <f t="shared" si="1114"/>
        <v>46440</v>
      </c>
      <c r="G2433" s="139">
        <f t="shared" si="1093"/>
        <v>5.5994226220676957E-3</v>
      </c>
      <c r="H2433" s="140">
        <f t="shared" si="1106"/>
        <v>46497</v>
      </c>
      <c r="I2433" s="140">
        <f t="shared" si="1094"/>
        <v>46497</v>
      </c>
      <c r="J2433" s="141">
        <f t="shared" si="1102"/>
        <v>20</v>
      </c>
      <c r="K2433" s="141">
        <f t="shared" si="1116"/>
        <v>13</v>
      </c>
      <c r="L2433" s="8">
        <f t="shared" si="1103"/>
        <v>1.0036360600000001</v>
      </c>
      <c r="M2433" s="142">
        <f t="shared" si="1115"/>
        <v>1.00559942</v>
      </c>
      <c r="N2433" s="142">
        <f t="shared" si="1110"/>
        <v>1.5536445502966081</v>
      </c>
      <c r="O2433" s="135">
        <f t="shared" si="1112"/>
        <v>1.5592936900000001</v>
      </c>
      <c r="P2433" s="135">
        <f t="shared" si="1095"/>
        <v>508.5023721</v>
      </c>
      <c r="Q2433" s="190">
        <f t="shared" si="1107"/>
        <v>0</v>
      </c>
      <c r="R2433" s="191">
        <f t="shared" si="1104"/>
        <v>0</v>
      </c>
      <c r="S2433" s="135">
        <f t="shared" si="1096"/>
        <v>0</v>
      </c>
      <c r="T2433" s="145">
        <f t="shared" si="1105"/>
        <v>7.8600000000000003E-2</v>
      </c>
      <c r="U2433" s="143">
        <f t="shared" si="1111"/>
        <v>13</v>
      </c>
      <c r="V2433" s="143">
        <v>252</v>
      </c>
      <c r="W2433" s="142">
        <f t="shared" si="1097"/>
        <v>1.0039109239999999</v>
      </c>
      <c r="X2433" s="135">
        <f t="shared" si="1098"/>
        <v>1.98871413</v>
      </c>
      <c r="Y2433" s="135">
        <f t="shared" si="1099"/>
        <v>0</v>
      </c>
      <c r="Z2433" s="148" t="str">
        <f t="shared" si="1108"/>
        <v>A+J=</v>
      </c>
      <c r="AA2433" s="140">
        <f t="shared" si="1109"/>
        <v>46497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4"/>
      <c r="DX2433" s="1"/>
      <c r="DY2433" s="1"/>
      <c r="DZ2433" s="1"/>
      <c r="EA2433" s="1"/>
      <c r="EB2433" s="1"/>
      <c r="EC2433" s="1"/>
    </row>
    <row r="2434" spans="1:133" ht="15" x14ac:dyDescent="0.2">
      <c r="A2434" s="134">
        <f t="shared" si="1100"/>
        <v>46487</v>
      </c>
      <c r="B2434" s="135">
        <f t="shared" si="1092"/>
        <v>510.78697595</v>
      </c>
      <c r="C2434" s="220">
        <f t="shared" si="1091"/>
        <v>326.11070984526918</v>
      </c>
      <c r="D2434" s="136">
        <f t="shared" si="1101"/>
        <v>6997.15</v>
      </c>
      <c r="E2434" s="137">
        <f t="shared" si="1113"/>
        <v>7036.33</v>
      </c>
      <c r="F2434" s="138">
        <f t="shared" si="1114"/>
        <v>46440</v>
      </c>
      <c r="G2434" s="139">
        <f t="shared" si="1093"/>
        <v>5.5994226220676957E-3</v>
      </c>
      <c r="H2434" s="140">
        <f t="shared" si="1106"/>
        <v>46497</v>
      </c>
      <c r="I2434" s="140">
        <f t="shared" si="1094"/>
        <v>46497</v>
      </c>
      <c r="J2434" s="141">
        <f t="shared" si="1102"/>
        <v>20</v>
      </c>
      <c r="K2434" s="141">
        <f t="shared" si="1116"/>
        <v>14</v>
      </c>
      <c r="L2434" s="8">
        <f t="shared" si="1103"/>
        <v>1.0039163099999999</v>
      </c>
      <c r="M2434" s="142">
        <f t="shared" si="1115"/>
        <v>1.00559942</v>
      </c>
      <c r="N2434" s="142">
        <f t="shared" si="1110"/>
        <v>1.5536445502966081</v>
      </c>
      <c r="O2434" s="135">
        <f t="shared" si="1112"/>
        <v>1.5597291</v>
      </c>
      <c r="P2434" s="135">
        <f t="shared" si="1095"/>
        <v>508.64436396000002</v>
      </c>
      <c r="Q2434" s="190">
        <f t="shared" si="1107"/>
        <v>0</v>
      </c>
      <c r="R2434" s="191">
        <f t="shared" si="1104"/>
        <v>0</v>
      </c>
      <c r="S2434" s="135">
        <f t="shared" si="1096"/>
        <v>0</v>
      </c>
      <c r="T2434" s="145">
        <f t="shared" si="1105"/>
        <v>7.8600000000000003E-2</v>
      </c>
      <c r="U2434" s="143">
        <f t="shared" si="1111"/>
        <v>14</v>
      </c>
      <c r="V2434" s="143">
        <v>252</v>
      </c>
      <c r="W2434" s="142">
        <f t="shared" si="1097"/>
        <v>1.0042123970000001</v>
      </c>
      <c r="X2434" s="135">
        <f t="shared" si="1098"/>
        <v>2.1426119899999998</v>
      </c>
      <c r="Y2434" s="135">
        <f t="shared" si="1099"/>
        <v>0</v>
      </c>
      <c r="Z2434" s="148" t="str">
        <f t="shared" si="1108"/>
        <v>A+J=</v>
      </c>
      <c r="AA2434" s="140">
        <f t="shared" si="1109"/>
        <v>46497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4"/>
      <c r="DX2434" s="1"/>
      <c r="DY2434" s="1"/>
      <c r="DZ2434" s="1"/>
      <c r="EA2434" s="1"/>
      <c r="EB2434" s="1"/>
      <c r="EC2434" s="1"/>
    </row>
    <row r="2435" spans="1:133" ht="15" x14ac:dyDescent="0.2">
      <c r="A2435" s="134">
        <f t="shared" si="1100"/>
        <v>46488</v>
      </c>
      <c r="B2435" s="135">
        <f t="shared" si="1092"/>
        <v>510.78697595</v>
      </c>
      <c r="C2435" s="220">
        <f t="shared" si="1091"/>
        <v>326.11070984526918</v>
      </c>
      <c r="D2435" s="136">
        <f t="shared" si="1101"/>
        <v>6997.15</v>
      </c>
      <c r="E2435" s="137">
        <f t="shared" si="1113"/>
        <v>7036.33</v>
      </c>
      <c r="F2435" s="138">
        <f t="shared" si="1114"/>
        <v>46440</v>
      </c>
      <c r="G2435" s="139">
        <f t="shared" si="1093"/>
        <v>5.5994226220676957E-3</v>
      </c>
      <c r="H2435" s="140">
        <f t="shared" si="1106"/>
        <v>46497</v>
      </c>
      <c r="I2435" s="140">
        <f t="shared" si="1094"/>
        <v>46497</v>
      </c>
      <c r="J2435" s="141">
        <f t="shared" si="1102"/>
        <v>20</v>
      </c>
      <c r="K2435" s="141">
        <f t="shared" si="1116"/>
        <v>14</v>
      </c>
      <c r="L2435" s="8">
        <f t="shared" si="1103"/>
        <v>1.0039163099999999</v>
      </c>
      <c r="M2435" s="142">
        <f t="shared" si="1115"/>
        <v>1.00559942</v>
      </c>
      <c r="N2435" s="142">
        <f t="shared" si="1110"/>
        <v>1.5536445502966081</v>
      </c>
      <c r="O2435" s="135">
        <f t="shared" si="1112"/>
        <v>1.5597291</v>
      </c>
      <c r="P2435" s="135">
        <f t="shared" si="1095"/>
        <v>508.64436396000002</v>
      </c>
      <c r="Q2435" s="190">
        <f t="shared" si="1107"/>
        <v>0</v>
      </c>
      <c r="R2435" s="191">
        <f t="shared" si="1104"/>
        <v>0</v>
      </c>
      <c r="S2435" s="135">
        <f t="shared" si="1096"/>
        <v>0</v>
      </c>
      <c r="T2435" s="145">
        <f t="shared" si="1105"/>
        <v>7.8600000000000003E-2</v>
      </c>
      <c r="U2435" s="143">
        <f t="shared" si="1111"/>
        <v>14</v>
      </c>
      <c r="V2435" s="143">
        <v>252</v>
      </c>
      <c r="W2435" s="142">
        <f t="shared" si="1097"/>
        <v>1.0042123970000001</v>
      </c>
      <c r="X2435" s="135">
        <f t="shared" si="1098"/>
        <v>2.1426119899999998</v>
      </c>
      <c r="Y2435" s="135">
        <f t="shared" si="1099"/>
        <v>0</v>
      </c>
      <c r="Z2435" s="148" t="str">
        <f t="shared" si="1108"/>
        <v>A+J=</v>
      </c>
      <c r="AA2435" s="140">
        <f t="shared" si="1109"/>
        <v>46497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4"/>
      <c r="DX2435" s="1"/>
      <c r="DY2435" s="1"/>
      <c r="DZ2435" s="1"/>
      <c r="EA2435" s="1"/>
      <c r="EB2435" s="1"/>
      <c r="EC2435" s="1"/>
    </row>
    <row r="2436" spans="1:133" ht="15" x14ac:dyDescent="0.2">
      <c r="A2436" s="134">
        <f t="shared" si="1100"/>
        <v>46489</v>
      </c>
      <c r="B2436" s="135">
        <f t="shared" si="1092"/>
        <v>510.78697595</v>
      </c>
      <c r="C2436" s="220">
        <f t="shared" si="1091"/>
        <v>326.11070984526918</v>
      </c>
      <c r="D2436" s="136">
        <f t="shared" si="1101"/>
        <v>6997.15</v>
      </c>
      <c r="E2436" s="137">
        <f t="shared" si="1113"/>
        <v>7036.33</v>
      </c>
      <c r="F2436" s="138">
        <f t="shared" si="1114"/>
        <v>46440</v>
      </c>
      <c r="G2436" s="139">
        <f t="shared" si="1093"/>
        <v>5.5994226220676957E-3</v>
      </c>
      <c r="H2436" s="140">
        <f t="shared" si="1106"/>
        <v>46497</v>
      </c>
      <c r="I2436" s="140">
        <f t="shared" si="1094"/>
        <v>46497</v>
      </c>
      <c r="J2436" s="141">
        <f t="shared" si="1102"/>
        <v>20</v>
      </c>
      <c r="K2436" s="141">
        <f t="shared" si="1116"/>
        <v>14</v>
      </c>
      <c r="L2436" s="8">
        <f t="shared" si="1103"/>
        <v>1.0039163099999999</v>
      </c>
      <c r="M2436" s="142">
        <f t="shared" si="1115"/>
        <v>1.00559942</v>
      </c>
      <c r="N2436" s="142">
        <f t="shared" si="1110"/>
        <v>1.5536445502966081</v>
      </c>
      <c r="O2436" s="135">
        <f t="shared" si="1112"/>
        <v>1.5597291</v>
      </c>
      <c r="P2436" s="135">
        <f t="shared" si="1095"/>
        <v>508.64436396000002</v>
      </c>
      <c r="Q2436" s="190">
        <f t="shared" si="1107"/>
        <v>0</v>
      </c>
      <c r="R2436" s="191">
        <f t="shared" si="1104"/>
        <v>0</v>
      </c>
      <c r="S2436" s="135">
        <f t="shared" si="1096"/>
        <v>0</v>
      </c>
      <c r="T2436" s="145">
        <f t="shared" si="1105"/>
        <v>7.8600000000000003E-2</v>
      </c>
      <c r="U2436" s="143">
        <f t="shared" si="1111"/>
        <v>14</v>
      </c>
      <c r="V2436" s="143">
        <v>252</v>
      </c>
      <c r="W2436" s="142">
        <f t="shared" si="1097"/>
        <v>1.0042123970000001</v>
      </c>
      <c r="X2436" s="135">
        <f t="shared" si="1098"/>
        <v>2.1426119899999998</v>
      </c>
      <c r="Y2436" s="135">
        <f t="shared" si="1099"/>
        <v>0</v>
      </c>
      <c r="Z2436" s="148" t="str">
        <f t="shared" si="1108"/>
        <v>A+J=</v>
      </c>
      <c r="AA2436" s="140">
        <f t="shared" si="1109"/>
        <v>46497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4"/>
      <c r="DX2436" s="1"/>
      <c r="DY2436" s="1"/>
      <c r="DZ2436" s="1"/>
      <c r="EA2436" s="1"/>
      <c r="EB2436" s="1"/>
      <c r="EC2436" s="1"/>
    </row>
    <row r="2437" spans="1:133" ht="15" x14ac:dyDescent="0.2">
      <c r="A2437" s="134">
        <f t="shared" si="1100"/>
        <v>46490</v>
      </c>
      <c r="B2437" s="135">
        <f t="shared" si="1092"/>
        <v>511.08303362000004</v>
      </c>
      <c r="C2437" s="220">
        <f t="shared" si="1091"/>
        <v>326.11070984526918</v>
      </c>
      <c r="D2437" s="136">
        <f t="shared" si="1101"/>
        <v>6997.15</v>
      </c>
      <c r="E2437" s="137">
        <f t="shared" si="1113"/>
        <v>7036.33</v>
      </c>
      <c r="F2437" s="138">
        <f t="shared" si="1114"/>
        <v>46440</v>
      </c>
      <c r="G2437" s="139">
        <f t="shared" si="1093"/>
        <v>5.5994226220676957E-3</v>
      </c>
      <c r="H2437" s="140">
        <f t="shared" si="1106"/>
        <v>46497</v>
      </c>
      <c r="I2437" s="140">
        <f t="shared" si="1094"/>
        <v>46497</v>
      </c>
      <c r="J2437" s="141">
        <f t="shared" si="1102"/>
        <v>20</v>
      </c>
      <c r="K2437" s="141">
        <f t="shared" si="1116"/>
        <v>15</v>
      </c>
      <c r="L2437" s="8">
        <f t="shared" si="1103"/>
        <v>1.00419663</v>
      </c>
      <c r="M2437" s="142">
        <f t="shared" si="1115"/>
        <v>1.00559942</v>
      </c>
      <c r="N2437" s="142">
        <f t="shared" si="1110"/>
        <v>1.5536445502966081</v>
      </c>
      <c r="O2437" s="135">
        <f t="shared" si="1112"/>
        <v>1.5601646199999999</v>
      </c>
      <c r="P2437" s="135">
        <f t="shared" si="1095"/>
        <v>508.78639170000002</v>
      </c>
      <c r="Q2437" s="190">
        <f t="shared" si="1107"/>
        <v>0</v>
      </c>
      <c r="R2437" s="191">
        <f t="shared" si="1104"/>
        <v>0</v>
      </c>
      <c r="S2437" s="135">
        <f t="shared" si="1096"/>
        <v>0</v>
      </c>
      <c r="T2437" s="145">
        <f t="shared" si="1105"/>
        <v>7.8600000000000003E-2</v>
      </c>
      <c r="U2437" s="143">
        <f t="shared" si="1111"/>
        <v>15</v>
      </c>
      <c r="V2437" s="143">
        <v>252</v>
      </c>
      <c r="W2437" s="142">
        <f t="shared" si="1097"/>
        <v>1.004513961</v>
      </c>
      <c r="X2437" s="135">
        <f t="shared" si="1098"/>
        <v>2.2966419199999999</v>
      </c>
      <c r="Y2437" s="135">
        <f t="shared" si="1099"/>
        <v>0</v>
      </c>
      <c r="Z2437" s="148" t="str">
        <f t="shared" si="1108"/>
        <v>A+J=</v>
      </c>
      <c r="AA2437" s="140">
        <f t="shared" si="1109"/>
        <v>46497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4"/>
      <c r="DX2437" s="1"/>
      <c r="DY2437" s="1"/>
      <c r="DZ2437" s="1"/>
      <c r="EA2437" s="1"/>
      <c r="EB2437" s="1"/>
      <c r="EC2437" s="1"/>
    </row>
    <row r="2438" spans="1:133" ht="15" x14ac:dyDescent="0.2">
      <c r="A2438" s="134">
        <f t="shared" si="1100"/>
        <v>46491</v>
      </c>
      <c r="B2438" s="135">
        <f t="shared" si="1092"/>
        <v>511.37926207999999</v>
      </c>
      <c r="C2438" s="220">
        <f t="shared" si="1091"/>
        <v>326.11070984526918</v>
      </c>
      <c r="D2438" s="136">
        <f t="shared" si="1101"/>
        <v>6997.15</v>
      </c>
      <c r="E2438" s="137">
        <f t="shared" si="1113"/>
        <v>7036.33</v>
      </c>
      <c r="F2438" s="138">
        <f t="shared" si="1114"/>
        <v>46440</v>
      </c>
      <c r="G2438" s="139">
        <f t="shared" si="1093"/>
        <v>5.5994226220676957E-3</v>
      </c>
      <c r="H2438" s="140">
        <f t="shared" si="1106"/>
        <v>46497</v>
      </c>
      <c r="I2438" s="140">
        <f t="shared" si="1094"/>
        <v>46497</v>
      </c>
      <c r="J2438" s="141">
        <f t="shared" si="1102"/>
        <v>20</v>
      </c>
      <c r="K2438" s="141">
        <f t="shared" si="1116"/>
        <v>16</v>
      </c>
      <c r="L2438" s="8">
        <f t="shared" si="1103"/>
        <v>1.0044770300000001</v>
      </c>
      <c r="M2438" s="142">
        <f t="shared" si="1115"/>
        <v>1.00559942</v>
      </c>
      <c r="N2438" s="142">
        <f t="shared" si="1110"/>
        <v>1.5536445502966081</v>
      </c>
      <c r="O2438" s="135">
        <f t="shared" si="1112"/>
        <v>1.56060026</v>
      </c>
      <c r="P2438" s="135">
        <f t="shared" si="1095"/>
        <v>508.92845856999998</v>
      </c>
      <c r="Q2438" s="190">
        <f t="shared" si="1107"/>
        <v>0</v>
      </c>
      <c r="R2438" s="191">
        <f t="shared" si="1104"/>
        <v>0</v>
      </c>
      <c r="S2438" s="135">
        <f t="shared" si="1096"/>
        <v>0</v>
      </c>
      <c r="T2438" s="145">
        <f t="shared" si="1105"/>
        <v>7.8600000000000003E-2</v>
      </c>
      <c r="U2438" s="143">
        <f t="shared" si="1111"/>
        <v>16</v>
      </c>
      <c r="V2438" s="143">
        <v>252</v>
      </c>
      <c r="W2438" s="142">
        <f t="shared" si="1097"/>
        <v>1.0048156150000001</v>
      </c>
      <c r="X2438" s="135">
        <f t="shared" si="1098"/>
        <v>2.4508035100000001</v>
      </c>
      <c r="Y2438" s="135">
        <f t="shared" si="1099"/>
        <v>0</v>
      </c>
      <c r="Z2438" s="148" t="str">
        <f t="shared" si="1108"/>
        <v>A+J=</v>
      </c>
      <c r="AA2438" s="140">
        <f t="shared" si="1109"/>
        <v>46497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4"/>
      <c r="DX2438" s="1"/>
      <c r="DY2438" s="1"/>
      <c r="DZ2438" s="1"/>
      <c r="EA2438" s="1"/>
      <c r="EB2438" s="1"/>
      <c r="EC2438" s="1"/>
    </row>
    <row r="2439" spans="1:133" ht="15" x14ac:dyDescent="0.2">
      <c r="A2439" s="134">
        <f t="shared" si="1100"/>
        <v>46492</v>
      </c>
      <c r="B2439" s="135">
        <f t="shared" si="1092"/>
        <v>511.67566190999997</v>
      </c>
      <c r="C2439" s="220">
        <f t="shared" si="1091"/>
        <v>326.11070984526918</v>
      </c>
      <c r="D2439" s="136">
        <f t="shared" si="1101"/>
        <v>6997.15</v>
      </c>
      <c r="E2439" s="137">
        <f t="shared" si="1113"/>
        <v>7036.33</v>
      </c>
      <c r="F2439" s="138">
        <f t="shared" si="1114"/>
        <v>46440</v>
      </c>
      <c r="G2439" s="139">
        <f t="shared" si="1093"/>
        <v>5.5994226220676957E-3</v>
      </c>
      <c r="H2439" s="140">
        <f t="shared" si="1106"/>
        <v>46497</v>
      </c>
      <c r="I2439" s="140">
        <f t="shared" si="1094"/>
        <v>46497</v>
      </c>
      <c r="J2439" s="141">
        <f t="shared" si="1102"/>
        <v>20</v>
      </c>
      <c r="K2439" s="141">
        <f t="shared" si="1116"/>
        <v>17</v>
      </c>
      <c r="L2439" s="8">
        <f t="shared" si="1103"/>
        <v>1.0047575099999999</v>
      </c>
      <c r="M2439" s="142">
        <f t="shared" si="1115"/>
        <v>1.00559942</v>
      </c>
      <c r="N2439" s="142">
        <f t="shared" si="1110"/>
        <v>1.5536445502966081</v>
      </c>
      <c r="O2439" s="135">
        <f t="shared" si="1112"/>
        <v>1.56103602</v>
      </c>
      <c r="P2439" s="135">
        <f t="shared" si="1095"/>
        <v>509.07056456999999</v>
      </c>
      <c r="Q2439" s="190">
        <f t="shared" si="1107"/>
        <v>0</v>
      </c>
      <c r="R2439" s="191">
        <f t="shared" si="1104"/>
        <v>0</v>
      </c>
      <c r="S2439" s="135">
        <f t="shared" si="1096"/>
        <v>0</v>
      </c>
      <c r="T2439" s="145">
        <f t="shared" si="1105"/>
        <v>7.8600000000000003E-2</v>
      </c>
      <c r="U2439" s="143">
        <f t="shared" si="1111"/>
        <v>17</v>
      </c>
      <c r="V2439" s="143">
        <v>252</v>
      </c>
      <c r="W2439" s="142">
        <f t="shared" si="1097"/>
        <v>1.0051173600000001</v>
      </c>
      <c r="X2439" s="135">
        <f t="shared" si="1098"/>
        <v>2.6050973399999999</v>
      </c>
      <c r="Y2439" s="135">
        <f t="shared" si="1099"/>
        <v>0</v>
      </c>
      <c r="Z2439" s="148" t="str">
        <f t="shared" si="1108"/>
        <v>A+J=</v>
      </c>
      <c r="AA2439" s="140">
        <f t="shared" si="1109"/>
        <v>46497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4"/>
      <c r="DX2439" s="1"/>
      <c r="DY2439" s="1"/>
      <c r="DZ2439" s="1"/>
      <c r="EA2439" s="1"/>
      <c r="EB2439" s="1"/>
      <c r="EC2439" s="1"/>
    </row>
    <row r="2440" spans="1:133" ht="15" x14ac:dyDescent="0.2">
      <c r="A2440" s="134">
        <f t="shared" si="1100"/>
        <v>46493</v>
      </c>
      <c r="B2440" s="135">
        <f t="shared" si="1092"/>
        <v>511.97223974000002</v>
      </c>
      <c r="C2440" s="220">
        <f t="shared" si="1091"/>
        <v>326.11070984526918</v>
      </c>
      <c r="D2440" s="136">
        <f t="shared" si="1101"/>
        <v>6997.15</v>
      </c>
      <c r="E2440" s="137">
        <f t="shared" si="1113"/>
        <v>7036.33</v>
      </c>
      <c r="F2440" s="138">
        <f t="shared" si="1114"/>
        <v>46440</v>
      </c>
      <c r="G2440" s="139">
        <f t="shared" si="1093"/>
        <v>5.5994226220676957E-3</v>
      </c>
      <c r="H2440" s="140">
        <f t="shared" si="1106"/>
        <v>46497</v>
      </c>
      <c r="I2440" s="140">
        <f t="shared" si="1094"/>
        <v>46497</v>
      </c>
      <c r="J2440" s="141">
        <f t="shared" si="1102"/>
        <v>20</v>
      </c>
      <c r="K2440" s="141">
        <f t="shared" si="1116"/>
        <v>18</v>
      </c>
      <c r="L2440" s="8">
        <f t="shared" si="1103"/>
        <v>1.0050380699999999</v>
      </c>
      <c r="M2440" s="142">
        <f t="shared" si="1115"/>
        <v>1.00559942</v>
      </c>
      <c r="N2440" s="142">
        <f t="shared" si="1110"/>
        <v>1.5536445502966081</v>
      </c>
      <c r="O2440" s="135">
        <f t="shared" si="1112"/>
        <v>1.56147192</v>
      </c>
      <c r="P2440" s="135">
        <f t="shared" si="1095"/>
        <v>509.21271623000001</v>
      </c>
      <c r="Q2440" s="190">
        <f t="shared" si="1107"/>
        <v>0</v>
      </c>
      <c r="R2440" s="191">
        <f t="shared" si="1104"/>
        <v>0</v>
      </c>
      <c r="S2440" s="135">
        <f t="shared" si="1096"/>
        <v>0</v>
      </c>
      <c r="T2440" s="145">
        <f t="shared" si="1105"/>
        <v>7.8600000000000003E-2</v>
      </c>
      <c r="U2440" s="143">
        <f t="shared" si="1111"/>
        <v>18</v>
      </c>
      <c r="V2440" s="143">
        <v>252</v>
      </c>
      <c r="W2440" s="142">
        <f t="shared" si="1097"/>
        <v>1.0054191960000001</v>
      </c>
      <c r="X2440" s="135">
        <f t="shared" si="1098"/>
        <v>2.7595235100000002</v>
      </c>
      <c r="Y2440" s="135">
        <f t="shared" si="1099"/>
        <v>0</v>
      </c>
      <c r="Z2440" s="148" t="str">
        <f t="shared" si="1108"/>
        <v>A+J=</v>
      </c>
      <c r="AA2440" s="140">
        <f t="shared" si="1109"/>
        <v>46497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4"/>
      <c r="DX2440" s="1"/>
      <c r="DY2440" s="1"/>
      <c r="DZ2440" s="1"/>
      <c r="EA2440" s="1"/>
      <c r="EB2440" s="1"/>
      <c r="EC2440" s="1"/>
    </row>
    <row r="2441" spans="1:133" ht="15" x14ac:dyDescent="0.2">
      <c r="A2441" s="134">
        <f t="shared" si="1100"/>
        <v>46494</v>
      </c>
      <c r="B2441" s="135">
        <f t="shared" si="1092"/>
        <v>512.26897873999997</v>
      </c>
      <c r="C2441" s="220">
        <f t="shared" ref="C2441:C2504" si="1117">C2440-(S2440/O2440)</f>
        <v>326.11070984526918</v>
      </c>
      <c r="D2441" s="136">
        <f t="shared" si="1101"/>
        <v>6997.15</v>
      </c>
      <c r="E2441" s="137">
        <f t="shared" si="1113"/>
        <v>7036.33</v>
      </c>
      <c r="F2441" s="138">
        <f t="shared" si="1114"/>
        <v>46440</v>
      </c>
      <c r="G2441" s="139">
        <f t="shared" si="1093"/>
        <v>5.5994226220676957E-3</v>
      </c>
      <c r="H2441" s="140">
        <f t="shared" si="1106"/>
        <v>46497</v>
      </c>
      <c r="I2441" s="140">
        <f t="shared" si="1094"/>
        <v>46497</v>
      </c>
      <c r="J2441" s="141">
        <f t="shared" si="1102"/>
        <v>20</v>
      </c>
      <c r="K2441" s="141">
        <f t="shared" si="1116"/>
        <v>19</v>
      </c>
      <c r="L2441" s="8">
        <f t="shared" si="1103"/>
        <v>1.0053186999999999</v>
      </c>
      <c r="M2441" s="142">
        <f t="shared" si="1115"/>
        <v>1.00559942</v>
      </c>
      <c r="N2441" s="142">
        <f t="shared" si="1110"/>
        <v>1.5536445502966081</v>
      </c>
      <c r="O2441" s="135">
        <f t="shared" si="1112"/>
        <v>1.56190791</v>
      </c>
      <c r="P2441" s="135">
        <f t="shared" si="1095"/>
        <v>509.35489724000001</v>
      </c>
      <c r="Q2441" s="190">
        <f t="shared" si="1107"/>
        <v>0</v>
      </c>
      <c r="R2441" s="191">
        <f t="shared" si="1104"/>
        <v>0</v>
      </c>
      <c r="S2441" s="135">
        <f t="shared" si="1096"/>
        <v>0</v>
      </c>
      <c r="T2441" s="145">
        <f t="shared" si="1105"/>
        <v>7.8600000000000003E-2</v>
      </c>
      <c r="U2441" s="143">
        <f t="shared" si="1111"/>
        <v>19</v>
      </c>
      <c r="V2441" s="143">
        <v>252</v>
      </c>
      <c r="W2441" s="142">
        <f t="shared" si="1097"/>
        <v>1.005721122</v>
      </c>
      <c r="X2441" s="135">
        <f t="shared" si="1098"/>
        <v>2.9140815</v>
      </c>
      <c r="Y2441" s="135">
        <f t="shared" si="1099"/>
        <v>0</v>
      </c>
      <c r="Z2441" s="148" t="str">
        <f t="shared" si="1108"/>
        <v>A+J=</v>
      </c>
      <c r="AA2441" s="140">
        <f t="shared" si="1109"/>
        <v>46497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4"/>
      <c r="DX2441" s="1"/>
      <c r="DY2441" s="1"/>
      <c r="DZ2441" s="1"/>
      <c r="EA2441" s="1"/>
      <c r="EB2441" s="1"/>
      <c r="EC2441" s="1"/>
    </row>
    <row r="2442" spans="1:133" ht="15" x14ac:dyDescent="0.2">
      <c r="A2442" s="134">
        <f t="shared" si="1100"/>
        <v>46495</v>
      </c>
      <c r="B2442" s="135">
        <f t="shared" ref="B2442:B2505" si="1118">(P2442+X2442)</f>
        <v>512.26897873999997</v>
      </c>
      <c r="C2442" s="220">
        <f t="shared" si="1117"/>
        <v>326.11070984526918</v>
      </c>
      <c r="D2442" s="136">
        <f t="shared" si="1101"/>
        <v>6997.15</v>
      </c>
      <c r="E2442" s="137">
        <f t="shared" si="1113"/>
        <v>7036.33</v>
      </c>
      <c r="F2442" s="138">
        <f t="shared" si="1114"/>
        <v>46440</v>
      </c>
      <c r="G2442" s="139">
        <f t="shared" ref="G2442:G2505" si="1119">(E2442/D2442)-1</f>
        <v>5.5994226220676957E-3</v>
      </c>
      <c r="H2442" s="140">
        <f t="shared" si="1106"/>
        <v>46497</v>
      </c>
      <c r="I2442" s="140">
        <f t="shared" ref="I2442:I2505" si="1120">IF(A2442&gt;I2441,H2442,I2441)</f>
        <v>46497</v>
      </c>
      <c r="J2442" s="141">
        <f t="shared" si="1102"/>
        <v>20</v>
      </c>
      <c r="K2442" s="141">
        <f t="shared" si="1116"/>
        <v>19</v>
      </c>
      <c r="L2442" s="8">
        <f t="shared" si="1103"/>
        <v>1.0053186999999999</v>
      </c>
      <c r="M2442" s="142">
        <f t="shared" si="1115"/>
        <v>1.00559942</v>
      </c>
      <c r="N2442" s="142">
        <f t="shared" si="1110"/>
        <v>1.5536445502966081</v>
      </c>
      <c r="O2442" s="135">
        <f t="shared" si="1112"/>
        <v>1.56190791</v>
      </c>
      <c r="P2442" s="135">
        <f t="shared" ref="P2442:P2505" si="1121">TRUNC(C2442*O2442,8)</f>
        <v>509.35489724000001</v>
      </c>
      <c r="Q2442" s="190">
        <f t="shared" si="1107"/>
        <v>0</v>
      </c>
      <c r="R2442" s="191">
        <f t="shared" si="1104"/>
        <v>0</v>
      </c>
      <c r="S2442" s="135">
        <f t="shared" ref="S2442:S2505" si="1122">IF(R2442&gt;0,TRUNC(R2442*P2442,8),0)</f>
        <v>0</v>
      </c>
      <c r="T2442" s="145">
        <f t="shared" si="1105"/>
        <v>7.8600000000000003E-2</v>
      </c>
      <c r="U2442" s="143">
        <f t="shared" si="1111"/>
        <v>19</v>
      </c>
      <c r="V2442" s="143">
        <v>252</v>
      </c>
      <c r="W2442" s="142">
        <f t="shared" ref="W2442:W2505" si="1123">ROUND((1+T2442)^TRUNC((U2442/V2442),9),9)</f>
        <v>1.005721122</v>
      </c>
      <c r="X2442" s="135">
        <f t="shared" ref="X2442:X2505" si="1124">TRUNC((P2442*(W2442-1)),8)</f>
        <v>2.9140815</v>
      </c>
      <c r="Y2442" s="135">
        <f t="shared" ref="Y2442:Y2505" si="1125">IF(Q2442&gt;0,S2442+X2442,0)</f>
        <v>0</v>
      </c>
      <c r="Z2442" s="148" t="str">
        <f t="shared" si="1108"/>
        <v>A+J=</v>
      </c>
      <c r="AA2442" s="140">
        <f t="shared" si="1109"/>
        <v>46497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4"/>
      <c r="DX2442" s="1"/>
      <c r="DY2442" s="1"/>
      <c r="DZ2442" s="1"/>
      <c r="EA2442" s="1"/>
      <c r="EB2442" s="1"/>
      <c r="EC2442" s="1"/>
    </row>
    <row r="2443" spans="1:133" ht="15" x14ac:dyDescent="0.2">
      <c r="A2443" s="134">
        <f t="shared" ref="A2443:A2506" si="1126">(A2442+1)</f>
        <v>46496</v>
      </c>
      <c r="B2443" s="135">
        <f t="shared" si="1118"/>
        <v>512.26897873999997</v>
      </c>
      <c r="C2443" s="220">
        <f t="shared" si="1117"/>
        <v>326.11070984526918</v>
      </c>
      <c r="D2443" s="136">
        <f t="shared" ref="D2443:D2506" si="1127">IF(E2443=E2442,D2442,E2442)</f>
        <v>6997.15</v>
      </c>
      <c r="E2443" s="137">
        <f t="shared" si="1113"/>
        <v>7036.33</v>
      </c>
      <c r="F2443" s="138">
        <f t="shared" si="1114"/>
        <v>46440</v>
      </c>
      <c r="G2443" s="139">
        <f t="shared" si="1119"/>
        <v>5.5994226220676957E-3</v>
      </c>
      <c r="H2443" s="140">
        <f t="shared" si="1106"/>
        <v>46497</v>
      </c>
      <c r="I2443" s="140">
        <f t="shared" si="1120"/>
        <v>46497</v>
      </c>
      <c r="J2443" s="141">
        <f t="shared" ref="J2443:J2506" si="1128">IF(I2443=I2442,J2442,NETWORKDAYS(I2442,I2443,$AD$148:$AD$502)-1)</f>
        <v>20</v>
      </c>
      <c r="K2443" s="141">
        <f t="shared" si="1116"/>
        <v>19</v>
      </c>
      <c r="L2443" s="8">
        <f t="shared" ref="L2443:L2506" si="1129">IF(E2443&lt;D2443,1,TRUNC((E2443/D2443)^TRUNC((K2443/J2443),9),8))</f>
        <v>1.0053186999999999</v>
      </c>
      <c r="M2443" s="142">
        <f t="shared" si="1115"/>
        <v>1.00559942</v>
      </c>
      <c r="N2443" s="142">
        <f t="shared" si="1110"/>
        <v>1.5536445502966081</v>
      </c>
      <c r="O2443" s="135">
        <f t="shared" si="1112"/>
        <v>1.56190791</v>
      </c>
      <c r="P2443" s="135">
        <f t="shared" si="1121"/>
        <v>509.35489724000001</v>
      </c>
      <c r="Q2443" s="190">
        <f t="shared" si="1107"/>
        <v>0</v>
      </c>
      <c r="R2443" s="191">
        <f t="shared" ref="R2443:R2506" si="1130">IF(Q2443&gt;0,VLOOKUP($A2443,$AD$10:$AI$140,6),0)</f>
        <v>0</v>
      </c>
      <c r="S2443" s="135">
        <f t="shared" si="1122"/>
        <v>0</v>
      </c>
      <c r="T2443" s="145">
        <f t="shared" ref="T2443:T2506" si="1131">(T2442)</f>
        <v>7.8600000000000003E-2</v>
      </c>
      <c r="U2443" s="143">
        <f t="shared" si="1111"/>
        <v>19</v>
      </c>
      <c r="V2443" s="143">
        <v>252</v>
      </c>
      <c r="W2443" s="142">
        <f t="shared" si="1123"/>
        <v>1.005721122</v>
      </c>
      <c r="X2443" s="135">
        <f t="shared" si="1124"/>
        <v>2.9140815</v>
      </c>
      <c r="Y2443" s="135">
        <f t="shared" si="1125"/>
        <v>0</v>
      </c>
      <c r="Z2443" s="148" t="str">
        <f t="shared" si="1108"/>
        <v>A+J=</v>
      </c>
      <c r="AA2443" s="140">
        <f t="shared" si="1109"/>
        <v>46497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4"/>
      <c r="DX2443" s="1"/>
      <c r="DY2443" s="1"/>
      <c r="DZ2443" s="1"/>
      <c r="EA2443" s="1"/>
      <c r="EB2443" s="1"/>
      <c r="EC2443" s="1"/>
    </row>
    <row r="2444" spans="1:133" ht="15" x14ac:dyDescent="0.2">
      <c r="A2444" s="134">
        <f t="shared" si="1126"/>
        <v>46497</v>
      </c>
      <c r="B2444" s="135">
        <f t="shared" si="1118"/>
        <v>512.56589866000002</v>
      </c>
      <c r="C2444" s="220">
        <f t="shared" si="1117"/>
        <v>326.11070984526918</v>
      </c>
      <c r="D2444" s="136">
        <f t="shared" si="1127"/>
        <v>6997.15</v>
      </c>
      <c r="E2444" s="137">
        <f t="shared" si="1113"/>
        <v>7036.33</v>
      </c>
      <c r="F2444" s="138">
        <f t="shared" si="1114"/>
        <v>46440</v>
      </c>
      <c r="G2444" s="139">
        <f t="shared" si="1119"/>
        <v>5.5994226220676957E-3</v>
      </c>
      <c r="H2444" s="140">
        <f t="shared" ref="H2444:H2507" si="1132">IF(DAY(A2444)=H$9,VLOOKUP(A2444,AH$118:AN$450,4),H2443)</f>
        <v>46527</v>
      </c>
      <c r="I2444" s="140">
        <f t="shared" si="1120"/>
        <v>46497</v>
      </c>
      <c r="J2444" s="141">
        <f t="shared" si="1128"/>
        <v>20</v>
      </c>
      <c r="K2444" s="141">
        <f t="shared" si="1116"/>
        <v>20</v>
      </c>
      <c r="L2444" s="8">
        <f t="shared" si="1129"/>
        <v>1.00559942</v>
      </c>
      <c r="M2444" s="142">
        <f t="shared" si="1115"/>
        <v>1.00559942</v>
      </c>
      <c r="N2444" s="142">
        <f t="shared" si="1110"/>
        <v>1.5536445502966081</v>
      </c>
      <c r="O2444" s="135">
        <f t="shared" si="1112"/>
        <v>1.5623440500000001</v>
      </c>
      <c r="P2444" s="135">
        <f t="shared" si="1121"/>
        <v>509.49712715999999</v>
      </c>
      <c r="Q2444" s="190">
        <f t="shared" ref="Q2444:Q2507" si="1133">IF(VLOOKUP(A2444,AD$10:AK$140,8)=VLOOKUP(A2443,AD$10:AK$140,8),0,VLOOKUP(A2444,AD$10:AK$140,8))</f>
        <v>80</v>
      </c>
      <c r="R2444" s="191">
        <f t="shared" si="1130"/>
        <v>3.4451851641939979E-2</v>
      </c>
      <c r="S2444" s="135">
        <f t="shared" si="1122"/>
        <v>17.553119429999999</v>
      </c>
      <c r="T2444" s="145">
        <f t="shared" si="1131"/>
        <v>7.8600000000000003E-2</v>
      </c>
      <c r="U2444" s="143">
        <f t="shared" si="1111"/>
        <v>20</v>
      </c>
      <c r="V2444" s="143">
        <v>252</v>
      </c>
      <c r="W2444" s="142">
        <f t="shared" si="1123"/>
        <v>1.006023138</v>
      </c>
      <c r="X2444" s="135">
        <f t="shared" si="1124"/>
        <v>3.0687715</v>
      </c>
      <c r="Y2444" s="135">
        <f t="shared" si="1125"/>
        <v>20.621890929999999</v>
      </c>
      <c r="Z2444" s="148" t="str">
        <f t="shared" ref="Z2444:Z2507" si="1134">IF($Q2443&gt;0,VLOOKUP($A2443,$AD$10:$AM$140,9),Z2443)</f>
        <v>A+J=</v>
      </c>
      <c r="AA2444" s="140">
        <f t="shared" ref="AA2444:AA2507" si="1135">IF($Q2443&gt;0,VLOOKUP($A2443,$AD$10:$AM$140,10),AA2443)</f>
        <v>46497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4"/>
      <c r="DX2444" s="1"/>
      <c r="DY2444" s="1"/>
      <c r="DZ2444" s="1"/>
      <c r="EA2444" s="1"/>
      <c r="EB2444" s="1"/>
      <c r="EC2444" s="1"/>
    </row>
    <row r="2445" spans="1:133" ht="15" x14ac:dyDescent="0.2">
      <c r="A2445" s="134">
        <f t="shared" si="1126"/>
        <v>46498</v>
      </c>
      <c r="B2445" s="135">
        <f t="shared" si="1118"/>
        <v>492.22260181999997</v>
      </c>
      <c r="C2445" s="220">
        <f t="shared" si="1117"/>
        <v>314.87559205543283</v>
      </c>
      <c r="D2445" s="136">
        <f t="shared" si="1127"/>
        <v>6997.15</v>
      </c>
      <c r="E2445" s="137">
        <f t="shared" si="1113"/>
        <v>7036.33</v>
      </c>
      <c r="F2445" s="138">
        <f t="shared" si="1114"/>
        <v>46466</v>
      </c>
      <c r="G2445" s="139">
        <f t="shared" si="1119"/>
        <v>5.5994226220676957E-3</v>
      </c>
      <c r="H2445" s="140">
        <f t="shared" si="1132"/>
        <v>46527</v>
      </c>
      <c r="I2445" s="140">
        <f t="shared" si="1120"/>
        <v>46527</v>
      </c>
      <c r="J2445" s="141">
        <f t="shared" si="1128"/>
        <v>21</v>
      </c>
      <c r="K2445" s="141">
        <f t="shared" si="1116"/>
        <v>1</v>
      </c>
      <c r="L2445" s="8">
        <f t="shared" si="1129"/>
        <v>1.0002659300000001</v>
      </c>
      <c r="M2445" s="142">
        <f t="shared" si="1115"/>
        <v>1.00559942</v>
      </c>
      <c r="N2445" s="142">
        <f t="shared" si="1110"/>
        <v>1.5623440586644299</v>
      </c>
      <c r="O2445" s="135">
        <f t="shared" si="1112"/>
        <v>1.5627595299999999</v>
      </c>
      <c r="P2445" s="135">
        <f t="shared" si="1121"/>
        <v>492.07483223999998</v>
      </c>
      <c r="Q2445" s="190">
        <f t="shared" si="1133"/>
        <v>0</v>
      </c>
      <c r="R2445" s="191">
        <f t="shared" si="1130"/>
        <v>0</v>
      </c>
      <c r="S2445" s="135">
        <f t="shared" si="1122"/>
        <v>0</v>
      </c>
      <c r="T2445" s="145">
        <f t="shared" si="1131"/>
        <v>7.8600000000000003E-2</v>
      </c>
      <c r="U2445" s="143">
        <f t="shared" si="1111"/>
        <v>1</v>
      </c>
      <c r="V2445" s="143">
        <v>252</v>
      </c>
      <c r="W2445" s="142">
        <f t="shared" si="1123"/>
        <v>1.0003002990000001</v>
      </c>
      <c r="X2445" s="135">
        <f t="shared" si="1124"/>
        <v>0.14776958000000001</v>
      </c>
      <c r="Y2445" s="135">
        <f t="shared" si="1125"/>
        <v>0</v>
      </c>
      <c r="Z2445" s="148" t="str">
        <f t="shared" si="1134"/>
        <v>A+J=</v>
      </c>
      <c r="AA2445" s="140">
        <f t="shared" si="1135"/>
        <v>46527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4"/>
      <c r="DX2445" s="1"/>
      <c r="DY2445" s="1"/>
      <c r="DZ2445" s="1"/>
      <c r="EA2445" s="1"/>
      <c r="EB2445" s="1"/>
      <c r="EC2445" s="1"/>
    </row>
    <row r="2446" spans="1:133" ht="15" x14ac:dyDescent="0.2">
      <c r="A2446" s="134">
        <f t="shared" si="1126"/>
        <v>46499</v>
      </c>
      <c r="B2446" s="135">
        <f t="shared" si="1118"/>
        <v>492.22260181999997</v>
      </c>
      <c r="C2446" s="220">
        <f t="shared" si="1117"/>
        <v>314.87559205543283</v>
      </c>
      <c r="D2446" s="136">
        <f t="shared" si="1127"/>
        <v>6997.15</v>
      </c>
      <c r="E2446" s="137">
        <f t="shared" si="1113"/>
        <v>7036.33</v>
      </c>
      <c r="F2446" s="138">
        <f t="shared" si="1114"/>
        <v>46466</v>
      </c>
      <c r="G2446" s="139">
        <f t="shared" si="1119"/>
        <v>5.5994226220676957E-3</v>
      </c>
      <c r="H2446" s="140">
        <f t="shared" si="1132"/>
        <v>46527</v>
      </c>
      <c r="I2446" s="140">
        <f t="shared" si="1120"/>
        <v>46527</v>
      </c>
      <c r="J2446" s="141">
        <f t="shared" si="1128"/>
        <v>21</v>
      </c>
      <c r="K2446" s="141">
        <f t="shared" si="1116"/>
        <v>1</v>
      </c>
      <c r="L2446" s="8">
        <f t="shared" si="1129"/>
        <v>1.0002659300000001</v>
      </c>
      <c r="M2446" s="142">
        <f t="shared" si="1115"/>
        <v>1.00559942</v>
      </c>
      <c r="N2446" s="142">
        <f t="shared" si="1110"/>
        <v>1.5623440586644299</v>
      </c>
      <c r="O2446" s="135">
        <f t="shared" si="1112"/>
        <v>1.5627595299999999</v>
      </c>
      <c r="P2446" s="135">
        <f t="shared" si="1121"/>
        <v>492.07483223999998</v>
      </c>
      <c r="Q2446" s="190">
        <f t="shared" si="1133"/>
        <v>0</v>
      </c>
      <c r="R2446" s="191">
        <f t="shared" si="1130"/>
        <v>0</v>
      </c>
      <c r="S2446" s="135">
        <f t="shared" si="1122"/>
        <v>0</v>
      </c>
      <c r="T2446" s="145">
        <f t="shared" si="1131"/>
        <v>7.8600000000000003E-2</v>
      </c>
      <c r="U2446" s="143">
        <f t="shared" si="1111"/>
        <v>1</v>
      </c>
      <c r="V2446" s="143">
        <v>252</v>
      </c>
      <c r="W2446" s="142">
        <f t="shared" si="1123"/>
        <v>1.0003002990000001</v>
      </c>
      <c r="X2446" s="135">
        <f t="shared" si="1124"/>
        <v>0.14776958000000001</v>
      </c>
      <c r="Y2446" s="135">
        <f t="shared" si="1125"/>
        <v>0</v>
      </c>
      <c r="Z2446" s="148" t="str">
        <f t="shared" si="1134"/>
        <v>A+J=</v>
      </c>
      <c r="AA2446" s="140">
        <f t="shared" si="1135"/>
        <v>46527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4"/>
      <c r="DX2446" s="1"/>
      <c r="DY2446" s="1"/>
      <c r="DZ2446" s="1"/>
      <c r="EA2446" s="1"/>
      <c r="EB2446" s="1"/>
      <c r="EC2446" s="1"/>
    </row>
    <row r="2447" spans="1:133" ht="15" x14ac:dyDescent="0.2">
      <c r="A2447" s="134">
        <f t="shared" si="1126"/>
        <v>46500</v>
      </c>
      <c r="B2447" s="135">
        <f t="shared" si="1118"/>
        <v>492.50134978999995</v>
      </c>
      <c r="C2447" s="220">
        <f t="shared" si="1117"/>
        <v>314.87559205543283</v>
      </c>
      <c r="D2447" s="136">
        <f t="shared" si="1127"/>
        <v>6997.15</v>
      </c>
      <c r="E2447" s="137">
        <f t="shared" si="1113"/>
        <v>7036.33</v>
      </c>
      <c r="F2447" s="138">
        <f t="shared" si="1114"/>
        <v>46466</v>
      </c>
      <c r="G2447" s="139">
        <f t="shared" si="1119"/>
        <v>5.5994226220676957E-3</v>
      </c>
      <c r="H2447" s="140">
        <f t="shared" si="1132"/>
        <v>46527</v>
      </c>
      <c r="I2447" s="140">
        <f t="shared" si="1120"/>
        <v>46527</v>
      </c>
      <c r="J2447" s="141">
        <f t="shared" si="1128"/>
        <v>21</v>
      </c>
      <c r="K2447" s="141">
        <f t="shared" si="1116"/>
        <v>2</v>
      </c>
      <c r="L2447" s="8">
        <f t="shared" si="1129"/>
        <v>1.00053193</v>
      </c>
      <c r="M2447" s="142">
        <f t="shared" si="1115"/>
        <v>1.00559942</v>
      </c>
      <c r="N2447" s="142">
        <f t="shared" si="1110"/>
        <v>1.5623440586644299</v>
      </c>
      <c r="O2447" s="135">
        <f t="shared" si="1112"/>
        <v>1.56317511</v>
      </c>
      <c r="P2447" s="135">
        <f t="shared" si="1121"/>
        <v>492.20568823999997</v>
      </c>
      <c r="Q2447" s="190">
        <f t="shared" si="1133"/>
        <v>0</v>
      </c>
      <c r="R2447" s="191">
        <f t="shared" si="1130"/>
        <v>0</v>
      </c>
      <c r="S2447" s="135">
        <f t="shared" si="1122"/>
        <v>0</v>
      </c>
      <c r="T2447" s="145">
        <f t="shared" si="1131"/>
        <v>7.8600000000000003E-2</v>
      </c>
      <c r="U2447" s="143">
        <f t="shared" si="1111"/>
        <v>2</v>
      </c>
      <c r="V2447" s="143">
        <v>252</v>
      </c>
      <c r="W2447" s="142">
        <f t="shared" si="1123"/>
        <v>1.0006006869999999</v>
      </c>
      <c r="X2447" s="135">
        <f t="shared" si="1124"/>
        <v>0.29566155</v>
      </c>
      <c r="Y2447" s="135">
        <f t="shared" si="1125"/>
        <v>0</v>
      </c>
      <c r="Z2447" s="148" t="str">
        <f t="shared" si="1134"/>
        <v>A+J=</v>
      </c>
      <c r="AA2447" s="140">
        <f t="shared" si="1135"/>
        <v>46527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4"/>
      <c r="DX2447" s="1"/>
      <c r="DY2447" s="1"/>
      <c r="DZ2447" s="1"/>
      <c r="EA2447" s="1"/>
      <c r="EB2447" s="1"/>
      <c r="EC2447" s="1"/>
    </row>
    <row r="2448" spans="1:133" ht="15" x14ac:dyDescent="0.2">
      <c r="A2448" s="134">
        <f t="shared" si="1126"/>
        <v>46501</v>
      </c>
      <c r="B2448" s="135">
        <f t="shared" si="1118"/>
        <v>492.78025586000001</v>
      </c>
      <c r="C2448" s="220">
        <f t="shared" si="1117"/>
        <v>314.87559205543283</v>
      </c>
      <c r="D2448" s="136">
        <f t="shared" si="1127"/>
        <v>6997.15</v>
      </c>
      <c r="E2448" s="137">
        <f t="shared" si="1113"/>
        <v>7036.33</v>
      </c>
      <c r="F2448" s="138">
        <f t="shared" si="1114"/>
        <v>46466</v>
      </c>
      <c r="G2448" s="139">
        <f t="shared" si="1119"/>
        <v>5.5994226220676957E-3</v>
      </c>
      <c r="H2448" s="140">
        <f t="shared" si="1132"/>
        <v>46527</v>
      </c>
      <c r="I2448" s="140">
        <f t="shared" si="1120"/>
        <v>46527</v>
      </c>
      <c r="J2448" s="141">
        <f t="shared" si="1128"/>
        <v>21</v>
      </c>
      <c r="K2448" s="141">
        <f t="shared" si="1116"/>
        <v>3</v>
      </c>
      <c r="L2448" s="8">
        <f t="shared" si="1129"/>
        <v>1.0007980000000001</v>
      </c>
      <c r="M2448" s="142">
        <f t="shared" si="1115"/>
        <v>1.00559942</v>
      </c>
      <c r="N2448" s="142">
        <f t="shared" si="1110"/>
        <v>1.5623440586644299</v>
      </c>
      <c r="O2448" s="135">
        <f t="shared" si="1112"/>
        <v>1.5635908000000001</v>
      </c>
      <c r="P2448" s="135">
        <f t="shared" si="1121"/>
        <v>492.33657887999999</v>
      </c>
      <c r="Q2448" s="190">
        <f t="shared" si="1133"/>
        <v>0</v>
      </c>
      <c r="R2448" s="191">
        <f t="shared" si="1130"/>
        <v>0</v>
      </c>
      <c r="S2448" s="135">
        <f t="shared" si="1122"/>
        <v>0</v>
      </c>
      <c r="T2448" s="145">
        <f t="shared" si="1131"/>
        <v>7.8600000000000003E-2</v>
      </c>
      <c r="U2448" s="143">
        <f t="shared" si="1111"/>
        <v>3</v>
      </c>
      <c r="V2448" s="143">
        <v>252</v>
      </c>
      <c r="W2448" s="142">
        <f t="shared" si="1123"/>
        <v>1.000901166</v>
      </c>
      <c r="X2448" s="135">
        <f t="shared" si="1124"/>
        <v>0.44367698</v>
      </c>
      <c r="Y2448" s="135">
        <f t="shared" si="1125"/>
        <v>0</v>
      </c>
      <c r="Z2448" s="148" t="str">
        <f t="shared" si="1134"/>
        <v>A+J=</v>
      </c>
      <c r="AA2448" s="140">
        <f t="shared" si="1135"/>
        <v>46527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4"/>
      <c r="DX2448" s="1"/>
      <c r="DY2448" s="1"/>
      <c r="DZ2448" s="1"/>
      <c r="EA2448" s="1"/>
      <c r="EB2448" s="1"/>
      <c r="EC2448" s="1"/>
    </row>
    <row r="2449" spans="1:133" ht="15" x14ac:dyDescent="0.2">
      <c r="A2449" s="134">
        <f t="shared" si="1126"/>
        <v>46502</v>
      </c>
      <c r="B2449" s="135">
        <f t="shared" si="1118"/>
        <v>492.78025586000001</v>
      </c>
      <c r="C2449" s="220">
        <f t="shared" si="1117"/>
        <v>314.87559205543283</v>
      </c>
      <c r="D2449" s="136">
        <f t="shared" si="1127"/>
        <v>6997.15</v>
      </c>
      <c r="E2449" s="137">
        <f t="shared" si="1113"/>
        <v>7036.33</v>
      </c>
      <c r="F2449" s="138">
        <f t="shared" si="1114"/>
        <v>46466</v>
      </c>
      <c r="G2449" s="139">
        <f t="shared" si="1119"/>
        <v>5.5994226220676957E-3</v>
      </c>
      <c r="H2449" s="140">
        <f t="shared" si="1132"/>
        <v>46527</v>
      </c>
      <c r="I2449" s="140">
        <f t="shared" si="1120"/>
        <v>46527</v>
      </c>
      <c r="J2449" s="141">
        <f t="shared" si="1128"/>
        <v>21</v>
      </c>
      <c r="K2449" s="141">
        <f t="shared" si="1116"/>
        <v>3</v>
      </c>
      <c r="L2449" s="8">
        <f t="shared" si="1129"/>
        <v>1.0007980000000001</v>
      </c>
      <c r="M2449" s="142">
        <f t="shared" si="1115"/>
        <v>1.00559942</v>
      </c>
      <c r="N2449" s="142">
        <f t="shared" si="1110"/>
        <v>1.5623440586644299</v>
      </c>
      <c r="O2449" s="135">
        <f t="shared" si="1112"/>
        <v>1.5635908000000001</v>
      </c>
      <c r="P2449" s="135">
        <f t="shared" si="1121"/>
        <v>492.33657887999999</v>
      </c>
      <c r="Q2449" s="190">
        <f t="shared" si="1133"/>
        <v>0</v>
      </c>
      <c r="R2449" s="191">
        <f t="shared" si="1130"/>
        <v>0</v>
      </c>
      <c r="S2449" s="135">
        <f t="shared" si="1122"/>
        <v>0</v>
      </c>
      <c r="T2449" s="145">
        <f t="shared" si="1131"/>
        <v>7.8600000000000003E-2</v>
      </c>
      <c r="U2449" s="143">
        <f t="shared" si="1111"/>
        <v>3</v>
      </c>
      <c r="V2449" s="143">
        <v>252</v>
      </c>
      <c r="W2449" s="142">
        <f t="shared" si="1123"/>
        <v>1.000901166</v>
      </c>
      <c r="X2449" s="135">
        <f t="shared" si="1124"/>
        <v>0.44367698</v>
      </c>
      <c r="Y2449" s="135">
        <f t="shared" si="1125"/>
        <v>0</v>
      </c>
      <c r="Z2449" s="148" t="str">
        <f t="shared" si="1134"/>
        <v>A+J=</v>
      </c>
      <c r="AA2449" s="140">
        <f t="shared" si="1135"/>
        <v>46527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4"/>
      <c r="DX2449" s="1"/>
      <c r="DY2449" s="1"/>
      <c r="DZ2449" s="1"/>
      <c r="EA2449" s="1"/>
      <c r="EB2449" s="1"/>
      <c r="EC2449" s="1"/>
    </row>
    <row r="2450" spans="1:133" ht="15" x14ac:dyDescent="0.2">
      <c r="A2450" s="134">
        <f t="shared" si="1126"/>
        <v>46503</v>
      </c>
      <c r="B2450" s="135">
        <f t="shared" si="1118"/>
        <v>492.78025586000001</v>
      </c>
      <c r="C2450" s="220">
        <f t="shared" si="1117"/>
        <v>314.87559205543283</v>
      </c>
      <c r="D2450" s="136">
        <f t="shared" si="1127"/>
        <v>6997.15</v>
      </c>
      <c r="E2450" s="137">
        <f t="shared" si="1113"/>
        <v>7036.33</v>
      </c>
      <c r="F2450" s="138">
        <f t="shared" si="1114"/>
        <v>46466</v>
      </c>
      <c r="G2450" s="139">
        <f t="shared" si="1119"/>
        <v>5.5994226220676957E-3</v>
      </c>
      <c r="H2450" s="140">
        <f t="shared" si="1132"/>
        <v>46527</v>
      </c>
      <c r="I2450" s="140">
        <f t="shared" si="1120"/>
        <v>46527</v>
      </c>
      <c r="J2450" s="141">
        <f t="shared" si="1128"/>
        <v>21</v>
      </c>
      <c r="K2450" s="141">
        <f t="shared" si="1116"/>
        <v>3</v>
      </c>
      <c r="L2450" s="8">
        <f t="shared" si="1129"/>
        <v>1.0007980000000001</v>
      </c>
      <c r="M2450" s="142">
        <f t="shared" si="1115"/>
        <v>1.00559942</v>
      </c>
      <c r="N2450" s="142">
        <f t="shared" si="1110"/>
        <v>1.5623440586644299</v>
      </c>
      <c r="O2450" s="135">
        <f t="shared" si="1112"/>
        <v>1.5635908000000001</v>
      </c>
      <c r="P2450" s="135">
        <f t="shared" si="1121"/>
        <v>492.33657887999999</v>
      </c>
      <c r="Q2450" s="190">
        <f t="shared" si="1133"/>
        <v>0</v>
      </c>
      <c r="R2450" s="191">
        <f t="shared" si="1130"/>
        <v>0</v>
      </c>
      <c r="S2450" s="135">
        <f t="shared" si="1122"/>
        <v>0</v>
      </c>
      <c r="T2450" s="145">
        <f t="shared" si="1131"/>
        <v>7.8600000000000003E-2</v>
      </c>
      <c r="U2450" s="143">
        <f t="shared" si="1111"/>
        <v>3</v>
      </c>
      <c r="V2450" s="143">
        <v>252</v>
      </c>
      <c r="W2450" s="142">
        <f t="shared" si="1123"/>
        <v>1.000901166</v>
      </c>
      <c r="X2450" s="135">
        <f t="shared" si="1124"/>
        <v>0.44367698</v>
      </c>
      <c r="Y2450" s="135">
        <f t="shared" si="1125"/>
        <v>0</v>
      </c>
      <c r="Z2450" s="148" t="str">
        <f t="shared" si="1134"/>
        <v>A+J=</v>
      </c>
      <c r="AA2450" s="140">
        <f t="shared" si="1135"/>
        <v>46527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4"/>
      <c r="DX2450" s="1"/>
      <c r="DY2450" s="1"/>
      <c r="DZ2450" s="1"/>
      <c r="EA2450" s="1"/>
      <c r="EB2450" s="1"/>
      <c r="EC2450" s="1"/>
    </row>
    <row r="2451" spans="1:133" ht="15" x14ac:dyDescent="0.2">
      <c r="A2451" s="134">
        <f t="shared" si="1126"/>
        <v>46504</v>
      </c>
      <c r="B2451" s="135">
        <f t="shared" si="1118"/>
        <v>493.05932323000002</v>
      </c>
      <c r="C2451" s="220">
        <f t="shared" si="1117"/>
        <v>314.87559205543283</v>
      </c>
      <c r="D2451" s="136">
        <f t="shared" si="1127"/>
        <v>6997.15</v>
      </c>
      <c r="E2451" s="137">
        <f t="shared" si="1113"/>
        <v>7036.33</v>
      </c>
      <c r="F2451" s="138">
        <f t="shared" si="1114"/>
        <v>46466</v>
      </c>
      <c r="G2451" s="139">
        <f t="shared" si="1119"/>
        <v>5.5994226220676957E-3</v>
      </c>
      <c r="H2451" s="140">
        <f t="shared" si="1132"/>
        <v>46527</v>
      </c>
      <c r="I2451" s="140">
        <f t="shared" si="1120"/>
        <v>46527</v>
      </c>
      <c r="J2451" s="141">
        <f t="shared" si="1128"/>
        <v>21</v>
      </c>
      <c r="K2451" s="141">
        <f t="shared" si="1116"/>
        <v>4</v>
      </c>
      <c r="L2451" s="8">
        <f t="shared" si="1129"/>
        <v>1.00106414</v>
      </c>
      <c r="M2451" s="142">
        <f t="shared" si="1115"/>
        <v>1.00559942</v>
      </c>
      <c r="N2451" s="142">
        <f t="shared" si="1110"/>
        <v>1.5623440586644299</v>
      </c>
      <c r="O2451" s="135">
        <f t="shared" si="1112"/>
        <v>1.5640066100000001</v>
      </c>
      <c r="P2451" s="135">
        <f t="shared" si="1121"/>
        <v>492.46750730000002</v>
      </c>
      <c r="Q2451" s="190">
        <f t="shared" si="1133"/>
        <v>0</v>
      </c>
      <c r="R2451" s="191">
        <f t="shared" si="1130"/>
        <v>0</v>
      </c>
      <c r="S2451" s="135">
        <f t="shared" si="1122"/>
        <v>0</v>
      </c>
      <c r="T2451" s="145">
        <f t="shared" si="1131"/>
        <v>7.8600000000000003E-2</v>
      </c>
      <c r="U2451" s="143">
        <f t="shared" si="1111"/>
        <v>4</v>
      </c>
      <c r="V2451" s="143">
        <v>252</v>
      </c>
      <c r="W2451" s="142">
        <f t="shared" si="1123"/>
        <v>1.0012017360000001</v>
      </c>
      <c r="X2451" s="135">
        <f t="shared" si="1124"/>
        <v>0.59181592999999999</v>
      </c>
      <c r="Y2451" s="135">
        <f t="shared" si="1125"/>
        <v>0</v>
      </c>
      <c r="Z2451" s="148" t="str">
        <f t="shared" si="1134"/>
        <v>A+J=</v>
      </c>
      <c r="AA2451" s="140">
        <f t="shared" si="1135"/>
        <v>46527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4"/>
      <c r="DX2451" s="1"/>
      <c r="DY2451" s="1"/>
      <c r="DZ2451" s="1"/>
      <c r="EA2451" s="1"/>
      <c r="EB2451" s="1"/>
      <c r="EC2451" s="1"/>
    </row>
    <row r="2452" spans="1:133" ht="15" x14ac:dyDescent="0.2">
      <c r="A2452" s="134">
        <f t="shared" si="1126"/>
        <v>46505</v>
      </c>
      <c r="B2452" s="135">
        <f t="shared" si="1118"/>
        <v>493.33854782000003</v>
      </c>
      <c r="C2452" s="220">
        <f t="shared" si="1117"/>
        <v>314.87559205543283</v>
      </c>
      <c r="D2452" s="136">
        <f t="shared" si="1127"/>
        <v>6997.15</v>
      </c>
      <c r="E2452" s="137">
        <f t="shared" si="1113"/>
        <v>7036.33</v>
      </c>
      <c r="F2452" s="138">
        <f t="shared" si="1114"/>
        <v>46466</v>
      </c>
      <c r="G2452" s="139">
        <f t="shared" si="1119"/>
        <v>5.5994226220676957E-3</v>
      </c>
      <c r="H2452" s="140">
        <f t="shared" si="1132"/>
        <v>46527</v>
      </c>
      <c r="I2452" s="140">
        <f t="shared" si="1120"/>
        <v>46527</v>
      </c>
      <c r="J2452" s="141">
        <f t="shared" si="1128"/>
        <v>21</v>
      </c>
      <c r="K2452" s="141">
        <f t="shared" si="1116"/>
        <v>5</v>
      </c>
      <c r="L2452" s="8">
        <f t="shared" si="1129"/>
        <v>1.0013303600000001</v>
      </c>
      <c r="M2452" s="142">
        <f t="shared" si="1115"/>
        <v>1.00559942</v>
      </c>
      <c r="N2452" s="142">
        <f t="shared" si="1110"/>
        <v>1.5623440586644299</v>
      </c>
      <c r="O2452" s="135">
        <f t="shared" si="1112"/>
        <v>1.5644225300000001</v>
      </c>
      <c r="P2452" s="135">
        <f t="shared" si="1121"/>
        <v>492.59847035000001</v>
      </c>
      <c r="Q2452" s="190">
        <f t="shared" si="1133"/>
        <v>0</v>
      </c>
      <c r="R2452" s="191">
        <f t="shared" si="1130"/>
        <v>0</v>
      </c>
      <c r="S2452" s="135">
        <f t="shared" si="1122"/>
        <v>0</v>
      </c>
      <c r="T2452" s="145">
        <f t="shared" si="1131"/>
        <v>7.8600000000000003E-2</v>
      </c>
      <c r="U2452" s="143">
        <f t="shared" si="1111"/>
        <v>5</v>
      </c>
      <c r="V2452" s="143">
        <v>252</v>
      </c>
      <c r="W2452" s="142">
        <f t="shared" si="1123"/>
        <v>1.0015023949999999</v>
      </c>
      <c r="X2452" s="135">
        <f t="shared" si="1124"/>
        <v>0.74007747000000002</v>
      </c>
      <c r="Y2452" s="135">
        <f t="shared" si="1125"/>
        <v>0</v>
      </c>
      <c r="Z2452" s="148" t="str">
        <f t="shared" si="1134"/>
        <v>A+J=</v>
      </c>
      <c r="AA2452" s="140">
        <f t="shared" si="1135"/>
        <v>46527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4"/>
      <c r="DX2452" s="1"/>
      <c r="DY2452" s="1"/>
      <c r="DZ2452" s="1"/>
      <c r="EA2452" s="1"/>
      <c r="EB2452" s="1"/>
      <c r="EC2452" s="1"/>
    </row>
    <row r="2453" spans="1:133" ht="15" x14ac:dyDescent="0.2">
      <c r="A2453" s="134">
        <f t="shared" si="1126"/>
        <v>46506</v>
      </c>
      <c r="B2453" s="135">
        <f t="shared" si="1118"/>
        <v>493.61792757000001</v>
      </c>
      <c r="C2453" s="220">
        <f t="shared" si="1117"/>
        <v>314.87559205543283</v>
      </c>
      <c r="D2453" s="136">
        <f t="shared" si="1127"/>
        <v>6997.15</v>
      </c>
      <c r="E2453" s="137">
        <f t="shared" si="1113"/>
        <v>7036.33</v>
      </c>
      <c r="F2453" s="138">
        <f t="shared" si="1114"/>
        <v>46466</v>
      </c>
      <c r="G2453" s="139">
        <f t="shared" si="1119"/>
        <v>5.5994226220676957E-3</v>
      </c>
      <c r="H2453" s="140">
        <f t="shared" si="1132"/>
        <v>46527</v>
      </c>
      <c r="I2453" s="140">
        <f t="shared" si="1120"/>
        <v>46527</v>
      </c>
      <c r="J2453" s="141">
        <f t="shared" si="1128"/>
        <v>21</v>
      </c>
      <c r="K2453" s="141">
        <f t="shared" si="1116"/>
        <v>6</v>
      </c>
      <c r="L2453" s="8">
        <f t="shared" si="1129"/>
        <v>1.00159664</v>
      </c>
      <c r="M2453" s="142">
        <f t="shared" si="1115"/>
        <v>1.00559942</v>
      </c>
      <c r="N2453" s="142">
        <f t="shared" si="1110"/>
        <v>1.5623440586644299</v>
      </c>
      <c r="O2453" s="135">
        <f t="shared" si="1112"/>
        <v>1.5648385499999999</v>
      </c>
      <c r="P2453" s="135">
        <f t="shared" si="1121"/>
        <v>492.72946489999998</v>
      </c>
      <c r="Q2453" s="190">
        <f t="shared" si="1133"/>
        <v>0</v>
      </c>
      <c r="R2453" s="191">
        <f t="shared" si="1130"/>
        <v>0</v>
      </c>
      <c r="S2453" s="135">
        <f t="shared" si="1122"/>
        <v>0</v>
      </c>
      <c r="T2453" s="145">
        <f t="shared" si="1131"/>
        <v>7.8600000000000003E-2</v>
      </c>
      <c r="U2453" s="143">
        <f t="shared" si="1111"/>
        <v>6</v>
      </c>
      <c r="V2453" s="143">
        <v>252</v>
      </c>
      <c r="W2453" s="142">
        <f t="shared" si="1123"/>
        <v>1.001803145</v>
      </c>
      <c r="X2453" s="135">
        <f t="shared" si="1124"/>
        <v>0.88846267000000001</v>
      </c>
      <c r="Y2453" s="135">
        <f t="shared" si="1125"/>
        <v>0</v>
      </c>
      <c r="Z2453" s="148" t="str">
        <f t="shared" si="1134"/>
        <v>A+J=</v>
      </c>
      <c r="AA2453" s="140">
        <f t="shared" si="1135"/>
        <v>46527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4"/>
      <c r="DX2453" s="1"/>
      <c r="DY2453" s="1"/>
      <c r="DZ2453" s="1"/>
      <c r="EA2453" s="1"/>
      <c r="EB2453" s="1"/>
      <c r="EC2453" s="1"/>
    </row>
    <row r="2454" spans="1:133" ht="15" x14ac:dyDescent="0.2">
      <c r="A2454" s="134">
        <f t="shared" si="1126"/>
        <v>46507</v>
      </c>
      <c r="B2454" s="135">
        <f t="shared" si="1118"/>
        <v>493.89747147000003</v>
      </c>
      <c r="C2454" s="220">
        <f t="shared" si="1117"/>
        <v>314.87559205543283</v>
      </c>
      <c r="D2454" s="136">
        <f t="shared" si="1127"/>
        <v>6997.15</v>
      </c>
      <c r="E2454" s="137">
        <f t="shared" si="1113"/>
        <v>7036.33</v>
      </c>
      <c r="F2454" s="138">
        <f t="shared" si="1114"/>
        <v>46466</v>
      </c>
      <c r="G2454" s="139">
        <f t="shared" si="1119"/>
        <v>5.5994226220676957E-3</v>
      </c>
      <c r="H2454" s="140">
        <f t="shared" si="1132"/>
        <v>46527</v>
      </c>
      <c r="I2454" s="140">
        <f t="shared" si="1120"/>
        <v>46527</v>
      </c>
      <c r="J2454" s="141">
        <f t="shared" si="1128"/>
        <v>21</v>
      </c>
      <c r="K2454" s="141">
        <f t="shared" si="1116"/>
        <v>7</v>
      </c>
      <c r="L2454" s="8">
        <f t="shared" si="1129"/>
        <v>1.0018629999999999</v>
      </c>
      <c r="M2454" s="142">
        <f t="shared" si="1115"/>
        <v>1.00559942</v>
      </c>
      <c r="N2454" s="142">
        <f t="shared" si="1110"/>
        <v>1.5623440586644299</v>
      </c>
      <c r="O2454" s="135">
        <f t="shared" si="1112"/>
        <v>1.5652547000000001</v>
      </c>
      <c r="P2454" s="135">
        <f t="shared" si="1121"/>
        <v>492.86050038000002</v>
      </c>
      <c r="Q2454" s="190">
        <f t="shared" si="1133"/>
        <v>0</v>
      </c>
      <c r="R2454" s="191">
        <f t="shared" si="1130"/>
        <v>0</v>
      </c>
      <c r="S2454" s="135">
        <f t="shared" si="1122"/>
        <v>0</v>
      </c>
      <c r="T2454" s="145">
        <f t="shared" si="1131"/>
        <v>7.8600000000000003E-2</v>
      </c>
      <c r="U2454" s="143">
        <f t="shared" si="1111"/>
        <v>7</v>
      </c>
      <c r="V2454" s="143">
        <v>252</v>
      </c>
      <c r="W2454" s="142">
        <f t="shared" si="1123"/>
        <v>1.002103985</v>
      </c>
      <c r="X2454" s="135">
        <f t="shared" si="1124"/>
        <v>1.03697109</v>
      </c>
      <c r="Y2454" s="135">
        <f t="shared" si="1125"/>
        <v>0</v>
      </c>
      <c r="Z2454" s="148" t="str">
        <f t="shared" si="1134"/>
        <v>A+J=</v>
      </c>
      <c r="AA2454" s="140">
        <f t="shared" si="1135"/>
        <v>46527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4"/>
      <c r="DX2454" s="1"/>
      <c r="DY2454" s="1"/>
      <c r="DZ2454" s="1"/>
      <c r="EA2454" s="1"/>
      <c r="EB2454" s="1"/>
      <c r="EC2454" s="1"/>
    </row>
    <row r="2455" spans="1:133" ht="15" x14ac:dyDescent="0.2">
      <c r="A2455" s="134">
        <f t="shared" si="1126"/>
        <v>46508</v>
      </c>
      <c r="B2455" s="135">
        <f t="shared" si="1118"/>
        <v>494.17716749000004</v>
      </c>
      <c r="C2455" s="220">
        <f t="shared" si="1117"/>
        <v>314.87559205543283</v>
      </c>
      <c r="D2455" s="136">
        <f t="shared" si="1127"/>
        <v>6997.15</v>
      </c>
      <c r="E2455" s="137">
        <f t="shared" si="1113"/>
        <v>7036.33</v>
      </c>
      <c r="F2455" s="138">
        <f t="shared" si="1114"/>
        <v>46466</v>
      </c>
      <c r="G2455" s="139">
        <f t="shared" si="1119"/>
        <v>5.5994226220676957E-3</v>
      </c>
      <c r="H2455" s="140">
        <f t="shared" si="1132"/>
        <v>46527</v>
      </c>
      <c r="I2455" s="140">
        <f t="shared" si="1120"/>
        <v>46527</v>
      </c>
      <c r="J2455" s="141">
        <f t="shared" si="1128"/>
        <v>21</v>
      </c>
      <c r="K2455" s="141">
        <f t="shared" si="1116"/>
        <v>8</v>
      </c>
      <c r="L2455" s="8">
        <f t="shared" si="1129"/>
        <v>1.0021294199999999</v>
      </c>
      <c r="M2455" s="142">
        <f t="shared" si="1115"/>
        <v>1.00559942</v>
      </c>
      <c r="N2455" s="142">
        <f t="shared" si="1110"/>
        <v>1.5623440586644299</v>
      </c>
      <c r="O2455" s="135">
        <f t="shared" si="1112"/>
        <v>1.56567094</v>
      </c>
      <c r="P2455" s="135">
        <f t="shared" si="1121"/>
        <v>492.99156419000002</v>
      </c>
      <c r="Q2455" s="190">
        <f t="shared" si="1133"/>
        <v>0</v>
      </c>
      <c r="R2455" s="191">
        <f t="shared" si="1130"/>
        <v>0</v>
      </c>
      <c r="S2455" s="135">
        <f t="shared" si="1122"/>
        <v>0</v>
      </c>
      <c r="T2455" s="145">
        <f t="shared" si="1131"/>
        <v>7.8600000000000003E-2</v>
      </c>
      <c r="U2455" s="143">
        <f t="shared" si="1111"/>
        <v>8</v>
      </c>
      <c r="V2455" s="143">
        <v>252</v>
      </c>
      <c r="W2455" s="142">
        <f t="shared" si="1123"/>
        <v>1.0024049159999999</v>
      </c>
      <c r="X2455" s="135">
        <f t="shared" si="1124"/>
        <v>1.1856032999999999</v>
      </c>
      <c r="Y2455" s="135">
        <f t="shared" si="1125"/>
        <v>0</v>
      </c>
      <c r="Z2455" s="148" t="str">
        <f t="shared" si="1134"/>
        <v>A+J=</v>
      </c>
      <c r="AA2455" s="140">
        <f t="shared" si="1135"/>
        <v>46527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4"/>
      <c r="DX2455" s="1"/>
      <c r="DY2455" s="1"/>
      <c r="DZ2455" s="1"/>
      <c r="EA2455" s="1"/>
      <c r="EB2455" s="1"/>
      <c r="EC2455" s="1"/>
    </row>
    <row r="2456" spans="1:133" ht="15" x14ac:dyDescent="0.2">
      <c r="A2456" s="134">
        <f t="shared" si="1126"/>
        <v>46509</v>
      </c>
      <c r="B2456" s="135">
        <f t="shared" si="1118"/>
        <v>494.17716749000004</v>
      </c>
      <c r="C2456" s="220">
        <f t="shared" si="1117"/>
        <v>314.87559205543283</v>
      </c>
      <c r="D2456" s="136">
        <f t="shared" si="1127"/>
        <v>6997.15</v>
      </c>
      <c r="E2456" s="137">
        <f t="shared" si="1113"/>
        <v>7036.33</v>
      </c>
      <c r="F2456" s="138">
        <f t="shared" si="1114"/>
        <v>46466</v>
      </c>
      <c r="G2456" s="139">
        <f t="shared" si="1119"/>
        <v>5.5994226220676957E-3</v>
      </c>
      <c r="H2456" s="140">
        <f t="shared" si="1132"/>
        <v>46527</v>
      </c>
      <c r="I2456" s="140">
        <f t="shared" si="1120"/>
        <v>46527</v>
      </c>
      <c r="J2456" s="141">
        <f t="shared" si="1128"/>
        <v>21</v>
      </c>
      <c r="K2456" s="141">
        <f t="shared" si="1116"/>
        <v>8</v>
      </c>
      <c r="L2456" s="8">
        <f t="shared" si="1129"/>
        <v>1.0021294199999999</v>
      </c>
      <c r="M2456" s="142">
        <f t="shared" si="1115"/>
        <v>1.00559942</v>
      </c>
      <c r="N2456" s="142">
        <f t="shared" si="1110"/>
        <v>1.5623440586644299</v>
      </c>
      <c r="O2456" s="135">
        <f t="shared" si="1112"/>
        <v>1.56567094</v>
      </c>
      <c r="P2456" s="135">
        <f t="shared" si="1121"/>
        <v>492.99156419000002</v>
      </c>
      <c r="Q2456" s="190">
        <f t="shared" si="1133"/>
        <v>0</v>
      </c>
      <c r="R2456" s="191">
        <f t="shared" si="1130"/>
        <v>0</v>
      </c>
      <c r="S2456" s="135">
        <f t="shared" si="1122"/>
        <v>0</v>
      </c>
      <c r="T2456" s="145">
        <f t="shared" si="1131"/>
        <v>7.8600000000000003E-2</v>
      </c>
      <c r="U2456" s="143">
        <f t="shared" si="1111"/>
        <v>8</v>
      </c>
      <c r="V2456" s="143">
        <v>252</v>
      </c>
      <c r="W2456" s="142">
        <f t="shared" si="1123"/>
        <v>1.0024049159999999</v>
      </c>
      <c r="X2456" s="135">
        <f t="shared" si="1124"/>
        <v>1.1856032999999999</v>
      </c>
      <c r="Y2456" s="135">
        <f t="shared" si="1125"/>
        <v>0</v>
      </c>
      <c r="Z2456" s="148" t="str">
        <f t="shared" si="1134"/>
        <v>A+J=</v>
      </c>
      <c r="AA2456" s="140">
        <f t="shared" si="1135"/>
        <v>46527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4"/>
      <c r="DX2456" s="1"/>
      <c r="DY2456" s="1"/>
      <c r="DZ2456" s="1"/>
      <c r="EA2456" s="1"/>
      <c r="EB2456" s="1"/>
      <c r="EC2456" s="1"/>
    </row>
    <row r="2457" spans="1:133" ht="15" x14ac:dyDescent="0.2">
      <c r="A2457" s="134">
        <f t="shared" si="1126"/>
        <v>46510</v>
      </c>
      <c r="B2457" s="135">
        <f t="shared" si="1118"/>
        <v>494.17716749000004</v>
      </c>
      <c r="C2457" s="220">
        <f t="shared" si="1117"/>
        <v>314.87559205543283</v>
      </c>
      <c r="D2457" s="136">
        <f t="shared" si="1127"/>
        <v>6997.15</v>
      </c>
      <c r="E2457" s="137">
        <f t="shared" si="1113"/>
        <v>7036.33</v>
      </c>
      <c r="F2457" s="138">
        <f t="shared" si="1114"/>
        <v>46466</v>
      </c>
      <c r="G2457" s="139">
        <f t="shared" si="1119"/>
        <v>5.5994226220676957E-3</v>
      </c>
      <c r="H2457" s="140">
        <f t="shared" si="1132"/>
        <v>46527</v>
      </c>
      <c r="I2457" s="140">
        <f t="shared" si="1120"/>
        <v>46527</v>
      </c>
      <c r="J2457" s="141">
        <f t="shared" si="1128"/>
        <v>21</v>
      </c>
      <c r="K2457" s="141">
        <f t="shared" si="1116"/>
        <v>8</v>
      </c>
      <c r="L2457" s="8">
        <f t="shared" si="1129"/>
        <v>1.0021294199999999</v>
      </c>
      <c r="M2457" s="142">
        <f t="shared" si="1115"/>
        <v>1.00559942</v>
      </c>
      <c r="N2457" s="142">
        <f t="shared" si="1110"/>
        <v>1.5623440586644299</v>
      </c>
      <c r="O2457" s="135">
        <f t="shared" si="1112"/>
        <v>1.56567094</v>
      </c>
      <c r="P2457" s="135">
        <f t="shared" si="1121"/>
        <v>492.99156419000002</v>
      </c>
      <c r="Q2457" s="190">
        <f t="shared" si="1133"/>
        <v>0</v>
      </c>
      <c r="R2457" s="191">
        <f t="shared" si="1130"/>
        <v>0</v>
      </c>
      <c r="S2457" s="135">
        <f t="shared" si="1122"/>
        <v>0</v>
      </c>
      <c r="T2457" s="145">
        <f t="shared" si="1131"/>
        <v>7.8600000000000003E-2</v>
      </c>
      <c r="U2457" s="143">
        <f t="shared" si="1111"/>
        <v>8</v>
      </c>
      <c r="V2457" s="143">
        <v>252</v>
      </c>
      <c r="W2457" s="142">
        <f t="shared" si="1123"/>
        <v>1.0024049159999999</v>
      </c>
      <c r="X2457" s="135">
        <f t="shared" si="1124"/>
        <v>1.1856032999999999</v>
      </c>
      <c r="Y2457" s="135">
        <f t="shared" si="1125"/>
        <v>0</v>
      </c>
      <c r="Z2457" s="148" t="str">
        <f t="shared" si="1134"/>
        <v>A+J=</v>
      </c>
      <c r="AA2457" s="140">
        <f t="shared" si="1135"/>
        <v>46527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4"/>
      <c r="DX2457" s="1"/>
      <c r="DY2457" s="1"/>
      <c r="DZ2457" s="1"/>
      <c r="EA2457" s="1"/>
      <c r="EB2457" s="1"/>
      <c r="EC2457" s="1"/>
    </row>
    <row r="2458" spans="1:133" ht="15" x14ac:dyDescent="0.2">
      <c r="A2458" s="134">
        <f t="shared" si="1126"/>
        <v>46511</v>
      </c>
      <c r="B2458" s="135">
        <f t="shared" si="1118"/>
        <v>494.45702781</v>
      </c>
      <c r="C2458" s="220">
        <f t="shared" si="1117"/>
        <v>314.87559205543283</v>
      </c>
      <c r="D2458" s="136">
        <f t="shared" si="1127"/>
        <v>6997.15</v>
      </c>
      <c r="E2458" s="137">
        <f t="shared" si="1113"/>
        <v>7036.33</v>
      </c>
      <c r="F2458" s="138">
        <f t="shared" si="1114"/>
        <v>46466</v>
      </c>
      <c r="G2458" s="139">
        <f t="shared" si="1119"/>
        <v>5.5994226220676957E-3</v>
      </c>
      <c r="H2458" s="140">
        <f t="shared" si="1132"/>
        <v>46527</v>
      </c>
      <c r="I2458" s="140">
        <f t="shared" si="1120"/>
        <v>46527</v>
      </c>
      <c r="J2458" s="141">
        <f t="shared" si="1128"/>
        <v>21</v>
      </c>
      <c r="K2458" s="141">
        <f t="shared" si="1116"/>
        <v>9</v>
      </c>
      <c r="L2458" s="8">
        <f t="shared" si="1129"/>
        <v>1.0023959200000001</v>
      </c>
      <c r="M2458" s="142">
        <f t="shared" si="1115"/>
        <v>1.00559942</v>
      </c>
      <c r="N2458" s="142">
        <f t="shared" si="1110"/>
        <v>1.5623440586644299</v>
      </c>
      <c r="O2458" s="135">
        <f t="shared" si="1112"/>
        <v>1.5660873099999999</v>
      </c>
      <c r="P2458" s="135">
        <f t="shared" si="1121"/>
        <v>493.12266893999998</v>
      </c>
      <c r="Q2458" s="190">
        <f t="shared" si="1133"/>
        <v>0</v>
      </c>
      <c r="R2458" s="191">
        <f t="shared" si="1130"/>
        <v>0</v>
      </c>
      <c r="S2458" s="135">
        <f t="shared" si="1122"/>
        <v>0</v>
      </c>
      <c r="T2458" s="145">
        <f t="shared" si="1131"/>
        <v>7.8600000000000003E-2</v>
      </c>
      <c r="U2458" s="143">
        <f t="shared" si="1111"/>
        <v>9</v>
      </c>
      <c r="V2458" s="143">
        <v>252</v>
      </c>
      <c r="W2458" s="142">
        <f t="shared" si="1123"/>
        <v>1.002705937</v>
      </c>
      <c r="X2458" s="135">
        <f t="shared" si="1124"/>
        <v>1.33435887</v>
      </c>
      <c r="Y2458" s="135">
        <f t="shared" si="1125"/>
        <v>0</v>
      </c>
      <c r="Z2458" s="148" t="str">
        <f t="shared" si="1134"/>
        <v>A+J=</v>
      </c>
      <c r="AA2458" s="140">
        <f t="shared" si="1135"/>
        <v>46527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4"/>
      <c r="DX2458" s="1"/>
      <c r="DY2458" s="1"/>
      <c r="DZ2458" s="1"/>
      <c r="EA2458" s="1"/>
      <c r="EB2458" s="1"/>
      <c r="EC2458" s="1"/>
    </row>
    <row r="2459" spans="1:133" ht="15" x14ac:dyDescent="0.2">
      <c r="A2459" s="134">
        <f t="shared" si="1126"/>
        <v>46512</v>
      </c>
      <c r="B2459" s="135">
        <f t="shared" si="1118"/>
        <v>494.73704303999995</v>
      </c>
      <c r="C2459" s="220">
        <f t="shared" si="1117"/>
        <v>314.87559205543283</v>
      </c>
      <c r="D2459" s="136">
        <f t="shared" si="1127"/>
        <v>6997.15</v>
      </c>
      <c r="E2459" s="137">
        <f t="shared" si="1113"/>
        <v>7036.33</v>
      </c>
      <c r="F2459" s="138">
        <f t="shared" si="1114"/>
        <v>46466</v>
      </c>
      <c r="G2459" s="139">
        <f t="shared" si="1119"/>
        <v>5.5994226220676957E-3</v>
      </c>
      <c r="H2459" s="140">
        <f t="shared" si="1132"/>
        <v>46527</v>
      </c>
      <c r="I2459" s="140">
        <f t="shared" si="1120"/>
        <v>46527</v>
      </c>
      <c r="J2459" s="141">
        <f t="shared" si="1128"/>
        <v>21</v>
      </c>
      <c r="K2459" s="141">
        <f t="shared" si="1116"/>
        <v>10</v>
      </c>
      <c r="L2459" s="8">
        <f t="shared" si="1129"/>
        <v>1.0026624900000001</v>
      </c>
      <c r="M2459" s="142">
        <f t="shared" si="1115"/>
        <v>1.00559942</v>
      </c>
      <c r="N2459" s="142">
        <f t="shared" si="1110"/>
        <v>1.5623440586644299</v>
      </c>
      <c r="O2459" s="135">
        <f t="shared" si="1112"/>
        <v>1.5665037799999999</v>
      </c>
      <c r="P2459" s="135">
        <f t="shared" si="1121"/>
        <v>493.25380517999997</v>
      </c>
      <c r="Q2459" s="190">
        <f t="shared" si="1133"/>
        <v>0</v>
      </c>
      <c r="R2459" s="191">
        <f t="shared" si="1130"/>
        <v>0</v>
      </c>
      <c r="S2459" s="135">
        <f t="shared" si="1122"/>
        <v>0</v>
      </c>
      <c r="T2459" s="145">
        <f t="shared" si="1131"/>
        <v>7.8600000000000003E-2</v>
      </c>
      <c r="U2459" s="143">
        <f t="shared" si="1111"/>
        <v>10</v>
      </c>
      <c r="V2459" s="143">
        <v>252</v>
      </c>
      <c r="W2459" s="142">
        <f t="shared" si="1123"/>
        <v>1.003007048</v>
      </c>
      <c r="X2459" s="135">
        <f t="shared" si="1124"/>
        <v>1.48323786</v>
      </c>
      <c r="Y2459" s="135">
        <f t="shared" si="1125"/>
        <v>0</v>
      </c>
      <c r="Z2459" s="148" t="str">
        <f t="shared" si="1134"/>
        <v>A+J=</v>
      </c>
      <c r="AA2459" s="140">
        <f t="shared" si="1135"/>
        <v>46527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4"/>
      <c r="DX2459" s="1"/>
      <c r="DY2459" s="1"/>
      <c r="DZ2459" s="1"/>
      <c r="EA2459" s="1"/>
      <c r="EB2459" s="1"/>
      <c r="EC2459" s="1"/>
    </row>
    <row r="2460" spans="1:133" ht="15" x14ac:dyDescent="0.2">
      <c r="A2460" s="134">
        <f t="shared" si="1126"/>
        <v>46513</v>
      </c>
      <c r="B2460" s="135">
        <f t="shared" si="1118"/>
        <v>495.01721688999999</v>
      </c>
      <c r="C2460" s="220">
        <f t="shared" si="1117"/>
        <v>314.87559205543283</v>
      </c>
      <c r="D2460" s="136">
        <f t="shared" si="1127"/>
        <v>6997.15</v>
      </c>
      <c r="E2460" s="137">
        <f t="shared" si="1113"/>
        <v>7036.33</v>
      </c>
      <c r="F2460" s="138">
        <f t="shared" si="1114"/>
        <v>46466</v>
      </c>
      <c r="G2460" s="139">
        <f t="shared" si="1119"/>
        <v>5.5994226220676957E-3</v>
      </c>
      <c r="H2460" s="140">
        <f t="shared" si="1132"/>
        <v>46527</v>
      </c>
      <c r="I2460" s="140">
        <f t="shared" si="1120"/>
        <v>46527</v>
      </c>
      <c r="J2460" s="141">
        <f t="shared" si="1128"/>
        <v>21</v>
      </c>
      <c r="K2460" s="141">
        <f t="shared" si="1116"/>
        <v>11</v>
      </c>
      <c r="L2460" s="8">
        <f t="shared" si="1129"/>
        <v>1.0029291300000001</v>
      </c>
      <c r="M2460" s="142">
        <f t="shared" si="1115"/>
        <v>1.00559942</v>
      </c>
      <c r="N2460" s="142">
        <f t="shared" si="1110"/>
        <v>1.5623440586644299</v>
      </c>
      <c r="O2460" s="135">
        <f t="shared" si="1112"/>
        <v>1.5669203599999999</v>
      </c>
      <c r="P2460" s="135">
        <f t="shared" si="1121"/>
        <v>493.38497604999998</v>
      </c>
      <c r="Q2460" s="190">
        <f t="shared" si="1133"/>
        <v>0</v>
      </c>
      <c r="R2460" s="191">
        <f t="shared" si="1130"/>
        <v>0</v>
      </c>
      <c r="S2460" s="135">
        <f t="shared" si="1122"/>
        <v>0</v>
      </c>
      <c r="T2460" s="145">
        <f t="shared" si="1131"/>
        <v>7.8600000000000003E-2</v>
      </c>
      <c r="U2460" s="143">
        <f t="shared" si="1111"/>
        <v>11</v>
      </c>
      <c r="V2460" s="143">
        <v>252</v>
      </c>
      <c r="W2460" s="142">
        <f t="shared" si="1123"/>
        <v>1.0033082499999999</v>
      </c>
      <c r="X2460" s="135">
        <f t="shared" si="1124"/>
        <v>1.6322408399999999</v>
      </c>
      <c r="Y2460" s="135">
        <f t="shared" si="1125"/>
        <v>0</v>
      </c>
      <c r="Z2460" s="148" t="str">
        <f t="shared" si="1134"/>
        <v>A+J=</v>
      </c>
      <c r="AA2460" s="140">
        <f t="shared" si="1135"/>
        <v>46527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4"/>
      <c r="DX2460" s="1"/>
      <c r="DY2460" s="1"/>
      <c r="DZ2460" s="1"/>
      <c r="EA2460" s="1"/>
      <c r="EB2460" s="1"/>
      <c r="EC2460" s="1"/>
    </row>
    <row r="2461" spans="1:133" ht="15" x14ac:dyDescent="0.2">
      <c r="A2461" s="134">
        <f t="shared" si="1126"/>
        <v>46514</v>
      </c>
      <c r="B2461" s="135">
        <f t="shared" si="1118"/>
        <v>495.29755210000002</v>
      </c>
      <c r="C2461" s="220">
        <f t="shared" si="1117"/>
        <v>314.87559205543283</v>
      </c>
      <c r="D2461" s="136">
        <f t="shared" si="1127"/>
        <v>6997.15</v>
      </c>
      <c r="E2461" s="137">
        <f t="shared" si="1113"/>
        <v>7036.33</v>
      </c>
      <c r="F2461" s="138">
        <f t="shared" si="1114"/>
        <v>46466</v>
      </c>
      <c r="G2461" s="139">
        <f t="shared" si="1119"/>
        <v>5.5994226220676957E-3</v>
      </c>
      <c r="H2461" s="140">
        <f t="shared" si="1132"/>
        <v>46527</v>
      </c>
      <c r="I2461" s="140">
        <f t="shared" si="1120"/>
        <v>46527</v>
      </c>
      <c r="J2461" s="141">
        <f t="shared" si="1128"/>
        <v>21</v>
      </c>
      <c r="K2461" s="141">
        <f t="shared" si="1116"/>
        <v>12</v>
      </c>
      <c r="L2461" s="8">
        <f t="shared" si="1129"/>
        <v>1.0031958400000001</v>
      </c>
      <c r="M2461" s="142">
        <f t="shared" si="1115"/>
        <v>1.00559942</v>
      </c>
      <c r="N2461" s="142">
        <f t="shared" si="1110"/>
        <v>1.5623440586644299</v>
      </c>
      <c r="O2461" s="135">
        <f t="shared" si="1112"/>
        <v>1.5673370600000001</v>
      </c>
      <c r="P2461" s="135">
        <f t="shared" si="1121"/>
        <v>493.51618471</v>
      </c>
      <c r="Q2461" s="190">
        <f t="shared" si="1133"/>
        <v>0</v>
      </c>
      <c r="R2461" s="191">
        <f t="shared" si="1130"/>
        <v>0</v>
      </c>
      <c r="S2461" s="135">
        <f t="shared" si="1122"/>
        <v>0</v>
      </c>
      <c r="T2461" s="145">
        <f t="shared" si="1131"/>
        <v>7.8600000000000003E-2</v>
      </c>
      <c r="U2461" s="143">
        <f t="shared" si="1111"/>
        <v>12</v>
      </c>
      <c r="V2461" s="143">
        <v>252</v>
      </c>
      <c r="W2461" s="142">
        <f t="shared" si="1123"/>
        <v>1.003609542</v>
      </c>
      <c r="X2461" s="135">
        <f t="shared" si="1124"/>
        <v>1.78136739</v>
      </c>
      <c r="Y2461" s="135">
        <f t="shared" si="1125"/>
        <v>0</v>
      </c>
      <c r="Z2461" s="148" t="str">
        <f t="shared" si="1134"/>
        <v>A+J=</v>
      </c>
      <c r="AA2461" s="140">
        <f t="shared" si="1135"/>
        <v>46527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4"/>
      <c r="DX2461" s="1"/>
      <c r="DY2461" s="1"/>
      <c r="DZ2461" s="1"/>
      <c r="EA2461" s="1"/>
      <c r="EB2461" s="1"/>
      <c r="EC2461" s="1"/>
    </row>
    <row r="2462" spans="1:133" ht="15" x14ac:dyDescent="0.2">
      <c r="A2462" s="134">
        <f t="shared" si="1126"/>
        <v>46515</v>
      </c>
      <c r="B2462" s="135">
        <f t="shared" si="1118"/>
        <v>495.57804241999997</v>
      </c>
      <c r="C2462" s="220">
        <f t="shared" si="1117"/>
        <v>314.87559205543283</v>
      </c>
      <c r="D2462" s="136">
        <f t="shared" si="1127"/>
        <v>6997.15</v>
      </c>
      <c r="E2462" s="137">
        <f t="shared" si="1113"/>
        <v>7036.33</v>
      </c>
      <c r="F2462" s="138">
        <f t="shared" si="1114"/>
        <v>46466</v>
      </c>
      <c r="G2462" s="139">
        <f t="shared" si="1119"/>
        <v>5.5994226220676957E-3</v>
      </c>
      <c r="H2462" s="140">
        <f t="shared" si="1132"/>
        <v>46527</v>
      </c>
      <c r="I2462" s="140">
        <f t="shared" si="1120"/>
        <v>46527</v>
      </c>
      <c r="J2462" s="141">
        <f t="shared" si="1128"/>
        <v>21</v>
      </c>
      <c r="K2462" s="141">
        <f t="shared" si="1116"/>
        <v>13</v>
      </c>
      <c r="L2462" s="8">
        <f t="shared" si="1129"/>
        <v>1.0034626200000001</v>
      </c>
      <c r="M2462" s="142">
        <f t="shared" si="1115"/>
        <v>1.00559942</v>
      </c>
      <c r="N2462" s="142">
        <f t="shared" si="1110"/>
        <v>1.5623440586644299</v>
      </c>
      <c r="O2462" s="135">
        <f t="shared" si="1112"/>
        <v>1.5677538600000001</v>
      </c>
      <c r="P2462" s="135">
        <f t="shared" si="1121"/>
        <v>493.64742486</v>
      </c>
      <c r="Q2462" s="190">
        <f t="shared" si="1133"/>
        <v>0</v>
      </c>
      <c r="R2462" s="191">
        <f t="shared" si="1130"/>
        <v>0</v>
      </c>
      <c r="S2462" s="135">
        <f t="shared" si="1122"/>
        <v>0</v>
      </c>
      <c r="T2462" s="145">
        <f t="shared" si="1131"/>
        <v>7.8600000000000003E-2</v>
      </c>
      <c r="U2462" s="143">
        <f t="shared" si="1111"/>
        <v>13</v>
      </c>
      <c r="V2462" s="143">
        <v>252</v>
      </c>
      <c r="W2462" s="142">
        <f t="shared" si="1123"/>
        <v>1.0039109239999999</v>
      </c>
      <c r="X2462" s="135">
        <f t="shared" si="1124"/>
        <v>1.93061756</v>
      </c>
      <c r="Y2462" s="135">
        <f t="shared" si="1125"/>
        <v>0</v>
      </c>
      <c r="Z2462" s="148" t="str">
        <f t="shared" si="1134"/>
        <v>A+J=</v>
      </c>
      <c r="AA2462" s="140">
        <f t="shared" si="1135"/>
        <v>46527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4"/>
      <c r="DX2462" s="1"/>
      <c r="DY2462" s="1"/>
      <c r="DZ2462" s="1"/>
      <c r="EA2462" s="1"/>
      <c r="EB2462" s="1"/>
      <c r="EC2462" s="1"/>
    </row>
    <row r="2463" spans="1:133" ht="15" x14ac:dyDescent="0.2">
      <c r="A2463" s="134">
        <f t="shared" si="1126"/>
        <v>46516</v>
      </c>
      <c r="B2463" s="135">
        <f t="shared" si="1118"/>
        <v>495.57804241999997</v>
      </c>
      <c r="C2463" s="220">
        <f t="shared" si="1117"/>
        <v>314.87559205543283</v>
      </c>
      <c r="D2463" s="136">
        <f t="shared" si="1127"/>
        <v>6997.15</v>
      </c>
      <c r="E2463" s="137">
        <f t="shared" si="1113"/>
        <v>7036.33</v>
      </c>
      <c r="F2463" s="138">
        <f t="shared" si="1114"/>
        <v>46466</v>
      </c>
      <c r="G2463" s="139">
        <f t="shared" si="1119"/>
        <v>5.5994226220676957E-3</v>
      </c>
      <c r="H2463" s="140">
        <f t="shared" si="1132"/>
        <v>46527</v>
      </c>
      <c r="I2463" s="140">
        <f t="shared" si="1120"/>
        <v>46527</v>
      </c>
      <c r="J2463" s="141">
        <f t="shared" si="1128"/>
        <v>21</v>
      </c>
      <c r="K2463" s="141">
        <f t="shared" si="1116"/>
        <v>13</v>
      </c>
      <c r="L2463" s="8">
        <f t="shared" si="1129"/>
        <v>1.0034626200000001</v>
      </c>
      <c r="M2463" s="142">
        <f t="shared" si="1115"/>
        <v>1.00559942</v>
      </c>
      <c r="N2463" s="142">
        <f t="shared" ref="N2463:N2526" si="1136">IF(I2463&gt;I2462,N2462*M2463,N2462)</f>
        <v>1.5623440586644299</v>
      </c>
      <c r="O2463" s="135">
        <f t="shared" si="1112"/>
        <v>1.5677538600000001</v>
      </c>
      <c r="P2463" s="135">
        <f t="shared" si="1121"/>
        <v>493.64742486</v>
      </c>
      <c r="Q2463" s="190">
        <f t="shared" si="1133"/>
        <v>0</v>
      </c>
      <c r="R2463" s="191">
        <f t="shared" si="1130"/>
        <v>0</v>
      </c>
      <c r="S2463" s="135">
        <f t="shared" si="1122"/>
        <v>0</v>
      </c>
      <c r="T2463" s="145">
        <f t="shared" si="1131"/>
        <v>7.8600000000000003E-2</v>
      </c>
      <c r="U2463" s="143">
        <f t="shared" si="1111"/>
        <v>13</v>
      </c>
      <c r="V2463" s="143">
        <v>252</v>
      </c>
      <c r="W2463" s="142">
        <f t="shared" si="1123"/>
        <v>1.0039109239999999</v>
      </c>
      <c r="X2463" s="135">
        <f t="shared" si="1124"/>
        <v>1.93061756</v>
      </c>
      <c r="Y2463" s="135">
        <f t="shared" si="1125"/>
        <v>0</v>
      </c>
      <c r="Z2463" s="148" t="str">
        <f t="shared" si="1134"/>
        <v>A+J=</v>
      </c>
      <c r="AA2463" s="140">
        <f t="shared" si="1135"/>
        <v>46527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4"/>
      <c r="DX2463" s="1"/>
      <c r="DY2463" s="1"/>
      <c r="DZ2463" s="1"/>
      <c r="EA2463" s="1"/>
      <c r="EB2463" s="1"/>
      <c r="EC2463" s="1"/>
    </row>
    <row r="2464" spans="1:133" ht="15" x14ac:dyDescent="0.2">
      <c r="A2464" s="134">
        <f t="shared" si="1126"/>
        <v>46517</v>
      </c>
      <c r="B2464" s="135">
        <f t="shared" si="1118"/>
        <v>495.57804241999997</v>
      </c>
      <c r="C2464" s="220">
        <f t="shared" si="1117"/>
        <v>314.87559205543283</v>
      </c>
      <c r="D2464" s="136">
        <f t="shared" si="1127"/>
        <v>6997.15</v>
      </c>
      <c r="E2464" s="137">
        <f t="shared" si="1113"/>
        <v>7036.33</v>
      </c>
      <c r="F2464" s="138">
        <f t="shared" si="1114"/>
        <v>46466</v>
      </c>
      <c r="G2464" s="139">
        <f t="shared" si="1119"/>
        <v>5.5994226220676957E-3</v>
      </c>
      <c r="H2464" s="140">
        <f t="shared" si="1132"/>
        <v>46527</v>
      </c>
      <c r="I2464" s="140">
        <f t="shared" si="1120"/>
        <v>46527</v>
      </c>
      <c r="J2464" s="141">
        <f t="shared" si="1128"/>
        <v>21</v>
      </c>
      <c r="K2464" s="141">
        <f t="shared" si="1116"/>
        <v>13</v>
      </c>
      <c r="L2464" s="8">
        <f t="shared" si="1129"/>
        <v>1.0034626200000001</v>
      </c>
      <c r="M2464" s="142">
        <f t="shared" si="1115"/>
        <v>1.00559942</v>
      </c>
      <c r="N2464" s="142">
        <f t="shared" si="1136"/>
        <v>1.5623440586644299</v>
      </c>
      <c r="O2464" s="135">
        <f t="shared" si="1112"/>
        <v>1.5677538600000001</v>
      </c>
      <c r="P2464" s="135">
        <f t="shared" si="1121"/>
        <v>493.64742486</v>
      </c>
      <c r="Q2464" s="190">
        <f t="shared" si="1133"/>
        <v>0</v>
      </c>
      <c r="R2464" s="191">
        <f t="shared" si="1130"/>
        <v>0</v>
      </c>
      <c r="S2464" s="135">
        <f t="shared" si="1122"/>
        <v>0</v>
      </c>
      <c r="T2464" s="145">
        <f t="shared" si="1131"/>
        <v>7.8600000000000003E-2</v>
      </c>
      <c r="U2464" s="143">
        <f t="shared" si="1111"/>
        <v>13</v>
      </c>
      <c r="V2464" s="143">
        <v>252</v>
      </c>
      <c r="W2464" s="142">
        <f t="shared" si="1123"/>
        <v>1.0039109239999999</v>
      </c>
      <c r="X2464" s="135">
        <f t="shared" si="1124"/>
        <v>1.93061756</v>
      </c>
      <c r="Y2464" s="135">
        <f t="shared" si="1125"/>
        <v>0</v>
      </c>
      <c r="Z2464" s="148" t="str">
        <f t="shared" si="1134"/>
        <v>A+J=</v>
      </c>
      <c r="AA2464" s="140">
        <f t="shared" si="1135"/>
        <v>46527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4"/>
      <c r="DX2464" s="1"/>
      <c r="DY2464" s="1"/>
      <c r="DZ2464" s="1"/>
      <c r="EA2464" s="1"/>
      <c r="EB2464" s="1"/>
      <c r="EC2464" s="1"/>
    </row>
    <row r="2465" spans="1:133" ht="15" x14ac:dyDescent="0.2">
      <c r="A2465" s="134">
        <f t="shared" si="1126"/>
        <v>46518</v>
      </c>
      <c r="B2465" s="135">
        <f t="shared" si="1118"/>
        <v>495.85869155</v>
      </c>
      <c r="C2465" s="220">
        <f t="shared" si="1117"/>
        <v>314.87559205543283</v>
      </c>
      <c r="D2465" s="136">
        <f t="shared" si="1127"/>
        <v>6997.15</v>
      </c>
      <c r="E2465" s="137">
        <f t="shared" si="1113"/>
        <v>7036.33</v>
      </c>
      <c r="F2465" s="138">
        <f t="shared" si="1114"/>
        <v>46466</v>
      </c>
      <c r="G2465" s="139">
        <f t="shared" si="1119"/>
        <v>5.5994226220676957E-3</v>
      </c>
      <c r="H2465" s="140">
        <f t="shared" si="1132"/>
        <v>46527</v>
      </c>
      <c r="I2465" s="140">
        <f t="shared" si="1120"/>
        <v>46527</v>
      </c>
      <c r="J2465" s="141">
        <f t="shared" si="1128"/>
        <v>21</v>
      </c>
      <c r="K2465" s="141">
        <f t="shared" si="1116"/>
        <v>14</v>
      </c>
      <c r="L2465" s="8">
        <f t="shared" si="1129"/>
        <v>1.0037294699999999</v>
      </c>
      <c r="M2465" s="142">
        <f t="shared" si="1115"/>
        <v>1.00559942</v>
      </c>
      <c r="N2465" s="142">
        <f t="shared" si="1136"/>
        <v>1.5623440586644299</v>
      </c>
      <c r="O2465" s="135">
        <f t="shared" si="1112"/>
        <v>1.56817077</v>
      </c>
      <c r="P2465" s="135">
        <f t="shared" si="1121"/>
        <v>493.77869964000001</v>
      </c>
      <c r="Q2465" s="190">
        <f t="shared" si="1133"/>
        <v>0</v>
      </c>
      <c r="R2465" s="191">
        <f t="shared" si="1130"/>
        <v>0</v>
      </c>
      <c r="S2465" s="135">
        <f t="shared" si="1122"/>
        <v>0</v>
      </c>
      <c r="T2465" s="145">
        <f t="shared" si="1131"/>
        <v>7.8600000000000003E-2</v>
      </c>
      <c r="U2465" s="143">
        <f t="shared" si="1111"/>
        <v>14</v>
      </c>
      <c r="V2465" s="143">
        <v>252</v>
      </c>
      <c r="W2465" s="142">
        <f t="shared" si="1123"/>
        <v>1.0042123970000001</v>
      </c>
      <c r="X2465" s="135">
        <f t="shared" si="1124"/>
        <v>2.0799919099999999</v>
      </c>
      <c r="Y2465" s="135">
        <f t="shared" si="1125"/>
        <v>0</v>
      </c>
      <c r="Z2465" s="148" t="str">
        <f t="shared" si="1134"/>
        <v>A+J=</v>
      </c>
      <c r="AA2465" s="140">
        <f t="shared" si="1135"/>
        <v>46527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4"/>
      <c r="DX2465" s="1"/>
      <c r="DY2465" s="1"/>
      <c r="DZ2465" s="1"/>
      <c r="EA2465" s="1"/>
      <c r="EB2465" s="1"/>
      <c r="EC2465" s="1"/>
    </row>
    <row r="2466" spans="1:133" ht="15" x14ac:dyDescent="0.2">
      <c r="A2466" s="134">
        <f t="shared" si="1126"/>
        <v>46519</v>
      </c>
      <c r="B2466" s="135">
        <f t="shared" si="1118"/>
        <v>496.13949957</v>
      </c>
      <c r="C2466" s="220">
        <f t="shared" si="1117"/>
        <v>314.87559205543283</v>
      </c>
      <c r="D2466" s="136">
        <f t="shared" si="1127"/>
        <v>6997.15</v>
      </c>
      <c r="E2466" s="137">
        <f t="shared" si="1113"/>
        <v>7036.33</v>
      </c>
      <c r="F2466" s="138">
        <f t="shared" si="1114"/>
        <v>46466</v>
      </c>
      <c r="G2466" s="139">
        <f t="shared" si="1119"/>
        <v>5.5994226220676957E-3</v>
      </c>
      <c r="H2466" s="140">
        <f t="shared" si="1132"/>
        <v>46527</v>
      </c>
      <c r="I2466" s="140">
        <f t="shared" si="1120"/>
        <v>46527</v>
      </c>
      <c r="J2466" s="141">
        <f t="shared" si="1128"/>
        <v>21</v>
      </c>
      <c r="K2466" s="141">
        <f t="shared" si="1116"/>
        <v>15</v>
      </c>
      <c r="L2466" s="8">
        <f t="shared" si="1129"/>
        <v>1.00399639</v>
      </c>
      <c r="M2466" s="142">
        <f t="shared" si="1115"/>
        <v>1.00559942</v>
      </c>
      <c r="N2466" s="142">
        <f t="shared" si="1136"/>
        <v>1.5623440586644299</v>
      </c>
      <c r="O2466" s="135">
        <f t="shared" si="1112"/>
        <v>1.56858779</v>
      </c>
      <c r="P2466" s="135">
        <f t="shared" si="1121"/>
        <v>493.91000905999999</v>
      </c>
      <c r="Q2466" s="190">
        <f t="shared" si="1133"/>
        <v>0</v>
      </c>
      <c r="R2466" s="191">
        <f t="shared" si="1130"/>
        <v>0</v>
      </c>
      <c r="S2466" s="135">
        <f t="shared" si="1122"/>
        <v>0</v>
      </c>
      <c r="T2466" s="145">
        <f t="shared" si="1131"/>
        <v>7.8600000000000003E-2</v>
      </c>
      <c r="U2466" s="143">
        <f t="shared" si="1111"/>
        <v>15</v>
      </c>
      <c r="V2466" s="143">
        <v>252</v>
      </c>
      <c r="W2466" s="142">
        <f t="shared" si="1123"/>
        <v>1.004513961</v>
      </c>
      <c r="X2466" s="135">
        <f t="shared" si="1124"/>
        <v>2.2294905100000002</v>
      </c>
      <c r="Y2466" s="135">
        <f t="shared" si="1125"/>
        <v>0</v>
      </c>
      <c r="Z2466" s="148" t="str">
        <f t="shared" si="1134"/>
        <v>A+J=</v>
      </c>
      <c r="AA2466" s="140">
        <f t="shared" si="1135"/>
        <v>46527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4"/>
      <c r="DX2466" s="1"/>
      <c r="DY2466" s="1"/>
      <c r="DZ2466" s="1"/>
      <c r="EA2466" s="1"/>
      <c r="EB2466" s="1"/>
      <c r="EC2466" s="1"/>
    </row>
    <row r="2467" spans="1:133" ht="15" x14ac:dyDescent="0.2">
      <c r="A2467" s="134">
        <f t="shared" si="1126"/>
        <v>46520</v>
      </c>
      <c r="B2467" s="135">
        <f t="shared" si="1118"/>
        <v>496.42046606999997</v>
      </c>
      <c r="C2467" s="220">
        <f t="shared" si="1117"/>
        <v>314.87559205543283</v>
      </c>
      <c r="D2467" s="136">
        <f t="shared" si="1127"/>
        <v>6997.15</v>
      </c>
      <c r="E2467" s="137">
        <f t="shared" si="1113"/>
        <v>7036.33</v>
      </c>
      <c r="F2467" s="138">
        <f t="shared" si="1114"/>
        <v>46466</v>
      </c>
      <c r="G2467" s="139">
        <f t="shared" si="1119"/>
        <v>5.5994226220676957E-3</v>
      </c>
      <c r="H2467" s="140">
        <f t="shared" si="1132"/>
        <v>46527</v>
      </c>
      <c r="I2467" s="140">
        <f t="shared" si="1120"/>
        <v>46527</v>
      </c>
      <c r="J2467" s="141">
        <f t="shared" si="1128"/>
        <v>21</v>
      </c>
      <c r="K2467" s="141">
        <f t="shared" si="1116"/>
        <v>16</v>
      </c>
      <c r="L2467" s="8">
        <f t="shared" si="1129"/>
        <v>1.00426338</v>
      </c>
      <c r="M2467" s="142">
        <f t="shared" si="1115"/>
        <v>1.00559942</v>
      </c>
      <c r="N2467" s="142">
        <f t="shared" si="1136"/>
        <v>1.5623440586644299</v>
      </c>
      <c r="O2467" s="135">
        <f t="shared" si="1112"/>
        <v>1.56900492</v>
      </c>
      <c r="P2467" s="135">
        <f t="shared" si="1121"/>
        <v>494.04135312</v>
      </c>
      <c r="Q2467" s="190">
        <f t="shared" si="1133"/>
        <v>0</v>
      </c>
      <c r="R2467" s="191">
        <f t="shared" si="1130"/>
        <v>0</v>
      </c>
      <c r="S2467" s="135">
        <f t="shared" si="1122"/>
        <v>0</v>
      </c>
      <c r="T2467" s="145">
        <f t="shared" si="1131"/>
        <v>7.8600000000000003E-2</v>
      </c>
      <c r="U2467" s="143">
        <f t="shared" si="1111"/>
        <v>16</v>
      </c>
      <c r="V2467" s="143">
        <v>252</v>
      </c>
      <c r="W2467" s="142">
        <f t="shared" si="1123"/>
        <v>1.0048156150000001</v>
      </c>
      <c r="X2467" s="135">
        <f t="shared" si="1124"/>
        <v>2.3791129500000001</v>
      </c>
      <c r="Y2467" s="135">
        <f t="shared" si="1125"/>
        <v>0</v>
      </c>
      <c r="Z2467" s="148" t="str">
        <f t="shared" si="1134"/>
        <v>A+J=</v>
      </c>
      <c r="AA2467" s="140">
        <f t="shared" si="1135"/>
        <v>46527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4"/>
      <c r="DX2467" s="1"/>
      <c r="DY2467" s="1"/>
      <c r="DZ2467" s="1"/>
      <c r="EA2467" s="1"/>
      <c r="EB2467" s="1"/>
      <c r="EC2467" s="1"/>
    </row>
    <row r="2468" spans="1:133" ht="15" x14ac:dyDescent="0.2">
      <c r="A2468" s="134">
        <f t="shared" si="1126"/>
        <v>46521</v>
      </c>
      <c r="B2468" s="135">
        <f t="shared" si="1118"/>
        <v>496.70159791000003</v>
      </c>
      <c r="C2468" s="220">
        <f t="shared" si="1117"/>
        <v>314.87559205543283</v>
      </c>
      <c r="D2468" s="136">
        <f t="shared" si="1127"/>
        <v>6997.15</v>
      </c>
      <c r="E2468" s="137">
        <f t="shared" si="1113"/>
        <v>7036.33</v>
      </c>
      <c r="F2468" s="138">
        <f t="shared" si="1114"/>
        <v>46466</v>
      </c>
      <c r="G2468" s="139">
        <f t="shared" si="1119"/>
        <v>5.5994226220676957E-3</v>
      </c>
      <c r="H2468" s="140">
        <f t="shared" si="1132"/>
        <v>46527</v>
      </c>
      <c r="I2468" s="140">
        <f t="shared" si="1120"/>
        <v>46527</v>
      </c>
      <c r="J2468" s="141">
        <f t="shared" si="1128"/>
        <v>21</v>
      </c>
      <c r="K2468" s="141">
        <f t="shared" si="1116"/>
        <v>17</v>
      </c>
      <c r="L2468" s="8">
        <f t="shared" si="1129"/>
        <v>1.0045304500000001</v>
      </c>
      <c r="M2468" s="142">
        <f t="shared" si="1115"/>
        <v>1.00559942</v>
      </c>
      <c r="N2468" s="142">
        <f t="shared" si="1136"/>
        <v>1.5623440586644299</v>
      </c>
      <c r="O2468" s="135">
        <f t="shared" si="1112"/>
        <v>1.5694221800000001</v>
      </c>
      <c r="P2468" s="135">
        <f t="shared" si="1121"/>
        <v>494.17273811000001</v>
      </c>
      <c r="Q2468" s="190">
        <f t="shared" si="1133"/>
        <v>0</v>
      </c>
      <c r="R2468" s="191">
        <f t="shared" si="1130"/>
        <v>0</v>
      </c>
      <c r="S2468" s="135">
        <f t="shared" si="1122"/>
        <v>0</v>
      </c>
      <c r="T2468" s="145">
        <f t="shared" si="1131"/>
        <v>7.8600000000000003E-2</v>
      </c>
      <c r="U2468" s="143">
        <f t="shared" si="1111"/>
        <v>17</v>
      </c>
      <c r="V2468" s="143">
        <v>252</v>
      </c>
      <c r="W2468" s="142">
        <f t="shared" si="1123"/>
        <v>1.0051173600000001</v>
      </c>
      <c r="X2468" s="135">
        <f t="shared" si="1124"/>
        <v>2.5288598000000002</v>
      </c>
      <c r="Y2468" s="135">
        <f t="shared" si="1125"/>
        <v>0</v>
      </c>
      <c r="Z2468" s="148" t="str">
        <f t="shared" si="1134"/>
        <v>A+J=</v>
      </c>
      <c r="AA2468" s="140">
        <f t="shared" si="1135"/>
        <v>46527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4"/>
      <c r="DX2468" s="1"/>
      <c r="DY2468" s="1"/>
      <c r="DZ2468" s="1"/>
      <c r="EA2468" s="1"/>
      <c r="EB2468" s="1"/>
      <c r="EC2468" s="1"/>
    </row>
    <row r="2469" spans="1:133" ht="15" x14ac:dyDescent="0.2">
      <c r="A2469" s="134">
        <f t="shared" si="1126"/>
        <v>46522</v>
      </c>
      <c r="B2469" s="135">
        <f t="shared" si="1118"/>
        <v>496.98287935000002</v>
      </c>
      <c r="C2469" s="220">
        <f t="shared" si="1117"/>
        <v>314.87559205543283</v>
      </c>
      <c r="D2469" s="136">
        <f t="shared" si="1127"/>
        <v>6997.15</v>
      </c>
      <c r="E2469" s="137">
        <f t="shared" si="1113"/>
        <v>7036.33</v>
      </c>
      <c r="F2469" s="138">
        <f t="shared" si="1114"/>
        <v>46466</v>
      </c>
      <c r="G2469" s="139">
        <f t="shared" si="1119"/>
        <v>5.5994226220676957E-3</v>
      </c>
      <c r="H2469" s="140">
        <f t="shared" si="1132"/>
        <v>46527</v>
      </c>
      <c r="I2469" s="140">
        <f t="shared" si="1120"/>
        <v>46527</v>
      </c>
      <c r="J2469" s="141">
        <f t="shared" si="1128"/>
        <v>21</v>
      </c>
      <c r="K2469" s="141">
        <f t="shared" si="1116"/>
        <v>18</v>
      </c>
      <c r="L2469" s="8">
        <f t="shared" si="1129"/>
        <v>1.00479758</v>
      </c>
      <c r="M2469" s="142">
        <f t="shared" si="1115"/>
        <v>1.00559942</v>
      </c>
      <c r="N2469" s="142">
        <f t="shared" si="1136"/>
        <v>1.5623440586644299</v>
      </c>
      <c r="O2469" s="135">
        <f t="shared" si="1112"/>
        <v>1.5698395199999999</v>
      </c>
      <c r="P2469" s="135">
        <f t="shared" si="1121"/>
        <v>494.30414829</v>
      </c>
      <c r="Q2469" s="190">
        <f t="shared" si="1133"/>
        <v>0</v>
      </c>
      <c r="R2469" s="191">
        <f t="shared" si="1130"/>
        <v>0</v>
      </c>
      <c r="S2469" s="135">
        <f t="shared" si="1122"/>
        <v>0</v>
      </c>
      <c r="T2469" s="145">
        <f t="shared" si="1131"/>
        <v>7.8600000000000003E-2</v>
      </c>
      <c r="U2469" s="143">
        <f t="shared" ref="U2469:U2532" si="1137">IF(Q2468&gt;0,1,IF(K2469=K2468,U2468,U2468+1))</f>
        <v>18</v>
      </c>
      <c r="V2469" s="143">
        <v>252</v>
      </c>
      <c r="W2469" s="142">
        <f t="shared" si="1123"/>
        <v>1.0054191960000001</v>
      </c>
      <c r="X2469" s="135">
        <f t="shared" si="1124"/>
        <v>2.6787310600000001</v>
      </c>
      <c r="Y2469" s="135">
        <f t="shared" si="1125"/>
        <v>0</v>
      </c>
      <c r="Z2469" s="148" t="str">
        <f t="shared" si="1134"/>
        <v>A+J=</v>
      </c>
      <c r="AA2469" s="140">
        <f t="shared" si="1135"/>
        <v>46527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4"/>
      <c r="DX2469" s="1"/>
      <c r="DY2469" s="1"/>
      <c r="DZ2469" s="1"/>
      <c r="EA2469" s="1"/>
      <c r="EB2469" s="1"/>
      <c r="EC2469" s="1"/>
    </row>
    <row r="2470" spans="1:133" ht="15" x14ac:dyDescent="0.2">
      <c r="A2470" s="134">
        <f t="shared" si="1126"/>
        <v>46523</v>
      </c>
      <c r="B2470" s="135">
        <f t="shared" si="1118"/>
        <v>496.98287935000002</v>
      </c>
      <c r="C2470" s="220">
        <f t="shared" si="1117"/>
        <v>314.87559205543283</v>
      </c>
      <c r="D2470" s="136">
        <f t="shared" si="1127"/>
        <v>6997.15</v>
      </c>
      <c r="E2470" s="137">
        <f t="shared" si="1113"/>
        <v>7036.33</v>
      </c>
      <c r="F2470" s="138">
        <f t="shared" si="1114"/>
        <v>46466</v>
      </c>
      <c r="G2470" s="139">
        <f t="shared" si="1119"/>
        <v>5.5994226220676957E-3</v>
      </c>
      <c r="H2470" s="140">
        <f t="shared" si="1132"/>
        <v>46527</v>
      </c>
      <c r="I2470" s="140">
        <f t="shared" si="1120"/>
        <v>46527</v>
      </c>
      <c r="J2470" s="141">
        <f t="shared" si="1128"/>
        <v>21</v>
      </c>
      <c r="K2470" s="141">
        <f t="shared" si="1116"/>
        <v>18</v>
      </c>
      <c r="L2470" s="8">
        <f t="shared" si="1129"/>
        <v>1.00479758</v>
      </c>
      <c r="M2470" s="142">
        <f t="shared" si="1115"/>
        <v>1.00559942</v>
      </c>
      <c r="N2470" s="142">
        <f t="shared" si="1136"/>
        <v>1.5623440586644299</v>
      </c>
      <c r="O2470" s="135">
        <f t="shared" si="1112"/>
        <v>1.5698395199999999</v>
      </c>
      <c r="P2470" s="135">
        <f t="shared" si="1121"/>
        <v>494.30414829</v>
      </c>
      <c r="Q2470" s="190">
        <f t="shared" si="1133"/>
        <v>0</v>
      </c>
      <c r="R2470" s="191">
        <f t="shared" si="1130"/>
        <v>0</v>
      </c>
      <c r="S2470" s="135">
        <f t="shared" si="1122"/>
        <v>0</v>
      </c>
      <c r="T2470" s="145">
        <f t="shared" si="1131"/>
        <v>7.8600000000000003E-2</v>
      </c>
      <c r="U2470" s="143">
        <f t="shared" si="1137"/>
        <v>18</v>
      </c>
      <c r="V2470" s="143">
        <v>252</v>
      </c>
      <c r="W2470" s="142">
        <f t="shared" si="1123"/>
        <v>1.0054191960000001</v>
      </c>
      <c r="X2470" s="135">
        <f t="shared" si="1124"/>
        <v>2.6787310600000001</v>
      </c>
      <c r="Y2470" s="135">
        <f t="shared" si="1125"/>
        <v>0</v>
      </c>
      <c r="Z2470" s="148" t="str">
        <f t="shared" si="1134"/>
        <v>A+J=</v>
      </c>
      <c r="AA2470" s="140">
        <f t="shared" si="1135"/>
        <v>46527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4"/>
      <c r="DX2470" s="1"/>
      <c r="DY2470" s="1"/>
      <c r="DZ2470" s="1"/>
      <c r="EA2470" s="1"/>
      <c r="EB2470" s="1"/>
      <c r="EC2470" s="1"/>
    </row>
    <row r="2471" spans="1:133" ht="15" x14ac:dyDescent="0.2">
      <c r="A2471" s="134">
        <f t="shared" si="1126"/>
        <v>46524</v>
      </c>
      <c r="B2471" s="135">
        <f t="shared" si="1118"/>
        <v>496.98287935000002</v>
      </c>
      <c r="C2471" s="220">
        <f t="shared" si="1117"/>
        <v>314.87559205543283</v>
      </c>
      <c r="D2471" s="136">
        <f t="shared" si="1127"/>
        <v>6997.15</v>
      </c>
      <c r="E2471" s="137">
        <f t="shared" si="1113"/>
        <v>7036.33</v>
      </c>
      <c r="F2471" s="138">
        <f t="shared" si="1114"/>
        <v>46466</v>
      </c>
      <c r="G2471" s="139">
        <f t="shared" si="1119"/>
        <v>5.5994226220676957E-3</v>
      </c>
      <c r="H2471" s="140">
        <f t="shared" si="1132"/>
        <v>46527</v>
      </c>
      <c r="I2471" s="140">
        <f t="shared" si="1120"/>
        <v>46527</v>
      </c>
      <c r="J2471" s="141">
        <f t="shared" si="1128"/>
        <v>21</v>
      </c>
      <c r="K2471" s="141">
        <f t="shared" si="1116"/>
        <v>18</v>
      </c>
      <c r="L2471" s="8">
        <f t="shared" si="1129"/>
        <v>1.00479758</v>
      </c>
      <c r="M2471" s="142">
        <f t="shared" si="1115"/>
        <v>1.00559942</v>
      </c>
      <c r="N2471" s="142">
        <f t="shared" si="1136"/>
        <v>1.5623440586644299</v>
      </c>
      <c r="O2471" s="135">
        <f t="shared" si="1112"/>
        <v>1.5698395199999999</v>
      </c>
      <c r="P2471" s="135">
        <f t="shared" si="1121"/>
        <v>494.30414829</v>
      </c>
      <c r="Q2471" s="190">
        <f t="shared" si="1133"/>
        <v>0</v>
      </c>
      <c r="R2471" s="191">
        <f t="shared" si="1130"/>
        <v>0</v>
      </c>
      <c r="S2471" s="135">
        <f t="shared" si="1122"/>
        <v>0</v>
      </c>
      <c r="T2471" s="145">
        <f t="shared" si="1131"/>
        <v>7.8600000000000003E-2</v>
      </c>
      <c r="U2471" s="143">
        <f t="shared" si="1137"/>
        <v>18</v>
      </c>
      <c r="V2471" s="143">
        <v>252</v>
      </c>
      <c r="W2471" s="142">
        <f t="shared" si="1123"/>
        <v>1.0054191960000001</v>
      </c>
      <c r="X2471" s="135">
        <f t="shared" si="1124"/>
        <v>2.6787310600000001</v>
      </c>
      <c r="Y2471" s="135">
        <f t="shared" si="1125"/>
        <v>0</v>
      </c>
      <c r="Z2471" s="148" t="str">
        <f t="shared" si="1134"/>
        <v>A+J=</v>
      </c>
      <c r="AA2471" s="140">
        <f t="shared" si="1135"/>
        <v>46527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4"/>
      <c r="DX2471" s="1"/>
      <c r="DY2471" s="1"/>
      <c r="DZ2471" s="1"/>
      <c r="EA2471" s="1"/>
      <c r="EB2471" s="1"/>
      <c r="EC2471" s="1"/>
    </row>
    <row r="2472" spans="1:133" ht="15" x14ac:dyDescent="0.2">
      <c r="A2472" s="134">
        <f t="shared" si="1126"/>
        <v>46525</v>
      </c>
      <c r="B2472" s="135">
        <f t="shared" si="1118"/>
        <v>497.26432894999999</v>
      </c>
      <c r="C2472" s="220">
        <f t="shared" si="1117"/>
        <v>314.87559205543283</v>
      </c>
      <c r="D2472" s="136">
        <f t="shared" si="1127"/>
        <v>6997.15</v>
      </c>
      <c r="E2472" s="137">
        <f t="shared" si="1113"/>
        <v>7036.33</v>
      </c>
      <c r="F2472" s="138">
        <f t="shared" si="1114"/>
        <v>46466</v>
      </c>
      <c r="G2472" s="139">
        <f t="shared" si="1119"/>
        <v>5.5994226220676957E-3</v>
      </c>
      <c r="H2472" s="140">
        <f t="shared" si="1132"/>
        <v>46527</v>
      </c>
      <c r="I2472" s="140">
        <f t="shared" si="1120"/>
        <v>46527</v>
      </c>
      <c r="J2472" s="141">
        <f t="shared" si="1128"/>
        <v>21</v>
      </c>
      <c r="K2472" s="141">
        <f t="shared" si="1116"/>
        <v>19</v>
      </c>
      <c r="L2472" s="8">
        <f t="shared" si="1129"/>
        <v>1.00506479</v>
      </c>
      <c r="M2472" s="142">
        <f t="shared" si="1115"/>
        <v>1.00559942</v>
      </c>
      <c r="N2472" s="142">
        <f t="shared" si="1136"/>
        <v>1.5623440586644299</v>
      </c>
      <c r="O2472" s="135">
        <f t="shared" si="1112"/>
        <v>1.570257</v>
      </c>
      <c r="P2472" s="135">
        <f t="shared" si="1121"/>
        <v>494.43560255</v>
      </c>
      <c r="Q2472" s="190">
        <f t="shared" si="1133"/>
        <v>0</v>
      </c>
      <c r="R2472" s="191">
        <f t="shared" si="1130"/>
        <v>0</v>
      </c>
      <c r="S2472" s="135">
        <f t="shared" si="1122"/>
        <v>0</v>
      </c>
      <c r="T2472" s="145">
        <f t="shared" si="1131"/>
        <v>7.8600000000000003E-2</v>
      </c>
      <c r="U2472" s="143">
        <f t="shared" si="1137"/>
        <v>19</v>
      </c>
      <c r="V2472" s="143">
        <v>252</v>
      </c>
      <c r="W2472" s="142">
        <f t="shared" si="1123"/>
        <v>1.005721122</v>
      </c>
      <c r="X2472" s="135">
        <f t="shared" si="1124"/>
        <v>2.8287263999999999</v>
      </c>
      <c r="Y2472" s="135">
        <f t="shared" si="1125"/>
        <v>0</v>
      </c>
      <c r="Z2472" s="148" t="str">
        <f t="shared" si="1134"/>
        <v>A+J=</v>
      </c>
      <c r="AA2472" s="140">
        <f t="shared" si="1135"/>
        <v>46527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4"/>
      <c r="DX2472" s="1"/>
      <c r="DY2472" s="1"/>
      <c r="DZ2472" s="1"/>
      <c r="EA2472" s="1"/>
      <c r="EB2472" s="1"/>
      <c r="EC2472" s="1"/>
    </row>
    <row r="2473" spans="1:133" ht="15" x14ac:dyDescent="0.2">
      <c r="A2473" s="134">
        <f t="shared" si="1126"/>
        <v>46526</v>
      </c>
      <c r="B2473" s="135">
        <f t="shared" si="1118"/>
        <v>497.54593412000003</v>
      </c>
      <c r="C2473" s="220">
        <f t="shared" si="1117"/>
        <v>314.87559205543283</v>
      </c>
      <c r="D2473" s="136">
        <f t="shared" si="1127"/>
        <v>6997.15</v>
      </c>
      <c r="E2473" s="137">
        <f t="shared" si="1113"/>
        <v>7036.33</v>
      </c>
      <c r="F2473" s="138">
        <f t="shared" si="1114"/>
        <v>46466</v>
      </c>
      <c r="G2473" s="139">
        <f t="shared" si="1119"/>
        <v>5.5994226220676957E-3</v>
      </c>
      <c r="H2473" s="140">
        <f t="shared" si="1132"/>
        <v>46527</v>
      </c>
      <c r="I2473" s="140">
        <f t="shared" si="1120"/>
        <v>46527</v>
      </c>
      <c r="J2473" s="141">
        <f t="shared" si="1128"/>
        <v>21</v>
      </c>
      <c r="K2473" s="141">
        <f t="shared" si="1116"/>
        <v>20</v>
      </c>
      <c r="L2473" s="8">
        <f t="shared" si="1129"/>
        <v>1.0053320699999999</v>
      </c>
      <c r="M2473" s="142">
        <f t="shared" si="1115"/>
        <v>1.00559942</v>
      </c>
      <c r="N2473" s="142">
        <f t="shared" si="1136"/>
        <v>1.5623440586644299</v>
      </c>
      <c r="O2473" s="135">
        <f t="shared" ref="O2473:O2536" si="1138">TRUNC(TRUNC((L2473*N2473),15),8)</f>
        <v>1.5706745799999999</v>
      </c>
      <c r="P2473" s="135">
        <f t="shared" si="1121"/>
        <v>494.56708830000002</v>
      </c>
      <c r="Q2473" s="190">
        <f t="shared" si="1133"/>
        <v>0</v>
      </c>
      <c r="R2473" s="191">
        <f t="shared" si="1130"/>
        <v>0</v>
      </c>
      <c r="S2473" s="135">
        <f t="shared" si="1122"/>
        <v>0</v>
      </c>
      <c r="T2473" s="145">
        <f t="shared" si="1131"/>
        <v>7.8600000000000003E-2</v>
      </c>
      <c r="U2473" s="143">
        <f t="shared" si="1137"/>
        <v>20</v>
      </c>
      <c r="V2473" s="143">
        <v>252</v>
      </c>
      <c r="W2473" s="142">
        <f t="shared" si="1123"/>
        <v>1.006023138</v>
      </c>
      <c r="X2473" s="135">
        <f t="shared" si="1124"/>
        <v>2.9788458200000001</v>
      </c>
      <c r="Y2473" s="135">
        <f t="shared" si="1125"/>
        <v>0</v>
      </c>
      <c r="Z2473" s="148" t="str">
        <f t="shared" si="1134"/>
        <v>A+J=</v>
      </c>
      <c r="AA2473" s="140">
        <f t="shared" si="1135"/>
        <v>46527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4"/>
      <c r="DX2473" s="1"/>
      <c r="DY2473" s="1"/>
      <c r="DZ2473" s="1"/>
      <c r="EA2473" s="1"/>
      <c r="EB2473" s="1"/>
      <c r="EC2473" s="1"/>
    </row>
    <row r="2474" spans="1:133" ht="15" x14ac:dyDescent="0.2">
      <c r="A2474" s="134">
        <f t="shared" si="1126"/>
        <v>46527</v>
      </c>
      <c r="B2474" s="135">
        <f t="shared" si="1118"/>
        <v>497.82769906999999</v>
      </c>
      <c r="C2474" s="220">
        <f t="shared" si="1117"/>
        <v>314.87559205543283</v>
      </c>
      <c r="D2474" s="136">
        <f t="shared" si="1127"/>
        <v>6997.15</v>
      </c>
      <c r="E2474" s="137">
        <f t="shared" ref="E2474:E2537" si="1139">IF($K2474=1,VLOOKUP($A2473,$AO$10:$AS$131,4),E2473)</f>
        <v>7036.33</v>
      </c>
      <c r="F2474" s="138">
        <f t="shared" ref="F2474:F2537" si="1140">IF($K2474=1,VLOOKUP($A2473,$AO$10:$AS$131,5),F2473)</f>
        <v>46466</v>
      </c>
      <c r="G2474" s="139">
        <f t="shared" si="1119"/>
        <v>5.5994226220676957E-3</v>
      </c>
      <c r="H2474" s="140">
        <f t="shared" si="1132"/>
        <v>46559</v>
      </c>
      <c r="I2474" s="140">
        <f t="shared" si="1120"/>
        <v>46527</v>
      </c>
      <c r="J2474" s="141">
        <f t="shared" si="1128"/>
        <v>21</v>
      </c>
      <c r="K2474" s="141">
        <f t="shared" si="1116"/>
        <v>21</v>
      </c>
      <c r="L2474" s="8">
        <f t="shared" si="1129"/>
        <v>1.00559942</v>
      </c>
      <c r="M2474" s="142">
        <f t="shared" ref="M2474:M2536" si="1141">IF(I2474&gt;I2473,L2473,M2473)</f>
        <v>1.00559942</v>
      </c>
      <c r="N2474" s="142">
        <f t="shared" si="1136"/>
        <v>1.5623440586644299</v>
      </c>
      <c r="O2474" s="135">
        <f t="shared" si="1138"/>
        <v>1.5710922700000001</v>
      </c>
      <c r="P2474" s="135">
        <f t="shared" si="1121"/>
        <v>494.69860868000001</v>
      </c>
      <c r="Q2474" s="190">
        <f t="shared" si="1133"/>
        <v>81</v>
      </c>
      <c r="R2474" s="191">
        <f t="shared" si="1130"/>
        <v>3.5593937723436719E-2</v>
      </c>
      <c r="S2474" s="135">
        <f t="shared" si="1122"/>
        <v>17.608271460000001</v>
      </c>
      <c r="T2474" s="145">
        <f t="shared" si="1131"/>
        <v>7.8600000000000003E-2</v>
      </c>
      <c r="U2474" s="143">
        <f t="shared" si="1137"/>
        <v>21</v>
      </c>
      <c r="V2474" s="143">
        <v>252</v>
      </c>
      <c r="W2474" s="142">
        <f t="shared" si="1123"/>
        <v>1.0063252460000001</v>
      </c>
      <c r="X2474" s="135">
        <f t="shared" si="1124"/>
        <v>3.12909039</v>
      </c>
      <c r="Y2474" s="135">
        <f t="shared" si="1125"/>
        <v>20.737361849999999</v>
      </c>
      <c r="Z2474" s="148" t="str">
        <f t="shared" si="1134"/>
        <v>A+J=</v>
      </c>
      <c r="AA2474" s="140">
        <f t="shared" si="1135"/>
        <v>46527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4"/>
      <c r="DX2474" s="1"/>
      <c r="DY2474" s="1"/>
      <c r="DZ2474" s="1"/>
      <c r="EA2474" s="1"/>
      <c r="EB2474" s="1"/>
      <c r="EC2474" s="1"/>
    </row>
    <row r="2475" spans="1:133" ht="15" x14ac:dyDescent="0.2">
      <c r="A2475" s="134">
        <f t="shared" si="1126"/>
        <v>46528</v>
      </c>
      <c r="B2475" s="135">
        <f t="shared" si="1118"/>
        <v>477.36051753999999</v>
      </c>
      <c r="C2475" s="220">
        <f t="shared" si="1117"/>
        <v>303.66792984728005</v>
      </c>
      <c r="D2475" s="136">
        <f t="shared" si="1127"/>
        <v>6997.15</v>
      </c>
      <c r="E2475" s="137">
        <f t="shared" si="1139"/>
        <v>7036.33</v>
      </c>
      <c r="F2475" s="138">
        <f t="shared" si="1140"/>
        <v>46497</v>
      </c>
      <c r="G2475" s="139">
        <f t="shared" si="1119"/>
        <v>5.5994226220676957E-3</v>
      </c>
      <c r="H2475" s="140">
        <f t="shared" si="1132"/>
        <v>46559</v>
      </c>
      <c r="I2475" s="140">
        <f t="shared" si="1120"/>
        <v>46559</v>
      </c>
      <c r="J2475" s="141">
        <f t="shared" si="1128"/>
        <v>21</v>
      </c>
      <c r="K2475" s="141">
        <f t="shared" si="1116"/>
        <v>1</v>
      </c>
      <c r="L2475" s="8">
        <f t="shared" si="1129"/>
        <v>1.0002659300000001</v>
      </c>
      <c r="M2475" s="142">
        <f t="shared" si="1141"/>
        <v>1.00559942</v>
      </c>
      <c r="N2475" s="142">
        <f t="shared" si="1136"/>
        <v>1.5710922792333968</v>
      </c>
      <c r="O2475" s="135">
        <f t="shared" si="1138"/>
        <v>1.57151007</v>
      </c>
      <c r="P2475" s="135">
        <f t="shared" si="1121"/>
        <v>477.21720969</v>
      </c>
      <c r="Q2475" s="190">
        <f t="shared" si="1133"/>
        <v>0</v>
      </c>
      <c r="R2475" s="191">
        <f t="shared" si="1130"/>
        <v>0</v>
      </c>
      <c r="S2475" s="135">
        <f t="shared" si="1122"/>
        <v>0</v>
      </c>
      <c r="T2475" s="145">
        <f t="shared" si="1131"/>
        <v>7.8600000000000003E-2</v>
      </c>
      <c r="U2475" s="143">
        <f t="shared" si="1137"/>
        <v>1</v>
      </c>
      <c r="V2475" s="143">
        <v>252</v>
      </c>
      <c r="W2475" s="142">
        <f t="shared" si="1123"/>
        <v>1.0003002990000001</v>
      </c>
      <c r="X2475" s="135">
        <f t="shared" si="1124"/>
        <v>0.14330784999999999</v>
      </c>
      <c r="Y2475" s="135">
        <f t="shared" si="1125"/>
        <v>0</v>
      </c>
      <c r="Z2475" s="148" t="str">
        <f t="shared" si="1134"/>
        <v>A+J=</v>
      </c>
      <c r="AA2475" s="140">
        <f t="shared" si="1135"/>
        <v>46559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4"/>
      <c r="DX2475" s="1"/>
      <c r="DY2475" s="1"/>
      <c r="DZ2475" s="1"/>
      <c r="EA2475" s="1"/>
      <c r="EB2475" s="1"/>
      <c r="EC2475" s="1"/>
    </row>
    <row r="2476" spans="1:133" ht="15" x14ac:dyDescent="0.2">
      <c r="A2476" s="134">
        <f t="shared" si="1126"/>
        <v>46529</v>
      </c>
      <c r="B2476" s="135">
        <f t="shared" si="1118"/>
        <v>477.63085298999999</v>
      </c>
      <c r="C2476" s="220">
        <f t="shared" si="1117"/>
        <v>303.66792984728005</v>
      </c>
      <c r="D2476" s="136">
        <f t="shared" si="1127"/>
        <v>6997.15</v>
      </c>
      <c r="E2476" s="137">
        <f t="shared" si="1139"/>
        <v>7036.33</v>
      </c>
      <c r="F2476" s="138">
        <f t="shared" si="1140"/>
        <v>46497</v>
      </c>
      <c r="G2476" s="139">
        <f t="shared" si="1119"/>
        <v>5.5994226220676957E-3</v>
      </c>
      <c r="H2476" s="140">
        <f t="shared" si="1132"/>
        <v>46559</v>
      </c>
      <c r="I2476" s="140">
        <f t="shared" si="1120"/>
        <v>46559</v>
      </c>
      <c r="J2476" s="141">
        <f t="shared" si="1128"/>
        <v>21</v>
      </c>
      <c r="K2476" s="141">
        <f t="shared" si="1116"/>
        <v>2</v>
      </c>
      <c r="L2476" s="8">
        <f t="shared" si="1129"/>
        <v>1.00053193</v>
      </c>
      <c r="M2476" s="142">
        <f t="shared" si="1141"/>
        <v>1.00559942</v>
      </c>
      <c r="N2476" s="142">
        <f t="shared" si="1136"/>
        <v>1.5710922792333968</v>
      </c>
      <c r="O2476" s="135">
        <f t="shared" si="1138"/>
        <v>1.5719279900000001</v>
      </c>
      <c r="P2476" s="135">
        <f t="shared" si="1121"/>
        <v>477.34411858999999</v>
      </c>
      <c r="Q2476" s="190">
        <f t="shared" si="1133"/>
        <v>0</v>
      </c>
      <c r="R2476" s="191">
        <f t="shared" si="1130"/>
        <v>0</v>
      </c>
      <c r="S2476" s="135">
        <f t="shared" si="1122"/>
        <v>0</v>
      </c>
      <c r="T2476" s="145">
        <f t="shared" si="1131"/>
        <v>7.8600000000000003E-2</v>
      </c>
      <c r="U2476" s="143">
        <f t="shared" si="1137"/>
        <v>2</v>
      </c>
      <c r="V2476" s="143">
        <v>252</v>
      </c>
      <c r="W2476" s="142">
        <f t="shared" si="1123"/>
        <v>1.0006006869999999</v>
      </c>
      <c r="X2476" s="135">
        <f t="shared" si="1124"/>
        <v>0.2867344</v>
      </c>
      <c r="Y2476" s="135">
        <f t="shared" si="1125"/>
        <v>0</v>
      </c>
      <c r="Z2476" s="148" t="str">
        <f t="shared" si="1134"/>
        <v>A+J=</v>
      </c>
      <c r="AA2476" s="140">
        <f t="shared" si="1135"/>
        <v>46559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4"/>
      <c r="DX2476" s="1"/>
      <c r="DY2476" s="1"/>
      <c r="DZ2476" s="1"/>
      <c r="EA2476" s="1"/>
      <c r="EB2476" s="1"/>
      <c r="EC2476" s="1"/>
    </row>
    <row r="2477" spans="1:133" ht="15" x14ac:dyDescent="0.2">
      <c r="A2477" s="134">
        <f t="shared" si="1126"/>
        <v>46530</v>
      </c>
      <c r="B2477" s="135">
        <f t="shared" si="1118"/>
        <v>477.63085298999999</v>
      </c>
      <c r="C2477" s="220">
        <f t="shared" si="1117"/>
        <v>303.66792984728005</v>
      </c>
      <c r="D2477" s="136">
        <f t="shared" si="1127"/>
        <v>6997.15</v>
      </c>
      <c r="E2477" s="137">
        <f t="shared" si="1139"/>
        <v>7036.33</v>
      </c>
      <c r="F2477" s="138">
        <f t="shared" si="1140"/>
        <v>46497</v>
      </c>
      <c r="G2477" s="139">
        <f t="shared" si="1119"/>
        <v>5.5994226220676957E-3</v>
      </c>
      <c r="H2477" s="140">
        <f t="shared" si="1132"/>
        <v>46559</v>
      </c>
      <c r="I2477" s="140">
        <f t="shared" si="1120"/>
        <v>46559</v>
      </c>
      <c r="J2477" s="141">
        <f t="shared" si="1128"/>
        <v>21</v>
      </c>
      <c r="K2477" s="141">
        <f t="shared" si="1116"/>
        <v>2</v>
      </c>
      <c r="L2477" s="8">
        <f t="shared" si="1129"/>
        <v>1.00053193</v>
      </c>
      <c r="M2477" s="142">
        <f t="shared" si="1141"/>
        <v>1.00559942</v>
      </c>
      <c r="N2477" s="142">
        <f t="shared" si="1136"/>
        <v>1.5710922792333968</v>
      </c>
      <c r="O2477" s="135">
        <f t="shared" si="1138"/>
        <v>1.5719279900000001</v>
      </c>
      <c r="P2477" s="135">
        <f t="shared" si="1121"/>
        <v>477.34411858999999</v>
      </c>
      <c r="Q2477" s="190">
        <f t="shared" si="1133"/>
        <v>0</v>
      </c>
      <c r="R2477" s="191">
        <f t="shared" si="1130"/>
        <v>0</v>
      </c>
      <c r="S2477" s="135">
        <f t="shared" si="1122"/>
        <v>0</v>
      </c>
      <c r="T2477" s="145">
        <f t="shared" si="1131"/>
        <v>7.8600000000000003E-2</v>
      </c>
      <c r="U2477" s="143">
        <f t="shared" si="1137"/>
        <v>2</v>
      </c>
      <c r="V2477" s="143">
        <v>252</v>
      </c>
      <c r="W2477" s="142">
        <f t="shared" si="1123"/>
        <v>1.0006006869999999</v>
      </c>
      <c r="X2477" s="135">
        <f t="shared" si="1124"/>
        <v>0.2867344</v>
      </c>
      <c r="Y2477" s="135">
        <f t="shared" si="1125"/>
        <v>0</v>
      </c>
      <c r="Z2477" s="148" t="str">
        <f t="shared" si="1134"/>
        <v>A+J=</v>
      </c>
      <c r="AA2477" s="140">
        <f t="shared" si="1135"/>
        <v>46559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4"/>
      <c r="DX2477" s="1"/>
      <c r="DY2477" s="1"/>
      <c r="DZ2477" s="1"/>
      <c r="EA2477" s="1"/>
      <c r="EB2477" s="1"/>
      <c r="EC2477" s="1"/>
    </row>
    <row r="2478" spans="1:133" ht="15" x14ac:dyDescent="0.2">
      <c r="A2478" s="134">
        <f t="shared" si="1126"/>
        <v>46531</v>
      </c>
      <c r="B2478" s="135">
        <f t="shared" si="1118"/>
        <v>477.63085298999999</v>
      </c>
      <c r="C2478" s="220">
        <f t="shared" si="1117"/>
        <v>303.66792984728005</v>
      </c>
      <c r="D2478" s="136">
        <f t="shared" si="1127"/>
        <v>6997.15</v>
      </c>
      <c r="E2478" s="137">
        <f t="shared" si="1139"/>
        <v>7036.33</v>
      </c>
      <c r="F2478" s="138">
        <f t="shared" si="1140"/>
        <v>46497</v>
      </c>
      <c r="G2478" s="139">
        <f t="shared" si="1119"/>
        <v>5.5994226220676957E-3</v>
      </c>
      <c r="H2478" s="140">
        <f t="shared" si="1132"/>
        <v>46559</v>
      </c>
      <c r="I2478" s="140">
        <f t="shared" si="1120"/>
        <v>46559</v>
      </c>
      <c r="J2478" s="141">
        <f t="shared" si="1128"/>
        <v>21</v>
      </c>
      <c r="K2478" s="141">
        <f t="shared" ref="K2478:K2541" si="1142">(J2478-(NETWORKDAYS(A2478,I2478,AD$148:AD$502)-1))</f>
        <v>2</v>
      </c>
      <c r="L2478" s="8">
        <f t="shared" si="1129"/>
        <v>1.00053193</v>
      </c>
      <c r="M2478" s="142">
        <f t="shared" si="1141"/>
        <v>1.00559942</v>
      </c>
      <c r="N2478" s="142">
        <f t="shared" si="1136"/>
        <v>1.5710922792333968</v>
      </c>
      <c r="O2478" s="135">
        <f t="shared" si="1138"/>
        <v>1.5719279900000001</v>
      </c>
      <c r="P2478" s="135">
        <f t="shared" si="1121"/>
        <v>477.34411858999999</v>
      </c>
      <c r="Q2478" s="190">
        <f t="shared" si="1133"/>
        <v>0</v>
      </c>
      <c r="R2478" s="191">
        <f t="shared" si="1130"/>
        <v>0</v>
      </c>
      <c r="S2478" s="135">
        <f t="shared" si="1122"/>
        <v>0</v>
      </c>
      <c r="T2478" s="145">
        <f t="shared" si="1131"/>
        <v>7.8600000000000003E-2</v>
      </c>
      <c r="U2478" s="143">
        <f t="shared" si="1137"/>
        <v>2</v>
      </c>
      <c r="V2478" s="143">
        <v>252</v>
      </c>
      <c r="W2478" s="142">
        <f t="shared" si="1123"/>
        <v>1.0006006869999999</v>
      </c>
      <c r="X2478" s="135">
        <f t="shared" si="1124"/>
        <v>0.2867344</v>
      </c>
      <c r="Y2478" s="135">
        <f t="shared" si="1125"/>
        <v>0</v>
      </c>
      <c r="Z2478" s="148" t="str">
        <f t="shared" si="1134"/>
        <v>A+J=</v>
      </c>
      <c r="AA2478" s="140">
        <f t="shared" si="1135"/>
        <v>46559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4"/>
      <c r="DX2478" s="1"/>
      <c r="DY2478" s="1"/>
      <c r="DZ2478" s="1"/>
      <c r="EA2478" s="1"/>
      <c r="EB2478" s="1"/>
      <c r="EC2478" s="1"/>
    </row>
    <row r="2479" spans="1:133" ht="15" x14ac:dyDescent="0.2">
      <c r="A2479" s="134">
        <f t="shared" si="1126"/>
        <v>46532</v>
      </c>
      <c r="B2479" s="135">
        <f t="shared" si="1118"/>
        <v>477.90133853999998</v>
      </c>
      <c r="C2479" s="220">
        <f t="shared" si="1117"/>
        <v>303.66792984728005</v>
      </c>
      <c r="D2479" s="136">
        <f t="shared" si="1127"/>
        <v>6997.15</v>
      </c>
      <c r="E2479" s="137">
        <f t="shared" si="1139"/>
        <v>7036.33</v>
      </c>
      <c r="F2479" s="138">
        <f t="shared" si="1140"/>
        <v>46497</v>
      </c>
      <c r="G2479" s="139">
        <f t="shared" si="1119"/>
        <v>5.5994226220676957E-3</v>
      </c>
      <c r="H2479" s="140">
        <f t="shared" si="1132"/>
        <v>46559</v>
      </c>
      <c r="I2479" s="140">
        <f t="shared" si="1120"/>
        <v>46559</v>
      </c>
      <c r="J2479" s="141">
        <f t="shared" si="1128"/>
        <v>21</v>
      </c>
      <c r="K2479" s="141">
        <f t="shared" si="1142"/>
        <v>3</v>
      </c>
      <c r="L2479" s="8">
        <f t="shared" si="1129"/>
        <v>1.0007980000000001</v>
      </c>
      <c r="M2479" s="142">
        <f t="shared" si="1141"/>
        <v>1.00559942</v>
      </c>
      <c r="N2479" s="142">
        <f t="shared" si="1136"/>
        <v>1.5710922792333968</v>
      </c>
      <c r="O2479" s="135">
        <f t="shared" si="1138"/>
        <v>1.57234601</v>
      </c>
      <c r="P2479" s="135">
        <f t="shared" si="1121"/>
        <v>477.47105785999997</v>
      </c>
      <c r="Q2479" s="190">
        <f t="shared" si="1133"/>
        <v>0</v>
      </c>
      <c r="R2479" s="191">
        <f t="shared" si="1130"/>
        <v>0</v>
      </c>
      <c r="S2479" s="135">
        <f t="shared" si="1122"/>
        <v>0</v>
      </c>
      <c r="T2479" s="145">
        <f t="shared" si="1131"/>
        <v>7.8600000000000003E-2</v>
      </c>
      <c r="U2479" s="143">
        <f t="shared" si="1137"/>
        <v>3</v>
      </c>
      <c r="V2479" s="143">
        <v>252</v>
      </c>
      <c r="W2479" s="142">
        <f t="shared" si="1123"/>
        <v>1.000901166</v>
      </c>
      <c r="X2479" s="135">
        <f t="shared" si="1124"/>
        <v>0.43028068000000003</v>
      </c>
      <c r="Y2479" s="135">
        <f t="shared" si="1125"/>
        <v>0</v>
      </c>
      <c r="Z2479" s="148" t="str">
        <f t="shared" si="1134"/>
        <v>A+J=</v>
      </c>
      <c r="AA2479" s="140">
        <f t="shared" si="1135"/>
        <v>46559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4"/>
      <c r="DX2479" s="1"/>
      <c r="DY2479" s="1"/>
      <c r="DZ2479" s="1"/>
      <c r="EA2479" s="1"/>
      <c r="EB2479" s="1"/>
      <c r="EC2479" s="1"/>
    </row>
    <row r="2480" spans="1:133" ht="15" x14ac:dyDescent="0.2">
      <c r="A2480" s="134">
        <f t="shared" si="1126"/>
        <v>46533</v>
      </c>
      <c r="B2480" s="135">
        <f t="shared" si="1118"/>
        <v>478.17197727000001</v>
      </c>
      <c r="C2480" s="220">
        <f t="shared" si="1117"/>
        <v>303.66792984728005</v>
      </c>
      <c r="D2480" s="136">
        <f t="shared" si="1127"/>
        <v>6997.15</v>
      </c>
      <c r="E2480" s="137">
        <f t="shared" si="1139"/>
        <v>7036.33</v>
      </c>
      <c r="F2480" s="138">
        <f t="shared" si="1140"/>
        <v>46497</v>
      </c>
      <c r="G2480" s="139">
        <f t="shared" si="1119"/>
        <v>5.5994226220676957E-3</v>
      </c>
      <c r="H2480" s="140">
        <f t="shared" si="1132"/>
        <v>46559</v>
      </c>
      <c r="I2480" s="140">
        <f t="shared" si="1120"/>
        <v>46559</v>
      </c>
      <c r="J2480" s="141">
        <f t="shared" si="1128"/>
        <v>21</v>
      </c>
      <c r="K2480" s="141">
        <f t="shared" si="1142"/>
        <v>4</v>
      </c>
      <c r="L2480" s="8">
        <f t="shared" si="1129"/>
        <v>1.00106414</v>
      </c>
      <c r="M2480" s="142">
        <f t="shared" si="1141"/>
        <v>1.00559942</v>
      </c>
      <c r="N2480" s="142">
        <f t="shared" si="1136"/>
        <v>1.5710922792333968</v>
      </c>
      <c r="O2480" s="135">
        <f t="shared" si="1138"/>
        <v>1.5727641400000001</v>
      </c>
      <c r="P2480" s="135">
        <f t="shared" si="1121"/>
        <v>477.59803053000002</v>
      </c>
      <c r="Q2480" s="190">
        <f t="shared" si="1133"/>
        <v>0</v>
      </c>
      <c r="R2480" s="191">
        <f t="shared" si="1130"/>
        <v>0</v>
      </c>
      <c r="S2480" s="135">
        <f t="shared" si="1122"/>
        <v>0</v>
      </c>
      <c r="T2480" s="145">
        <f t="shared" si="1131"/>
        <v>7.8600000000000003E-2</v>
      </c>
      <c r="U2480" s="143">
        <f t="shared" si="1137"/>
        <v>4</v>
      </c>
      <c r="V2480" s="143">
        <v>252</v>
      </c>
      <c r="W2480" s="142">
        <f t="shared" si="1123"/>
        <v>1.0012017360000001</v>
      </c>
      <c r="X2480" s="135">
        <f t="shared" si="1124"/>
        <v>0.57394674000000001</v>
      </c>
      <c r="Y2480" s="135">
        <f t="shared" si="1125"/>
        <v>0</v>
      </c>
      <c r="Z2480" s="148" t="str">
        <f t="shared" si="1134"/>
        <v>A+J=</v>
      </c>
      <c r="AA2480" s="140">
        <f t="shared" si="1135"/>
        <v>46559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4"/>
      <c r="DX2480" s="1"/>
      <c r="DY2480" s="1"/>
      <c r="DZ2480" s="1"/>
      <c r="EA2480" s="1"/>
      <c r="EB2480" s="1"/>
      <c r="EC2480" s="1"/>
    </row>
    <row r="2481" spans="1:133" ht="15" x14ac:dyDescent="0.2">
      <c r="A2481" s="134">
        <f t="shared" si="1126"/>
        <v>46534</v>
      </c>
      <c r="B2481" s="135">
        <f t="shared" si="1118"/>
        <v>478.44277134999999</v>
      </c>
      <c r="C2481" s="220">
        <f t="shared" si="1117"/>
        <v>303.66792984728005</v>
      </c>
      <c r="D2481" s="136">
        <f t="shared" si="1127"/>
        <v>6997.15</v>
      </c>
      <c r="E2481" s="137">
        <f t="shared" si="1139"/>
        <v>7036.33</v>
      </c>
      <c r="F2481" s="138">
        <f t="shared" si="1140"/>
        <v>46497</v>
      </c>
      <c r="G2481" s="139">
        <f t="shared" si="1119"/>
        <v>5.5994226220676957E-3</v>
      </c>
      <c r="H2481" s="140">
        <f t="shared" si="1132"/>
        <v>46559</v>
      </c>
      <c r="I2481" s="140">
        <f t="shared" si="1120"/>
        <v>46559</v>
      </c>
      <c r="J2481" s="141">
        <f t="shared" si="1128"/>
        <v>21</v>
      </c>
      <c r="K2481" s="141">
        <f t="shared" si="1142"/>
        <v>5</v>
      </c>
      <c r="L2481" s="8">
        <f t="shared" si="1129"/>
        <v>1.0013303600000001</v>
      </c>
      <c r="M2481" s="142">
        <f t="shared" si="1141"/>
        <v>1.00559942</v>
      </c>
      <c r="N2481" s="142">
        <f t="shared" si="1136"/>
        <v>1.5710922792333968</v>
      </c>
      <c r="O2481" s="135">
        <f t="shared" si="1138"/>
        <v>1.5731823899999999</v>
      </c>
      <c r="P2481" s="135">
        <f t="shared" si="1121"/>
        <v>477.72503963999998</v>
      </c>
      <c r="Q2481" s="190">
        <f t="shared" si="1133"/>
        <v>0</v>
      </c>
      <c r="R2481" s="191">
        <f t="shared" si="1130"/>
        <v>0</v>
      </c>
      <c r="S2481" s="135">
        <f t="shared" si="1122"/>
        <v>0</v>
      </c>
      <c r="T2481" s="145">
        <f t="shared" si="1131"/>
        <v>7.8600000000000003E-2</v>
      </c>
      <c r="U2481" s="143">
        <f t="shared" si="1137"/>
        <v>5</v>
      </c>
      <c r="V2481" s="143">
        <v>252</v>
      </c>
      <c r="W2481" s="142">
        <f t="shared" si="1123"/>
        <v>1.0015023949999999</v>
      </c>
      <c r="X2481" s="135">
        <f t="shared" si="1124"/>
        <v>0.71773171000000002</v>
      </c>
      <c r="Y2481" s="135">
        <f t="shared" si="1125"/>
        <v>0</v>
      </c>
      <c r="Z2481" s="148" t="str">
        <f t="shared" si="1134"/>
        <v>A+J=</v>
      </c>
      <c r="AA2481" s="140">
        <f t="shared" si="1135"/>
        <v>46559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4"/>
      <c r="DX2481" s="1"/>
      <c r="DY2481" s="1"/>
      <c r="DZ2481" s="1"/>
      <c r="EA2481" s="1"/>
      <c r="EB2481" s="1"/>
      <c r="EC2481" s="1"/>
    </row>
    <row r="2482" spans="1:133" ht="15" x14ac:dyDescent="0.2">
      <c r="A2482" s="134">
        <f t="shared" si="1126"/>
        <v>46535</v>
      </c>
      <c r="B2482" s="135">
        <f t="shared" si="1118"/>
        <v>478.44277134999999</v>
      </c>
      <c r="C2482" s="220">
        <f t="shared" si="1117"/>
        <v>303.66792984728005</v>
      </c>
      <c r="D2482" s="136">
        <f t="shared" si="1127"/>
        <v>6997.15</v>
      </c>
      <c r="E2482" s="137">
        <f t="shared" si="1139"/>
        <v>7036.33</v>
      </c>
      <c r="F2482" s="138">
        <f t="shared" si="1140"/>
        <v>46497</v>
      </c>
      <c r="G2482" s="139">
        <f t="shared" si="1119"/>
        <v>5.5994226220676957E-3</v>
      </c>
      <c r="H2482" s="140">
        <f t="shared" si="1132"/>
        <v>46559</v>
      </c>
      <c r="I2482" s="140">
        <f t="shared" si="1120"/>
        <v>46559</v>
      </c>
      <c r="J2482" s="141">
        <f t="shared" si="1128"/>
        <v>21</v>
      </c>
      <c r="K2482" s="141">
        <f t="shared" si="1142"/>
        <v>5</v>
      </c>
      <c r="L2482" s="8">
        <f t="shared" si="1129"/>
        <v>1.0013303600000001</v>
      </c>
      <c r="M2482" s="142">
        <f t="shared" si="1141"/>
        <v>1.00559942</v>
      </c>
      <c r="N2482" s="142">
        <f t="shared" si="1136"/>
        <v>1.5710922792333968</v>
      </c>
      <c r="O2482" s="135">
        <f t="shared" si="1138"/>
        <v>1.5731823899999999</v>
      </c>
      <c r="P2482" s="135">
        <f t="shared" si="1121"/>
        <v>477.72503963999998</v>
      </c>
      <c r="Q2482" s="190">
        <f t="shared" si="1133"/>
        <v>0</v>
      </c>
      <c r="R2482" s="191">
        <f t="shared" si="1130"/>
        <v>0</v>
      </c>
      <c r="S2482" s="135">
        <f t="shared" si="1122"/>
        <v>0</v>
      </c>
      <c r="T2482" s="145">
        <f t="shared" si="1131"/>
        <v>7.8600000000000003E-2</v>
      </c>
      <c r="U2482" s="143">
        <f t="shared" si="1137"/>
        <v>5</v>
      </c>
      <c r="V2482" s="143">
        <v>252</v>
      </c>
      <c r="W2482" s="142">
        <f t="shared" si="1123"/>
        <v>1.0015023949999999</v>
      </c>
      <c r="X2482" s="135">
        <f t="shared" si="1124"/>
        <v>0.71773171000000002</v>
      </c>
      <c r="Y2482" s="135">
        <f t="shared" si="1125"/>
        <v>0</v>
      </c>
      <c r="Z2482" s="148" t="str">
        <f t="shared" si="1134"/>
        <v>A+J=</v>
      </c>
      <c r="AA2482" s="140">
        <f t="shared" si="1135"/>
        <v>46559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4"/>
      <c r="DX2482" s="1"/>
      <c r="DY2482" s="1"/>
      <c r="DZ2482" s="1"/>
      <c r="EA2482" s="1"/>
      <c r="EB2482" s="1"/>
      <c r="EC2482" s="1"/>
    </row>
    <row r="2483" spans="1:133" ht="15" x14ac:dyDescent="0.2">
      <c r="A2483" s="134">
        <f t="shared" si="1126"/>
        <v>46536</v>
      </c>
      <c r="B2483" s="135">
        <f t="shared" si="1118"/>
        <v>478.71371569999997</v>
      </c>
      <c r="C2483" s="220">
        <f t="shared" si="1117"/>
        <v>303.66792984728005</v>
      </c>
      <c r="D2483" s="136">
        <f t="shared" si="1127"/>
        <v>6997.15</v>
      </c>
      <c r="E2483" s="137">
        <f t="shared" si="1139"/>
        <v>7036.33</v>
      </c>
      <c r="F2483" s="138">
        <f t="shared" si="1140"/>
        <v>46497</v>
      </c>
      <c r="G2483" s="139">
        <f t="shared" si="1119"/>
        <v>5.5994226220676957E-3</v>
      </c>
      <c r="H2483" s="140">
        <f t="shared" si="1132"/>
        <v>46559</v>
      </c>
      <c r="I2483" s="140">
        <f t="shared" si="1120"/>
        <v>46559</v>
      </c>
      <c r="J2483" s="141">
        <f t="shared" si="1128"/>
        <v>21</v>
      </c>
      <c r="K2483" s="141">
        <f t="shared" si="1142"/>
        <v>6</v>
      </c>
      <c r="L2483" s="8">
        <f t="shared" si="1129"/>
        <v>1.00159664</v>
      </c>
      <c r="M2483" s="142">
        <f t="shared" si="1141"/>
        <v>1.00559942</v>
      </c>
      <c r="N2483" s="142">
        <f t="shared" si="1136"/>
        <v>1.5710922792333968</v>
      </c>
      <c r="O2483" s="135">
        <f t="shared" si="1138"/>
        <v>1.5736007400000001</v>
      </c>
      <c r="P2483" s="135">
        <f t="shared" si="1121"/>
        <v>477.85207911999998</v>
      </c>
      <c r="Q2483" s="190">
        <f t="shared" si="1133"/>
        <v>0</v>
      </c>
      <c r="R2483" s="191">
        <f t="shared" si="1130"/>
        <v>0</v>
      </c>
      <c r="S2483" s="135">
        <f t="shared" si="1122"/>
        <v>0</v>
      </c>
      <c r="T2483" s="145">
        <f t="shared" si="1131"/>
        <v>7.8600000000000003E-2</v>
      </c>
      <c r="U2483" s="143">
        <f t="shared" si="1137"/>
        <v>6</v>
      </c>
      <c r="V2483" s="143">
        <v>252</v>
      </c>
      <c r="W2483" s="142">
        <f t="shared" si="1123"/>
        <v>1.001803145</v>
      </c>
      <c r="X2483" s="135">
        <f t="shared" si="1124"/>
        <v>0.86163657999999999</v>
      </c>
      <c r="Y2483" s="135">
        <f t="shared" si="1125"/>
        <v>0</v>
      </c>
      <c r="Z2483" s="148" t="str">
        <f t="shared" si="1134"/>
        <v>A+J=</v>
      </c>
      <c r="AA2483" s="140">
        <f t="shared" si="1135"/>
        <v>46559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4"/>
      <c r="DX2483" s="1"/>
      <c r="DY2483" s="1"/>
      <c r="DZ2483" s="1"/>
      <c r="EA2483" s="1"/>
      <c r="EB2483" s="1"/>
      <c r="EC2483" s="1"/>
    </row>
    <row r="2484" spans="1:133" ht="15" x14ac:dyDescent="0.2">
      <c r="A2484" s="134">
        <f t="shared" si="1126"/>
        <v>46537</v>
      </c>
      <c r="B2484" s="135">
        <f t="shared" si="1118"/>
        <v>478.71371569999997</v>
      </c>
      <c r="C2484" s="220">
        <f t="shared" si="1117"/>
        <v>303.66792984728005</v>
      </c>
      <c r="D2484" s="136">
        <f t="shared" si="1127"/>
        <v>6997.15</v>
      </c>
      <c r="E2484" s="137">
        <f t="shared" si="1139"/>
        <v>7036.33</v>
      </c>
      <c r="F2484" s="138">
        <f t="shared" si="1140"/>
        <v>46497</v>
      </c>
      <c r="G2484" s="139">
        <f t="shared" si="1119"/>
        <v>5.5994226220676957E-3</v>
      </c>
      <c r="H2484" s="140">
        <f t="shared" si="1132"/>
        <v>46559</v>
      </c>
      <c r="I2484" s="140">
        <f t="shared" si="1120"/>
        <v>46559</v>
      </c>
      <c r="J2484" s="141">
        <f t="shared" si="1128"/>
        <v>21</v>
      </c>
      <c r="K2484" s="141">
        <f t="shared" si="1142"/>
        <v>6</v>
      </c>
      <c r="L2484" s="8">
        <f t="shared" si="1129"/>
        <v>1.00159664</v>
      </c>
      <c r="M2484" s="142">
        <f t="shared" si="1141"/>
        <v>1.00559942</v>
      </c>
      <c r="N2484" s="142">
        <f t="shared" si="1136"/>
        <v>1.5710922792333968</v>
      </c>
      <c r="O2484" s="135">
        <f t="shared" si="1138"/>
        <v>1.5736007400000001</v>
      </c>
      <c r="P2484" s="135">
        <f t="shared" si="1121"/>
        <v>477.85207911999998</v>
      </c>
      <c r="Q2484" s="190">
        <f t="shared" si="1133"/>
        <v>0</v>
      </c>
      <c r="R2484" s="191">
        <f t="shared" si="1130"/>
        <v>0</v>
      </c>
      <c r="S2484" s="135">
        <f t="shared" si="1122"/>
        <v>0</v>
      </c>
      <c r="T2484" s="145">
        <f t="shared" si="1131"/>
        <v>7.8600000000000003E-2</v>
      </c>
      <c r="U2484" s="143">
        <f t="shared" si="1137"/>
        <v>6</v>
      </c>
      <c r="V2484" s="143">
        <v>252</v>
      </c>
      <c r="W2484" s="142">
        <f t="shared" si="1123"/>
        <v>1.001803145</v>
      </c>
      <c r="X2484" s="135">
        <f t="shared" si="1124"/>
        <v>0.86163657999999999</v>
      </c>
      <c r="Y2484" s="135">
        <f t="shared" si="1125"/>
        <v>0</v>
      </c>
      <c r="Z2484" s="148" t="str">
        <f t="shared" si="1134"/>
        <v>A+J=</v>
      </c>
      <c r="AA2484" s="140">
        <f t="shared" si="1135"/>
        <v>46559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4"/>
      <c r="DX2484" s="1"/>
      <c r="DY2484" s="1"/>
      <c r="DZ2484" s="1"/>
      <c r="EA2484" s="1"/>
      <c r="EB2484" s="1"/>
      <c r="EC2484" s="1"/>
    </row>
    <row r="2485" spans="1:133" ht="15" x14ac:dyDescent="0.2">
      <c r="A2485" s="134">
        <f t="shared" si="1126"/>
        <v>46538</v>
      </c>
      <c r="B2485" s="135">
        <f t="shared" si="1118"/>
        <v>478.71371569999997</v>
      </c>
      <c r="C2485" s="220">
        <f t="shared" si="1117"/>
        <v>303.66792984728005</v>
      </c>
      <c r="D2485" s="136">
        <f t="shared" si="1127"/>
        <v>6997.15</v>
      </c>
      <c r="E2485" s="137">
        <f t="shared" si="1139"/>
        <v>7036.33</v>
      </c>
      <c r="F2485" s="138">
        <f t="shared" si="1140"/>
        <v>46497</v>
      </c>
      <c r="G2485" s="139">
        <f t="shared" si="1119"/>
        <v>5.5994226220676957E-3</v>
      </c>
      <c r="H2485" s="140">
        <f t="shared" si="1132"/>
        <v>46559</v>
      </c>
      <c r="I2485" s="140">
        <f t="shared" si="1120"/>
        <v>46559</v>
      </c>
      <c r="J2485" s="141">
        <f t="shared" si="1128"/>
        <v>21</v>
      </c>
      <c r="K2485" s="141">
        <f t="shared" si="1142"/>
        <v>6</v>
      </c>
      <c r="L2485" s="8">
        <f t="shared" si="1129"/>
        <v>1.00159664</v>
      </c>
      <c r="M2485" s="142">
        <f t="shared" si="1141"/>
        <v>1.00559942</v>
      </c>
      <c r="N2485" s="142">
        <f t="shared" si="1136"/>
        <v>1.5710922792333968</v>
      </c>
      <c r="O2485" s="135">
        <f t="shared" si="1138"/>
        <v>1.5736007400000001</v>
      </c>
      <c r="P2485" s="135">
        <f t="shared" si="1121"/>
        <v>477.85207911999998</v>
      </c>
      <c r="Q2485" s="190">
        <f t="shared" si="1133"/>
        <v>0</v>
      </c>
      <c r="R2485" s="191">
        <f t="shared" si="1130"/>
        <v>0</v>
      </c>
      <c r="S2485" s="135">
        <f t="shared" si="1122"/>
        <v>0</v>
      </c>
      <c r="T2485" s="145">
        <f t="shared" si="1131"/>
        <v>7.8600000000000003E-2</v>
      </c>
      <c r="U2485" s="143">
        <f t="shared" si="1137"/>
        <v>6</v>
      </c>
      <c r="V2485" s="143">
        <v>252</v>
      </c>
      <c r="W2485" s="142">
        <f t="shared" si="1123"/>
        <v>1.001803145</v>
      </c>
      <c r="X2485" s="135">
        <f t="shared" si="1124"/>
        <v>0.86163657999999999</v>
      </c>
      <c r="Y2485" s="135">
        <f t="shared" si="1125"/>
        <v>0</v>
      </c>
      <c r="Z2485" s="148" t="str">
        <f t="shared" si="1134"/>
        <v>A+J=</v>
      </c>
      <c r="AA2485" s="140">
        <f t="shared" si="1135"/>
        <v>46559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4"/>
      <c r="DX2485" s="1"/>
      <c r="DY2485" s="1"/>
      <c r="DZ2485" s="1"/>
      <c r="EA2485" s="1"/>
      <c r="EB2485" s="1"/>
      <c r="EC2485" s="1"/>
    </row>
    <row r="2486" spans="1:133" ht="15" x14ac:dyDescent="0.2">
      <c r="A2486" s="134">
        <f t="shared" si="1126"/>
        <v>46539</v>
      </c>
      <c r="B2486" s="135">
        <f t="shared" si="1118"/>
        <v>478.98481903999999</v>
      </c>
      <c r="C2486" s="220">
        <f t="shared" si="1117"/>
        <v>303.66792984728005</v>
      </c>
      <c r="D2486" s="136">
        <f t="shared" si="1127"/>
        <v>6997.15</v>
      </c>
      <c r="E2486" s="137">
        <f t="shared" si="1139"/>
        <v>7036.33</v>
      </c>
      <c r="F2486" s="138">
        <f t="shared" si="1140"/>
        <v>46497</v>
      </c>
      <c r="G2486" s="139">
        <f t="shared" si="1119"/>
        <v>5.5994226220676957E-3</v>
      </c>
      <c r="H2486" s="140">
        <f t="shared" si="1132"/>
        <v>46559</v>
      </c>
      <c r="I2486" s="140">
        <f t="shared" si="1120"/>
        <v>46559</v>
      </c>
      <c r="J2486" s="141">
        <f t="shared" si="1128"/>
        <v>21</v>
      </c>
      <c r="K2486" s="141">
        <f t="shared" si="1142"/>
        <v>7</v>
      </c>
      <c r="L2486" s="8">
        <f t="shared" si="1129"/>
        <v>1.0018629999999999</v>
      </c>
      <c r="M2486" s="142">
        <f t="shared" si="1141"/>
        <v>1.00559942</v>
      </c>
      <c r="N2486" s="142">
        <f t="shared" si="1136"/>
        <v>1.5710922792333968</v>
      </c>
      <c r="O2486" s="135">
        <f t="shared" si="1138"/>
        <v>1.5740192200000001</v>
      </c>
      <c r="P2486" s="135">
        <f t="shared" si="1121"/>
        <v>477.97915806999998</v>
      </c>
      <c r="Q2486" s="190">
        <f t="shared" si="1133"/>
        <v>0</v>
      </c>
      <c r="R2486" s="191">
        <f t="shared" si="1130"/>
        <v>0</v>
      </c>
      <c r="S2486" s="135">
        <f t="shared" si="1122"/>
        <v>0</v>
      </c>
      <c r="T2486" s="145">
        <f t="shared" si="1131"/>
        <v>7.8600000000000003E-2</v>
      </c>
      <c r="U2486" s="143">
        <f t="shared" si="1137"/>
        <v>7</v>
      </c>
      <c r="V2486" s="143">
        <v>252</v>
      </c>
      <c r="W2486" s="142">
        <f t="shared" si="1123"/>
        <v>1.002103985</v>
      </c>
      <c r="X2486" s="135">
        <f t="shared" si="1124"/>
        <v>1.0056609700000001</v>
      </c>
      <c r="Y2486" s="135">
        <f t="shared" si="1125"/>
        <v>0</v>
      </c>
      <c r="Z2486" s="148" t="str">
        <f t="shared" si="1134"/>
        <v>A+J=</v>
      </c>
      <c r="AA2486" s="140">
        <f t="shared" si="1135"/>
        <v>46559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4"/>
      <c r="DX2486" s="1"/>
      <c r="DY2486" s="1"/>
      <c r="DZ2486" s="1"/>
      <c r="EA2486" s="1"/>
      <c r="EB2486" s="1"/>
      <c r="EC2486" s="1"/>
    </row>
    <row r="2487" spans="1:133" ht="15" x14ac:dyDescent="0.2">
      <c r="A2487" s="134">
        <f t="shared" si="1126"/>
        <v>46540</v>
      </c>
      <c r="B2487" s="135">
        <f t="shared" si="1118"/>
        <v>479.25606976</v>
      </c>
      <c r="C2487" s="220">
        <f t="shared" si="1117"/>
        <v>303.66792984728005</v>
      </c>
      <c r="D2487" s="136">
        <f t="shared" si="1127"/>
        <v>6997.15</v>
      </c>
      <c r="E2487" s="137">
        <f t="shared" si="1139"/>
        <v>7036.33</v>
      </c>
      <c r="F2487" s="138">
        <f t="shared" si="1140"/>
        <v>46497</v>
      </c>
      <c r="G2487" s="139">
        <f t="shared" si="1119"/>
        <v>5.5994226220676957E-3</v>
      </c>
      <c r="H2487" s="140">
        <f t="shared" si="1132"/>
        <v>46559</v>
      </c>
      <c r="I2487" s="140">
        <f t="shared" si="1120"/>
        <v>46559</v>
      </c>
      <c r="J2487" s="141">
        <f t="shared" si="1128"/>
        <v>21</v>
      </c>
      <c r="K2487" s="141">
        <f t="shared" si="1142"/>
        <v>8</v>
      </c>
      <c r="L2487" s="8">
        <f t="shared" si="1129"/>
        <v>1.0021294199999999</v>
      </c>
      <c r="M2487" s="142">
        <f t="shared" si="1141"/>
        <v>1.00559942</v>
      </c>
      <c r="N2487" s="142">
        <f t="shared" si="1136"/>
        <v>1.5710922792333968</v>
      </c>
      <c r="O2487" s="135">
        <f t="shared" si="1138"/>
        <v>1.5744377899999999</v>
      </c>
      <c r="P2487" s="135">
        <f t="shared" si="1121"/>
        <v>478.10626436000001</v>
      </c>
      <c r="Q2487" s="190">
        <f t="shared" si="1133"/>
        <v>0</v>
      </c>
      <c r="R2487" s="191">
        <f t="shared" si="1130"/>
        <v>0</v>
      </c>
      <c r="S2487" s="135">
        <f t="shared" si="1122"/>
        <v>0</v>
      </c>
      <c r="T2487" s="145">
        <f t="shared" si="1131"/>
        <v>7.8600000000000003E-2</v>
      </c>
      <c r="U2487" s="143">
        <f t="shared" si="1137"/>
        <v>8</v>
      </c>
      <c r="V2487" s="143">
        <v>252</v>
      </c>
      <c r="W2487" s="142">
        <f t="shared" si="1123"/>
        <v>1.0024049159999999</v>
      </c>
      <c r="X2487" s="135">
        <f t="shared" si="1124"/>
        <v>1.1498054</v>
      </c>
      <c r="Y2487" s="135">
        <f t="shared" si="1125"/>
        <v>0</v>
      </c>
      <c r="Z2487" s="148" t="str">
        <f t="shared" si="1134"/>
        <v>A+J=</v>
      </c>
      <c r="AA2487" s="140">
        <f t="shared" si="1135"/>
        <v>46559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4"/>
      <c r="DX2487" s="1"/>
      <c r="DY2487" s="1"/>
      <c r="DZ2487" s="1"/>
      <c r="EA2487" s="1"/>
      <c r="EB2487" s="1"/>
      <c r="EC2487" s="1"/>
    </row>
    <row r="2488" spans="1:133" ht="15" x14ac:dyDescent="0.2">
      <c r="A2488" s="134">
        <f t="shared" si="1126"/>
        <v>46541</v>
      </c>
      <c r="B2488" s="135">
        <f t="shared" si="1118"/>
        <v>479.52747958999998</v>
      </c>
      <c r="C2488" s="220">
        <f t="shared" si="1117"/>
        <v>303.66792984728005</v>
      </c>
      <c r="D2488" s="136">
        <f t="shared" si="1127"/>
        <v>6997.15</v>
      </c>
      <c r="E2488" s="137">
        <f t="shared" si="1139"/>
        <v>7036.33</v>
      </c>
      <c r="F2488" s="138">
        <f t="shared" si="1140"/>
        <v>46497</v>
      </c>
      <c r="G2488" s="139">
        <f t="shared" si="1119"/>
        <v>5.5994226220676957E-3</v>
      </c>
      <c r="H2488" s="140">
        <f t="shared" si="1132"/>
        <v>46559</v>
      </c>
      <c r="I2488" s="140">
        <f t="shared" si="1120"/>
        <v>46559</v>
      </c>
      <c r="J2488" s="141">
        <f t="shared" si="1128"/>
        <v>21</v>
      </c>
      <c r="K2488" s="141">
        <f t="shared" si="1142"/>
        <v>9</v>
      </c>
      <c r="L2488" s="8">
        <f t="shared" si="1129"/>
        <v>1.0023959200000001</v>
      </c>
      <c r="M2488" s="142">
        <f t="shared" si="1141"/>
        <v>1.00559942</v>
      </c>
      <c r="N2488" s="142">
        <f t="shared" si="1136"/>
        <v>1.5710922792333968</v>
      </c>
      <c r="O2488" s="135">
        <f t="shared" si="1138"/>
        <v>1.5748564899999999</v>
      </c>
      <c r="P2488" s="135">
        <f t="shared" si="1121"/>
        <v>478.23341011999997</v>
      </c>
      <c r="Q2488" s="190">
        <f t="shared" si="1133"/>
        <v>0</v>
      </c>
      <c r="R2488" s="191">
        <f t="shared" si="1130"/>
        <v>0</v>
      </c>
      <c r="S2488" s="135">
        <f t="shared" si="1122"/>
        <v>0</v>
      </c>
      <c r="T2488" s="145">
        <f t="shared" si="1131"/>
        <v>7.8600000000000003E-2</v>
      </c>
      <c r="U2488" s="143">
        <f t="shared" si="1137"/>
        <v>9</v>
      </c>
      <c r="V2488" s="143">
        <v>252</v>
      </c>
      <c r="W2488" s="142">
        <f t="shared" si="1123"/>
        <v>1.002705937</v>
      </c>
      <c r="X2488" s="135">
        <f t="shared" si="1124"/>
        <v>1.2940694699999999</v>
      </c>
      <c r="Y2488" s="135">
        <f t="shared" si="1125"/>
        <v>0</v>
      </c>
      <c r="Z2488" s="148" t="str">
        <f t="shared" si="1134"/>
        <v>A+J=</v>
      </c>
      <c r="AA2488" s="140">
        <f t="shared" si="1135"/>
        <v>46559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4"/>
      <c r="DX2488" s="1"/>
      <c r="DY2488" s="1"/>
      <c r="DZ2488" s="1"/>
      <c r="EA2488" s="1"/>
      <c r="EB2488" s="1"/>
      <c r="EC2488" s="1"/>
    </row>
    <row r="2489" spans="1:133" ht="15" x14ac:dyDescent="0.2">
      <c r="A2489" s="134">
        <f t="shared" si="1126"/>
        <v>46542</v>
      </c>
      <c r="B2489" s="135">
        <f t="shared" si="1118"/>
        <v>479.79903948999998</v>
      </c>
      <c r="C2489" s="220">
        <f t="shared" si="1117"/>
        <v>303.66792984728005</v>
      </c>
      <c r="D2489" s="136">
        <f t="shared" si="1127"/>
        <v>6997.15</v>
      </c>
      <c r="E2489" s="137">
        <f t="shared" si="1139"/>
        <v>7036.33</v>
      </c>
      <c r="F2489" s="138">
        <f t="shared" si="1140"/>
        <v>46497</v>
      </c>
      <c r="G2489" s="139">
        <f t="shared" si="1119"/>
        <v>5.5994226220676957E-3</v>
      </c>
      <c r="H2489" s="140">
        <f t="shared" si="1132"/>
        <v>46559</v>
      </c>
      <c r="I2489" s="140">
        <f t="shared" si="1120"/>
        <v>46559</v>
      </c>
      <c r="J2489" s="141">
        <f t="shared" si="1128"/>
        <v>21</v>
      </c>
      <c r="K2489" s="141">
        <f t="shared" si="1142"/>
        <v>10</v>
      </c>
      <c r="L2489" s="8">
        <f t="shared" si="1129"/>
        <v>1.0026624900000001</v>
      </c>
      <c r="M2489" s="142">
        <f t="shared" si="1141"/>
        <v>1.00559942</v>
      </c>
      <c r="N2489" s="142">
        <f t="shared" si="1136"/>
        <v>1.5710922792333968</v>
      </c>
      <c r="O2489" s="135">
        <f t="shared" si="1138"/>
        <v>1.57527529</v>
      </c>
      <c r="P2489" s="135">
        <f t="shared" si="1121"/>
        <v>478.36058624999998</v>
      </c>
      <c r="Q2489" s="190">
        <f t="shared" si="1133"/>
        <v>0</v>
      </c>
      <c r="R2489" s="191">
        <f t="shared" si="1130"/>
        <v>0</v>
      </c>
      <c r="S2489" s="135">
        <f t="shared" si="1122"/>
        <v>0</v>
      </c>
      <c r="T2489" s="145">
        <f t="shared" si="1131"/>
        <v>7.8600000000000003E-2</v>
      </c>
      <c r="U2489" s="143">
        <f t="shared" si="1137"/>
        <v>10</v>
      </c>
      <c r="V2489" s="143">
        <v>252</v>
      </c>
      <c r="W2489" s="142">
        <f t="shared" si="1123"/>
        <v>1.003007048</v>
      </c>
      <c r="X2489" s="135">
        <f t="shared" si="1124"/>
        <v>1.4384532400000001</v>
      </c>
      <c r="Y2489" s="135">
        <f t="shared" si="1125"/>
        <v>0</v>
      </c>
      <c r="Z2489" s="148" t="str">
        <f t="shared" si="1134"/>
        <v>A+J=</v>
      </c>
      <c r="AA2489" s="140">
        <f t="shared" si="1135"/>
        <v>46559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4"/>
      <c r="DX2489" s="1"/>
      <c r="DY2489" s="1"/>
      <c r="DZ2489" s="1"/>
      <c r="EA2489" s="1"/>
      <c r="EB2489" s="1"/>
      <c r="EC2489" s="1"/>
    </row>
    <row r="2490" spans="1:133" ht="15" x14ac:dyDescent="0.2">
      <c r="A2490" s="134">
        <f t="shared" si="1126"/>
        <v>46543</v>
      </c>
      <c r="B2490" s="135">
        <f t="shared" si="1118"/>
        <v>480.07075608000002</v>
      </c>
      <c r="C2490" s="220">
        <f t="shared" si="1117"/>
        <v>303.66792984728005</v>
      </c>
      <c r="D2490" s="136">
        <f t="shared" si="1127"/>
        <v>6997.15</v>
      </c>
      <c r="E2490" s="137">
        <f t="shared" si="1139"/>
        <v>7036.33</v>
      </c>
      <c r="F2490" s="138">
        <f t="shared" si="1140"/>
        <v>46497</v>
      </c>
      <c r="G2490" s="139">
        <f t="shared" si="1119"/>
        <v>5.5994226220676957E-3</v>
      </c>
      <c r="H2490" s="140">
        <f t="shared" si="1132"/>
        <v>46559</v>
      </c>
      <c r="I2490" s="140">
        <f t="shared" si="1120"/>
        <v>46559</v>
      </c>
      <c r="J2490" s="141">
        <f t="shared" si="1128"/>
        <v>21</v>
      </c>
      <c r="K2490" s="141">
        <f t="shared" si="1142"/>
        <v>11</v>
      </c>
      <c r="L2490" s="8">
        <f t="shared" si="1129"/>
        <v>1.0029291300000001</v>
      </c>
      <c r="M2490" s="142">
        <f t="shared" si="1141"/>
        <v>1.00559942</v>
      </c>
      <c r="N2490" s="142">
        <f t="shared" si="1136"/>
        <v>1.5710922792333968</v>
      </c>
      <c r="O2490" s="135">
        <f t="shared" si="1138"/>
        <v>1.57569421</v>
      </c>
      <c r="P2490" s="135">
        <f t="shared" si="1121"/>
        <v>478.48779882000002</v>
      </c>
      <c r="Q2490" s="190">
        <f t="shared" si="1133"/>
        <v>0</v>
      </c>
      <c r="R2490" s="191">
        <f t="shared" si="1130"/>
        <v>0</v>
      </c>
      <c r="S2490" s="135">
        <f t="shared" si="1122"/>
        <v>0</v>
      </c>
      <c r="T2490" s="145">
        <f t="shared" si="1131"/>
        <v>7.8600000000000003E-2</v>
      </c>
      <c r="U2490" s="143">
        <f t="shared" si="1137"/>
        <v>11</v>
      </c>
      <c r="V2490" s="143">
        <v>252</v>
      </c>
      <c r="W2490" s="142">
        <f t="shared" si="1123"/>
        <v>1.0033082499999999</v>
      </c>
      <c r="X2490" s="135">
        <f t="shared" si="1124"/>
        <v>1.5829572599999999</v>
      </c>
      <c r="Y2490" s="135">
        <f t="shared" si="1125"/>
        <v>0</v>
      </c>
      <c r="Z2490" s="148" t="str">
        <f t="shared" si="1134"/>
        <v>A+J=</v>
      </c>
      <c r="AA2490" s="140">
        <f t="shared" si="1135"/>
        <v>46559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4"/>
      <c r="DX2490" s="1"/>
      <c r="DY2490" s="1"/>
      <c r="DZ2490" s="1"/>
      <c r="EA2490" s="1"/>
      <c r="EB2490" s="1"/>
      <c r="EC2490" s="1"/>
    </row>
    <row r="2491" spans="1:133" ht="15" x14ac:dyDescent="0.2">
      <c r="A2491" s="134">
        <f t="shared" si="1126"/>
        <v>46544</v>
      </c>
      <c r="B2491" s="135">
        <f t="shared" si="1118"/>
        <v>480.07075608000002</v>
      </c>
      <c r="C2491" s="220">
        <f t="shared" si="1117"/>
        <v>303.66792984728005</v>
      </c>
      <c r="D2491" s="136">
        <f t="shared" si="1127"/>
        <v>6997.15</v>
      </c>
      <c r="E2491" s="137">
        <f t="shared" si="1139"/>
        <v>7036.33</v>
      </c>
      <c r="F2491" s="138">
        <f t="shared" si="1140"/>
        <v>46497</v>
      </c>
      <c r="G2491" s="139">
        <f t="shared" si="1119"/>
        <v>5.5994226220676957E-3</v>
      </c>
      <c r="H2491" s="140">
        <f t="shared" si="1132"/>
        <v>46559</v>
      </c>
      <c r="I2491" s="140">
        <f t="shared" si="1120"/>
        <v>46559</v>
      </c>
      <c r="J2491" s="141">
        <f t="shared" si="1128"/>
        <v>21</v>
      </c>
      <c r="K2491" s="141">
        <f t="shared" si="1142"/>
        <v>11</v>
      </c>
      <c r="L2491" s="8">
        <f t="shared" si="1129"/>
        <v>1.0029291300000001</v>
      </c>
      <c r="M2491" s="142">
        <f t="shared" si="1141"/>
        <v>1.00559942</v>
      </c>
      <c r="N2491" s="142">
        <f t="shared" si="1136"/>
        <v>1.5710922792333968</v>
      </c>
      <c r="O2491" s="135">
        <f t="shared" si="1138"/>
        <v>1.57569421</v>
      </c>
      <c r="P2491" s="135">
        <f t="shared" si="1121"/>
        <v>478.48779882000002</v>
      </c>
      <c r="Q2491" s="190">
        <f t="shared" si="1133"/>
        <v>0</v>
      </c>
      <c r="R2491" s="191">
        <f t="shared" si="1130"/>
        <v>0</v>
      </c>
      <c r="S2491" s="135">
        <f t="shared" si="1122"/>
        <v>0</v>
      </c>
      <c r="T2491" s="145">
        <f t="shared" si="1131"/>
        <v>7.8600000000000003E-2</v>
      </c>
      <c r="U2491" s="143">
        <f t="shared" si="1137"/>
        <v>11</v>
      </c>
      <c r="V2491" s="143">
        <v>252</v>
      </c>
      <c r="W2491" s="142">
        <f t="shared" si="1123"/>
        <v>1.0033082499999999</v>
      </c>
      <c r="X2491" s="135">
        <f t="shared" si="1124"/>
        <v>1.5829572599999999</v>
      </c>
      <c r="Y2491" s="135">
        <f t="shared" si="1125"/>
        <v>0</v>
      </c>
      <c r="Z2491" s="148" t="str">
        <f t="shared" si="1134"/>
        <v>A+J=</v>
      </c>
      <c r="AA2491" s="140">
        <f t="shared" si="1135"/>
        <v>46559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4"/>
      <c r="DX2491" s="1"/>
      <c r="DY2491" s="1"/>
      <c r="DZ2491" s="1"/>
      <c r="EA2491" s="1"/>
      <c r="EB2491" s="1"/>
      <c r="EC2491" s="1"/>
    </row>
    <row r="2492" spans="1:133" ht="15" x14ac:dyDescent="0.2">
      <c r="A2492" s="134">
        <f t="shared" si="1126"/>
        <v>46545</v>
      </c>
      <c r="B2492" s="135">
        <f t="shared" si="1118"/>
        <v>480.07075608000002</v>
      </c>
      <c r="C2492" s="220">
        <f t="shared" si="1117"/>
        <v>303.66792984728005</v>
      </c>
      <c r="D2492" s="136">
        <f t="shared" si="1127"/>
        <v>6997.15</v>
      </c>
      <c r="E2492" s="137">
        <f t="shared" si="1139"/>
        <v>7036.33</v>
      </c>
      <c r="F2492" s="138">
        <f t="shared" si="1140"/>
        <v>46497</v>
      </c>
      <c r="G2492" s="139">
        <f t="shared" si="1119"/>
        <v>5.5994226220676957E-3</v>
      </c>
      <c r="H2492" s="140">
        <f t="shared" si="1132"/>
        <v>46559</v>
      </c>
      <c r="I2492" s="140">
        <f t="shared" si="1120"/>
        <v>46559</v>
      </c>
      <c r="J2492" s="141">
        <f t="shared" si="1128"/>
        <v>21</v>
      </c>
      <c r="K2492" s="141">
        <f t="shared" si="1142"/>
        <v>11</v>
      </c>
      <c r="L2492" s="8">
        <f t="shared" si="1129"/>
        <v>1.0029291300000001</v>
      </c>
      <c r="M2492" s="142">
        <f t="shared" si="1141"/>
        <v>1.00559942</v>
      </c>
      <c r="N2492" s="142">
        <f t="shared" si="1136"/>
        <v>1.5710922792333968</v>
      </c>
      <c r="O2492" s="135">
        <f t="shared" si="1138"/>
        <v>1.57569421</v>
      </c>
      <c r="P2492" s="135">
        <f t="shared" si="1121"/>
        <v>478.48779882000002</v>
      </c>
      <c r="Q2492" s="190">
        <f t="shared" si="1133"/>
        <v>0</v>
      </c>
      <c r="R2492" s="191">
        <f t="shared" si="1130"/>
        <v>0</v>
      </c>
      <c r="S2492" s="135">
        <f t="shared" si="1122"/>
        <v>0</v>
      </c>
      <c r="T2492" s="145">
        <f t="shared" si="1131"/>
        <v>7.8600000000000003E-2</v>
      </c>
      <c r="U2492" s="143">
        <f t="shared" si="1137"/>
        <v>11</v>
      </c>
      <c r="V2492" s="143">
        <v>252</v>
      </c>
      <c r="W2492" s="142">
        <f t="shared" si="1123"/>
        <v>1.0033082499999999</v>
      </c>
      <c r="X2492" s="135">
        <f t="shared" si="1124"/>
        <v>1.5829572599999999</v>
      </c>
      <c r="Y2492" s="135">
        <f t="shared" si="1125"/>
        <v>0</v>
      </c>
      <c r="Z2492" s="148" t="str">
        <f t="shared" si="1134"/>
        <v>A+J=</v>
      </c>
      <c r="AA2492" s="140">
        <f t="shared" si="1135"/>
        <v>46559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4"/>
      <c r="DX2492" s="1"/>
      <c r="DY2492" s="1"/>
      <c r="DZ2492" s="1"/>
      <c r="EA2492" s="1"/>
      <c r="EB2492" s="1"/>
      <c r="EC2492" s="1"/>
    </row>
    <row r="2493" spans="1:133" ht="15" x14ac:dyDescent="0.2">
      <c r="A2493" s="134">
        <f t="shared" si="1126"/>
        <v>46546</v>
      </c>
      <c r="B2493" s="135">
        <f t="shared" si="1118"/>
        <v>480.34262283999999</v>
      </c>
      <c r="C2493" s="220">
        <f t="shared" si="1117"/>
        <v>303.66792984728005</v>
      </c>
      <c r="D2493" s="136">
        <f t="shared" si="1127"/>
        <v>6997.15</v>
      </c>
      <c r="E2493" s="137">
        <f t="shared" si="1139"/>
        <v>7036.33</v>
      </c>
      <c r="F2493" s="138">
        <f t="shared" si="1140"/>
        <v>46497</v>
      </c>
      <c r="G2493" s="139">
        <f t="shared" si="1119"/>
        <v>5.5994226220676957E-3</v>
      </c>
      <c r="H2493" s="140">
        <f t="shared" si="1132"/>
        <v>46559</v>
      </c>
      <c r="I2493" s="140">
        <f t="shared" si="1120"/>
        <v>46559</v>
      </c>
      <c r="J2493" s="141">
        <f t="shared" si="1128"/>
        <v>21</v>
      </c>
      <c r="K2493" s="141">
        <f t="shared" si="1142"/>
        <v>12</v>
      </c>
      <c r="L2493" s="8">
        <f t="shared" si="1129"/>
        <v>1.0031958400000001</v>
      </c>
      <c r="M2493" s="142">
        <f t="shared" si="1141"/>
        <v>1.00559942</v>
      </c>
      <c r="N2493" s="142">
        <f t="shared" si="1136"/>
        <v>1.5710922792333968</v>
      </c>
      <c r="O2493" s="135">
        <f t="shared" si="1138"/>
        <v>1.57611323</v>
      </c>
      <c r="P2493" s="135">
        <f t="shared" si="1121"/>
        <v>478.61504174999999</v>
      </c>
      <c r="Q2493" s="190">
        <f t="shared" si="1133"/>
        <v>0</v>
      </c>
      <c r="R2493" s="191">
        <f t="shared" si="1130"/>
        <v>0</v>
      </c>
      <c r="S2493" s="135">
        <f t="shared" si="1122"/>
        <v>0</v>
      </c>
      <c r="T2493" s="145">
        <f t="shared" si="1131"/>
        <v>7.8600000000000003E-2</v>
      </c>
      <c r="U2493" s="143">
        <f t="shared" si="1137"/>
        <v>12</v>
      </c>
      <c r="V2493" s="143">
        <v>252</v>
      </c>
      <c r="W2493" s="142">
        <f t="shared" si="1123"/>
        <v>1.003609542</v>
      </c>
      <c r="X2493" s="135">
        <f t="shared" si="1124"/>
        <v>1.7275810899999999</v>
      </c>
      <c r="Y2493" s="135">
        <f t="shared" si="1125"/>
        <v>0</v>
      </c>
      <c r="Z2493" s="148" t="str">
        <f t="shared" si="1134"/>
        <v>A+J=</v>
      </c>
      <c r="AA2493" s="140">
        <f t="shared" si="1135"/>
        <v>46559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4"/>
      <c r="DX2493" s="1"/>
      <c r="DY2493" s="1"/>
      <c r="DZ2493" s="1"/>
      <c r="EA2493" s="1"/>
      <c r="EB2493" s="1"/>
      <c r="EC2493" s="1"/>
    </row>
    <row r="2494" spans="1:133" ht="15" x14ac:dyDescent="0.2">
      <c r="A2494" s="134">
        <f t="shared" si="1126"/>
        <v>46547</v>
      </c>
      <c r="B2494" s="135">
        <f t="shared" si="1118"/>
        <v>480.61464596000002</v>
      </c>
      <c r="C2494" s="220">
        <f t="shared" si="1117"/>
        <v>303.66792984728005</v>
      </c>
      <c r="D2494" s="136">
        <f t="shared" si="1127"/>
        <v>6997.15</v>
      </c>
      <c r="E2494" s="137">
        <f t="shared" si="1139"/>
        <v>7036.33</v>
      </c>
      <c r="F2494" s="138">
        <f t="shared" si="1140"/>
        <v>46497</v>
      </c>
      <c r="G2494" s="139">
        <f t="shared" si="1119"/>
        <v>5.5994226220676957E-3</v>
      </c>
      <c r="H2494" s="140">
        <f t="shared" si="1132"/>
        <v>46559</v>
      </c>
      <c r="I2494" s="140">
        <f t="shared" si="1120"/>
        <v>46559</v>
      </c>
      <c r="J2494" s="141">
        <f t="shared" si="1128"/>
        <v>21</v>
      </c>
      <c r="K2494" s="141">
        <f t="shared" si="1142"/>
        <v>13</v>
      </c>
      <c r="L2494" s="8">
        <f t="shared" si="1129"/>
        <v>1.0034626200000001</v>
      </c>
      <c r="M2494" s="142">
        <f t="shared" si="1141"/>
        <v>1.00559942</v>
      </c>
      <c r="N2494" s="142">
        <f t="shared" si="1136"/>
        <v>1.5710922792333968</v>
      </c>
      <c r="O2494" s="135">
        <f t="shared" si="1138"/>
        <v>1.57653237</v>
      </c>
      <c r="P2494" s="135">
        <f t="shared" si="1121"/>
        <v>478.74232112999999</v>
      </c>
      <c r="Q2494" s="190">
        <f t="shared" si="1133"/>
        <v>0</v>
      </c>
      <c r="R2494" s="191">
        <f t="shared" si="1130"/>
        <v>0</v>
      </c>
      <c r="S2494" s="135">
        <f t="shared" si="1122"/>
        <v>0</v>
      </c>
      <c r="T2494" s="145">
        <f t="shared" si="1131"/>
        <v>7.8600000000000003E-2</v>
      </c>
      <c r="U2494" s="143">
        <f t="shared" si="1137"/>
        <v>13</v>
      </c>
      <c r="V2494" s="143">
        <v>252</v>
      </c>
      <c r="W2494" s="142">
        <f t="shared" si="1123"/>
        <v>1.0039109239999999</v>
      </c>
      <c r="X2494" s="135">
        <f t="shared" si="1124"/>
        <v>1.8723248299999999</v>
      </c>
      <c r="Y2494" s="135">
        <f t="shared" si="1125"/>
        <v>0</v>
      </c>
      <c r="Z2494" s="148" t="str">
        <f t="shared" si="1134"/>
        <v>A+J=</v>
      </c>
      <c r="AA2494" s="140">
        <f t="shared" si="1135"/>
        <v>46559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4"/>
      <c r="DX2494" s="1"/>
      <c r="DY2494" s="1"/>
      <c r="DZ2494" s="1"/>
      <c r="EA2494" s="1"/>
      <c r="EB2494" s="1"/>
      <c r="EC2494" s="1"/>
    </row>
    <row r="2495" spans="1:133" ht="15" x14ac:dyDescent="0.2">
      <c r="A2495" s="134">
        <f t="shared" si="1126"/>
        <v>46548</v>
      </c>
      <c r="B2495" s="135">
        <f t="shared" si="1118"/>
        <v>480.88682290999998</v>
      </c>
      <c r="C2495" s="220">
        <f t="shared" si="1117"/>
        <v>303.66792984728005</v>
      </c>
      <c r="D2495" s="136">
        <f t="shared" si="1127"/>
        <v>6997.15</v>
      </c>
      <c r="E2495" s="137">
        <f t="shared" si="1139"/>
        <v>7036.33</v>
      </c>
      <c r="F2495" s="138">
        <f t="shared" si="1140"/>
        <v>46497</v>
      </c>
      <c r="G2495" s="139">
        <f t="shared" si="1119"/>
        <v>5.5994226220676957E-3</v>
      </c>
      <c r="H2495" s="140">
        <f t="shared" si="1132"/>
        <v>46559</v>
      </c>
      <c r="I2495" s="140">
        <f t="shared" si="1120"/>
        <v>46559</v>
      </c>
      <c r="J2495" s="141">
        <f t="shared" si="1128"/>
        <v>21</v>
      </c>
      <c r="K2495" s="141">
        <f t="shared" si="1142"/>
        <v>14</v>
      </c>
      <c r="L2495" s="8">
        <f t="shared" si="1129"/>
        <v>1.0037294699999999</v>
      </c>
      <c r="M2495" s="142">
        <f t="shared" si="1141"/>
        <v>1.00559942</v>
      </c>
      <c r="N2495" s="142">
        <f t="shared" si="1136"/>
        <v>1.5710922792333968</v>
      </c>
      <c r="O2495" s="135">
        <f t="shared" si="1138"/>
        <v>1.57695162</v>
      </c>
      <c r="P2495" s="135">
        <f t="shared" si="1121"/>
        <v>478.86963391</v>
      </c>
      <c r="Q2495" s="190">
        <f t="shared" si="1133"/>
        <v>0</v>
      </c>
      <c r="R2495" s="191">
        <f t="shared" si="1130"/>
        <v>0</v>
      </c>
      <c r="S2495" s="135">
        <f t="shared" si="1122"/>
        <v>0</v>
      </c>
      <c r="T2495" s="145">
        <f t="shared" si="1131"/>
        <v>7.8600000000000003E-2</v>
      </c>
      <c r="U2495" s="143">
        <f t="shared" si="1137"/>
        <v>14</v>
      </c>
      <c r="V2495" s="143">
        <v>252</v>
      </c>
      <c r="W2495" s="142">
        <f t="shared" si="1123"/>
        <v>1.0042123970000001</v>
      </c>
      <c r="X2495" s="135">
        <f t="shared" si="1124"/>
        <v>2.0171890000000001</v>
      </c>
      <c r="Y2495" s="135">
        <f t="shared" si="1125"/>
        <v>0</v>
      </c>
      <c r="Z2495" s="148" t="str">
        <f t="shared" si="1134"/>
        <v>A+J=</v>
      </c>
      <c r="AA2495" s="140">
        <f t="shared" si="1135"/>
        <v>46559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4"/>
      <c r="DX2495" s="1"/>
      <c r="DY2495" s="1"/>
      <c r="DZ2495" s="1"/>
      <c r="EA2495" s="1"/>
      <c r="EB2495" s="1"/>
      <c r="EC2495" s="1"/>
    </row>
    <row r="2496" spans="1:133" ht="15" x14ac:dyDescent="0.2">
      <c r="A2496" s="134">
        <f t="shared" si="1126"/>
        <v>46549</v>
      </c>
      <c r="B2496" s="135">
        <f t="shared" si="1118"/>
        <v>481.15915073000002</v>
      </c>
      <c r="C2496" s="220">
        <f t="shared" si="1117"/>
        <v>303.66792984728005</v>
      </c>
      <c r="D2496" s="136">
        <f t="shared" si="1127"/>
        <v>6997.15</v>
      </c>
      <c r="E2496" s="137">
        <f t="shared" si="1139"/>
        <v>7036.33</v>
      </c>
      <c r="F2496" s="138">
        <f t="shared" si="1140"/>
        <v>46497</v>
      </c>
      <c r="G2496" s="139">
        <f t="shared" si="1119"/>
        <v>5.5994226220676957E-3</v>
      </c>
      <c r="H2496" s="140">
        <f t="shared" si="1132"/>
        <v>46559</v>
      </c>
      <c r="I2496" s="140">
        <f t="shared" si="1120"/>
        <v>46559</v>
      </c>
      <c r="J2496" s="141">
        <f t="shared" si="1128"/>
        <v>21</v>
      </c>
      <c r="K2496" s="141">
        <f t="shared" si="1142"/>
        <v>15</v>
      </c>
      <c r="L2496" s="8">
        <f t="shared" si="1129"/>
        <v>1.00399639</v>
      </c>
      <c r="M2496" s="142">
        <f t="shared" si="1141"/>
        <v>1.00559942</v>
      </c>
      <c r="N2496" s="142">
        <f t="shared" si="1136"/>
        <v>1.5710922792333968</v>
      </c>
      <c r="O2496" s="135">
        <f t="shared" si="1138"/>
        <v>1.57737097</v>
      </c>
      <c r="P2496" s="135">
        <f t="shared" si="1121"/>
        <v>478.99697706000001</v>
      </c>
      <c r="Q2496" s="190">
        <f t="shared" si="1133"/>
        <v>0</v>
      </c>
      <c r="R2496" s="191">
        <f t="shared" si="1130"/>
        <v>0</v>
      </c>
      <c r="S2496" s="135">
        <f t="shared" si="1122"/>
        <v>0</v>
      </c>
      <c r="T2496" s="145">
        <f t="shared" si="1131"/>
        <v>7.8600000000000003E-2</v>
      </c>
      <c r="U2496" s="143">
        <f t="shared" si="1137"/>
        <v>15</v>
      </c>
      <c r="V2496" s="143">
        <v>252</v>
      </c>
      <c r="W2496" s="142">
        <f t="shared" si="1123"/>
        <v>1.004513961</v>
      </c>
      <c r="X2496" s="135">
        <f t="shared" si="1124"/>
        <v>2.16217367</v>
      </c>
      <c r="Y2496" s="135">
        <f t="shared" si="1125"/>
        <v>0</v>
      </c>
      <c r="Z2496" s="148" t="str">
        <f t="shared" si="1134"/>
        <v>A+J=</v>
      </c>
      <c r="AA2496" s="140">
        <f t="shared" si="1135"/>
        <v>46559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4"/>
      <c r="DX2496" s="1"/>
      <c r="DY2496" s="1"/>
      <c r="DZ2496" s="1"/>
      <c r="EA2496" s="1"/>
      <c r="EB2496" s="1"/>
      <c r="EC2496" s="1"/>
    </row>
    <row r="2497" spans="1:133" ht="15" x14ac:dyDescent="0.2">
      <c r="A2497" s="134">
        <f t="shared" si="1126"/>
        <v>46550</v>
      </c>
      <c r="B2497" s="135">
        <f t="shared" si="1118"/>
        <v>481.43163506999997</v>
      </c>
      <c r="C2497" s="220">
        <f t="shared" si="1117"/>
        <v>303.66792984728005</v>
      </c>
      <c r="D2497" s="136">
        <f t="shared" si="1127"/>
        <v>6997.15</v>
      </c>
      <c r="E2497" s="137">
        <f t="shared" si="1139"/>
        <v>7036.33</v>
      </c>
      <c r="F2497" s="138">
        <f t="shared" si="1140"/>
        <v>46497</v>
      </c>
      <c r="G2497" s="139">
        <f t="shared" si="1119"/>
        <v>5.5994226220676957E-3</v>
      </c>
      <c r="H2497" s="140">
        <f t="shared" si="1132"/>
        <v>46559</v>
      </c>
      <c r="I2497" s="140">
        <f t="shared" si="1120"/>
        <v>46559</v>
      </c>
      <c r="J2497" s="141">
        <f t="shared" si="1128"/>
        <v>21</v>
      </c>
      <c r="K2497" s="141">
        <f t="shared" si="1142"/>
        <v>16</v>
      </c>
      <c r="L2497" s="8">
        <f t="shared" si="1129"/>
        <v>1.00426338</v>
      </c>
      <c r="M2497" s="142">
        <f t="shared" si="1141"/>
        <v>1.00559942</v>
      </c>
      <c r="N2497" s="142">
        <f t="shared" si="1136"/>
        <v>1.5710922792333968</v>
      </c>
      <c r="O2497" s="135">
        <f t="shared" si="1138"/>
        <v>1.57779044</v>
      </c>
      <c r="P2497" s="135">
        <f t="shared" si="1121"/>
        <v>479.12435663999997</v>
      </c>
      <c r="Q2497" s="190">
        <f t="shared" si="1133"/>
        <v>0</v>
      </c>
      <c r="R2497" s="191">
        <f t="shared" si="1130"/>
        <v>0</v>
      </c>
      <c r="S2497" s="135">
        <f t="shared" si="1122"/>
        <v>0</v>
      </c>
      <c r="T2497" s="145">
        <f t="shared" si="1131"/>
        <v>7.8600000000000003E-2</v>
      </c>
      <c r="U2497" s="143">
        <f t="shared" si="1137"/>
        <v>16</v>
      </c>
      <c r="V2497" s="143">
        <v>252</v>
      </c>
      <c r="W2497" s="142">
        <f t="shared" si="1123"/>
        <v>1.0048156150000001</v>
      </c>
      <c r="X2497" s="135">
        <f t="shared" si="1124"/>
        <v>2.3072784300000002</v>
      </c>
      <c r="Y2497" s="135">
        <f t="shared" si="1125"/>
        <v>0</v>
      </c>
      <c r="Z2497" s="148" t="str">
        <f t="shared" si="1134"/>
        <v>A+J=</v>
      </c>
      <c r="AA2497" s="140">
        <f t="shared" si="1135"/>
        <v>46559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4"/>
      <c r="DX2497" s="1"/>
      <c r="DY2497" s="1"/>
      <c r="DZ2497" s="1"/>
      <c r="EA2497" s="1"/>
      <c r="EB2497" s="1"/>
      <c r="EC2497" s="1"/>
    </row>
    <row r="2498" spans="1:133" ht="15" x14ac:dyDescent="0.2">
      <c r="A2498" s="134">
        <f t="shared" si="1126"/>
        <v>46551</v>
      </c>
      <c r="B2498" s="135">
        <f t="shared" si="1118"/>
        <v>481.43163506999997</v>
      </c>
      <c r="C2498" s="220">
        <f t="shared" si="1117"/>
        <v>303.66792984728005</v>
      </c>
      <c r="D2498" s="136">
        <f t="shared" si="1127"/>
        <v>6997.15</v>
      </c>
      <c r="E2498" s="137">
        <f t="shared" si="1139"/>
        <v>7036.33</v>
      </c>
      <c r="F2498" s="138">
        <f t="shared" si="1140"/>
        <v>46497</v>
      </c>
      <c r="G2498" s="139">
        <f t="shared" si="1119"/>
        <v>5.5994226220676957E-3</v>
      </c>
      <c r="H2498" s="140">
        <f t="shared" si="1132"/>
        <v>46559</v>
      </c>
      <c r="I2498" s="140">
        <f t="shared" si="1120"/>
        <v>46559</v>
      </c>
      <c r="J2498" s="141">
        <f t="shared" si="1128"/>
        <v>21</v>
      </c>
      <c r="K2498" s="141">
        <f t="shared" si="1142"/>
        <v>16</v>
      </c>
      <c r="L2498" s="8">
        <f t="shared" si="1129"/>
        <v>1.00426338</v>
      </c>
      <c r="M2498" s="142">
        <f t="shared" si="1141"/>
        <v>1.00559942</v>
      </c>
      <c r="N2498" s="142">
        <f t="shared" si="1136"/>
        <v>1.5710922792333968</v>
      </c>
      <c r="O2498" s="135">
        <f t="shared" si="1138"/>
        <v>1.57779044</v>
      </c>
      <c r="P2498" s="135">
        <f t="shared" si="1121"/>
        <v>479.12435663999997</v>
      </c>
      <c r="Q2498" s="190">
        <f t="shared" si="1133"/>
        <v>0</v>
      </c>
      <c r="R2498" s="191">
        <f t="shared" si="1130"/>
        <v>0</v>
      </c>
      <c r="S2498" s="135">
        <f t="shared" si="1122"/>
        <v>0</v>
      </c>
      <c r="T2498" s="145">
        <f t="shared" si="1131"/>
        <v>7.8600000000000003E-2</v>
      </c>
      <c r="U2498" s="143">
        <f t="shared" si="1137"/>
        <v>16</v>
      </c>
      <c r="V2498" s="143">
        <v>252</v>
      </c>
      <c r="W2498" s="142">
        <f t="shared" si="1123"/>
        <v>1.0048156150000001</v>
      </c>
      <c r="X2498" s="135">
        <f t="shared" si="1124"/>
        <v>2.3072784300000002</v>
      </c>
      <c r="Y2498" s="135">
        <f t="shared" si="1125"/>
        <v>0</v>
      </c>
      <c r="Z2498" s="148" t="str">
        <f t="shared" si="1134"/>
        <v>A+J=</v>
      </c>
      <c r="AA2498" s="140">
        <f t="shared" si="1135"/>
        <v>46559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4"/>
      <c r="DX2498" s="1"/>
      <c r="DY2498" s="1"/>
      <c r="DZ2498" s="1"/>
      <c r="EA2498" s="1"/>
      <c r="EB2498" s="1"/>
      <c r="EC2498" s="1"/>
    </row>
    <row r="2499" spans="1:133" ht="15" x14ac:dyDescent="0.2">
      <c r="A2499" s="134">
        <f t="shared" si="1126"/>
        <v>46552</v>
      </c>
      <c r="B2499" s="135">
        <f t="shared" si="1118"/>
        <v>481.43163506999997</v>
      </c>
      <c r="C2499" s="220">
        <f t="shared" si="1117"/>
        <v>303.66792984728005</v>
      </c>
      <c r="D2499" s="136">
        <f t="shared" si="1127"/>
        <v>6997.15</v>
      </c>
      <c r="E2499" s="137">
        <f t="shared" si="1139"/>
        <v>7036.33</v>
      </c>
      <c r="F2499" s="138">
        <f t="shared" si="1140"/>
        <v>46497</v>
      </c>
      <c r="G2499" s="139">
        <f t="shared" si="1119"/>
        <v>5.5994226220676957E-3</v>
      </c>
      <c r="H2499" s="140">
        <f t="shared" si="1132"/>
        <v>46559</v>
      </c>
      <c r="I2499" s="140">
        <f t="shared" si="1120"/>
        <v>46559</v>
      </c>
      <c r="J2499" s="141">
        <f t="shared" si="1128"/>
        <v>21</v>
      </c>
      <c r="K2499" s="141">
        <f t="shared" si="1142"/>
        <v>16</v>
      </c>
      <c r="L2499" s="8">
        <f t="shared" si="1129"/>
        <v>1.00426338</v>
      </c>
      <c r="M2499" s="142">
        <f t="shared" si="1141"/>
        <v>1.00559942</v>
      </c>
      <c r="N2499" s="142">
        <f t="shared" si="1136"/>
        <v>1.5710922792333968</v>
      </c>
      <c r="O2499" s="135">
        <f t="shared" si="1138"/>
        <v>1.57779044</v>
      </c>
      <c r="P2499" s="135">
        <f t="shared" si="1121"/>
        <v>479.12435663999997</v>
      </c>
      <c r="Q2499" s="190">
        <f t="shared" si="1133"/>
        <v>0</v>
      </c>
      <c r="R2499" s="191">
        <f t="shared" si="1130"/>
        <v>0</v>
      </c>
      <c r="S2499" s="135">
        <f t="shared" si="1122"/>
        <v>0</v>
      </c>
      <c r="T2499" s="145">
        <f t="shared" si="1131"/>
        <v>7.8600000000000003E-2</v>
      </c>
      <c r="U2499" s="143">
        <f t="shared" si="1137"/>
        <v>16</v>
      </c>
      <c r="V2499" s="143">
        <v>252</v>
      </c>
      <c r="W2499" s="142">
        <f t="shared" si="1123"/>
        <v>1.0048156150000001</v>
      </c>
      <c r="X2499" s="135">
        <f t="shared" si="1124"/>
        <v>2.3072784300000002</v>
      </c>
      <c r="Y2499" s="135">
        <f t="shared" si="1125"/>
        <v>0</v>
      </c>
      <c r="Z2499" s="148" t="str">
        <f t="shared" si="1134"/>
        <v>A+J=</v>
      </c>
      <c r="AA2499" s="140">
        <f t="shared" si="1135"/>
        <v>46559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4"/>
      <c r="DX2499" s="1"/>
      <c r="DY2499" s="1"/>
      <c r="DZ2499" s="1"/>
      <c r="EA2499" s="1"/>
      <c r="EB2499" s="1"/>
      <c r="EC2499" s="1"/>
    </row>
    <row r="2500" spans="1:133" ht="15" x14ac:dyDescent="0.2">
      <c r="A2500" s="134">
        <f t="shared" si="1126"/>
        <v>46553</v>
      </c>
      <c r="B2500" s="135">
        <f t="shared" si="1118"/>
        <v>481.70427652000001</v>
      </c>
      <c r="C2500" s="220">
        <f t="shared" si="1117"/>
        <v>303.66792984728005</v>
      </c>
      <c r="D2500" s="136">
        <f t="shared" si="1127"/>
        <v>6997.15</v>
      </c>
      <c r="E2500" s="137">
        <f t="shared" si="1139"/>
        <v>7036.33</v>
      </c>
      <c r="F2500" s="138">
        <f t="shared" si="1140"/>
        <v>46497</v>
      </c>
      <c r="G2500" s="139">
        <f t="shared" si="1119"/>
        <v>5.5994226220676957E-3</v>
      </c>
      <c r="H2500" s="140">
        <f t="shared" si="1132"/>
        <v>46559</v>
      </c>
      <c r="I2500" s="140">
        <f t="shared" si="1120"/>
        <v>46559</v>
      </c>
      <c r="J2500" s="141">
        <f t="shared" si="1128"/>
        <v>21</v>
      </c>
      <c r="K2500" s="141">
        <f t="shared" si="1142"/>
        <v>17</v>
      </c>
      <c r="L2500" s="8">
        <f t="shared" si="1129"/>
        <v>1.0045304500000001</v>
      </c>
      <c r="M2500" s="142">
        <f t="shared" si="1141"/>
        <v>1.00559942</v>
      </c>
      <c r="N2500" s="142">
        <f t="shared" si="1136"/>
        <v>1.5710922792333968</v>
      </c>
      <c r="O2500" s="135">
        <f t="shared" si="1138"/>
        <v>1.5782100299999999</v>
      </c>
      <c r="P2500" s="135">
        <f t="shared" si="1121"/>
        <v>479.25177266999998</v>
      </c>
      <c r="Q2500" s="190">
        <f t="shared" si="1133"/>
        <v>0</v>
      </c>
      <c r="R2500" s="191">
        <f t="shared" si="1130"/>
        <v>0</v>
      </c>
      <c r="S2500" s="135">
        <f t="shared" si="1122"/>
        <v>0</v>
      </c>
      <c r="T2500" s="145">
        <f t="shared" si="1131"/>
        <v>7.8600000000000003E-2</v>
      </c>
      <c r="U2500" s="143">
        <f t="shared" si="1137"/>
        <v>17</v>
      </c>
      <c r="V2500" s="143">
        <v>252</v>
      </c>
      <c r="W2500" s="142">
        <f t="shared" si="1123"/>
        <v>1.0051173600000001</v>
      </c>
      <c r="X2500" s="135">
        <f t="shared" si="1124"/>
        <v>2.4525038499999998</v>
      </c>
      <c r="Y2500" s="135">
        <f t="shared" si="1125"/>
        <v>0</v>
      </c>
      <c r="Z2500" s="148" t="str">
        <f t="shared" si="1134"/>
        <v>A+J=</v>
      </c>
      <c r="AA2500" s="140">
        <f t="shared" si="1135"/>
        <v>46559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4"/>
      <c r="DX2500" s="1"/>
      <c r="DY2500" s="1"/>
      <c r="DZ2500" s="1"/>
      <c r="EA2500" s="1"/>
      <c r="EB2500" s="1"/>
      <c r="EC2500" s="1"/>
    </row>
    <row r="2501" spans="1:133" ht="15" x14ac:dyDescent="0.2">
      <c r="A2501" s="134">
        <f t="shared" si="1126"/>
        <v>46554</v>
      </c>
      <c r="B2501" s="135">
        <f t="shared" si="1118"/>
        <v>481.97706900000003</v>
      </c>
      <c r="C2501" s="220">
        <f t="shared" si="1117"/>
        <v>303.66792984728005</v>
      </c>
      <c r="D2501" s="136">
        <f t="shared" si="1127"/>
        <v>6997.15</v>
      </c>
      <c r="E2501" s="137">
        <f t="shared" si="1139"/>
        <v>7036.33</v>
      </c>
      <c r="F2501" s="138">
        <f t="shared" si="1140"/>
        <v>46497</v>
      </c>
      <c r="G2501" s="139">
        <f t="shared" si="1119"/>
        <v>5.5994226220676957E-3</v>
      </c>
      <c r="H2501" s="140">
        <f t="shared" si="1132"/>
        <v>46559</v>
      </c>
      <c r="I2501" s="140">
        <f t="shared" si="1120"/>
        <v>46559</v>
      </c>
      <c r="J2501" s="141">
        <f t="shared" si="1128"/>
        <v>21</v>
      </c>
      <c r="K2501" s="141">
        <f t="shared" si="1142"/>
        <v>18</v>
      </c>
      <c r="L2501" s="8">
        <f t="shared" si="1129"/>
        <v>1.00479758</v>
      </c>
      <c r="M2501" s="142">
        <f t="shared" si="1141"/>
        <v>1.00559942</v>
      </c>
      <c r="N2501" s="142">
        <f t="shared" si="1136"/>
        <v>1.5710922792333968</v>
      </c>
      <c r="O2501" s="135">
        <f t="shared" si="1138"/>
        <v>1.5786297199999999</v>
      </c>
      <c r="P2501" s="135">
        <f t="shared" si="1121"/>
        <v>479.37921906000003</v>
      </c>
      <c r="Q2501" s="190">
        <f t="shared" si="1133"/>
        <v>0</v>
      </c>
      <c r="R2501" s="191">
        <f t="shared" si="1130"/>
        <v>0</v>
      </c>
      <c r="S2501" s="135">
        <f t="shared" si="1122"/>
        <v>0</v>
      </c>
      <c r="T2501" s="145">
        <f t="shared" si="1131"/>
        <v>7.8600000000000003E-2</v>
      </c>
      <c r="U2501" s="143">
        <f t="shared" si="1137"/>
        <v>18</v>
      </c>
      <c r="V2501" s="143">
        <v>252</v>
      </c>
      <c r="W2501" s="142">
        <f t="shared" si="1123"/>
        <v>1.0054191960000001</v>
      </c>
      <c r="X2501" s="135">
        <f t="shared" si="1124"/>
        <v>2.5978499400000001</v>
      </c>
      <c r="Y2501" s="135">
        <f t="shared" si="1125"/>
        <v>0</v>
      </c>
      <c r="Z2501" s="148" t="str">
        <f t="shared" si="1134"/>
        <v>A+J=</v>
      </c>
      <c r="AA2501" s="140">
        <f t="shared" si="1135"/>
        <v>46559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4"/>
      <c r="DX2501" s="1"/>
      <c r="DY2501" s="1"/>
      <c r="DZ2501" s="1"/>
      <c r="EA2501" s="1"/>
      <c r="EB2501" s="1"/>
      <c r="EC2501" s="1"/>
    </row>
    <row r="2502" spans="1:133" ht="15" x14ac:dyDescent="0.2">
      <c r="A2502" s="134">
        <f t="shared" si="1126"/>
        <v>46555</v>
      </c>
      <c r="B2502" s="135">
        <f t="shared" si="1118"/>
        <v>482.25001823999997</v>
      </c>
      <c r="C2502" s="220">
        <f t="shared" si="1117"/>
        <v>303.66792984728005</v>
      </c>
      <c r="D2502" s="136">
        <f t="shared" si="1127"/>
        <v>6997.15</v>
      </c>
      <c r="E2502" s="137">
        <f t="shared" si="1139"/>
        <v>7036.33</v>
      </c>
      <c r="F2502" s="138">
        <f t="shared" si="1140"/>
        <v>46497</v>
      </c>
      <c r="G2502" s="139">
        <f t="shared" si="1119"/>
        <v>5.5994226220676957E-3</v>
      </c>
      <c r="H2502" s="140">
        <f t="shared" si="1132"/>
        <v>46559</v>
      </c>
      <c r="I2502" s="140">
        <f t="shared" si="1120"/>
        <v>46559</v>
      </c>
      <c r="J2502" s="141">
        <f t="shared" si="1128"/>
        <v>21</v>
      </c>
      <c r="K2502" s="141">
        <f t="shared" si="1142"/>
        <v>19</v>
      </c>
      <c r="L2502" s="8">
        <f t="shared" si="1129"/>
        <v>1.00506479</v>
      </c>
      <c r="M2502" s="142">
        <f t="shared" si="1141"/>
        <v>1.00559942</v>
      </c>
      <c r="N2502" s="142">
        <f t="shared" si="1136"/>
        <v>1.5710922792333968</v>
      </c>
      <c r="O2502" s="135">
        <f t="shared" si="1138"/>
        <v>1.57904953</v>
      </c>
      <c r="P2502" s="135">
        <f t="shared" si="1121"/>
        <v>479.5067019</v>
      </c>
      <c r="Q2502" s="190">
        <f t="shared" si="1133"/>
        <v>0</v>
      </c>
      <c r="R2502" s="191">
        <f t="shared" si="1130"/>
        <v>0</v>
      </c>
      <c r="S2502" s="135">
        <f t="shared" si="1122"/>
        <v>0</v>
      </c>
      <c r="T2502" s="145">
        <f t="shared" si="1131"/>
        <v>7.8600000000000003E-2</v>
      </c>
      <c r="U2502" s="143">
        <f t="shared" si="1137"/>
        <v>19</v>
      </c>
      <c r="V2502" s="143">
        <v>252</v>
      </c>
      <c r="W2502" s="142">
        <f t="shared" si="1123"/>
        <v>1.005721122</v>
      </c>
      <c r="X2502" s="135">
        <f t="shared" si="1124"/>
        <v>2.7433163399999998</v>
      </c>
      <c r="Y2502" s="135">
        <f t="shared" si="1125"/>
        <v>0</v>
      </c>
      <c r="Z2502" s="148" t="str">
        <f t="shared" si="1134"/>
        <v>A+J=</v>
      </c>
      <c r="AA2502" s="140">
        <f t="shared" si="1135"/>
        <v>46559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4"/>
      <c r="DX2502" s="1"/>
      <c r="DY2502" s="1"/>
      <c r="DZ2502" s="1"/>
      <c r="EA2502" s="1"/>
      <c r="EB2502" s="1"/>
      <c r="EC2502" s="1"/>
    </row>
    <row r="2503" spans="1:133" ht="15" x14ac:dyDescent="0.2">
      <c r="A2503" s="134">
        <f t="shared" si="1126"/>
        <v>46556</v>
      </c>
      <c r="B2503" s="135">
        <f t="shared" si="1118"/>
        <v>482.52312121</v>
      </c>
      <c r="C2503" s="220">
        <f t="shared" si="1117"/>
        <v>303.66792984728005</v>
      </c>
      <c r="D2503" s="136">
        <f t="shared" si="1127"/>
        <v>6997.15</v>
      </c>
      <c r="E2503" s="137">
        <f t="shared" si="1139"/>
        <v>7036.33</v>
      </c>
      <c r="F2503" s="138">
        <f t="shared" si="1140"/>
        <v>46497</v>
      </c>
      <c r="G2503" s="139">
        <f t="shared" si="1119"/>
        <v>5.5994226220676957E-3</v>
      </c>
      <c r="H2503" s="140">
        <f t="shared" si="1132"/>
        <v>46559</v>
      </c>
      <c r="I2503" s="140">
        <f t="shared" si="1120"/>
        <v>46559</v>
      </c>
      <c r="J2503" s="141">
        <f t="shared" si="1128"/>
        <v>21</v>
      </c>
      <c r="K2503" s="141">
        <f t="shared" si="1142"/>
        <v>20</v>
      </c>
      <c r="L2503" s="8">
        <f t="shared" si="1129"/>
        <v>1.0053320699999999</v>
      </c>
      <c r="M2503" s="142">
        <f t="shared" si="1141"/>
        <v>1.00559942</v>
      </c>
      <c r="N2503" s="142">
        <f t="shared" si="1136"/>
        <v>1.5710922792333968</v>
      </c>
      <c r="O2503" s="135">
        <f t="shared" si="1138"/>
        <v>1.5794694499999999</v>
      </c>
      <c r="P2503" s="135">
        <f t="shared" si="1121"/>
        <v>479.63421813000002</v>
      </c>
      <c r="Q2503" s="190">
        <f t="shared" si="1133"/>
        <v>0</v>
      </c>
      <c r="R2503" s="191">
        <f t="shared" si="1130"/>
        <v>0</v>
      </c>
      <c r="S2503" s="135">
        <f t="shared" si="1122"/>
        <v>0</v>
      </c>
      <c r="T2503" s="145">
        <f t="shared" si="1131"/>
        <v>7.8600000000000003E-2</v>
      </c>
      <c r="U2503" s="143">
        <f t="shared" si="1137"/>
        <v>20</v>
      </c>
      <c r="V2503" s="143">
        <v>252</v>
      </c>
      <c r="W2503" s="142">
        <f t="shared" si="1123"/>
        <v>1.006023138</v>
      </c>
      <c r="X2503" s="135">
        <f t="shared" si="1124"/>
        <v>2.88890308</v>
      </c>
      <c r="Y2503" s="135">
        <f t="shared" si="1125"/>
        <v>0</v>
      </c>
      <c r="Z2503" s="148" t="str">
        <f t="shared" si="1134"/>
        <v>A+J=</v>
      </c>
      <c r="AA2503" s="140">
        <f t="shared" si="1135"/>
        <v>46559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4"/>
      <c r="DX2503" s="1"/>
      <c r="DY2503" s="1"/>
      <c r="DZ2503" s="1"/>
      <c r="EA2503" s="1"/>
      <c r="EB2503" s="1"/>
      <c r="EC2503" s="1"/>
    </row>
    <row r="2504" spans="1:133" ht="15" x14ac:dyDescent="0.2">
      <c r="A2504" s="134">
        <f t="shared" si="1126"/>
        <v>46557</v>
      </c>
      <c r="B2504" s="135">
        <f t="shared" si="1118"/>
        <v>482.79637896999998</v>
      </c>
      <c r="C2504" s="220">
        <f t="shared" si="1117"/>
        <v>303.66792984728005</v>
      </c>
      <c r="D2504" s="136">
        <f t="shared" si="1127"/>
        <v>6997.15</v>
      </c>
      <c r="E2504" s="137">
        <f t="shared" si="1139"/>
        <v>7036.33</v>
      </c>
      <c r="F2504" s="138">
        <f t="shared" si="1140"/>
        <v>46497</v>
      </c>
      <c r="G2504" s="139">
        <f t="shared" si="1119"/>
        <v>5.5994226220676957E-3</v>
      </c>
      <c r="H2504" s="140">
        <f t="shared" si="1132"/>
        <v>46559</v>
      </c>
      <c r="I2504" s="140">
        <f t="shared" si="1120"/>
        <v>46559</v>
      </c>
      <c r="J2504" s="141">
        <f t="shared" si="1128"/>
        <v>21</v>
      </c>
      <c r="K2504" s="141">
        <f t="shared" si="1142"/>
        <v>21</v>
      </c>
      <c r="L2504" s="8">
        <f t="shared" si="1129"/>
        <v>1.00559942</v>
      </c>
      <c r="M2504" s="142">
        <f t="shared" si="1141"/>
        <v>1.00559942</v>
      </c>
      <c r="N2504" s="142">
        <f t="shared" si="1136"/>
        <v>1.5710922792333968</v>
      </c>
      <c r="O2504" s="135">
        <f t="shared" si="1138"/>
        <v>1.5798894800000001</v>
      </c>
      <c r="P2504" s="135">
        <f t="shared" si="1121"/>
        <v>479.76176777000001</v>
      </c>
      <c r="Q2504" s="190">
        <f t="shared" si="1133"/>
        <v>0</v>
      </c>
      <c r="R2504" s="191">
        <f t="shared" si="1130"/>
        <v>0</v>
      </c>
      <c r="S2504" s="135">
        <f t="shared" si="1122"/>
        <v>0</v>
      </c>
      <c r="T2504" s="145">
        <f t="shared" si="1131"/>
        <v>7.8600000000000003E-2</v>
      </c>
      <c r="U2504" s="143">
        <f t="shared" si="1137"/>
        <v>21</v>
      </c>
      <c r="V2504" s="143">
        <v>252</v>
      </c>
      <c r="W2504" s="142">
        <f t="shared" si="1123"/>
        <v>1.0063252460000001</v>
      </c>
      <c r="X2504" s="135">
        <f t="shared" si="1124"/>
        <v>3.0346112000000001</v>
      </c>
      <c r="Y2504" s="135">
        <f t="shared" si="1125"/>
        <v>0</v>
      </c>
      <c r="Z2504" s="148" t="str">
        <f t="shared" si="1134"/>
        <v>A+J=</v>
      </c>
      <c r="AA2504" s="140">
        <f t="shared" si="1135"/>
        <v>46559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4"/>
      <c r="DX2504" s="1"/>
      <c r="DY2504" s="1"/>
      <c r="DZ2504" s="1"/>
      <c r="EA2504" s="1"/>
      <c r="EB2504" s="1"/>
      <c r="EC2504" s="1"/>
    </row>
    <row r="2505" spans="1:133" ht="15" x14ac:dyDescent="0.2">
      <c r="A2505" s="134">
        <f t="shared" si="1126"/>
        <v>46558</v>
      </c>
      <c r="B2505" s="135">
        <f t="shared" si="1118"/>
        <v>482.79637896999998</v>
      </c>
      <c r="C2505" s="220">
        <f t="shared" ref="C2505:C2568" si="1143">C2504-(S2504/O2504)</f>
        <v>303.66792984728005</v>
      </c>
      <c r="D2505" s="136">
        <f t="shared" si="1127"/>
        <v>6997.15</v>
      </c>
      <c r="E2505" s="137">
        <f t="shared" si="1139"/>
        <v>7036.33</v>
      </c>
      <c r="F2505" s="138">
        <f t="shared" si="1140"/>
        <v>46497</v>
      </c>
      <c r="G2505" s="139">
        <f t="shared" si="1119"/>
        <v>5.5994226220676957E-3</v>
      </c>
      <c r="H2505" s="140">
        <f t="shared" si="1132"/>
        <v>46588</v>
      </c>
      <c r="I2505" s="140">
        <f t="shared" si="1120"/>
        <v>46559</v>
      </c>
      <c r="J2505" s="141">
        <f t="shared" si="1128"/>
        <v>21</v>
      </c>
      <c r="K2505" s="141">
        <f t="shared" si="1142"/>
        <v>21</v>
      </c>
      <c r="L2505" s="8">
        <f t="shared" si="1129"/>
        <v>1.00559942</v>
      </c>
      <c r="M2505" s="142">
        <f t="shared" si="1141"/>
        <v>1.00559942</v>
      </c>
      <c r="N2505" s="142">
        <f t="shared" si="1136"/>
        <v>1.5710922792333968</v>
      </c>
      <c r="O2505" s="135">
        <f t="shared" si="1138"/>
        <v>1.5798894800000001</v>
      </c>
      <c r="P2505" s="135">
        <f t="shared" si="1121"/>
        <v>479.76176777000001</v>
      </c>
      <c r="Q2505" s="190">
        <f t="shared" si="1133"/>
        <v>0</v>
      </c>
      <c r="R2505" s="191">
        <f t="shared" si="1130"/>
        <v>0</v>
      </c>
      <c r="S2505" s="135">
        <f t="shared" si="1122"/>
        <v>0</v>
      </c>
      <c r="T2505" s="145">
        <f t="shared" si="1131"/>
        <v>7.8600000000000003E-2</v>
      </c>
      <c r="U2505" s="143">
        <f t="shared" si="1137"/>
        <v>21</v>
      </c>
      <c r="V2505" s="143">
        <v>252</v>
      </c>
      <c r="W2505" s="142">
        <f t="shared" si="1123"/>
        <v>1.0063252460000001</v>
      </c>
      <c r="X2505" s="135">
        <f t="shared" si="1124"/>
        <v>3.0346112000000001</v>
      </c>
      <c r="Y2505" s="135">
        <f t="shared" si="1125"/>
        <v>0</v>
      </c>
      <c r="Z2505" s="148" t="str">
        <f t="shared" si="1134"/>
        <v>A+J=</v>
      </c>
      <c r="AA2505" s="140">
        <f t="shared" si="1135"/>
        <v>46559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4"/>
      <c r="DX2505" s="1"/>
      <c r="DY2505" s="1"/>
      <c r="DZ2505" s="1"/>
      <c r="EA2505" s="1"/>
      <c r="EB2505" s="1"/>
      <c r="EC2505" s="1"/>
    </row>
    <row r="2506" spans="1:133" ht="15" x14ac:dyDescent="0.2">
      <c r="A2506" s="134">
        <f t="shared" si="1126"/>
        <v>46559</v>
      </c>
      <c r="B2506" s="135">
        <f t="shared" ref="B2506:B2536" si="1144">(P2506+X2506)</f>
        <v>482.79637896999998</v>
      </c>
      <c r="C2506" s="220">
        <f t="shared" si="1143"/>
        <v>303.66792984728005</v>
      </c>
      <c r="D2506" s="136">
        <f t="shared" si="1127"/>
        <v>6997.15</v>
      </c>
      <c r="E2506" s="137">
        <f t="shared" si="1139"/>
        <v>7036.33</v>
      </c>
      <c r="F2506" s="138">
        <f t="shared" si="1140"/>
        <v>46497</v>
      </c>
      <c r="G2506" s="139">
        <f t="shared" ref="G2506:G2536" si="1145">(E2506/D2506)-1</f>
        <v>5.5994226220676957E-3</v>
      </c>
      <c r="H2506" s="140">
        <f t="shared" si="1132"/>
        <v>46588</v>
      </c>
      <c r="I2506" s="140">
        <f t="shared" ref="I2506:I2536" si="1146">IF(A2506&gt;I2505,H2506,I2505)</f>
        <v>46559</v>
      </c>
      <c r="J2506" s="141">
        <f t="shared" si="1128"/>
        <v>21</v>
      </c>
      <c r="K2506" s="141">
        <f t="shared" si="1142"/>
        <v>21</v>
      </c>
      <c r="L2506" s="8">
        <f t="shared" si="1129"/>
        <v>1.00559942</v>
      </c>
      <c r="M2506" s="142">
        <f t="shared" si="1141"/>
        <v>1.00559942</v>
      </c>
      <c r="N2506" s="142">
        <f t="shared" si="1136"/>
        <v>1.5710922792333968</v>
      </c>
      <c r="O2506" s="135">
        <f t="shared" si="1138"/>
        <v>1.5798894800000001</v>
      </c>
      <c r="P2506" s="135">
        <f t="shared" ref="P2506:P2536" si="1147">TRUNC(C2506*O2506,8)</f>
        <v>479.76176777000001</v>
      </c>
      <c r="Q2506" s="190">
        <f t="shared" si="1133"/>
        <v>82</v>
      </c>
      <c r="R2506" s="191">
        <f t="shared" si="1130"/>
        <v>3.7141075245545691E-2</v>
      </c>
      <c r="S2506" s="135">
        <f t="shared" ref="S2506:S2536" si="1148">IF(R2506&gt;0,TRUNC(R2506*P2506,8),0)</f>
        <v>17.818867910000002</v>
      </c>
      <c r="T2506" s="145">
        <f t="shared" si="1131"/>
        <v>7.8600000000000003E-2</v>
      </c>
      <c r="U2506" s="143">
        <f t="shared" si="1137"/>
        <v>21</v>
      </c>
      <c r="V2506" s="143">
        <v>252</v>
      </c>
      <c r="W2506" s="142">
        <f t="shared" ref="W2506:W2536" si="1149">ROUND((1+T2506)^TRUNC((U2506/V2506),9),9)</f>
        <v>1.0063252460000001</v>
      </c>
      <c r="X2506" s="135">
        <f t="shared" ref="X2506:X2536" si="1150">TRUNC((P2506*(W2506-1)),8)</f>
        <v>3.0346112000000001</v>
      </c>
      <c r="Y2506" s="135">
        <f t="shared" ref="Y2506:Y2536" si="1151">IF(Q2506&gt;0,S2506+X2506,0)</f>
        <v>20.853479110000002</v>
      </c>
      <c r="Z2506" s="148" t="str">
        <f t="shared" si="1134"/>
        <v>A+J=</v>
      </c>
      <c r="AA2506" s="140">
        <f t="shared" si="1135"/>
        <v>46559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4"/>
      <c r="DX2506" s="1"/>
      <c r="DY2506" s="1"/>
      <c r="DZ2506" s="1"/>
      <c r="EA2506" s="1"/>
      <c r="EB2506" s="1"/>
      <c r="EC2506" s="1"/>
    </row>
    <row r="2507" spans="1:133" ht="15" x14ac:dyDescent="0.2">
      <c r="A2507" s="134">
        <f t="shared" ref="A2507:A2570" si="1152">(A2506+1)</f>
        <v>46560</v>
      </c>
      <c r="B2507" s="135">
        <f t="shared" si="1144"/>
        <v>462.20450221999999</v>
      </c>
      <c r="C2507" s="220">
        <f t="shared" si="1143"/>
        <v>292.38937641960609</v>
      </c>
      <c r="D2507" s="136">
        <f t="shared" ref="D2507:D2536" si="1153">IF(E2507=E2506,D2506,E2506)</f>
        <v>6997.15</v>
      </c>
      <c r="E2507" s="137">
        <f t="shared" si="1139"/>
        <v>7036.33</v>
      </c>
      <c r="F2507" s="138">
        <f t="shared" si="1140"/>
        <v>46528</v>
      </c>
      <c r="G2507" s="139">
        <f t="shared" si="1145"/>
        <v>5.5994226220676957E-3</v>
      </c>
      <c r="H2507" s="140">
        <f t="shared" si="1132"/>
        <v>46588</v>
      </c>
      <c r="I2507" s="140">
        <f t="shared" si="1146"/>
        <v>46588</v>
      </c>
      <c r="J2507" s="141">
        <f t="shared" ref="J2507:J2570" si="1154">IF(I2507=I2506,J2506,NETWORKDAYS(I2506,I2507,$AD$148:$AD$502)-1)</f>
        <v>21</v>
      </c>
      <c r="K2507" s="141">
        <f t="shared" si="1142"/>
        <v>1</v>
      </c>
      <c r="L2507" s="8">
        <f t="shared" ref="L2507:L2570" si="1155">IF(E2507&lt;D2507,1,TRUNC((E2507/D2507)^TRUNC((K2507/J2507),9),8))</f>
        <v>1.0002659300000001</v>
      </c>
      <c r="M2507" s="142">
        <f t="shared" si="1141"/>
        <v>1.00559942</v>
      </c>
      <c r="N2507" s="142">
        <f t="shared" si="1136"/>
        <v>1.5798894847635818</v>
      </c>
      <c r="O2507" s="135">
        <f t="shared" si="1138"/>
        <v>1.58030962</v>
      </c>
      <c r="P2507" s="135">
        <f t="shared" si="1147"/>
        <v>462.06574433999998</v>
      </c>
      <c r="Q2507" s="190">
        <f t="shared" si="1133"/>
        <v>0</v>
      </c>
      <c r="R2507" s="191">
        <f t="shared" ref="R2507:R2570" si="1156">IF(Q2507&gt;0,VLOOKUP($A2507,$AD$10:$AI$140,6),0)</f>
        <v>0</v>
      </c>
      <c r="S2507" s="135">
        <f t="shared" si="1148"/>
        <v>0</v>
      </c>
      <c r="T2507" s="145">
        <f t="shared" ref="T2507:T2570" si="1157">(T2506)</f>
        <v>7.8600000000000003E-2</v>
      </c>
      <c r="U2507" s="143">
        <f t="shared" si="1137"/>
        <v>1</v>
      </c>
      <c r="V2507" s="143">
        <v>252</v>
      </c>
      <c r="W2507" s="142">
        <f t="shared" si="1149"/>
        <v>1.0003002990000001</v>
      </c>
      <c r="X2507" s="135">
        <f t="shared" si="1150"/>
        <v>0.13875788</v>
      </c>
      <c r="Y2507" s="135">
        <f t="shared" si="1151"/>
        <v>0</v>
      </c>
      <c r="Z2507" s="148" t="str">
        <f t="shared" si="1134"/>
        <v>A+J=</v>
      </c>
      <c r="AA2507" s="140">
        <f t="shared" si="1135"/>
        <v>46588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4"/>
      <c r="DX2507" s="1"/>
      <c r="DY2507" s="1"/>
      <c r="DZ2507" s="1"/>
      <c r="EA2507" s="1"/>
      <c r="EB2507" s="1"/>
      <c r="EC2507" s="1"/>
    </row>
    <row r="2508" spans="1:133" ht="15" x14ac:dyDescent="0.2">
      <c r="A2508" s="134">
        <f t="shared" si="1152"/>
        <v>46561</v>
      </c>
      <c r="B2508" s="135">
        <f t="shared" si="1144"/>
        <v>462.46625166000001</v>
      </c>
      <c r="C2508" s="220">
        <f t="shared" si="1143"/>
        <v>292.38937641960609</v>
      </c>
      <c r="D2508" s="136">
        <f t="shared" si="1153"/>
        <v>6997.15</v>
      </c>
      <c r="E2508" s="137">
        <f t="shared" si="1139"/>
        <v>7036.33</v>
      </c>
      <c r="F2508" s="138">
        <f t="shared" si="1140"/>
        <v>46528</v>
      </c>
      <c r="G2508" s="139">
        <f t="shared" si="1145"/>
        <v>5.5994226220676957E-3</v>
      </c>
      <c r="H2508" s="140">
        <f t="shared" ref="H2508:H2571" si="1158">IF(DAY(A2508)=H$9,VLOOKUP(A2508,AH$118:AN$450,4),H2507)</f>
        <v>46588</v>
      </c>
      <c r="I2508" s="140">
        <f t="shared" si="1146"/>
        <v>46588</v>
      </c>
      <c r="J2508" s="141">
        <f t="shared" si="1154"/>
        <v>21</v>
      </c>
      <c r="K2508" s="141">
        <f t="shared" si="1142"/>
        <v>2</v>
      </c>
      <c r="L2508" s="8">
        <f t="shared" si="1155"/>
        <v>1.00053193</v>
      </c>
      <c r="M2508" s="142">
        <f t="shared" si="1141"/>
        <v>1.00559942</v>
      </c>
      <c r="N2508" s="142">
        <f t="shared" si="1136"/>
        <v>1.5798894847635818</v>
      </c>
      <c r="O2508" s="135">
        <f t="shared" si="1138"/>
        <v>1.5807298700000001</v>
      </c>
      <c r="P2508" s="135">
        <f t="shared" si="1147"/>
        <v>462.18862096999999</v>
      </c>
      <c r="Q2508" s="190">
        <f t="shared" ref="Q2508:Q2571" si="1159">IF(VLOOKUP(A2508,AD$10:AK$140,8)=VLOOKUP(A2507,AD$10:AK$140,8),0,VLOOKUP(A2508,AD$10:AK$140,8))</f>
        <v>0</v>
      </c>
      <c r="R2508" s="191">
        <f t="shared" si="1156"/>
        <v>0</v>
      </c>
      <c r="S2508" s="135">
        <f t="shared" si="1148"/>
        <v>0</v>
      </c>
      <c r="T2508" s="145">
        <f t="shared" si="1157"/>
        <v>7.8600000000000003E-2</v>
      </c>
      <c r="U2508" s="143">
        <f t="shared" si="1137"/>
        <v>2</v>
      </c>
      <c r="V2508" s="143">
        <v>252</v>
      </c>
      <c r="W2508" s="142">
        <f t="shared" si="1149"/>
        <v>1.0006006869999999</v>
      </c>
      <c r="X2508" s="135">
        <f t="shared" si="1150"/>
        <v>0.27763069000000001</v>
      </c>
      <c r="Y2508" s="135">
        <f t="shared" si="1151"/>
        <v>0</v>
      </c>
      <c r="Z2508" s="148" t="str">
        <f t="shared" ref="Z2508:Z2571" si="1160">IF($Q2507&gt;0,VLOOKUP($A2507,$AD$10:$AM$140,9),Z2507)</f>
        <v>A+J=</v>
      </c>
      <c r="AA2508" s="140">
        <f t="shared" ref="AA2508:AA2571" si="1161">IF($Q2507&gt;0,VLOOKUP($A2507,$AD$10:$AM$140,10),AA2507)</f>
        <v>46588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4"/>
      <c r="DX2508" s="1"/>
      <c r="DY2508" s="1"/>
      <c r="DZ2508" s="1"/>
      <c r="EA2508" s="1"/>
      <c r="EB2508" s="1"/>
      <c r="EC2508" s="1"/>
    </row>
    <row r="2509" spans="1:133" ht="15" x14ac:dyDescent="0.2">
      <c r="A2509" s="134">
        <f t="shared" si="1152"/>
        <v>46562</v>
      </c>
      <c r="B2509" s="135">
        <f t="shared" si="1144"/>
        <v>462.72814920000002</v>
      </c>
      <c r="C2509" s="220">
        <f t="shared" si="1143"/>
        <v>292.38937641960609</v>
      </c>
      <c r="D2509" s="136">
        <f t="shared" si="1153"/>
        <v>6997.15</v>
      </c>
      <c r="E2509" s="137">
        <f t="shared" si="1139"/>
        <v>7036.33</v>
      </c>
      <c r="F2509" s="138">
        <f t="shared" si="1140"/>
        <v>46528</v>
      </c>
      <c r="G2509" s="139">
        <f t="shared" si="1145"/>
        <v>5.5994226220676957E-3</v>
      </c>
      <c r="H2509" s="140">
        <f t="shared" si="1158"/>
        <v>46588</v>
      </c>
      <c r="I2509" s="140">
        <f t="shared" si="1146"/>
        <v>46588</v>
      </c>
      <c r="J2509" s="141">
        <f t="shared" si="1154"/>
        <v>21</v>
      </c>
      <c r="K2509" s="141">
        <f t="shared" si="1142"/>
        <v>3</v>
      </c>
      <c r="L2509" s="8">
        <f t="shared" si="1155"/>
        <v>1.0007980000000001</v>
      </c>
      <c r="M2509" s="142">
        <f t="shared" si="1141"/>
        <v>1.00559942</v>
      </c>
      <c r="N2509" s="142">
        <f t="shared" si="1136"/>
        <v>1.5798894847635818</v>
      </c>
      <c r="O2509" s="135">
        <f t="shared" si="1138"/>
        <v>1.58115023</v>
      </c>
      <c r="P2509" s="135">
        <f t="shared" si="1147"/>
        <v>462.31152976999999</v>
      </c>
      <c r="Q2509" s="190">
        <f t="shared" si="1159"/>
        <v>0</v>
      </c>
      <c r="R2509" s="191">
        <f t="shared" si="1156"/>
        <v>0</v>
      </c>
      <c r="S2509" s="135">
        <f t="shared" si="1148"/>
        <v>0</v>
      </c>
      <c r="T2509" s="145">
        <f t="shared" si="1157"/>
        <v>7.8600000000000003E-2</v>
      </c>
      <c r="U2509" s="143">
        <f t="shared" si="1137"/>
        <v>3</v>
      </c>
      <c r="V2509" s="143">
        <v>252</v>
      </c>
      <c r="W2509" s="142">
        <f t="shared" si="1149"/>
        <v>1.000901166</v>
      </c>
      <c r="X2509" s="135">
        <f t="shared" si="1150"/>
        <v>0.41661943000000001</v>
      </c>
      <c r="Y2509" s="135">
        <f t="shared" si="1151"/>
        <v>0</v>
      </c>
      <c r="Z2509" s="148" t="str">
        <f t="shared" si="1160"/>
        <v>A+J=</v>
      </c>
      <c r="AA2509" s="140">
        <f t="shared" si="1161"/>
        <v>46588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4"/>
      <c r="DX2509" s="1"/>
      <c r="DY2509" s="1"/>
      <c r="DZ2509" s="1"/>
      <c r="EA2509" s="1"/>
      <c r="EB2509" s="1"/>
      <c r="EC2509" s="1"/>
    </row>
    <row r="2510" spans="1:133" ht="15" x14ac:dyDescent="0.2">
      <c r="A2510" s="134">
        <f t="shared" si="1152"/>
        <v>46563</v>
      </c>
      <c r="B2510" s="135">
        <f t="shared" si="1144"/>
        <v>462.99019487999999</v>
      </c>
      <c r="C2510" s="220">
        <f t="shared" si="1143"/>
        <v>292.38937641960609</v>
      </c>
      <c r="D2510" s="136">
        <f t="shared" si="1153"/>
        <v>6997.15</v>
      </c>
      <c r="E2510" s="137">
        <f t="shared" si="1139"/>
        <v>7036.33</v>
      </c>
      <c r="F2510" s="138">
        <f t="shared" si="1140"/>
        <v>46528</v>
      </c>
      <c r="G2510" s="139">
        <f t="shared" si="1145"/>
        <v>5.5994226220676957E-3</v>
      </c>
      <c r="H2510" s="140">
        <f t="shared" si="1158"/>
        <v>46588</v>
      </c>
      <c r="I2510" s="140">
        <f t="shared" si="1146"/>
        <v>46588</v>
      </c>
      <c r="J2510" s="141">
        <f t="shared" si="1154"/>
        <v>21</v>
      </c>
      <c r="K2510" s="141">
        <f t="shared" si="1142"/>
        <v>4</v>
      </c>
      <c r="L2510" s="8">
        <f t="shared" si="1155"/>
        <v>1.00106414</v>
      </c>
      <c r="M2510" s="142">
        <f t="shared" si="1141"/>
        <v>1.00559942</v>
      </c>
      <c r="N2510" s="142">
        <f t="shared" si="1136"/>
        <v>1.5798894847635818</v>
      </c>
      <c r="O2510" s="135">
        <f t="shared" si="1138"/>
        <v>1.5815707000000001</v>
      </c>
      <c r="P2510" s="135">
        <f t="shared" si="1147"/>
        <v>462.43447072999999</v>
      </c>
      <c r="Q2510" s="190">
        <f t="shared" si="1159"/>
        <v>0</v>
      </c>
      <c r="R2510" s="191">
        <f t="shared" si="1156"/>
        <v>0</v>
      </c>
      <c r="S2510" s="135">
        <f t="shared" si="1148"/>
        <v>0</v>
      </c>
      <c r="T2510" s="145">
        <f t="shared" si="1157"/>
        <v>7.8600000000000003E-2</v>
      </c>
      <c r="U2510" s="143">
        <f t="shared" si="1137"/>
        <v>4</v>
      </c>
      <c r="V2510" s="143">
        <v>252</v>
      </c>
      <c r="W2510" s="142">
        <f t="shared" si="1149"/>
        <v>1.0012017360000001</v>
      </c>
      <c r="X2510" s="135">
        <f t="shared" si="1150"/>
        <v>0.55572414999999997</v>
      </c>
      <c r="Y2510" s="135">
        <f t="shared" si="1151"/>
        <v>0</v>
      </c>
      <c r="Z2510" s="148" t="str">
        <f t="shared" si="1160"/>
        <v>A+J=</v>
      </c>
      <c r="AA2510" s="140">
        <f t="shared" si="1161"/>
        <v>46588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4"/>
      <c r="DX2510" s="1"/>
      <c r="DY2510" s="1"/>
      <c r="DZ2510" s="1"/>
      <c r="EA2510" s="1"/>
      <c r="EB2510" s="1"/>
      <c r="EC2510" s="1"/>
    </row>
    <row r="2511" spans="1:133" ht="15" x14ac:dyDescent="0.2">
      <c r="A2511" s="134">
        <f t="shared" si="1152"/>
        <v>46564</v>
      </c>
      <c r="B2511" s="135">
        <f t="shared" si="1144"/>
        <v>463.25239369000002</v>
      </c>
      <c r="C2511" s="220">
        <f t="shared" si="1143"/>
        <v>292.38937641960609</v>
      </c>
      <c r="D2511" s="136">
        <f t="shared" si="1153"/>
        <v>6997.15</v>
      </c>
      <c r="E2511" s="137">
        <f t="shared" si="1139"/>
        <v>7036.33</v>
      </c>
      <c r="F2511" s="138">
        <f t="shared" si="1140"/>
        <v>46528</v>
      </c>
      <c r="G2511" s="139">
        <f t="shared" si="1145"/>
        <v>5.5994226220676957E-3</v>
      </c>
      <c r="H2511" s="140">
        <f t="shared" si="1158"/>
        <v>46588</v>
      </c>
      <c r="I2511" s="140">
        <f t="shared" si="1146"/>
        <v>46588</v>
      </c>
      <c r="J2511" s="141">
        <f t="shared" si="1154"/>
        <v>21</v>
      </c>
      <c r="K2511" s="141">
        <f t="shared" si="1142"/>
        <v>5</v>
      </c>
      <c r="L2511" s="8">
        <f t="shared" si="1155"/>
        <v>1.0013303600000001</v>
      </c>
      <c r="M2511" s="142">
        <f t="shared" si="1141"/>
        <v>1.00559942</v>
      </c>
      <c r="N2511" s="142">
        <f t="shared" si="1136"/>
        <v>1.5798894847635818</v>
      </c>
      <c r="O2511" s="135">
        <f t="shared" si="1138"/>
        <v>1.5819913000000001</v>
      </c>
      <c r="P2511" s="135">
        <f t="shared" si="1147"/>
        <v>462.55744970000001</v>
      </c>
      <c r="Q2511" s="190">
        <f t="shared" si="1159"/>
        <v>0</v>
      </c>
      <c r="R2511" s="191">
        <f t="shared" si="1156"/>
        <v>0</v>
      </c>
      <c r="S2511" s="135">
        <f t="shared" si="1148"/>
        <v>0</v>
      </c>
      <c r="T2511" s="145">
        <f t="shared" si="1157"/>
        <v>7.8600000000000003E-2</v>
      </c>
      <c r="U2511" s="143">
        <f t="shared" si="1137"/>
        <v>5</v>
      </c>
      <c r="V2511" s="143">
        <v>252</v>
      </c>
      <c r="W2511" s="142">
        <f t="shared" si="1149"/>
        <v>1.0015023949999999</v>
      </c>
      <c r="X2511" s="135">
        <f t="shared" si="1150"/>
        <v>0.69494398999999996</v>
      </c>
      <c r="Y2511" s="135">
        <f t="shared" si="1151"/>
        <v>0</v>
      </c>
      <c r="Z2511" s="148" t="str">
        <f t="shared" si="1160"/>
        <v>A+J=</v>
      </c>
      <c r="AA2511" s="140">
        <f t="shared" si="1161"/>
        <v>46588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4"/>
      <c r="DX2511" s="1"/>
      <c r="DY2511" s="1"/>
      <c r="DZ2511" s="1"/>
      <c r="EA2511" s="1"/>
      <c r="EB2511" s="1"/>
      <c r="EC2511" s="1"/>
    </row>
    <row r="2512" spans="1:133" ht="15" x14ac:dyDescent="0.2">
      <c r="A2512" s="134">
        <f t="shared" si="1152"/>
        <v>46565</v>
      </c>
      <c r="B2512" s="135">
        <f t="shared" si="1144"/>
        <v>463.25239369000002</v>
      </c>
      <c r="C2512" s="220">
        <f t="shared" si="1143"/>
        <v>292.38937641960609</v>
      </c>
      <c r="D2512" s="136">
        <f t="shared" si="1153"/>
        <v>6997.15</v>
      </c>
      <c r="E2512" s="137">
        <f t="shared" si="1139"/>
        <v>7036.33</v>
      </c>
      <c r="F2512" s="138">
        <f t="shared" si="1140"/>
        <v>46528</v>
      </c>
      <c r="G2512" s="139">
        <f t="shared" si="1145"/>
        <v>5.5994226220676957E-3</v>
      </c>
      <c r="H2512" s="140">
        <f t="shared" si="1158"/>
        <v>46588</v>
      </c>
      <c r="I2512" s="140">
        <f t="shared" si="1146"/>
        <v>46588</v>
      </c>
      <c r="J2512" s="141">
        <f t="shared" si="1154"/>
        <v>21</v>
      </c>
      <c r="K2512" s="141">
        <f t="shared" si="1142"/>
        <v>5</v>
      </c>
      <c r="L2512" s="8">
        <f t="shared" si="1155"/>
        <v>1.0013303600000001</v>
      </c>
      <c r="M2512" s="142">
        <f t="shared" si="1141"/>
        <v>1.00559942</v>
      </c>
      <c r="N2512" s="142">
        <f t="shared" si="1136"/>
        <v>1.5798894847635818</v>
      </c>
      <c r="O2512" s="135">
        <f t="shared" si="1138"/>
        <v>1.5819913000000001</v>
      </c>
      <c r="P2512" s="135">
        <f t="shared" si="1147"/>
        <v>462.55744970000001</v>
      </c>
      <c r="Q2512" s="190">
        <f t="shared" si="1159"/>
        <v>0</v>
      </c>
      <c r="R2512" s="191">
        <f t="shared" si="1156"/>
        <v>0</v>
      </c>
      <c r="S2512" s="135">
        <f t="shared" si="1148"/>
        <v>0</v>
      </c>
      <c r="T2512" s="145">
        <f t="shared" si="1157"/>
        <v>7.8600000000000003E-2</v>
      </c>
      <c r="U2512" s="143">
        <f t="shared" si="1137"/>
        <v>5</v>
      </c>
      <c r="V2512" s="143">
        <v>252</v>
      </c>
      <c r="W2512" s="142">
        <f t="shared" si="1149"/>
        <v>1.0015023949999999</v>
      </c>
      <c r="X2512" s="135">
        <f t="shared" si="1150"/>
        <v>0.69494398999999996</v>
      </c>
      <c r="Y2512" s="135">
        <f t="shared" si="1151"/>
        <v>0</v>
      </c>
      <c r="Z2512" s="148" t="str">
        <f t="shared" si="1160"/>
        <v>A+J=</v>
      </c>
      <c r="AA2512" s="140">
        <f t="shared" si="1161"/>
        <v>46588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4"/>
      <c r="DX2512" s="1"/>
      <c r="DY2512" s="1"/>
      <c r="DZ2512" s="1"/>
      <c r="EA2512" s="1"/>
      <c r="EB2512" s="1"/>
      <c r="EC2512" s="1"/>
    </row>
    <row r="2513" spans="1:133" ht="15" x14ac:dyDescent="0.2">
      <c r="A2513" s="134">
        <f t="shared" si="1152"/>
        <v>46566</v>
      </c>
      <c r="B2513" s="135">
        <f t="shared" si="1144"/>
        <v>463.25239369000002</v>
      </c>
      <c r="C2513" s="220">
        <f t="shared" si="1143"/>
        <v>292.38937641960609</v>
      </c>
      <c r="D2513" s="136">
        <f t="shared" si="1153"/>
        <v>6997.15</v>
      </c>
      <c r="E2513" s="137">
        <f t="shared" si="1139"/>
        <v>7036.33</v>
      </c>
      <c r="F2513" s="138">
        <f t="shared" si="1140"/>
        <v>46528</v>
      </c>
      <c r="G2513" s="139">
        <f t="shared" si="1145"/>
        <v>5.5994226220676957E-3</v>
      </c>
      <c r="H2513" s="140">
        <f t="shared" si="1158"/>
        <v>46588</v>
      </c>
      <c r="I2513" s="140">
        <f t="shared" si="1146"/>
        <v>46588</v>
      </c>
      <c r="J2513" s="141">
        <f t="shared" si="1154"/>
        <v>21</v>
      </c>
      <c r="K2513" s="141">
        <f t="shared" si="1142"/>
        <v>5</v>
      </c>
      <c r="L2513" s="8">
        <f t="shared" si="1155"/>
        <v>1.0013303600000001</v>
      </c>
      <c r="M2513" s="142">
        <f t="shared" si="1141"/>
        <v>1.00559942</v>
      </c>
      <c r="N2513" s="142">
        <f t="shared" si="1136"/>
        <v>1.5798894847635818</v>
      </c>
      <c r="O2513" s="135">
        <f t="shared" si="1138"/>
        <v>1.5819913000000001</v>
      </c>
      <c r="P2513" s="135">
        <f t="shared" si="1147"/>
        <v>462.55744970000001</v>
      </c>
      <c r="Q2513" s="190">
        <f t="shared" si="1159"/>
        <v>0</v>
      </c>
      <c r="R2513" s="191">
        <f t="shared" si="1156"/>
        <v>0</v>
      </c>
      <c r="S2513" s="135">
        <f t="shared" si="1148"/>
        <v>0</v>
      </c>
      <c r="T2513" s="145">
        <f t="shared" si="1157"/>
        <v>7.8600000000000003E-2</v>
      </c>
      <c r="U2513" s="143">
        <f t="shared" si="1137"/>
        <v>5</v>
      </c>
      <c r="V2513" s="143">
        <v>252</v>
      </c>
      <c r="W2513" s="142">
        <f t="shared" si="1149"/>
        <v>1.0015023949999999</v>
      </c>
      <c r="X2513" s="135">
        <f t="shared" si="1150"/>
        <v>0.69494398999999996</v>
      </c>
      <c r="Y2513" s="135">
        <f t="shared" si="1151"/>
        <v>0</v>
      </c>
      <c r="Z2513" s="148" t="str">
        <f t="shared" si="1160"/>
        <v>A+J=</v>
      </c>
      <c r="AA2513" s="140">
        <f t="shared" si="1161"/>
        <v>46588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4"/>
      <c r="DX2513" s="1"/>
      <c r="DY2513" s="1"/>
      <c r="DZ2513" s="1"/>
      <c r="EA2513" s="1"/>
      <c r="EB2513" s="1"/>
      <c r="EC2513" s="1"/>
    </row>
    <row r="2514" spans="1:133" ht="15" x14ac:dyDescent="0.2">
      <c r="A2514" s="134">
        <f t="shared" si="1152"/>
        <v>46567</v>
      </c>
      <c r="B2514" s="135">
        <f t="shared" si="1144"/>
        <v>463.51473492999997</v>
      </c>
      <c r="C2514" s="220">
        <f t="shared" si="1143"/>
        <v>292.38937641960609</v>
      </c>
      <c r="D2514" s="136">
        <f t="shared" si="1153"/>
        <v>6997.15</v>
      </c>
      <c r="E2514" s="137">
        <f t="shared" si="1139"/>
        <v>7036.33</v>
      </c>
      <c r="F2514" s="138">
        <f t="shared" si="1140"/>
        <v>46528</v>
      </c>
      <c r="G2514" s="139">
        <f t="shared" si="1145"/>
        <v>5.5994226220676957E-3</v>
      </c>
      <c r="H2514" s="140">
        <f t="shared" si="1158"/>
        <v>46588</v>
      </c>
      <c r="I2514" s="140">
        <f t="shared" si="1146"/>
        <v>46588</v>
      </c>
      <c r="J2514" s="141">
        <f t="shared" si="1154"/>
        <v>21</v>
      </c>
      <c r="K2514" s="141">
        <f t="shared" si="1142"/>
        <v>6</v>
      </c>
      <c r="L2514" s="8">
        <f t="shared" si="1155"/>
        <v>1.00159664</v>
      </c>
      <c r="M2514" s="142">
        <f t="shared" si="1141"/>
        <v>1.00559942</v>
      </c>
      <c r="N2514" s="142">
        <f t="shared" si="1136"/>
        <v>1.5798894847635818</v>
      </c>
      <c r="O2514" s="135">
        <f t="shared" si="1138"/>
        <v>1.58241199</v>
      </c>
      <c r="P2514" s="135">
        <f t="shared" si="1147"/>
        <v>462.68045498999999</v>
      </c>
      <c r="Q2514" s="190">
        <f t="shared" si="1159"/>
        <v>0</v>
      </c>
      <c r="R2514" s="191">
        <f t="shared" si="1156"/>
        <v>0</v>
      </c>
      <c r="S2514" s="135">
        <f t="shared" si="1148"/>
        <v>0</v>
      </c>
      <c r="T2514" s="145">
        <f t="shared" si="1157"/>
        <v>7.8600000000000003E-2</v>
      </c>
      <c r="U2514" s="143">
        <f t="shared" si="1137"/>
        <v>6</v>
      </c>
      <c r="V2514" s="143">
        <v>252</v>
      </c>
      <c r="W2514" s="142">
        <f t="shared" si="1149"/>
        <v>1.001803145</v>
      </c>
      <c r="X2514" s="135">
        <f t="shared" si="1150"/>
        <v>0.83427994000000005</v>
      </c>
      <c r="Y2514" s="135">
        <f t="shared" si="1151"/>
        <v>0</v>
      </c>
      <c r="Z2514" s="148" t="str">
        <f t="shared" si="1160"/>
        <v>A+J=</v>
      </c>
      <c r="AA2514" s="140">
        <f t="shared" si="1161"/>
        <v>46588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4"/>
      <c r="DX2514" s="1"/>
      <c r="DY2514" s="1"/>
      <c r="DZ2514" s="1"/>
      <c r="EA2514" s="1"/>
      <c r="EB2514" s="1"/>
      <c r="EC2514" s="1"/>
    </row>
    <row r="2515" spans="1:133" ht="15" x14ac:dyDescent="0.2">
      <c r="A2515" s="134">
        <f t="shared" si="1152"/>
        <v>46568</v>
      </c>
      <c r="B2515" s="135">
        <f t="shared" si="1144"/>
        <v>463.77722990000001</v>
      </c>
      <c r="C2515" s="220">
        <f t="shared" si="1143"/>
        <v>292.38937641960609</v>
      </c>
      <c r="D2515" s="136">
        <f t="shared" si="1153"/>
        <v>6997.15</v>
      </c>
      <c r="E2515" s="137">
        <f t="shared" si="1139"/>
        <v>7036.33</v>
      </c>
      <c r="F2515" s="138">
        <f t="shared" si="1140"/>
        <v>46528</v>
      </c>
      <c r="G2515" s="139">
        <f t="shared" si="1145"/>
        <v>5.5994226220676957E-3</v>
      </c>
      <c r="H2515" s="140">
        <f t="shared" si="1158"/>
        <v>46588</v>
      </c>
      <c r="I2515" s="140">
        <f t="shared" si="1146"/>
        <v>46588</v>
      </c>
      <c r="J2515" s="141">
        <f t="shared" si="1154"/>
        <v>21</v>
      </c>
      <c r="K2515" s="141">
        <f t="shared" si="1142"/>
        <v>7</v>
      </c>
      <c r="L2515" s="8">
        <f t="shared" si="1155"/>
        <v>1.0018629999999999</v>
      </c>
      <c r="M2515" s="142">
        <f t="shared" si="1141"/>
        <v>1.00559942</v>
      </c>
      <c r="N2515" s="142">
        <f t="shared" si="1136"/>
        <v>1.5798894847635818</v>
      </c>
      <c r="O2515" s="135">
        <f t="shared" si="1138"/>
        <v>1.58283281</v>
      </c>
      <c r="P2515" s="135">
        <f t="shared" si="1147"/>
        <v>462.80349828999999</v>
      </c>
      <c r="Q2515" s="190">
        <f t="shared" si="1159"/>
        <v>0</v>
      </c>
      <c r="R2515" s="191">
        <f t="shared" si="1156"/>
        <v>0</v>
      </c>
      <c r="S2515" s="135">
        <f t="shared" si="1148"/>
        <v>0</v>
      </c>
      <c r="T2515" s="145">
        <f t="shared" si="1157"/>
        <v>7.8600000000000003E-2</v>
      </c>
      <c r="U2515" s="143">
        <f t="shared" si="1137"/>
        <v>7</v>
      </c>
      <c r="V2515" s="143">
        <v>252</v>
      </c>
      <c r="W2515" s="142">
        <f t="shared" si="1149"/>
        <v>1.002103985</v>
      </c>
      <c r="X2515" s="135">
        <f t="shared" si="1150"/>
        <v>0.97373160999999997</v>
      </c>
      <c r="Y2515" s="135">
        <f t="shared" si="1151"/>
        <v>0</v>
      </c>
      <c r="Z2515" s="148" t="str">
        <f t="shared" si="1160"/>
        <v>A+J=</v>
      </c>
      <c r="AA2515" s="140">
        <f t="shared" si="1161"/>
        <v>46588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4"/>
      <c r="DX2515" s="1"/>
      <c r="DY2515" s="1"/>
      <c r="DZ2515" s="1"/>
      <c r="EA2515" s="1"/>
      <c r="EB2515" s="1"/>
      <c r="EC2515" s="1"/>
    </row>
    <row r="2516" spans="1:133" ht="15" x14ac:dyDescent="0.2">
      <c r="A2516" s="134">
        <f t="shared" si="1152"/>
        <v>46569</v>
      </c>
      <c r="B2516" s="135">
        <f t="shared" si="1144"/>
        <v>464.03987032999999</v>
      </c>
      <c r="C2516" s="220">
        <f t="shared" si="1143"/>
        <v>292.38937641960609</v>
      </c>
      <c r="D2516" s="136">
        <f t="shared" si="1153"/>
        <v>6997.15</v>
      </c>
      <c r="E2516" s="137">
        <f t="shared" si="1139"/>
        <v>7036.33</v>
      </c>
      <c r="F2516" s="138">
        <f t="shared" si="1140"/>
        <v>46528</v>
      </c>
      <c r="G2516" s="139">
        <f t="shared" si="1145"/>
        <v>5.5994226220676957E-3</v>
      </c>
      <c r="H2516" s="140">
        <f t="shared" si="1158"/>
        <v>46588</v>
      </c>
      <c r="I2516" s="140">
        <f t="shared" si="1146"/>
        <v>46588</v>
      </c>
      <c r="J2516" s="141">
        <f t="shared" si="1154"/>
        <v>21</v>
      </c>
      <c r="K2516" s="141">
        <f t="shared" si="1142"/>
        <v>8</v>
      </c>
      <c r="L2516" s="8">
        <f t="shared" si="1155"/>
        <v>1.0021294199999999</v>
      </c>
      <c r="M2516" s="142">
        <f t="shared" si="1141"/>
        <v>1.00559942</v>
      </c>
      <c r="N2516" s="142">
        <f t="shared" si="1136"/>
        <v>1.5798894847635818</v>
      </c>
      <c r="O2516" s="135">
        <f t="shared" si="1138"/>
        <v>1.58325373</v>
      </c>
      <c r="P2516" s="135">
        <f t="shared" si="1147"/>
        <v>462.92657081999999</v>
      </c>
      <c r="Q2516" s="190">
        <f t="shared" si="1159"/>
        <v>0</v>
      </c>
      <c r="R2516" s="191">
        <f t="shared" si="1156"/>
        <v>0</v>
      </c>
      <c r="S2516" s="135">
        <f t="shared" si="1148"/>
        <v>0</v>
      </c>
      <c r="T2516" s="145">
        <f t="shared" si="1157"/>
        <v>7.8600000000000003E-2</v>
      </c>
      <c r="U2516" s="143">
        <f t="shared" si="1137"/>
        <v>8</v>
      </c>
      <c r="V2516" s="143">
        <v>252</v>
      </c>
      <c r="W2516" s="142">
        <f t="shared" si="1149"/>
        <v>1.0024049159999999</v>
      </c>
      <c r="X2516" s="135">
        <f t="shared" si="1150"/>
        <v>1.11329951</v>
      </c>
      <c r="Y2516" s="135">
        <f t="shared" si="1151"/>
        <v>0</v>
      </c>
      <c r="Z2516" s="148" t="str">
        <f t="shared" si="1160"/>
        <v>A+J=</v>
      </c>
      <c r="AA2516" s="140">
        <f t="shared" si="1161"/>
        <v>46588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4"/>
      <c r="DX2516" s="1"/>
      <c r="DY2516" s="1"/>
      <c r="DZ2516" s="1"/>
      <c r="EA2516" s="1"/>
      <c r="EB2516" s="1"/>
      <c r="EC2516" s="1"/>
    </row>
    <row r="2517" spans="1:133" ht="15" x14ac:dyDescent="0.2">
      <c r="A2517" s="134">
        <f t="shared" si="1152"/>
        <v>46570</v>
      </c>
      <c r="B2517" s="135">
        <f t="shared" si="1144"/>
        <v>464.30266169999999</v>
      </c>
      <c r="C2517" s="220">
        <f t="shared" si="1143"/>
        <v>292.38937641960609</v>
      </c>
      <c r="D2517" s="136">
        <f t="shared" si="1153"/>
        <v>6997.15</v>
      </c>
      <c r="E2517" s="137">
        <f t="shared" si="1139"/>
        <v>7036.33</v>
      </c>
      <c r="F2517" s="138">
        <f t="shared" si="1140"/>
        <v>46528</v>
      </c>
      <c r="G2517" s="139">
        <f t="shared" si="1145"/>
        <v>5.5994226220676957E-3</v>
      </c>
      <c r="H2517" s="140">
        <f t="shared" si="1158"/>
        <v>46588</v>
      </c>
      <c r="I2517" s="140">
        <f t="shared" si="1146"/>
        <v>46588</v>
      </c>
      <c r="J2517" s="141">
        <f t="shared" si="1154"/>
        <v>21</v>
      </c>
      <c r="K2517" s="141">
        <f t="shared" si="1142"/>
        <v>9</v>
      </c>
      <c r="L2517" s="8">
        <f t="shared" si="1155"/>
        <v>1.0023959200000001</v>
      </c>
      <c r="M2517" s="142">
        <f t="shared" si="1141"/>
        <v>1.00559942</v>
      </c>
      <c r="N2517" s="142">
        <f t="shared" si="1136"/>
        <v>1.5798894847635818</v>
      </c>
      <c r="O2517" s="135">
        <f t="shared" si="1138"/>
        <v>1.58367477</v>
      </c>
      <c r="P2517" s="135">
        <f t="shared" si="1147"/>
        <v>463.04967844999999</v>
      </c>
      <c r="Q2517" s="190">
        <f t="shared" si="1159"/>
        <v>0</v>
      </c>
      <c r="R2517" s="191">
        <f t="shared" si="1156"/>
        <v>0</v>
      </c>
      <c r="S2517" s="135">
        <f t="shared" si="1148"/>
        <v>0</v>
      </c>
      <c r="T2517" s="145">
        <f t="shared" si="1157"/>
        <v>7.8600000000000003E-2</v>
      </c>
      <c r="U2517" s="143">
        <f t="shared" si="1137"/>
        <v>9</v>
      </c>
      <c r="V2517" s="143">
        <v>252</v>
      </c>
      <c r="W2517" s="142">
        <f t="shared" si="1149"/>
        <v>1.002705937</v>
      </c>
      <c r="X2517" s="135">
        <f t="shared" si="1150"/>
        <v>1.25298325</v>
      </c>
      <c r="Y2517" s="135">
        <f t="shared" si="1151"/>
        <v>0</v>
      </c>
      <c r="Z2517" s="148" t="str">
        <f t="shared" si="1160"/>
        <v>A+J=</v>
      </c>
      <c r="AA2517" s="140">
        <f t="shared" si="1161"/>
        <v>46588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4"/>
      <c r="DX2517" s="1"/>
      <c r="DY2517" s="1"/>
      <c r="DZ2517" s="1"/>
      <c r="EA2517" s="1"/>
      <c r="EB2517" s="1"/>
      <c r="EC2517" s="1"/>
    </row>
    <row r="2518" spans="1:133" ht="15" x14ac:dyDescent="0.2">
      <c r="A2518" s="134">
        <f t="shared" si="1152"/>
        <v>46571</v>
      </c>
      <c r="B2518" s="135">
        <f t="shared" si="1144"/>
        <v>464.56560112</v>
      </c>
      <c r="C2518" s="220">
        <f t="shared" si="1143"/>
        <v>292.38937641960609</v>
      </c>
      <c r="D2518" s="136">
        <f t="shared" si="1153"/>
        <v>6997.15</v>
      </c>
      <c r="E2518" s="137">
        <f t="shared" si="1139"/>
        <v>7036.33</v>
      </c>
      <c r="F2518" s="138">
        <f t="shared" si="1140"/>
        <v>46528</v>
      </c>
      <c r="G2518" s="139">
        <f t="shared" si="1145"/>
        <v>5.5994226220676957E-3</v>
      </c>
      <c r="H2518" s="140">
        <f t="shared" si="1158"/>
        <v>46588</v>
      </c>
      <c r="I2518" s="140">
        <f t="shared" si="1146"/>
        <v>46588</v>
      </c>
      <c r="J2518" s="141">
        <f t="shared" si="1154"/>
        <v>21</v>
      </c>
      <c r="K2518" s="141">
        <f t="shared" si="1142"/>
        <v>10</v>
      </c>
      <c r="L2518" s="8">
        <f t="shared" si="1155"/>
        <v>1.0026624900000001</v>
      </c>
      <c r="M2518" s="142">
        <f t="shared" si="1141"/>
        <v>1.00559942</v>
      </c>
      <c r="N2518" s="142">
        <f t="shared" si="1136"/>
        <v>1.5798894847635818</v>
      </c>
      <c r="O2518" s="135">
        <f t="shared" si="1138"/>
        <v>1.58409592</v>
      </c>
      <c r="P2518" s="135">
        <f t="shared" si="1147"/>
        <v>463.17281823000002</v>
      </c>
      <c r="Q2518" s="190">
        <f t="shared" si="1159"/>
        <v>0</v>
      </c>
      <c r="R2518" s="191">
        <f t="shared" si="1156"/>
        <v>0</v>
      </c>
      <c r="S2518" s="135">
        <f t="shared" si="1148"/>
        <v>0</v>
      </c>
      <c r="T2518" s="145">
        <f t="shared" si="1157"/>
        <v>7.8600000000000003E-2</v>
      </c>
      <c r="U2518" s="143">
        <f t="shared" si="1137"/>
        <v>10</v>
      </c>
      <c r="V2518" s="143">
        <v>252</v>
      </c>
      <c r="W2518" s="142">
        <f t="shared" si="1149"/>
        <v>1.003007048</v>
      </c>
      <c r="X2518" s="135">
        <f t="shared" si="1150"/>
        <v>1.3927828900000001</v>
      </c>
      <c r="Y2518" s="135">
        <f t="shared" si="1151"/>
        <v>0</v>
      </c>
      <c r="Z2518" s="148" t="str">
        <f t="shared" si="1160"/>
        <v>A+J=</v>
      </c>
      <c r="AA2518" s="140">
        <f t="shared" si="1161"/>
        <v>46588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4"/>
      <c r="DX2518" s="1"/>
      <c r="DY2518" s="1"/>
      <c r="DZ2518" s="1"/>
      <c r="EA2518" s="1"/>
      <c r="EB2518" s="1"/>
      <c r="EC2518" s="1"/>
    </row>
    <row r="2519" spans="1:133" ht="15" x14ac:dyDescent="0.2">
      <c r="A2519" s="134">
        <f t="shared" si="1152"/>
        <v>46572</v>
      </c>
      <c r="B2519" s="135">
        <f t="shared" si="1144"/>
        <v>464.56560112</v>
      </c>
      <c r="C2519" s="220">
        <f t="shared" si="1143"/>
        <v>292.38937641960609</v>
      </c>
      <c r="D2519" s="136">
        <f t="shared" si="1153"/>
        <v>6997.15</v>
      </c>
      <c r="E2519" s="137">
        <f t="shared" si="1139"/>
        <v>7036.33</v>
      </c>
      <c r="F2519" s="138">
        <f t="shared" si="1140"/>
        <v>46528</v>
      </c>
      <c r="G2519" s="139">
        <f t="shared" si="1145"/>
        <v>5.5994226220676957E-3</v>
      </c>
      <c r="H2519" s="140">
        <f t="shared" si="1158"/>
        <v>46588</v>
      </c>
      <c r="I2519" s="140">
        <f t="shared" si="1146"/>
        <v>46588</v>
      </c>
      <c r="J2519" s="141">
        <f t="shared" si="1154"/>
        <v>21</v>
      </c>
      <c r="K2519" s="141">
        <f t="shared" si="1142"/>
        <v>10</v>
      </c>
      <c r="L2519" s="8">
        <f t="shared" si="1155"/>
        <v>1.0026624900000001</v>
      </c>
      <c r="M2519" s="142">
        <f t="shared" si="1141"/>
        <v>1.00559942</v>
      </c>
      <c r="N2519" s="142">
        <f t="shared" si="1136"/>
        <v>1.5798894847635818</v>
      </c>
      <c r="O2519" s="135">
        <f t="shared" si="1138"/>
        <v>1.58409592</v>
      </c>
      <c r="P2519" s="135">
        <f t="shared" si="1147"/>
        <v>463.17281823000002</v>
      </c>
      <c r="Q2519" s="190">
        <f t="shared" si="1159"/>
        <v>0</v>
      </c>
      <c r="R2519" s="191">
        <f t="shared" si="1156"/>
        <v>0</v>
      </c>
      <c r="S2519" s="135">
        <f t="shared" si="1148"/>
        <v>0</v>
      </c>
      <c r="T2519" s="145">
        <f t="shared" si="1157"/>
        <v>7.8600000000000003E-2</v>
      </c>
      <c r="U2519" s="143">
        <f t="shared" si="1137"/>
        <v>10</v>
      </c>
      <c r="V2519" s="143">
        <v>252</v>
      </c>
      <c r="W2519" s="142">
        <f t="shared" si="1149"/>
        <v>1.003007048</v>
      </c>
      <c r="X2519" s="135">
        <f t="shared" si="1150"/>
        <v>1.3927828900000001</v>
      </c>
      <c r="Y2519" s="135">
        <f t="shared" si="1151"/>
        <v>0</v>
      </c>
      <c r="Z2519" s="148" t="str">
        <f t="shared" si="1160"/>
        <v>A+J=</v>
      </c>
      <c r="AA2519" s="140">
        <f t="shared" si="1161"/>
        <v>46588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4"/>
      <c r="DX2519" s="1"/>
      <c r="DY2519" s="1"/>
      <c r="DZ2519" s="1"/>
      <c r="EA2519" s="1"/>
      <c r="EB2519" s="1"/>
      <c r="EC2519" s="1"/>
    </row>
    <row r="2520" spans="1:133" ht="15" x14ac:dyDescent="0.2">
      <c r="A2520" s="134">
        <f t="shared" si="1152"/>
        <v>46573</v>
      </c>
      <c r="B2520" s="135">
        <f t="shared" si="1144"/>
        <v>464.56560112</v>
      </c>
      <c r="C2520" s="220">
        <f t="shared" si="1143"/>
        <v>292.38937641960609</v>
      </c>
      <c r="D2520" s="136">
        <f t="shared" si="1153"/>
        <v>6997.15</v>
      </c>
      <c r="E2520" s="137">
        <f t="shared" si="1139"/>
        <v>7036.33</v>
      </c>
      <c r="F2520" s="138">
        <f t="shared" si="1140"/>
        <v>46528</v>
      </c>
      <c r="G2520" s="139">
        <f t="shared" si="1145"/>
        <v>5.5994226220676957E-3</v>
      </c>
      <c r="H2520" s="140">
        <f t="shared" si="1158"/>
        <v>46588</v>
      </c>
      <c r="I2520" s="140">
        <f t="shared" si="1146"/>
        <v>46588</v>
      </c>
      <c r="J2520" s="141">
        <f t="shared" si="1154"/>
        <v>21</v>
      </c>
      <c r="K2520" s="141">
        <f t="shared" si="1142"/>
        <v>10</v>
      </c>
      <c r="L2520" s="8">
        <f t="shared" si="1155"/>
        <v>1.0026624900000001</v>
      </c>
      <c r="M2520" s="142">
        <f t="shared" si="1141"/>
        <v>1.00559942</v>
      </c>
      <c r="N2520" s="142">
        <f t="shared" si="1136"/>
        <v>1.5798894847635818</v>
      </c>
      <c r="O2520" s="135">
        <f t="shared" si="1138"/>
        <v>1.58409592</v>
      </c>
      <c r="P2520" s="135">
        <f t="shared" si="1147"/>
        <v>463.17281823000002</v>
      </c>
      <c r="Q2520" s="190">
        <f t="shared" si="1159"/>
        <v>0</v>
      </c>
      <c r="R2520" s="191">
        <f t="shared" si="1156"/>
        <v>0</v>
      </c>
      <c r="S2520" s="135">
        <f t="shared" si="1148"/>
        <v>0</v>
      </c>
      <c r="T2520" s="145">
        <f t="shared" si="1157"/>
        <v>7.8600000000000003E-2</v>
      </c>
      <c r="U2520" s="143">
        <f t="shared" si="1137"/>
        <v>10</v>
      </c>
      <c r="V2520" s="143">
        <v>252</v>
      </c>
      <c r="W2520" s="142">
        <f t="shared" si="1149"/>
        <v>1.003007048</v>
      </c>
      <c r="X2520" s="135">
        <f t="shared" si="1150"/>
        <v>1.3927828900000001</v>
      </c>
      <c r="Y2520" s="135">
        <f t="shared" si="1151"/>
        <v>0</v>
      </c>
      <c r="Z2520" s="148" t="str">
        <f t="shared" si="1160"/>
        <v>A+J=</v>
      </c>
      <c r="AA2520" s="140">
        <f t="shared" si="1161"/>
        <v>46588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4"/>
      <c r="DX2520" s="1"/>
      <c r="DY2520" s="1"/>
      <c r="DZ2520" s="1"/>
      <c r="EA2520" s="1"/>
      <c r="EB2520" s="1"/>
      <c r="EC2520" s="1"/>
    </row>
    <row r="2521" spans="1:133" ht="15" x14ac:dyDescent="0.2">
      <c r="A2521" s="134">
        <f t="shared" si="1152"/>
        <v>46574</v>
      </c>
      <c r="B2521" s="135">
        <f t="shared" si="1144"/>
        <v>464.82868912999999</v>
      </c>
      <c r="C2521" s="220">
        <f t="shared" si="1143"/>
        <v>292.38937641960609</v>
      </c>
      <c r="D2521" s="136">
        <f t="shared" si="1153"/>
        <v>6997.15</v>
      </c>
      <c r="E2521" s="137">
        <f t="shared" si="1139"/>
        <v>7036.33</v>
      </c>
      <c r="F2521" s="138">
        <f t="shared" si="1140"/>
        <v>46528</v>
      </c>
      <c r="G2521" s="139">
        <f t="shared" si="1145"/>
        <v>5.5994226220676957E-3</v>
      </c>
      <c r="H2521" s="140">
        <f t="shared" si="1158"/>
        <v>46588</v>
      </c>
      <c r="I2521" s="140">
        <f t="shared" si="1146"/>
        <v>46588</v>
      </c>
      <c r="J2521" s="141">
        <f t="shared" si="1154"/>
        <v>21</v>
      </c>
      <c r="K2521" s="141">
        <f t="shared" si="1142"/>
        <v>11</v>
      </c>
      <c r="L2521" s="8">
        <f t="shared" si="1155"/>
        <v>1.0029291300000001</v>
      </c>
      <c r="M2521" s="142">
        <f t="shared" si="1141"/>
        <v>1.00559942</v>
      </c>
      <c r="N2521" s="142">
        <f t="shared" si="1136"/>
        <v>1.5798894847635818</v>
      </c>
      <c r="O2521" s="135">
        <f t="shared" si="1138"/>
        <v>1.58451718</v>
      </c>
      <c r="P2521" s="135">
        <f t="shared" si="1147"/>
        <v>463.29599017999999</v>
      </c>
      <c r="Q2521" s="190">
        <f t="shared" si="1159"/>
        <v>0</v>
      </c>
      <c r="R2521" s="191">
        <f t="shared" si="1156"/>
        <v>0</v>
      </c>
      <c r="S2521" s="135">
        <f t="shared" si="1148"/>
        <v>0</v>
      </c>
      <c r="T2521" s="145">
        <f t="shared" si="1157"/>
        <v>7.8600000000000003E-2</v>
      </c>
      <c r="U2521" s="143">
        <f t="shared" si="1137"/>
        <v>11</v>
      </c>
      <c r="V2521" s="143">
        <v>252</v>
      </c>
      <c r="W2521" s="142">
        <f t="shared" si="1149"/>
        <v>1.0033082499999999</v>
      </c>
      <c r="X2521" s="135">
        <f t="shared" si="1150"/>
        <v>1.5326989499999999</v>
      </c>
      <c r="Y2521" s="135">
        <f t="shared" si="1151"/>
        <v>0</v>
      </c>
      <c r="Z2521" s="148" t="str">
        <f t="shared" si="1160"/>
        <v>A+J=</v>
      </c>
      <c r="AA2521" s="140">
        <f t="shared" si="1161"/>
        <v>46588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4"/>
      <c r="DX2521" s="1"/>
      <c r="DY2521" s="1"/>
      <c r="DZ2521" s="1"/>
      <c r="EA2521" s="1"/>
      <c r="EB2521" s="1"/>
      <c r="EC2521" s="1"/>
    </row>
    <row r="2522" spans="1:133" ht="15" x14ac:dyDescent="0.2">
      <c r="A2522" s="134">
        <f t="shared" si="1152"/>
        <v>46575</v>
      </c>
      <c r="B2522" s="135">
        <f t="shared" si="1144"/>
        <v>465.09192532999998</v>
      </c>
      <c r="C2522" s="220">
        <f t="shared" si="1143"/>
        <v>292.38937641960609</v>
      </c>
      <c r="D2522" s="136">
        <f t="shared" si="1153"/>
        <v>6997.15</v>
      </c>
      <c r="E2522" s="137">
        <f t="shared" si="1139"/>
        <v>7036.33</v>
      </c>
      <c r="F2522" s="138">
        <f t="shared" si="1140"/>
        <v>46528</v>
      </c>
      <c r="G2522" s="139">
        <f t="shared" si="1145"/>
        <v>5.5994226220676957E-3</v>
      </c>
      <c r="H2522" s="140">
        <f t="shared" si="1158"/>
        <v>46588</v>
      </c>
      <c r="I2522" s="140">
        <f t="shared" si="1146"/>
        <v>46588</v>
      </c>
      <c r="J2522" s="141">
        <f t="shared" si="1154"/>
        <v>21</v>
      </c>
      <c r="K2522" s="141">
        <f t="shared" si="1142"/>
        <v>12</v>
      </c>
      <c r="L2522" s="8">
        <f t="shared" si="1155"/>
        <v>1.0031958400000001</v>
      </c>
      <c r="M2522" s="142">
        <f t="shared" si="1141"/>
        <v>1.00559942</v>
      </c>
      <c r="N2522" s="142">
        <f t="shared" si="1136"/>
        <v>1.5798894847635818</v>
      </c>
      <c r="O2522" s="135">
        <f t="shared" si="1138"/>
        <v>1.5849385499999999</v>
      </c>
      <c r="P2522" s="135">
        <f t="shared" si="1147"/>
        <v>463.41919429000001</v>
      </c>
      <c r="Q2522" s="190">
        <f t="shared" si="1159"/>
        <v>0</v>
      </c>
      <c r="R2522" s="191">
        <f t="shared" si="1156"/>
        <v>0</v>
      </c>
      <c r="S2522" s="135">
        <f t="shared" si="1148"/>
        <v>0</v>
      </c>
      <c r="T2522" s="145">
        <f t="shared" si="1157"/>
        <v>7.8600000000000003E-2</v>
      </c>
      <c r="U2522" s="143">
        <f t="shared" si="1137"/>
        <v>12</v>
      </c>
      <c r="V2522" s="143">
        <v>252</v>
      </c>
      <c r="W2522" s="142">
        <f t="shared" si="1149"/>
        <v>1.003609542</v>
      </c>
      <c r="X2522" s="135">
        <f t="shared" si="1150"/>
        <v>1.6727310399999999</v>
      </c>
      <c r="Y2522" s="135">
        <f t="shared" si="1151"/>
        <v>0</v>
      </c>
      <c r="Z2522" s="148" t="str">
        <f t="shared" si="1160"/>
        <v>A+J=</v>
      </c>
      <c r="AA2522" s="140">
        <f t="shared" si="1161"/>
        <v>46588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4"/>
      <c r="DX2522" s="1"/>
      <c r="DY2522" s="1"/>
      <c r="DZ2522" s="1"/>
      <c r="EA2522" s="1"/>
      <c r="EB2522" s="1"/>
      <c r="EC2522" s="1"/>
    </row>
    <row r="2523" spans="1:133" ht="15" x14ac:dyDescent="0.2">
      <c r="A2523" s="134">
        <f t="shared" si="1152"/>
        <v>46576</v>
      </c>
      <c r="B2523" s="135">
        <f t="shared" si="1144"/>
        <v>465.35531271000002</v>
      </c>
      <c r="C2523" s="220">
        <f t="shared" si="1143"/>
        <v>292.38937641960609</v>
      </c>
      <c r="D2523" s="136">
        <f t="shared" si="1153"/>
        <v>6997.15</v>
      </c>
      <c r="E2523" s="137">
        <f t="shared" si="1139"/>
        <v>7036.33</v>
      </c>
      <c r="F2523" s="138">
        <f t="shared" si="1140"/>
        <v>46528</v>
      </c>
      <c r="G2523" s="139">
        <f t="shared" si="1145"/>
        <v>5.5994226220676957E-3</v>
      </c>
      <c r="H2523" s="140">
        <f t="shared" si="1158"/>
        <v>46588</v>
      </c>
      <c r="I2523" s="140">
        <f t="shared" si="1146"/>
        <v>46588</v>
      </c>
      <c r="J2523" s="141">
        <f t="shared" si="1154"/>
        <v>21</v>
      </c>
      <c r="K2523" s="141">
        <f t="shared" si="1142"/>
        <v>13</v>
      </c>
      <c r="L2523" s="8">
        <f t="shared" si="1155"/>
        <v>1.0034626200000001</v>
      </c>
      <c r="M2523" s="142">
        <f t="shared" si="1141"/>
        <v>1.00559942</v>
      </c>
      <c r="N2523" s="142">
        <f t="shared" si="1136"/>
        <v>1.5798894847635818</v>
      </c>
      <c r="O2523" s="135">
        <f t="shared" si="1138"/>
        <v>1.5853600400000001</v>
      </c>
      <c r="P2523" s="135">
        <f t="shared" si="1147"/>
        <v>463.54243349000001</v>
      </c>
      <c r="Q2523" s="190">
        <f t="shared" si="1159"/>
        <v>0</v>
      </c>
      <c r="R2523" s="191">
        <f t="shared" si="1156"/>
        <v>0</v>
      </c>
      <c r="S2523" s="135">
        <f t="shared" si="1148"/>
        <v>0</v>
      </c>
      <c r="T2523" s="145">
        <f t="shared" si="1157"/>
        <v>7.8600000000000003E-2</v>
      </c>
      <c r="U2523" s="143">
        <f t="shared" si="1137"/>
        <v>13</v>
      </c>
      <c r="V2523" s="143">
        <v>252</v>
      </c>
      <c r="W2523" s="142">
        <f t="shared" si="1149"/>
        <v>1.0039109239999999</v>
      </c>
      <c r="X2523" s="135">
        <f t="shared" si="1150"/>
        <v>1.8128792199999999</v>
      </c>
      <c r="Y2523" s="135">
        <f t="shared" si="1151"/>
        <v>0</v>
      </c>
      <c r="Z2523" s="148" t="str">
        <f t="shared" si="1160"/>
        <v>A+J=</v>
      </c>
      <c r="AA2523" s="140">
        <f t="shared" si="1161"/>
        <v>46588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4"/>
      <c r="DX2523" s="1"/>
      <c r="DY2523" s="1"/>
      <c r="DZ2523" s="1"/>
      <c r="EA2523" s="1"/>
      <c r="EB2523" s="1"/>
      <c r="EC2523" s="1"/>
    </row>
    <row r="2524" spans="1:133" ht="15" x14ac:dyDescent="0.2">
      <c r="A2524" s="134">
        <f t="shared" si="1152"/>
        <v>46577</v>
      </c>
      <c r="B2524" s="135">
        <f t="shared" si="1144"/>
        <v>465.61884594000003</v>
      </c>
      <c r="C2524" s="220">
        <f t="shared" si="1143"/>
        <v>292.38937641960609</v>
      </c>
      <c r="D2524" s="136">
        <f t="shared" si="1153"/>
        <v>6997.15</v>
      </c>
      <c r="E2524" s="137">
        <f t="shared" si="1139"/>
        <v>7036.33</v>
      </c>
      <c r="F2524" s="138">
        <f t="shared" si="1140"/>
        <v>46528</v>
      </c>
      <c r="G2524" s="139">
        <f t="shared" si="1145"/>
        <v>5.5994226220676957E-3</v>
      </c>
      <c r="H2524" s="140">
        <f t="shared" si="1158"/>
        <v>46588</v>
      </c>
      <c r="I2524" s="140">
        <f t="shared" si="1146"/>
        <v>46588</v>
      </c>
      <c r="J2524" s="141">
        <f t="shared" si="1154"/>
        <v>21</v>
      </c>
      <c r="K2524" s="141">
        <f t="shared" si="1142"/>
        <v>14</v>
      </c>
      <c r="L2524" s="8">
        <f t="shared" si="1155"/>
        <v>1.0037294699999999</v>
      </c>
      <c r="M2524" s="142">
        <f t="shared" si="1141"/>
        <v>1.00559942</v>
      </c>
      <c r="N2524" s="142">
        <f t="shared" si="1136"/>
        <v>1.5798894847635818</v>
      </c>
      <c r="O2524" s="135">
        <f t="shared" si="1138"/>
        <v>1.5857816300000001</v>
      </c>
      <c r="P2524" s="135">
        <f t="shared" si="1147"/>
        <v>463.66570193000001</v>
      </c>
      <c r="Q2524" s="190">
        <f t="shared" si="1159"/>
        <v>0</v>
      </c>
      <c r="R2524" s="191">
        <f t="shared" si="1156"/>
        <v>0</v>
      </c>
      <c r="S2524" s="135">
        <f t="shared" si="1148"/>
        <v>0</v>
      </c>
      <c r="T2524" s="145">
        <f t="shared" si="1157"/>
        <v>7.8600000000000003E-2</v>
      </c>
      <c r="U2524" s="143">
        <f t="shared" si="1137"/>
        <v>14</v>
      </c>
      <c r="V2524" s="143">
        <v>252</v>
      </c>
      <c r="W2524" s="142">
        <f t="shared" si="1149"/>
        <v>1.0042123970000001</v>
      </c>
      <c r="X2524" s="135">
        <f t="shared" si="1150"/>
        <v>1.9531440099999999</v>
      </c>
      <c r="Y2524" s="135">
        <f t="shared" si="1151"/>
        <v>0</v>
      </c>
      <c r="Z2524" s="148" t="str">
        <f t="shared" si="1160"/>
        <v>A+J=</v>
      </c>
      <c r="AA2524" s="140">
        <f t="shared" si="1161"/>
        <v>46588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4"/>
      <c r="DX2524" s="1"/>
      <c r="DY2524" s="1"/>
      <c r="DZ2524" s="1"/>
      <c r="EA2524" s="1"/>
      <c r="EB2524" s="1"/>
      <c r="EC2524" s="1"/>
    </row>
    <row r="2525" spans="1:133" ht="15" x14ac:dyDescent="0.2">
      <c r="A2525" s="134">
        <f t="shared" si="1152"/>
        <v>46578</v>
      </c>
      <c r="B2525" s="135">
        <f t="shared" si="1144"/>
        <v>465.88252799000003</v>
      </c>
      <c r="C2525" s="220">
        <f t="shared" si="1143"/>
        <v>292.38937641960609</v>
      </c>
      <c r="D2525" s="136">
        <f t="shared" si="1153"/>
        <v>6997.15</v>
      </c>
      <c r="E2525" s="137">
        <f t="shared" si="1139"/>
        <v>7036.33</v>
      </c>
      <c r="F2525" s="138">
        <f t="shared" si="1140"/>
        <v>46528</v>
      </c>
      <c r="G2525" s="139">
        <f t="shared" si="1145"/>
        <v>5.5994226220676957E-3</v>
      </c>
      <c r="H2525" s="140">
        <f t="shared" si="1158"/>
        <v>46588</v>
      </c>
      <c r="I2525" s="140">
        <f t="shared" si="1146"/>
        <v>46588</v>
      </c>
      <c r="J2525" s="141">
        <f t="shared" si="1154"/>
        <v>21</v>
      </c>
      <c r="K2525" s="141">
        <f t="shared" si="1142"/>
        <v>15</v>
      </c>
      <c r="L2525" s="8">
        <f t="shared" si="1155"/>
        <v>1.00399639</v>
      </c>
      <c r="M2525" s="142">
        <f t="shared" si="1141"/>
        <v>1.00559942</v>
      </c>
      <c r="N2525" s="142">
        <f t="shared" si="1136"/>
        <v>1.5798894847635818</v>
      </c>
      <c r="O2525" s="135">
        <f t="shared" si="1138"/>
        <v>1.58620333</v>
      </c>
      <c r="P2525" s="135">
        <f t="shared" si="1147"/>
        <v>463.78900253</v>
      </c>
      <c r="Q2525" s="190">
        <f t="shared" si="1159"/>
        <v>0</v>
      </c>
      <c r="R2525" s="191">
        <f t="shared" si="1156"/>
        <v>0</v>
      </c>
      <c r="S2525" s="135">
        <f t="shared" si="1148"/>
        <v>0</v>
      </c>
      <c r="T2525" s="145">
        <f t="shared" si="1157"/>
        <v>7.8600000000000003E-2</v>
      </c>
      <c r="U2525" s="143">
        <f t="shared" si="1137"/>
        <v>15</v>
      </c>
      <c r="V2525" s="143">
        <v>252</v>
      </c>
      <c r="W2525" s="142">
        <f t="shared" si="1149"/>
        <v>1.004513961</v>
      </c>
      <c r="X2525" s="135">
        <f t="shared" si="1150"/>
        <v>2.0935254599999999</v>
      </c>
      <c r="Y2525" s="135">
        <f t="shared" si="1151"/>
        <v>0</v>
      </c>
      <c r="Z2525" s="148" t="str">
        <f t="shared" si="1160"/>
        <v>A+J=</v>
      </c>
      <c r="AA2525" s="140">
        <f t="shared" si="1161"/>
        <v>46588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4"/>
      <c r="DX2525" s="1"/>
      <c r="DY2525" s="1"/>
      <c r="DZ2525" s="1"/>
      <c r="EA2525" s="1"/>
      <c r="EB2525" s="1"/>
      <c r="EC2525" s="1"/>
    </row>
    <row r="2526" spans="1:133" ht="15" x14ac:dyDescent="0.2">
      <c r="A2526" s="134">
        <f t="shared" si="1152"/>
        <v>46579</v>
      </c>
      <c r="B2526" s="135">
        <f t="shared" si="1144"/>
        <v>465.88252799000003</v>
      </c>
      <c r="C2526" s="220">
        <f t="shared" si="1143"/>
        <v>292.38937641960609</v>
      </c>
      <c r="D2526" s="136">
        <f t="shared" si="1153"/>
        <v>6997.15</v>
      </c>
      <c r="E2526" s="137">
        <f t="shared" si="1139"/>
        <v>7036.33</v>
      </c>
      <c r="F2526" s="138">
        <f t="shared" si="1140"/>
        <v>46528</v>
      </c>
      <c r="G2526" s="139">
        <f t="shared" si="1145"/>
        <v>5.5994226220676957E-3</v>
      </c>
      <c r="H2526" s="140">
        <f t="shared" si="1158"/>
        <v>46588</v>
      </c>
      <c r="I2526" s="140">
        <f t="shared" si="1146"/>
        <v>46588</v>
      </c>
      <c r="J2526" s="141">
        <f t="shared" si="1154"/>
        <v>21</v>
      </c>
      <c r="K2526" s="141">
        <f t="shared" si="1142"/>
        <v>15</v>
      </c>
      <c r="L2526" s="8">
        <f t="shared" si="1155"/>
        <v>1.00399639</v>
      </c>
      <c r="M2526" s="142">
        <f t="shared" si="1141"/>
        <v>1.00559942</v>
      </c>
      <c r="N2526" s="142">
        <f t="shared" si="1136"/>
        <v>1.5798894847635818</v>
      </c>
      <c r="O2526" s="135">
        <f t="shared" si="1138"/>
        <v>1.58620333</v>
      </c>
      <c r="P2526" s="135">
        <f t="shared" si="1147"/>
        <v>463.78900253</v>
      </c>
      <c r="Q2526" s="190">
        <f t="shared" si="1159"/>
        <v>0</v>
      </c>
      <c r="R2526" s="191">
        <f t="shared" si="1156"/>
        <v>0</v>
      </c>
      <c r="S2526" s="135">
        <f t="shared" si="1148"/>
        <v>0</v>
      </c>
      <c r="T2526" s="145">
        <f t="shared" si="1157"/>
        <v>7.8600000000000003E-2</v>
      </c>
      <c r="U2526" s="143">
        <f t="shared" si="1137"/>
        <v>15</v>
      </c>
      <c r="V2526" s="143">
        <v>252</v>
      </c>
      <c r="W2526" s="142">
        <f t="shared" si="1149"/>
        <v>1.004513961</v>
      </c>
      <c r="X2526" s="135">
        <f t="shared" si="1150"/>
        <v>2.0935254599999999</v>
      </c>
      <c r="Y2526" s="135">
        <f t="shared" si="1151"/>
        <v>0</v>
      </c>
      <c r="Z2526" s="148" t="str">
        <f t="shared" si="1160"/>
        <v>A+J=</v>
      </c>
      <c r="AA2526" s="140">
        <f t="shared" si="1161"/>
        <v>46588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4"/>
      <c r="DX2526" s="1"/>
      <c r="DY2526" s="1"/>
      <c r="DZ2526" s="1"/>
      <c r="EA2526" s="1"/>
      <c r="EB2526" s="1"/>
      <c r="EC2526" s="1"/>
    </row>
    <row r="2527" spans="1:133" ht="15" x14ac:dyDescent="0.2">
      <c r="A2527" s="134">
        <f t="shared" si="1152"/>
        <v>46580</v>
      </c>
      <c r="B2527" s="135">
        <f t="shared" si="1144"/>
        <v>465.88252799000003</v>
      </c>
      <c r="C2527" s="220">
        <f t="shared" si="1143"/>
        <v>292.38937641960609</v>
      </c>
      <c r="D2527" s="136">
        <f t="shared" si="1153"/>
        <v>6997.15</v>
      </c>
      <c r="E2527" s="137">
        <f t="shared" si="1139"/>
        <v>7036.33</v>
      </c>
      <c r="F2527" s="138">
        <f t="shared" si="1140"/>
        <v>46528</v>
      </c>
      <c r="G2527" s="139">
        <f t="shared" si="1145"/>
        <v>5.5994226220676957E-3</v>
      </c>
      <c r="H2527" s="140">
        <f t="shared" si="1158"/>
        <v>46588</v>
      </c>
      <c r="I2527" s="140">
        <f t="shared" si="1146"/>
        <v>46588</v>
      </c>
      <c r="J2527" s="141">
        <f t="shared" si="1154"/>
        <v>21</v>
      </c>
      <c r="K2527" s="141">
        <f t="shared" si="1142"/>
        <v>15</v>
      </c>
      <c r="L2527" s="8">
        <f t="shared" si="1155"/>
        <v>1.00399639</v>
      </c>
      <c r="M2527" s="142">
        <f t="shared" si="1141"/>
        <v>1.00559942</v>
      </c>
      <c r="N2527" s="142">
        <f t="shared" ref="N2527:N2536" si="1162">IF(I2527&gt;I2526,N2526*M2527,N2526)</f>
        <v>1.5798894847635818</v>
      </c>
      <c r="O2527" s="135">
        <f t="shared" si="1138"/>
        <v>1.58620333</v>
      </c>
      <c r="P2527" s="135">
        <f t="shared" si="1147"/>
        <v>463.78900253</v>
      </c>
      <c r="Q2527" s="190">
        <f t="shared" si="1159"/>
        <v>0</v>
      </c>
      <c r="R2527" s="191">
        <f t="shared" si="1156"/>
        <v>0</v>
      </c>
      <c r="S2527" s="135">
        <f t="shared" si="1148"/>
        <v>0</v>
      </c>
      <c r="T2527" s="145">
        <f t="shared" si="1157"/>
        <v>7.8600000000000003E-2</v>
      </c>
      <c r="U2527" s="143">
        <f t="shared" si="1137"/>
        <v>15</v>
      </c>
      <c r="V2527" s="143">
        <v>252</v>
      </c>
      <c r="W2527" s="142">
        <f t="shared" si="1149"/>
        <v>1.004513961</v>
      </c>
      <c r="X2527" s="135">
        <f t="shared" si="1150"/>
        <v>2.0935254599999999</v>
      </c>
      <c r="Y2527" s="135">
        <f t="shared" si="1151"/>
        <v>0</v>
      </c>
      <c r="Z2527" s="148" t="str">
        <f t="shared" si="1160"/>
        <v>A+J=</v>
      </c>
      <c r="AA2527" s="140">
        <f t="shared" si="1161"/>
        <v>46588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4"/>
      <c r="DX2527" s="1"/>
      <c r="DY2527" s="1"/>
      <c r="DZ2527" s="1"/>
      <c r="EA2527" s="1"/>
      <c r="EB2527" s="1"/>
      <c r="EC2527" s="1"/>
    </row>
    <row r="2528" spans="1:133" ht="15" x14ac:dyDescent="0.2">
      <c r="A2528" s="134">
        <f t="shared" si="1152"/>
        <v>46581</v>
      </c>
      <c r="B2528" s="135">
        <f t="shared" si="1144"/>
        <v>466.14636142999996</v>
      </c>
      <c r="C2528" s="220">
        <f t="shared" si="1143"/>
        <v>292.38937641960609</v>
      </c>
      <c r="D2528" s="136">
        <f t="shared" si="1153"/>
        <v>6997.15</v>
      </c>
      <c r="E2528" s="137">
        <f t="shared" si="1139"/>
        <v>7036.33</v>
      </c>
      <c r="F2528" s="138">
        <f t="shared" si="1140"/>
        <v>46528</v>
      </c>
      <c r="G2528" s="139">
        <f t="shared" si="1145"/>
        <v>5.5994226220676957E-3</v>
      </c>
      <c r="H2528" s="140">
        <f t="shared" si="1158"/>
        <v>46588</v>
      </c>
      <c r="I2528" s="140">
        <f t="shared" si="1146"/>
        <v>46588</v>
      </c>
      <c r="J2528" s="141">
        <f t="shared" si="1154"/>
        <v>21</v>
      </c>
      <c r="K2528" s="141">
        <f t="shared" si="1142"/>
        <v>16</v>
      </c>
      <c r="L2528" s="8">
        <f t="shared" si="1155"/>
        <v>1.00426338</v>
      </c>
      <c r="M2528" s="142">
        <f t="shared" si="1141"/>
        <v>1.00559942</v>
      </c>
      <c r="N2528" s="142">
        <f t="shared" si="1162"/>
        <v>1.5798894847635818</v>
      </c>
      <c r="O2528" s="135">
        <f t="shared" si="1138"/>
        <v>1.5866251499999999</v>
      </c>
      <c r="P2528" s="135">
        <f t="shared" si="1147"/>
        <v>463.91233821999998</v>
      </c>
      <c r="Q2528" s="190">
        <f t="shared" si="1159"/>
        <v>0</v>
      </c>
      <c r="R2528" s="191">
        <f t="shared" si="1156"/>
        <v>0</v>
      </c>
      <c r="S2528" s="135">
        <f t="shared" si="1148"/>
        <v>0</v>
      </c>
      <c r="T2528" s="145">
        <f t="shared" si="1157"/>
        <v>7.8600000000000003E-2</v>
      </c>
      <c r="U2528" s="143">
        <f t="shared" si="1137"/>
        <v>16</v>
      </c>
      <c r="V2528" s="143">
        <v>252</v>
      </c>
      <c r="W2528" s="142">
        <f t="shared" si="1149"/>
        <v>1.0048156150000001</v>
      </c>
      <c r="X2528" s="135">
        <f t="shared" si="1150"/>
        <v>2.2340232100000001</v>
      </c>
      <c r="Y2528" s="135">
        <f t="shared" si="1151"/>
        <v>0</v>
      </c>
      <c r="Z2528" s="148" t="str">
        <f t="shared" si="1160"/>
        <v>A+J=</v>
      </c>
      <c r="AA2528" s="140">
        <f t="shared" si="1161"/>
        <v>46588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4"/>
      <c r="DX2528" s="1"/>
      <c r="DY2528" s="1"/>
      <c r="DZ2528" s="1"/>
      <c r="EA2528" s="1"/>
      <c r="EB2528" s="1"/>
      <c r="EC2528" s="1"/>
    </row>
    <row r="2529" spans="1:133" ht="15" x14ac:dyDescent="0.2">
      <c r="A2529" s="134">
        <f t="shared" si="1152"/>
        <v>46582</v>
      </c>
      <c r="B2529" s="135">
        <f t="shared" si="1144"/>
        <v>466.41034675999998</v>
      </c>
      <c r="C2529" s="220">
        <f t="shared" si="1143"/>
        <v>292.38937641960609</v>
      </c>
      <c r="D2529" s="136">
        <f t="shared" si="1153"/>
        <v>6997.15</v>
      </c>
      <c r="E2529" s="137">
        <f t="shared" si="1139"/>
        <v>7036.33</v>
      </c>
      <c r="F2529" s="138">
        <f t="shared" si="1140"/>
        <v>46528</v>
      </c>
      <c r="G2529" s="139">
        <f t="shared" si="1145"/>
        <v>5.5994226220676957E-3</v>
      </c>
      <c r="H2529" s="140">
        <f t="shared" si="1158"/>
        <v>46588</v>
      </c>
      <c r="I2529" s="140">
        <f t="shared" si="1146"/>
        <v>46588</v>
      </c>
      <c r="J2529" s="141">
        <f t="shared" si="1154"/>
        <v>21</v>
      </c>
      <c r="K2529" s="141">
        <f t="shared" si="1142"/>
        <v>17</v>
      </c>
      <c r="L2529" s="8">
        <f t="shared" si="1155"/>
        <v>1.0045304500000001</v>
      </c>
      <c r="M2529" s="142">
        <f t="shared" si="1141"/>
        <v>1.00559942</v>
      </c>
      <c r="N2529" s="142">
        <f t="shared" si="1162"/>
        <v>1.5798894847635818</v>
      </c>
      <c r="O2529" s="135">
        <f t="shared" si="1138"/>
        <v>1.58704709</v>
      </c>
      <c r="P2529" s="135">
        <f t="shared" si="1147"/>
        <v>464.03570898999999</v>
      </c>
      <c r="Q2529" s="190">
        <f t="shared" si="1159"/>
        <v>0</v>
      </c>
      <c r="R2529" s="191">
        <f t="shared" si="1156"/>
        <v>0</v>
      </c>
      <c r="S2529" s="135">
        <f t="shared" si="1148"/>
        <v>0</v>
      </c>
      <c r="T2529" s="145">
        <f t="shared" si="1157"/>
        <v>7.8600000000000003E-2</v>
      </c>
      <c r="U2529" s="143">
        <f t="shared" si="1137"/>
        <v>17</v>
      </c>
      <c r="V2529" s="143">
        <v>252</v>
      </c>
      <c r="W2529" s="142">
        <f t="shared" si="1149"/>
        <v>1.0051173600000001</v>
      </c>
      <c r="X2529" s="135">
        <f t="shared" si="1150"/>
        <v>2.3746377700000001</v>
      </c>
      <c r="Y2529" s="135">
        <f t="shared" si="1151"/>
        <v>0</v>
      </c>
      <c r="Z2529" s="148" t="str">
        <f t="shared" si="1160"/>
        <v>A+J=</v>
      </c>
      <c r="AA2529" s="140">
        <f t="shared" si="1161"/>
        <v>46588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4"/>
      <c r="DX2529" s="1"/>
      <c r="DY2529" s="1"/>
      <c r="DZ2529" s="1"/>
      <c r="EA2529" s="1"/>
      <c r="EB2529" s="1"/>
      <c r="EC2529" s="1"/>
    </row>
    <row r="2530" spans="1:133" ht="15" x14ac:dyDescent="0.2">
      <c r="A2530" s="134">
        <f t="shared" si="1152"/>
        <v>46583</v>
      </c>
      <c r="B2530" s="135">
        <f t="shared" si="1144"/>
        <v>466.67447817999999</v>
      </c>
      <c r="C2530" s="220">
        <f t="shared" si="1143"/>
        <v>292.38937641960609</v>
      </c>
      <c r="D2530" s="136">
        <f t="shared" si="1153"/>
        <v>6997.15</v>
      </c>
      <c r="E2530" s="137">
        <f t="shared" si="1139"/>
        <v>7036.33</v>
      </c>
      <c r="F2530" s="138">
        <f t="shared" si="1140"/>
        <v>46528</v>
      </c>
      <c r="G2530" s="139">
        <f t="shared" si="1145"/>
        <v>5.5994226220676957E-3</v>
      </c>
      <c r="H2530" s="140">
        <f t="shared" si="1158"/>
        <v>46588</v>
      </c>
      <c r="I2530" s="140">
        <f t="shared" si="1146"/>
        <v>46588</v>
      </c>
      <c r="J2530" s="141">
        <f t="shared" si="1154"/>
        <v>21</v>
      </c>
      <c r="K2530" s="141">
        <f t="shared" si="1142"/>
        <v>18</v>
      </c>
      <c r="L2530" s="8">
        <f t="shared" si="1155"/>
        <v>1.00479758</v>
      </c>
      <c r="M2530" s="142">
        <f t="shared" si="1141"/>
        <v>1.00559942</v>
      </c>
      <c r="N2530" s="142">
        <f t="shared" si="1162"/>
        <v>1.5798894847635818</v>
      </c>
      <c r="O2530" s="135">
        <f t="shared" si="1138"/>
        <v>1.5874691299999999</v>
      </c>
      <c r="P2530" s="135">
        <f t="shared" si="1147"/>
        <v>464.159109</v>
      </c>
      <c r="Q2530" s="190">
        <f t="shared" si="1159"/>
        <v>0</v>
      </c>
      <c r="R2530" s="191">
        <f t="shared" si="1156"/>
        <v>0</v>
      </c>
      <c r="S2530" s="135">
        <f t="shared" si="1148"/>
        <v>0</v>
      </c>
      <c r="T2530" s="145">
        <f t="shared" si="1157"/>
        <v>7.8600000000000003E-2</v>
      </c>
      <c r="U2530" s="143">
        <f t="shared" si="1137"/>
        <v>18</v>
      </c>
      <c r="V2530" s="143">
        <v>252</v>
      </c>
      <c r="W2530" s="142">
        <f t="shared" si="1149"/>
        <v>1.0054191960000001</v>
      </c>
      <c r="X2530" s="135">
        <f t="shared" si="1150"/>
        <v>2.51536918</v>
      </c>
      <c r="Y2530" s="135">
        <f t="shared" si="1151"/>
        <v>0</v>
      </c>
      <c r="Z2530" s="148" t="str">
        <f t="shared" si="1160"/>
        <v>A+J=</v>
      </c>
      <c r="AA2530" s="140">
        <f t="shared" si="1161"/>
        <v>46588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4"/>
      <c r="DX2530" s="1"/>
      <c r="DY2530" s="1"/>
      <c r="DZ2530" s="1"/>
      <c r="EA2530" s="1"/>
      <c r="EB2530" s="1"/>
      <c r="EC2530" s="1"/>
    </row>
    <row r="2531" spans="1:133" ht="15" x14ac:dyDescent="0.2">
      <c r="A2531" s="134">
        <f t="shared" si="1152"/>
        <v>46584</v>
      </c>
      <c r="B2531" s="135">
        <f t="shared" si="1144"/>
        <v>466.93876117000002</v>
      </c>
      <c r="C2531" s="220">
        <f t="shared" si="1143"/>
        <v>292.38937641960609</v>
      </c>
      <c r="D2531" s="136">
        <f t="shared" si="1153"/>
        <v>6997.15</v>
      </c>
      <c r="E2531" s="137">
        <f t="shared" si="1139"/>
        <v>7036.33</v>
      </c>
      <c r="F2531" s="138">
        <f t="shared" si="1140"/>
        <v>46528</v>
      </c>
      <c r="G2531" s="139">
        <f t="shared" si="1145"/>
        <v>5.5994226220676957E-3</v>
      </c>
      <c r="H2531" s="140">
        <f t="shared" si="1158"/>
        <v>46588</v>
      </c>
      <c r="I2531" s="140">
        <f t="shared" si="1146"/>
        <v>46588</v>
      </c>
      <c r="J2531" s="141">
        <f t="shared" si="1154"/>
        <v>21</v>
      </c>
      <c r="K2531" s="141">
        <f t="shared" si="1142"/>
        <v>19</v>
      </c>
      <c r="L2531" s="8">
        <f t="shared" si="1155"/>
        <v>1.00506479</v>
      </c>
      <c r="M2531" s="142">
        <f t="shared" si="1141"/>
        <v>1.00559942</v>
      </c>
      <c r="N2531" s="142">
        <f t="shared" si="1162"/>
        <v>1.5798894847635818</v>
      </c>
      <c r="O2531" s="135">
        <f t="shared" si="1138"/>
        <v>1.58789129</v>
      </c>
      <c r="P2531" s="135">
        <f t="shared" si="1147"/>
        <v>464.2825441</v>
      </c>
      <c r="Q2531" s="190">
        <f t="shared" si="1159"/>
        <v>0</v>
      </c>
      <c r="R2531" s="191">
        <f t="shared" si="1156"/>
        <v>0</v>
      </c>
      <c r="S2531" s="135">
        <f t="shared" si="1148"/>
        <v>0</v>
      </c>
      <c r="T2531" s="145">
        <f t="shared" si="1157"/>
        <v>7.8600000000000003E-2</v>
      </c>
      <c r="U2531" s="143">
        <f t="shared" si="1137"/>
        <v>19</v>
      </c>
      <c r="V2531" s="143">
        <v>252</v>
      </c>
      <c r="W2531" s="142">
        <f t="shared" si="1149"/>
        <v>1.005721122</v>
      </c>
      <c r="X2531" s="135">
        <f t="shared" si="1150"/>
        <v>2.6562170699999998</v>
      </c>
      <c r="Y2531" s="135">
        <f t="shared" si="1151"/>
        <v>0</v>
      </c>
      <c r="Z2531" s="148" t="str">
        <f t="shared" si="1160"/>
        <v>A+J=</v>
      </c>
      <c r="AA2531" s="140">
        <f t="shared" si="1161"/>
        <v>46588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4"/>
      <c r="DX2531" s="1"/>
      <c r="DY2531" s="1"/>
      <c r="DZ2531" s="1"/>
      <c r="EA2531" s="1"/>
      <c r="EB2531" s="1"/>
      <c r="EC2531" s="1"/>
    </row>
    <row r="2532" spans="1:133" ht="15" x14ac:dyDescent="0.2">
      <c r="A2532" s="134">
        <f t="shared" si="1152"/>
        <v>46585</v>
      </c>
      <c r="B2532" s="135">
        <f t="shared" si="1144"/>
        <v>467.20319284999999</v>
      </c>
      <c r="C2532" s="220">
        <f t="shared" si="1143"/>
        <v>292.38937641960609</v>
      </c>
      <c r="D2532" s="136">
        <f t="shared" si="1153"/>
        <v>6997.15</v>
      </c>
      <c r="E2532" s="137">
        <f t="shared" si="1139"/>
        <v>7036.33</v>
      </c>
      <c r="F2532" s="138">
        <f t="shared" si="1140"/>
        <v>46528</v>
      </c>
      <c r="G2532" s="139">
        <f t="shared" si="1145"/>
        <v>5.5994226220676957E-3</v>
      </c>
      <c r="H2532" s="140">
        <f t="shared" si="1158"/>
        <v>46588</v>
      </c>
      <c r="I2532" s="140">
        <f t="shared" si="1146"/>
        <v>46588</v>
      </c>
      <c r="J2532" s="141">
        <f t="shared" si="1154"/>
        <v>21</v>
      </c>
      <c r="K2532" s="141">
        <f t="shared" si="1142"/>
        <v>20</v>
      </c>
      <c r="L2532" s="8">
        <f t="shared" si="1155"/>
        <v>1.0053320699999999</v>
      </c>
      <c r="M2532" s="142">
        <f t="shared" si="1141"/>
        <v>1.00559942</v>
      </c>
      <c r="N2532" s="142">
        <f t="shared" si="1162"/>
        <v>1.5798894847635818</v>
      </c>
      <c r="O2532" s="135">
        <f t="shared" si="1138"/>
        <v>1.58831356</v>
      </c>
      <c r="P2532" s="135">
        <f t="shared" si="1147"/>
        <v>464.40601135999998</v>
      </c>
      <c r="Q2532" s="190">
        <f t="shared" si="1159"/>
        <v>0</v>
      </c>
      <c r="R2532" s="191">
        <f t="shared" si="1156"/>
        <v>0</v>
      </c>
      <c r="S2532" s="135">
        <f t="shared" si="1148"/>
        <v>0</v>
      </c>
      <c r="T2532" s="145">
        <f t="shared" si="1157"/>
        <v>7.8600000000000003E-2</v>
      </c>
      <c r="U2532" s="143">
        <f t="shared" si="1137"/>
        <v>20</v>
      </c>
      <c r="V2532" s="143">
        <v>252</v>
      </c>
      <c r="W2532" s="142">
        <f t="shared" si="1149"/>
        <v>1.006023138</v>
      </c>
      <c r="X2532" s="135">
        <f t="shared" si="1150"/>
        <v>2.7971814899999998</v>
      </c>
      <c r="Y2532" s="135">
        <f t="shared" si="1151"/>
        <v>0</v>
      </c>
      <c r="Z2532" s="148" t="str">
        <f t="shared" si="1160"/>
        <v>A+J=</v>
      </c>
      <c r="AA2532" s="140">
        <f t="shared" si="1161"/>
        <v>46588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4"/>
      <c r="DX2532" s="1"/>
      <c r="DY2532" s="1"/>
      <c r="DZ2532" s="1"/>
      <c r="EA2532" s="1"/>
      <c r="EB2532" s="1"/>
      <c r="EC2532" s="1"/>
    </row>
    <row r="2533" spans="1:133" ht="15" x14ac:dyDescent="0.2">
      <c r="A2533" s="134">
        <f t="shared" si="1152"/>
        <v>46586</v>
      </c>
      <c r="B2533" s="135">
        <f t="shared" si="1144"/>
        <v>467.20319284999999</v>
      </c>
      <c r="C2533" s="220">
        <f t="shared" si="1143"/>
        <v>292.38937641960609</v>
      </c>
      <c r="D2533" s="136">
        <f t="shared" si="1153"/>
        <v>6997.15</v>
      </c>
      <c r="E2533" s="137">
        <f t="shared" si="1139"/>
        <v>7036.33</v>
      </c>
      <c r="F2533" s="138">
        <f t="shared" si="1140"/>
        <v>46528</v>
      </c>
      <c r="G2533" s="139">
        <f t="shared" si="1145"/>
        <v>5.5994226220676957E-3</v>
      </c>
      <c r="H2533" s="140">
        <f t="shared" si="1158"/>
        <v>46588</v>
      </c>
      <c r="I2533" s="140">
        <f t="shared" si="1146"/>
        <v>46588</v>
      </c>
      <c r="J2533" s="141">
        <f t="shared" si="1154"/>
        <v>21</v>
      </c>
      <c r="K2533" s="141">
        <f t="shared" si="1142"/>
        <v>20</v>
      </c>
      <c r="L2533" s="8">
        <f t="shared" si="1155"/>
        <v>1.0053320699999999</v>
      </c>
      <c r="M2533" s="142">
        <f t="shared" si="1141"/>
        <v>1.00559942</v>
      </c>
      <c r="N2533" s="142">
        <f t="shared" si="1162"/>
        <v>1.5798894847635818</v>
      </c>
      <c r="O2533" s="135">
        <f t="shared" si="1138"/>
        <v>1.58831356</v>
      </c>
      <c r="P2533" s="135">
        <f t="shared" si="1147"/>
        <v>464.40601135999998</v>
      </c>
      <c r="Q2533" s="190">
        <f t="shared" si="1159"/>
        <v>0</v>
      </c>
      <c r="R2533" s="191">
        <f t="shared" si="1156"/>
        <v>0</v>
      </c>
      <c r="S2533" s="135">
        <f t="shared" si="1148"/>
        <v>0</v>
      </c>
      <c r="T2533" s="145">
        <f t="shared" si="1157"/>
        <v>7.8600000000000003E-2</v>
      </c>
      <c r="U2533" s="143">
        <f t="shared" ref="U2533:U2566" si="1163">IF(Q2532&gt;0,1,IF(K2533=K2532,U2532,U2532+1))</f>
        <v>20</v>
      </c>
      <c r="V2533" s="143">
        <v>252</v>
      </c>
      <c r="W2533" s="142">
        <f t="shared" si="1149"/>
        <v>1.006023138</v>
      </c>
      <c r="X2533" s="135">
        <f t="shared" si="1150"/>
        <v>2.7971814899999998</v>
      </c>
      <c r="Y2533" s="135">
        <f t="shared" si="1151"/>
        <v>0</v>
      </c>
      <c r="Z2533" s="148" t="str">
        <f t="shared" si="1160"/>
        <v>A+J=</v>
      </c>
      <c r="AA2533" s="140">
        <f t="shared" si="1161"/>
        <v>46588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4"/>
      <c r="DX2533" s="1"/>
      <c r="DY2533" s="1"/>
      <c r="DZ2533" s="1"/>
      <c r="EA2533" s="1"/>
      <c r="EB2533" s="1"/>
      <c r="EC2533" s="1"/>
    </row>
    <row r="2534" spans="1:133" ht="15" x14ac:dyDescent="0.2">
      <c r="A2534" s="134">
        <f t="shared" si="1152"/>
        <v>46587</v>
      </c>
      <c r="B2534" s="135">
        <f t="shared" si="1144"/>
        <v>467.20319284999999</v>
      </c>
      <c r="C2534" s="220">
        <f t="shared" si="1143"/>
        <v>292.38937641960609</v>
      </c>
      <c r="D2534" s="136">
        <f t="shared" si="1153"/>
        <v>6997.15</v>
      </c>
      <c r="E2534" s="137">
        <f t="shared" si="1139"/>
        <v>7036.33</v>
      </c>
      <c r="F2534" s="138">
        <f t="shared" si="1140"/>
        <v>46528</v>
      </c>
      <c r="G2534" s="139">
        <f t="shared" si="1145"/>
        <v>5.5994226220676957E-3</v>
      </c>
      <c r="H2534" s="140">
        <f t="shared" si="1158"/>
        <v>46588</v>
      </c>
      <c r="I2534" s="140">
        <f t="shared" si="1146"/>
        <v>46588</v>
      </c>
      <c r="J2534" s="141">
        <f t="shared" si="1154"/>
        <v>21</v>
      </c>
      <c r="K2534" s="141">
        <f t="shared" si="1142"/>
        <v>20</v>
      </c>
      <c r="L2534" s="8">
        <f t="shared" si="1155"/>
        <v>1.0053320699999999</v>
      </c>
      <c r="M2534" s="142">
        <f t="shared" si="1141"/>
        <v>1.00559942</v>
      </c>
      <c r="N2534" s="142">
        <f t="shared" si="1162"/>
        <v>1.5798894847635818</v>
      </c>
      <c r="O2534" s="135">
        <f t="shared" si="1138"/>
        <v>1.58831356</v>
      </c>
      <c r="P2534" s="135">
        <f t="shared" si="1147"/>
        <v>464.40601135999998</v>
      </c>
      <c r="Q2534" s="190">
        <f t="shared" si="1159"/>
        <v>0</v>
      </c>
      <c r="R2534" s="191">
        <f t="shared" si="1156"/>
        <v>0</v>
      </c>
      <c r="S2534" s="135">
        <f t="shared" si="1148"/>
        <v>0</v>
      </c>
      <c r="T2534" s="145">
        <f t="shared" si="1157"/>
        <v>7.8600000000000003E-2</v>
      </c>
      <c r="U2534" s="143">
        <f t="shared" si="1163"/>
        <v>20</v>
      </c>
      <c r="V2534" s="143">
        <v>252</v>
      </c>
      <c r="W2534" s="142">
        <f t="shared" si="1149"/>
        <v>1.006023138</v>
      </c>
      <c r="X2534" s="135">
        <f t="shared" si="1150"/>
        <v>2.7971814899999998</v>
      </c>
      <c r="Y2534" s="135">
        <f t="shared" si="1151"/>
        <v>0</v>
      </c>
      <c r="Z2534" s="148" t="str">
        <f t="shared" si="1160"/>
        <v>A+J=</v>
      </c>
      <c r="AA2534" s="140">
        <f t="shared" si="1161"/>
        <v>46588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4"/>
      <c r="DX2534" s="1"/>
      <c r="DY2534" s="1"/>
      <c r="DZ2534" s="1"/>
      <c r="EA2534" s="1"/>
      <c r="EB2534" s="1"/>
      <c r="EC2534" s="1"/>
    </row>
    <row r="2535" spans="1:133" ht="15" x14ac:dyDescent="0.2">
      <c r="A2535" s="134">
        <f t="shared" si="1152"/>
        <v>46588</v>
      </c>
      <c r="B2535" s="135">
        <f t="shared" si="1144"/>
        <v>467.46777422000002</v>
      </c>
      <c r="C2535" s="220">
        <f t="shared" si="1143"/>
        <v>292.38937641960609</v>
      </c>
      <c r="D2535" s="136">
        <f t="shared" si="1153"/>
        <v>6997.15</v>
      </c>
      <c r="E2535" s="137">
        <f t="shared" si="1139"/>
        <v>7036.33</v>
      </c>
      <c r="F2535" s="138">
        <f t="shared" si="1140"/>
        <v>46528</v>
      </c>
      <c r="G2535" s="139">
        <f t="shared" si="1145"/>
        <v>5.5994226220676957E-3</v>
      </c>
      <c r="H2535" s="140">
        <f t="shared" si="1158"/>
        <v>46619</v>
      </c>
      <c r="I2535" s="140">
        <f t="shared" si="1146"/>
        <v>46588</v>
      </c>
      <c r="J2535" s="141">
        <f t="shared" si="1154"/>
        <v>21</v>
      </c>
      <c r="K2535" s="141">
        <f t="shared" si="1142"/>
        <v>21</v>
      </c>
      <c r="L2535" s="8">
        <f t="shared" si="1155"/>
        <v>1.00559942</v>
      </c>
      <c r="M2535" s="142">
        <f t="shared" si="1141"/>
        <v>1.00559942</v>
      </c>
      <c r="N2535" s="142">
        <f t="shared" si="1162"/>
        <v>1.5798894847635818</v>
      </c>
      <c r="O2535" s="135">
        <f t="shared" si="1138"/>
        <v>1.5887359400000001</v>
      </c>
      <c r="P2535" s="135">
        <f t="shared" si="1147"/>
        <v>464.52951079000002</v>
      </c>
      <c r="Q2535" s="190">
        <f t="shared" si="1159"/>
        <v>83</v>
      </c>
      <c r="R2535" s="191">
        <f t="shared" si="1156"/>
        <v>3.8817734054789568E-2</v>
      </c>
      <c r="S2535" s="135">
        <f t="shared" si="1148"/>
        <v>18.031983010000001</v>
      </c>
      <c r="T2535" s="145">
        <f t="shared" si="1157"/>
        <v>7.8600000000000003E-2</v>
      </c>
      <c r="U2535" s="143">
        <f t="shared" si="1163"/>
        <v>21</v>
      </c>
      <c r="V2535" s="143">
        <v>252</v>
      </c>
      <c r="W2535" s="142">
        <f t="shared" si="1149"/>
        <v>1.0063252460000001</v>
      </c>
      <c r="X2535" s="135">
        <f t="shared" si="1150"/>
        <v>2.9382634300000001</v>
      </c>
      <c r="Y2535" s="135">
        <f t="shared" si="1151"/>
        <v>20.97024644</v>
      </c>
      <c r="Z2535" s="148" t="str">
        <f t="shared" si="1160"/>
        <v>A+J=</v>
      </c>
      <c r="AA2535" s="140">
        <f t="shared" si="1161"/>
        <v>46588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4"/>
      <c r="DX2535" s="1"/>
      <c r="DY2535" s="1"/>
      <c r="DZ2535" s="1"/>
      <c r="EA2535" s="1"/>
      <c r="EB2535" s="1"/>
      <c r="EC2535" s="1"/>
    </row>
    <row r="2536" spans="1:133" ht="15" x14ac:dyDescent="0.2">
      <c r="A2536" s="134">
        <f t="shared" si="1152"/>
        <v>46589</v>
      </c>
      <c r="B2536" s="135">
        <f t="shared" si="1144"/>
        <v>446.74005407000004</v>
      </c>
      <c r="C2536" s="220">
        <f t="shared" si="1143"/>
        <v>281.03948336563514</v>
      </c>
      <c r="D2536" s="136">
        <f t="shared" si="1153"/>
        <v>6997.15</v>
      </c>
      <c r="E2536" s="137">
        <f t="shared" si="1139"/>
        <v>7036.33</v>
      </c>
      <c r="F2536" s="138">
        <f t="shared" si="1140"/>
        <v>46558</v>
      </c>
      <c r="G2536" s="139">
        <f t="shared" si="1145"/>
        <v>5.5994226220676957E-3</v>
      </c>
      <c r="H2536" s="140">
        <f t="shared" si="1158"/>
        <v>46619</v>
      </c>
      <c r="I2536" s="140">
        <f t="shared" si="1146"/>
        <v>46619</v>
      </c>
      <c r="J2536" s="141">
        <f t="shared" si="1154"/>
        <v>23</v>
      </c>
      <c r="K2536" s="141">
        <f t="shared" si="1142"/>
        <v>1</v>
      </c>
      <c r="L2536" s="8">
        <f t="shared" si="1155"/>
        <v>1.0002428000000001</v>
      </c>
      <c r="M2536" s="142">
        <f t="shared" si="1141"/>
        <v>1.00559942</v>
      </c>
      <c r="N2536" s="142">
        <f t="shared" si="1162"/>
        <v>1.5887359495423568</v>
      </c>
      <c r="O2536" s="135">
        <f t="shared" si="1138"/>
        <v>1.58912169</v>
      </c>
      <c r="P2536" s="135">
        <f t="shared" si="1147"/>
        <v>446.60593876000002</v>
      </c>
      <c r="Q2536" s="190">
        <f t="shared" si="1159"/>
        <v>0</v>
      </c>
      <c r="R2536" s="191">
        <f t="shared" si="1156"/>
        <v>0</v>
      </c>
      <c r="S2536" s="135">
        <f t="shared" si="1148"/>
        <v>0</v>
      </c>
      <c r="T2536" s="145">
        <f t="shared" si="1157"/>
        <v>7.8600000000000003E-2</v>
      </c>
      <c r="U2536" s="143">
        <f t="shared" si="1163"/>
        <v>1</v>
      </c>
      <c r="V2536" s="143">
        <v>252</v>
      </c>
      <c r="W2536" s="142">
        <f t="shared" si="1149"/>
        <v>1.0003002990000001</v>
      </c>
      <c r="X2536" s="135">
        <f t="shared" si="1150"/>
        <v>0.13411530999999999</v>
      </c>
      <c r="Y2536" s="135">
        <f t="shared" si="1151"/>
        <v>0</v>
      </c>
      <c r="Z2536" s="148" t="str">
        <f t="shared" si="1160"/>
        <v>A+J=</v>
      </c>
      <c r="AA2536" s="140">
        <f t="shared" si="1161"/>
        <v>46619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4"/>
      <c r="DX2536" s="1"/>
      <c r="DY2536" s="1"/>
      <c r="DZ2536" s="1"/>
      <c r="EA2536" s="1"/>
      <c r="EB2536" s="1"/>
      <c r="EC2536" s="1"/>
    </row>
    <row r="2537" spans="1:133" ht="15" x14ac:dyDescent="0.2">
      <c r="A2537" s="134">
        <f t="shared" si="1152"/>
        <v>46590</v>
      </c>
      <c r="B2537" s="135">
        <f t="shared" ref="B2537:B2566" si="1164">(P2537+X2537)</f>
        <v>446.98271053999997</v>
      </c>
      <c r="C2537" s="220">
        <f t="shared" si="1143"/>
        <v>281.03948336563514</v>
      </c>
      <c r="D2537" s="136">
        <f t="shared" ref="D2537:D2566" si="1165">IF(E2537=E2536,D2536,E2536)</f>
        <v>6997.15</v>
      </c>
      <c r="E2537" s="137">
        <f t="shared" si="1139"/>
        <v>7036.33</v>
      </c>
      <c r="F2537" s="138">
        <f t="shared" si="1140"/>
        <v>46558</v>
      </c>
      <c r="G2537" s="139">
        <f t="shared" ref="G2537:G2566" si="1166">(E2537/D2537)-1</f>
        <v>5.5994226220676957E-3</v>
      </c>
      <c r="H2537" s="140">
        <f t="shared" si="1158"/>
        <v>46619</v>
      </c>
      <c r="I2537" s="140">
        <f t="shared" ref="I2537:I2566" si="1167">IF(A2537&gt;I2536,H2537,I2536)</f>
        <v>46619</v>
      </c>
      <c r="J2537" s="141">
        <f t="shared" si="1154"/>
        <v>23</v>
      </c>
      <c r="K2537" s="141">
        <f t="shared" si="1142"/>
        <v>2</v>
      </c>
      <c r="L2537" s="8">
        <f t="shared" si="1155"/>
        <v>1.0004856600000001</v>
      </c>
      <c r="M2537" s="142">
        <f t="shared" ref="M2537:M2566" si="1168">IF(I2537&gt;I2536,L2536,M2536)</f>
        <v>1.00559942</v>
      </c>
      <c r="N2537" s="142">
        <f t="shared" ref="N2537:N2566" si="1169">IF(I2537&gt;I2536,N2536*M2537,N2536)</f>
        <v>1.5887359495423568</v>
      </c>
      <c r="O2537" s="135">
        <f t="shared" ref="O2537:O2566" si="1170">TRUNC(TRUNC((L2537*N2537),15),8)</f>
        <v>1.5895075299999999</v>
      </c>
      <c r="P2537" s="135">
        <f t="shared" ref="P2537:P2566" si="1171">TRUNC(C2537*O2537,8)</f>
        <v>446.71437502999999</v>
      </c>
      <c r="Q2537" s="190">
        <f t="shared" si="1159"/>
        <v>0</v>
      </c>
      <c r="R2537" s="191">
        <f t="shared" si="1156"/>
        <v>0</v>
      </c>
      <c r="S2537" s="135">
        <f t="shared" ref="S2537:S2566" si="1172">IF(R2537&gt;0,TRUNC(R2537*P2537,8),0)</f>
        <v>0</v>
      </c>
      <c r="T2537" s="145">
        <f t="shared" si="1157"/>
        <v>7.8600000000000003E-2</v>
      </c>
      <c r="U2537" s="143">
        <f t="shared" si="1163"/>
        <v>2</v>
      </c>
      <c r="V2537" s="143">
        <v>252</v>
      </c>
      <c r="W2537" s="142">
        <f t="shared" ref="W2537:W2566" si="1173">ROUND((1+T2537)^TRUNC((U2537/V2537),9),9)</f>
        <v>1.0006006869999999</v>
      </c>
      <c r="X2537" s="135">
        <f t="shared" ref="X2537:X2566" si="1174">TRUNC((P2537*(W2537-1)),8)</f>
        <v>0.26833551</v>
      </c>
      <c r="Y2537" s="135">
        <f t="shared" ref="Y2537:Y2566" si="1175">IF(Q2537&gt;0,S2537+X2537,0)</f>
        <v>0</v>
      </c>
      <c r="Z2537" s="148" t="str">
        <f t="shared" si="1160"/>
        <v>A+J=</v>
      </c>
      <c r="AA2537" s="140">
        <f t="shared" si="1161"/>
        <v>46619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4"/>
      <c r="DX2537" s="1"/>
      <c r="DY2537" s="1"/>
      <c r="DZ2537" s="1"/>
      <c r="EA2537" s="1"/>
      <c r="EB2537" s="1"/>
      <c r="EC2537" s="1"/>
    </row>
    <row r="2538" spans="1:133" ht="15" x14ac:dyDescent="0.2">
      <c r="A2538" s="134">
        <f t="shared" si="1152"/>
        <v>46591</v>
      </c>
      <c r="B2538" s="135">
        <f t="shared" si="1164"/>
        <v>447.22550095999998</v>
      </c>
      <c r="C2538" s="220">
        <f t="shared" si="1143"/>
        <v>281.03948336563514</v>
      </c>
      <c r="D2538" s="136">
        <f t="shared" si="1165"/>
        <v>6997.15</v>
      </c>
      <c r="E2538" s="137">
        <f t="shared" ref="E2538:E2601" si="1176">IF($K2538=1,VLOOKUP($A2537,$AO$10:$AS$131,4),E2537)</f>
        <v>7036.33</v>
      </c>
      <c r="F2538" s="138">
        <f t="shared" ref="F2538:F2601" si="1177">IF($K2538=1,VLOOKUP($A2537,$AO$10:$AS$131,5),F2537)</f>
        <v>46558</v>
      </c>
      <c r="G2538" s="139">
        <f t="shared" si="1166"/>
        <v>5.5994226220676957E-3</v>
      </c>
      <c r="H2538" s="140">
        <f t="shared" si="1158"/>
        <v>46619</v>
      </c>
      <c r="I2538" s="140">
        <f t="shared" si="1167"/>
        <v>46619</v>
      </c>
      <c r="J2538" s="141">
        <f t="shared" si="1154"/>
        <v>23</v>
      </c>
      <c r="K2538" s="141">
        <f t="shared" si="1142"/>
        <v>3</v>
      </c>
      <c r="L2538" s="8">
        <f t="shared" si="1155"/>
        <v>1.0007285800000001</v>
      </c>
      <c r="M2538" s="142">
        <f t="shared" si="1168"/>
        <v>1.00559942</v>
      </c>
      <c r="N2538" s="142">
        <f t="shared" si="1169"/>
        <v>1.5887359495423568</v>
      </c>
      <c r="O2538" s="135">
        <f t="shared" si="1170"/>
        <v>1.58989347</v>
      </c>
      <c r="P2538" s="135">
        <f t="shared" si="1171"/>
        <v>446.82283940999997</v>
      </c>
      <c r="Q2538" s="190">
        <f t="shared" si="1159"/>
        <v>0</v>
      </c>
      <c r="R2538" s="191">
        <f t="shared" si="1156"/>
        <v>0</v>
      </c>
      <c r="S2538" s="135">
        <f t="shared" si="1172"/>
        <v>0</v>
      </c>
      <c r="T2538" s="145">
        <f t="shared" si="1157"/>
        <v>7.8600000000000003E-2</v>
      </c>
      <c r="U2538" s="143">
        <f t="shared" si="1163"/>
        <v>3</v>
      </c>
      <c r="V2538" s="143">
        <v>252</v>
      </c>
      <c r="W2538" s="142">
        <f t="shared" si="1173"/>
        <v>1.000901166</v>
      </c>
      <c r="X2538" s="135">
        <f t="shared" si="1174"/>
        <v>0.40266154999999998</v>
      </c>
      <c r="Y2538" s="135">
        <f t="shared" si="1175"/>
        <v>0</v>
      </c>
      <c r="Z2538" s="148" t="str">
        <f t="shared" si="1160"/>
        <v>A+J=</v>
      </c>
      <c r="AA2538" s="140">
        <f t="shared" si="1161"/>
        <v>46619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4"/>
      <c r="DX2538" s="1"/>
      <c r="DY2538" s="1"/>
      <c r="DZ2538" s="1"/>
      <c r="EA2538" s="1"/>
      <c r="EB2538" s="1"/>
      <c r="EC2538" s="1"/>
    </row>
    <row r="2539" spans="1:133" ht="15" x14ac:dyDescent="0.2">
      <c r="A2539" s="134">
        <f t="shared" si="1152"/>
        <v>46592</v>
      </c>
      <c r="B2539" s="135">
        <f t="shared" si="1164"/>
        <v>447.46842254000001</v>
      </c>
      <c r="C2539" s="220">
        <f t="shared" si="1143"/>
        <v>281.03948336563514</v>
      </c>
      <c r="D2539" s="136">
        <f t="shared" si="1165"/>
        <v>6997.15</v>
      </c>
      <c r="E2539" s="137">
        <f t="shared" si="1176"/>
        <v>7036.33</v>
      </c>
      <c r="F2539" s="138">
        <f t="shared" si="1177"/>
        <v>46558</v>
      </c>
      <c r="G2539" s="139">
        <f t="shared" si="1166"/>
        <v>5.5994226220676957E-3</v>
      </c>
      <c r="H2539" s="140">
        <f t="shared" si="1158"/>
        <v>46619</v>
      </c>
      <c r="I2539" s="140">
        <f t="shared" si="1167"/>
        <v>46619</v>
      </c>
      <c r="J2539" s="141">
        <f t="shared" si="1154"/>
        <v>23</v>
      </c>
      <c r="K2539" s="141">
        <f t="shared" si="1142"/>
        <v>4</v>
      </c>
      <c r="L2539" s="8">
        <f t="shared" si="1155"/>
        <v>1.00097156</v>
      </c>
      <c r="M2539" s="142">
        <f t="shared" si="1168"/>
        <v>1.00559942</v>
      </c>
      <c r="N2539" s="142">
        <f t="shared" si="1169"/>
        <v>1.5887359495423568</v>
      </c>
      <c r="O2539" s="135">
        <f t="shared" si="1170"/>
        <v>1.5902795000000001</v>
      </c>
      <c r="P2539" s="135">
        <f t="shared" si="1171"/>
        <v>446.93132908000001</v>
      </c>
      <c r="Q2539" s="190">
        <f t="shared" si="1159"/>
        <v>0</v>
      </c>
      <c r="R2539" s="191">
        <f t="shared" si="1156"/>
        <v>0</v>
      </c>
      <c r="S2539" s="135">
        <f t="shared" si="1172"/>
        <v>0</v>
      </c>
      <c r="T2539" s="145">
        <f t="shared" si="1157"/>
        <v>7.8600000000000003E-2</v>
      </c>
      <c r="U2539" s="143">
        <f t="shared" si="1163"/>
        <v>4</v>
      </c>
      <c r="V2539" s="143">
        <v>252</v>
      </c>
      <c r="W2539" s="142">
        <f t="shared" si="1173"/>
        <v>1.0012017360000001</v>
      </c>
      <c r="X2539" s="135">
        <f t="shared" si="1174"/>
        <v>0.53709346000000002</v>
      </c>
      <c r="Y2539" s="135">
        <f t="shared" si="1175"/>
        <v>0</v>
      </c>
      <c r="Z2539" s="148" t="str">
        <f t="shared" si="1160"/>
        <v>A+J=</v>
      </c>
      <c r="AA2539" s="140">
        <f t="shared" si="1161"/>
        <v>46619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4"/>
      <c r="DX2539" s="1"/>
      <c r="DY2539" s="1"/>
      <c r="DZ2539" s="1"/>
      <c r="EA2539" s="1"/>
      <c r="EB2539" s="1"/>
      <c r="EC2539" s="1"/>
    </row>
    <row r="2540" spans="1:133" ht="15" x14ac:dyDescent="0.2">
      <c r="A2540" s="134">
        <f t="shared" si="1152"/>
        <v>46593</v>
      </c>
      <c r="B2540" s="135">
        <f t="shared" si="1164"/>
        <v>447.46842254000001</v>
      </c>
      <c r="C2540" s="220">
        <f t="shared" si="1143"/>
        <v>281.03948336563514</v>
      </c>
      <c r="D2540" s="136">
        <f t="shared" si="1165"/>
        <v>6997.15</v>
      </c>
      <c r="E2540" s="137">
        <f t="shared" si="1176"/>
        <v>7036.33</v>
      </c>
      <c r="F2540" s="138">
        <f t="shared" si="1177"/>
        <v>46558</v>
      </c>
      <c r="G2540" s="139">
        <f t="shared" si="1166"/>
        <v>5.5994226220676957E-3</v>
      </c>
      <c r="H2540" s="140">
        <f t="shared" si="1158"/>
        <v>46619</v>
      </c>
      <c r="I2540" s="140">
        <f t="shared" si="1167"/>
        <v>46619</v>
      </c>
      <c r="J2540" s="141">
        <f t="shared" si="1154"/>
        <v>23</v>
      </c>
      <c r="K2540" s="141">
        <f t="shared" si="1142"/>
        <v>4</v>
      </c>
      <c r="L2540" s="8">
        <f t="shared" si="1155"/>
        <v>1.00097156</v>
      </c>
      <c r="M2540" s="142">
        <f t="shared" si="1168"/>
        <v>1.00559942</v>
      </c>
      <c r="N2540" s="142">
        <f t="shared" si="1169"/>
        <v>1.5887359495423568</v>
      </c>
      <c r="O2540" s="135">
        <f t="shared" si="1170"/>
        <v>1.5902795000000001</v>
      </c>
      <c r="P2540" s="135">
        <f t="shared" si="1171"/>
        <v>446.93132908000001</v>
      </c>
      <c r="Q2540" s="190">
        <f t="shared" si="1159"/>
        <v>0</v>
      </c>
      <c r="R2540" s="191">
        <f t="shared" si="1156"/>
        <v>0</v>
      </c>
      <c r="S2540" s="135">
        <f t="shared" si="1172"/>
        <v>0</v>
      </c>
      <c r="T2540" s="145">
        <f t="shared" si="1157"/>
        <v>7.8600000000000003E-2</v>
      </c>
      <c r="U2540" s="143">
        <f t="shared" si="1163"/>
        <v>4</v>
      </c>
      <c r="V2540" s="143">
        <v>252</v>
      </c>
      <c r="W2540" s="142">
        <f t="shared" si="1173"/>
        <v>1.0012017360000001</v>
      </c>
      <c r="X2540" s="135">
        <f t="shared" si="1174"/>
        <v>0.53709346000000002</v>
      </c>
      <c r="Y2540" s="135">
        <f t="shared" si="1175"/>
        <v>0</v>
      </c>
      <c r="Z2540" s="148" t="str">
        <f t="shared" si="1160"/>
        <v>A+J=</v>
      </c>
      <c r="AA2540" s="140">
        <f t="shared" si="1161"/>
        <v>46619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4"/>
      <c r="DX2540" s="1"/>
      <c r="DY2540" s="1"/>
      <c r="DZ2540" s="1"/>
      <c r="EA2540" s="1"/>
      <c r="EB2540" s="1"/>
      <c r="EC2540" s="1"/>
    </row>
    <row r="2541" spans="1:133" ht="15" x14ac:dyDescent="0.2">
      <c r="A2541" s="134">
        <f t="shared" si="1152"/>
        <v>46594</v>
      </c>
      <c r="B2541" s="135">
        <f t="shared" si="1164"/>
        <v>447.46842254000001</v>
      </c>
      <c r="C2541" s="220">
        <f t="shared" si="1143"/>
        <v>281.03948336563514</v>
      </c>
      <c r="D2541" s="136">
        <f t="shared" si="1165"/>
        <v>6997.15</v>
      </c>
      <c r="E2541" s="137">
        <f t="shared" si="1176"/>
        <v>7036.33</v>
      </c>
      <c r="F2541" s="138">
        <f t="shared" si="1177"/>
        <v>46558</v>
      </c>
      <c r="G2541" s="139">
        <f t="shared" si="1166"/>
        <v>5.5994226220676957E-3</v>
      </c>
      <c r="H2541" s="140">
        <f t="shared" si="1158"/>
        <v>46619</v>
      </c>
      <c r="I2541" s="140">
        <f t="shared" si="1167"/>
        <v>46619</v>
      </c>
      <c r="J2541" s="141">
        <f t="shared" si="1154"/>
        <v>23</v>
      </c>
      <c r="K2541" s="141">
        <f t="shared" si="1142"/>
        <v>4</v>
      </c>
      <c r="L2541" s="8">
        <f t="shared" si="1155"/>
        <v>1.00097156</v>
      </c>
      <c r="M2541" s="142">
        <f t="shared" si="1168"/>
        <v>1.00559942</v>
      </c>
      <c r="N2541" s="142">
        <f t="shared" si="1169"/>
        <v>1.5887359495423568</v>
      </c>
      <c r="O2541" s="135">
        <f t="shared" si="1170"/>
        <v>1.5902795000000001</v>
      </c>
      <c r="P2541" s="135">
        <f t="shared" si="1171"/>
        <v>446.93132908000001</v>
      </c>
      <c r="Q2541" s="190">
        <f t="shared" si="1159"/>
        <v>0</v>
      </c>
      <c r="R2541" s="191">
        <f t="shared" si="1156"/>
        <v>0</v>
      </c>
      <c r="S2541" s="135">
        <f t="shared" si="1172"/>
        <v>0</v>
      </c>
      <c r="T2541" s="145">
        <f t="shared" si="1157"/>
        <v>7.8600000000000003E-2</v>
      </c>
      <c r="U2541" s="143">
        <f t="shared" si="1163"/>
        <v>4</v>
      </c>
      <c r="V2541" s="143">
        <v>252</v>
      </c>
      <c r="W2541" s="142">
        <f t="shared" si="1173"/>
        <v>1.0012017360000001</v>
      </c>
      <c r="X2541" s="135">
        <f t="shared" si="1174"/>
        <v>0.53709346000000002</v>
      </c>
      <c r="Y2541" s="135">
        <f t="shared" si="1175"/>
        <v>0</v>
      </c>
      <c r="Z2541" s="148" t="str">
        <f t="shared" si="1160"/>
        <v>A+J=</v>
      </c>
      <c r="AA2541" s="140">
        <f t="shared" si="1161"/>
        <v>46619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4"/>
      <c r="DX2541" s="1"/>
      <c r="DY2541" s="1"/>
      <c r="DZ2541" s="1"/>
      <c r="EA2541" s="1"/>
      <c r="EB2541" s="1"/>
      <c r="EC2541" s="1"/>
    </row>
    <row r="2542" spans="1:133" ht="15" x14ac:dyDescent="0.2">
      <c r="A2542" s="134">
        <f t="shared" si="1152"/>
        <v>46595</v>
      </c>
      <c r="B2542" s="135">
        <f t="shared" si="1164"/>
        <v>447.71147446999998</v>
      </c>
      <c r="C2542" s="220">
        <f t="shared" si="1143"/>
        <v>281.03948336563514</v>
      </c>
      <c r="D2542" s="136">
        <f t="shared" si="1165"/>
        <v>6997.15</v>
      </c>
      <c r="E2542" s="137">
        <f t="shared" si="1176"/>
        <v>7036.33</v>
      </c>
      <c r="F2542" s="138">
        <f t="shared" si="1177"/>
        <v>46558</v>
      </c>
      <c r="G2542" s="139">
        <f t="shared" si="1166"/>
        <v>5.5994226220676957E-3</v>
      </c>
      <c r="H2542" s="140">
        <f t="shared" si="1158"/>
        <v>46619</v>
      </c>
      <c r="I2542" s="140">
        <f t="shared" si="1167"/>
        <v>46619</v>
      </c>
      <c r="J2542" s="141">
        <f t="shared" si="1154"/>
        <v>23</v>
      </c>
      <c r="K2542" s="141">
        <f t="shared" ref="K2542:K2605" si="1178">(J2542-(NETWORKDAYS(A2542,I2542,AD$148:AD$502)-1))</f>
        <v>5</v>
      </c>
      <c r="L2542" s="8">
        <f t="shared" si="1155"/>
        <v>1.0012146</v>
      </c>
      <c r="M2542" s="142">
        <f t="shared" si="1168"/>
        <v>1.00559942</v>
      </c>
      <c r="N2542" s="142">
        <f t="shared" si="1169"/>
        <v>1.5887359495423568</v>
      </c>
      <c r="O2542" s="135">
        <f t="shared" si="1170"/>
        <v>1.59066562</v>
      </c>
      <c r="P2542" s="135">
        <f t="shared" si="1171"/>
        <v>447.03984405</v>
      </c>
      <c r="Q2542" s="190">
        <f t="shared" si="1159"/>
        <v>0</v>
      </c>
      <c r="R2542" s="191">
        <f t="shared" si="1156"/>
        <v>0</v>
      </c>
      <c r="S2542" s="135">
        <f t="shared" si="1172"/>
        <v>0</v>
      </c>
      <c r="T2542" s="145">
        <f t="shared" si="1157"/>
        <v>7.8600000000000003E-2</v>
      </c>
      <c r="U2542" s="143">
        <f t="shared" si="1163"/>
        <v>5</v>
      </c>
      <c r="V2542" s="143">
        <v>252</v>
      </c>
      <c r="W2542" s="142">
        <f t="shared" si="1173"/>
        <v>1.0015023949999999</v>
      </c>
      <c r="X2542" s="135">
        <f t="shared" si="1174"/>
        <v>0.67163041999999995</v>
      </c>
      <c r="Y2542" s="135">
        <f t="shared" si="1175"/>
        <v>0</v>
      </c>
      <c r="Z2542" s="148" t="str">
        <f t="shared" si="1160"/>
        <v>A+J=</v>
      </c>
      <c r="AA2542" s="140">
        <f t="shared" si="1161"/>
        <v>46619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4"/>
      <c r="DX2542" s="1"/>
      <c r="DY2542" s="1"/>
      <c r="DZ2542" s="1"/>
      <c r="EA2542" s="1"/>
      <c r="EB2542" s="1"/>
      <c r="EC2542" s="1"/>
    </row>
    <row r="2543" spans="1:133" ht="15" x14ac:dyDescent="0.2">
      <c r="A2543" s="134">
        <f t="shared" si="1152"/>
        <v>46596</v>
      </c>
      <c r="B2543" s="135">
        <f t="shared" si="1164"/>
        <v>447.95466048999998</v>
      </c>
      <c r="C2543" s="220">
        <f t="shared" si="1143"/>
        <v>281.03948336563514</v>
      </c>
      <c r="D2543" s="136">
        <f t="shared" si="1165"/>
        <v>6997.15</v>
      </c>
      <c r="E2543" s="137">
        <f t="shared" si="1176"/>
        <v>7036.33</v>
      </c>
      <c r="F2543" s="138">
        <f t="shared" si="1177"/>
        <v>46558</v>
      </c>
      <c r="G2543" s="139">
        <f t="shared" si="1166"/>
        <v>5.5994226220676957E-3</v>
      </c>
      <c r="H2543" s="140">
        <f t="shared" si="1158"/>
        <v>46619</v>
      </c>
      <c r="I2543" s="140">
        <f t="shared" si="1167"/>
        <v>46619</v>
      </c>
      <c r="J2543" s="141">
        <f t="shared" si="1154"/>
        <v>23</v>
      </c>
      <c r="K2543" s="141">
        <f t="shared" si="1178"/>
        <v>6</v>
      </c>
      <c r="L2543" s="8">
        <f t="shared" si="1155"/>
        <v>1.0014577</v>
      </c>
      <c r="M2543" s="142">
        <f t="shared" si="1168"/>
        <v>1.00559942</v>
      </c>
      <c r="N2543" s="142">
        <f t="shared" si="1169"/>
        <v>1.5887359495423568</v>
      </c>
      <c r="O2543" s="135">
        <f t="shared" si="1170"/>
        <v>1.59105184</v>
      </c>
      <c r="P2543" s="135">
        <f t="shared" si="1171"/>
        <v>447.14838712</v>
      </c>
      <c r="Q2543" s="190">
        <f t="shared" si="1159"/>
        <v>0</v>
      </c>
      <c r="R2543" s="191">
        <f t="shared" si="1156"/>
        <v>0</v>
      </c>
      <c r="S2543" s="135">
        <f t="shared" si="1172"/>
        <v>0</v>
      </c>
      <c r="T2543" s="145">
        <f t="shared" si="1157"/>
        <v>7.8600000000000003E-2</v>
      </c>
      <c r="U2543" s="143">
        <f t="shared" si="1163"/>
        <v>6</v>
      </c>
      <c r="V2543" s="143">
        <v>252</v>
      </c>
      <c r="W2543" s="142">
        <f t="shared" si="1173"/>
        <v>1.001803145</v>
      </c>
      <c r="X2543" s="135">
        <f t="shared" si="1174"/>
        <v>0.80627336999999999</v>
      </c>
      <c r="Y2543" s="135">
        <f t="shared" si="1175"/>
        <v>0</v>
      </c>
      <c r="Z2543" s="148" t="str">
        <f t="shared" si="1160"/>
        <v>A+J=</v>
      </c>
      <c r="AA2543" s="140">
        <f t="shared" si="1161"/>
        <v>46619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4"/>
      <c r="DX2543" s="1"/>
      <c r="DY2543" s="1"/>
      <c r="DZ2543" s="1"/>
      <c r="EA2543" s="1"/>
      <c r="EB2543" s="1"/>
      <c r="EC2543" s="1"/>
    </row>
    <row r="2544" spans="1:133" ht="15" x14ac:dyDescent="0.2">
      <c r="A2544" s="134">
        <f t="shared" si="1152"/>
        <v>46597</v>
      </c>
      <c r="B2544" s="135">
        <f t="shared" si="1164"/>
        <v>448.19798021999998</v>
      </c>
      <c r="C2544" s="220">
        <f t="shared" si="1143"/>
        <v>281.03948336563514</v>
      </c>
      <c r="D2544" s="136">
        <f t="shared" si="1165"/>
        <v>6997.15</v>
      </c>
      <c r="E2544" s="137">
        <f t="shared" si="1176"/>
        <v>7036.33</v>
      </c>
      <c r="F2544" s="138">
        <f t="shared" si="1177"/>
        <v>46558</v>
      </c>
      <c r="G2544" s="139">
        <f t="shared" si="1166"/>
        <v>5.5994226220676957E-3</v>
      </c>
      <c r="H2544" s="140">
        <f t="shared" si="1158"/>
        <v>46619</v>
      </c>
      <c r="I2544" s="140">
        <f t="shared" si="1167"/>
        <v>46619</v>
      </c>
      <c r="J2544" s="141">
        <f t="shared" si="1154"/>
        <v>23</v>
      </c>
      <c r="K2544" s="141">
        <f t="shared" si="1178"/>
        <v>7</v>
      </c>
      <c r="L2544" s="8">
        <f t="shared" si="1155"/>
        <v>1.0017008599999999</v>
      </c>
      <c r="M2544" s="142">
        <f t="shared" si="1168"/>
        <v>1.00559942</v>
      </c>
      <c r="N2544" s="142">
        <f t="shared" si="1169"/>
        <v>1.5887359495423568</v>
      </c>
      <c r="O2544" s="135">
        <f t="shared" si="1170"/>
        <v>1.59143816</v>
      </c>
      <c r="P2544" s="135">
        <f t="shared" si="1171"/>
        <v>447.25695829</v>
      </c>
      <c r="Q2544" s="190">
        <f t="shared" si="1159"/>
        <v>0</v>
      </c>
      <c r="R2544" s="191">
        <f t="shared" si="1156"/>
        <v>0</v>
      </c>
      <c r="S2544" s="135">
        <f t="shared" si="1172"/>
        <v>0</v>
      </c>
      <c r="T2544" s="145">
        <f t="shared" si="1157"/>
        <v>7.8600000000000003E-2</v>
      </c>
      <c r="U2544" s="143">
        <f t="shared" si="1163"/>
        <v>7</v>
      </c>
      <c r="V2544" s="143">
        <v>252</v>
      </c>
      <c r="W2544" s="142">
        <f t="shared" si="1173"/>
        <v>1.002103985</v>
      </c>
      <c r="X2544" s="135">
        <f t="shared" si="1174"/>
        <v>0.94102193000000001</v>
      </c>
      <c r="Y2544" s="135">
        <f t="shared" si="1175"/>
        <v>0</v>
      </c>
      <c r="Z2544" s="148" t="str">
        <f t="shared" si="1160"/>
        <v>A+J=</v>
      </c>
      <c r="AA2544" s="140">
        <f t="shared" si="1161"/>
        <v>46619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4"/>
      <c r="DX2544" s="1"/>
      <c r="DY2544" s="1"/>
      <c r="DZ2544" s="1"/>
      <c r="EA2544" s="1"/>
      <c r="EB2544" s="1"/>
      <c r="EC2544" s="1"/>
    </row>
    <row r="2545" spans="1:133" ht="15" x14ac:dyDescent="0.2">
      <c r="A2545" s="134">
        <f t="shared" si="1152"/>
        <v>46598</v>
      </c>
      <c r="B2545" s="135">
        <f t="shared" si="1164"/>
        <v>448.44143134000001</v>
      </c>
      <c r="C2545" s="220">
        <f t="shared" si="1143"/>
        <v>281.03948336563514</v>
      </c>
      <c r="D2545" s="136">
        <f t="shared" si="1165"/>
        <v>6997.15</v>
      </c>
      <c r="E2545" s="137">
        <f t="shared" si="1176"/>
        <v>7036.33</v>
      </c>
      <c r="F2545" s="138">
        <f t="shared" si="1177"/>
        <v>46558</v>
      </c>
      <c r="G2545" s="139">
        <f t="shared" si="1166"/>
        <v>5.5994226220676957E-3</v>
      </c>
      <c r="H2545" s="140">
        <f t="shared" si="1158"/>
        <v>46619</v>
      </c>
      <c r="I2545" s="140">
        <f t="shared" si="1167"/>
        <v>46619</v>
      </c>
      <c r="J2545" s="141">
        <f t="shared" si="1154"/>
        <v>23</v>
      </c>
      <c r="K2545" s="141">
        <f t="shared" si="1178"/>
        <v>8</v>
      </c>
      <c r="L2545" s="8">
        <f t="shared" si="1155"/>
        <v>1.0019440799999999</v>
      </c>
      <c r="M2545" s="142">
        <f t="shared" si="1168"/>
        <v>1.00559942</v>
      </c>
      <c r="N2545" s="142">
        <f t="shared" si="1169"/>
        <v>1.5887359495423568</v>
      </c>
      <c r="O2545" s="135">
        <f t="shared" si="1170"/>
        <v>1.59182457</v>
      </c>
      <c r="P2545" s="135">
        <f t="shared" si="1171"/>
        <v>447.36555476000001</v>
      </c>
      <c r="Q2545" s="190">
        <f t="shared" si="1159"/>
        <v>0</v>
      </c>
      <c r="R2545" s="191">
        <f t="shared" si="1156"/>
        <v>0</v>
      </c>
      <c r="S2545" s="135">
        <f t="shared" si="1172"/>
        <v>0</v>
      </c>
      <c r="T2545" s="145">
        <f t="shared" si="1157"/>
        <v>7.8600000000000003E-2</v>
      </c>
      <c r="U2545" s="143">
        <f t="shared" si="1163"/>
        <v>8</v>
      </c>
      <c r="V2545" s="143">
        <v>252</v>
      </c>
      <c r="W2545" s="142">
        <f t="shared" si="1173"/>
        <v>1.0024049159999999</v>
      </c>
      <c r="X2545" s="135">
        <f t="shared" si="1174"/>
        <v>1.0758765800000001</v>
      </c>
      <c r="Y2545" s="135">
        <f t="shared" si="1175"/>
        <v>0</v>
      </c>
      <c r="Z2545" s="148" t="str">
        <f t="shared" si="1160"/>
        <v>A+J=</v>
      </c>
      <c r="AA2545" s="140">
        <f t="shared" si="1161"/>
        <v>46619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4"/>
      <c r="DX2545" s="1"/>
      <c r="DY2545" s="1"/>
      <c r="DZ2545" s="1"/>
      <c r="EA2545" s="1"/>
      <c r="EB2545" s="1"/>
      <c r="EC2545" s="1"/>
    </row>
    <row r="2546" spans="1:133" ht="15" x14ac:dyDescent="0.2">
      <c r="A2546" s="134">
        <f t="shared" si="1152"/>
        <v>46599</v>
      </c>
      <c r="B2546" s="135">
        <f t="shared" si="1164"/>
        <v>448.68501345000004</v>
      </c>
      <c r="C2546" s="220">
        <f t="shared" si="1143"/>
        <v>281.03948336563514</v>
      </c>
      <c r="D2546" s="136">
        <f t="shared" si="1165"/>
        <v>6997.15</v>
      </c>
      <c r="E2546" s="137">
        <f t="shared" si="1176"/>
        <v>7036.33</v>
      </c>
      <c r="F2546" s="138">
        <f t="shared" si="1177"/>
        <v>46558</v>
      </c>
      <c r="G2546" s="139">
        <f t="shared" si="1166"/>
        <v>5.5994226220676957E-3</v>
      </c>
      <c r="H2546" s="140">
        <f t="shared" si="1158"/>
        <v>46619</v>
      </c>
      <c r="I2546" s="140">
        <f t="shared" si="1167"/>
        <v>46619</v>
      </c>
      <c r="J2546" s="141">
        <f t="shared" si="1154"/>
        <v>23</v>
      </c>
      <c r="K2546" s="141">
        <f t="shared" si="1178"/>
        <v>9</v>
      </c>
      <c r="L2546" s="8">
        <f t="shared" si="1155"/>
        <v>1.00218735</v>
      </c>
      <c r="M2546" s="142">
        <f t="shared" si="1168"/>
        <v>1.00559942</v>
      </c>
      <c r="N2546" s="142">
        <f t="shared" si="1169"/>
        <v>1.5887359495423568</v>
      </c>
      <c r="O2546" s="135">
        <f t="shared" si="1170"/>
        <v>1.5922110700000001</v>
      </c>
      <c r="P2546" s="135">
        <f t="shared" si="1171"/>
        <v>447.47417652000001</v>
      </c>
      <c r="Q2546" s="190">
        <f t="shared" si="1159"/>
        <v>0</v>
      </c>
      <c r="R2546" s="191">
        <f t="shared" si="1156"/>
        <v>0</v>
      </c>
      <c r="S2546" s="135">
        <f t="shared" si="1172"/>
        <v>0</v>
      </c>
      <c r="T2546" s="145">
        <f t="shared" si="1157"/>
        <v>7.8600000000000003E-2</v>
      </c>
      <c r="U2546" s="143">
        <f t="shared" si="1163"/>
        <v>9</v>
      </c>
      <c r="V2546" s="143">
        <v>252</v>
      </c>
      <c r="W2546" s="142">
        <f t="shared" si="1173"/>
        <v>1.002705937</v>
      </c>
      <c r="X2546" s="135">
        <f t="shared" si="1174"/>
        <v>1.2108369299999999</v>
      </c>
      <c r="Y2546" s="135">
        <f t="shared" si="1175"/>
        <v>0</v>
      </c>
      <c r="Z2546" s="148" t="str">
        <f t="shared" si="1160"/>
        <v>A+J=</v>
      </c>
      <c r="AA2546" s="140">
        <f t="shared" si="1161"/>
        <v>46619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4"/>
      <c r="DX2546" s="1"/>
      <c r="DY2546" s="1"/>
      <c r="DZ2546" s="1"/>
      <c r="EA2546" s="1"/>
      <c r="EB2546" s="1"/>
      <c r="EC2546" s="1"/>
    </row>
    <row r="2547" spans="1:133" ht="15" x14ac:dyDescent="0.2">
      <c r="A2547" s="134">
        <f t="shared" si="1152"/>
        <v>46600</v>
      </c>
      <c r="B2547" s="135">
        <f t="shared" si="1164"/>
        <v>448.68501345000004</v>
      </c>
      <c r="C2547" s="220">
        <f t="shared" si="1143"/>
        <v>281.03948336563514</v>
      </c>
      <c r="D2547" s="136">
        <f t="shared" si="1165"/>
        <v>6997.15</v>
      </c>
      <c r="E2547" s="137">
        <f t="shared" si="1176"/>
        <v>7036.33</v>
      </c>
      <c r="F2547" s="138">
        <f t="shared" si="1177"/>
        <v>46558</v>
      </c>
      <c r="G2547" s="139">
        <f t="shared" si="1166"/>
        <v>5.5994226220676957E-3</v>
      </c>
      <c r="H2547" s="140">
        <f t="shared" si="1158"/>
        <v>46619</v>
      </c>
      <c r="I2547" s="140">
        <f t="shared" si="1167"/>
        <v>46619</v>
      </c>
      <c r="J2547" s="141">
        <f t="shared" si="1154"/>
        <v>23</v>
      </c>
      <c r="K2547" s="141">
        <f t="shared" si="1178"/>
        <v>9</v>
      </c>
      <c r="L2547" s="8">
        <f t="shared" si="1155"/>
        <v>1.00218735</v>
      </c>
      <c r="M2547" s="142">
        <f t="shared" si="1168"/>
        <v>1.00559942</v>
      </c>
      <c r="N2547" s="142">
        <f t="shared" si="1169"/>
        <v>1.5887359495423568</v>
      </c>
      <c r="O2547" s="135">
        <f t="shared" si="1170"/>
        <v>1.5922110700000001</v>
      </c>
      <c r="P2547" s="135">
        <f t="shared" si="1171"/>
        <v>447.47417652000001</v>
      </c>
      <c r="Q2547" s="190">
        <f t="shared" si="1159"/>
        <v>0</v>
      </c>
      <c r="R2547" s="191">
        <f t="shared" si="1156"/>
        <v>0</v>
      </c>
      <c r="S2547" s="135">
        <f t="shared" si="1172"/>
        <v>0</v>
      </c>
      <c r="T2547" s="145">
        <f t="shared" si="1157"/>
        <v>7.8600000000000003E-2</v>
      </c>
      <c r="U2547" s="143">
        <f t="shared" si="1163"/>
        <v>9</v>
      </c>
      <c r="V2547" s="143">
        <v>252</v>
      </c>
      <c r="W2547" s="142">
        <f t="shared" si="1173"/>
        <v>1.002705937</v>
      </c>
      <c r="X2547" s="135">
        <f t="shared" si="1174"/>
        <v>1.2108369299999999</v>
      </c>
      <c r="Y2547" s="135">
        <f t="shared" si="1175"/>
        <v>0</v>
      </c>
      <c r="Z2547" s="148" t="str">
        <f t="shared" si="1160"/>
        <v>A+J=</v>
      </c>
      <c r="AA2547" s="140">
        <f t="shared" si="1161"/>
        <v>46619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4"/>
      <c r="DX2547" s="1"/>
      <c r="DY2547" s="1"/>
      <c r="DZ2547" s="1"/>
      <c r="EA2547" s="1"/>
      <c r="EB2547" s="1"/>
      <c r="EC2547" s="1"/>
    </row>
    <row r="2548" spans="1:133" ht="15" x14ac:dyDescent="0.2">
      <c r="A2548" s="134">
        <f t="shared" si="1152"/>
        <v>46601</v>
      </c>
      <c r="B2548" s="135">
        <f t="shared" si="1164"/>
        <v>448.68501345000004</v>
      </c>
      <c r="C2548" s="220">
        <f t="shared" si="1143"/>
        <v>281.03948336563514</v>
      </c>
      <c r="D2548" s="136">
        <f t="shared" si="1165"/>
        <v>6997.15</v>
      </c>
      <c r="E2548" s="137">
        <f t="shared" si="1176"/>
        <v>7036.33</v>
      </c>
      <c r="F2548" s="138">
        <f t="shared" si="1177"/>
        <v>46558</v>
      </c>
      <c r="G2548" s="139">
        <f t="shared" si="1166"/>
        <v>5.5994226220676957E-3</v>
      </c>
      <c r="H2548" s="140">
        <f t="shared" si="1158"/>
        <v>46619</v>
      </c>
      <c r="I2548" s="140">
        <f t="shared" si="1167"/>
        <v>46619</v>
      </c>
      <c r="J2548" s="141">
        <f t="shared" si="1154"/>
        <v>23</v>
      </c>
      <c r="K2548" s="141">
        <f t="shared" si="1178"/>
        <v>9</v>
      </c>
      <c r="L2548" s="8">
        <f t="shared" si="1155"/>
        <v>1.00218735</v>
      </c>
      <c r="M2548" s="142">
        <f t="shared" si="1168"/>
        <v>1.00559942</v>
      </c>
      <c r="N2548" s="142">
        <f t="shared" si="1169"/>
        <v>1.5887359495423568</v>
      </c>
      <c r="O2548" s="135">
        <f t="shared" si="1170"/>
        <v>1.5922110700000001</v>
      </c>
      <c r="P2548" s="135">
        <f t="shared" si="1171"/>
        <v>447.47417652000001</v>
      </c>
      <c r="Q2548" s="190">
        <f t="shared" si="1159"/>
        <v>0</v>
      </c>
      <c r="R2548" s="191">
        <f t="shared" si="1156"/>
        <v>0</v>
      </c>
      <c r="S2548" s="135">
        <f t="shared" si="1172"/>
        <v>0</v>
      </c>
      <c r="T2548" s="145">
        <f t="shared" si="1157"/>
        <v>7.8600000000000003E-2</v>
      </c>
      <c r="U2548" s="143">
        <f t="shared" si="1163"/>
        <v>9</v>
      </c>
      <c r="V2548" s="143">
        <v>252</v>
      </c>
      <c r="W2548" s="142">
        <f t="shared" si="1173"/>
        <v>1.002705937</v>
      </c>
      <c r="X2548" s="135">
        <f t="shared" si="1174"/>
        <v>1.2108369299999999</v>
      </c>
      <c r="Y2548" s="135">
        <f t="shared" si="1175"/>
        <v>0</v>
      </c>
      <c r="Z2548" s="148" t="str">
        <f t="shared" si="1160"/>
        <v>A+J=</v>
      </c>
      <c r="AA2548" s="140">
        <f t="shared" si="1161"/>
        <v>46619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4"/>
      <c r="DX2548" s="1"/>
      <c r="DY2548" s="1"/>
      <c r="DZ2548" s="1"/>
      <c r="EA2548" s="1"/>
      <c r="EB2548" s="1"/>
      <c r="EC2548" s="1"/>
    </row>
    <row r="2549" spans="1:133" ht="15" x14ac:dyDescent="0.2">
      <c r="A2549" s="134">
        <f t="shared" si="1152"/>
        <v>46602</v>
      </c>
      <c r="B2549" s="135">
        <f t="shared" si="1164"/>
        <v>448.92872941999997</v>
      </c>
      <c r="C2549" s="220">
        <f t="shared" si="1143"/>
        <v>281.03948336563514</v>
      </c>
      <c r="D2549" s="136">
        <f t="shared" si="1165"/>
        <v>6997.15</v>
      </c>
      <c r="E2549" s="137">
        <f t="shared" si="1176"/>
        <v>7036.33</v>
      </c>
      <c r="F2549" s="138">
        <f t="shared" si="1177"/>
        <v>46558</v>
      </c>
      <c r="G2549" s="139">
        <f t="shared" si="1166"/>
        <v>5.5994226220676957E-3</v>
      </c>
      <c r="H2549" s="140">
        <f t="shared" si="1158"/>
        <v>46619</v>
      </c>
      <c r="I2549" s="140">
        <f t="shared" si="1167"/>
        <v>46619</v>
      </c>
      <c r="J2549" s="141">
        <f t="shared" si="1154"/>
        <v>23</v>
      </c>
      <c r="K2549" s="141">
        <f t="shared" si="1178"/>
        <v>10</v>
      </c>
      <c r="L2549" s="8">
        <f t="shared" si="1155"/>
        <v>1.00243069</v>
      </c>
      <c r="M2549" s="142">
        <f t="shared" si="1168"/>
        <v>1.00559942</v>
      </c>
      <c r="N2549" s="142">
        <f t="shared" si="1169"/>
        <v>1.5887359495423568</v>
      </c>
      <c r="O2549" s="135">
        <f t="shared" si="1170"/>
        <v>1.59259767</v>
      </c>
      <c r="P2549" s="135">
        <f t="shared" si="1171"/>
        <v>447.58282637999997</v>
      </c>
      <c r="Q2549" s="190">
        <f t="shared" si="1159"/>
        <v>0</v>
      </c>
      <c r="R2549" s="191">
        <f t="shared" si="1156"/>
        <v>0</v>
      </c>
      <c r="S2549" s="135">
        <f t="shared" si="1172"/>
        <v>0</v>
      </c>
      <c r="T2549" s="145">
        <f t="shared" si="1157"/>
        <v>7.8600000000000003E-2</v>
      </c>
      <c r="U2549" s="143">
        <f t="shared" si="1163"/>
        <v>10</v>
      </c>
      <c r="V2549" s="143">
        <v>252</v>
      </c>
      <c r="W2549" s="142">
        <f t="shared" si="1173"/>
        <v>1.003007048</v>
      </c>
      <c r="X2549" s="135">
        <f t="shared" si="1174"/>
        <v>1.3459030400000001</v>
      </c>
      <c r="Y2549" s="135">
        <f t="shared" si="1175"/>
        <v>0</v>
      </c>
      <c r="Z2549" s="148" t="str">
        <f t="shared" si="1160"/>
        <v>A+J=</v>
      </c>
      <c r="AA2549" s="140">
        <f t="shared" si="1161"/>
        <v>46619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4"/>
      <c r="DX2549" s="1"/>
      <c r="DY2549" s="1"/>
      <c r="DZ2549" s="1"/>
      <c r="EA2549" s="1"/>
      <c r="EB2549" s="1"/>
      <c r="EC2549" s="1"/>
    </row>
    <row r="2550" spans="1:133" ht="15" x14ac:dyDescent="0.2">
      <c r="A2550" s="134">
        <f t="shared" si="1152"/>
        <v>46603</v>
      </c>
      <c r="B2550" s="135">
        <f t="shared" si="1164"/>
        <v>449.17257412999999</v>
      </c>
      <c r="C2550" s="220">
        <f t="shared" si="1143"/>
        <v>281.03948336563514</v>
      </c>
      <c r="D2550" s="136">
        <f t="shared" si="1165"/>
        <v>6997.15</v>
      </c>
      <c r="E2550" s="137">
        <f t="shared" si="1176"/>
        <v>7036.33</v>
      </c>
      <c r="F2550" s="138">
        <f t="shared" si="1177"/>
        <v>46558</v>
      </c>
      <c r="G2550" s="139">
        <f t="shared" si="1166"/>
        <v>5.5994226220676957E-3</v>
      </c>
      <c r="H2550" s="140">
        <f t="shared" si="1158"/>
        <v>46619</v>
      </c>
      <c r="I2550" s="140">
        <f t="shared" si="1167"/>
        <v>46619</v>
      </c>
      <c r="J2550" s="141">
        <f t="shared" si="1154"/>
        <v>23</v>
      </c>
      <c r="K2550" s="141">
        <f t="shared" si="1178"/>
        <v>11</v>
      </c>
      <c r="L2550" s="8">
        <f t="shared" si="1155"/>
        <v>1.00267408</v>
      </c>
      <c r="M2550" s="142">
        <f t="shared" si="1168"/>
        <v>1.00559942</v>
      </c>
      <c r="N2550" s="142">
        <f t="shared" si="1169"/>
        <v>1.5887359495423568</v>
      </c>
      <c r="O2550" s="135">
        <f t="shared" si="1170"/>
        <v>1.59298435</v>
      </c>
      <c r="P2550" s="135">
        <f t="shared" si="1171"/>
        <v>447.69149872999998</v>
      </c>
      <c r="Q2550" s="190">
        <f t="shared" si="1159"/>
        <v>0</v>
      </c>
      <c r="R2550" s="191">
        <f t="shared" si="1156"/>
        <v>0</v>
      </c>
      <c r="S2550" s="135">
        <f t="shared" si="1172"/>
        <v>0</v>
      </c>
      <c r="T2550" s="145">
        <f t="shared" si="1157"/>
        <v>7.8600000000000003E-2</v>
      </c>
      <c r="U2550" s="143">
        <f t="shared" si="1163"/>
        <v>11</v>
      </c>
      <c r="V2550" s="143">
        <v>252</v>
      </c>
      <c r="W2550" s="142">
        <f t="shared" si="1173"/>
        <v>1.0033082499999999</v>
      </c>
      <c r="X2550" s="135">
        <f t="shared" si="1174"/>
        <v>1.4810753999999999</v>
      </c>
      <c r="Y2550" s="135">
        <f t="shared" si="1175"/>
        <v>0</v>
      </c>
      <c r="Z2550" s="148" t="str">
        <f t="shared" si="1160"/>
        <v>A+J=</v>
      </c>
      <c r="AA2550" s="140">
        <f t="shared" si="1161"/>
        <v>46619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4"/>
      <c r="DX2550" s="1"/>
      <c r="DY2550" s="1"/>
      <c r="DZ2550" s="1"/>
      <c r="EA2550" s="1"/>
      <c r="EB2550" s="1"/>
      <c r="EC2550" s="1"/>
    </row>
    <row r="2551" spans="1:133" ht="15" x14ac:dyDescent="0.2">
      <c r="A2551" s="134">
        <f t="shared" si="1152"/>
        <v>46604</v>
      </c>
      <c r="B2551" s="135">
        <f t="shared" si="1164"/>
        <v>449.41655279999998</v>
      </c>
      <c r="C2551" s="220">
        <f t="shared" si="1143"/>
        <v>281.03948336563514</v>
      </c>
      <c r="D2551" s="136">
        <f t="shared" si="1165"/>
        <v>6997.15</v>
      </c>
      <c r="E2551" s="137">
        <f t="shared" si="1176"/>
        <v>7036.33</v>
      </c>
      <c r="F2551" s="138">
        <f t="shared" si="1177"/>
        <v>46558</v>
      </c>
      <c r="G2551" s="139">
        <f t="shared" si="1166"/>
        <v>5.5994226220676957E-3</v>
      </c>
      <c r="H2551" s="140">
        <f t="shared" si="1158"/>
        <v>46619</v>
      </c>
      <c r="I2551" s="140">
        <f t="shared" si="1167"/>
        <v>46619</v>
      </c>
      <c r="J2551" s="141">
        <f t="shared" si="1154"/>
        <v>23</v>
      </c>
      <c r="K2551" s="141">
        <f t="shared" si="1178"/>
        <v>12</v>
      </c>
      <c r="L2551" s="8">
        <f t="shared" si="1155"/>
        <v>1.0029175299999999</v>
      </c>
      <c r="M2551" s="142">
        <f t="shared" si="1168"/>
        <v>1.00559942</v>
      </c>
      <c r="N2551" s="142">
        <f t="shared" si="1169"/>
        <v>1.5887359495423568</v>
      </c>
      <c r="O2551" s="135">
        <f t="shared" si="1170"/>
        <v>1.59337113</v>
      </c>
      <c r="P2551" s="135">
        <f t="shared" si="1171"/>
        <v>447.80019917999999</v>
      </c>
      <c r="Q2551" s="190">
        <f t="shared" si="1159"/>
        <v>0</v>
      </c>
      <c r="R2551" s="191">
        <f t="shared" si="1156"/>
        <v>0</v>
      </c>
      <c r="S2551" s="135">
        <f t="shared" si="1172"/>
        <v>0</v>
      </c>
      <c r="T2551" s="145">
        <f t="shared" si="1157"/>
        <v>7.8600000000000003E-2</v>
      </c>
      <c r="U2551" s="143">
        <f t="shared" si="1163"/>
        <v>12</v>
      </c>
      <c r="V2551" s="143">
        <v>252</v>
      </c>
      <c r="W2551" s="142">
        <f t="shared" si="1173"/>
        <v>1.003609542</v>
      </c>
      <c r="X2551" s="135">
        <f t="shared" si="1174"/>
        <v>1.6163536199999999</v>
      </c>
      <c r="Y2551" s="135">
        <f t="shared" si="1175"/>
        <v>0</v>
      </c>
      <c r="Z2551" s="148" t="str">
        <f t="shared" si="1160"/>
        <v>A+J=</v>
      </c>
      <c r="AA2551" s="140">
        <f t="shared" si="1161"/>
        <v>46619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4"/>
      <c r="DX2551" s="1"/>
      <c r="DY2551" s="1"/>
      <c r="DZ2551" s="1"/>
      <c r="EA2551" s="1"/>
      <c r="EB2551" s="1"/>
      <c r="EC2551" s="1"/>
    </row>
    <row r="2552" spans="1:133" ht="15" x14ac:dyDescent="0.2">
      <c r="A2552" s="134">
        <f t="shared" si="1152"/>
        <v>46605</v>
      </c>
      <c r="B2552" s="135">
        <f t="shared" si="1164"/>
        <v>449.66066268000003</v>
      </c>
      <c r="C2552" s="220">
        <f t="shared" si="1143"/>
        <v>281.03948336563514</v>
      </c>
      <c r="D2552" s="136">
        <f t="shared" si="1165"/>
        <v>6997.15</v>
      </c>
      <c r="E2552" s="137">
        <f t="shared" si="1176"/>
        <v>7036.33</v>
      </c>
      <c r="F2552" s="138">
        <f t="shared" si="1177"/>
        <v>46558</v>
      </c>
      <c r="G2552" s="139">
        <f t="shared" si="1166"/>
        <v>5.5994226220676957E-3</v>
      </c>
      <c r="H2552" s="140">
        <f t="shared" si="1158"/>
        <v>46619</v>
      </c>
      <c r="I2552" s="140">
        <f t="shared" si="1167"/>
        <v>46619</v>
      </c>
      <c r="J2552" s="141">
        <f t="shared" si="1154"/>
        <v>23</v>
      </c>
      <c r="K2552" s="141">
        <f t="shared" si="1178"/>
        <v>13</v>
      </c>
      <c r="L2552" s="8">
        <f t="shared" si="1155"/>
        <v>1.0031610399999999</v>
      </c>
      <c r="M2552" s="142">
        <f t="shared" si="1168"/>
        <v>1.00559942</v>
      </c>
      <c r="N2552" s="142">
        <f t="shared" si="1169"/>
        <v>1.5887359495423568</v>
      </c>
      <c r="O2552" s="135">
        <f t="shared" si="1170"/>
        <v>1.593758</v>
      </c>
      <c r="P2552" s="135">
        <f t="shared" si="1171"/>
        <v>447.90892492</v>
      </c>
      <c r="Q2552" s="190">
        <f t="shared" si="1159"/>
        <v>0</v>
      </c>
      <c r="R2552" s="191">
        <f t="shared" si="1156"/>
        <v>0</v>
      </c>
      <c r="S2552" s="135">
        <f t="shared" si="1172"/>
        <v>0</v>
      </c>
      <c r="T2552" s="145">
        <f t="shared" si="1157"/>
        <v>7.8600000000000003E-2</v>
      </c>
      <c r="U2552" s="143">
        <f t="shared" si="1163"/>
        <v>13</v>
      </c>
      <c r="V2552" s="143">
        <v>252</v>
      </c>
      <c r="W2552" s="142">
        <f t="shared" si="1173"/>
        <v>1.0039109239999999</v>
      </c>
      <c r="X2552" s="135">
        <f t="shared" si="1174"/>
        <v>1.7517377599999999</v>
      </c>
      <c r="Y2552" s="135">
        <f t="shared" si="1175"/>
        <v>0</v>
      </c>
      <c r="Z2552" s="148" t="str">
        <f t="shared" si="1160"/>
        <v>A+J=</v>
      </c>
      <c r="AA2552" s="140">
        <f t="shared" si="1161"/>
        <v>46619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4"/>
      <c r="DX2552" s="1"/>
      <c r="DY2552" s="1"/>
      <c r="DZ2552" s="1"/>
      <c r="EA2552" s="1"/>
      <c r="EB2552" s="1"/>
      <c r="EC2552" s="1"/>
    </row>
    <row r="2553" spans="1:133" ht="15" x14ac:dyDescent="0.2">
      <c r="A2553" s="134">
        <f t="shared" si="1152"/>
        <v>46606</v>
      </c>
      <c r="B2553" s="135">
        <f t="shared" si="1164"/>
        <v>449.90490708999999</v>
      </c>
      <c r="C2553" s="220">
        <f t="shared" si="1143"/>
        <v>281.03948336563514</v>
      </c>
      <c r="D2553" s="136">
        <f t="shared" si="1165"/>
        <v>6997.15</v>
      </c>
      <c r="E2553" s="137">
        <f t="shared" si="1176"/>
        <v>7036.33</v>
      </c>
      <c r="F2553" s="138">
        <f t="shared" si="1177"/>
        <v>46558</v>
      </c>
      <c r="G2553" s="139">
        <f t="shared" si="1166"/>
        <v>5.5994226220676957E-3</v>
      </c>
      <c r="H2553" s="140">
        <f t="shared" si="1158"/>
        <v>46619</v>
      </c>
      <c r="I2553" s="140">
        <f t="shared" si="1167"/>
        <v>46619</v>
      </c>
      <c r="J2553" s="141">
        <f t="shared" si="1154"/>
        <v>23</v>
      </c>
      <c r="K2553" s="141">
        <f t="shared" si="1178"/>
        <v>14</v>
      </c>
      <c r="L2553" s="8">
        <f t="shared" si="1155"/>
        <v>1.00340461</v>
      </c>
      <c r="M2553" s="142">
        <f t="shared" si="1168"/>
        <v>1.00559942</v>
      </c>
      <c r="N2553" s="142">
        <f t="shared" si="1169"/>
        <v>1.5887359495423568</v>
      </c>
      <c r="O2553" s="135">
        <f t="shared" si="1170"/>
        <v>1.5941449700000001</v>
      </c>
      <c r="P2553" s="135">
        <f t="shared" si="1171"/>
        <v>448.01767876999997</v>
      </c>
      <c r="Q2553" s="190">
        <f t="shared" si="1159"/>
        <v>0</v>
      </c>
      <c r="R2553" s="191">
        <f t="shared" si="1156"/>
        <v>0</v>
      </c>
      <c r="S2553" s="135">
        <f t="shared" si="1172"/>
        <v>0</v>
      </c>
      <c r="T2553" s="145">
        <f t="shared" si="1157"/>
        <v>7.8600000000000003E-2</v>
      </c>
      <c r="U2553" s="143">
        <f t="shared" si="1163"/>
        <v>14</v>
      </c>
      <c r="V2553" s="143">
        <v>252</v>
      </c>
      <c r="W2553" s="142">
        <f t="shared" si="1173"/>
        <v>1.0042123970000001</v>
      </c>
      <c r="X2553" s="135">
        <f t="shared" si="1174"/>
        <v>1.88722832</v>
      </c>
      <c r="Y2553" s="135">
        <f t="shared" si="1175"/>
        <v>0</v>
      </c>
      <c r="Z2553" s="148" t="str">
        <f t="shared" si="1160"/>
        <v>A+J=</v>
      </c>
      <c r="AA2553" s="140">
        <f t="shared" si="1161"/>
        <v>46619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4"/>
      <c r="DX2553" s="1"/>
      <c r="DY2553" s="1"/>
      <c r="DZ2553" s="1"/>
      <c r="EA2553" s="1"/>
      <c r="EB2553" s="1"/>
      <c r="EC2553" s="1"/>
    </row>
    <row r="2554" spans="1:133" ht="15" x14ac:dyDescent="0.2">
      <c r="A2554" s="134">
        <f t="shared" si="1152"/>
        <v>46607</v>
      </c>
      <c r="B2554" s="135">
        <f t="shared" si="1164"/>
        <v>449.90490708999999</v>
      </c>
      <c r="C2554" s="220">
        <f t="shared" si="1143"/>
        <v>281.03948336563514</v>
      </c>
      <c r="D2554" s="136">
        <f t="shared" si="1165"/>
        <v>6997.15</v>
      </c>
      <c r="E2554" s="137">
        <f t="shared" si="1176"/>
        <v>7036.33</v>
      </c>
      <c r="F2554" s="138">
        <f t="shared" si="1177"/>
        <v>46558</v>
      </c>
      <c r="G2554" s="139">
        <f t="shared" si="1166"/>
        <v>5.5994226220676957E-3</v>
      </c>
      <c r="H2554" s="140">
        <f t="shared" si="1158"/>
        <v>46619</v>
      </c>
      <c r="I2554" s="140">
        <f t="shared" si="1167"/>
        <v>46619</v>
      </c>
      <c r="J2554" s="141">
        <f t="shared" si="1154"/>
        <v>23</v>
      </c>
      <c r="K2554" s="141">
        <f t="shared" si="1178"/>
        <v>14</v>
      </c>
      <c r="L2554" s="8">
        <f t="shared" si="1155"/>
        <v>1.00340461</v>
      </c>
      <c r="M2554" s="142">
        <f t="shared" si="1168"/>
        <v>1.00559942</v>
      </c>
      <c r="N2554" s="142">
        <f t="shared" si="1169"/>
        <v>1.5887359495423568</v>
      </c>
      <c r="O2554" s="135">
        <f t="shared" si="1170"/>
        <v>1.5941449700000001</v>
      </c>
      <c r="P2554" s="135">
        <f t="shared" si="1171"/>
        <v>448.01767876999997</v>
      </c>
      <c r="Q2554" s="190">
        <f t="shared" si="1159"/>
        <v>0</v>
      </c>
      <c r="R2554" s="191">
        <f t="shared" si="1156"/>
        <v>0</v>
      </c>
      <c r="S2554" s="135">
        <f t="shared" si="1172"/>
        <v>0</v>
      </c>
      <c r="T2554" s="145">
        <f t="shared" si="1157"/>
        <v>7.8600000000000003E-2</v>
      </c>
      <c r="U2554" s="143">
        <f t="shared" si="1163"/>
        <v>14</v>
      </c>
      <c r="V2554" s="143">
        <v>252</v>
      </c>
      <c r="W2554" s="142">
        <f t="shared" si="1173"/>
        <v>1.0042123970000001</v>
      </c>
      <c r="X2554" s="135">
        <f t="shared" si="1174"/>
        <v>1.88722832</v>
      </c>
      <c r="Y2554" s="135">
        <f t="shared" si="1175"/>
        <v>0</v>
      </c>
      <c r="Z2554" s="148" t="str">
        <f t="shared" si="1160"/>
        <v>A+J=</v>
      </c>
      <c r="AA2554" s="140">
        <f t="shared" si="1161"/>
        <v>46619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4"/>
      <c r="DX2554" s="1"/>
      <c r="DY2554" s="1"/>
      <c r="DZ2554" s="1"/>
      <c r="EA2554" s="1"/>
      <c r="EB2554" s="1"/>
      <c r="EC2554" s="1"/>
    </row>
    <row r="2555" spans="1:133" ht="15" x14ac:dyDescent="0.2">
      <c r="A2555" s="134">
        <f t="shared" si="1152"/>
        <v>46608</v>
      </c>
      <c r="B2555" s="135">
        <f t="shared" si="1164"/>
        <v>449.90490708999999</v>
      </c>
      <c r="C2555" s="220">
        <f t="shared" si="1143"/>
        <v>281.03948336563514</v>
      </c>
      <c r="D2555" s="136">
        <f t="shared" si="1165"/>
        <v>6997.15</v>
      </c>
      <c r="E2555" s="137">
        <f t="shared" si="1176"/>
        <v>7036.33</v>
      </c>
      <c r="F2555" s="138">
        <f t="shared" si="1177"/>
        <v>46558</v>
      </c>
      <c r="G2555" s="139">
        <f t="shared" si="1166"/>
        <v>5.5994226220676957E-3</v>
      </c>
      <c r="H2555" s="140">
        <f t="shared" si="1158"/>
        <v>46619</v>
      </c>
      <c r="I2555" s="140">
        <f t="shared" si="1167"/>
        <v>46619</v>
      </c>
      <c r="J2555" s="141">
        <f t="shared" si="1154"/>
        <v>23</v>
      </c>
      <c r="K2555" s="141">
        <f t="shared" si="1178"/>
        <v>14</v>
      </c>
      <c r="L2555" s="8">
        <f t="shared" si="1155"/>
        <v>1.00340461</v>
      </c>
      <c r="M2555" s="142">
        <f t="shared" si="1168"/>
        <v>1.00559942</v>
      </c>
      <c r="N2555" s="142">
        <f t="shared" si="1169"/>
        <v>1.5887359495423568</v>
      </c>
      <c r="O2555" s="135">
        <f t="shared" si="1170"/>
        <v>1.5941449700000001</v>
      </c>
      <c r="P2555" s="135">
        <f t="shared" si="1171"/>
        <v>448.01767876999997</v>
      </c>
      <c r="Q2555" s="190">
        <f t="shared" si="1159"/>
        <v>0</v>
      </c>
      <c r="R2555" s="191">
        <f t="shared" si="1156"/>
        <v>0</v>
      </c>
      <c r="S2555" s="135">
        <f t="shared" si="1172"/>
        <v>0</v>
      </c>
      <c r="T2555" s="145">
        <f t="shared" si="1157"/>
        <v>7.8600000000000003E-2</v>
      </c>
      <c r="U2555" s="143">
        <f t="shared" si="1163"/>
        <v>14</v>
      </c>
      <c r="V2555" s="143">
        <v>252</v>
      </c>
      <c r="W2555" s="142">
        <f t="shared" si="1173"/>
        <v>1.0042123970000001</v>
      </c>
      <c r="X2555" s="135">
        <f t="shared" si="1174"/>
        <v>1.88722832</v>
      </c>
      <c r="Y2555" s="135">
        <f t="shared" si="1175"/>
        <v>0</v>
      </c>
      <c r="Z2555" s="148" t="str">
        <f t="shared" si="1160"/>
        <v>A+J=</v>
      </c>
      <c r="AA2555" s="140">
        <f t="shared" si="1161"/>
        <v>46619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4"/>
      <c r="DX2555" s="1"/>
      <c r="DY2555" s="1"/>
      <c r="DZ2555" s="1"/>
      <c r="EA2555" s="1"/>
      <c r="EB2555" s="1"/>
      <c r="EC2555" s="1"/>
    </row>
    <row r="2556" spans="1:133" ht="15" x14ac:dyDescent="0.2">
      <c r="A2556" s="134">
        <f t="shared" si="1152"/>
        <v>46609</v>
      </c>
      <c r="B2556" s="135">
        <f t="shared" si="1164"/>
        <v>450.14928891</v>
      </c>
      <c r="C2556" s="220">
        <f t="shared" si="1143"/>
        <v>281.03948336563514</v>
      </c>
      <c r="D2556" s="136">
        <f t="shared" si="1165"/>
        <v>6997.15</v>
      </c>
      <c r="E2556" s="137">
        <f t="shared" si="1176"/>
        <v>7036.33</v>
      </c>
      <c r="F2556" s="138">
        <f t="shared" si="1177"/>
        <v>46558</v>
      </c>
      <c r="G2556" s="139">
        <f t="shared" si="1166"/>
        <v>5.5994226220676957E-3</v>
      </c>
      <c r="H2556" s="140">
        <f t="shared" si="1158"/>
        <v>46619</v>
      </c>
      <c r="I2556" s="140">
        <f t="shared" si="1167"/>
        <v>46619</v>
      </c>
      <c r="J2556" s="141">
        <f t="shared" si="1154"/>
        <v>23</v>
      </c>
      <c r="K2556" s="141">
        <f t="shared" si="1178"/>
        <v>15</v>
      </c>
      <c r="L2556" s="8">
        <f t="shared" si="1155"/>
        <v>1.0036482499999999</v>
      </c>
      <c r="M2556" s="142">
        <f t="shared" si="1168"/>
        <v>1.00559942</v>
      </c>
      <c r="N2556" s="142">
        <f t="shared" si="1169"/>
        <v>1.5887359495423568</v>
      </c>
      <c r="O2556" s="135">
        <f t="shared" si="1170"/>
        <v>1.59453205</v>
      </c>
      <c r="P2556" s="135">
        <f t="shared" si="1171"/>
        <v>448.12646353999997</v>
      </c>
      <c r="Q2556" s="190">
        <f t="shared" si="1159"/>
        <v>0</v>
      </c>
      <c r="R2556" s="191">
        <f t="shared" si="1156"/>
        <v>0</v>
      </c>
      <c r="S2556" s="135">
        <f t="shared" si="1172"/>
        <v>0</v>
      </c>
      <c r="T2556" s="145">
        <f t="shared" si="1157"/>
        <v>7.8600000000000003E-2</v>
      </c>
      <c r="U2556" s="143">
        <f t="shared" si="1163"/>
        <v>15</v>
      </c>
      <c r="V2556" s="143">
        <v>252</v>
      </c>
      <c r="W2556" s="142">
        <f t="shared" si="1173"/>
        <v>1.004513961</v>
      </c>
      <c r="X2556" s="135">
        <f t="shared" si="1174"/>
        <v>2.0228253700000001</v>
      </c>
      <c r="Y2556" s="135">
        <f t="shared" si="1175"/>
        <v>0</v>
      </c>
      <c r="Z2556" s="148" t="str">
        <f t="shared" si="1160"/>
        <v>A+J=</v>
      </c>
      <c r="AA2556" s="140">
        <f t="shared" si="1161"/>
        <v>46619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4"/>
      <c r="DX2556" s="1"/>
      <c r="DY2556" s="1"/>
      <c r="DZ2556" s="1"/>
      <c r="EA2556" s="1"/>
      <c r="EB2556" s="1"/>
      <c r="EC2556" s="1"/>
    </row>
    <row r="2557" spans="1:133" ht="15" x14ac:dyDescent="0.2">
      <c r="A2557" s="134">
        <f t="shared" si="1152"/>
        <v>46610</v>
      </c>
      <c r="B2557" s="135">
        <f t="shared" si="1164"/>
        <v>450.39379362</v>
      </c>
      <c r="C2557" s="220">
        <f t="shared" si="1143"/>
        <v>281.03948336563514</v>
      </c>
      <c r="D2557" s="136">
        <f t="shared" si="1165"/>
        <v>6997.15</v>
      </c>
      <c r="E2557" s="137">
        <f t="shared" si="1176"/>
        <v>7036.33</v>
      </c>
      <c r="F2557" s="138">
        <f t="shared" si="1177"/>
        <v>46558</v>
      </c>
      <c r="G2557" s="139">
        <f t="shared" si="1166"/>
        <v>5.5994226220676957E-3</v>
      </c>
      <c r="H2557" s="140">
        <f t="shared" si="1158"/>
        <v>46619</v>
      </c>
      <c r="I2557" s="140">
        <f t="shared" si="1167"/>
        <v>46619</v>
      </c>
      <c r="J2557" s="141">
        <f t="shared" si="1154"/>
        <v>23</v>
      </c>
      <c r="K2557" s="141">
        <f t="shared" si="1178"/>
        <v>16</v>
      </c>
      <c r="L2557" s="8">
        <f t="shared" si="1155"/>
        <v>1.00389193</v>
      </c>
      <c r="M2557" s="142">
        <f t="shared" si="1168"/>
        <v>1.00559942</v>
      </c>
      <c r="N2557" s="142">
        <f t="shared" si="1169"/>
        <v>1.5887359495423568</v>
      </c>
      <c r="O2557" s="135">
        <f t="shared" si="1170"/>
        <v>1.5949191899999999</v>
      </c>
      <c r="P2557" s="135">
        <f t="shared" si="1171"/>
        <v>448.23526515999998</v>
      </c>
      <c r="Q2557" s="190">
        <f t="shared" si="1159"/>
        <v>0</v>
      </c>
      <c r="R2557" s="191">
        <f t="shared" si="1156"/>
        <v>0</v>
      </c>
      <c r="S2557" s="135">
        <f t="shared" si="1172"/>
        <v>0</v>
      </c>
      <c r="T2557" s="145">
        <f t="shared" si="1157"/>
        <v>7.8600000000000003E-2</v>
      </c>
      <c r="U2557" s="143">
        <f t="shared" si="1163"/>
        <v>16</v>
      </c>
      <c r="V2557" s="143">
        <v>252</v>
      </c>
      <c r="W2557" s="142">
        <f t="shared" si="1173"/>
        <v>1.0048156150000001</v>
      </c>
      <c r="X2557" s="135">
        <f t="shared" si="1174"/>
        <v>2.1585284599999999</v>
      </c>
      <c r="Y2557" s="135">
        <f t="shared" si="1175"/>
        <v>0</v>
      </c>
      <c r="Z2557" s="148" t="str">
        <f t="shared" si="1160"/>
        <v>A+J=</v>
      </c>
      <c r="AA2557" s="140">
        <f t="shared" si="1161"/>
        <v>46619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4"/>
      <c r="DX2557" s="1"/>
      <c r="DY2557" s="1"/>
      <c r="DZ2557" s="1"/>
      <c r="EA2557" s="1"/>
      <c r="EB2557" s="1"/>
      <c r="EC2557" s="1"/>
    </row>
    <row r="2558" spans="1:133" ht="15" x14ac:dyDescent="0.2">
      <c r="A2558" s="134">
        <f t="shared" si="1152"/>
        <v>46611</v>
      </c>
      <c r="B2558" s="135">
        <f t="shared" si="1164"/>
        <v>450.63843866999997</v>
      </c>
      <c r="C2558" s="220">
        <f t="shared" si="1143"/>
        <v>281.03948336563514</v>
      </c>
      <c r="D2558" s="136">
        <f t="shared" si="1165"/>
        <v>6997.15</v>
      </c>
      <c r="E2558" s="137">
        <f t="shared" si="1176"/>
        <v>7036.33</v>
      </c>
      <c r="F2558" s="138">
        <f t="shared" si="1177"/>
        <v>46558</v>
      </c>
      <c r="G2558" s="139">
        <f t="shared" si="1166"/>
        <v>5.5994226220676957E-3</v>
      </c>
      <c r="H2558" s="140">
        <f t="shared" si="1158"/>
        <v>46619</v>
      </c>
      <c r="I2558" s="140">
        <f t="shared" si="1167"/>
        <v>46619</v>
      </c>
      <c r="J2558" s="141">
        <f t="shared" si="1154"/>
        <v>23</v>
      </c>
      <c r="K2558" s="141">
        <f t="shared" si="1178"/>
        <v>17</v>
      </c>
      <c r="L2558" s="8">
        <f t="shared" si="1155"/>
        <v>1.0041356800000001</v>
      </c>
      <c r="M2558" s="142">
        <f t="shared" si="1168"/>
        <v>1.00559942</v>
      </c>
      <c r="N2558" s="142">
        <f t="shared" si="1169"/>
        <v>1.5887359495423568</v>
      </c>
      <c r="O2558" s="135">
        <f t="shared" si="1170"/>
        <v>1.59530645</v>
      </c>
      <c r="P2558" s="135">
        <f t="shared" si="1171"/>
        <v>448.34410050999998</v>
      </c>
      <c r="Q2558" s="190">
        <f t="shared" si="1159"/>
        <v>0</v>
      </c>
      <c r="R2558" s="191">
        <f t="shared" si="1156"/>
        <v>0</v>
      </c>
      <c r="S2558" s="135">
        <f t="shared" si="1172"/>
        <v>0</v>
      </c>
      <c r="T2558" s="145">
        <f t="shared" si="1157"/>
        <v>7.8600000000000003E-2</v>
      </c>
      <c r="U2558" s="143">
        <f t="shared" si="1163"/>
        <v>17</v>
      </c>
      <c r="V2558" s="143">
        <v>252</v>
      </c>
      <c r="W2558" s="142">
        <f t="shared" si="1173"/>
        <v>1.0051173600000001</v>
      </c>
      <c r="X2558" s="135">
        <f t="shared" si="1174"/>
        <v>2.2943381600000001</v>
      </c>
      <c r="Y2558" s="135">
        <f t="shared" si="1175"/>
        <v>0</v>
      </c>
      <c r="Z2558" s="148" t="str">
        <f t="shared" si="1160"/>
        <v>A+J=</v>
      </c>
      <c r="AA2558" s="140">
        <f t="shared" si="1161"/>
        <v>46619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4"/>
      <c r="DX2558" s="1"/>
      <c r="DY2558" s="1"/>
      <c r="DZ2558" s="1"/>
      <c r="EA2558" s="1"/>
      <c r="EB2558" s="1"/>
      <c r="EC2558" s="1"/>
    </row>
    <row r="2559" spans="1:133" ht="15" x14ac:dyDescent="0.2">
      <c r="A2559" s="134">
        <f t="shared" si="1152"/>
        <v>46612</v>
      </c>
      <c r="B2559" s="135">
        <f t="shared" si="1164"/>
        <v>450.88321564999995</v>
      </c>
      <c r="C2559" s="220">
        <f t="shared" si="1143"/>
        <v>281.03948336563514</v>
      </c>
      <c r="D2559" s="136">
        <f t="shared" si="1165"/>
        <v>6997.15</v>
      </c>
      <c r="E2559" s="137">
        <f t="shared" si="1176"/>
        <v>7036.33</v>
      </c>
      <c r="F2559" s="138">
        <f t="shared" si="1177"/>
        <v>46558</v>
      </c>
      <c r="G2559" s="139">
        <f t="shared" si="1166"/>
        <v>5.5994226220676957E-3</v>
      </c>
      <c r="H2559" s="140">
        <f t="shared" si="1158"/>
        <v>46619</v>
      </c>
      <c r="I2559" s="140">
        <f t="shared" si="1167"/>
        <v>46619</v>
      </c>
      <c r="J2559" s="141">
        <f t="shared" si="1154"/>
        <v>23</v>
      </c>
      <c r="K2559" s="141">
        <f t="shared" si="1178"/>
        <v>18</v>
      </c>
      <c r="L2559" s="8">
        <f t="shared" si="1155"/>
        <v>1.00437949</v>
      </c>
      <c r="M2559" s="142">
        <f t="shared" si="1168"/>
        <v>1.00559942</v>
      </c>
      <c r="N2559" s="142">
        <f t="shared" si="1169"/>
        <v>1.5887359495423568</v>
      </c>
      <c r="O2559" s="135">
        <f t="shared" si="1170"/>
        <v>1.5956938000000001</v>
      </c>
      <c r="P2559" s="135">
        <f t="shared" si="1171"/>
        <v>448.45296115999997</v>
      </c>
      <c r="Q2559" s="190">
        <f t="shared" si="1159"/>
        <v>0</v>
      </c>
      <c r="R2559" s="191">
        <f t="shared" si="1156"/>
        <v>0</v>
      </c>
      <c r="S2559" s="135">
        <f t="shared" si="1172"/>
        <v>0</v>
      </c>
      <c r="T2559" s="145">
        <f t="shared" si="1157"/>
        <v>7.8600000000000003E-2</v>
      </c>
      <c r="U2559" s="143">
        <f t="shared" si="1163"/>
        <v>18</v>
      </c>
      <c r="V2559" s="143">
        <v>252</v>
      </c>
      <c r="W2559" s="142">
        <f t="shared" si="1173"/>
        <v>1.0054191960000001</v>
      </c>
      <c r="X2559" s="135">
        <f t="shared" si="1174"/>
        <v>2.4302544899999998</v>
      </c>
      <c r="Y2559" s="135">
        <f t="shared" si="1175"/>
        <v>0</v>
      </c>
      <c r="Z2559" s="148" t="str">
        <f t="shared" si="1160"/>
        <v>A+J=</v>
      </c>
      <c r="AA2559" s="140">
        <f t="shared" si="1161"/>
        <v>46619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4"/>
      <c r="DX2559" s="1"/>
      <c r="DY2559" s="1"/>
      <c r="DZ2559" s="1"/>
      <c r="EA2559" s="1"/>
      <c r="EB2559" s="1"/>
      <c r="EC2559" s="1"/>
    </row>
    <row r="2560" spans="1:133" ht="15" x14ac:dyDescent="0.2">
      <c r="A2560" s="134">
        <f t="shared" si="1152"/>
        <v>46613</v>
      </c>
      <c r="B2560" s="135">
        <f t="shared" si="1164"/>
        <v>451.12812414000001</v>
      </c>
      <c r="C2560" s="220">
        <f t="shared" si="1143"/>
        <v>281.03948336563514</v>
      </c>
      <c r="D2560" s="136">
        <f t="shared" si="1165"/>
        <v>6997.15</v>
      </c>
      <c r="E2560" s="137">
        <f t="shared" si="1176"/>
        <v>7036.33</v>
      </c>
      <c r="F2560" s="138">
        <f t="shared" si="1177"/>
        <v>46558</v>
      </c>
      <c r="G2560" s="139">
        <f t="shared" si="1166"/>
        <v>5.5994226220676957E-3</v>
      </c>
      <c r="H2560" s="140">
        <f t="shared" si="1158"/>
        <v>46619</v>
      </c>
      <c r="I2560" s="140">
        <f t="shared" si="1167"/>
        <v>46619</v>
      </c>
      <c r="J2560" s="141">
        <f t="shared" si="1154"/>
        <v>23</v>
      </c>
      <c r="K2560" s="141">
        <f t="shared" si="1178"/>
        <v>19</v>
      </c>
      <c r="L2560" s="8">
        <f t="shared" si="1155"/>
        <v>1.0046233600000001</v>
      </c>
      <c r="M2560" s="142">
        <f t="shared" si="1168"/>
        <v>1.00559942</v>
      </c>
      <c r="N2560" s="142">
        <f t="shared" si="1169"/>
        <v>1.5887359495423568</v>
      </c>
      <c r="O2560" s="135">
        <f t="shared" si="1170"/>
        <v>1.59608124</v>
      </c>
      <c r="P2560" s="135">
        <f t="shared" si="1171"/>
        <v>448.56184709000001</v>
      </c>
      <c r="Q2560" s="190">
        <f t="shared" si="1159"/>
        <v>0</v>
      </c>
      <c r="R2560" s="191">
        <f t="shared" si="1156"/>
        <v>0</v>
      </c>
      <c r="S2560" s="135">
        <f t="shared" si="1172"/>
        <v>0</v>
      </c>
      <c r="T2560" s="145">
        <f t="shared" si="1157"/>
        <v>7.8600000000000003E-2</v>
      </c>
      <c r="U2560" s="143">
        <f t="shared" si="1163"/>
        <v>19</v>
      </c>
      <c r="V2560" s="143">
        <v>252</v>
      </c>
      <c r="W2560" s="142">
        <f t="shared" si="1173"/>
        <v>1.005721122</v>
      </c>
      <c r="X2560" s="135">
        <f t="shared" si="1174"/>
        <v>2.5662770500000001</v>
      </c>
      <c r="Y2560" s="135">
        <f t="shared" si="1175"/>
        <v>0</v>
      </c>
      <c r="Z2560" s="148" t="str">
        <f t="shared" si="1160"/>
        <v>A+J=</v>
      </c>
      <c r="AA2560" s="140">
        <f t="shared" si="1161"/>
        <v>46619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4"/>
      <c r="DX2560" s="1"/>
      <c r="DY2560" s="1"/>
      <c r="DZ2560" s="1"/>
      <c r="EA2560" s="1"/>
      <c r="EB2560" s="1"/>
      <c r="EC2560" s="1"/>
    </row>
    <row r="2561" spans="1:133" ht="15" x14ac:dyDescent="0.2">
      <c r="A2561" s="134">
        <f t="shared" si="1152"/>
        <v>46614</v>
      </c>
      <c r="B2561" s="135">
        <f t="shared" si="1164"/>
        <v>451.12812414000001</v>
      </c>
      <c r="C2561" s="220">
        <f t="shared" si="1143"/>
        <v>281.03948336563514</v>
      </c>
      <c r="D2561" s="136">
        <f t="shared" si="1165"/>
        <v>6997.15</v>
      </c>
      <c r="E2561" s="137">
        <f t="shared" si="1176"/>
        <v>7036.33</v>
      </c>
      <c r="F2561" s="138">
        <f t="shared" si="1177"/>
        <v>46558</v>
      </c>
      <c r="G2561" s="139">
        <f t="shared" si="1166"/>
        <v>5.5994226220676957E-3</v>
      </c>
      <c r="H2561" s="140">
        <f t="shared" si="1158"/>
        <v>46619</v>
      </c>
      <c r="I2561" s="140">
        <f t="shared" si="1167"/>
        <v>46619</v>
      </c>
      <c r="J2561" s="141">
        <f t="shared" si="1154"/>
        <v>23</v>
      </c>
      <c r="K2561" s="141">
        <f t="shared" si="1178"/>
        <v>19</v>
      </c>
      <c r="L2561" s="8">
        <f t="shared" si="1155"/>
        <v>1.0046233600000001</v>
      </c>
      <c r="M2561" s="142">
        <f t="shared" si="1168"/>
        <v>1.00559942</v>
      </c>
      <c r="N2561" s="142">
        <f t="shared" si="1169"/>
        <v>1.5887359495423568</v>
      </c>
      <c r="O2561" s="135">
        <f t="shared" si="1170"/>
        <v>1.59608124</v>
      </c>
      <c r="P2561" s="135">
        <f t="shared" si="1171"/>
        <v>448.56184709000001</v>
      </c>
      <c r="Q2561" s="190">
        <f t="shared" si="1159"/>
        <v>0</v>
      </c>
      <c r="R2561" s="191">
        <f t="shared" si="1156"/>
        <v>0</v>
      </c>
      <c r="S2561" s="135">
        <f t="shared" si="1172"/>
        <v>0</v>
      </c>
      <c r="T2561" s="145">
        <f t="shared" si="1157"/>
        <v>7.8600000000000003E-2</v>
      </c>
      <c r="U2561" s="143">
        <f t="shared" si="1163"/>
        <v>19</v>
      </c>
      <c r="V2561" s="143">
        <v>252</v>
      </c>
      <c r="W2561" s="142">
        <f t="shared" si="1173"/>
        <v>1.005721122</v>
      </c>
      <c r="X2561" s="135">
        <f t="shared" si="1174"/>
        <v>2.5662770500000001</v>
      </c>
      <c r="Y2561" s="135">
        <f t="shared" si="1175"/>
        <v>0</v>
      </c>
      <c r="Z2561" s="148" t="str">
        <f t="shared" si="1160"/>
        <v>A+J=</v>
      </c>
      <c r="AA2561" s="140">
        <f t="shared" si="1161"/>
        <v>46619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4"/>
      <c r="DX2561" s="1"/>
      <c r="DY2561" s="1"/>
      <c r="DZ2561" s="1"/>
      <c r="EA2561" s="1"/>
      <c r="EB2561" s="1"/>
      <c r="EC2561" s="1"/>
    </row>
    <row r="2562" spans="1:133" ht="15" x14ac:dyDescent="0.2">
      <c r="A2562" s="134">
        <f t="shared" si="1152"/>
        <v>46615</v>
      </c>
      <c r="B2562" s="135">
        <f t="shared" si="1164"/>
        <v>451.12812414000001</v>
      </c>
      <c r="C2562" s="220">
        <f t="shared" si="1143"/>
        <v>281.03948336563514</v>
      </c>
      <c r="D2562" s="136">
        <f t="shared" si="1165"/>
        <v>6997.15</v>
      </c>
      <c r="E2562" s="137">
        <f t="shared" si="1176"/>
        <v>7036.33</v>
      </c>
      <c r="F2562" s="138">
        <f t="shared" si="1177"/>
        <v>46558</v>
      </c>
      <c r="G2562" s="139">
        <f t="shared" si="1166"/>
        <v>5.5994226220676957E-3</v>
      </c>
      <c r="H2562" s="140">
        <f t="shared" si="1158"/>
        <v>46619</v>
      </c>
      <c r="I2562" s="140">
        <f t="shared" si="1167"/>
        <v>46619</v>
      </c>
      <c r="J2562" s="141">
        <f t="shared" si="1154"/>
        <v>23</v>
      </c>
      <c r="K2562" s="141">
        <f t="shared" si="1178"/>
        <v>19</v>
      </c>
      <c r="L2562" s="8">
        <f t="shared" si="1155"/>
        <v>1.0046233600000001</v>
      </c>
      <c r="M2562" s="142">
        <f t="shared" si="1168"/>
        <v>1.00559942</v>
      </c>
      <c r="N2562" s="142">
        <f t="shared" si="1169"/>
        <v>1.5887359495423568</v>
      </c>
      <c r="O2562" s="135">
        <f t="shared" si="1170"/>
        <v>1.59608124</v>
      </c>
      <c r="P2562" s="135">
        <f t="shared" si="1171"/>
        <v>448.56184709000001</v>
      </c>
      <c r="Q2562" s="190">
        <f t="shared" si="1159"/>
        <v>0</v>
      </c>
      <c r="R2562" s="191">
        <f t="shared" si="1156"/>
        <v>0</v>
      </c>
      <c r="S2562" s="135">
        <f t="shared" si="1172"/>
        <v>0</v>
      </c>
      <c r="T2562" s="145">
        <f t="shared" si="1157"/>
        <v>7.8600000000000003E-2</v>
      </c>
      <c r="U2562" s="143">
        <f t="shared" si="1163"/>
        <v>19</v>
      </c>
      <c r="V2562" s="143">
        <v>252</v>
      </c>
      <c r="W2562" s="142">
        <f t="shared" si="1173"/>
        <v>1.005721122</v>
      </c>
      <c r="X2562" s="135">
        <f t="shared" si="1174"/>
        <v>2.5662770500000001</v>
      </c>
      <c r="Y2562" s="135">
        <f t="shared" si="1175"/>
        <v>0</v>
      </c>
      <c r="Z2562" s="148" t="str">
        <f t="shared" si="1160"/>
        <v>A+J=</v>
      </c>
      <c r="AA2562" s="140">
        <f t="shared" si="1161"/>
        <v>46619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4"/>
      <c r="DX2562" s="1"/>
      <c r="DY2562" s="1"/>
      <c r="DZ2562" s="1"/>
      <c r="EA2562" s="1"/>
      <c r="EB2562" s="1"/>
      <c r="EC2562" s="1"/>
    </row>
    <row r="2563" spans="1:133" ht="15" x14ac:dyDescent="0.2">
      <c r="A2563" s="134">
        <f t="shared" si="1152"/>
        <v>46616</v>
      </c>
      <c r="B2563" s="135">
        <f t="shared" si="1164"/>
        <v>451.37316422000004</v>
      </c>
      <c r="C2563" s="220">
        <f t="shared" si="1143"/>
        <v>281.03948336563514</v>
      </c>
      <c r="D2563" s="136">
        <f t="shared" si="1165"/>
        <v>6997.15</v>
      </c>
      <c r="E2563" s="137">
        <f t="shared" si="1176"/>
        <v>7036.33</v>
      </c>
      <c r="F2563" s="138">
        <f t="shared" si="1177"/>
        <v>46558</v>
      </c>
      <c r="G2563" s="139">
        <f t="shared" si="1166"/>
        <v>5.5994226220676957E-3</v>
      </c>
      <c r="H2563" s="140">
        <f t="shared" si="1158"/>
        <v>46619</v>
      </c>
      <c r="I2563" s="140">
        <f t="shared" si="1167"/>
        <v>46619</v>
      </c>
      <c r="J2563" s="141">
        <f t="shared" si="1154"/>
        <v>23</v>
      </c>
      <c r="K2563" s="141">
        <f t="shared" si="1178"/>
        <v>20</v>
      </c>
      <c r="L2563" s="8">
        <f t="shared" si="1155"/>
        <v>1.00486728</v>
      </c>
      <c r="M2563" s="142">
        <f t="shared" si="1168"/>
        <v>1.00559942</v>
      </c>
      <c r="N2563" s="142">
        <f t="shared" si="1169"/>
        <v>1.5887359495423568</v>
      </c>
      <c r="O2563" s="135">
        <f t="shared" si="1170"/>
        <v>1.59646877</v>
      </c>
      <c r="P2563" s="135">
        <f t="shared" si="1171"/>
        <v>448.67075833000001</v>
      </c>
      <c r="Q2563" s="190">
        <f t="shared" si="1159"/>
        <v>0</v>
      </c>
      <c r="R2563" s="191">
        <f t="shared" si="1156"/>
        <v>0</v>
      </c>
      <c r="S2563" s="135">
        <f t="shared" si="1172"/>
        <v>0</v>
      </c>
      <c r="T2563" s="145">
        <f t="shared" si="1157"/>
        <v>7.8600000000000003E-2</v>
      </c>
      <c r="U2563" s="143">
        <f t="shared" si="1163"/>
        <v>20</v>
      </c>
      <c r="V2563" s="143">
        <v>252</v>
      </c>
      <c r="W2563" s="142">
        <f t="shared" si="1173"/>
        <v>1.006023138</v>
      </c>
      <c r="X2563" s="135">
        <f t="shared" si="1174"/>
        <v>2.7024058900000001</v>
      </c>
      <c r="Y2563" s="135">
        <f t="shared" si="1175"/>
        <v>0</v>
      </c>
      <c r="Z2563" s="148" t="str">
        <f t="shared" si="1160"/>
        <v>A+J=</v>
      </c>
      <c r="AA2563" s="140">
        <f t="shared" si="1161"/>
        <v>46619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4"/>
      <c r="DX2563" s="1"/>
      <c r="DY2563" s="1"/>
      <c r="DZ2563" s="1"/>
      <c r="EA2563" s="1"/>
      <c r="EB2563" s="1"/>
      <c r="EC2563" s="1"/>
    </row>
    <row r="2564" spans="1:133" ht="15" x14ac:dyDescent="0.2">
      <c r="A2564" s="134">
        <f t="shared" si="1152"/>
        <v>46617</v>
      </c>
      <c r="B2564" s="135">
        <f t="shared" si="1164"/>
        <v>451.61833963999999</v>
      </c>
      <c r="C2564" s="220">
        <f t="shared" si="1143"/>
        <v>281.03948336563514</v>
      </c>
      <c r="D2564" s="136">
        <f t="shared" si="1165"/>
        <v>6997.15</v>
      </c>
      <c r="E2564" s="137">
        <f t="shared" si="1176"/>
        <v>7036.33</v>
      </c>
      <c r="F2564" s="138">
        <f t="shared" si="1177"/>
        <v>46558</v>
      </c>
      <c r="G2564" s="139">
        <f t="shared" si="1166"/>
        <v>5.5994226220676957E-3</v>
      </c>
      <c r="H2564" s="140">
        <f t="shared" si="1158"/>
        <v>46619</v>
      </c>
      <c r="I2564" s="140">
        <f t="shared" si="1167"/>
        <v>46619</v>
      </c>
      <c r="J2564" s="141">
        <f t="shared" si="1154"/>
        <v>23</v>
      </c>
      <c r="K2564" s="141">
        <f t="shared" si="1178"/>
        <v>21</v>
      </c>
      <c r="L2564" s="8">
        <f t="shared" si="1155"/>
        <v>1.00511127</v>
      </c>
      <c r="M2564" s="142">
        <f t="shared" si="1168"/>
        <v>1.00559942</v>
      </c>
      <c r="N2564" s="142">
        <f t="shared" si="1169"/>
        <v>1.5887359495423568</v>
      </c>
      <c r="O2564" s="135">
        <f t="shared" si="1170"/>
        <v>1.5968564000000001</v>
      </c>
      <c r="P2564" s="135">
        <f t="shared" si="1171"/>
        <v>448.77969766000001</v>
      </c>
      <c r="Q2564" s="190">
        <f t="shared" si="1159"/>
        <v>0</v>
      </c>
      <c r="R2564" s="191">
        <f t="shared" si="1156"/>
        <v>0</v>
      </c>
      <c r="S2564" s="135">
        <f t="shared" si="1172"/>
        <v>0</v>
      </c>
      <c r="T2564" s="145">
        <f t="shared" si="1157"/>
        <v>7.8600000000000003E-2</v>
      </c>
      <c r="U2564" s="143">
        <f t="shared" si="1163"/>
        <v>21</v>
      </c>
      <c r="V2564" s="143">
        <v>252</v>
      </c>
      <c r="W2564" s="142">
        <f t="shared" si="1173"/>
        <v>1.0063252460000001</v>
      </c>
      <c r="X2564" s="135">
        <f t="shared" si="1174"/>
        <v>2.8386419799999998</v>
      </c>
      <c r="Y2564" s="135">
        <f t="shared" si="1175"/>
        <v>0</v>
      </c>
      <c r="Z2564" s="148" t="str">
        <f t="shared" si="1160"/>
        <v>A+J=</v>
      </c>
      <c r="AA2564" s="140">
        <f t="shared" si="1161"/>
        <v>46619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4"/>
      <c r="DX2564" s="1"/>
      <c r="DY2564" s="1"/>
      <c r="DZ2564" s="1"/>
      <c r="EA2564" s="1"/>
      <c r="EB2564" s="1"/>
      <c r="EC2564" s="1"/>
    </row>
    <row r="2565" spans="1:133" ht="15" x14ac:dyDescent="0.2">
      <c r="A2565" s="134">
        <f t="shared" si="1152"/>
        <v>46618</v>
      </c>
      <c r="B2565" s="135">
        <f t="shared" si="1164"/>
        <v>451.86364675999999</v>
      </c>
      <c r="C2565" s="220">
        <f t="shared" si="1143"/>
        <v>281.03948336563514</v>
      </c>
      <c r="D2565" s="136">
        <f t="shared" si="1165"/>
        <v>6997.15</v>
      </c>
      <c r="E2565" s="137">
        <f t="shared" si="1176"/>
        <v>7036.33</v>
      </c>
      <c r="F2565" s="138">
        <f t="shared" si="1177"/>
        <v>46558</v>
      </c>
      <c r="G2565" s="139">
        <f t="shared" si="1166"/>
        <v>5.5994226220676957E-3</v>
      </c>
      <c r="H2565" s="140">
        <f t="shared" si="1158"/>
        <v>46619</v>
      </c>
      <c r="I2565" s="140">
        <f t="shared" si="1167"/>
        <v>46619</v>
      </c>
      <c r="J2565" s="141">
        <f t="shared" si="1154"/>
        <v>23</v>
      </c>
      <c r="K2565" s="141">
        <f t="shared" si="1178"/>
        <v>22</v>
      </c>
      <c r="L2565" s="8">
        <f t="shared" si="1155"/>
        <v>1.0053553099999999</v>
      </c>
      <c r="M2565" s="142">
        <f t="shared" si="1168"/>
        <v>1.00559942</v>
      </c>
      <c r="N2565" s="142">
        <f t="shared" si="1169"/>
        <v>1.5887359495423568</v>
      </c>
      <c r="O2565" s="135">
        <f t="shared" si="1170"/>
        <v>1.59724412</v>
      </c>
      <c r="P2565" s="135">
        <f t="shared" si="1171"/>
        <v>448.88866229000001</v>
      </c>
      <c r="Q2565" s="190">
        <f t="shared" si="1159"/>
        <v>0</v>
      </c>
      <c r="R2565" s="191">
        <f t="shared" si="1156"/>
        <v>0</v>
      </c>
      <c r="S2565" s="135">
        <f t="shared" si="1172"/>
        <v>0</v>
      </c>
      <c r="T2565" s="145">
        <f t="shared" si="1157"/>
        <v>7.8600000000000003E-2</v>
      </c>
      <c r="U2565" s="143">
        <f t="shared" si="1163"/>
        <v>22</v>
      </c>
      <c r="V2565" s="143">
        <v>252</v>
      </c>
      <c r="W2565" s="142">
        <f t="shared" si="1173"/>
        <v>1.006627444</v>
      </c>
      <c r="X2565" s="135">
        <f t="shared" si="1174"/>
        <v>2.9749844699999999</v>
      </c>
      <c r="Y2565" s="135">
        <f t="shared" si="1175"/>
        <v>0</v>
      </c>
      <c r="Z2565" s="148" t="str">
        <f t="shared" si="1160"/>
        <v>A+J=</v>
      </c>
      <c r="AA2565" s="140">
        <f t="shared" si="1161"/>
        <v>46619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4"/>
      <c r="DX2565" s="1"/>
      <c r="DY2565" s="1"/>
      <c r="DZ2565" s="1"/>
      <c r="EA2565" s="1"/>
      <c r="EB2565" s="1"/>
      <c r="EC2565" s="1"/>
    </row>
    <row r="2566" spans="1:133" ht="15" x14ac:dyDescent="0.2">
      <c r="A2566" s="134">
        <f t="shared" si="1152"/>
        <v>46619</v>
      </c>
      <c r="B2566" s="135">
        <f t="shared" si="1164"/>
        <v>452.10908888</v>
      </c>
      <c r="C2566" s="220">
        <f t="shared" si="1143"/>
        <v>281.03948336563514</v>
      </c>
      <c r="D2566" s="136">
        <f t="shared" si="1165"/>
        <v>6997.15</v>
      </c>
      <c r="E2566" s="137">
        <f t="shared" si="1176"/>
        <v>7036.33</v>
      </c>
      <c r="F2566" s="138">
        <f t="shared" si="1177"/>
        <v>46558</v>
      </c>
      <c r="G2566" s="139">
        <f t="shared" si="1166"/>
        <v>5.5994226220676957E-3</v>
      </c>
      <c r="H2566" s="140">
        <f t="shared" si="1158"/>
        <v>46650</v>
      </c>
      <c r="I2566" s="140">
        <f t="shared" si="1167"/>
        <v>46619</v>
      </c>
      <c r="J2566" s="141">
        <f t="shared" si="1154"/>
        <v>23</v>
      </c>
      <c r="K2566" s="141">
        <f t="shared" si="1178"/>
        <v>23</v>
      </c>
      <c r="L2566" s="8">
        <f t="shared" si="1155"/>
        <v>1.00559942</v>
      </c>
      <c r="M2566" s="142">
        <f t="shared" si="1168"/>
        <v>1.00559942</v>
      </c>
      <c r="N2566" s="142">
        <f t="shared" si="1169"/>
        <v>1.5887359495423568</v>
      </c>
      <c r="O2566" s="135">
        <f t="shared" si="1170"/>
        <v>1.5976319400000001</v>
      </c>
      <c r="P2566" s="135">
        <f t="shared" si="1171"/>
        <v>448.99765502000002</v>
      </c>
      <c r="Q2566" s="190">
        <f t="shared" si="1159"/>
        <v>84</v>
      </c>
      <c r="R2566" s="191">
        <f t="shared" si="1156"/>
        <v>4.0036364517356086E-2</v>
      </c>
      <c r="S2566" s="135">
        <f t="shared" si="1172"/>
        <v>17.976233780000001</v>
      </c>
      <c r="T2566" s="145">
        <f t="shared" si="1157"/>
        <v>7.8600000000000003E-2</v>
      </c>
      <c r="U2566" s="143">
        <f t="shared" si="1163"/>
        <v>23</v>
      </c>
      <c r="V2566" s="143">
        <v>252</v>
      </c>
      <c r="W2566" s="142">
        <f t="shared" si="1173"/>
        <v>1.006929733</v>
      </c>
      <c r="X2566" s="135">
        <f t="shared" si="1174"/>
        <v>3.11143386</v>
      </c>
      <c r="Y2566" s="135">
        <f t="shared" si="1175"/>
        <v>21.087667639999999</v>
      </c>
      <c r="Z2566" s="148" t="str">
        <f t="shared" si="1160"/>
        <v>A+J=</v>
      </c>
      <c r="AA2566" s="140">
        <f t="shared" si="1161"/>
        <v>46619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4"/>
      <c r="DX2566" s="1"/>
      <c r="DY2566" s="1"/>
      <c r="DZ2566" s="1"/>
      <c r="EA2566" s="1"/>
      <c r="EB2566" s="1"/>
      <c r="EC2566" s="1"/>
    </row>
    <row r="2567" spans="1:133" ht="15" x14ac:dyDescent="0.2">
      <c r="A2567" s="134">
        <f t="shared" si="1152"/>
        <v>46620</v>
      </c>
      <c r="B2567" s="135">
        <f t="shared" ref="B2567:B2630" si="1179">(P2567+X2567)</f>
        <v>431.27124497</v>
      </c>
      <c r="C2567" s="220">
        <f t="shared" si="1143"/>
        <v>269.78768416838074</v>
      </c>
      <c r="D2567" s="136">
        <f t="shared" ref="D2567:D2630" si="1180">IF(E2567=E2566,D2566,E2566)</f>
        <v>6997.15</v>
      </c>
      <c r="E2567" s="137">
        <f t="shared" si="1176"/>
        <v>7036.33</v>
      </c>
      <c r="F2567" s="138">
        <f t="shared" si="1177"/>
        <v>46588</v>
      </c>
      <c r="G2567" s="139">
        <f t="shared" ref="G2567:G2630" si="1181">(E2567/D2567)-1</f>
        <v>5.5994226220676957E-3</v>
      </c>
      <c r="H2567" s="140">
        <f t="shared" si="1158"/>
        <v>46650</v>
      </c>
      <c r="I2567" s="140">
        <f t="shared" ref="I2567:I2630" si="1182">IF(A2567&gt;I2566,H2567,I2566)</f>
        <v>46650</v>
      </c>
      <c r="J2567" s="141">
        <f t="shared" si="1154"/>
        <v>20</v>
      </c>
      <c r="K2567" s="141">
        <f t="shared" si="1178"/>
        <v>1</v>
      </c>
      <c r="L2567" s="8">
        <f t="shared" si="1155"/>
        <v>1.0002792199999999</v>
      </c>
      <c r="M2567" s="142">
        <f t="shared" ref="M2567:M2630" si="1183">IF(I2567&gt;I2566,L2566,M2566)</f>
        <v>1.00559942</v>
      </c>
      <c r="N2567" s="142">
        <f t="shared" ref="N2567:N2630" si="1184">IF(I2567&gt;I2566,N2566*M2567,N2566)</f>
        <v>1.5976319493929432</v>
      </c>
      <c r="O2567" s="135">
        <f t="shared" ref="O2567:O2630" si="1185">TRUNC(TRUNC((L2567*N2567),15),8)</f>
        <v>1.5980780400000001</v>
      </c>
      <c r="P2567" s="135">
        <f t="shared" ref="P2567:P2630" si="1186">TRUNC(C2567*O2567,8)</f>
        <v>431.14177353000002</v>
      </c>
      <c r="Q2567" s="190">
        <f t="shared" si="1159"/>
        <v>0</v>
      </c>
      <c r="R2567" s="191">
        <f t="shared" si="1156"/>
        <v>0</v>
      </c>
      <c r="S2567" s="135">
        <f t="shared" ref="S2567:S2630" si="1187">IF(R2567&gt;0,TRUNC(R2567*P2567,8),0)</f>
        <v>0</v>
      </c>
      <c r="T2567" s="145">
        <f t="shared" si="1157"/>
        <v>7.8600000000000003E-2</v>
      </c>
      <c r="U2567" s="143">
        <f t="shared" ref="U2567:U2630" si="1188">IF(Q2566&gt;0,1,IF(K2567=K2566,U2566,U2566+1))</f>
        <v>1</v>
      </c>
      <c r="V2567" s="143">
        <v>252</v>
      </c>
      <c r="W2567" s="142">
        <f t="shared" ref="W2567:W2630" si="1189">ROUND((1+T2567)^TRUNC((U2567/V2567),9),9)</f>
        <v>1.0003002990000001</v>
      </c>
      <c r="X2567" s="135">
        <f t="shared" ref="X2567:X2630" si="1190">TRUNC((P2567*(W2567-1)),8)</f>
        <v>0.12947143999999999</v>
      </c>
      <c r="Y2567" s="135">
        <f t="shared" ref="Y2567:Y2630" si="1191">IF(Q2567&gt;0,S2567+X2567,0)</f>
        <v>0</v>
      </c>
      <c r="Z2567" s="148" t="str">
        <f t="shared" si="1160"/>
        <v>A+J=</v>
      </c>
      <c r="AA2567" s="140">
        <f t="shared" si="1161"/>
        <v>46650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4"/>
      <c r="DX2567" s="1"/>
      <c r="DY2567" s="1"/>
      <c r="DZ2567" s="1"/>
      <c r="EA2567" s="1"/>
      <c r="EB2567" s="1"/>
      <c r="EC2567" s="1"/>
    </row>
    <row r="2568" spans="1:133" ht="15" x14ac:dyDescent="0.2">
      <c r="A2568" s="134">
        <f t="shared" si="1152"/>
        <v>46621</v>
      </c>
      <c r="B2568" s="135">
        <f t="shared" si="1179"/>
        <v>431.27124497</v>
      </c>
      <c r="C2568" s="220">
        <f t="shared" si="1143"/>
        <v>269.78768416838074</v>
      </c>
      <c r="D2568" s="136">
        <f t="shared" si="1180"/>
        <v>6997.15</v>
      </c>
      <c r="E2568" s="137">
        <f t="shared" si="1176"/>
        <v>7036.33</v>
      </c>
      <c r="F2568" s="138">
        <f t="shared" si="1177"/>
        <v>46588</v>
      </c>
      <c r="G2568" s="139">
        <f t="shared" si="1181"/>
        <v>5.5994226220676957E-3</v>
      </c>
      <c r="H2568" s="140">
        <f t="shared" si="1158"/>
        <v>46650</v>
      </c>
      <c r="I2568" s="140">
        <f t="shared" si="1182"/>
        <v>46650</v>
      </c>
      <c r="J2568" s="141">
        <f t="shared" si="1154"/>
        <v>20</v>
      </c>
      <c r="K2568" s="141">
        <f t="shared" si="1178"/>
        <v>1</v>
      </c>
      <c r="L2568" s="8">
        <f t="shared" si="1155"/>
        <v>1.0002792199999999</v>
      </c>
      <c r="M2568" s="142">
        <f t="shared" si="1183"/>
        <v>1.00559942</v>
      </c>
      <c r="N2568" s="142">
        <f t="shared" si="1184"/>
        <v>1.5976319493929432</v>
      </c>
      <c r="O2568" s="135">
        <f t="shared" si="1185"/>
        <v>1.5980780400000001</v>
      </c>
      <c r="P2568" s="135">
        <f t="shared" si="1186"/>
        <v>431.14177353000002</v>
      </c>
      <c r="Q2568" s="190">
        <f t="shared" si="1159"/>
        <v>0</v>
      </c>
      <c r="R2568" s="191">
        <f t="shared" si="1156"/>
        <v>0</v>
      </c>
      <c r="S2568" s="135">
        <f t="shared" si="1187"/>
        <v>0</v>
      </c>
      <c r="T2568" s="145">
        <f t="shared" si="1157"/>
        <v>7.8600000000000003E-2</v>
      </c>
      <c r="U2568" s="143">
        <f t="shared" si="1188"/>
        <v>1</v>
      </c>
      <c r="V2568" s="143">
        <v>252</v>
      </c>
      <c r="W2568" s="142">
        <f t="shared" si="1189"/>
        <v>1.0003002990000001</v>
      </c>
      <c r="X2568" s="135">
        <f t="shared" si="1190"/>
        <v>0.12947143999999999</v>
      </c>
      <c r="Y2568" s="135">
        <f t="shared" si="1191"/>
        <v>0</v>
      </c>
      <c r="Z2568" s="148" t="str">
        <f t="shared" si="1160"/>
        <v>A+J=</v>
      </c>
      <c r="AA2568" s="140">
        <f t="shared" si="1161"/>
        <v>46650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4"/>
      <c r="DX2568" s="1"/>
      <c r="DY2568" s="1"/>
      <c r="DZ2568" s="1"/>
      <c r="EA2568" s="1"/>
      <c r="EB2568" s="1"/>
      <c r="EC2568" s="1"/>
    </row>
    <row r="2569" spans="1:133" ht="15" x14ac:dyDescent="0.2">
      <c r="A2569" s="134">
        <f t="shared" si="1152"/>
        <v>46622</v>
      </c>
      <c r="B2569" s="135">
        <f t="shared" si="1179"/>
        <v>431.27124497</v>
      </c>
      <c r="C2569" s="220">
        <f t="shared" ref="C2569:C2632" si="1192">C2568-(S2568/O2568)</f>
        <v>269.78768416838074</v>
      </c>
      <c r="D2569" s="136">
        <f t="shared" si="1180"/>
        <v>6997.15</v>
      </c>
      <c r="E2569" s="137">
        <f t="shared" si="1176"/>
        <v>7036.33</v>
      </c>
      <c r="F2569" s="138">
        <f t="shared" si="1177"/>
        <v>46588</v>
      </c>
      <c r="G2569" s="139">
        <f t="shared" si="1181"/>
        <v>5.5994226220676957E-3</v>
      </c>
      <c r="H2569" s="140">
        <f t="shared" si="1158"/>
        <v>46650</v>
      </c>
      <c r="I2569" s="140">
        <f t="shared" si="1182"/>
        <v>46650</v>
      </c>
      <c r="J2569" s="141">
        <f t="shared" si="1154"/>
        <v>20</v>
      </c>
      <c r="K2569" s="141">
        <f t="shared" si="1178"/>
        <v>1</v>
      </c>
      <c r="L2569" s="8">
        <f t="shared" si="1155"/>
        <v>1.0002792199999999</v>
      </c>
      <c r="M2569" s="142">
        <f t="shared" si="1183"/>
        <v>1.00559942</v>
      </c>
      <c r="N2569" s="142">
        <f t="shared" si="1184"/>
        <v>1.5976319493929432</v>
      </c>
      <c r="O2569" s="135">
        <f t="shared" si="1185"/>
        <v>1.5980780400000001</v>
      </c>
      <c r="P2569" s="135">
        <f t="shared" si="1186"/>
        <v>431.14177353000002</v>
      </c>
      <c r="Q2569" s="190">
        <f t="shared" si="1159"/>
        <v>0</v>
      </c>
      <c r="R2569" s="191">
        <f t="shared" si="1156"/>
        <v>0</v>
      </c>
      <c r="S2569" s="135">
        <f t="shared" si="1187"/>
        <v>0</v>
      </c>
      <c r="T2569" s="145">
        <f t="shared" si="1157"/>
        <v>7.8600000000000003E-2</v>
      </c>
      <c r="U2569" s="143">
        <f t="shared" si="1188"/>
        <v>1</v>
      </c>
      <c r="V2569" s="143">
        <v>252</v>
      </c>
      <c r="W2569" s="142">
        <f t="shared" si="1189"/>
        <v>1.0003002990000001</v>
      </c>
      <c r="X2569" s="135">
        <f t="shared" si="1190"/>
        <v>0.12947143999999999</v>
      </c>
      <c r="Y2569" s="135">
        <f t="shared" si="1191"/>
        <v>0</v>
      </c>
      <c r="Z2569" s="148" t="str">
        <f t="shared" si="1160"/>
        <v>A+J=</v>
      </c>
      <c r="AA2569" s="140">
        <f t="shared" si="1161"/>
        <v>46650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4"/>
      <c r="DX2569" s="1"/>
      <c r="DY2569" s="1"/>
      <c r="DZ2569" s="1"/>
      <c r="EA2569" s="1"/>
      <c r="EB2569" s="1"/>
      <c r="EC2569" s="1"/>
    </row>
    <row r="2570" spans="1:133" ht="15" x14ac:dyDescent="0.2">
      <c r="A2570" s="134">
        <f t="shared" si="1152"/>
        <v>46623</v>
      </c>
      <c r="B2570" s="135">
        <f t="shared" si="1179"/>
        <v>431.52121446000001</v>
      </c>
      <c r="C2570" s="220">
        <f t="shared" si="1192"/>
        <v>269.78768416838074</v>
      </c>
      <c r="D2570" s="136">
        <f t="shared" si="1180"/>
        <v>6997.15</v>
      </c>
      <c r="E2570" s="137">
        <f t="shared" si="1176"/>
        <v>7036.33</v>
      </c>
      <c r="F2570" s="138">
        <f t="shared" si="1177"/>
        <v>46588</v>
      </c>
      <c r="G2570" s="139">
        <f t="shared" si="1181"/>
        <v>5.5994226220676957E-3</v>
      </c>
      <c r="H2570" s="140">
        <f t="shared" si="1158"/>
        <v>46650</v>
      </c>
      <c r="I2570" s="140">
        <f t="shared" si="1182"/>
        <v>46650</v>
      </c>
      <c r="J2570" s="141">
        <f t="shared" si="1154"/>
        <v>20</v>
      </c>
      <c r="K2570" s="141">
        <f t="shared" si="1178"/>
        <v>2</v>
      </c>
      <c r="L2570" s="8">
        <f t="shared" si="1155"/>
        <v>1.0005585299999999</v>
      </c>
      <c r="M2570" s="142">
        <f t="shared" si="1183"/>
        <v>1.00559942</v>
      </c>
      <c r="N2570" s="142">
        <f t="shared" si="1184"/>
        <v>1.5976319493929432</v>
      </c>
      <c r="O2570" s="135">
        <f t="shared" si="1185"/>
        <v>1.59852427</v>
      </c>
      <c r="P2570" s="135">
        <f t="shared" si="1186"/>
        <v>431.26216089000002</v>
      </c>
      <c r="Q2570" s="190">
        <f t="shared" si="1159"/>
        <v>0</v>
      </c>
      <c r="R2570" s="191">
        <f t="shared" si="1156"/>
        <v>0</v>
      </c>
      <c r="S2570" s="135">
        <f t="shared" si="1187"/>
        <v>0</v>
      </c>
      <c r="T2570" s="145">
        <f t="shared" si="1157"/>
        <v>7.8600000000000003E-2</v>
      </c>
      <c r="U2570" s="143">
        <f t="shared" si="1188"/>
        <v>2</v>
      </c>
      <c r="V2570" s="143">
        <v>252</v>
      </c>
      <c r="W2570" s="142">
        <f t="shared" si="1189"/>
        <v>1.0006006869999999</v>
      </c>
      <c r="X2570" s="135">
        <f t="shared" si="1190"/>
        <v>0.25905357000000001</v>
      </c>
      <c r="Y2570" s="135">
        <f t="shared" si="1191"/>
        <v>0</v>
      </c>
      <c r="Z2570" s="148" t="str">
        <f t="shared" si="1160"/>
        <v>A+J=</v>
      </c>
      <c r="AA2570" s="140">
        <f t="shared" si="1161"/>
        <v>46650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4"/>
      <c r="DX2570" s="1"/>
      <c r="DY2570" s="1"/>
      <c r="DZ2570" s="1"/>
      <c r="EA2570" s="1"/>
      <c r="EB2570" s="1"/>
      <c r="EC2570" s="1"/>
    </row>
    <row r="2571" spans="1:133" ht="15" x14ac:dyDescent="0.2">
      <c r="A2571" s="134">
        <f t="shared" ref="A2571:A2634" si="1193">(A2570+1)</f>
        <v>46624</v>
      </c>
      <c r="B2571" s="135">
        <f t="shared" si="1179"/>
        <v>431.77133062999997</v>
      </c>
      <c r="C2571" s="220">
        <f t="shared" si="1192"/>
        <v>269.78768416838074</v>
      </c>
      <c r="D2571" s="136">
        <f t="shared" si="1180"/>
        <v>6997.15</v>
      </c>
      <c r="E2571" s="137">
        <f t="shared" si="1176"/>
        <v>7036.33</v>
      </c>
      <c r="F2571" s="138">
        <f t="shared" si="1177"/>
        <v>46588</v>
      </c>
      <c r="G2571" s="139">
        <f t="shared" si="1181"/>
        <v>5.5994226220676957E-3</v>
      </c>
      <c r="H2571" s="140">
        <f t="shared" si="1158"/>
        <v>46650</v>
      </c>
      <c r="I2571" s="140">
        <f t="shared" si="1182"/>
        <v>46650</v>
      </c>
      <c r="J2571" s="141">
        <f t="shared" ref="J2571:J2634" si="1194">IF(I2571=I2570,J2570,NETWORKDAYS(I2570,I2571,$AD$148:$AD$502)-1)</f>
        <v>20</v>
      </c>
      <c r="K2571" s="141">
        <f t="shared" si="1178"/>
        <v>3</v>
      </c>
      <c r="L2571" s="8">
        <f t="shared" ref="L2571:L2634" si="1195">IF(E2571&lt;D2571,1,TRUNC((E2571/D2571)^TRUNC((K2571/J2571),9),8))</f>
        <v>1.0008379199999999</v>
      </c>
      <c r="M2571" s="142">
        <f t="shared" si="1183"/>
        <v>1.00559942</v>
      </c>
      <c r="N2571" s="142">
        <f t="shared" si="1184"/>
        <v>1.5976319493929432</v>
      </c>
      <c r="O2571" s="135">
        <f t="shared" si="1185"/>
        <v>1.5989706299999999</v>
      </c>
      <c r="P2571" s="135">
        <f t="shared" si="1186"/>
        <v>431.38258331999998</v>
      </c>
      <c r="Q2571" s="190">
        <f t="shared" si="1159"/>
        <v>0</v>
      </c>
      <c r="R2571" s="191">
        <f t="shared" ref="R2571:R2634" si="1196">IF(Q2571&gt;0,VLOOKUP($A2571,$AD$10:$AI$140,6),0)</f>
        <v>0</v>
      </c>
      <c r="S2571" s="135">
        <f t="shared" si="1187"/>
        <v>0</v>
      </c>
      <c r="T2571" s="145">
        <f t="shared" ref="T2571:T2634" si="1197">(T2570)</f>
        <v>7.8600000000000003E-2</v>
      </c>
      <c r="U2571" s="143">
        <f t="shared" si="1188"/>
        <v>3</v>
      </c>
      <c r="V2571" s="143">
        <v>252</v>
      </c>
      <c r="W2571" s="142">
        <f t="shared" si="1189"/>
        <v>1.000901166</v>
      </c>
      <c r="X2571" s="135">
        <f t="shared" si="1190"/>
        <v>0.38874731000000001</v>
      </c>
      <c r="Y2571" s="135">
        <f t="shared" si="1191"/>
        <v>0</v>
      </c>
      <c r="Z2571" s="148" t="str">
        <f t="shared" si="1160"/>
        <v>A+J=</v>
      </c>
      <c r="AA2571" s="140">
        <f t="shared" si="1161"/>
        <v>46650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4"/>
      <c r="DX2571" s="1"/>
      <c r="DY2571" s="1"/>
      <c r="DZ2571" s="1"/>
      <c r="EA2571" s="1"/>
      <c r="EB2571" s="1"/>
      <c r="EC2571" s="1"/>
    </row>
    <row r="2572" spans="1:133" ht="15" x14ac:dyDescent="0.2">
      <c r="A2572" s="134">
        <f t="shared" si="1193"/>
        <v>46625</v>
      </c>
      <c r="B2572" s="135">
        <f t="shared" si="1179"/>
        <v>432.02159085</v>
      </c>
      <c r="C2572" s="220">
        <f t="shared" si="1192"/>
        <v>269.78768416838074</v>
      </c>
      <c r="D2572" s="136">
        <f t="shared" si="1180"/>
        <v>6997.15</v>
      </c>
      <c r="E2572" s="137">
        <f t="shared" si="1176"/>
        <v>7036.33</v>
      </c>
      <c r="F2572" s="138">
        <f t="shared" si="1177"/>
        <v>46588</v>
      </c>
      <c r="G2572" s="139">
        <f t="shared" si="1181"/>
        <v>5.5994226220676957E-3</v>
      </c>
      <c r="H2572" s="140">
        <f t="shared" ref="H2572:H2635" si="1198">IF(DAY(A2572)=H$9,VLOOKUP(A2572,AH$118:AN$450,4),H2571)</f>
        <v>46650</v>
      </c>
      <c r="I2572" s="140">
        <f t="shared" si="1182"/>
        <v>46650</v>
      </c>
      <c r="J2572" s="141">
        <f t="shared" si="1194"/>
        <v>20</v>
      </c>
      <c r="K2572" s="141">
        <f t="shared" si="1178"/>
        <v>4</v>
      </c>
      <c r="L2572" s="8">
        <f t="shared" si="1195"/>
        <v>1.0011173799999999</v>
      </c>
      <c r="M2572" s="142">
        <f t="shared" si="1183"/>
        <v>1.00559942</v>
      </c>
      <c r="N2572" s="142">
        <f t="shared" si="1184"/>
        <v>1.5976319493929432</v>
      </c>
      <c r="O2572" s="135">
        <f t="shared" si="1185"/>
        <v>1.5994171100000001</v>
      </c>
      <c r="P2572" s="135">
        <f t="shared" si="1186"/>
        <v>431.50303811999999</v>
      </c>
      <c r="Q2572" s="190">
        <f t="shared" ref="Q2572:Q2635" si="1199">IF(VLOOKUP(A2572,AD$10:AK$140,8)=VLOOKUP(A2571,AD$10:AK$140,8),0,VLOOKUP(A2572,AD$10:AK$140,8))</f>
        <v>0</v>
      </c>
      <c r="R2572" s="191">
        <f t="shared" si="1196"/>
        <v>0</v>
      </c>
      <c r="S2572" s="135">
        <f t="shared" si="1187"/>
        <v>0</v>
      </c>
      <c r="T2572" s="145">
        <f t="shared" si="1197"/>
        <v>7.8600000000000003E-2</v>
      </c>
      <c r="U2572" s="143">
        <f t="shared" si="1188"/>
        <v>4</v>
      </c>
      <c r="V2572" s="143">
        <v>252</v>
      </c>
      <c r="W2572" s="142">
        <f t="shared" si="1189"/>
        <v>1.0012017360000001</v>
      </c>
      <c r="X2572" s="135">
        <f t="shared" si="1190"/>
        <v>0.51855273000000002</v>
      </c>
      <c r="Y2572" s="135">
        <f t="shared" si="1191"/>
        <v>0</v>
      </c>
      <c r="Z2572" s="148" t="str">
        <f t="shared" ref="Z2572:Z2635" si="1200">IF($Q2571&gt;0,VLOOKUP($A2571,$AD$10:$AM$140,9),Z2571)</f>
        <v>A+J=</v>
      </c>
      <c r="AA2572" s="140">
        <f t="shared" ref="AA2572:AA2635" si="1201">IF($Q2571&gt;0,VLOOKUP($A2571,$AD$10:$AM$140,10),AA2571)</f>
        <v>46650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4"/>
      <c r="DX2572" s="1"/>
      <c r="DY2572" s="1"/>
      <c r="DZ2572" s="1"/>
      <c r="EA2572" s="1"/>
      <c r="EB2572" s="1"/>
      <c r="EC2572" s="1"/>
    </row>
    <row r="2573" spans="1:133" ht="15" x14ac:dyDescent="0.2">
      <c r="A2573" s="134">
        <f t="shared" si="1193"/>
        <v>46626</v>
      </c>
      <c r="B2573" s="135">
        <f t="shared" si="1179"/>
        <v>432.27199431999998</v>
      </c>
      <c r="C2573" s="220">
        <f t="shared" si="1192"/>
        <v>269.78768416838074</v>
      </c>
      <c r="D2573" s="136">
        <f t="shared" si="1180"/>
        <v>6997.15</v>
      </c>
      <c r="E2573" s="137">
        <f t="shared" si="1176"/>
        <v>7036.33</v>
      </c>
      <c r="F2573" s="138">
        <f t="shared" si="1177"/>
        <v>46588</v>
      </c>
      <c r="G2573" s="139">
        <f t="shared" si="1181"/>
        <v>5.5994226220676957E-3</v>
      </c>
      <c r="H2573" s="140">
        <f t="shared" si="1198"/>
        <v>46650</v>
      </c>
      <c r="I2573" s="140">
        <f t="shared" si="1182"/>
        <v>46650</v>
      </c>
      <c r="J2573" s="141">
        <f t="shared" si="1194"/>
        <v>20</v>
      </c>
      <c r="K2573" s="141">
        <f t="shared" si="1178"/>
        <v>5</v>
      </c>
      <c r="L2573" s="8">
        <f t="shared" si="1195"/>
        <v>1.0013969199999999</v>
      </c>
      <c r="M2573" s="142">
        <f t="shared" si="1183"/>
        <v>1.00559942</v>
      </c>
      <c r="N2573" s="142">
        <f t="shared" si="1184"/>
        <v>1.5976319493929432</v>
      </c>
      <c r="O2573" s="135">
        <f t="shared" si="1185"/>
        <v>1.5998637099999999</v>
      </c>
      <c r="P2573" s="135">
        <f t="shared" si="1186"/>
        <v>431.62352529999998</v>
      </c>
      <c r="Q2573" s="190">
        <f t="shared" si="1199"/>
        <v>0</v>
      </c>
      <c r="R2573" s="191">
        <f t="shared" si="1196"/>
        <v>0</v>
      </c>
      <c r="S2573" s="135">
        <f t="shared" si="1187"/>
        <v>0</v>
      </c>
      <c r="T2573" s="145">
        <f t="shared" si="1197"/>
        <v>7.8600000000000003E-2</v>
      </c>
      <c r="U2573" s="143">
        <f t="shared" si="1188"/>
        <v>5</v>
      </c>
      <c r="V2573" s="143">
        <v>252</v>
      </c>
      <c r="W2573" s="142">
        <f t="shared" si="1189"/>
        <v>1.0015023949999999</v>
      </c>
      <c r="X2573" s="135">
        <f t="shared" si="1190"/>
        <v>0.64846901999999995</v>
      </c>
      <c r="Y2573" s="135">
        <f t="shared" si="1191"/>
        <v>0</v>
      </c>
      <c r="Z2573" s="148" t="str">
        <f t="shared" si="1200"/>
        <v>A+J=</v>
      </c>
      <c r="AA2573" s="140">
        <f t="shared" si="1201"/>
        <v>46650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4"/>
      <c r="DX2573" s="1"/>
      <c r="DY2573" s="1"/>
      <c r="DZ2573" s="1"/>
      <c r="EA2573" s="1"/>
      <c r="EB2573" s="1"/>
      <c r="EC2573" s="1"/>
    </row>
    <row r="2574" spans="1:133" ht="15" x14ac:dyDescent="0.2">
      <c r="A2574" s="134">
        <f t="shared" si="1193"/>
        <v>46627</v>
      </c>
      <c r="B2574" s="135">
        <f t="shared" si="1179"/>
        <v>432.52254467</v>
      </c>
      <c r="C2574" s="220">
        <f t="shared" si="1192"/>
        <v>269.78768416838074</v>
      </c>
      <c r="D2574" s="136">
        <f t="shared" si="1180"/>
        <v>6997.15</v>
      </c>
      <c r="E2574" s="137">
        <f t="shared" si="1176"/>
        <v>7036.33</v>
      </c>
      <c r="F2574" s="138">
        <f t="shared" si="1177"/>
        <v>46588</v>
      </c>
      <c r="G2574" s="139">
        <f t="shared" si="1181"/>
        <v>5.5994226220676957E-3</v>
      </c>
      <c r="H2574" s="140">
        <f t="shared" si="1198"/>
        <v>46650</v>
      </c>
      <c r="I2574" s="140">
        <f t="shared" si="1182"/>
        <v>46650</v>
      </c>
      <c r="J2574" s="141">
        <f t="shared" si="1194"/>
        <v>20</v>
      </c>
      <c r="K2574" s="141">
        <f t="shared" si="1178"/>
        <v>6</v>
      </c>
      <c r="L2574" s="8">
        <f t="shared" si="1195"/>
        <v>1.0016765400000001</v>
      </c>
      <c r="M2574" s="142">
        <f t="shared" si="1183"/>
        <v>1.00559942</v>
      </c>
      <c r="N2574" s="142">
        <f t="shared" si="1184"/>
        <v>1.5976319493929432</v>
      </c>
      <c r="O2574" s="135">
        <f t="shared" si="1185"/>
        <v>1.6003104399999999</v>
      </c>
      <c r="P2574" s="135">
        <f t="shared" si="1186"/>
        <v>431.74404755</v>
      </c>
      <c r="Q2574" s="190">
        <f t="shared" si="1199"/>
        <v>0</v>
      </c>
      <c r="R2574" s="191">
        <f t="shared" si="1196"/>
        <v>0</v>
      </c>
      <c r="S2574" s="135">
        <f t="shared" si="1187"/>
        <v>0</v>
      </c>
      <c r="T2574" s="145">
        <f t="shared" si="1197"/>
        <v>7.8600000000000003E-2</v>
      </c>
      <c r="U2574" s="143">
        <f t="shared" si="1188"/>
        <v>6</v>
      </c>
      <c r="V2574" s="143">
        <v>252</v>
      </c>
      <c r="W2574" s="142">
        <f t="shared" si="1189"/>
        <v>1.001803145</v>
      </c>
      <c r="X2574" s="135">
        <f t="shared" si="1190"/>
        <v>0.77849712000000004</v>
      </c>
      <c r="Y2574" s="135">
        <f t="shared" si="1191"/>
        <v>0</v>
      </c>
      <c r="Z2574" s="148" t="str">
        <f t="shared" si="1200"/>
        <v>A+J=</v>
      </c>
      <c r="AA2574" s="140">
        <f t="shared" si="1201"/>
        <v>46650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4"/>
      <c r="DX2574" s="1"/>
      <c r="DY2574" s="1"/>
      <c r="DZ2574" s="1"/>
      <c r="EA2574" s="1"/>
      <c r="EB2574" s="1"/>
      <c r="EC2574" s="1"/>
    </row>
    <row r="2575" spans="1:133" ht="15" x14ac:dyDescent="0.2">
      <c r="A2575" s="134">
        <f t="shared" si="1193"/>
        <v>46628</v>
      </c>
      <c r="B2575" s="135">
        <f t="shared" si="1179"/>
        <v>432.52254467</v>
      </c>
      <c r="C2575" s="220">
        <f t="shared" si="1192"/>
        <v>269.78768416838074</v>
      </c>
      <c r="D2575" s="136">
        <f t="shared" si="1180"/>
        <v>6997.15</v>
      </c>
      <c r="E2575" s="137">
        <f t="shared" si="1176"/>
        <v>7036.33</v>
      </c>
      <c r="F2575" s="138">
        <f t="shared" si="1177"/>
        <v>46588</v>
      </c>
      <c r="G2575" s="139">
        <f t="shared" si="1181"/>
        <v>5.5994226220676957E-3</v>
      </c>
      <c r="H2575" s="140">
        <f t="shared" si="1198"/>
        <v>46650</v>
      </c>
      <c r="I2575" s="140">
        <f t="shared" si="1182"/>
        <v>46650</v>
      </c>
      <c r="J2575" s="141">
        <f t="shared" si="1194"/>
        <v>20</v>
      </c>
      <c r="K2575" s="141">
        <f t="shared" si="1178"/>
        <v>6</v>
      </c>
      <c r="L2575" s="8">
        <f t="shared" si="1195"/>
        <v>1.0016765400000001</v>
      </c>
      <c r="M2575" s="142">
        <f t="shared" si="1183"/>
        <v>1.00559942</v>
      </c>
      <c r="N2575" s="142">
        <f t="shared" si="1184"/>
        <v>1.5976319493929432</v>
      </c>
      <c r="O2575" s="135">
        <f t="shared" si="1185"/>
        <v>1.6003104399999999</v>
      </c>
      <c r="P2575" s="135">
        <f t="shared" si="1186"/>
        <v>431.74404755</v>
      </c>
      <c r="Q2575" s="190">
        <f t="shared" si="1199"/>
        <v>0</v>
      </c>
      <c r="R2575" s="191">
        <f t="shared" si="1196"/>
        <v>0</v>
      </c>
      <c r="S2575" s="135">
        <f t="shared" si="1187"/>
        <v>0</v>
      </c>
      <c r="T2575" s="145">
        <f t="shared" si="1197"/>
        <v>7.8600000000000003E-2</v>
      </c>
      <c r="U2575" s="143">
        <f t="shared" si="1188"/>
        <v>6</v>
      </c>
      <c r="V2575" s="143">
        <v>252</v>
      </c>
      <c r="W2575" s="142">
        <f t="shared" si="1189"/>
        <v>1.001803145</v>
      </c>
      <c r="X2575" s="135">
        <f t="shared" si="1190"/>
        <v>0.77849712000000004</v>
      </c>
      <c r="Y2575" s="135">
        <f t="shared" si="1191"/>
        <v>0</v>
      </c>
      <c r="Z2575" s="148" t="str">
        <f t="shared" si="1200"/>
        <v>A+J=</v>
      </c>
      <c r="AA2575" s="140">
        <f t="shared" si="1201"/>
        <v>46650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4"/>
      <c r="DX2575" s="1"/>
      <c r="DY2575" s="1"/>
      <c r="DZ2575" s="1"/>
      <c r="EA2575" s="1"/>
      <c r="EB2575" s="1"/>
      <c r="EC2575" s="1"/>
    </row>
    <row r="2576" spans="1:133" ht="15" x14ac:dyDescent="0.2">
      <c r="A2576" s="134">
        <f t="shared" si="1193"/>
        <v>46629</v>
      </c>
      <c r="B2576" s="135">
        <f t="shared" si="1179"/>
        <v>432.52254467</v>
      </c>
      <c r="C2576" s="220">
        <f t="shared" si="1192"/>
        <v>269.78768416838074</v>
      </c>
      <c r="D2576" s="136">
        <f t="shared" si="1180"/>
        <v>6997.15</v>
      </c>
      <c r="E2576" s="137">
        <f t="shared" si="1176"/>
        <v>7036.33</v>
      </c>
      <c r="F2576" s="138">
        <f t="shared" si="1177"/>
        <v>46588</v>
      </c>
      <c r="G2576" s="139">
        <f t="shared" si="1181"/>
        <v>5.5994226220676957E-3</v>
      </c>
      <c r="H2576" s="140">
        <f t="shared" si="1198"/>
        <v>46650</v>
      </c>
      <c r="I2576" s="140">
        <f t="shared" si="1182"/>
        <v>46650</v>
      </c>
      <c r="J2576" s="141">
        <f t="shared" si="1194"/>
        <v>20</v>
      </c>
      <c r="K2576" s="141">
        <f t="shared" si="1178"/>
        <v>6</v>
      </c>
      <c r="L2576" s="8">
        <f t="shared" si="1195"/>
        <v>1.0016765400000001</v>
      </c>
      <c r="M2576" s="142">
        <f t="shared" si="1183"/>
        <v>1.00559942</v>
      </c>
      <c r="N2576" s="142">
        <f t="shared" si="1184"/>
        <v>1.5976319493929432</v>
      </c>
      <c r="O2576" s="135">
        <f t="shared" si="1185"/>
        <v>1.6003104399999999</v>
      </c>
      <c r="P2576" s="135">
        <f t="shared" si="1186"/>
        <v>431.74404755</v>
      </c>
      <c r="Q2576" s="190">
        <f t="shared" si="1199"/>
        <v>0</v>
      </c>
      <c r="R2576" s="191">
        <f t="shared" si="1196"/>
        <v>0</v>
      </c>
      <c r="S2576" s="135">
        <f t="shared" si="1187"/>
        <v>0</v>
      </c>
      <c r="T2576" s="145">
        <f t="shared" si="1197"/>
        <v>7.8600000000000003E-2</v>
      </c>
      <c r="U2576" s="143">
        <f t="shared" si="1188"/>
        <v>6</v>
      </c>
      <c r="V2576" s="143">
        <v>252</v>
      </c>
      <c r="W2576" s="142">
        <f t="shared" si="1189"/>
        <v>1.001803145</v>
      </c>
      <c r="X2576" s="135">
        <f t="shared" si="1190"/>
        <v>0.77849712000000004</v>
      </c>
      <c r="Y2576" s="135">
        <f t="shared" si="1191"/>
        <v>0</v>
      </c>
      <c r="Z2576" s="148" t="str">
        <f t="shared" si="1200"/>
        <v>A+J=</v>
      </c>
      <c r="AA2576" s="140">
        <f t="shared" si="1201"/>
        <v>46650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4"/>
      <c r="DX2576" s="1"/>
      <c r="DY2576" s="1"/>
      <c r="DZ2576" s="1"/>
      <c r="EA2576" s="1"/>
      <c r="EB2576" s="1"/>
      <c r="EC2576" s="1"/>
    </row>
    <row r="2577" spans="1:133" ht="15" x14ac:dyDescent="0.2">
      <c r="A2577" s="134">
        <f t="shared" si="1193"/>
        <v>46630</v>
      </c>
      <c r="B2577" s="135">
        <f t="shared" si="1179"/>
        <v>432.77324153000001</v>
      </c>
      <c r="C2577" s="220">
        <f t="shared" si="1192"/>
        <v>269.78768416838074</v>
      </c>
      <c r="D2577" s="136">
        <f t="shared" si="1180"/>
        <v>6997.15</v>
      </c>
      <c r="E2577" s="137">
        <f t="shared" si="1176"/>
        <v>7036.33</v>
      </c>
      <c r="F2577" s="138">
        <f t="shared" si="1177"/>
        <v>46588</v>
      </c>
      <c r="G2577" s="139">
        <f t="shared" si="1181"/>
        <v>5.5994226220676957E-3</v>
      </c>
      <c r="H2577" s="140">
        <f t="shared" si="1198"/>
        <v>46650</v>
      </c>
      <c r="I2577" s="140">
        <f t="shared" si="1182"/>
        <v>46650</v>
      </c>
      <c r="J2577" s="141">
        <f t="shared" si="1194"/>
        <v>20</v>
      </c>
      <c r="K2577" s="141">
        <f t="shared" si="1178"/>
        <v>7</v>
      </c>
      <c r="L2577" s="8">
        <f t="shared" si="1195"/>
        <v>1.0019562399999999</v>
      </c>
      <c r="M2577" s="142">
        <f t="shared" si="1183"/>
        <v>1.00559942</v>
      </c>
      <c r="N2577" s="142">
        <f t="shared" si="1184"/>
        <v>1.5976319493929432</v>
      </c>
      <c r="O2577" s="135">
        <f t="shared" si="1185"/>
        <v>1.6007572999999999</v>
      </c>
      <c r="P2577" s="135">
        <f t="shared" si="1186"/>
        <v>431.86460488</v>
      </c>
      <c r="Q2577" s="190">
        <f t="shared" si="1199"/>
        <v>0</v>
      </c>
      <c r="R2577" s="191">
        <f t="shared" si="1196"/>
        <v>0</v>
      </c>
      <c r="S2577" s="135">
        <f t="shared" si="1187"/>
        <v>0</v>
      </c>
      <c r="T2577" s="145">
        <f t="shared" si="1197"/>
        <v>7.8600000000000003E-2</v>
      </c>
      <c r="U2577" s="143">
        <f t="shared" si="1188"/>
        <v>7</v>
      </c>
      <c r="V2577" s="143">
        <v>252</v>
      </c>
      <c r="W2577" s="142">
        <f t="shared" si="1189"/>
        <v>1.002103985</v>
      </c>
      <c r="X2577" s="135">
        <f t="shared" si="1190"/>
        <v>0.90863665000000005</v>
      </c>
      <c r="Y2577" s="135">
        <f t="shared" si="1191"/>
        <v>0</v>
      </c>
      <c r="Z2577" s="148" t="str">
        <f t="shared" si="1200"/>
        <v>A+J=</v>
      </c>
      <c r="AA2577" s="140">
        <f t="shared" si="1201"/>
        <v>46650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4"/>
      <c r="DX2577" s="1"/>
      <c r="DY2577" s="1"/>
      <c r="DZ2577" s="1"/>
      <c r="EA2577" s="1"/>
      <c r="EB2577" s="1"/>
      <c r="EC2577" s="1"/>
    </row>
    <row r="2578" spans="1:133" ht="15" x14ac:dyDescent="0.2">
      <c r="A2578" s="134">
        <f t="shared" si="1193"/>
        <v>46631</v>
      </c>
      <c r="B2578" s="135">
        <f t="shared" si="1179"/>
        <v>433.02407997</v>
      </c>
      <c r="C2578" s="220">
        <f t="shared" si="1192"/>
        <v>269.78768416838074</v>
      </c>
      <c r="D2578" s="136">
        <f t="shared" si="1180"/>
        <v>6997.15</v>
      </c>
      <c r="E2578" s="137">
        <f t="shared" si="1176"/>
        <v>7036.33</v>
      </c>
      <c r="F2578" s="138">
        <f t="shared" si="1177"/>
        <v>46588</v>
      </c>
      <c r="G2578" s="139">
        <f t="shared" si="1181"/>
        <v>5.5994226220676957E-3</v>
      </c>
      <c r="H2578" s="140">
        <f t="shared" si="1198"/>
        <v>46650</v>
      </c>
      <c r="I2578" s="140">
        <f t="shared" si="1182"/>
        <v>46650</v>
      </c>
      <c r="J2578" s="141">
        <f t="shared" si="1194"/>
        <v>20</v>
      </c>
      <c r="K2578" s="141">
        <f t="shared" si="1178"/>
        <v>8</v>
      </c>
      <c r="L2578" s="8">
        <f t="shared" si="1195"/>
        <v>1.0022360100000001</v>
      </c>
      <c r="M2578" s="142">
        <f t="shared" si="1183"/>
        <v>1.00559942</v>
      </c>
      <c r="N2578" s="142">
        <f t="shared" si="1184"/>
        <v>1.5976319493929432</v>
      </c>
      <c r="O2578" s="135">
        <f t="shared" si="1185"/>
        <v>1.60120427</v>
      </c>
      <c r="P2578" s="135">
        <f t="shared" si="1186"/>
        <v>431.98519188</v>
      </c>
      <c r="Q2578" s="190">
        <f t="shared" si="1199"/>
        <v>0</v>
      </c>
      <c r="R2578" s="191">
        <f t="shared" si="1196"/>
        <v>0</v>
      </c>
      <c r="S2578" s="135">
        <f t="shared" si="1187"/>
        <v>0</v>
      </c>
      <c r="T2578" s="145">
        <f t="shared" si="1197"/>
        <v>7.8600000000000003E-2</v>
      </c>
      <c r="U2578" s="143">
        <f t="shared" si="1188"/>
        <v>8</v>
      </c>
      <c r="V2578" s="143">
        <v>252</v>
      </c>
      <c r="W2578" s="142">
        <f t="shared" si="1189"/>
        <v>1.0024049159999999</v>
      </c>
      <c r="X2578" s="135">
        <f t="shared" si="1190"/>
        <v>1.0388880899999999</v>
      </c>
      <c r="Y2578" s="135">
        <f t="shared" si="1191"/>
        <v>0</v>
      </c>
      <c r="Z2578" s="148" t="str">
        <f t="shared" si="1200"/>
        <v>A+J=</v>
      </c>
      <c r="AA2578" s="140">
        <f t="shared" si="1201"/>
        <v>46650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4"/>
      <c r="DX2578" s="1"/>
      <c r="DY2578" s="1"/>
      <c r="DZ2578" s="1"/>
      <c r="EA2578" s="1"/>
      <c r="EB2578" s="1"/>
      <c r="EC2578" s="1"/>
    </row>
    <row r="2579" spans="1:133" ht="15" x14ac:dyDescent="0.2">
      <c r="A2579" s="134">
        <f t="shared" si="1193"/>
        <v>46632</v>
      </c>
      <c r="B2579" s="135">
        <f t="shared" si="1179"/>
        <v>433.27506776000001</v>
      </c>
      <c r="C2579" s="220">
        <f t="shared" si="1192"/>
        <v>269.78768416838074</v>
      </c>
      <c r="D2579" s="136">
        <f t="shared" si="1180"/>
        <v>6997.15</v>
      </c>
      <c r="E2579" s="137">
        <f t="shared" si="1176"/>
        <v>7036.33</v>
      </c>
      <c r="F2579" s="138">
        <f t="shared" si="1177"/>
        <v>46588</v>
      </c>
      <c r="G2579" s="139">
        <f t="shared" si="1181"/>
        <v>5.5994226220676957E-3</v>
      </c>
      <c r="H2579" s="140">
        <f t="shared" si="1198"/>
        <v>46650</v>
      </c>
      <c r="I2579" s="140">
        <f t="shared" si="1182"/>
        <v>46650</v>
      </c>
      <c r="J2579" s="141">
        <f t="shared" si="1194"/>
        <v>20</v>
      </c>
      <c r="K2579" s="141">
        <f t="shared" si="1178"/>
        <v>9</v>
      </c>
      <c r="L2579" s="8">
        <f t="shared" si="1195"/>
        <v>1.0025158700000001</v>
      </c>
      <c r="M2579" s="142">
        <f t="shared" si="1183"/>
        <v>1.00559942</v>
      </c>
      <c r="N2579" s="142">
        <f t="shared" si="1184"/>
        <v>1.5976319493929432</v>
      </c>
      <c r="O2579" s="135">
        <f t="shared" si="1185"/>
        <v>1.6016513800000001</v>
      </c>
      <c r="P2579" s="135">
        <f t="shared" si="1186"/>
        <v>432.10581665000001</v>
      </c>
      <c r="Q2579" s="190">
        <f t="shared" si="1199"/>
        <v>0</v>
      </c>
      <c r="R2579" s="191">
        <f t="shared" si="1196"/>
        <v>0</v>
      </c>
      <c r="S2579" s="135">
        <f t="shared" si="1187"/>
        <v>0</v>
      </c>
      <c r="T2579" s="145">
        <f t="shared" si="1197"/>
        <v>7.8600000000000003E-2</v>
      </c>
      <c r="U2579" s="143">
        <f t="shared" si="1188"/>
        <v>9</v>
      </c>
      <c r="V2579" s="143">
        <v>252</v>
      </c>
      <c r="W2579" s="142">
        <f t="shared" si="1189"/>
        <v>1.002705937</v>
      </c>
      <c r="X2579" s="135">
        <f t="shared" si="1190"/>
        <v>1.16925111</v>
      </c>
      <c r="Y2579" s="135">
        <f t="shared" si="1191"/>
        <v>0</v>
      </c>
      <c r="Z2579" s="148" t="str">
        <f t="shared" si="1200"/>
        <v>A+J=</v>
      </c>
      <c r="AA2579" s="140">
        <f t="shared" si="1201"/>
        <v>46650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4"/>
      <c r="DX2579" s="1"/>
      <c r="DY2579" s="1"/>
      <c r="DZ2579" s="1"/>
      <c r="EA2579" s="1"/>
      <c r="EB2579" s="1"/>
      <c r="EC2579" s="1"/>
    </row>
    <row r="2580" spans="1:133" ht="15" x14ac:dyDescent="0.2">
      <c r="A2580" s="134">
        <f t="shared" si="1193"/>
        <v>46633</v>
      </c>
      <c r="B2580" s="135">
        <f t="shared" si="1179"/>
        <v>433.52619684000001</v>
      </c>
      <c r="C2580" s="220">
        <f t="shared" si="1192"/>
        <v>269.78768416838074</v>
      </c>
      <c r="D2580" s="136">
        <f t="shared" si="1180"/>
        <v>6997.15</v>
      </c>
      <c r="E2580" s="137">
        <f t="shared" si="1176"/>
        <v>7036.33</v>
      </c>
      <c r="F2580" s="138">
        <f t="shared" si="1177"/>
        <v>46588</v>
      </c>
      <c r="G2580" s="139">
        <f t="shared" si="1181"/>
        <v>5.5994226220676957E-3</v>
      </c>
      <c r="H2580" s="140">
        <f t="shared" si="1198"/>
        <v>46650</v>
      </c>
      <c r="I2580" s="140">
        <f t="shared" si="1182"/>
        <v>46650</v>
      </c>
      <c r="J2580" s="141">
        <f t="shared" si="1194"/>
        <v>20</v>
      </c>
      <c r="K2580" s="141">
        <f t="shared" si="1178"/>
        <v>10</v>
      </c>
      <c r="L2580" s="8">
        <f t="shared" si="1195"/>
        <v>1.0027957999999999</v>
      </c>
      <c r="M2580" s="142">
        <f t="shared" si="1183"/>
        <v>1.00559942</v>
      </c>
      <c r="N2580" s="142">
        <f t="shared" si="1184"/>
        <v>1.5976319493929432</v>
      </c>
      <c r="O2580" s="135">
        <f t="shared" si="1185"/>
        <v>1.6020985999999999</v>
      </c>
      <c r="P2580" s="135">
        <f t="shared" si="1186"/>
        <v>432.22647110000003</v>
      </c>
      <c r="Q2580" s="190">
        <f t="shared" si="1199"/>
        <v>0</v>
      </c>
      <c r="R2580" s="191">
        <f t="shared" si="1196"/>
        <v>0</v>
      </c>
      <c r="S2580" s="135">
        <f t="shared" si="1187"/>
        <v>0</v>
      </c>
      <c r="T2580" s="145">
        <f t="shared" si="1197"/>
        <v>7.8600000000000003E-2</v>
      </c>
      <c r="U2580" s="143">
        <f t="shared" si="1188"/>
        <v>10</v>
      </c>
      <c r="V2580" s="143">
        <v>252</v>
      </c>
      <c r="W2580" s="142">
        <f t="shared" si="1189"/>
        <v>1.003007048</v>
      </c>
      <c r="X2580" s="135">
        <f t="shared" si="1190"/>
        <v>1.29972574</v>
      </c>
      <c r="Y2580" s="135">
        <f t="shared" si="1191"/>
        <v>0</v>
      </c>
      <c r="Z2580" s="148" t="str">
        <f t="shared" si="1200"/>
        <v>A+J=</v>
      </c>
      <c r="AA2580" s="140">
        <f t="shared" si="1201"/>
        <v>46650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4"/>
      <c r="DX2580" s="1"/>
      <c r="DY2580" s="1"/>
      <c r="DZ2580" s="1"/>
      <c r="EA2580" s="1"/>
      <c r="EB2580" s="1"/>
      <c r="EC2580" s="1"/>
    </row>
    <row r="2581" spans="1:133" ht="15" x14ac:dyDescent="0.2">
      <c r="A2581" s="134">
        <f t="shared" si="1193"/>
        <v>46634</v>
      </c>
      <c r="B2581" s="135">
        <f t="shared" si="1179"/>
        <v>433.77747582000001</v>
      </c>
      <c r="C2581" s="220">
        <f t="shared" si="1192"/>
        <v>269.78768416838074</v>
      </c>
      <c r="D2581" s="136">
        <f t="shared" si="1180"/>
        <v>6997.15</v>
      </c>
      <c r="E2581" s="137">
        <f t="shared" si="1176"/>
        <v>7036.33</v>
      </c>
      <c r="F2581" s="138">
        <f t="shared" si="1177"/>
        <v>46588</v>
      </c>
      <c r="G2581" s="139">
        <f t="shared" si="1181"/>
        <v>5.5994226220676957E-3</v>
      </c>
      <c r="H2581" s="140">
        <f t="shared" si="1198"/>
        <v>46650</v>
      </c>
      <c r="I2581" s="140">
        <f t="shared" si="1182"/>
        <v>46650</v>
      </c>
      <c r="J2581" s="141">
        <f t="shared" si="1194"/>
        <v>20</v>
      </c>
      <c r="K2581" s="141">
        <f t="shared" si="1178"/>
        <v>11</v>
      </c>
      <c r="L2581" s="8">
        <f t="shared" si="1195"/>
        <v>1.0030758099999999</v>
      </c>
      <c r="M2581" s="142">
        <f t="shared" si="1183"/>
        <v>1.00559942</v>
      </c>
      <c r="N2581" s="142">
        <f t="shared" si="1184"/>
        <v>1.5976319493929432</v>
      </c>
      <c r="O2581" s="135">
        <f t="shared" si="1185"/>
        <v>1.60254596</v>
      </c>
      <c r="P2581" s="135">
        <f t="shared" si="1186"/>
        <v>432.34716331999999</v>
      </c>
      <c r="Q2581" s="190">
        <f t="shared" si="1199"/>
        <v>0</v>
      </c>
      <c r="R2581" s="191">
        <f t="shared" si="1196"/>
        <v>0</v>
      </c>
      <c r="S2581" s="135">
        <f t="shared" si="1187"/>
        <v>0</v>
      </c>
      <c r="T2581" s="145">
        <f t="shared" si="1197"/>
        <v>7.8600000000000003E-2</v>
      </c>
      <c r="U2581" s="143">
        <f t="shared" si="1188"/>
        <v>11</v>
      </c>
      <c r="V2581" s="143">
        <v>252</v>
      </c>
      <c r="W2581" s="142">
        <f t="shared" si="1189"/>
        <v>1.0033082499999999</v>
      </c>
      <c r="X2581" s="135">
        <f t="shared" si="1190"/>
        <v>1.4303125000000001</v>
      </c>
      <c r="Y2581" s="135">
        <f t="shared" si="1191"/>
        <v>0</v>
      </c>
      <c r="Z2581" s="148" t="str">
        <f t="shared" si="1200"/>
        <v>A+J=</v>
      </c>
      <c r="AA2581" s="140">
        <f t="shared" si="1201"/>
        <v>46650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4"/>
      <c r="DX2581" s="1"/>
      <c r="DY2581" s="1"/>
      <c r="DZ2581" s="1"/>
      <c r="EA2581" s="1"/>
      <c r="EB2581" s="1"/>
      <c r="EC2581" s="1"/>
    </row>
    <row r="2582" spans="1:133" ht="15" x14ac:dyDescent="0.2">
      <c r="A2582" s="134">
        <f t="shared" si="1193"/>
        <v>46635</v>
      </c>
      <c r="B2582" s="135">
        <f t="shared" si="1179"/>
        <v>433.77747582000001</v>
      </c>
      <c r="C2582" s="220">
        <f t="shared" si="1192"/>
        <v>269.78768416838074</v>
      </c>
      <c r="D2582" s="136">
        <f t="shared" si="1180"/>
        <v>6997.15</v>
      </c>
      <c r="E2582" s="137">
        <f t="shared" si="1176"/>
        <v>7036.33</v>
      </c>
      <c r="F2582" s="138">
        <f t="shared" si="1177"/>
        <v>46588</v>
      </c>
      <c r="G2582" s="139">
        <f t="shared" si="1181"/>
        <v>5.5994226220676957E-3</v>
      </c>
      <c r="H2582" s="140">
        <f t="shared" si="1198"/>
        <v>46650</v>
      </c>
      <c r="I2582" s="140">
        <f t="shared" si="1182"/>
        <v>46650</v>
      </c>
      <c r="J2582" s="141">
        <f t="shared" si="1194"/>
        <v>20</v>
      </c>
      <c r="K2582" s="141">
        <f t="shared" si="1178"/>
        <v>11</v>
      </c>
      <c r="L2582" s="8">
        <f t="shared" si="1195"/>
        <v>1.0030758099999999</v>
      </c>
      <c r="M2582" s="142">
        <f t="shared" si="1183"/>
        <v>1.00559942</v>
      </c>
      <c r="N2582" s="142">
        <f t="shared" si="1184"/>
        <v>1.5976319493929432</v>
      </c>
      <c r="O2582" s="135">
        <f t="shared" si="1185"/>
        <v>1.60254596</v>
      </c>
      <c r="P2582" s="135">
        <f t="shared" si="1186"/>
        <v>432.34716331999999</v>
      </c>
      <c r="Q2582" s="190">
        <f t="shared" si="1199"/>
        <v>0</v>
      </c>
      <c r="R2582" s="191">
        <f t="shared" si="1196"/>
        <v>0</v>
      </c>
      <c r="S2582" s="135">
        <f t="shared" si="1187"/>
        <v>0</v>
      </c>
      <c r="T2582" s="145">
        <f t="shared" si="1197"/>
        <v>7.8600000000000003E-2</v>
      </c>
      <c r="U2582" s="143">
        <f t="shared" si="1188"/>
        <v>11</v>
      </c>
      <c r="V2582" s="143">
        <v>252</v>
      </c>
      <c r="W2582" s="142">
        <f t="shared" si="1189"/>
        <v>1.0033082499999999</v>
      </c>
      <c r="X2582" s="135">
        <f t="shared" si="1190"/>
        <v>1.4303125000000001</v>
      </c>
      <c r="Y2582" s="135">
        <f t="shared" si="1191"/>
        <v>0</v>
      </c>
      <c r="Z2582" s="148" t="str">
        <f t="shared" si="1200"/>
        <v>A+J=</v>
      </c>
      <c r="AA2582" s="140">
        <f t="shared" si="1201"/>
        <v>46650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4"/>
      <c r="DX2582" s="1"/>
      <c r="DY2582" s="1"/>
      <c r="DZ2582" s="1"/>
      <c r="EA2582" s="1"/>
      <c r="EB2582" s="1"/>
      <c r="EC2582" s="1"/>
    </row>
    <row r="2583" spans="1:133" ht="15" x14ac:dyDescent="0.2">
      <c r="A2583" s="134">
        <f t="shared" si="1193"/>
        <v>46636</v>
      </c>
      <c r="B2583" s="135">
        <f t="shared" si="1179"/>
        <v>433.77747582000001</v>
      </c>
      <c r="C2583" s="220">
        <f t="shared" si="1192"/>
        <v>269.78768416838074</v>
      </c>
      <c r="D2583" s="136">
        <f t="shared" si="1180"/>
        <v>6997.15</v>
      </c>
      <c r="E2583" s="137">
        <f t="shared" si="1176"/>
        <v>7036.33</v>
      </c>
      <c r="F2583" s="138">
        <f t="shared" si="1177"/>
        <v>46588</v>
      </c>
      <c r="G2583" s="139">
        <f t="shared" si="1181"/>
        <v>5.5994226220676957E-3</v>
      </c>
      <c r="H2583" s="140">
        <f t="shared" si="1198"/>
        <v>46650</v>
      </c>
      <c r="I2583" s="140">
        <f t="shared" si="1182"/>
        <v>46650</v>
      </c>
      <c r="J2583" s="141">
        <f t="shared" si="1194"/>
        <v>20</v>
      </c>
      <c r="K2583" s="141">
        <f t="shared" si="1178"/>
        <v>11</v>
      </c>
      <c r="L2583" s="8">
        <f t="shared" si="1195"/>
        <v>1.0030758099999999</v>
      </c>
      <c r="M2583" s="142">
        <f t="shared" si="1183"/>
        <v>1.00559942</v>
      </c>
      <c r="N2583" s="142">
        <f t="shared" si="1184"/>
        <v>1.5976319493929432</v>
      </c>
      <c r="O2583" s="135">
        <f t="shared" si="1185"/>
        <v>1.60254596</v>
      </c>
      <c r="P2583" s="135">
        <f t="shared" si="1186"/>
        <v>432.34716331999999</v>
      </c>
      <c r="Q2583" s="190">
        <f t="shared" si="1199"/>
        <v>0</v>
      </c>
      <c r="R2583" s="191">
        <f t="shared" si="1196"/>
        <v>0</v>
      </c>
      <c r="S2583" s="135">
        <f t="shared" si="1187"/>
        <v>0</v>
      </c>
      <c r="T2583" s="145">
        <f t="shared" si="1197"/>
        <v>7.8600000000000003E-2</v>
      </c>
      <c r="U2583" s="143">
        <f t="shared" si="1188"/>
        <v>11</v>
      </c>
      <c r="V2583" s="143">
        <v>252</v>
      </c>
      <c r="W2583" s="142">
        <f t="shared" si="1189"/>
        <v>1.0033082499999999</v>
      </c>
      <c r="X2583" s="135">
        <f t="shared" si="1190"/>
        <v>1.4303125000000001</v>
      </c>
      <c r="Y2583" s="135">
        <f t="shared" si="1191"/>
        <v>0</v>
      </c>
      <c r="Z2583" s="148" t="str">
        <f t="shared" si="1200"/>
        <v>A+J=</v>
      </c>
      <c r="AA2583" s="140">
        <f t="shared" si="1201"/>
        <v>46650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4"/>
      <c r="DX2583" s="1"/>
      <c r="DY2583" s="1"/>
      <c r="DZ2583" s="1"/>
      <c r="EA2583" s="1"/>
      <c r="EB2583" s="1"/>
      <c r="EC2583" s="1"/>
    </row>
    <row r="2584" spans="1:133" ht="15" x14ac:dyDescent="0.2">
      <c r="A2584" s="134">
        <f t="shared" si="1193"/>
        <v>46637</v>
      </c>
      <c r="B2584" s="135">
        <f t="shared" si="1179"/>
        <v>434.02889891000001</v>
      </c>
      <c r="C2584" s="220">
        <f t="shared" si="1192"/>
        <v>269.78768416838074</v>
      </c>
      <c r="D2584" s="136">
        <f t="shared" si="1180"/>
        <v>6997.15</v>
      </c>
      <c r="E2584" s="137">
        <f t="shared" si="1176"/>
        <v>7036.33</v>
      </c>
      <c r="F2584" s="138">
        <f t="shared" si="1177"/>
        <v>46588</v>
      </c>
      <c r="G2584" s="139">
        <f t="shared" si="1181"/>
        <v>5.5994226220676957E-3</v>
      </c>
      <c r="H2584" s="140">
        <f t="shared" si="1198"/>
        <v>46650</v>
      </c>
      <c r="I2584" s="140">
        <f t="shared" si="1182"/>
        <v>46650</v>
      </c>
      <c r="J2584" s="141">
        <f t="shared" si="1194"/>
        <v>20</v>
      </c>
      <c r="K2584" s="141">
        <f t="shared" si="1178"/>
        <v>12</v>
      </c>
      <c r="L2584" s="8">
        <f t="shared" si="1195"/>
        <v>1.0033559000000001</v>
      </c>
      <c r="M2584" s="142">
        <f t="shared" si="1183"/>
        <v>1.00559942</v>
      </c>
      <c r="N2584" s="142">
        <f t="shared" si="1184"/>
        <v>1.5976319493929432</v>
      </c>
      <c r="O2584" s="135">
        <f t="shared" si="1185"/>
        <v>1.6029934400000001</v>
      </c>
      <c r="P2584" s="135">
        <f t="shared" si="1186"/>
        <v>432.46788791</v>
      </c>
      <c r="Q2584" s="190">
        <f t="shared" si="1199"/>
        <v>0</v>
      </c>
      <c r="R2584" s="191">
        <f t="shared" si="1196"/>
        <v>0</v>
      </c>
      <c r="S2584" s="135">
        <f t="shared" si="1187"/>
        <v>0</v>
      </c>
      <c r="T2584" s="145">
        <f t="shared" si="1197"/>
        <v>7.8600000000000003E-2</v>
      </c>
      <c r="U2584" s="143">
        <f t="shared" si="1188"/>
        <v>12</v>
      </c>
      <c r="V2584" s="143">
        <v>252</v>
      </c>
      <c r="W2584" s="142">
        <f t="shared" si="1189"/>
        <v>1.003609542</v>
      </c>
      <c r="X2584" s="135">
        <f t="shared" si="1190"/>
        <v>1.5610109999999999</v>
      </c>
      <c r="Y2584" s="135">
        <f t="shared" si="1191"/>
        <v>0</v>
      </c>
      <c r="Z2584" s="148" t="str">
        <f t="shared" si="1200"/>
        <v>A+J=</v>
      </c>
      <c r="AA2584" s="140">
        <f t="shared" si="1201"/>
        <v>46650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4"/>
      <c r="DX2584" s="1"/>
      <c r="DY2584" s="1"/>
      <c r="DZ2584" s="1"/>
      <c r="EA2584" s="1"/>
      <c r="EB2584" s="1"/>
      <c r="EC2584" s="1"/>
    </row>
    <row r="2585" spans="1:133" ht="15" x14ac:dyDescent="0.2">
      <c r="A2585" s="134">
        <f t="shared" si="1193"/>
        <v>46638</v>
      </c>
      <c r="B2585" s="135">
        <f t="shared" si="1179"/>
        <v>434.02889891000001</v>
      </c>
      <c r="C2585" s="220">
        <f t="shared" si="1192"/>
        <v>269.78768416838074</v>
      </c>
      <c r="D2585" s="136">
        <f t="shared" si="1180"/>
        <v>6997.15</v>
      </c>
      <c r="E2585" s="137">
        <f t="shared" si="1176"/>
        <v>7036.33</v>
      </c>
      <c r="F2585" s="138">
        <f t="shared" si="1177"/>
        <v>46588</v>
      </c>
      <c r="G2585" s="139">
        <f t="shared" si="1181"/>
        <v>5.5994226220676957E-3</v>
      </c>
      <c r="H2585" s="140">
        <f t="shared" si="1198"/>
        <v>46650</v>
      </c>
      <c r="I2585" s="140">
        <f t="shared" si="1182"/>
        <v>46650</v>
      </c>
      <c r="J2585" s="141">
        <f t="shared" si="1194"/>
        <v>20</v>
      </c>
      <c r="K2585" s="141">
        <f t="shared" si="1178"/>
        <v>12</v>
      </c>
      <c r="L2585" s="8">
        <f t="shared" si="1195"/>
        <v>1.0033559000000001</v>
      </c>
      <c r="M2585" s="142">
        <f t="shared" si="1183"/>
        <v>1.00559942</v>
      </c>
      <c r="N2585" s="142">
        <f t="shared" si="1184"/>
        <v>1.5976319493929432</v>
      </c>
      <c r="O2585" s="135">
        <f t="shared" si="1185"/>
        <v>1.6029934400000001</v>
      </c>
      <c r="P2585" s="135">
        <f t="shared" si="1186"/>
        <v>432.46788791</v>
      </c>
      <c r="Q2585" s="190">
        <f t="shared" si="1199"/>
        <v>0</v>
      </c>
      <c r="R2585" s="191">
        <f t="shared" si="1196"/>
        <v>0</v>
      </c>
      <c r="S2585" s="135">
        <f t="shared" si="1187"/>
        <v>0</v>
      </c>
      <c r="T2585" s="145">
        <f t="shared" si="1197"/>
        <v>7.8600000000000003E-2</v>
      </c>
      <c r="U2585" s="143">
        <f t="shared" si="1188"/>
        <v>12</v>
      </c>
      <c r="V2585" s="143">
        <v>252</v>
      </c>
      <c r="W2585" s="142">
        <f t="shared" si="1189"/>
        <v>1.003609542</v>
      </c>
      <c r="X2585" s="135">
        <f t="shared" si="1190"/>
        <v>1.5610109999999999</v>
      </c>
      <c r="Y2585" s="135">
        <f t="shared" si="1191"/>
        <v>0</v>
      </c>
      <c r="Z2585" s="148" t="str">
        <f t="shared" si="1200"/>
        <v>A+J=</v>
      </c>
      <c r="AA2585" s="140">
        <f t="shared" si="1201"/>
        <v>46650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4"/>
      <c r="DX2585" s="1"/>
      <c r="DY2585" s="1"/>
      <c r="DZ2585" s="1"/>
      <c r="EA2585" s="1"/>
      <c r="EB2585" s="1"/>
      <c r="EC2585" s="1"/>
    </row>
    <row r="2586" spans="1:133" ht="15" x14ac:dyDescent="0.2">
      <c r="A2586" s="134">
        <f t="shared" si="1193"/>
        <v>46639</v>
      </c>
      <c r="B2586" s="135">
        <f t="shared" si="1179"/>
        <v>434.28046348000004</v>
      </c>
      <c r="C2586" s="220">
        <f t="shared" si="1192"/>
        <v>269.78768416838074</v>
      </c>
      <c r="D2586" s="136">
        <f t="shared" si="1180"/>
        <v>6997.15</v>
      </c>
      <c r="E2586" s="137">
        <f t="shared" si="1176"/>
        <v>7036.33</v>
      </c>
      <c r="F2586" s="138">
        <f t="shared" si="1177"/>
        <v>46588</v>
      </c>
      <c r="G2586" s="139">
        <f t="shared" si="1181"/>
        <v>5.5994226220676957E-3</v>
      </c>
      <c r="H2586" s="140">
        <f t="shared" si="1198"/>
        <v>46650</v>
      </c>
      <c r="I2586" s="140">
        <f t="shared" si="1182"/>
        <v>46650</v>
      </c>
      <c r="J2586" s="141">
        <f t="shared" si="1194"/>
        <v>20</v>
      </c>
      <c r="K2586" s="141">
        <f t="shared" si="1178"/>
        <v>13</v>
      </c>
      <c r="L2586" s="8">
        <f t="shared" si="1195"/>
        <v>1.0036360600000001</v>
      </c>
      <c r="M2586" s="142">
        <f t="shared" si="1183"/>
        <v>1.00559942</v>
      </c>
      <c r="N2586" s="142">
        <f t="shared" si="1184"/>
        <v>1.5976319493929432</v>
      </c>
      <c r="O2586" s="135">
        <f t="shared" si="1185"/>
        <v>1.6034410299999999</v>
      </c>
      <c r="P2586" s="135">
        <f t="shared" si="1186"/>
        <v>432.58864218000002</v>
      </c>
      <c r="Q2586" s="190">
        <f t="shared" si="1199"/>
        <v>0</v>
      </c>
      <c r="R2586" s="191">
        <f t="shared" si="1196"/>
        <v>0</v>
      </c>
      <c r="S2586" s="135">
        <f t="shared" si="1187"/>
        <v>0</v>
      </c>
      <c r="T2586" s="145">
        <f t="shared" si="1197"/>
        <v>7.8600000000000003E-2</v>
      </c>
      <c r="U2586" s="143">
        <f t="shared" si="1188"/>
        <v>13</v>
      </c>
      <c r="V2586" s="143">
        <v>252</v>
      </c>
      <c r="W2586" s="142">
        <f t="shared" si="1189"/>
        <v>1.0039109239999999</v>
      </c>
      <c r="X2586" s="135">
        <f t="shared" si="1190"/>
        <v>1.6918213</v>
      </c>
      <c r="Y2586" s="135">
        <f t="shared" si="1191"/>
        <v>0</v>
      </c>
      <c r="Z2586" s="148" t="str">
        <f t="shared" si="1200"/>
        <v>A+J=</v>
      </c>
      <c r="AA2586" s="140">
        <f t="shared" si="1201"/>
        <v>46650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4"/>
      <c r="DX2586" s="1"/>
      <c r="DY2586" s="1"/>
      <c r="DZ2586" s="1"/>
      <c r="EA2586" s="1"/>
      <c r="EB2586" s="1"/>
      <c r="EC2586" s="1"/>
    </row>
    <row r="2587" spans="1:133" ht="15" x14ac:dyDescent="0.2">
      <c r="A2587" s="134">
        <f t="shared" si="1193"/>
        <v>46640</v>
      </c>
      <c r="B2587" s="135">
        <f t="shared" si="1179"/>
        <v>434.53218084999997</v>
      </c>
      <c r="C2587" s="220">
        <f t="shared" si="1192"/>
        <v>269.78768416838074</v>
      </c>
      <c r="D2587" s="136">
        <f t="shared" si="1180"/>
        <v>6997.15</v>
      </c>
      <c r="E2587" s="137">
        <f t="shared" si="1176"/>
        <v>7036.33</v>
      </c>
      <c r="F2587" s="138">
        <f t="shared" si="1177"/>
        <v>46588</v>
      </c>
      <c r="G2587" s="139">
        <f t="shared" si="1181"/>
        <v>5.5994226220676957E-3</v>
      </c>
      <c r="H2587" s="140">
        <f t="shared" si="1198"/>
        <v>46650</v>
      </c>
      <c r="I2587" s="140">
        <f t="shared" si="1182"/>
        <v>46650</v>
      </c>
      <c r="J2587" s="141">
        <f t="shared" si="1194"/>
        <v>20</v>
      </c>
      <c r="K2587" s="141">
        <f t="shared" si="1178"/>
        <v>14</v>
      </c>
      <c r="L2587" s="8">
        <f t="shared" si="1195"/>
        <v>1.0039163099999999</v>
      </c>
      <c r="M2587" s="142">
        <f t="shared" si="1183"/>
        <v>1.00559942</v>
      </c>
      <c r="N2587" s="142">
        <f t="shared" si="1184"/>
        <v>1.5976319493929432</v>
      </c>
      <c r="O2587" s="135">
        <f t="shared" si="1185"/>
        <v>1.60388877</v>
      </c>
      <c r="P2587" s="135">
        <f t="shared" si="1186"/>
        <v>432.70943691999997</v>
      </c>
      <c r="Q2587" s="190">
        <f t="shared" si="1199"/>
        <v>0</v>
      </c>
      <c r="R2587" s="191">
        <f t="shared" si="1196"/>
        <v>0</v>
      </c>
      <c r="S2587" s="135">
        <f t="shared" si="1187"/>
        <v>0</v>
      </c>
      <c r="T2587" s="145">
        <f t="shared" si="1197"/>
        <v>7.8600000000000003E-2</v>
      </c>
      <c r="U2587" s="143">
        <f t="shared" si="1188"/>
        <v>14</v>
      </c>
      <c r="V2587" s="143">
        <v>252</v>
      </c>
      <c r="W2587" s="142">
        <f t="shared" si="1189"/>
        <v>1.0042123970000001</v>
      </c>
      <c r="X2587" s="135">
        <f t="shared" si="1190"/>
        <v>1.8227439299999999</v>
      </c>
      <c r="Y2587" s="135">
        <f t="shared" si="1191"/>
        <v>0</v>
      </c>
      <c r="Z2587" s="148" t="str">
        <f t="shared" si="1200"/>
        <v>A+J=</v>
      </c>
      <c r="AA2587" s="140">
        <f t="shared" si="1201"/>
        <v>46650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4"/>
      <c r="DX2587" s="1"/>
      <c r="DY2587" s="1"/>
      <c r="DZ2587" s="1"/>
      <c r="EA2587" s="1"/>
      <c r="EB2587" s="1"/>
      <c r="EC2587" s="1"/>
    </row>
    <row r="2588" spans="1:133" ht="15" x14ac:dyDescent="0.2">
      <c r="A2588" s="134">
        <f t="shared" si="1193"/>
        <v>46641</v>
      </c>
      <c r="B2588" s="135">
        <f t="shared" si="1179"/>
        <v>434.78403752999998</v>
      </c>
      <c r="C2588" s="220">
        <f t="shared" si="1192"/>
        <v>269.78768416838074</v>
      </c>
      <c r="D2588" s="136">
        <f t="shared" si="1180"/>
        <v>6997.15</v>
      </c>
      <c r="E2588" s="137">
        <f t="shared" si="1176"/>
        <v>7036.33</v>
      </c>
      <c r="F2588" s="138">
        <f t="shared" si="1177"/>
        <v>46588</v>
      </c>
      <c r="G2588" s="139">
        <f t="shared" si="1181"/>
        <v>5.5994226220676957E-3</v>
      </c>
      <c r="H2588" s="140">
        <f t="shared" si="1198"/>
        <v>46650</v>
      </c>
      <c r="I2588" s="140">
        <f t="shared" si="1182"/>
        <v>46650</v>
      </c>
      <c r="J2588" s="141">
        <f t="shared" si="1194"/>
        <v>20</v>
      </c>
      <c r="K2588" s="141">
        <f t="shared" si="1178"/>
        <v>15</v>
      </c>
      <c r="L2588" s="8">
        <f t="shared" si="1195"/>
        <v>1.00419663</v>
      </c>
      <c r="M2588" s="142">
        <f t="shared" si="1183"/>
        <v>1.00559942</v>
      </c>
      <c r="N2588" s="142">
        <f t="shared" si="1184"/>
        <v>1.5976319493929432</v>
      </c>
      <c r="O2588" s="135">
        <f t="shared" si="1185"/>
        <v>1.6043366100000001</v>
      </c>
      <c r="P2588" s="135">
        <f t="shared" si="1186"/>
        <v>432.83025863</v>
      </c>
      <c r="Q2588" s="190">
        <f t="shared" si="1199"/>
        <v>0</v>
      </c>
      <c r="R2588" s="191">
        <f t="shared" si="1196"/>
        <v>0</v>
      </c>
      <c r="S2588" s="135">
        <f t="shared" si="1187"/>
        <v>0</v>
      </c>
      <c r="T2588" s="145">
        <f t="shared" si="1197"/>
        <v>7.8600000000000003E-2</v>
      </c>
      <c r="U2588" s="143">
        <f t="shared" si="1188"/>
        <v>15</v>
      </c>
      <c r="V2588" s="143">
        <v>252</v>
      </c>
      <c r="W2588" s="142">
        <f t="shared" si="1189"/>
        <v>1.004513961</v>
      </c>
      <c r="X2588" s="135">
        <f t="shared" si="1190"/>
        <v>1.9537789000000001</v>
      </c>
      <c r="Y2588" s="135">
        <f t="shared" si="1191"/>
        <v>0</v>
      </c>
      <c r="Z2588" s="148" t="str">
        <f t="shared" si="1200"/>
        <v>A+J=</v>
      </c>
      <c r="AA2588" s="140">
        <f t="shared" si="1201"/>
        <v>46650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4"/>
      <c r="DX2588" s="1"/>
      <c r="DY2588" s="1"/>
      <c r="DZ2588" s="1"/>
      <c r="EA2588" s="1"/>
      <c r="EB2588" s="1"/>
      <c r="EC2588" s="1"/>
    </row>
    <row r="2589" spans="1:133" ht="15" x14ac:dyDescent="0.2">
      <c r="A2589" s="134">
        <f t="shared" si="1193"/>
        <v>46642</v>
      </c>
      <c r="B2589" s="135">
        <f t="shared" si="1179"/>
        <v>434.78403752999998</v>
      </c>
      <c r="C2589" s="220">
        <f t="shared" si="1192"/>
        <v>269.78768416838074</v>
      </c>
      <c r="D2589" s="136">
        <f t="shared" si="1180"/>
        <v>6997.15</v>
      </c>
      <c r="E2589" s="137">
        <f t="shared" si="1176"/>
        <v>7036.33</v>
      </c>
      <c r="F2589" s="138">
        <f t="shared" si="1177"/>
        <v>46588</v>
      </c>
      <c r="G2589" s="139">
        <f t="shared" si="1181"/>
        <v>5.5994226220676957E-3</v>
      </c>
      <c r="H2589" s="140">
        <f t="shared" si="1198"/>
        <v>46650</v>
      </c>
      <c r="I2589" s="140">
        <f t="shared" si="1182"/>
        <v>46650</v>
      </c>
      <c r="J2589" s="141">
        <f t="shared" si="1194"/>
        <v>20</v>
      </c>
      <c r="K2589" s="141">
        <f t="shared" si="1178"/>
        <v>15</v>
      </c>
      <c r="L2589" s="8">
        <f t="shared" si="1195"/>
        <v>1.00419663</v>
      </c>
      <c r="M2589" s="142">
        <f t="shared" si="1183"/>
        <v>1.00559942</v>
      </c>
      <c r="N2589" s="142">
        <f t="shared" si="1184"/>
        <v>1.5976319493929432</v>
      </c>
      <c r="O2589" s="135">
        <f t="shared" si="1185"/>
        <v>1.6043366100000001</v>
      </c>
      <c r="P2589" s="135">
        <f t="shared" si="1186"/>
        <v>432.83025863</v>
      </c>
      <c r="Q2589" s="190">
        <f t="shared" si="1199"/>
        <v>0</v>
      </c>
      <c r="R2589" s="191">
        <f t="shared" si="1196"/>
        <v>0</v>
      </c>
      <c r="S2589" s="135">
        <f t="shared" si="1187"/>
        <v>0</v>
      </c>
      <c r="T2589" s="145">
        <f t="shared" si="1197"/>
        <v>7.8600000000000003E-2</v>
      </c>
      <c r="U2589" s="143">
        <f t="shared" si="1188"/>
        <v>15</v>
      </c>
      <c r="V2589" s="143">
        <v>252</v>
      </c>
      <c r="W2589" s="142">
        <f t="shared" si="1189"/>
        <v>1.004513961</v>
      </c>
      <c r="X2589" s="135">
        <f t="shared" si="1190"/>
        <v>1.9537789000000001</v>
      </c>
      <c r="Y2589" s="135">
        <f t="shared" si="1191"/>
        <v>0</v>
      </c>
      <c r="Z2589" s="148" t="str">
        <f t="shared" si="1200"/>
        <v>A+J=</v>
      </c>
      <c r="AA2589" s="140">
        <f t="shared" si="1201"/>
        <v>46650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4"/>
      <c r="DX2589" s="1"/>
      <c r="DY2589" s="1"/>
      <c r="DZ2589" s="1"/>
      <c r="EA2589" s="1"/>
      <c r="EB2589" s="1"/>
      <c r="EC2589" s="1"/>
    </row>
    <row r="2590" spans="1:133" ht="15" x14ac:dyDescent="0.2">
      <c r="A2590" s="134">
        <f t="shared" si="1193"/>
        <v>46643</v>
      </c>
      <c r="B2590" s="135">
        <f t="shared" si="1179"/>
        <v>434.78403752999998</v>
      </c>
      <c r="C2590" s="220">
        <f t="shared" si="1192"/>
        <v>269.78768416838074</v>
      </c>
      <c r="D2590" s="136">
        <f t="shared" si="1180"/>
        <v>6997.15</v>
      </c>
      <c r="E2590" s="137">
        <f t="shared" si="1176"/>
        <v>7036.33</v>
      </c>
      <c r="F2590" s="138">
        <f t="shared" si="1177"/>
        <v>46588</v>
      </c>
      <c r="G2590" s="139">
        <f t="shared" si="1181"/>
        <v>5.5994226220676957E-3</v>
      </c>
      <c r="H2590" s="140">
        <f t="shared" si="1198"/>
        <v>46650</v>
      </c>
      <c r="I2590" s="140">
        <f t="shared" si="1182"/>
        <v>46650</v>
      </c>
      <c r="J2590" s="141">
        <f t="shared" si="1194"/>
        <v>20</v>
      </c>
      <c r="K2590" s="141">
        <f t="shared" si="1178"/>
        <v>15</v>
      </c>
      <c r="L2590" s="8">
        <f t="shared" si="1195"/>
        <v>1.00419663</v>
      </c>
      <c r="M2590" s="142">
        <f t="shared" si="1183"/>
        <v>1.00559942</v>
      </c>
      <c r="N2590" s="142">
        <f t="shared" si="1184"/>
        <v>1.5976319493929432</v>
      </c>
      <c r="O2590" s="135">
        <f t="shared" si="1185"/>
        <v>1.6043366100000001</v>
      </c>
      <c r="P2590" s="135">
        <f t="shared" si="1186"/>
        <v>432.83025863</v>
      </c>
      <c r="Q2590" s="190">
        <f t="shared" si="1199"/>
        <v>0</v>
      </c>
      <c r="R2590" s="191">
        <f t="shared" si="1196"/>
        <v>0</v>
      </c>
      <c r="S2590" s="135">
        <f t="shared" si="1187"/>
        <v>0</v>
      </c>
      <c r="T2590" s="145">
        <f t="shared" si="1197"/>
        <v>7.8600000000000003E-2</v>
      </c>
      <c r="U2590" s="143">
        <f t="shared" si="1188"/>
        <v>15</v>
      </c>
      <c r="V2590" s="143">
        <v>252</v>
      </c>
      <c r="W2590" s="142">
        <f t="shared" si="1189"/>
        <v>1.004513961</v>
      </c>
      <c r="X2590" s="135">
        <f t="shared" si="1190"/>
        <v>1.9537789000000001</v>
      </c>
      <c r="Y2590" s="135">
        <f t="shared" si="1191"/>
        <v>0</v>
      </c>
      <c r="Z2590" s="148" t="str">
        <f t="shared" si="1200"/>
        <v>A+J=</v>
      </c>
      <c r="AA2590" s="140">
        <f t="shared" si="1201"/>
        <v>46650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4"/>
      <c r="DX2590" s="1"/>
      <c r="DY2590" s="1"/>
      <c r="DZ2590" s="1"/>
      <c r="EA2590" s="1"/>
      <c r="EB2590" s="1"/>
      <c r="EC2590" s="1"/>
    </row>
    <row r="2591" spans="1:133" ht="15" x14ac:dyDescent="0.2">
      <c r="A2591" s="134">
        <f t="shared" si="1193"/>
        <v>46644</v>
      </c>
      <c r="B2591" s="135">
        <f t="shared" si="1179"/>
        <v>435.03604401000001</v>
      </c>
      <c r="C2591" s="220">
        <f t="shared" si="1192"/>
        <v>269.78768416838074</v>
      </c>
      <c r="D2591" s="136">
        <f t="shared" si="1180"/>
        <v>6997.15</v>
      </c>
      <c r="E2591" s="137">
        <f t="shared" si="1176"/>
        <v>7036.33</v>
      </c>
      <c r="F2591" s="138">
        <f t="shared" si="1177"/>
        <v>46588</v>
      </c>
      <c r="G2591" s="139">
        <f t="shared" si="1181"/>
        <v>5.5994226220676957E-3</v>
      </c>
      <c r="H2591" s="140">
        <f t="shared" si="1198"/>
        <v>46650</v>
      </c>
      <c r="I2591" s="140">
        <f t="shared" si="1182"/>
        <v>46650</v>
      </c>
      <c r="J2591" s="141">
        <f t="shared" si="1194"/>
        <v>20</v>
      </c>
      <c r="K2591" s="141">
        <f t="shared" si="1178"/>
        <v>16</v>
      </c>
      <c r="L2591" s="8">
        <f t="shared" si="1195"/>
        <v>1.0044770300000001</v>
      </c>
      <c r="M2591" s="142">
        <f t="shared" si="1183"/>
        <v>1.00559942</v>
      </c>
      <c r="N2591" s="142">
        <f t="shared" si="1184"/>
        <v>1.5976319493929432</v>
      </c>
      <c r="O2591" s="135">
        <f t="shared" si="1185"/>
        <v>1.60478459</v>
      </c>
      <c r="P2591" s="135">
        <f t="shared" si="1186"/>
        <v>432.95111811999999</v>
      </c>
      <c r="Q2591" s="190">
        <f t="shared" si="1199"/>
        <v>0</v>
      </c>
      <c r="R2591" s="191">
        <f t="shared" si="1196"/>
        <v>0</v>
      </c>
      <c r="S2591" s="135">
        <f t="shared" si="1187"/>
        <v>0</v>
      </c>
      <c r="T2591" s="145">
        <f t="shared" si="1197"/>
        <v>7.8600000000000003E-2</v>
      </c>
      <c r="U2591" s="143">
        <f t="shared" si="1188"/>
        <v>16</v>
      </c>
      <c r="V2591" s="143">
        <v>252</v>
      </c>
      <c r="W2591" s="142">
        <f t="shared" si="1189"/>
        <v>1.0048156150000001</v>
      </c>
      <c r="X2591" s="135">
        <f t="shared" si="1190"/>
        <v>2.0849258900000001</v>
      </c>
      <c r="Y2591" s="135">
        <f t="shared" si="1191"/>
        <v>0</v>
      </c>
      <c r="Z2591" s="148" t="str">
        <f t="shared" si="1200"/>
        <v>A+J=</v>
      </c>
      <c r="AA2591" s="140">
        <f t="shared" si="1201"/>
        <v>46650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4"/>
      <c r="DX2591" s="1"/>
      <c r="DY2591" s="1"/>
      <c r="DZ2591" s="1"/>
      <c r="EA2591" s="1"/>
      <c r="EB2591" s="1"/>
      <c r="EC2591" s="1"/>
    </row>
    <row r="2592" spans="1:133" ht="15" x14ac:dyDescent="0.2">
      <c r="A2592" s="134">
        <f t="shared" si="1193"/>
        <v>46645</v>
      </c>
      <c r="B2592" s="135">
        <f t="shared" si="1179"/>
        <v>435.28819536000003</v>
      </c>
      <c r="C2592" s="220">
        <f t="shared" si="1192"/>
        <v>269.78768416838074</v>
      </c>
      <c r="D2592" s="136">
        <f t="shared" si="1180"/>
        <v>6997.15</v>
      </c>
      <c r="E2592" s="137">
        <f t="shared" si="1176"/>
        <v>7036.33</v>
      </c>
      <c r="F2592" s="138">
        <f t="shared" si="1177"/>
        <v>46588</v>
      </c>
      <c r="G2592" s="139">
        <f t="shared" si="1181"/>
        <v>5.5994226220676957E-3</v>
      </c>
      <c r="H2592" s="140">
        <f t="shared" si="1198"/>
        <v>46650</v>
      </c>
      <c r="I2592" s="140">
        <f t="shared" si="1182"/>
        <v>46650</v>
      </c>
      <c r="J2592" s="141">
        <f t="shared" si="1194"/>
        <v>20</v>
      </c>
      <c r="K2592" s="141">
        <f t="shared" si="1178"/>
        <v>17</v>
      </c>
      <c r="L2592" s="8">
        <f t="shared" si="1195"/>
        <v>1.0047575099999999</v>
      </c>
      <c r="M2592" s="142">
        <f t="shared" si="1183"/>
        <v>1.00559942</v>
      </c>
      <c r="N2592" s="142">
        <f t="shared" si="1184"/>
        <v>1.5976319493929432</v>
      </c>
      <c r="O2592" s="135">
        <f t="shared" si="1185"/>
        <v>1.60523269</v>
      </c>
      <c r="P2592" s="135">
        <f t="shared" si="1186"/>
        <v>433.07200998000002</v>
      </c>
      <c r="Q2592" s="190">
        <f t="shared" si="1199"/>
        <v>0</v>
      </c>
      <c r="R2592" s="191">
        <f t="shared" si="1196"/>
        <v>0</v>
      </c>
      <c r="S2592" s="135">
        <f t="shared" si="1187"/>
        <v>0</v>
      </c>
      <c r="T2592" s="145">
        <f t="shared" si="1197"/>
        <v>7.8600000000000003E-2</v>
      </c>
      <c r="U2592" s="143">
        <f t="shared" si="1188"/>
        <v>17</v>
      </c>
      <c r="V2592" s="143">
        <v>252</v>
      </c>
      <c r="W2592" s="142">
        <f t="shared" si="1189"/>
        <v>1.0051173600000001</v>
      </c>
      <c r="X2592" s="135">
        <f t="shared" si="1190"/>
        <v>2.2161853800000002</v>
      </c>
      <c r="Y2592" s="135">
        <f t="shared" si="1191"/>
        <v>0</v>
      </c>
      <c r="Z2592" s="148" t="str">
        <f t="shared" si="1200"/>
        <v>A+J=</v>
      </c>
      <c r="AA2592" s="140">
        <f t="shared" si="1201"/>
        <v>46650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4"/>
      <c r="DX2592" s="1"/>
      <c r="DY2592" s="1"/>
      <c r="DZ2592" s="1"/>
      <c r="EA2592" s="1"/>
      <c r="EB2592" s="1"/>
      <c r="EC2592" s="1"/>
    </row>
    <row r="2593" spans="1:133" ht="15" x14ac:dyDescent="0.2">
      <c r="A2593" s="134">
        <f t="shared" si="1193"/>
        <v>46646</v>
      </c>
      <c r="B2593" s="135">
        <f t="shared" si="1179"/>
        <v>435.54049705</v>
      </c>
      <c r="C2593" s="220">
        <f t="shared" si="1192"/>
        <v>269.78768416838074</v>
      </c>
      <c r="D2593" s="136">
        <f t="shared" si="1180"/>
        <v>6997.15</v>
      </c>
      <c r="E2593" s="137">
        <f t="shared" si="1176"/>
        <v>7036.33</v>
      </c>
      <c r="F2593" s="138">
        <f t="shared" si="1177"/>
        <v>46588</v>
      </c>
      <c r="G2593" s="139">
        <f t="shared" si="1181"/>
        <v>5.5994226220676957E-3</v>
      </c>
      <c r="H2593" s="140">
        <f t="shared" si="1198"/>
        <v>46650</v>
      </c>
      <c r="I2593" s="140">
        <f t="shared" si="1182"/>
        <v>46650</v>
      </c>
      <c r="J2593" s="141">
        <f t="shared" si="1194"/>
        <v>20</v>
      </c>
      <c r="K2593" s="141">
        <f t="shared" si="1178"/>
        <v>18</v>
      </c>
      <c r="L2593" s="8">
        <f t="shared" si="1195"/>
        <v>1.0050380699999999</v>
      </c>
      <c r="M2593" s="142">
        <f t="shared" si="1183"/>
        <v>1.00559942</v>
      </c>
      <c r="N2593" s="142">
        <f t="shared" si="1184"/>
        <v>1.5976319493929432</v>
      </c>
      <c r="O2593" s="135">
        <f t="shared" si="1185"/>
        <v>1.6056809299999999</v>
      </c>
      <c r="P2593" s="135">
        <f t="shared" si="1186"/>
        <v>433.19293961</v>
      </c>
      <c r="Q2593" s="190">
        <f t="shared" si="1199"/>
        <v>0</v>
      </c>
      <c r="R2593" s="191">
        <f t="shared" si="1196"/>
        <v>0</v>
      </c>
      <c r="S2593" s="135">
        <f t="shared" si="1187"/>
        <v>0</v>
      </c>
      <c r="T2593" s="145">
        <f t="shared" si="1197"/>
        <v>7.8600000000000003E-2</v>
      </c>
      <c r="U2593" s="143">
        <f t="shared" si="1188"/>
        <v>18</v>
      </c>
      <c r="V2593" s="143">
        <v>252</v>
      </c>
      <c r="W2593" s="142">
        <f t="shared" si="1189"/>
        <v>1.0054191960000001</v>
      </c>
      <c r="X2593" s="135">
        <f t="shared" si="1190"/>
        <v>2.3475574400000001</v>
      </c>
      <c r="Y2593" s="135">
        <f t="shared" si="1191"/>
        <v>0</v>
      </c>
      <c r="Z2593" s="148" t="str">
        <f t="shared" si="1200"/>
        <v>A+J=</v>
      </c>
      <c r="AA2593" s="140">
        <f t="shared" si="1201"/>
        <v>46650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4"/>
      <c r="DX2593" s="1"/>
      <c r="DY2593" s="1"/>
      <c r="DZ2593" s="1"/>
      <c r="EA2593" s="1"/>
      <c r="EB2593" s="1"/>
      <c r="EC2593" s="1"/>
    </row>
    <row r="2594" spans="1:133" ht="15" x14ac:dyDescent="0.2">
      <c r="A2594" s="134">
        <f t="shared" si="1193"/>
        <v>46647</v>
      </c>
      <c r="B2594" s="135">
        <f t="shared" si="1179"/>
        <v>435.79293788000001</v>
      </c>
      <c r="C2594" s="220">
        <f t="shared" si="1192"/>
        <v>269.78768416838074</v>
      </c>
      <c r="D2594" s="136">
        <f t="shared" si="1180"/>
        <v>6997.15</v>
      </c>
      <c r="E2594" s="137">
        <f t="shared" si="1176"/>
        <v>7036.33</v>
      </c>
      <c r="F2594" s="138">
        <f t="shared" si="1177"/>
        <v>46588</v>
      </c>
      <c r="G2594" s="139">
        <f t="shared" si="1181"/>
        <v>5.5994226220676957E-3</v>
      </c>
      <c r="H2594" s="140">
        <f t="shared" si="1198"/>
        <v>46650</v>
      </c>
      <c r="I2594" s="140">
        <f t="shared" si="1182"/>
        <v>46650</v>
      </c>
      <c r="J2594" s="141">
        <f t="shared" si="1194"/>
        <v>20</v>
      </c>
      <c r="K2594" s="141">
        <f t="shared" si="1178"/>
        <v>19</v>
      </c>
      <c r="L2594" s="8">
        <f t="shared" si="1195"/>
        <v>1.0053186999999999</v>
      </c>
      <c r="M2594" s="142">
        <f t="shared" si="1183"/>
        <v>1.00559942</v>
      </c>
      <c r="N2594" s="142">
        <f t="shared" si="1184"/>
        <v>1.5976319493929432</v>
      </c>
      <c r="O2594" s="135">
        <f t="shared" si="1185"/>
        <v>1.6061292700000001</v>
      </c>
      <c r="P2594" s="135">
        <f t="shared" si="1186"/>
        <v>433.31389622</v>
      </c>
      <c r="Q2594" s="190">
        <f t="shared" si="1199"/>
        <v>0</v>
      </c>
      <c r="R2594" s="191">
        <f t="shared" si="1196"/>
        <v>0</v>
      </c>
      <c r="S2594" s="135">
        <f t="shared" si="1187"/>
        <v>0</v>
      </c>
      <c r="T2594" s="145">
        <f t="shared" si="1197"/>
        <v>7.8600000000000003E-2</v>
      </c>
      <c r="U2594" s="143">
        <f t="shared" si="1188"/>
        <v>19</v>
      </c>
      <c r="V2594" s="143">
        <v>252</v>
      </c>
      <c r="W2594" s="142">
        <f t="shared" si="1189"/>
        <v>1.005721122</v>
      </c>
      <c r="X2594" s="135">
        <f t="shared" si="1190"/>
        <v>2.47904166</v>
      </c>
      <c r="Y2594" s="135">
        <f t="shared" si="1191"/>
        <v>0</v>
      </c>
      <c r="Z2594" s="148" t="str">
        <f t="shared" si="1200"/>
        <v>A+J=</v>
      </c>
      <c r="AA2594" s="140">
        <f t="shared" si="1201"/>
        <v>46650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4"/>
      <c r="DX2594" s="1"/>
      <c r="DY2594" s="1"/>
      <c r="DZ2594" s="1"/>
      <c r="EA2594" s="1"/>
      <c r="EB2594" s="1"/>
      <c r="EC2594" s="1"/>
    </row>
    <row r="2595" spans="1:133" ht="15" x14ac:dyDescent="0.2">
      <c r="A2595" s="134">
        <f t="shared" si="1193"/>
        <v>46648</v>
      </c>
      <c r="B2595" s="135">
        <f t="shared" si="1179"/>
        <v>436.04553147000001</v>
      </c>
      <c r="C2595" s="220">
        <f t="shared" si="1192"/>
        <v>269.78768416838074</v>
      </c>
      <c r="D2595" s="136">
        <f t="shared" si="1180"/>
        <v>6997.15</v>
      </c>
      <c r="E2595" s="137">
        <f t="shared" si="1176"/>
        <v>7036.33</v>
      </c>
      <c r="F2595" s="138">
        <f t="shared" si="1177"/>
        <v>46588</v>
      </c>
      <c r="G2595" s="139">
        <f t="shared" si="1181"/>
        <v>5.5994226220676957E-3</v>
      </c>
      <c r="H2595" s="140">
        <f t="shared" si="1198"/>
        <v>46650</v>
      </c>
      <c r="I2595" s="140">
        <f t="shared" si="1182"/>
        <v>46650</v>
      </c>
      <c r="J2595" s="141">
        <f t="shared" si="1194"/>
        <v>20</v>
      </c>
      <c r="K2595" s="141">
        <f t="shared" si="1178"/>
        <v>20</v>
      </c>
      <c r="L2595" s="8">
        <f t="shared" si="1195"/>
        <v>1.00559942</v>
      </c>
      <c r="M2595" s="142">
        <f t="shared" si="1183"/>
        <v>1.00559942</v>
      </c>
      <c r="N2595" s="142">
        <f t="shared" si="1184"/>
        <v>1.5976319493929432</v>
      </c>
      <c r="O2595" s="135">
        <f t="shared" si="1185"/>
        <v>1.60657776</v>
      </c>
      <c r="P2595" s="135">
        <f t="shared" si="1186"/>
        <v>433.4348933</v>
      </c>
      <c r="Q2595" s="190">
        <f t="shared" si="1199"/>
        <v>0</v>
      </c>
      <c r="R2595" s="191">
        <f t="shared" si="1196"/>
        <v>0</v>
      </c>
      <c r="S2595" s="135">
        <f t="shared" si="1187"/>
        <v>0</v>
      </c>
      <c r="T2595" s="145">
        <f t="shared" si="1197"/>
        <v>7.8600000000000003E-2</v>
      </c>
      <c r="U2595" s="143">
        <f t="shared" si="1188"/>
        <v>20</v>
      </c>
      <c r="V2595" s="143">
        <v>252</v>
      </c>
      <c r="W2595" s="142">
        <f t="shared" si="1189"/>
        <v>1.006023138</v>
      </c>
      <c r="X2595" s="135">
        <f t="shared" si="1190"/>
        <v>2.6106381700000001</v>
      </c>
      <c r="Y2595" s="135">
        <f t="shared" si="1191"/>
        <v>0</v>
      </c>
      <c r="Z2595" s="148" t="str">
        <f t="shared" si="1200"/>
        <v>A+J=</v>
      </c>
      <c r="AA2595" s="140">
        <f t="shared" si="1201"/>
        <v>46650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4"/>
      <c r="DX2595" s="1"/>
      <c r="DY2595" s="1"/>
      <c r="DZ2595" s="1"/>
      <c r="EA2595" s="1"/>
      <c r="EB2595" s="1"/>
      <c r="EC2595" s="1"/>
    </row>
    <row r="2596" spans="1:133" ht="15" x14ac:dyDescent="0.2">
      <c r="A2596" s="134">
        <f t="shared" si="1193"/>
        <v>46649</v>
      </c>
      <c r="B2596" s="135">
        <f t="shared" si="1179"/>
        <v>436.04553147000001</v>
      </c>
      <c r="C2596" s="220">
        <f t="shared" si="1192"/>
        <v>269.78768416838074</v>
      </c>
      <c r="D2596" s="136">
        <f t="shared" si="1180"/>
        <v>6997.15</v>
      </c>
      <c r="E2596" s="137">
        <f t="shared" si="1176"/>
        <v>7036.33</v>
      </c>
      <c r="F2596" s="138">
        <f t="shared" si="1177"/>
        <v>46588</v>
      </c>
      <c r="G2596" s="139">
        <f t="shared" si="1181"/>
        <v>5.5994226220676957E-3</v>
      </c>
      <c r="H2596" s="140">
        <f t="shared" si="1198"/>
        <v>46650</v>
      </c>
      <c r="I2596" s="140">
        <f t="shared" si="1182"/>
        <v>46650</v>
      </c>
      <c r="J2596" s="141">
        <f t="shared" si="1194"/>
        <v>20</v>
      </c>
      <c r="K2596" s="141">
        <f t="shared" si="1178"/>
        <v>20</v>
      </c>
      <c r="L2596" s="8">
        <f t="shared" si="1195"/>
        <v>1.00559942</v>
      </c>
      <c r="M2596" s="142">
        <f t="shared" si="1183"/>
        <v>1.00559942</v>
      </c>
      <c r="N2596" s="142">
        <f t="shared" si="1184"/>
        <v>1.5976319493929432</v>
      </c>
      <c r="O2596" s="135">
        <f t="shared" si="1185"/>
        <v>1.60657776</v>
      </c>
      <c r="P2596" s="135">
        <f t="shared" si="1186"/>
        <v>433.4348933</v>
      </c>
      <c r="Q2596" s="190">
        <f t="shared" si="1199"/>
        <v>0</v>
      </c>
      <c r="R2596" s="191">
        <f t="shared" si="1196"/>
        <v>0</v>
      </c>
      <c r="S2596" s="135">
        <f t="shared" si="1187"/>
        <v>0</v>
      </c>
      <c r="T2596" s="145">
        <f t="shared" si="1197"/>
        <v>7.8600000000000003E-2</v>
      </c>
      <c r="U2596" s="143">
        <f t="shared" si="1188"/>
        <v>20</v>
      </c>
      <c r="V2596" s="143">
        <v>252</v>
      </c>
      <c r="W2596" s="142">
        <f t="shared" si="1189"/>
        <v>1.006023138</v>
      </c>
      <c r="X2596" s="135">
        <f t="shared" si="1190"/>
        <v>2.6106381700000001</v>
      </c>
      <c r="Y2596" s="135">
        <f t="shared" si="1191"/>
        <v>0</v>
      </c>
      <c r="Z2596" s="148" t="str">
        <f t="shared" si="1200"/>
        <v>A+J=</v>
      </c>
      <c r="AA2596" s="140">
        <f t="shared" si="1201"/>
        <v>46650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4"/>
      <c r="DX2596" s="1"/>
      <c r="DY2596" s="1"/>
      <c r="DZ2596" s="1"/>
      <c r="EA2596" s="1"/>
      <c r="EB2596" s="1"/>
      <c r="EC2596" s="1"/>
    </row>
    <row r="2597" spans="1:133" ht="15" x14ac:dyDescent="0.2">
      <c r="A2597" s="134">
        <f t="shared" si="1193"/>
        <v>46650</v>
      </c>
      <c r="B2597" s="135">
        <f t="shared" si="1179"/>
        <v>436.04553147000001</v>
      </c>
      <c r="C2597" s="220">
        <f t="shared" si="1192"/>
        <v>269.78768416838074</v>
      </c>
      <c r="D2597" s="136">
        <f t="shared" si="1180"/>
        <v>6997.15</v>
      </c>
      <c r="E2597" s="137">
        <f t="shared" si="1176"/>
        <v>7036.33</v>
      </c>
      <c r="F2597" s="138">
        <f t="shared" si="1177"/>
        <v>46588</v>
      </c>
      <c r="G2597" s="139">
        <f t="shared" si="1181"/>
        <v>5.5994226220676957E-3</v>
      </c>
      <c r="H2597" s="140">
        <f t="shared" si="1198"/>
        <v>46680</v>
      </c>
      <c r="I2597" s="140">
        <f t="shared" si="1182"/>
        <v>46650</v>
      </c>
      <c r="J2597" s="141">
        <f t="shared" si="1194"/>
        <v>20</v>
      </c>
      <c r="K2597" s="141">
        <f t="shared" si="1178"/>
        <v>20</v>
      </c>
      <c r="L2597" s="8">
        <f t="shared" si="1195"/>
        <v>1.00559942</v>
      </c>
      <c r="M2597" s="142">
        <f t="shared" si="1183"/>
        <v>1.00559942</v>
      </c>
      <c r="N2597" s="142">
        <f t="shared" si="1184"/>
        <v>1.5976319493929432</v>
      </c>
      <c r="O2597" s="135">
        <f t="shared" si="1185"/>
        <v>1.60657776</v>
      </c>
      <c r="P2597" s="135">
        <f t="shared" si="1186"/>
        <v>433.4348933</v>
      </c>
      <c r="Q2597" s="190">
        <f t="shared" si="1199"/>
        <v>85</v>
      </c>
      <c r="R2597" s="191">
        <f t="shared" si="1196"/>
        <v>4.2901732915106162E-2</v>
      </c>
      <c r="S2597" s="135">
        <f t="shared" si="1187"/>
        <v>18.595108020000001</v>
      </c>
      <c r="T2597" s="145">
        <f t="shared" si="1197"/>
        <v>7.8600000000000003E-2</v>
      </c>
      <c r="U2597" s="143">
        <f t="shared" si="1188"/>
        <v>20</v>
      </c>
      <c r="V2597" s="143">
        <v>252</v>
      </c>
      <c r="W2597" s="142">
        <f t="shared" si="1189"/>
        <v>1.006023138</v>
      </c>
      <c r="X2597" s="135">
        <f t="shared" si="1190"/>
        <v>2.6106381700000001</v>
      </c>
      <c r="Y2597" s="135">
        <f t="shared" si="1191"/>
        <v>21.205746190000003</v>
      </c>
      <c r="Z2597" s="148" t="str">
        <f t="shared" si="1200"/>
        <v>A+J=</v>
      </c>
      <c r="AA2597" s="140">
        <f t="shared" si="1201"/>
        <v>46650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4"/>
      <c r="DX2597" s="1"/>
      <c r="DY2597" s="1"/>
      <c r="DZ2597" s="1"/>
      <c r="EA2597" s="1"/>
      <c r="EB2597" s="1"/>
      <c r="EC2597" s="1"/>
    </row>
    <row r="2598" spans="1:133" ht="15" x14ac:dyDescent="0.2">
      <c r="A2598" s="134">
        <f t="shared" si="1193"/>
        <v>46651</v>
      </c>
      <c r="B2598" s="135">
        <f t="shared" si="1179"/>
        <v>415.07471085999998</v>
      </c>
      <c r="C2598" s="220">
        <f t="shared" si="1192"/>
        <v>258.21332500384204</v>
      </c>
      <c r="D2598" s="136">
        <f t="shared" si="1180"/>
        <v>6997.15</v>
      </c>
      <c r="E2598" s="137">
        <f t="shared" si="1176"/>
        <v>7036.33</v>
      </c>
      <c r="F2598" s="138">
        <f t="shared" si="1177"/>
        <v>46619</v>
      </c>
      <c r="G2598" s="139">
        <f t="shared" si="1181"/>
        <v>5.5994226220676957E-3</v>
      </c>
      <c r="H2598" s="140">
        <f t="shared" si="1198"/>
        <v>46680</v>
      </c>
      <c r="I2598" s="140">
        <f t="shared" si="1182"/>
        <v>46680</v>
      </c>
      <c r="J2598" s="141">
        <f t="shared" si="1194"/>
        <v>21</v>
      </c>
      <c r="K2598" s="141">
        <f t="shared" si="1178"/>
        <v>1</v>
      </c>
      <c r="L2598" s="8">
        <f t="shared" si="1195"/>
        <v>1.0002659300000001</v>
      </c>
      <c r="M2598" s="142">
        <f t="shared" si="1183"/>
        <v>1.00559942</v>
      </c>
      <c r="N2598" s="142">
        <f t="shared" si="1184"/>
        <v>1.606577761683013</v>
      </c>
      <c r="O2598" s="135">
        <f t="shared" si="1185"/>
        <v>1.6070049900000001</v>
      </c>
      <c r="P2598" s="135">
        <f t="shared" si="1186"/>
        <v>414.95010176</v>
      </c>
      <c r="Q2598" s="190">
        <f t="shared" si="1199"/>
        <v>0</v>
      </c>
      <c r="R2598" s="191">
        <f t="shared" si="1196"/>
        <v>0</v>
      </c>
      <c r="S2598" s="135">
        <f t="shared" si="1187"/>
        <v>0</v>
      </c>
      <c r="T2598" s="145">
        <f t="shared" si="1197"/>
        <v>7.8600000000000003E-2</v>
      </c>
      <c r="U2598" s="143">
        <f t="shared" si="1188"/>
        <v>1</v>
      </c>
      <c r="V2598" s="143">
        <v>252</v>
      </c>
      <c r="W2598" s="142">
        <f t="shared" si="1189"/>
        <v>1.0003002990000001</v>
      </c>
      <c r="X2598" s="135">
        <f t="shared" si="1190"/>
        <v>0.1246091</v>
      </c>
      <c r="Y2598" s="135">
        <f t="shared" si="1191"/>
        <v>0</v>
      </c>
      <c r="Z2598" s="148" t="str">
        <f t="shared" si="1200"/>
        <v>A+J=</v>
      </c>
      <c r="AA2598" s="140">
        <f t="shared" si="1201"/>
        <v>46680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4"/>
      <c r="DX2598" s="1"/>
      <c r="DY2598" s="1"/>
      <c r="DZ2598" s="1"/>
      <c r="EA2598" s="1"/>
      <c r="EB2598" s="1"/>
      <c r="EC2598" s="1"/>
    </row>
    <row r="2599" spans="1:133" ht="15" x14ac:dyDescent="0.2">
      <c r="A2599" s="134">
        <f t="shared" si="1193"/>
        <v>46652</v>
      </c>
      <c r="B2599" s="135">
        <f t="shared" si="1179"/>
        <v>415.30977064000001</v>
      </c>
      <c r="C2599" s="220">
        <f t="shared" si="1192"/>
        <v>258.21332500384204</v>
      </c>
      <c r="D2599" s="136">
        <f t="shared" si="1180"/>
        <v>6997.15</v>
      </c>
      <c r="E2599" s="137">
        <f t="shared" si="1176"/>
        <v>7036.33</v>
      </c>
      <c r="F2599" s="138">
        <f t="shared" si="1177"/>
        <v>46619</v>
      </c>
      <c r="G2599" s="139">
        <f t="shared" si="1181"/>
        <v>5.5994226220676957E-3</v>
      </c>
      <c r="H2599" s="140">
        <f t="shared" si="1198"/>
        <v>46680</v>
      </c>
      <c r="I2599" s="140">
        <f t="shared" si="1182"/>
        <v>46680</v>
      </c>
      <c r="J2599" s="141">
        <f t="shared" si="1194"/>
        <v>21</v>
      </c>
      <c r="K2599" s="141">
        <f t="shared" si="1178"/>
        <v>2</v>
      </c>
      <c r="L2599" s="8">
        <f t="shared" si="1195"/>
        <v>1.00053193</v>
      </c>
      <c r="M2599" s="142">
        <f t="shared" si="1183"/>
        <v>1.00559942</v>
      </c>
      <c r="N2599" s="142">
        <f t="shared" si="1184"/>
        <v>1.606577761683013</v>
      </c>
      <c r="O2599" s="135">
        <f t="shared" si="1185"/>
        <v>1.6074323399999999</v>
      </c>
      <c r="P2599" s="135">
        <f t="shared" si="1186"/>
        <v>415.06044923000002</v>
      </c>
      <c r="Q2599" s="190">
        <f t="shared" si="1199"/>
        <v>0</v>
      </c>
      <c r="R2599" s="191">
        <f t="shared" si="1196"/>
        <v>0</v>
      </c>
      <c r="S2599" s="135">
        <f t="shared" si="1187"/>
        <v>0</v>
      </c>
      <c r="T2599" s="145">
        <f t="shared" si="1197"/>
        <v>7.8600000000000003E-2</v>
      </c>
      <c r="U2599" s="143">
        <f t="shared" si="1188"/>
        <v>2</v>
      </c>
      <c r="V2599" s="143">
        <v>252</v>
      </c>
      <c r="W2599" s="142">
        <f t="shared" si="1189"/>
        <v>1.0006006869999999</v>
      </c>
      <c r="X2599" s="135">
        <f t="shared" si="1190"/>
        <v>0.24932140999999999</v>
      </c>
      <c r="Y2599" s="135">
        <f t="shared" si="1191"/>
        <v>0</v>
      </c>
      <c r="Z2599" s="148" t="str">
        <f t="shared" si="1200"/>
        <v>A+J=</v>
      </c>
      <c r="AA2599" s="140">
        <f t="shared" si="1201"/>
        <v>46680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4"/>
      <c r="DX2599" s="1"/>
      <c r="DY2599" s="1"/>
      <c r="DZ2599" s="1"/>
      <c r="EA2599" s="1"/>
      <c r="EB2599" s="1"/>
      <c r="EC2599" s="1"/>
    </row>
    <row r="2600" spans="1:133" ht="15" x14ac:dyDescent="0.2">
      <c r="A2600" s="134">
        <f t="shared" si="1193"/>
        <v>46653</v>
      </c>
      <c r="B2600" s="135">
        <f t="shared" si="1179"/>
        <v>415.54496551</v>
      </c>
      <c r="C2600" s="220">
        <f t="shared" si="1192"/>
        <v>258.21332500384204</v>
      </c>
      <c r="D2600" s="136">
        <f t="shared" si="1180"/>
        <v>6997.15</v>
      </c>
      <c r="E2600" s="137">
        <f t="shared" si="1176"/>
        <v>7036.33</v>
      </c>
      <c r="F2600" s="138">
        <f t="shared" si="1177"/>
        <v>46619</v>
      </c>
      <c r="G2600" s="139">
        <f t="shared" si="1181"/>
        <v>5.5994226220676957E-3</v>
      </c>
      <c r="H2600" s="140">
        <f t="shared" si="1198"/>
        <v>46680</v>
      </c>
      <c r="I2600" s="140">
        <f t="shared" si="1182"/>
        <v>46680</v>
      </c>
      <c r="J2600" s="141">
        <f t="shared" si="1194"/>
        <v>21</v>
      </c>
      <c r="K2600" s="141">
        <f t="shared" si="1178"/>
        <v>3</v>
      </c>
      <c r="L2600" s="8">
        <f t="shared" si="1195"/>
        <v>1.0007980000000001</v>
      </c>
      <c r="M2600" s="142">
        <f t="shared" si="1183"/>
        <v>1.00559942</v>
      </c>
      <c r="N2600" s="142">
        <f t="shared" si="1184"/>
        <v>1.606577761683013</v>
      </c>
      <c r="O2600" s="135">
        <f t="shared" si="1185"/>
        <v>1.6078598099999999</v>
      </c>
      <c r="P2600" s="135">
        <f t="shared" si="1186"/>
        <v>415.17082768</v>
      </c>
      <c r="Q2600" s="190">
        <f t="shared" si="1199"/>
        <v>0</v>
      </c>
      <c r="R2600" s="191">
        <f t="shared" si="1196"/>
        <v>0</v>
      </c>
      <c r="S2600" s="135">
        <f t="shared" si="1187"/>
        <v>0</v>
      </c>
      <c r="T2600" s="145">
        <f t="shared" si="1197"/>
        <v>7.8600000000000003E-2</v>
      </c>
      <c r="U2600" s="143">
        <f t="shared" si="1188"/>
        <v>3</v>
      </c>
      <c r="V2600" s="143">
        <v>252</v>
      </c>
      <c r="W2600" s="142">
        <f t="shared" si="1189"/>
        <v>1.000901166</v>
      </c>
      <c r="X2600" s="135">
        <f t="shared" si="1190"/>
        <v>0.37413783</v>
      </c>
      <c r="Y2600" s="135">
        <f t="shared" si="1191"/>
        <v>0</v>
      </c>
      <c r="Z2600" s="148" t="str">
        <f t="shared" si="1200"/>
        <v>A+J=</v>
      </c>
      <c r="AA2600" s="140">
        <f t="shared" si="1201"/>
        <v>46680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4"/>
      <c r="DX2600" s="1"/>
      <c r="DY2600" s="1"/>
      <c r="DZ2600" s="1"/>
      <c r="EA2600" s="1"/>
      <c r="EB2600" s="1"/>
      <c r="EC2600" s="1"/>
    </row>
    <row r="2601" spans="1:133" ht="15" x14ac:dyDescent="0.2">
      <c r="A2601" s="134">
        <f t="shared" si="1193"/>
        <v>46654</v>
      </c>
      <c r="B2601" s="135">
        <f t="shared" si="1179"/>
        <v>415.78029035000003</v>
      </c>
      <c r="C2601" s="220">
        <f t="shared" si="1192"/>
        <v>258.21332500384204</v>
      </c>
      <c r="D2601" s="136">
        <f t="shared" si="1180"/>
        <v>6997.15</v>
      </c>
      <c r="E2601" s="137">
        <f t="shared" si="1176"/>
        <v>7036.33</v>
      </c>
      <c r="F2601" s="138">
        <f t="shared" si="1177"/>
        <v>46619</v>
      </c>
      <c r="G2601" s="139">
        <f t="shared" si="1181"/>
        <v>5.5994226220676957E-3</v>
      </c>
      <c r="H2601" s="140">
        <f t="shared" si="1198"/>
        <v>46680</v>
      </c>
      <c r="I2601" s="140">
        <f t="shared" si="1182"/>
        <v>46680</v>
      </c>
      <c r="J2601" s="141">
        <f t="shared" si="1194"/>
        <v>21</v>
      </c>
      <c r="K2601" s="141">
        <f t="shared" si="1178"/>
        <v>4</v>
      </c>
      <c r="L2601" s="8">
        <f t="shared" si="1195"/>
        <v>1.00106414</v>
      </c>
      <c r="M2601" s="142">
        <f t="shared" si="1183"/>
        <v>1.00559942</v>
      </c>
      <c r="N2601" s="142">
        <f t="shared" si="1184"/>
        <v>1.606577761683013</v>
      </c>
      <c r="O2601" s="135">
        <f t="shared" si="1185"/>
        <v>1.6082873799999999</v>
      </c>
      <c r="P2601" s="135">
        <f t="shared" si="1186"/>
        <v>415.28123195000001</v>
      </c>
      <c r="Q2601" s="190">
        <f t="shared" si="1199"/>
        <v>0</v>
      </c>
      <c r="R2601" s="191">
        <f t="shared" si="1196"/>
        <v>0</v>
      </c>
      <c r="S2601" s="135">
        <f t="shared" si="1187"/>
        <v>0</v>
      </c>
      <c r="T2601" s="145">
        <f t="shared" si="1197"/>
        <v>7.8600000000000003E-2</v>
      </c>
      <c r="U2601" s="143">
        <f t="shared" si="1188"/>
        <v>4</v>
      </c>
      <c r="V2601" s="143">
        <v>252</v>
      </c>
      <c r="W2601" s="142">
        <f t="shared" si="1189"/>
        <v>1.0012017360000001</v>
      </c>
      <c r="X2601" s="135">
        <f t="shared" si="1190"/>
        <v>0.49905840000000001</v>
      </c>
      <c r="Y2601" s="135">
        <f t="shared" si="1191"/>
        <v>0</v>
      </c>
      <c r="Z2601" s="148" t="str">
        <f t="shared" si="1200"/>
        <v>A+J=</v>
      </c>
      <c r="AA2601" s="140">
        <f t="shared" si="1201"/>
        <v>46680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4"/>
      <c r="DX2601" s="1"/>
      <c r="DY2601" s="1"/>
      <c r="DZ2601" s="1"/>
      <c r="EA2601" s="1"/>
      <c r="EB2601" s="1"/>
      <c r="EC2601" s="1"/>
    </row>
    <row r="2602" spans="1:133" ht="15" x14ac:dyDescent="0.2">
      <c r="A2602" s="134">
        <f t="shared" si="1193"/>
        <v>46655</v>
      </c>
      <c r="B2602" s="135">
        <f t="shared" si="1179"/>
        <v>416.01575214999997</v>
      </c>
      <c r="C2602" s="220">
        <f t="shared" si="1192"/>
        <v>258.21332500384204</v>
      </c>
      <c r="D2602" s="136">
        <f t="shared" si="1180"/>
        <v>6997.15</v>
      </c>
      <c r="E2602" s="137">
        <f t="shared" ref="E2602:E2665" si="1202">IF($K2602=1,VLOOKUP($A2601,$AO$10:$AS$131,4),E2601)</f>
        <v>7036.33</v>
      </c>
      <c r="F2602" s="138">
        <f t="shared" ref="F2602:F2665" si="1203">IF($K2602=1,VLOOKUP($A2601,$AO$10:$AS$131,5),F2601)</f>
        <v>46619</v>
      </c>
      <c r="G2602" s="139">
        <f t="shared" si="1181"/>
        <v>5.5994226220676957E-3</v>
      </c>
      <c r="H2602" s="140">
        <f t="shared" si="1198"/>
        <v>46680</v>
      </c>
      <c r="I2602" s="140">
        <f t="shared" si="1182"/>
        <v>46680</v>
      </c>
      <c r="J2602" s="141">
        <f t="shared" si="1194"/>
        <v>21</v>
      </c>
      <c r="K2602" s="141">
        <f t="shared" si="1178"/>
        <v>5</v>
      </c>
      <c r="L2602" s="8">
        <f t="shared" si="1195"/>
        <v>1.0013303600000001</v>
      </c>
      <c r="M2602" s="142">
        <f t="shared" si="1183"/>
        <v>1.00559942</v>
      </c>
      <c r="N2602" s="142">
        <f t="shared" si="1184"/>
        <v>1.606577761683013</v>
      </c>
      <c r="O2602" s="135">
        <f t="shared" si="1185"/>
        <v>1.6087150800000001</v>
      </c>
      <c r="P2602" s="135">
        <f t="shared" si="1186"/>
        <v>415.39166978999998</v>
      </c>
      <c r="Q2602" s="190">
        <f t="shared" si="1199"/>
        <v>0</v>
      </c>
      <c r="R2602" s="191">
        <f t="shared" si="1196"/>
        <v>0</v>
      </c>
      <c r="S2602" s="135">
        <f t="shared" si="1187"/>
        <v>0</v>
      </c>
      <c r="T2602" s="145">
        <f t="shared" si="1197"/>
        <v>7.8600000000000003E-2</v>
      </c>
      <c r="U2602" s="143">
        <f t="shared" si="1188"/>
        <v>5</v>
      </c>
      <c r="V2602" s="143">
        <v>252</v>
      </c>
      <c r="W2602" s="142">
        <f t="shared" si="1189"/>
        <v>1.0015023949999999</v>
      </c>
      <c r="X2602" s="135">
        <f t="shared" si="1190"/>
        <v>0.62408235999999995</v>
      </c>
      <c r="Y2602" s="135">
        <f t="shared" si="1191"/>
        <v>0</v>
      </c>
      <c r="Z2602" s="148" t="str">
        <f t="shared" si="1200"/>
        <v>A+J=</v>
      </c>
      <c r="AA2602" s="140">
        <f t="shared" si="1201"/>
        <v>46680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4"/>
      <c r="DX2602" s="1"/>
      <c r="DY2602" s="1"/>
      <c r="DZ2602" s="1"/>
      <c r="EA2602" s="1"/>
      <c r="EB2602" s="1"/>
      <c r="EC2602" s="1"/>
    </row>
    <row r="2603" spans="1:133" ht="15" x14ac:dyDescent="0.2">
      <c r="A2603" s="134">
        <f t="shared" si="1193"/>
        <v>46656</v>
      </c>
      <c r="B2603" s="135">
        <f t="shared" si="1179"/>
        <v>416.01575214999997</v>
      </c>
      <c r="C2603" s="220">
        <f t="shared" si="1192"/>
        <v>258.21332500384204</v>
      </c>
      <c r="D2603" s="136">
        <f t="shared" si="1180"/>
        <v>6997.15</v>
      </c>
      <c r="E2603" s="137">
        <f t="shared" si="1202"/>
        <v>7036.33</v>
      </c>
      <c r="F2603" s="138">
        <f t="shared" si="1203"/>
        <v>46619</v>
      </c>
      <c r="G2603" s="139">
        <f t="shared" si="1181"/>
        <v>5.5994226220676957E-3</v>
      </c>
      <c r="H2603" s="140">
        <f t="shared" si="1198"/>
        <v>46680</v>
      </c>
      <c r="I2603" s="140">
        <f t="shared" si="1182"/>
        <v>46680</v>
      </c>
      <c r="J2603" s="141">
        <f t="shared" si="1194"/>
        <v>21</v>
      </c>
      <c r="K2603" s="141">
        <f t="shared" si="1178"/>
        <v>5</v>
      </c>
      <c r="L2603" s="8">
        <f t="shared" si="1195"/>
        <v>1.0013303600000001</v>
      </c>
      <c r="M2603" s="142">
        <f t="shared" si="1183"/>
        <v>1.00559942</v>
      </c>
      <c r="N2603" s="142">
        <f t="shared" si="1184"/>
        <v>1.606577761683013</v>
      </c>
      <c r="O2603" s="135">
        <f t="shared" si="1185"/>
        <v>1.6087150800000001</v>
      </c>
      <c r="P2603" s="135">
        <f t="shared" si="1186"/>
        <v>415.39166978999998</v>
      </c>
      <c r="Q2603" s="190">
        <f t="shared" si="1199"/>
        <v>0</v>
      </c>
      <c r="R2603" s="191">
        <f t="shared" si="1196"/>
        <v>0</v>
      </c>
      <c r="S2603" s="135">
        <f t="shared" si="1187"/>
        <v>0</v>
      </c>
      <c r="T2603" s="145">
        <f t="shared" si="1197"/>
        <v>7.8600000000000003E-2</v>
      </c>
      <c r="U2603" s="143">
        <f t="shared" si="1188"/>
        <v>5</v>
      </c>
      <c r="V2603" s="143">
        <v>252</v>
      </c>
      <c r="W2603" s="142">
        <f t="shared" si="1189"/>
        <v>1.0015023949999999</v>
      </c>
      <c r="X2603" s="135">
        <f t="shared" si="1190"/>
        <v>0.62408235999999995</v>
      </c>
      <c r="Y2603" s="135">
        <f t="shared" si="1191"/>
        <v>0</v>
      </c>
      <c r="Z2603" s="148" t="str">
        <f t="shared" si="1200"/>
        <v>A+J=</v>
      </c>
      <c r="AA2603" s="140">
        <f t="shared" si="1201"/>
        <v>46680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4"/>
      <c r="DX2603" s="1"/>
      <c r="DY2603" s="1"/>
      <c r="DZ2603" s="1"/>
      <c r="EA2603" s="1"/>
      <c r="EB2603" s="1"/>
      <c r="EC2603" s="1"/>
    </row>
    <row r="2604" spans="1:133" ht="15" x14ac:dyDescent="0.2">
      <c r="A2604" s="134">
        <f t="shared" si="1193"/>
        <v>46657</v>
      </c>
      <c r="B2604" s="135">
        <f t="shared" si="1179"/>
        <v>416.01575214999997</v>
      </c>
      <c r="C2604" s="220">
        <f t="shared" si="1192"/>
        <v>258.21332500384204</v>
      </c>
      <c r="D2604" s="136">
        <f t="shared" si="1180"/>
        <v>6997.15</v>
      </c>
      <c r="E2604" s="137">
        <f t="shared" si="1202"/>
        <v>7036.33</v>
      </c>
      <c r="F2604" s="138">
        <f t="shared" si="1203"/>
        <v>46619</v>
      </c>
      <c r="G2604" s="139">
        <f t="shared" si="1181"/>
        <v>5.5994226220676957E-3</v>
      </c>
      <c r="H2604" s="140">
        <f t="shared" si="1198"/>
        <v>46680</v>
      </c>
      <c r="I2604" s="140">
        <f t="shared" si="1182"/>
        <v>46680</v>
      </c>
      <c r="J2604" s="141">
        <f t="shared" si="1194"/>
        <v>21</v>
      </c>
      <c r="K2604" s="141">
        <f t="shared" si="1178"/>
        <v>5</v>
      </c>
      <c r="L2604" s="8">
        <f t="shared" si="1195"/>
        <v>1.0013303600000001</v>
      </c>
      <c r="M2604" s="142">
        <f t="shared" si="1183"/>
        <v>1.00559942</v>
      </c>
      <c r="N2604" s="142">
        <f t="shared" si="1184"/>
        <v>1.606577761683013</v>
      </c>
      <c r="O2604" s="135">
        <f t="shared" si="1185"/>
        <v>1.6087150800000001</v>
      </c>
      <c r="P2604" s="135">
        <f t="shared" si="1186"/>
        <v>415.39166978999998</v>
      </c>
      <c r="Q2604" s="190">
        <f t="shared" si="1199"/>
        <v>0</v>
      </c>
      <c r="R2604" s="191">
        <f t="shared" si="1196"/>
        <v>0</v>
      </c>
      <c r="S2604" s="135">
        <f t="shared" si="1187"/>
        <v>0</v>
      </c>
      <c r="T2604" s="145">
        <f t="shared" si="1197"/>
        <v>7.8600000000000003E-2</v>
      </c>
      <c r="U2604" s="143">
        <f t="shared" si="1188"/>
        <v>5</v>
      </c>
      <c r="V2604" s="143">
        <v>252</v>
      </c>
      <c r="W2604" s="142">
        <f t="shared" si="1189"/>
        <v>1.0015023949999999</v>
      </c>
      <c r="X2604" s="135">
        <f t="shared" si="1190"/>
        <v>0.62408235999999995</v>
      </c>
      <c r="Y2604" s="135">
        <f t="shared" si="1191"/>
        <v>0</v>
      </c>
      <c r="Z2604" s="148" t="str">
        <f t="shared" si="1200"/>
        <v>A+J=</v>
      </c>
      <c r="AA2604" s="140">
        <f t="shared" si="1201"/>
        <v>46680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4"/>
      <c r="DX2604" s="1"/>
      <c r="DY2604" s="1"/>
      <c r="DZ2604" s="1"/>
      <c r="EA2604" s="1"/>
      <c r="EB2604" s="1"/>
      <c r="EC2604" s="1"/>
    </row>
    <row r="2605" spans="1:133" ht="15" x14ac:dyDescent="0.2">
      <c r="A2605" s="134">
        <f t="shared" si="1193"/>
        <v>46658</v>
      </c>
      <c r="B2605" s="135">
        <f t="shared" si="1179"/>
        <v>416.25134403999999</v>
      </c>
      <c r="C2605" s="220">
        <f t="shared" si="1192"/>
        <v>258.21332500384204</v>
      </c>
      <c r="D2605" s="136">
        <f t="shared" si="1180"/>
        <v>6997.15</v>
      </c>
      <c r="E2605" s="137">
        <f t="shared" si="1202"/>
        <v>7036.33</v>
      </c>
      <c r="F2605" s="138">
        <f t="shared" si="1203"/>
        <v>46619</v>
      </c>
      <c r="G2605" s="139">
        <f t="shared" si="1181"/>
        <v>5.5994226220676957E-3</v>
      </c>
      <c r="H2605" s="140">
        <f t="shared" si="1198"/>
        <v>46680</v>
      </c>
      <c r="I2605" s="140">
        <f t="shared" si="1182"/>
        <v>46680</v>
      </c>
      <c r="J2605" s="141">
        <f t="shared" si="1194"/>
        <v>21</v>
      </c>
      <c r="K2605" s="141">
        <f t="shared" si="1178"/>
        <v>6</v>
      </c>
      <c r="L2605" s="8">
        <f t="shared" si="1195"/>
        <v>1.00159664</v>
      </c>
      <c r="M2605" s="142">
        <f t="shared" si="1183"/>
        <v>1.00559942</v>
      </c>
      <c r="N2605" s="142">
        <f t="shared" si="1184"/>
        <v>1.606577761683013</v>
      </c>
      <c r="O2605" s="135">
        <f t="shared" si="1185"/>
        <v>1.6091428800000001</v>
      </c>
      <c r="P2605" s="135">
        <f t="shared" si="1186"/>
        <v>415.50213344999997</v>
      </c>
      <c r="Q2605" s="190">
        <f t="shared" si="1199"/>
        <v>0</v>
      </c>
      <c r="R2605" s="191">
        <f t="shared" si="1196"/>
        <v>0</v>
      </c>
      <c r="S2605" s="135">
        <f t="shared" si="1187"/>
        <v>0</v>
      </c>
      <c r="T2605" s="145">
        <f t="shared" si="1197"/>
        <v>7.8600000000000003E-2</v>
      </c>
      <c r="U2605" s="143">
        <f t="shared" si="1188"/>
        <v>6</v>
      </c>
      <c r="V2605" s="143">
        <v>252</v>
      </c>
      <c r="W2605" s="142">
        <f t="shared" si="1189"/>
        <v>1.001803145</v>
      </c>
      <c r="X2605" s="135">
        <f t="shared" si="1190"/>
        <v>0.74921059000000001</v>
      </c>
      <c r="Y2605" s="135">
        <f t="shared" si="1191"/>
        <v>0</v>
      </c>
      <c r="Z2605" s="148" t="str">
        <f t="shared" si="1200"/>
        <v>A+J=</v>
      </c>
      <c r="AA2605" s="140">
        <f t="shared" si="1201"/>
        <v>46680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4"/>
      <c r="DX2605" s="1"/>
      <c r="DY2605" s="1"/>
      <c r="DZ2605" s="1"/>
      <c r="EA2605" s="1"/>
      <c r="EB2605" s="1"/>
      <c r="EC2605" s="1"/>
    </row>
    <row r="2606" spans="1:133" ht="15" x14ac:dyDescent="0.2">
      <c r="A2606" s="134">
        <f t="shared" si="1193"/>
        <v>46659</v>
      </c>
      <c r="B2606" s="135">
        <f t="shared" si="1179"/>
        <v>416.48707340999999</v>
      </c>
      <c r="C2606" s="220">
        <f t="shared" si="1192"/>
        <v>258.21332500384204</v>
      </c>
      <c r="D2606" s="136">
        <f t="shared" si="1180"/>
        <v>6997.15</v>
      </c>
      <c r="E2606" s="137">
        <f t="shared" si="1202"/>
        <v>7036.33</v>
      </c>
      <c r="F2606" s="138">
        <f t="shared" si="1203"/>
        <v>46619</v>
      </c>
      <c r="G2606" s="139">
        <f t="shared" si="1181"/>
        <v>5.5994226220676957E-3</v>
      </c>
      <c r="H2606" s="140">
        <f t="shared" si="1198"/>
        <v>46680</v>
      </c>
      <c r="I2606" s="140">
        <f t="shared" si="1182"/>
        <v>46680</v>
      </c>
      <c r="J2606" s="141">
        <f t="shared" si="1194"/>
        <v>21</v>
      </c>
      <c r="K2606" s="141">
        <f t="shared" ref="K2606:K2669" si="1204">(J2606-(NETWORKDAYS(A2606,I2606,AD$148:AD$502)-1))</f>
        <v>7</v>
      </c>
      <c r="L2606" s="8">
        <f t="shared" si="1195"/>
        <v>1.0018629999999999</v>
      </c>
      <c r="M2606" s="142">
        <f t="shared" si="1183"/>
        <v>1.00559942</v>
      </c>
      <c r="N2606" s="142">
        <f t="shared" si="1184"/>
        <v>1.606577761683013</v>
      </c>
      <c r="O2606" s="135">
        <f t="shared" si="1185"/>
        <v>1.6095708099999999</v>
      </c>
      <c r="P2606" s="135">
        <f t="shared" si="1186"/>
        <v>415.61263066999999</v>
      </c>
      <c r="Q2606" s="190">
        <f t="shared" si="1199"/>
        <v>0</v>
      </c>
      <c r="R2606" s="191">
        <f t="shared" si="1196"/>
        <v>0</v>
      </c>
      <c r="S2606" s="135">
        <f t="shared" si="1187"/>
        <v>0</v>
      </c>
      <c r="T2606" s="145">
        <f t="shared" si="1197"/>
        <v>7.8600000000000003E-2</v>
      </c>
      <c r="U2606" s="143">
        <f t="shared" si="1188"/>
        <v>7</v>
      </c>
      <c r="V2606" s="143">
        <v>252</v>
      </c>
      <c r="W2606" s="142">
        <f t="shared" si="1189"/>
        <v>1.002103985</v>
      </c>
      <c r="X2606" s="135">
        <f t="shared" si="1190"/>
        <v>0.87444274</v>
      </c>
      <c r="Y2606" s="135">
        <f t="shared" si="1191"/>
        <v>0</v>
      </c>
      <c r="Z2606" s="148" t="str">
        <f t="shared" si="1200"/>
        <v>A+J=</v>
      </c>
      <c r="AA2606" s="140">
        <f t="shared" si="1201"/>
        <v>46680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4"/>
      <c r="DX2606" s="1"/>
      <c r="DY2606" s="1"/>
      <c r="DZ2606" s="1"/>
      <c r="EA2606" s="1"/>
      <c r="EB2606" s="1"/>
      <c r="EC2606" s="1"/>
    </row>
    <row r="2607" spans="1:133" ht="15" x14ac:dyDescent="0.2">
      <c r="A2607" s="134">
        <f t="shared" si="1193"/>
        <v>46660</v>
      </c>
      <c r="B2607" s="135">
        <f t="shared" si="1179"/>
        <v>416.72293298000005</v>
      </c>
      <c r="C2607" s="220">
        <f t="shared" si="1192"/>
        <v>258.21332500384204</v>
      </c>
      <c r="D2607" s="136">
        <f t="shared" si="1180"/>
        <v>6997.15</v>
      </c>
      <c r="E2607" s="137">
        <f t="shared" si="1202"/>
        <v>7036.33</v>
      </c>
      <c r="F2607" s="138">
        <f t="shared" si="1203"/>
        <v>46619</v>
      </c>
      <c r="G2607" s="139">
        <f t="shared" si="1181"/>
        <v>5.5994226220676957E-3</v>
      </c>
      <c r="H2607" s="140">
        <f t="shared" si="1198"/>
        <v>46680</v>
      </c>
      <c r="I2607" s="140">
        <f t="shared" si="1182"/>
        <v>46680</v>
      </c>
      <c r="J2607" s="141">
        <f t="shared" si="1194"/>
        <v>21</v>
      </c>
      <c r="K2607" s="141">
        <f t="shared" si="1204"/>
        <v>8</v>
      </c>
      <c r="L2607" s="8">
        <f t="shared" si="1195"/>
        <v>1.0021294199999999</v>
      </c>
      <c r="M2607" s="142">
        <f t="shared" si="1183"/>
        <v>1.00559942</v>
      </c>
      <c r="N2607" s="142">
        <f t="shared" si="1184"/>
        <v>1.606577761683013</v>
      </c>
      <c r="O2607" s="135">
        <f t="shared" si="1185"/>
        <v>1.60999884</v>
      </c>
      <c r="P2607" s="135">
        <f t="shared" si="1186"/>
        <v>415.72315372000003</v>
      </c>
      <c r="Q2607" s="190">
        <f t="shared" si="1199"/>
        <v>0</v>
      </c>
      <c r="R2607" s="191">
        <f t="shared" si="1196"/>
        <v>0</v>
      </c>
      <c r="S2607" s="135">
        <f t="shared" si="1187"/>
        <v>0</v>
      </c>
      <c r="T2607" s="145">
        <f t="shared" si="1197"/>
        <v>7.8600000000000003E-2</v>
      </c>
      <c r="U2607" s="143">
        <f t="shared" si="1188"/>
        <v>8</v>
      </c>
      <c r="V2607" s="143">
        <v>252</v>
      </c>
      <c r="W2607" s="142">
        <f t="shared" si="1189"/>
        <v>1.0024049159999999</v>
      </c>
      <c r="X2607" s="135">
        <f t="shared" si="1190"/>
        <v>0.99977925999999995</v>
      </c>
      <c r="Y2607" s="135">
        <f t="shared" si="1191"/>
        <v>0</v>
      </c>
      <c r="Z2607" s="148" t="str">
        <f t="shared" si="1200"/>
        <v>A+J=</v>
      </c>
      <c r="AA2607" s="140">
        <f t="shared" si="1201"/>
        <v>46680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4"/>
      <c r="DX2607" s="1"/>
      <c r="DY2607" s="1"/>
      <c r="DZ2607" s="1"/>
      <c r="EA2607" s="1"/>
      <c r="EB2607" s="1"/>
      <c r="EC2607" s="1"/>
    </row>
    <row r="2608" spans="1:133" ht="15" x14ac:dyDescent="0.2">
      <c r="A2608" s="134">
        <f t="shared" si="1193"/>
        <v>46661</v>
      </c>
      <c r="B2608" s="135">
        <f t="shared" si="1179"/>
        <v>416.95892756999996</v>
      </c>
      <c r="C2608" s="220">
        <f t="shared" si="1192"/>
        <v>258.21332500384204</v>
      </c>
      <c r="D2608" s="136">
        <f t="shared" si="1180"/>
        <v>6997.15</v>
      </c>
      <c r="E2608" s="137">
        <f t="shared" si="1202"/>
        <v>7036.33</v>
      </c>
      <c r="F2608" s="138">
        <f t="shared" si="1203"/>
        <v>46619</v>
      </c>
      <c r="G2608" s="139">
        <f t="shared" si="1181"/>
        <v>5.5994226220676957E-3</v>
      </c>
      <c r="H2608" s="140">
        <f t="shared" si="1198"/>
        <v>46680</v>
      </c>
      <c r="I2608" s="140">
        <f t="shared" si="1182"/>
        <v>46680</v>
      </c>
      <c r="J2608" s="141">
        <f t="shared" si="1194"/>
        <v>21</v>
      </c>
      <c r="K2608" s="141">
        <f t="shared" si="1204"/>
        <v>9</v>
      </c>
      <c r="L2608" s="8">
        <f t="shared" si="1195"/>
        <v>1.0023959200000001</v>
      </c>
      <c r="M2608" s="142">
        <f t="shared" si="1183"/>
        <v>1.00559942</v>
      </c>
      <c r="N2608" s="142">
        <f t="shared" si="1184"/>
        <v>1.606577761683013</v>
      </c>
      <c r="O2608" s="135">
        <f t="shared" si="1185"/>
        <v>1.6104269899999999</v>
      </c>
      <c r="P2608" s="135">
        <f t="shared" si="1186"/>
        <v>415.83370775999998</v>
      </c>
      <c r="Q2608" s="190">
        <f t="shared" si="1199"/>
        <v>0</v>
      </c>
      <c r="R2608" s="191">
        <f t="shared" si="1196"/>
        <v>0</v>
      </c>
      <c r="S2608" s="135">
        <f t="shared" si="1187"/>
        <v>0</v>
      </c>
      <c r="T2608" s="145">
        <f t="shared" si="1197"/>
        <v>7.8600000000000003E-2</v>
      </c>
      <c r="U2608" s="143">
        <f t="shared" si="1188"/>
        <v>9</v>
      </c>
      <c r="V2608" s="143">
        <v>252</v>
      </c>
      <c r="W2608" s="142">
        <f t="shared" si="1189"/>
        <v>1.002705937</v>
      </c>
      <c r="X2608" s="135">
        <f t="shared" si="1190"/>
        <v>1.1252198099999999</v>
      </c>
      <c r="Y2608" s="135">
        <f t="shared" si="1191"/>
        <v>0</v>
      </c>
      <c r="Z2608" s="148" t="str">
        <f t="shared" si="1200"/>
        <v>A+J=</v>
      </c>
      <c r="AA2608" s="140">
        <f t="shared" si="1201"/>
        <v>46680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4"/>
      <c r="DX2608" s="1"/>
      <c r="DY2608" s="1"/>
      <c r="DZ2608" s="1"/>
      <c r="EA2608" s="1"/>
      <c r="EB2608" s="1"/>
      <c r="EC2608" s="1"/>
    </row>
    <row r="2609" spans="1:133" ht="15" x14ac:dyDescent="0.2">
      <c r="A2609" s="134">
        <f t="shared" si="1193"/>
        <v>46662</v>
      </c>
      <c r="B2609" s="135">
        <f t="shared" si="1179"/>
        <v>417.19505464000002</v>
      </c>
      <c r="C2609" s="220">
        <f t="shared" si="1192"/>
        <v>258.21332500384204</v>
      </c>
      <c r="D2609" s="136">
        <f t="shared" si="1180"/>
        <v>6997.15</v>
      </c>
      <c r="E2609" s="137">
        <f t="shared" si="1202"/>
        <v>7036.33</v>
      </c>
      <c r="F2609" s="138">
        <f t="shared" si="1203"/>
        <v>46619</v>
      </c>
      <c r="G2609" s="139">
        <f t="shared" si="1181"/>
        <v>5.5994226220676957E-3</v>
      </c>
      <c r="H2609" s="140">
        <f t="shared" si="1198"/>
        <v>46680</v>
      </c>
      <c r="I2609" s="140">
        <f t="shared" si="1182"/>
        <v>46680</v>
      </c>
      <c r="J2609" s="141">
        <f t="shared" si="1194"/>
        <v>21</v>
      </c>
      <c r="K2609" s="141">
        <f t="shared" si="1204"/>
        <v>10</v>
      </c>
      <c r="L2609" s="8">
        <f t="shared" si="1195"/>
        <v>1.0026624900000001</v>
      </c>
      <c r="M2609" s="142">
        <f t="shared" si="1183"/>
        <v>1.00559942</v>
      </c>
      <c r="N2609" s="142">
        <f t="shared" si="1184"/>
        <v>1.606577761683013</v>
      </c>
      <c r="O2609" s="135">
        <f t="shared" si="1185"/>
        <v>1.61085525</v>
      </c>
      <c r="P2609" s="135">
        <f t="shared" si="1186"/>
        <v>415.94429020000001</v>
      </c>
      <c r="Q2609" s="190">
        <f t="shared" si="1199"/>
        <v>0</v>
      </c>
      <c r="R2609" s="191">
        <f t="shared" si="1196"/>
        <v>0</v>
      </c>
      <c r="S2609" s="135">
        <f t="shared" si="1187"/>
        <v>0</v>
      </c>
      <c r="T2609" s="145">
        <f t="shared" si="1197"/>
        <v>7.8600000000000003E-2</v>
      </c>
      <c r="U2609" s="143">
        <f t="shared" si="1188"/>
        <v>10</v>
      </c>
      <c r="V2609" s="143">
        <v>252</v>
      </c>
      <c r="W2609" s="142">
        <f t="shared" si="1189"/>
        <v>1.003007048</v>
      </c>
      <c r="X2609" s="135">
        <f t="shared" si="1190"/>
        <v>1.25076444</v>
      </c>
      <c r="Y2609" s="135">
        <f t="shared" si="1191"/>
        <v>0</v>
      </c>
      <c r="Z2609" s="148" t="str">
        <f t="shared" si="1200"/>
        <v>A+J=</v>
      </c>
      <c r="AA2609" s="140">
        <f t="shared" si="1201"/>
        <v>46680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4"/>
      <c r="DX2609" s="1"/>
      <c r="DY2609" s="1"/>
      <c r="DZ2609" s="1"/>
      <c r="EA2609" s="1"/>
      <c r="EB2609" s="1"/>
      <c r="EC2609" s="1"/>
    </row>
    <row r="2610" spans="1:133" ht="15" x14ac:dyDescent="0.2">
      <c r="A2610" s="134">
        <f t="shared" si="1193"/>
        <v>46663</v>
      </c>
      <c r="B2610" s="135">
        <f t="shared" si="1179"/>
        <v>417.19505464000002</v>
      </c>
      <c r="C2610" s="220">
        <f t="shared" si="1192"/>
        <v>258.21332500384204</v>
      </c>
      <c r="D2610" s="136">
        <f t="shared" si="1180"/>
        <v>6997.15</v>
      </c>
      <c r="E2610" s="137">
        <f t="shared" si="1202"/>
        <v>7036.33</v>
      </c>
      <c r="F2610" s="138">
        <f t="shared" si="1203"/>
        <v>46619</v>
      </c>
      <c r="G2610" s="139">
        <f t="shared" si="1181"/>
        <v>5.5994226220676957E-3</v>
      </c>
      <c r="H2610" s="140">
        <f t="shared" si="1198"/>
        <v>46680</v>
      </c>
      <c r="I2610" s="140">
        <f t="shared" si="1182"/>
        <v>46680</v>
      </c>
      <c r="J2610" s="141">
        <f t="shared" si="1194"/>
        <v>21</v>
      </c>
      <c r="K2610" s="141">
        <f t="shared" si="1204"/>
        <v>10</v>
      </c>
      <c r="L2610" s="8">
        <f t="shared" si="1195"/>
        <v>1.0026624900000001</v>
      </c>
      <c r="M2610" s="142">
        <f t="shared" si="1183"/>
        <v>1.00559942</v>
      </c>
      <c r="N2610" s="142">
        <f t="shared" si="1184"/>
        <v>1.606577761683013</v>
      </c>
      <c r="O2610" s="135">
        <f t="shared" si="1185"/>
        <v>1.61085525</v>
      </c>
      <c r="P2610" s="135">
        <f t="shared" si="1186"/>
        <v>415.94429020000001</v>
      </c>
      <c r="Q2610" s="190">
        <f t="shared" si="1199"/>
        <v>0</v>
      </c>
      <c r="R2610" s="191">
        <f t="shared" si="1196"/>
        <v>0</v>
      </c>
      <c r="S2610" s="135">
        <f t="shared" si="1187"/>
        <v>0</v>
      </c>
      <c r="T2610" s="145">
        <f t="shared" si="1197"/>
        <v>7.8600000000000003E-2</v>
      </c>
      <c r="U2610" s="143">
        <f t="shared" si="1188"/>
        <v>10</v>
      </c>
      <c r="V2610" s="143">
        <v>252</v>
      </c>
      <c r="W2610" s="142">
        <f t="shared" si="1189"/>
        <v>1.003007048</v>
      </c>
      <c r="X2610" s="135">
        <f t="shared" si="1190"/>
        <v>1.25076444</v>
      </c>
      <c r="Y2610" s="135">
        <f t="shared" si="1191"/>
        <v>0</v>
      </c>
      <c r="Z2610" s="148" t="str">
        <f t="shared" si="1200"/>
        <v>A+J=</v>
      </c>
      <c r="AA2610" s="140">
        <f t="shared" si="1201"/>
        <v>46680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4"/>
      <c r="DX2610" s="1"/>
      <c r="DY2610" s="1"/>
      <c r="DZ2610" s="1"/>
      <c r="EA2610" s="1"/>
      <c r="EB2610" s="1"/>
      <c r="EC2610" s="1"/>
    </row>
    <row r="2611" spans="1:133" ht="15" x14ac:dyDescent="0.2">
      <c r="A2611" s="134">
        <f t="shared" si="1193"/>
        <v>46664</v>
      </c>
      <c r="B2611" s="135">
        <f t="shared" si="1179"/>
        <v>417.19505464000002</v>
      </c>
      <c r="C2611" s="220">
        <f t="shared" si="1192"/>
        <v>258.21332500384204</v>
      </c>
      <c r="D2611" s="136">
        <f t="shared" si="1180"/>
        <v>6997.15</v>
      </c>
      <c r="E2611" s="137">
        <f t="shared" si="1202"/>
        <v>7036.33</v>
      </c>
      <c r="F2611" s="138">
        <f t="shared" si="1203"/>
        <v>46619</v>
      </c>
      <c r="G2611" s="139">
        <f t="shared" si="1181"/>
        <v>5.5994226220676957E-3</v>
      </c>
      <c r="H2611" s="140">
        <f t="shared" si="1198"/>
        <v>46680</v>
      </c>
      <c r="I2611" s="140">
        <f t="shared" si="1182"/>
        <v>46680</v>
      </c>
      <c r="J2611" s="141">
        <f t="shared" si="1194"/>
        <v>21</v>
      </c>
      <c r="K2611" s="141">
        <f t="shared" si="1204"/>
        <v>10</v>
      </c>
      <c r="L2611" s="8">
        <f t="shared" si="1195"/>
        <v>1.0026624900000001</v>
      </c>
      <c r="M2611" s="142">
        <f t="shared" si="1183"/>
        <v>1.00559942</v>
      </c>
      <c r="N2611" s="142">
        <f t="shared" si="1184"/>
        <v>1.606577761683013</v>
      </c>
      <c r="O2611" s="135">
        <f t="shared" si="1185"/>
        <v>1.61085525</v>
      </c>
      <c r="P2611" s="135">
        <f t="shared" si="1186"/>
        <v>415.94429020000001</v>
      </c>
      <c r="Q2611" s="190">
        <f t="shared" si="1199"/>
        <v>0</v>
      </c>
      <c r="R2611" s="191">
        <f t="shared" si="1196"/>
        <v>0</v>
      </c>
      <c r="S2611" s="135">
        <f t="shared" si="1187"/>
        <v>0</v>
      </c>
      <c r="T2611" s="145">
        <f t="shared" si="1197"/>
        <v>7.8600000000000003E-2</v>
      </c>
      <c r="U2611" s="143">
        <f t="shared" si="1188"/>
        <v>10</v>
      </c>
      <c r="V2611" s="143">
        <v>252</v>
      </c>
      <c r="W2611" s="142">
        <f t="shared" si="1189"/>
        <v>1.003007048</v>
      </c>
      <c r="X2611" s="135">
        <f t="shared" si="1190"/>
        <v>1.25076444</v>
      </c>
      <c r="Y2611" s="135">
        <f t="shared" si="1191"/>
        <v>0</v>
      </c>
      <c r="Z2611" s="148" t="str">
        <f t="shared" si="1200"/>
        <v>A+J=</v>
      </c>
      <c r="AA2611" s="140">
        <f t="shared" si="1201"/>
        <v>46680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4"/>
      <c r="DX2611" s="1"/>
      <c r="DY2611" s="1"/>
      <c r="DZ2611" s="1"/>
      <c r="EA2611" s="1"/>
      <c r="EB2611" s="1"/>
      <c r="EC2611" s="1"/>
    </row>
    <row r="2612" spans="1:133" ht="15" x14ac:dyDescent="0.2">
      <c r="A2612" s="134">
        <f t="shared" si="1193"/>
        <v>46665</v>
      </c>
      <c r="B2612" s="135">
        <f t="shared" si="1179"/>
        <v>417.43131725000001</v>
      </c>
      <c r="C2612" s="220">
        <f t="shared" si="1192"/>
        <v>258.21332500384204</v>
      </c>
      <c r="D2612" s="136">
        <f t="shared" si="1180"/>
        <v>6997.15</v>
      </c>
      <c r="E2612" s="137">
        <f t="shared" si="1202"/>
        <v>7036.33</v>
      </c>
      <c r="F2612" s="138">
        <f t="shared" si="1203"/>
        <v>46619</v>
      </c>
      <c r="G2612" s="139">
        <f t="shared" si="1181"/>
        <v>5.5994226220676957E-3</v>
      </c>
      <c r="H2612" s="140">
        <f t="shared" si="1198"/>
        <v>46680</v>
      </c>
      <c r="I2612" s="140">
        <f t="shared" si="1182"/>
        <v>46680</v>
      </c>
      <c r="J2612" s="141">
        <f t="shared" si="1194"/>
        <v>21</v>
      </c>
      <c r="K2612" s="141">
        <f t="shared" si="1204"/>
        <v>11</v>
      </c>
      <c r="L2612" s="8">
        <f t="shared" si="1195"/>
        <v>1.0029291300000001</v>
      </c>
      <c r="M2612" s="142">
        <f t="shared" si="1183"/>
        <v>1.00559942</v>
      </c>
      <c r="N2612" s="142">
        <f t="shared" si="1184"/>
        <v>1.606577761683013</v>
      </c>
      <c r="O2612" s="135">
        <f t="shared" si="1185"/>
        <v>1.61128363</v>
      </c>
      <c r="P2612" s="135">
        <f t="shared" si="1186"/>
        <v>416.05490362</v>
      </c>
      <c r="Q2612" s="190">
        <f t="shared" si="1199"/>
        <v>0</v>
      </c>
      <c r="R2612" s="191">
        <f t="shared" si="1196"/>
        <v>0</v>
      </c>
      <c r="S2612" s="135">
        <f t="shared" si="1187"/>
        <v>0</v>
      </c>
      <c r="T2612" s="145">
        <f t="shared" si="1197"/>
        <v>7.8600000000000003E-2</v>
      </c>
      <c r="U2612" s="143">
        <f t="shared" si="1188"/>
        <v>11</v>
      </c>
      <c r="V2612" s="143">
        <v>252</v>
      </c>
      <c r="W2612" s="142">
        <f t="shared" si="1189"/>
        <v>1.0033082499999999</v>
      </c>
      <c r="X2612" s="135">
        <f t="shared" si="1190"/>
        <v>1.3764136300000001</v>
      </c>
      <c r="Y2612" s="135">
        <f t="shared" si="1191"/>
        <v>0</v>
      </c>
      <c r="Z2612" s="148" t="str">
        <f t="shared" si="1200"/>
        <v>A+J=</v>
      </c>
      <c r="AA2612" s="140">
        <f t="shared" si="1201"/>
        <v>46680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4"/>
      <c r="DX2612" s="1"/>
      <c r="DY2612" s="1"/>
      <c r="DZ2612" s="1"/>
      <c r="EA2612" s="1"/>
      <c r="EB2612" s="1"/>
      <c r="EC2612" s="1"/>
    </row>
    <row r="2613" spans="1:133" ht="15" x14ac:dyDescent="0.2">
      <c r="A2613" s="134">
        <f t="shared" si="1193"/>
        <v>46666</v>
      </c>
      <c r="B2613" s="135">
        <f t="shared" si="1179"/>
        <v>417.66771246000002</v>
      </c>
      <c r="C2613" s="220">
        <f t="shared" si="1192"/>
        <v>258.21332500384204</v>
      </c>
      <c r="D2613" s="136">
        <f t="shared" si="1180"/>
        <v>6997.15</v>
      </c>
      <c r="E2613" s="137">
        <f t="shared" si="1202"/>
        <v>7036.33</v>
      </c>
      <c r="F2613" s="138">
        <f t="shared" si="1203"/>
        <v>46619</v>
      </c>
      <c r="G2613" s="139">
        <f t="shared" si="1181"/>
        <v>5.5994226220676957E-3</v>
      </c>
      <c r="H2613" s="140">
        <f t="shared" si="1198"/>
        <v>46680</v>
      </c>
      <c r="I2613" s="140">
        <f t="shared" si="1182"/>
        <v>46680</v>
      </c>
      <c r="J2613" s="141">
        <f t="shared" si="1194"/>
        <v>21</v>
      </c>
      <c r="K2613" s="141">
        <f t="shared" si="1204"/>
        <v>12</v>
      </c>
      <c r="L2613" s="8">
        <f t="shared" si="1195"/>
        <v>1.0031958400000001</v>
      </c>
      <c r="M2613" s="142">
        <f t="shared" si="1183"/>
        <v>1.00559942</v>
      </c>
      <c r="N2613" s="142">
        <f t="shared" si="1184"/>
        <v>1.606577761683013</v>
      </c>
      <c r="O2613" s="135">
        <f t="shared" si="1185"/>
        <v>1.61171212</v>
      </c>
      <c r="P2613" s="135">
        <f t="shared" si="1186"/>
        <v>416.16554545000002</v>
      </c>
      <c r="Q2613" s="190">
        <f t="shared" si="1199"/>
        <v>0</v>
      </c>
      <c r="R2613" s="191">
        <f t="shared" si="1196"/>
        <v>0</v>
      </c>
      <c r="S2613" s="135">
        <f t="shared" si="1187"/>
        <v>0</v>
      </c>
      <c r="T2613" s="145">
        <f t="shared" si="1197"/>
        <v>7.8600000000000003E-2</v>
      </c>
      <c r="U2613" s="143">
        <f t="shared" si="1188"/>
        <v>12</v>
      </c>
      <c r="V2613" s="143">
        <v>252</v>
      </c>
      <c r="W2613" s="142">
        <f t="shared" si="1189"/>
        <v>1.003609542</v>
      </c>
      <c r="X2613" s="135">
        <f t="shared" si="1190"/>
        <v>1.50216701</v>
      </c>
      <c r="Y2613" s="135">
        <f t="shared" si="1191"/>
        <v>0</v>
      </c>
      <c r="Z2613" s="148" t="str">
        <f t="shared" si="1200"/>
        <v>A+J=</v>
      </c>
      <c r="AA2613" s="140">
        <f t="shared" si="1201"/>
        <v>46680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4"/>
      <c r="DX2613" s="1"/>
      <c r="DY2613" s="1"/>
      <c r="DZ2613" s="1"/>
      <c r="EA2613" s="1"/>
      <c r="EB2613" s="1"/>
      <c r="EC2613" s="1"/>
    </row>
    <row r="2614" spans="1:133" ht="15" x14ac:dyDescent="0.2">
      <c r="A2614" s="134">
        <f t="shared" si="1193"/>
        <v>46667</v>
      </c>
      <c r="B2614" s="135">
        <f t="shared" si="1179"/>
        <v>417.90424031999999</v>
      </c>
      <c r="C2614" s="220">
        <f t="shared" si="1192"/>
        <v>258.21332500384204</v>
      </c>
      <c r="D2614" s="136">
        <f t="shared" si="1180"/>
        <v>6997.15</v>
      </c>
      <c r="E2614" s="137">
        <f t="shared" si="1202"/>
        <v>7036.33</v>
      </c>
      <c r="F2614" s="138">
        <f t="shared" si="1203"/>
        <v>46619</v>
      </c>
      <c r="G2614" s="139">
        <f t="shared" si="1181"/>
        <v>5.5994226220676957E-3</v>
      </c>
      <c r="H2614" s="140">
        <f t="shared" si="1198"/>
        <v>46680</v>
      </c>
      <c r="I2614" s="140">
        <f t="shared" si="1182"/>
        <v>46680</v>
      </c>
      <c r="J2614" s="141">
        <f t="shared" si="1194"/>
        <v>21</v>
      </c>
      <c r="K2614" s="141">
        <f t="shared" si="1204"/>
        <v>13</v>
      </c>
      <c r="L2614" s="8">
        <f t="shared" si="1195"/>
        <v>1.0034626200000001</v>
      </c>
      <c r="M2614" s="142">
        <f t="shared" si="1183"/>
        <v>1.00559942</v>
      </c>
      <c r="N2614" s="142">
        <f t="shared" si="1184"/>
        <v>1.606577761683013</v>
      </c>
      <c r="O2614" s="135">
        <f t="shared" si="1185"/>
        <v>1.61214072</v>
      </c>
      <c r="P2614" s="135">
        <f t="shared" si="1186"/>
        <v>416.27621568000001</v>
      </c>
      <c r="Q2614" s="190">
        <f t="shared" si="1199"/>
        <v>0</v>
      </c>
      <c r="R2614" s="191">
        <f t="shared" si="1196"/>
        <v>0</v>
      </c>
      <c r="S2614" s="135">
        <f t="shared" si="1187"/>
        <v>0</v>
      </c>
      <c r="T2614" s="145">
        <f t="shared" si="1197"/>
        <v>7.8600000000000003E-2</v>
      </c>
      <c r="U2614" s="143">
        <f t="shared" si="1188"/>
        <v>13</v>
      </c>
      <c r="V2614" s="143">
        <v>252</v>
      </c>
      <c r="W2614" s="142">
        <f t="shared" si="1189"/>
        <v>1.0039109239999999</v>
      </c>
      <c r="X2614" s="135">
        <f t="shared" si="1190"/>
        <v>1.62802464</v>
      </c>
      <c r="Y2614" s="135">
        <f t="shared" si="1191"/>
        <v>0</v>
      </c>
      <c r="Z2614" s="148" t="str">
        <f t="shared" si="1200"/>
        <v>A+J=</v>
      </c>
      <c r="AA2614" s="140">
        <f t="shared" si="1201"/>
        <v>46680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4"/>
      <c r="DX2614" s="1"/>
      <c r="DY2614" s="1"/>
      <c r="DZ2614" s="1"/>
      <c r="EA2614" s="1"/>
      <c r="EB2614" s="1"/>
      <c r="EC2614" s="1"/>
    </row>
    <row r="2615" spans="1:133" ht="15" x14ac:dyDescent="0.2">
      <c r="A2615" s="134">
        <f t="shared" si="1193"/>
        <v>46668</v>
      </c>
      <c r="B2615" s="135">
        <f t="shared" si="1179"/>
        <v>418.14090389</v>
      </c>
      <c r="C2615" s="220">
        <f t="shared" si="1192"/>
        <v>258.21332500384204</v>
      </c>
      <c r="D2615" s="136">
        <f t="shared" si="1180"/>
        <v>6997.15</v>
      </c>
      <c r="E2615" s="137">
        <f t="shared" si="1202"/>
        <v>7036.33</v>
      </c>
      <c r="F2615" s="138">
        <f t="shared" si="1203"/>
        <v>46619</v>
      </c>
      <c r="G2615" s="139">
        <f t="shared" si="1181"/>
        <v>5.5994226220676957E-3</v>
      </c>
      <c r="H2615" s="140">
        <f t="shared" si="1198"/>
        <v>46680</v>
      </c>
      <c r="I2615" s="140">
        <f t="shared" si="1182"/>
        <v>46680</v>
      </c>
      <c r="J2615" s="141">
        <f t="shared" si="1194"/>
        <v>21</v>
      </c>
      <c r="K2615" s="141">
        <f t="shared" si="1204"/>
        <v>14</v>
      </c>
      <c r="L2615" s="8">
        <f t="shared" si="1195"/>
        <v>1.0037294699999999</v>
      </c>
      <c r="M2615" s="142">
        <f t="shared" si="1183"/>
        <v>1.00559942</v>
      </c>
      <c r="N2615" s="142">
        <f t="shared" si="1184"/>
        <v>1.606577761683013</v>
      </c>
      <c r="O2615" s="135">
        <f t="shared" si="1185"/>
        <v>1.6125694399999999</v>
      </c>
      <c r="P2615" s="135">
        <f t="shared" si="1186"/>
        <v>416.38691690000002</v>
      </c>
      <c r="Q2615" s="190">
        <f t="shared" si="1199"/>
        <v>0</v>
      </c>
      <c r="R2615" s="191">
        <f t="shared" si="1196"/>
        <v>0</v>
      </c>
      <c r="S2615" s="135">
        <f t="shared" si="1187"/>
        <v>0</v>
      </c>
      <c r="T2615" s="145">
        <f t="shared" si="1197"/>
        <v>7.8600000000000003E-2</v>
      </c>
      <c r="U2615" s="143">
        <f t="shared" si="1188"/>
        <v>14</v>
      </c>
      <c r="V2615" s="143">
        <v>252</v>
      </c>
      <c r="W2615" s="142">
        <f t="shared" si="1189"/>
        <v>1.0042123970000001</v>
      </c>
      <c r="X2615" s="135">
        <f t="shared" si="1190"/>
        <v>1.75398699</v>
      </c>
      <c r="Y2615" s="135">
        <f t="shared" si="1191"/>
        <v>0</v>
      </c>
      <c r="Z2615" s="148" t="str">
        <f t="shared" si="1200"/>
        <v>A+J=</v>
      </c>
      <c r="AA2615" s="140">
        <f t="shared" si="1201"/>
        <v>46680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4"/>
      <c r="DX2615" s="1"/>
      <c r="DY2615" s="1"/>
      <c r="DZ2615" s="1"/>
      <c r="EA2615" s="1"/>
      <c r="EB2615" s="1"/>
      <c r="EC2615" s="1"/>
    </row>
    <row r="2616" spans="1:133" ht="15" x14ac:dyDescent="0.2">
      <c r="A2616" s="134">
        <f t="shared" si="1193"/>
        <v>46669</v>
      </c>
      <c r="B2616" s="135">
        <f t="shared" si="1179"/>
        <v>418.37770065000001</v>
      </c>
      <c r="C2616" s="220">
        <f t="shared" si="1192"/>
        <v>258.21332500384204</v>
      </c>
      <c r="D2616" s="136">
        <f t="shared" si="1180"/>
        <v>6997.15</v>
      </c>
      <c r="E2616" s="137">
        <f t="shared" si="1202"/>
        <v>7036.33</v>
      </c>
      <c r="F2616" s="138">
        <f t="shared" si="1203"/>
        <v>46619</v>
      </c>
      <c r="G2616" s="139">
        <f t="shared" si="1181"/>
        <v>5.5994226220676957E-3</v>
      </c>
      <c r="H2616" s="140">
        <f t="shared" si="1198"/>
        <v>46680</v>
      </c>
      <c r="I2616" s="140">
        <f t="shared" si="1182"/>
        <v>46680</v>
      </c>
      <c r="J2616" s="141">
        <f t="shared" si="1194"/>
        <v>21</v>
      </c>
      <c r="K2616" s="141">
        <f t="shared" si="1204"/>
        <v>15</v>
      </c>
      <c r="L2616" s="8">
        <f t="shared" si="1195"/>
        <v>1.00399639</v>
      </c>
      <c r="M2616" s="142">
        <f t="shared" si="1183"/>
        <v>1.00559942</v>
      </c>
      <c r="N2616" s="142">
        <f t="shared" si="1184"/>
        <v>1.606577761683013</v>
      </c>
      <c r="O2616" s="135">
        <f t="shared" si="1185"/>
        <v>1.6129982700000001</v>
      </c>
      <c r="P2616" s="135">
        <f t="shared" si="1186"/>
        <v>416.49764651999999</v>
      </c>
      <c r="Q2616" s="190">
        <f t="shared" si="1199"/>
        <v>0</v>
      </c>
      <c r="R2616" s="191">
        <f t="shared" si="1196"/>
        <v>0</v>
      </c>
      <c r="S2616" s="135">
        <f t="shared" si="1187"/>
        <v>0</v>
      </c>
      <c r="T2616" s="145">
        <f t="shared" si="1197"/>
        <v>7.8600000000000003E-2</v>
      </c>
      <c r="U2616" s="143">
        <f t="shared" si="1188"/>
        <v>15</v>
      </c>
      <c r="V2616" s="143">
        <v>252</v>
      </c>
      <c r="W2616" s="142">
        <f t="shared" si="1189"/>
        <v>1.004513961</v>
      </c>
      <c r="X2616" s="135">
        <f t="shared" si="1190"/>
        <v>1.88005413</v>
      </c>
      <c r="Y2616" s="135">
        <f t="shared" si="1191"/>
        <v>0</v>
      </c>
      <c r="Z2616" s="148" t="str">
        <f t="shared" si="1200"/>
        <v>A+J=</v>
      </c>
      <c r="AA2616" s="140">
        <f t="shared" si="1201"/>
        <v>46680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4"/>
      <c r="DX2616" s="1"/>
      <c r="DY2616" s="1"/>
      <c r="DZ2616" s="1"/>
      <c r="EA2616" s="1"/>
      <c r="EB2616" s="1"/>
      <c r="EC2616" s="1"/>
    </row>
    <row r="2617" spans="1:133" ht="15" x14ac:dyDescent="0.2">
      <c r="A2617" s="134">
        <f t="shared" si="1193"/>
        <v>46670</v>
      </c>
      <c r="B2617" s="135">
        <f t="shared" si="1179"/>
        <v>418.37770065000001</v>
      </c>
      <c r="C2617" s="220">
        <f t="shared" si="1192"/>
        <v>258.21332500384204</v>
      </c>
      <c r="D2617" s="136">
        <f t="shared" si="1180"/>
        <v>6997.15</v>
      </c>
      <c r="E2617" s="137">
        <f t="shared" si="1202"/>
        <v>7036.33</v>
      </c>
      <c r="F2617" s="138">
        <f t="shared" si="1203"/>
        <v>46619</v>
      </c>
      <c r="G2617" s="139">
        <f t="shared" si="1181"/>
        <v>5.5994226220676957E-3</v>
      </c>
      <c r="H2617" s="140">
        <f t="shared" si="1198"/>
        <v>46680</v>
      </c>
      <c r="I2617" s="140">
        <f t="shared" si="1182"/>
        <v>46680</v>
      </c>
      <c r="J2617" s="141">
        <f t="shared" si="1194"/>
        <v>21</v>
      </c>
      <c r="K2617" s="141">
        <f t="shared" si="1204"/>
        <v>15</v>
      </c>
      <c r="L2617" s="8">
        <f t="shared" si="1195"/>
        <v>1.00399639</v>
      </c>
      <c r="M2617" s="142">
        <f t="shared" si="1183"/>
        <v>1.00559942</v>
      </c>
      <c r="N2617" s="142">
        <f t="shared" si="1184"/>
        <v>1.606577761683013</v>
      </c>
      <c r="O2617" s="135">
        <f t="shared" si="1185"/>
        <v>1.6129982700000001</v>
      </c>
      <c r="P2617" s="135">
        <f t="shared" si="1186"/>
        <v>416.49764651999999</v>
      </c>
      <c r="Q2617" s="190">
        <f t="shared" si="1199"/>
        <v>0</v>
      </c>
      <c r="R2617" s="191">
        <f t="shared" si="1196"/>
        <v>0</v>
      </c>
      <c r="S2617" s="135">
        <f t="shared" si="1187"/>
        <v>0</v>
      </c>
      <c r="T2617" s="145">
        <f t="shared" si="1197"/>
        <v>7.8600000000000003E-2</v>
      </c>
      <c r="U2617" s="143">
        <f t="shared" si="1188"/>
        <v>15</v>
      </c>
      <c r="V2617" s="143">
        <v>252</v>
      </c>
      <c r="W2617" s="142">
        <f t="shared" si="1189"/>
        <v>1.004513961</v>
      </c>
      <c r="X2617" s="135">
        <f t="shared" si="1190"/>
        <v>1.88005413</v>
      </c>
      <c r="Y2617" s="135">
        <f t="shared" si="1191"/>
        <v>0</v>
      </c>
      <c r="Z2617" s="148" t="str">
        <f t="shared" si="1200"/>
        <v>A+J=</v>
      </c>
      <c r="AA2617" s="140">
        <f t="shared" si="1201"/>
        <v>46680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4"/>
      <c r="DX2617" s="1"/>
      <c r="DY2617" s="1"/>
      <c r="DZ2617" s="1"/>
      <c r="EA2617" s="1"/>
      <c r="EB2617" s="1"/>
      <c r="EC2617" s="1"/>
    </row>
    <row r="2618" spans="1:133" ht="15" x14ac:dyDescent="0.2">
      <c r="A2618" s="134">
        <f t="shared" si="1193"/>
        <v>46671</v>
      </c>
      <c r="B2618" s="135">
        <f t="shared" si="1179"/>
        <v>418.37770065000001</v>
      </c>
      <c r="C2618" s="220">
        <f t="shared" si="1192"/>
        <v>258.21332500384204</v>
      </c>
      <c r="D2618" s="136">
        <f t="shared" si="1180"/>
        <v>6997.15</v>
      </c>
      <c r="E2618" s="137">
        <f t="shared" si="1202"/>
        <v>7036.33</v>
      </c>
      <c r="F2618" s="138">
        <f t="shared" si="1203"/>
        <v>46619</v>
      </c>
      <c r="G2618" s="139">
        <f t="shared" si="1181"/>
        <v>5.5994226220676957E-3</v>
      </c>
      <c r="H2618" s="140">
        <f t="shared" si="1198"/>
        <v>46680</v>
      </c>
      <c r="I2618" s="140">
        <f t="shared" si="1182"/>
        <v>46680</v>
      </c>
      <c r="J2618" s="141">
        <f t="shared" si="1194"/>
        <v>21</v>
      </c>
      <c r="K2618" s="141">
        <f t="shared" si="1204"/>
        <v>15</v>
      </c>
      <c r="L2618" s="8">
        <f t="shared" si="1195"/>
        <v>1.00399639</v>
      </c>
      <c r="M2618" s="142">
        <f t="shared" si="1183"/>
        <v>1.00559942</v>
      </c>
      <c r="N2618" s="142">
        <f t="shared" si="1184"/>
        <v>1.606577761683013</v>
      </c>
      <c r="O2618" s="135">
        <f t="shared" si="1185"/>
        <v>1.6129982700000001</v>
      </c>
      <c r="P2618" s="135">
        <f t="shared" si="1186"/>
        <v>416.49764651999999</v>
      </c>
      <c r="Q2618" s="190">
        <f t="shared" si="1199"/>
        <v>0</v>
      </c>
      <c r="R2618" s="191">
        <f t="shared" si="1196"/>
        <v>0</v>
      </c>
      <c r="S2618" s="135">
        <f t="shared" si="1187"/>
        <v>0</v>
      </c>
      <c r="T2618" s="145">
        <f t="shared" si="1197"/>
        <v>7.8600000000000003E-2</v>
      </c>
      <c r="U2618" s="143">
        <f t="shared" si="1188"/>
        <v>15</v>
      </c>
      <c r="V2618" s="143">
        <v>252</v>
      </c>
      <c r="W2618" s="142">
        <f t="shared" si="1189"/>
        <v>1.004513961</v>
      </c>
      <c r="X2618" s="135">
        <f t="shared" si="1190"/>
        <v>1.88005413</v>
      </c>
      <c r="Y2618" s="135">
        <f t="shared" si="1191"/>
        <v>0</v>
      </c>
      <c r="Z2618" s="148" t="str">
        <f t="shared" si="1200"/>
        <v>A+J=</v>
      </c>
      <c r="AA2618" s="140">
        <f t="shared" si="1201"/>
        <v>46680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4"/>
      <c r="DX2618" s="1"/>
      <c r="DY2618" s="1"/>
      <c r="DZ2618" s="1"/>
      <c r="EA2618" s="1"/>
      <c r="EB2618" s="1"/>
      <c r="EC2618" s="1"/>
    </row>
    <row r="2619" spans="1:133" ht="15" x14ac:dyDescent="0.2">
      <c r="A2619" s="134">
        <f t="shared" si="1193"/>
        <v>46672</v>
      </c>
      <c r="B2619" s="135">
        <f t="shared" si="1179"/>
        <v>418.61463021999998</v>
      </c>
      <c r="C2619" s="220">
        <f t="shared" si="1192"/>
        <v>258.21332500384204</v>
      </c>
      <c r="D2619" s="136">
        <f t="shared" si="1180"/>
        <v>6997.15</v>
      </c>
      <c r="E2619" s="137">
        <f t="shared" si="1202"/>
        <v>7036.33</v>
      </c>
      <c r="F2619" s="138">
        <f t="shared" si="1203"/>
        <v>46619</v>
      </c>
      <c r="G2619" s="139">
        <f t="shared" si="1181"/>
        <v>5.5994226220676957E-3</v>
      </c>
      <c r="H2619" s="140">
        <f t="shared" si="1198"/>
        <v>46680</v>
      </c>
      <c r="I2619" s="140">
        <f t="shared" si="1182"/>
        <v>46680</v>
      </c>
      <c r="J2619" s="141">
        <f t="shared" si="1194"/>
        <v>21</v>
      </c>
      <c r="K2619" s="141">
        <f t="shared" si="1204"/>
        <v>16</v>
      </c>
      <c r="L2619" s="8">
        <f t="shared" si="1195"/>
        <v>1.00426338</v>
      </c>
      <c r="M2619" s="142">
        <f t="shared" si="1183"/>
        <v>1.00559942</v>
      </c>
      <c r="N2619" s="142">
        <f t="shared" si="1184"/>
        <v>1.606577761683013</v>
      </c>
      <c r="O2619" s="135">
        <f t="shared" si="1185"/>
        <v>1.61342721</v>
      </c>
      <c r="P2619" s="135">
        <f t="shared" si="1186"/>
        <v>416.60840453999998</v>
      </c>
      <c r="Q2619" s="190">
        <f t="shared" si="1199"/>
        <v>0</v>
      </c>
      <c r="R2619" s="191">
        <f t="shared" si="1196"/>
        <v>0</v>
      </c>
      <c r="S2619" s="135">
        <f t="shared" si="1187"/>
        <v>0</v>
      </c>
      <c r="T2619" s="145">
        <f t="shared" si="1197"/>
        <v>7.8600000000000003E-2</v>
      </c>
      <c r="U2619" s="143">
        <f t="shared" si="1188"/>
        <v>16</v>
      </c>
      <c r="V2619" s="143">
        <v>252</v>
      </c>
      <c r="W2619" s="142">
        <f t="shared" si="1189"/>
        <v>1.0048156150000001</v>
      </c>
      <c r="X2619" s="135">
        <f t="shared" si="1190"/>
        <v>2.00622568</v>
      </c>
      <c r="Y2619" s="135">
        <f t="shared" si="1191"/>
        <v>0</v>
      </c>
      <c r="Z2619" s="148" t="str">
        <f t="shared" si="1200"/>
        <v>A+J=</v>
      </c>
      <c r="AA2619" s="140">
        <f t="shared" si="1201"/>
        <v>46680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4"/>
      <c r="DX2619" s="1"/>
      <c r="DY2619" s="1"/>
      <c r="DZ2619" s="1"/>
      <c r="EA2619" s="1"/>
      <c r="EB2619" s="1"/>
      <c r="EC2619" s="1"/>
    </row>
    <row r="2620" spans="1:133" ht="15" x14ac:dyDescent="0.2">
      <c r="A2620" s="134">
        <f t="shared" si="1193"/>
        <v>46673</v>
      </c>
      <c r="B2620" s="135">
        <f t="shared" si="1179"/>
        <v>418.61463021999998</v>
      </c>
      <c r="C2620" s="220">
        <f t="shared" si="1192"/>
        <v>258.21332500384204</v>
      </c>
      <c r="D2620" s="136">
        <f t="shared" si="1180"/>
        <v>6997.15</v>
      </c>
      <c r="E2620" s="137">
        <f t="shared" si="1202"/>
        <v>7036.33</v>
      </c>
      <c r="F2620" s="138">
        <f t="shared" si="1203"/>
        <v>46619</v>
      </c>
      <c r="G2620" s="139">
        <f t="shared" si="1181"/>
        <v>5.5994226220676957E-3</v>
      </c>
      <c r="H2620" s="140">
        <f t="shared" si="1198"/>
        <v>46680</v>
      </c>
      <c r="I2620" s="140">
        <f t="shared" si="1182"/>
        <v>46680</v>
      </c>
      <c r="J2620" s="141">
        <f t="shared" si="1194"/>
        <v>21</v>
      </c>
      <c r="K2620" s="141">
        <f t="shared" si="1204"/>
        <v>16</v>
      </c>
      <c r="L2620" s="8">
        <f t="shared" si="1195"/>
        <v>1.00426338</v>
      </c>
      <c r="M2620" s="142">
        <f t="shared" si="1183"/>
        <v>1.00559942</v>
      </c>
      <c r="N2620" s="142">
        <f t="shared" si="1184"/>
        <v>1.606577761683013</v>
      </c>
      <c r="O2620" s="135">
        <f t="shared" si="1185"/>
        <v>1.61342721</v>
      </c>
      <c r="P2620" s="135">
        <f t="shared" si="1186"/>
        <v>416.60840453999998</v>
      </c>
      <c r="Q2620" s="190">
        <f t="shared" si="1199"/>
        <v>0</v>
      </c>
      <c r="R2620" s="191">
        <f t="shared" si="1196"/>
        <v>0</v>
      </c>
      <c r="S2620" s="135">
        <f t="shared" si="1187"/>
        <v>0</v>
      </c>
      <c r="T2620" s="145">
        <f t="shared" si="1197"/>
        <v>7.8600000000000003E-2</v>
      </c>
      <c r="U2620" s="143">
        <f t="shared" si="1188"/>
        <v>16</v>
      </c>
      <c r="V2620" s="143">
        <v>252</v>
      </c>
      <c r="W2620" s="142">
        <f t="shared" si="1189"/>
        <v>1.0048156150000001</v>
      </c>
      <c r="X2620" s="135">
        <f t="shared" si="1190"/>
        <v>2.00622568</v>
      </c>
      <c r="Y2620" s="135">
        <f t="shared" si="1191"/>
        <v>0</v>
      </c>
      <c r="Z2620" s="148" t="str">
        <f t="shared" si="1200"/>
        <v>A+J=</v>
      </c>
      <c r="AA2620" s="140">
        <f t="shared" si="1201"/>
        <v>46680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4"/>
      <c r="DX2620" s="1"/>
      <c r="DY2620" s="1"/>
      <c r="DZ2620" s="1"/>
      <c r="EA2620" s="1"/>
      <c r="EB2620" s="1"/>
      <c r="EC2620" s="1"/>
    </row>
    <row r="2621" spans="1:133" ht="15" x14ac:dyDescent="0.2">
      <c r="A2621" s="134">
        <f t="shared" si="1193"/>
        <v>46674</v>
      </c>
      <c r="B2621" s="135">
        <f t="shared" si="1179"/>
        <v>418.85169826999999</v>
      </c>
      <c r="C2621" s="220">
        <f t="shared" si="1192"/>
        <v>258.21332500384204</v>
      </c>
      <c r="D2621" s="136">
        <f t="shared" si="1180"/>
        <v>6997.15</v>
      </c>
      <c r="E2621" s="137">
        <f t="shared" si="1202"/>
        <v>7036.33</v>
      </c>
      <c r="F2621" s="138">
        <f t="shared" si="1203"/>
        <v>46619</v>
      </c>
      <c r="G2621" s="139">
        <f t="shared" si="1181"/>
        <v>5.5994226220676957E-3</v>
      </c>
      <c r="H2621" s="140">
        <f t="shared" si="1198"/>
        <v>46680</v>
      </c>
      <c r="I2621" s="140">
        <f t="shared" si="1182"/>
        <v>46680</v>
      </c>
      <c r="J2621" s="141">
        <f t="shared" si="1194"/>
        <v>21</v>
      </c>
      <c r="K2621" s="141">
        <f t="shared" si="1204"/>
        <v>17</v>
      </c>
      <c r="L2621" s="8">
        <f t="shared" si="1195"/>
        <v>1.0045304500000001</v>
      </c>
      <c r="M2621" s="142">
        <f t="shared" si="1183"/>
        <v>1.00559942</v>
      </c>
      <c r="N2621" s="142">
        <f t="shared" si="1184"/>
        <v>1.606577761683013</v>
      </c>
      <c r="O2621" s="135">
        <f t="shared" si="1185"/>
        <v>1.61385628</v>
      </c>
      <c r="P2621" s="135">
        <f t="shared" si="1186"/>
        <v>416.71919613</v>
      </c>
      <c r="Q2621" s="190">
        <f t="shared" si="1199"/>
        <v>0</v>
      </c>
      <c r="R2621" s="191">
        <f t="shared" si="1196"/>
        <v>0</v>
      </c>
      <c r="S2621" s="135">
        <f t="shared" si="1187"/>
        <v>0</v>
      </c>
      <c r="T2621" s="145">
        <f t="shared" si="1197"/>
        <v>7.8600000000000003E-2</v>
      </c>
      <c r="U2621" s="143">
        <f t="shared" si="1188"/>
        <v>17</v>
      </c>
      <c r="V2621" s="143">
        <v>252</v>
      </c>
      <c r="W2621" s="142">
        <f t="shared" si="1189"/>
        <v>1.0051173600000001</v>
      </c>
      <c r="X2621" s="135">
        <f t="shared" si="1190"/>
        <v>2.1325021400000002</v>
      </c>
      <c r="Y2621" s="135">
        <f t="shared" si="1191"/>
        <v>0</v>
      </c>
      <c r="Z2621" s="148" t="str">
        <f t="shared" si="1200"/>
        <v>A+J=</v>
      </c>
      <c r="AA2621" s="140">
        <f t="shared" si="1201"/>
        <v>46680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4"/>
      <c r="DX2621" s="1"/>
      <c r="DY2621" s="1"/>
      <c r="DZ2621" s="1"/>
      <c r="EA2621" s="1"/>
      <c r="EB2621" s="1"/>
      <c r="EC2621" s="1"/>
    </row>
    <row r="2622" spans="1:133" ht="15" x14ac:dyDescent="0.2">
      <c r="A2622" s="134">
        <f t="shared" si="1193"/>
        <v>46675</v>
      </c>
      <c r="B2622" s="135">
        <f t="shared" si="1179"/>
        <v>419.08889447999996</v>
      </c>
      <c r="C2622" s="220">
        <f t="shared" si="1192"/>
        <v>258.21332500384204</v>
      </c>
      <c r="D2622" s="136">
        <f t="shared" si="1180"/>
        <v>6997.15</v>
      </c>
      <c r="E2622" s="137">
        <f t="shared" si="1202"/>
        <v>7036.33</v>
      </c>
      <c r="F2622" s="138">
        <f t="shared" si="1203"/>
        <v>46619</v>
      </c>
      <c r="G2622" s="139">
        <f t="shared" si="1181"/>
        <v>5.5994226220676957E-3</v>
      </c>
      <c r="H2622" s="140">
        <f t="shared" si="1198"/>
        <v>46680</v>
      </c>
      <c r="I2622" s="140">
        <f t="shared" si="1182"/>
        <v>46680</v>
      </c>
      <c r="J2622" s="141">
        <f t="shared" si="1194"/>
        <v>21</v>
      </c>
      <c r="K2622" s="141">
        <f t="shared" si="1204"/>
        <v>18</v>
      </c>
      <c r="L2622" s="8">
        <f t="shared" si="1195"/>
        <v>1.00479758</v>
      </c>
      <c r="M2622" s="142">
        <f t="shared" si="1183"/>
        <v>1.00559942</v>
      </c>
      <c r="N2622" s="142">
        <f t="shared" si="1184"/>
        <v>1.606577761683013</v>
      </c>
      <c r="O2622" s="135">
        <f t="shared" si="1185"/>
        <v>1.61428544</v>
      </c>
      <c r="P2622" s="135">
        <f t="shared" si="1186"/>
        <v>416.83001095999998</v>
      </c>
      <c r="Q2622" s="190">
        <f t="shared" si="1199"/>
        <v>0</v>
      </c>
      <c r="R2622" s="191">
        <f t="shared" si="1196"/>
        <v>0</v>
      </c>
      <c r="S2622" s="135">
        <f t="shared" si="1187"/>
        <v>0</v>
      </c>
      <c r="T2622" s="145">
        <f t="shared" si="1197"/>
        <v>7.8600000000000003E-2</v>
      </c>
      <c r="U2622" s="143">
        <f t="shared" si="1188"/>
        <v>18</v>
      </c>
      <c r="V2622" s="143">
        <v>252</v>
      </c>
      <c r="W2622" s="142">
        <f t="shared" si="1189"/>
        <v>1.0054191960000001</v>
      </c>
      <c r="X2622" s="135">
        <f t="shared" si="1190"/>
        <v>2.2588835199999999</v>
      </c>
      <c r="Y2622" s="135">
        <f t="shared" si="1191"/>
        <v>0</v>
      </c>
      <c r="Z2622" s="148" t="str">
        <f t="shared" si="1200"/>
        <v>A+J=</v>
      </c>
      <c r="AA2622" s="140">
        <f t="shared" si="1201"/>
        <v>46680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4"/>
      <c r="DX2622" s="1"/>
      <c r="DY2622" s="1"/>
      <c r="DZ2622" s="1"/>
      <c r="EA2622" s="1"/>
      <c r="EB2622" s="1"/>
      <c r="EC2622" s="1"/>
    </row>
    <row r="2623" spans="1:133" ht="15" x14ac:dyDescent="0.2">
      <c r="A2623" s="134">
        <f t="shared" si="1193"/>
        <v>46676</v>
      </c>
      <c r="B2623" s="135">
        <f t="shared" si="1179"/>
        <v>419.32623146999998</v>
      </c>
      <c r="C2623" s="220">
        <f t="shared" si="1192"/>
        <v>258.21332500384204</v>
      </c>
      <c r="D2623" s="136">
        <f t="shared" si="1180"/>
        <v>6997.15</v>
      </c>
      <c r="E2623" s="137">
        <f t="shared" si="1202"/>
        <v>7036.33</v>
      </c>
      <c r="F2623" s="138">
        <f t="shared" si="1203"/>
        <v>46619</v>
      </c>
      <c r="G2623" s="139">
        <f t="shared" si="1181"/>
        <v>5.5994226220676957E-3</v>
      </c>
      <c r="H2623" s="140">
        <f t="shared" si="1198"/>
        <v>46680</v>
      </c>
      <c r="I2623" s="140">
        <f t="shared" si="1182"/>
        <v>46680</v>
      </c>
      <c r="J2623" s="141">
        <f t="shared" si="1194"/>
        <v>21</v>
      </c>
      <c r="K2623" s="141">
        <f t="shared" si="1204"/>
        <v>19</v>
      </c>
      <c r="L2623" s="8">
        <f t="shared" si="1195"/>
        <v>1.00506479</v>
      </c>
      <c r="M2623" s="142">
        <f t="shared" si="1183"/>
        <v>1.00559942</v>
      </c>
      <c r="N2623" s="142">
        <f t="shared" si="1184"/>
        <v>1.606577761683013</v>
      </c>
      <c r="O2623" s="135">
        <f t="shared" si="1185"/>
        <v>1.6147147399999999</v>
      </c>
      <c r="P2623" s="135">
        <f t="shared" si="1186"/>
        <v>416.94086193999999</v>
      </c>
      <c r="Q2623" s="190">
        <f t="shared" si="1199"/>
        <v>0</v>
      </c>
      <c r="R2623" s="191">
        <f t="shared" si="1196"/>
        <v>0</v>
      </c>
      <c r="S2623" s="135">
        <f t="shared" si="1187"/>
        <v>0</v>
      </c>
      <c r="T2623" s="145">
        <f t="shared" si="1197"/>
        <v>7.8600000000000003E-2</v>
      </c>
      <c r="U2623" s="143">
        <f t="shared" si="1188"/>
        <v>19</v>
      </c>
      <c r="V2623" s="143">
        <v>252</v>
      </c>
      <c r="W2623" s="142">
        <f t="shared" si="1189"/>
        <v>1.005721122</v>
      </c>
      <c r="X2623" s="135">
        <f t="shared" si="1190"/>
        <v>2.3853695300000002</v>
      </c>
      <c r="Y2623" s="135">
        <f t="shared" si="1191"/>
        <v>0</v>
      </c>
      <c r="Z2623" s="148" t="str">
        <f t="shared" si="1200"/>
        <v>A+J=</v>
      </c>
      <c r="AA2623" s="140">
        <f t="shared" si="1201"/>
        <v>46680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4"/>
      <c r="DX2623" s="1"/>
      <c r="DY2623" s="1"/>
      <c r="DZ2623" s="1"/>
      <c r="EA2623" s="1"/>
      <c r="EB2623" s="1"/>
      <c r="EC2623" s="1"/>
    </row>
    <row r="2624" spans="1:133" ht="15" x14ac:dyDescent="0.2">
      <c r="A2624" s="134">
        <f t="shared" si="1193"/>
        <v>46677</v>
      </c>
      <c r="B2624" s="135">
        <f t="shared" si="1179"/>
        <v>419.32623146999998</v>
      </c>
      <c r="C2624" s="220">
        <f t="shared" si="1192"/>
        <v>258.21332500384204</v>
      </c>
      <c r="D2624" s="136">
        <f t="shared" si="1180"/>
        <v>6997.15</v>
      </c>
      <c r="E2624" s="137">
        <f t="shared" si="1202"/>
        <v>7036.33</v>
      </c>
      <c r="F2624" s="138">
        <f t="shared" si="1203"/>
        <v>46619</v>
      </c>
      <c r="G2624" s="139">
        <f t="shared" si="1181"/>
        <v>5.5994226220676957E-3</v>
      </c>
      <c r="H2624" s="140">
        <f t="shared" si="1198"/>
        <v>46680</v>
      </c>
      <c r="I2624" s="140">
        <f t="shared" si="1182"/>
        <v>46680</v>
      </c>
      <c r="J2624" s="141">
        <f t="shared" si="1194"/>
        <v>21</v>
      </c>
      <c r="K2624" s="141">
        <f t="shared" si="1204"/>
        <v>19</v>
      </c>
      <c r="L2624" s="8">
        <f t="shared" si="1195"/>
        <v>1.00506479</v>
      </c>
      <c r="M2624" s="142">
        <f t="shared" si="1183"/>
        <v>1.00559942</v>
      </c>
      <c r="N2624" s="142">
        <f t="shared" si="1184"/>
        <v>1.606577761683013</v>
      </c>
      <c r="O2624" s="135">
        <f t="shared" si="1185"/>
        <v>1.6147147399999999</v>
      </c>
      <c r="P2624" s="135">
        <f t="shared" si="1186"/>
        <v>416.94086193999999</v>
      </c>
      <c r="Q2624" s="190">
        <f t="shared" si="1199"/>
        <v>0</v>
      </c>
      <c r="R2624" s="191">
        <f t="shared" si="1196"/>
        <v>0</v>
      </c>
      <c r="S2624" s="135">
        <f t="shared" si="1187"/>
        <v>0</v>
      </c>
      <c r="T2624" s="145">
        <f t="shared" si="1197"/>
        <v>7.8600000000000003E-2</v>
      </c>
      <c r="U2624" s="143">
        <f t="shared" si="1188"/>
        <v>19</v>
      </c>
      <c r="V2624" s="143">
        <v>252</v>
      </c>
      <c r="W2624" s="142">
        <f t="shared" si="1189"/>
        <v>1.005721122</v>
      </c>
      <c r="X2624" s="135">
        <f t="shared" si="1190"/>
        <v>2.3853695300000002</v>
      </c>
      <c r="Y2624" s="135">
        <f t="shared" si="1191"/>
        <v>0</v>
      </c>
      <c r="Z2624" s="148" t="str">
        <f t="shared" si="1200"/>
        <v>A+J=</v>
      </c>
      <c r="AA2624" s="140">
        <f t="shared" si="1201"/>
        <v>46680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4"/>
      <c r="DX2624" s="1"/>
      <c r="DY2624" s="1"/>
      <c r="DZ2624" s="1"/>
      <c r="EA2624" s="1"/>
      <c r="EB2624" s="1"/>
      <c r="EC2624" s="1"/>
    </row>
    <row r="2625" spans="1:133" ht="15" x14ac:dyDescent="0.2">
      <c r="A2625" s="134">
        <f t="shared" si="1193"/>
        <v>46678</v>
      </c>
      <c r="B2625" s="135">
        <f t="shared" si="1179"/>
        <v>419.32623146999998</v>
      </c>
      <c r="C2625" s="220">
        <f t="shared" si="1192"/>
        <v>258.21332500384204</v>
      </c>
      <c r="D2625" s="136">
        <f t="shared" si="1180"/>
        <v>6997.15</v>
      </c>
      <c r="E2625" s="137">
        <f t="shared" si="1202"/>
        <v>7036.33</v>
      </c>
      <c r="F2625" s="138">
        <f t="shared" si="1203"/>
        <v>46619</v>
      </c>
      <c r="G2625" s="139">
        <f t="shared" si="1181"/>
        <v>5.5994226220676957E-3</v>
      </c>
      <c r="H2625" s="140">
        <f t="shared" si="1198"/>
        <v>46680</v>
      </c>
      <c r="I2625" s="140">
        <f t="shared" si="1182"/>
        <v>46680</v>
      </c>
      <c r="J2625" s="141">
        <f t="shared" si="1194"/>
        <v>21</v>
      </c>
      <c r="K2625" s="141">
        <f t="shared" si="1204"/>
        <v>19</v>
      </c>
      <c r="L2625" s="8">
        <f t="shared" si="1195"/>
        <v>1.00506479</v>
      </c>
      <c r="M2625" s="142">
        <f t="shared" si="1183"/>
        <v>1.00559942</v>
      </c>
      <c r="N2625" s="142">
        <f t="shared" si="1184"/>
        <v>1.606577761683013</v>
      </c>
      <c r="O2625" s="135">
        <f t="shared" si="1185"/>
        <v>1.6147147399999999</v>
      </c>
      <c r="P2625" s="135">
        <f t="shared" si="1186"/>
        <v>416.94086193999999</v>
      </c>
      <c r="Q2625" s="190">
        <f t="shared" si="1199"/>
        <v>0</v>
      </c>
      <c r="R2625" s="191">
        <f t="shared" si="1196"/>
        <v>0</v>
      </c>
      <c r="S2625" s="135">
        <f t="shared" si="1187"/>
        <v>0</v>
      </c>
      <c r="T2625" s="145">
        <f t="shared" si="1197"/>
        <v>7.8600000000000003E-2</v>
      </c>
      <c r="U2625" s="143">
        <f t="shared" si="1188"/>
        <v>19</v>
      </c>
      <c r="V2625" s="143">
        <v>252</v>
      </c>
      <c r="W2625" s="142">
        <f t="shared" si="1189"/>
        <v>1.005721122</v>
      </c>
      <c r="X2625" s="135">
        <f t="shared" si="1190"/>
        <v>2.3853695300000002</v>
      </c>
      <c r="Y2625" s="135">
        <f t="shared" si="1191"/>
        <v>0</v>
      </c>
      <c r="Z2625" s="148" t="str">
        <f t="shared" si="1200"/>
        <v>A+J=</v>
      </c>
      <c r="AA2625" s="140">
        <f t="shared" si="1201"/>
        <v>46680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4"/>
      <c r="DX2625" s="1"/>
      <c r="DY2625" s="1"/>
      <c r="DZ2625" s="1"/>
      <c r="EA2625" s="1"/>
      <c r="EB2625" s="1"/>
      <c r="EC2625" s="1"/>
    </row>
    <row r="2626" spans="1:133" ht="15" x14ac:dyDescent="0.2">
      <c r="A2626" s="134">
        <f t="shared" si="1193"/>
        <v>46679</v>
      </c>
      <c r="B2626" s="135">
        <f t="shared" si="1179"/>
        <v>419.56369891000003</v>
      </c>
      <c r="C2626" s="220">
        <f t="shared" si="1192"/>
        <v>258.21332500384204</v>
      </c>
      <c r="D2626" s="136">
        <f t="shared" si="1180"/>
        <v>6997.15</v>
      </c>
      <c r="E2626" s="137">
        <f t="shared" si="1202"/>
        <v>7036.33</v>
      </c>
      <c r="F2626" s="138">
        <f t="shared" si="1203"/>
        <v>46619</v>
      </c>
      <c r="G2626" s="139">
        <f t="shared" si="1181"/>
        <v>5.5994226220676957E-3</v>
      </c>
      <c r="H2626" s="140">
        <f t="shared" si="1198"/>
        <v>46680</v>
      </c>
      <c r="I2626" s="140">
        <f t="shared" si="1182"/>
        <v>46680</v>
      </c>
      <c r="J2626" s="141">
        <f t="shared" si="1194"/>
        <v>21</v>
      </c>
      <c r="K2626" s="141">
        <f t="shared" si="1204"/>
        <v>20</v>
      </c>
      <c r="L2626" s="8">
        <f t="shared" si="1195"/>
        <v>1.0053320699999999</v>
      </c>
      <c r="M2626" s="142">
        <f t="shared" si="1183"/>
        <v>1.00559942</v>
      </c>
      <c r="N2626" s="142">
        <f t="shared" si="1184"/>
        <v>1.606577761683013</v>
      </c>
      <c r="O2626" s="135">
        <f t="shared" si="1185"/>
        <v>1.61514414</v>
      </c>
      <c r="P2626" s="135">
        <f t="shared" si="1186"/>
        <v>417.05173874000002</v>
      </c>
      <c r="Q2626" s="190">
        <f t="shared" si="1199"/>
        <v>0</v>
      </c>
      <c r="R2626" s="191">
        <f t="shared" si="1196"/>
        <v>0</v>
      </c>
      <c r="S2626" s="135">
        <f t="shared" si="1187"/>
        <v>0</v>
      </c>
      <c r="T2626" s="145">
        <f t="shared" si="1197"/>
        <v>7.8600000000000003E-2</v>
      </c>
      <c r="U2626" s="143">
        <f t="shared" si="1188"/>
        <v>20</v>
      </c>
      <c r="V2626" s="143">
        <v>252</v>
      </c>
      <c r="W2626" s="142">
        <f t="shared" si="1189"/>
        <v>1.006023138</v>
      </c>
      <c r="X2626" s="135">
        <f t="shared" si="1190"/>
        <v>2.51196017</v>
      </c>
      <c r="Y2626" s="135">
        <f t="shared" si="1191"/>
        <v>0</v>
      </c>
      <c r="Z2626" s="148" t="str">
        <f t="shared" si="1200"/>
        <v>A+J=</v>
      </c>
      <c r="AA2626" s="140">
        <f t="shared" si="1201"/>
        <v>46680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4"/>
      <c r="DX2626" s="1"/>
      <c r="DY2626" s="1"/>
      <c r="DZ2626" s="1"/>
      <c r="EA2626" s="1"/>
      <c r="EB2626" s="1"/>
      <c r="EC2626" s="1"/>
    </row>
    <row r="2627" spans="1:133" ht="15" x14ac:dyDescent="0.2">
      <c r="A2627" s="134">
        <f t="shared" si="1193"/>
        <v>46680</v>
      </c>
      <c r="B2627" s="135">
        <f t="shared" si="1179"/>
        <v>419.80130289000004</v>
      </c>
      <c r="C2627" s="220">
        <f t="shared" si="1192"/>
        <v>258.21332500384204</v>
      </c>
      <c r="D2627" s="136">
        <f t="shared" si="1180"/>
        <v>6997.15</v>
      </c>
      <c r="E2627" s="137">
        <f t="shared" si="1202"/>
        <v>7036.33</v>
      </c>
      <c r="F2627" s="138">
        <f t="shared" si="1203"/>
        <v>46619</v>
      </c>
      <c r="G2627" s="139">
        <f t="shared" si="1181"/>
        <v>5.5994226220676957E-3</v>
      </c>
      <c r="H2627" s="140">
        <f t="shared" si="1198"/>
        <v>46713</v>
      </c>
      <c r="I2627" s="140">
        <f t="shared" si="1182"/>
        <v>46680</v>
      </c>
      <c r="J2627" s="141">
        <f t="shared" si="1194"/>
        <v>21</v>
      </c>
      <c r="K2627" s="141">
        <f t="shared" si="1204"/>
        <v>21</v>
      </c>
      <c r="L2627" s="8">
        <f t="shared" si="1195"/>
        <v>1.00559942</v>
      </c>
      <c r="M2627" s="142">
        <f t="shared" si="1183"/>
        <v>1.00559942</v>
      </c>
      <c r="N2627" s="142">
        <f t="shared" si="1184"/>
        <v>1.606577761683013</v>
      </c>
      <c r="O2627" s="135">
        <f t="shared" si="1185"/>
        <v>1.6155736599999999</v>
      </c>
      <c r="P2627" s="135">
        <f t="shared" si="1186"/>
        <v>417.16264653000002</v>
      </c>
      <c r="Q2627" s="190">
        <f t="shared" si="1199"/>
        <v>86</v>
      </c>
      <c r="R2627" s="191">
        <f t="shared" si="1196"/>
        <v>4.479267279511092E-2</v>
      </c>
      <c r="S2627" s="135">
        <f t="shared" si="1187"/>
        <v>18.68582992</v>
      </c>
      <c r="T2627" s="145">
        <f t="shared" si="1197"/>
        <v>7.8600000000000003E-2</v>
      </c>
      <c r="U2627" s="143">
        <f t="shared" si="1188"/>
        <v>21</v>
      </c>
      <c r="V2627" s="143">
        <v>252</v>
      </c>
      <c r="W2627" s="142">
        <f t="shared" si="1189"/>
        <v>1.0063252460000001</v>
      </c>
      <c r="X2627" s="135">
        <f t="shared" si="1190"/>
        <v>2.6386563600000001</v>
      </c>
      <c r="Y2627" s="135">
        <f t="shared" si="1191"/>
        <v>21.324486279999999</v>
      </c>
      <c r="Z2627" s="148" t="str">
        <f t="shared" si="1200"/>
        <v>A+J=</v>
      </c>
      <c r="AA2627" s="140">
        <f t="shared" si="1201"/>
        <v>46680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4"/>
      <c r="DX2627" s="1"/>
      <c r="DY2627" s="1"/>
      <c r="DZ2627" s="1"/>
      <c r="EA2627" s="1"/>
      <c r="EB2627" s="1"/>
      <c r="EC2627" s="1"/>
    </row>
    <row r="2628" spans="1:133" ht="15" x14ac:dyDescent="0.2">
      <c r="A2628" s="134">
        <f t="shared" si="1193"/>
        <v>46681</v>
      </c>
      <c r="B2628" s="135">
        <f t="shared" si="1179"/>
        <v>398.70247768000002</v>
      </c>
      <c r="C2628" s="220">
        <f t="shared" si="1192"/>
        <v>246.64726003098281</v>
      </c>
      <c r="D2628" s="136">
        <f t="shared" si="1180"/>
        <v>6997.15</v>
      </c>
      <c r="E2628" s="137">
        <f t="shared" si="1202"/>
        <v>7036.33</v>
      </c>
      <c r="F2628" s="138">
        <f t="shared" si="1203"/>
        <v>46650</v>
      </c>
      <c r="G2628" s="139">
        <f t="shared" si="1181"/>
        <v>5.5994226220676957E-3</v>
      </c>
      <c r="H2628" s="140">
        <f t="shared" si="1198"/>
        <v>46713</v>
      </c>
      <c r="I2628" s="140">
        <f t="shared" si="1182"/>
        <v>46713</v>
      </c>
      <c r="J2628" s="141">
        <f t="shared" si="1194"/>
        <v>21</v>
      </c>
      <c r="K2628" s="141">
        <f t="shared" si="1204"/>
        <v>1</v>
      </c>
      <c r="L2628" s="8">
        <f t="shared" si="1195"/>
        <v>1.0002659300000001</v>
      </c>
      <c r="M2628" s="142">
        <f t="shared" si="1183"/>
        <v>1.00559942</v>
      </c>
      <c r="N2628" s="142">
        <f t="shared" si="1184"/>
        <v>1.6155736653333361</v>
      </c>
      <c r="O2628" s="135">
        <f t="shared" si="1185"/>
        <v>1.6160032900000001</v>
      </c>
      <c r="P2628" s="135">
        <f t="shared" si="1186"/>
        <v>398.58278367000003</v>
      </c>
      <c r="Q2628" s="190">
        <f t="shared" si="1199"/>
        <v>0</v>
      </c>
      <c r="R2628" s="191">
        <f t="shared" si="1196"/>
        <v>0</v>
      </c>
      <c r="S2628" s="135">
        <f t="shared" si="1187"/>
        <v>0</v>
      </c>
      <c r="T2628" s="145">
        <f t="shared" si="1197"/>
        <v>7.8600000000000003E-2</v>
      </c>
      <c r="U2628" s="143">
        <f t="shared" si="1188"/>
        <v>1</v>
      </c>
      <c r="V2628" s="143">
        <v>252</v>
      </c>
      <c r="W2628" s="142">
        <f t="shared" si="1189"/>
        <v>1.0003002990000001</v>
      </c>
      <c r="X2628" s="135">
        <f t="shared" si="1190"/>
        <v>0.11969401</v>
      </c>
      <c r="Y2628" s="135">
        <f t="shared" si="1191"/>
        <v>0</v>
      </c>
      <c r="Z2628" s="148" t="str">
        <f t="shared" si="1200"/>
        <v>A+J=</v>
      </c>
      <c r="AA2628" s="140">
        <f t="shared" si="1201"/>
        <v>46713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4"/>
      <c r="DX2628" s="1"/>
      <c r="DY2628" s="1"/>
      <c r="DZ2628" s="1"/>
      <c r="EA2628" s="1"/>
      <c r="EB2628" s="1"/>
      <c r="EC2628" s="1"/>
    </row>
    <row r="2629" spans="1:133" ht="15" x14ac:dyDescent="0.2">
      <c r="A2629" s="134">
        <f t="shared" si="1193"/>
        <v>46682</v>
      </c>
      <c r="B2629" s="135">
        <f t="shared" si="1179"/>
        <v>398.92826503000003</v>
      </c>
      <c r="C2629" s="220">
        <f t="shared" si="1192"/>
        <v>246.64726003098281</v>
      </c>
      <c r="D2629" s="136">
        <f t="shared" si="1180"/>
        <v>6997.15</v>
      </c>
      <c r="E2629" s="137">
        <f t="shared" si="1202"/>
        <v>7036.33</v>
      </c>
      <c r="F2629" s="138">
        <f t="shared" si="1203"/>
        <v>46650</v>
      </c>
      <c r="G2629" s="139">
        <f t="shared" si="1181"/>
        <v>5.5994226220676957E-3</v>
      </c>
      <c r="H2629" s="140">
        <f t="shared" si="1198"/>
        <v>46713</v>
      </c>
      <c r="I2629" s="140">
        <f t="shared" si="1182"/>
        <v>46713</v>
      </c>
      <c r="J2629" s="141">
        <f t="shared" si="1194"/>
        <v>21</v>
      </c>
      <c r="K2629" s="141">
        <f t="shared" si="1204"/>
        <v>2</v>
      </c>
      <c r="L2629" s="8">
        <f t="shared" si="1195"/>
        <v>1.00053193</v>
      </c>
      <c r="M2629" s="142">
        <f t="shared" si="1183"/>
        <v>1.00559942</v>
      </c>
      <c r="N2629" s="142">
        <f t="shared" si="1184"/>
        <v>1.6155736653333361</v>
      </c>
      <c r="O2629" s="135">
        <f t="shared" si="1185"/>
        <v>1.61643303</v>
      </c>
      <c r="P2629" s="135">
        <f t="shared" si="1186"/>
        <v>398.68877787000002</v>
      </c>
      <c r="Q2629" s="190">
        <f t="shared" si="1199"/>
        <v>0</v>
      </c>
      <c r="R2629" s="191">
        <f t="shared" si="1196"/>
        <v>0</v>
      </c>
      <c r="S2629" s="135">
        <f t="shared" si="1187"/>
        <v>0</v>
      </c>
      <c r="T2629" s="145">
        <f t="shared" si="1197"/>
        <v>7.8600000000000003E-2</v>
      </c>
      <c r="U2629" s="143">
        <f t="shared" si="1188"/>
        <v>2</v>
      </c>
      <c r="V2629" s="143">
        <v>252</v>
      </c>
      <c r="W2629" s="142">
        <f t="shared" si="1189"/>
        <v>1.0006006869999999</v>
      </c>
      <c r="X2629" s="135">
        <f t="shared" si="1190"/>
        <v>0.23948716</v>
      </c>
      <c r="Y2629" s="135">
        <f t="shared" si="1191"/>
        <v>0</v>
      </c>
      <c r="Z2629" s="148" t="str">
        <f t="shared" si="1200"/>
        <v>A+J=</v>
      </c>
      <c r="AA2629" s="140">
        <f t="shared" si="1201"/>
        <v>46713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4"/>
      <c r="DX2629" s="1"/>
      <c r="DY2629" s="1"/>
      <c r="DZ2629" s="1"/>
      <c r="EA2629" s="1"/>
      <c r="EB2629" s="1"/>
      <c r="EC2629" s="1"/>
    </row>
    <row r="2630" spans="1:133" ht="15" x14ac:dyDescent="0.2">
      <c r="A2630" s="134">
        <f t="shared" si="1193"/>
        <v>46683</v>
      </c>
      <c r="B2630" s="135">
        <f t="shared" si="1179"/>
        <v>399.15418197000002</v>
      </c>
      <c r="C2630" s="220">
        <f t="shared" si="1192"/>
        <v>246.64726003098281</v>
      </c>
      <c r="D2630" s="136">
        <f t="shared" si="1180"/>
        <v>6997.15</v>
      </c>
      <c r="E2630" s="137">
        <f t="shared" si="1202"/>
        <v>7036.33</v>
      </c>
      <c r="F2630" s="138">
        <f t="shared" si="1203"/>
        <v>46650</v>
      </c>
      <c r="G2630" s="139">
        <f t="shared" si="1181"/>
        <v>5.5994226220676957E-3</v>
      </c>
      <c r="H2630" s="140">
        <f t="shared" si="1198"/>
        <v>46713</v>
      </c>
      <c r="I2630" s="140">
        <f t="shared" si="1182"/>
        <v>46713</v>
      </c>
      <c r="J2630" s="141">
        <f t="shared" si="1194"/>
        <v>21</v>
      </c>
      <c r="K2630" s="141">
        <f t="shared" si="1204"/>
        <v>3</v>
      </c>
      <c r="L2630" s="8">
        <f t="shared" si="1195"/>
        <v>1.0007980000000001</v>
      </c>
      <c r="M2630" s="142">
        <f t="shared" si="1183"/>
        <v>1.00559942</v>
      </c>
      <c r="N2630" s="142">
        <f t="shared" si="1184"/>
        <v>1.6155736653333361</v>
      </c>
      <c r="O2630" s="135">
        <f t="shared" si="1185"/>
        <v>1.6168628899999999</v>
      </c>
      <c r="P2630" s="135">
        <f t="shared" si="1186"/>
        <v>398.79480166000002</v>
      </c>
      <c r="Q2630" s="190">
        <f t="shared" si="1199"/>
        <v>0</v>
      </c>
      <c r="R2630" s="191">
        <f t="shared" si="1196"/>
        <v>0</v>
      </c>
      <c r="S2630" s="135">
        <f t="shared" si="1187"/>
        <v>0</v>
      </c>
      <c r="T2630" s="145">
        <f t="shared" si="1197"/>
        <v>7.8600000000000003E-2</v>
      </c>
      <c r="U2630" s="143">
        <f t="shared" si="1188"/>
        <v>3</v>
      </c>
      <c r="V2630" s="143">
        <v>252</v>
      </c>
      <c r="W2630" s="142">
        <f t="shared" si="1189"/>
        <v>1.000901166</v>
      </c>
      <c r="X2630" s="135">
        <f t="shared" si="1190"/>
        <v>0.35938030999999998</v>
      </c>
      <c r="Y2630" s="135">
        <f t="shared" si="1191"/>
        <v>0</v>
      </c>
      <c r="Z2630" s="148" t="str">
        <f t="shared" si="1200"/>
        <v>A+J=</v>
      </c>
      <c r="AA2630" s="140">
        <f t="shared" si="1201"/>
        <v>46713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4"/>
      <c r="DX2630" s="1"/>
      <c r="DY2630" s="1"/>
      <c r="DZ2630" s="1"/>
      <c r="EA2630" s="1"/>
      <c r="EB2630" s="1"/>
      <c r="EC2630" s="1"/>
    </row>
    <row r="2631" spans="1:133" ht="15" x14ac:dyDescent="0.2">
      <c r="A2631" s="134">
        <f t="shared" si="1193"/>
        <v>46684</v>
      </c>
      <c r="B2631" s="135">
        <f t="shared" ref="B2631:B2694" si="1205">(P2631+X2631)</f>
        <v>399.15418197000002</v>
      </c>
      <c r="C2631" s="220">
        <f t="shared" si="1192"/>
        <v>246.64726003098281</v>
      </c>
      <c r="D2631" s="136">
        <f t="shared" ref="D2631:D2694" si="1206">IF(E2631=E2630,D2630,E2630)</f>
        <v>6997.15</v>
      </c>
      <c r="E2631" s="137">
        <f t="shared" si="1202"/>
        <v>7036.33</v>
      </c>
      <c r="F2631" s="138">
        <f t="shared" si="1203"/>
        <v>46650</v>
      </c>
      <c r="G2631" s="139">
        <f t="shared" ref="G2631:G2694" si="1207">(E2631/D2631)-1</f>
        <v>5.5994226220676957E-3</v>
      </c>
      <c r="H2631" s="140">
        <f t="shared" si="1198"/>
        <v>46713</v>
      </c>
      <c r="I2631" s="140">
        <f t="shared" ref="I2631:I2694" si="1208">IF(A2631&gt;I2630,H2631,I2630)</f>
        <v>46713</v>
      </c>
      <c r="J2631" s="141">
        <f t="shared" si="1194"/>
        <v>21</v>
      </c>
      <c r="K2631" s="141">
        <f t="shared" si="1204"/>
        <v>3</v>
      </c>
      <c r="L2631" s="8">
        <f t="shared" si="1195"/>
        <v>1.0007980000000001</v>
      </c>
      <c r="M2631" s="142">
        <f t="shared" ref="M2631:M2694" si="1209">IF(I2631&gt;I2630,L2630,M2630)</f>
        <v>1.00559942</v>
      </c>
      <c r="N2631" s="142">
        <f t="shared" ref="N2631:N2694" si="1210">IF(I2631&gt;I2630,N2630*M2631,N2630)</f>
        <v>1.6155736653333361</v>
      </c>
      <c r="O2631" s="135">
        <f t="shared" ref="O2631:O2694" si="1211">TRUNC(TRUNC((L2631*N2631),15),8)</f>
        <v>1.6168628899999999</v>
      </c>
      <c r="P2631" s="135">
        <f t="shared" ref="P2631:P2694" si="1212">TRUNC(C2631*O2631,8)</f>
        <v>398.79480166000002</v>
      </c>
      <c r="Q2631" s="190">
        <f t="shared" si="1199"/>
        <v>0</v>
      </c>
      <c r="R2631" s="191">
        <f t="shared" si="1196"/>
        <v>0</v>
      </c>
      <c r="S2631" s="135">
        <f t="shared" ref="S2631:S2694" si="1213">IF(R2631&gt;0,TRUNC(R2631*P2631,8),0)</f>
        <v>0</v>
      </c>
      <c r="T2631" s="145">
        <f t="shared" si="1197"/>
        <v>7.8600000000000003E-2</v>
      </c>
      <c r="U2631" s="143">
        <f t="shared" ref="U2631:U2694" si="1214">IF(Q2630&gt;0,1,IF(K2631=K2630,U2630,U2630+1))</f>
        <v>3</v>
      </c>
      <c r="V2631" s="143">
        <v>252</v>
      </c>
      <c r="W2631" s="142">
        <f t="shared" ref="W2631:W2694" si="1215">ROUND((1+T2631)^TRUNC((U2631/V2631),9),9)</f>
        <v>1.000901166</v>
      </c>
      <c r="X2631" s="135">
        <f t="shared" ref="X2631:X2694" si="1216">TRUNC((P2631*(W2631-1)),8)</f>
        <v>0.35938030999999998</v>
      </c>
      <c r="Y2631" s="135">
        <f t="shared" ref="Y2631:Y2694" si="1217">IF(Q2631&gt;0,S2631+X2631,0)</f>
        <v>0</v>
      </c>
      <c r="Z2631" s="148" t="str">
        <f t="shared" si="1200"/>
        <v>A+J=</v>
      </c>
      <c r="AA2631" s="140">
        <f t="shared" si="1201"/>
        <v>46713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4"/>
      <c r="DX2631" s="1"/>
      <c r="DY2631" s="1"/>
      <c r="DZ2631" s="1"/>
      <c r="EA2631" s="1"/>
      <c r="EB2631" s="1"/>
      <c r="EC2631" s="1"/>
    </row>
    <row r="2632" spans="1:133" ht="15" x14ac:dyDescent="0.2">
      <c r="A2632" s="134">
        <f t="shared" si="1193"/>
        <v>46685</v>
      </c>
      <c r="B2632" s="135">
        <f t="shared" si="1205"/>
        <v>399.15418197000002</v>
      </c>
      <c r="C2632" s="220">
        <f t="shared" si="1192"/>
        <v>246.64726003098281</v>
      </c>
      <c r="D2632" s="136">
        <f t="shared" si="1206"/>
        <v>6997.15</v>
      </c>
      <c r="E2632" s="137">
        <f t="shared" si="1202"/>
        <v>7036.33</v>
      </c>
      <c r="F2632" s="138">
        <f t="shared" si="1203"/>
        <v>46650</v>
      </c>
      <c r="G2632" s="139">
        <f t="shared" si="1207"/>
        <v>5.5994226220676957E-3</v>
      </c>
      <c r="H2632" s="140">
        <f t="shared" si="1198"/>
        <v>46713</v>
      </c>
      <c r="I2632" s="140">
        <f t="shared" si="1208"/>
        <v>46713</v>
      </c>
      <c r="J2632" s="141">
        <f t="shared" si="1194"/>
        <v>21</v>
      </c>
      <c r="K2632" s="141">
        <f t="shared" si="1204"/>
        <v>3</v>
      </c>
      <c r="L2632" s="8">
        <f t="shared" si="1195"/>
        <v>1.0007980000000001</v>
      </c>
      <c r="M2632" s="142">
        <f t="shared" si="1209"/>
        <v>1.00559942</v>
      </c>
      <c r="N2632" s="142">
        <f t="shared" si="1210"/>
        <v>1.6155736653333361</v>
      </c>
      <c r="O2632" s="135">
        <f t="shared" si="1211"/>
        <v>1.6168628899999999</v>
      </c>
      <c r="P2632" s="135">
        <f t="shared" si="1212"/>
        <v>398.79480166000002</v>
      </c>
      <c r="Q2632" s="190">
        <f t="shared" si="1199"/>
        <v>0</v>
      </c>
      <c r="R2632" s="191">
        <f t="shared" si="1196"/>
        <v>0</v>
      </c>
      <c r="S2632" s="135">
        <f t="shared" si="1213"/>
        <v>0</v>
      </c>
      <c r="T2632" s="145">
        <f t="shared" si="1197"/>
        <v>7.8600000000000003E-2</v>
      </c>
      <c r="U2632" s="143">
        <f t="shared" si="1214"/>
        <v>3</v>
      </c>
      <c r="V2632" s="143">
        <v>252</v>
      </c>
      <c r="W2632" s="142">
        <f t="shared" si="1215"/>
        <v>1.000901166</v>
      </c>
      <c r="X2632" s="135">
        <f t="shared" si="1216"/>
        <v>0.35938030999999998</v>
      </c>
      <c r="Y2632" s="135">
        <f t="shared" si="1217"/>
        <v>0</v>
      </c>
      <c r="Z2632" s="148" t="str">
        <f t="shared" si="1200"/>
        <v>A+J=</v>
      </c>
      <c r="AA2632" s="140">
        <f t="shared" si="1201"/>
        <v>46713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4"/>
      <c r="DX2632" s="1"/>
      <c r="DY2632" s="1"/>
      <c r="DZ2632" s="1"/>
      <c r="EA2632" s="1"/>
      <c r="EB2632" s="1"/>
      <c r="EC2632" s="1"/>
    </row>
    <row r="2633" spans="1:133" ht="15" x14ac:dyDescent="0.2">
      <c r="A2633" s="134">
        <f t="shared" si="1193"/>
        <v>46686</v>
      </c>
      <c r="B2633" s="135">
        <f t="shared" si="1205"/>
        <v>399.38022609000001</v>
      </c>
      <c r="C2633" s="220">
        <f t="shared" ref="C2633:C2696" si="1218">C2632-(S2632/O2632)</f>
        <v>246.64726003098281</v>
      </c>
      <c r="D2633" s="136">
        <f t="shared" si="1206"/>
        <v>6997.15</v>
      </c>
      <c r="E2633" s="137">
        <f t="shared" si="1202"/>
        <v>7036.33</v>
      </c>
      <c r="F2633" s="138">
        <f t="shared" si="1203"/>
        <v>46650</v>
      </c>
      <c r="G2633" s="139">
        <f t="shared" si="1207"/>
        <v>5.5994226220676957E-3</v>
      </c>
      <c r="H2633" s="140">
        <f t="shared" si="1198"/>
        <v>46713</v>
      </c>
      <c r="I2633" s="140">
        <f t="shared" si="1208"/>
        <v>46713</v>
      </c>
      <c r="J2633" s="141">
        <f t="shared" si="1194"/>
        <v>21</v>
      </c>
      <c r="K2633" s="141">
        <f t="shared" si="1204"/>
        <v>4</v>
      </c>
      <c r="L2633" s="8">
        <f t="shared" si="1195"/>
        <v>1.00106414</v>
      </c>
      <c r="M2633" s="142">
        <f t="shared" si="1209"/>
        <v>1.00559942</v>
      </c>
      <c r="N2633" s="142">
        <f t="shared" si="1210"/>
        <v>1.6155736653333361</v>
      </c>
      <c r="O2633" s="135">
        <f t="shared" si="1211"/>
        <v>1.6172928600000001</v>
      </c>
      <c r="P2633" s="135">
        <f t="shared" si="1212"/>
        <v>398.90085257999999</v>
      </c>
      <c r="Q2633" s="190">
        <f t="shared" si="1199"/>
        <v>0</v>
      </c>
      <c r="R2633" s="191">
        <f t="shared" si="1196"/>
        <v>0</v>
      </c>
      <c r="S2633" s="135">
        <f t="shared" si="1213"/>
        <v>0</v>
      </c>
      <c r="T2633" s="145">
        <f t="shared" si="1197"/>
        <v>7.8600000000000003E-2</v>
      </c>
      <c r="U2633" s="143">
        <f t="shared" si="1214"/>
        <v>4</v>
      </c>
      <c r="V2633" s="143">
        <v>252</v>
      </c>
      <c r="W2633" s="142">
        <f t="shared" si="1215"/>
        <v>1.0012017360000001</v>
      </c>
      <c r="X2633" s="135">
        <f t="shared" si="1216"/>
        <v>0.47937351</v>
      </c>
      <c r="Y2633" s="135">
        <f t="shared" si="1217"/>
        <v>0</v>
      </c>
      <c r="Z2633" s="148" t="str">
        <f t="shared" si="1200"/>
        <v>A+J=</v>
      </c>
      <c r="AA2633" s="140">
        <f t="shared" si="1201"/>
        <v>46713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4"/>
      <c r="DX2633" s="1"/>
      <c r="DY2633" s="1"/>
      <c r="DZ2633" s="1"/>
      <c r="EA2633" s="1"/>
      <c r="EB2633" s="1"/>
      <c r="EC2633" s="1"/>
    </row>
    <row r="2634" spans="1:133" ht="15" x14ac:dyDescent="0.2">
      <c r="A2634" s="134">
        <f t="shared" si="1193"/>
        <v>46687</v>
      </c>
      <c r="B2634" s="135">
        <f t="shared" si="1205"/>
        <v>399.60639912000005</v>
      </c>
      <c r="C2634" s="220">
        <f t="shared" si="1218"/>
        <v>246.64726003098281</v>
      </c>
      <c r="D2634" s="136">
        <f t="shared" si="1206"/>
        <v>6997.15</v>
      </c>
      <c r="E2634" s="137">
        <f t="shared" si="1202"/>
        <v>7036.33</v>
      </c>
      <c r="F2634" s="138">
        <f t="shared" si="1203"/>
        <v>46650</v>
      </c>
      <c r="G2634" s="139">
        <f t="shared" si="1207"/>
        <v>5.5994226220676957E-3</v>
      </c>
      <c r="H2634" s="140">
        <f t="shared" si="1198"/>
        <v>46713</v>
      </c>
      <c r="I2634" s="140">
        <f t="shared" si="1208"/>
        <v>46713</v>
      </c>
      <c r="J2634" s="141">
        <f t="shared" si="1194"/>
        <v>21</v>
      </c>
      <c r="K2634" s="141">
        <f t="shared" si="1204"/>
        <v>5</v>
      </c>
      <c r="L2634" s="8">
        <f t="shared" si="1195"/>
        <v>1.0013303600000001</v>
      </c>
      <c r="M2634" s="142">
        <f t="shared" si="1209"/>
        <v>1.00559942</v>
      </c>
      <c r="N2634" s="142">
        <f t="shared" si="1210"/>
        <v>1.6155736653333361</v>
      </c>
      <c r="O2634" s="135">
        <f t="shared" si="1211"/>
        <v>1.6177229500000001</v>
      </c>
      <c r="P2634" s="135">
        <f t="shared" si="1212"/>
        <v>399.00693310000003</v>
      </c>
      <c r="Q2634" s="190">
        <f t="shared" si="1199"/>
        <v>0</v>
      </c>
      <c r="R2634" s="191">
        <f t="shared" si="1196"/>
        <v>0</v>
      </c>
      <c r="S2634" s="135">
        <f t="shared" si="1213"/>
        <v>0</v>
      </c>
      <c r="T2634" s="145">
        <f t="shared" si="1197"/>
        <v>7.8600000000000003E-2</v>
      </c>
      <c r="U2634" s="143">
        <f t="shared" si="1214"/>
        <v>5</v>
      </c>
      <c r="V2634" s="143">
        <v>252</v>
      </c>
      <c r="W2634" s="142">
        <f t="shared" si="1215"/>
        <v>1.0015023949999999</v>
      </c>
      <c r="X2634" s="135">
        <f t="shared" si="1216"/>
        <v>0.59946602000000004</v>
      </c>
      <c r="Y2634" s="135">
        <f t="shared" si="1217"/>
        <v>0</v>
      </c>
      <c r="Z2634" s="148" t="str">
        <f t="shared" si="1200"/>
        <v>A+J=</v>
      </c>
      <c r="AA2634" s="140">
        <f t="shared" si="1201"/>
        <v>46713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4"/>
      <c r="DX2634" s="1"/>
      <c r="DY2634" s="1"/>
      <c r="DZ2634" s="1"/>
      <c r="EA2634" s="1"/>
      <c r="EB2634" s="1"/>
      <c r="EC2634" s="1"/>
    </row>
    <row r="2635" spans="1:133" ht="15" x14ac:dyDescent="0.2">
      <c r="A2635" s="134">
        <f t="shared" ref="A2635:A2698" si="1219">(A2634+1)</f>
        <v>46688</v>
      </c>
      <c r="B2635" s="135">
        <f t="shared" si="1205"/>
        <v>399.83269942999999</v>
      </c>
      <c r="C2635" s="220">
        <f t="shared" si="1218"/>
        <v>246.64726003098281</v>
      </c>
      <c r="D2635" s="136">
        <f t="shared" si="1206"/>
        <v>6997.15</v>
      </c>
      <c r="E2635" s="137">
        <f t="shared" si="1202"/>
        <v>7036.33</v>
      </c>
      <c r="F2635" s="138">
        <f t="shared" si="1203"/>
        <v>46650</v>
      </c>
      <c r="G2635" s="139">
        <f t="shared" si="1207"/>
        <v>5.5994226220676957E-3</v>
      </c>
      <c r="H2635" s="140">
        <f t="shared" si="1198"/>
        <v>46713</v>
      </c>
      <c r="I2635" s="140">
        <f t="shared" si="1208"/>
        <v>46713</v>
      </c>
      <c r="J2635" s="141">
        <f t="shared" ref="J2635:J2698" si="1220">IF(I2635=I2634,J2634,NETWORKDAYS(I2634,I2635,$AD$148:$AD$502)-1)</f>
        <v>21</v>
      </c>
      <c r="K2635" s="141">
        <f t="shared" si="1204"/>
        <v>6</v>
      </c>
      <c r="L2635" s="8">
        <f t="shared" ref="L2635:L2698" si="1221">IF(E2635&lt;D2635,1,TRUNC((E2635/D2635)^TRUNC((K2635/J2635),9),8))</f>
        <v>1.00159664</v>
      </c>
      <c r="M2635" s="142">
        <f t="shared" si="1209"/>
        <v>1.00559942</v>
      </c>
      <c r="N2635" s="142">
        <f t="shared" si="1210"/>
        <v>1.6155736653333361</v>
      </c>
      <c r="O2635" s="135">
        <f t="shared" si="1211"/>
        <v>1.6181531499999999</v>
      </c>
      <c r="P2635" s="135">
        <f t="shared" si="1212"/>
        <v>399.11304074999998</v>
      </c>
      <c r="Q2635" s="190">
        <f t="shared" si="1199"/>
        <v>0</v>
      </c>
      <c r="R2635" s="191">
        <f t="shared" ref="R2635:R2698" si="1222">IF(Q2635&gt;0,VLOOKUP($A2635,$AD$10:$AI$140,6),0)</f>
        <v>0</v>
      </c>
      <c r="S2635" s="135">
        <f t="shared" si="1213"/>
        <v>0</v>
      </c>
      <c r="T2635" s="145">
        <f t="shared" ref="T2635:T2698" si="1223">(T2634)</f>
        <v>7.8600000000000003E-2</v>
      </c>
      <c r="U2635" s="143">
        <f t="shared" si="1214"/>
        <v>6</v>
      </c>
      <c r="V2635" s="143">
        <v>252</v>
      </c>
      <c r="W2635" s="142">
        <f t="shared" si="1215"/>
        <v>1.001803145</v>
      </c>
      <c r="X2635" s="135">
        <f t="shared" si="1216"/>
        <v>0.71965868</v>
      </c>
      <c r="Y2635" s="135">
        <f t="shared" si="1217"/>
        <v>0</v>
      </c>
      <c r="Z2635" s="148" t="str">
        <f t="shared" si="1200"/>
        <v>A+J=</v>
      </c>
      <c r="AA2635" s="140">
        <f t="shared" si="1201"/>
        <v>46713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4"/>
      <c r="DX2635" s="1"/>
      <c r="DY2635" s="1"/>
      <c r="DZ2635" s="1"/>
      <c r="EA2635" s="1"/>
      <c r="EB2635" s="1"/>
      <c r="EC2635" s="1"/>
    </row>
    <row r="2636" spans="1:133" ht="15" x14ac:dyDescent="0.2">
      <c r="A2636" s="134">
        <f t="shared" si="1219"/>
        <v>46689</v>
      </c>
      <c r="B2636" s="135">
        <f t="shared" si="1205"/>
        <v>400.05912916</v>
      </c>
      <c r="C2636" s="220">
        <f t="shared" si="1218"/>
        <v>246.64726003098281</v>
      </c>
      <c r="D2636" s="136">
        <f t="shared" si="1206"/>
        <v>6997.15</v>
      </c>
      <c r="E2636" s="137">
        <f t="shared" si="1202"/>
        <v>7036.33</v>
      </c>
      <c r="F2636" s="138">
        <f t="shared" si="1203"/>
        <v>46650</v>
      </c>
      <c r="G2636" s="139">
        <f t="shared" si="1207"/>
        <v>5.5994226220676957E-3</v>
      </c>
      <c r="H2636" s="140">
        <f t="shared" ref="H2636:H2699" si="1224">IF(DAY(A2636)=H$9,VLOOKUP(A2636,AH$118:AN$450,4),H2635)</f>
        <v>46713</v>
      </c>
      <c r="I2636" s="140">
        <f t="shared" si="1208"/>
        <v>46713</v>
      </c>
      <c r="J2636" s="141">
        <f t="shared" si="1220"/>
        <v>21</v>
      </c>
      <c r="K2636" s="141">
        <f t="shared" si="1204"/>
        <v>7</v>
      </c>
      <c r="L2636" s="8">
        <f t="shared" si="1221"/>
        <v>1.0018629999999999</v>
      </c>
      <c r="M2636" s="142">
        <f t="shared" si="1209"/>
        <v>1.00559942</v>
      </c>
      <c r="N2636" s="142">
        <f t="shared" si="1210"/>
        <v>1.6155736653333361</v>
      </c>
      <c r="O2636" s="135">
        <f t="shared" si="1211"/>
        <v>1.6185834699999999</v>
      </c>
      <c r="P2636" s="135">
        <f t="shared" si="1212"/>
        <v>399.219178</v>
      </c>
      <c r="Q2636" s="190">
        <f t="shared" ref="Q2636:Q2699" si="1225">IF(VLOOKUP(A2636,AD$10:AK$140,8)=VLOOKUP(A2635,AD$10:AK$140,8),0,VLOOKUP(A2636,AD$10:AK$140,8))</f>
        <v>0</v>
      </c>
      <c r="R2636" s="191">
        <f t="shared" si="1222"/>
        <v>0</v>
      </c>
      <c r="S2636" s="135">
        <f t="shared" si="1213"/>
        <v>0</v>
      </c>
      <c r="T2636" s="145">
        <f t="shared" si="1223"/>
        <v>7.8600000000000003E-2</v>
      </c>
      <c r="U2636" s="143">
        <f t="shared" si="1214"/>
        <v>7</v>
      </c>
      <c r="V2636" s="143">
        <v>252</v>
      </c>
      <c r="W2636" s="142">
        <f t="shared" si="1215"/>
        <v>1.002103985</v>
      </c>
      <c r="X2636" s="135">
        <f t="shared" si="1216"/>
        <v>0.83995116000000003</v>
      </c>
      <c r="Y2636" s="135">
        <f t="shared" si="1217"/>
        <v>0</v>
      </c>
      <c r="Z2636" s="148" t="str">
        <f t="shared" ref="Z2636:Z2699" si="1226">IF($Q2635&gt;0,VLOOKUP($A2635,$AD$10:$AM$140,9),Z2635)</f>
        <v>A+J=</v>
      </c>
      <c r="AA2636" s="140">
        <f t="shared" ref="AA2636:AA2699" si="1227">IF($Q2635&gt;0,VLOOKUP($A2635,$AD$10:$AM$140,10),AA2635)</f>
        <v>46713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4"/>
      <c r="DX2636" s="1"/>
      <c r="DY2636" s="1"/>
      <c r="DZ2636" s="1"/>
      <c r="EA2636" s="1"/>
      <c r="EB2636" s="1"/>
      <c r="EC2636" s="1"/>
    </row>
    <row r="2637" spans="1:133" ht="15" x14ac:dyDescent="0.2">
      <c r="A2637" s="134">
        <f t="shared" si="1219"/>
        <v>46690</v>
      </c>
      <c r="B2637" s="135">
        <f t="shared" si="1205"/>
        <v>400.28568627999999</v>
      </c>
      <c r="C2637" s="220">
        <f t="shared" si="1218"/>
        <v>246.64726003098281</v>
      </c>
      <c r="D2637" s="136">
        <f t="shared" si="1206"/>
        <v>6997.15</v>
      </c>
      <c r="E2637" s="137">
        <f t="shared" si="1202"/>
        <v>7036.33</v>
      </c>
      <c r="F2637" s="138">
        <f t="shared" si="1203"/>
        <v>46650</v>
      </c>
      <c r="G2637" s="139">
        <f t="shared" si="1207"/>
        <v>5.5994226220676957E-3</v>
      </c>
      <c r="H2637" s="140">
        <f t="shared" si="1224"/>
        <v>46713</v>
      </c>
      <c r="I2637" s="140">
        <f t="shared" si="1208"/>
        <v>46713</v>
      </c>
      <c r="J2637" s="141">
        <f t="shared" si="1220"/>
        <v>21</v>
      </c>
      <c r="K2637" s="141">
        <f t="shared" si="1204"/>
        <v>8</v>
      </c>
      <c r="L2637" s="8">
        <f t="shared" si="1221"/>
        <v>1.0021294199999999</v>
      </c>
      <c r="M2637" s="142">
        <f t="shared" si="1209"/>
        <v>1.00559942</v>
      </c>
      <c r="N2637" s="142">
        <f t="shared" si="1210"/>
        <v>1.6155736653333361</v>
      </c>
      <c r="O2637" s="135">
        <f t="shared" si="1211"/>
        <v>1.6190138999999999</v>
      </c>
      <c r="P2637" s="135">
        <f t="shared" si="1212"/>
        <v>399.32534238</v>
      </c>
      <c r="Q2637" s="190">
        <f t="shared" si="1225"/>
        <v>0</v>
      </c>
      <c r="R2637" s="191">
        <f t="shared" si="1222"/>
        <v>0</v>
      </c>
      <c r="S2637" s="135">
        <f t="shared" si="1213"/>
        <v>0</v>
      </c>
      <c r="T2637" s="145">
        <f t="shared" si="1223"/>
        <v>7.8600000000000003E-2</v>
      </c>
      <c r="U2637" s="143">
        <f t="shared" si="1214"/>
        <v>8</v>
      </c>
      <c r="V2637" s="143">
        <v>252</v>
      </c>
      <c r="W2637" s="142">
        <f t="shared" si="1215"/>
        <v>1.0024049159999999</v>
      </c>
      <c r="X2637" s="135">
        <f t="shared" si="1216"/>
        <v>0.96034390000000003</v>
      </c>
      <c r="Y2637" s="135">
        <f t="shared" si="1217"/>
        <v>0</v>
      </c>
      <c r="Z2637" s="148" t="str">
        <f t="shared" si="1226"/>
        <v>A+J=</v>
      </c>
      <c r="AA2637" s="140">
        <f t="shared" si="1227"/>
        <v>46713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4"/>
      <c r="DX2637" s="1"/>
      <c r="DY2637" s="1"/>
      <c r="DZ2637" s="1"/>
      <c r="EA2637" s="1"/>
      <c r="EB2637" s="1"/>
      <c r="EC2637" s="1"/>
    </row>
    <row r="2638" spans="1:133" ht="15" x14ac:dyDescent="0.2">
      <c r="A2638" s="134">
        <f t="shared" si="1219"/>
        <v>46691</v>
      </c>
      <c r="B2638" s="135">
        <f t="shared" si="1205"/>
        <v>400.28568627999999</v>
      </c>
      <c r="C2638" s="220">
        <f t="shared" si="1218"/>
        <v>246.64726003098281</v>
      </c>
      <c r="D2638" s="136">
        <f t="shared" si="1206"/>
        <v>6997.15</v>
      </c>
      <c r="E2638" s="137">
        <f t="shared" si="1202"/>
        <v>7036.33</v>
      </c>
      <c r="F2638" s="138">
        <f t="shared" si="1203"/>
        <v>46650</v>
      </c>
      <c r="G2638" s="139">
        <f t="shared" si="1207"/>
        <v>5.5994226220676957E-3</v>
      </c>
      <c r="H2638" s="140">
        <f t="shared" si="1224"/>
        <v>46713</v>
      </c>
      <c r="I2638" s="140">
        <f t="shared" si="1208"/>
        <v>46713</v>
      </c>
      <c r="J2638" s="141">
        <f t="shared" si="1220"/>
        <v>21</v>
      </c>
      <c r="K2638" s="141">
        <f t="shared" si="1204"/>
        <v>8</v>
      </c>
      <c r="L2638" s="8">
        <f t="shared" si="1221"/>
        <v>1.0021294199999999</v>
      </c>
      <c r="M2638" s="142">
        <f t="shared" si="1209"/>
        <v>1.00559942</v>
      </c>
      <c r="N2638" s="142">
        <f t="shared" si="1210"/>
        <v>1.6155736653333361</v>
      </c>
      <c r="O2638" s="135">
        <f t="shared" si="1211"/>
        <v>1.6190138999999999</v>
      </c>
      <c r="P2638" s="135">
        <f t="shared" si="1212"/>
        <v>399.32534238</v>
      </c>
      <c r="Q2638" s="190">
        <f t="shared" si="1225"/>
        <v>0</v>
      </c>
      <c r="R2638" s="191">
        <f t="shared" si="1222"/>
        <v>0</v>
      </c>
      <c r="S2638" s="135">
        <f t="shared" si="1213"/>
        <v>0</v>
      </c>
      <c r="T2638" s="145">
        <f t="shared" si="1223"/>
        <v>7.8600000000000003E-2</v>
      </c>
      <c r="U2638" s="143">
        <f t="shared" si="1214"/>
        <v>8</v>
      </c>
      <c r="V2638" s="143">
        <v>252</v>
      </c>
      <c r="W2638" s="142">
        <f t="shared" si="1215"/>
        <v>1.0024049159999999</v>
      </c>
      <c r="X2638" s="135">
        <f t="shared" si="1216"/>
        <v>0.96034390000000003</v>
      </c>
      <c r="Y2638" s="135">
        <f t="shared" si="1217"/>
        <v>0</v>
      </c>
      <c r="Z2638" s="148" t="str">
        <f t="shared" si="1226"/>
        <v>A+J=</v>
      </c>
      <c r="AA2638" s="140">
        <f t="shared" si="1227"/>
        <v>46713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4"/>
      <c r="DX2638" s="1"/>
      <c r="DY2638" s="1"/>
      <c r="DZ2638" s="1"/>
      <c r="EA2638" s="1"/>
      <c r="EB2638" s="1"/>
      <c r="EC2638" s="1"/>
    </row>
    <row r="2639" spans="1:133" ht="15" x14ac:dyDescent="0.2">
      <c r="A2639" s="134">
        <f t="shared" si="1219"/>
        <v>46692</v>
      </c>
      <c r="B2639" s="135">
        <f t="shared" si="1205"/>
        <v>400.28568627999999</v>
      </c>
      <c r="C2639" s="220">
        <f t="shared" si="1218"/>
        <v>246.64726003098281</v>
      </c>
      <c r="D2639" s="136">
        <f t="shared" si="1206"/>
        <v>6997.15</v>
      </c>
      <c r="E2639" s="137">
        <f t="shared" si="1202"/>
        <v>7036.33</v>
      </c>
      <c r="F2639" s="138">
        <f t="shared" si="1203"/>
        <v>46650</v>
      </c>
      <c r="G2639" s="139">
        <f t="shared" si="1207"/>
        <v>5.5994226220676957E-3</v>
      </c>
      <c r="H2639" s="140">
        <f t="shared" si="1224"/>
        <v>46713</v>
      </c>
      <c r="I2639" s="140">
        <f t="shared" si="1208"/>
        <v>46713</v>
      </c>
      <c r="J2639" s="141">
        <f t="shared" si="1220"/>
        <v>21</v>
      </c>
      <c r="K2639" s="141">
        <f t="shared" si="1204"/>
        <v>8</v>
      </c>
      <c r="L2639" s="8">
        <f t="shared" si="1221"/>
        <v>1.0021294199999999</v>
      </c>
      <c r="M2639" s="142">
        <f t="shared" si="1209"/>
        <v>1.00559942</v>
      </c>
      <c r="N2639" s="142">
        <f t="shared" si="1210"/>
        <v>1.6155736653333361</v>
      </c>
      <c r="O2639" s="135">
        <f t="shared" si="1211"/>
        <v>1.6190138999999999</v>
      </c>
      <c r="P2639" s="135">
        <f t="shared" si="1212"/>
        <v>399.32534238</v>
      </c>
      <c r="Q2639" s="190">
        <f t="shared" si="1225"/>
        <v>0</v>
      </c>
      <c r="R2639" s="191">
        <f t="shared" si="1222"/>
        <v>0</v>
      </c>
      <c r="S2639" s="135">
        <f t="shared" si="1213"/>
        <v>0</v>
      </c>
      <c r="T2639" s="145">
        <f t="shared" si="1223"/>
        <v>7.8600000000000003E-2</v>
      </c>
      <c r="U2639" s="143">
        <f t="shared" si="1214"/>
        <v>8</v>
      </c>
      <c r="V2639" s="143">
        <v>252</v>
      </c>
      <c r="W2639" s="142">
        <f t="shared" si="1215"/>
        <v>1.0024049159999999</v>
      </c>
      <c r="X2639" s="135">
        <f t="shared" si="1216"/>
        <v>0.96034390000000003</v>
      </c>
      <c r="Y2639" s="135">
        <f t="shared" si="1217"/>
        <v>0</v>
      </c>
      <c r="Z2639" s="148" t="str">
        <f t="shared" si="1226"/>
        <v>A+J=</v>
      </c>
      <c r="AA2639" s="140">
        <f t="shared" si="1227"/>
        <v>46713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4"/>
      <c r="DX2639" s="1"/>
      <c r="DY2639" s="1"/>
      <c r="DZ2639" s="1"/>
      <c r="EA2639" s="1"/>
      <c r="EB2639" s="1"/>
      <c r="EC2639" s="1"/>
    </row>
    <row r="2640" spans="1:133" ht="15" x14ac:dyDescent="0.2">
      <c r="A2640" s="134">
        <f t="shared" si="1219"/>
        <v>46693</v>
      </c>
      <c r="B2640" s="135">
        <f t="shared" si="1205"/>
        <v>400.51237292999997</v>
      </c>
      <c r="C2640" s="220">
        <f t="shared" si="1218"/>
        <v>246.64726003098281</v>
      </c>
      <c r="D2640" s="136">
        <f t="shared" si="1206"/>
        <v>6997.15</v>
      </c>
      <c r="E2640" s="137">
        <f t="shared" si="1202"/>
        <v>7036.33</v>
      </c>
      <c r="F2640" s="138">
        <f t="shared" si="1203"/>
        <v>46650</v>
      </c>
      <c r="G2640" s="139">
        <f t="shared" si="1207"/>
        <v>5.5994226220676957E-3</v>
      </c>
      <c r="H2640" s="140">
        <f t="shared" si="1224"/>
        <v>46713</v>
      </c>
      <c r="I2640" s="140">
        <f t="shared" si="1208"/>
        <v>46713</v>
      </c>
      <c r="J2640" s="141">
        <f t="shared" si="1220"/>
        <v>21</v>
      </c>
      <c r="K2640" s="141">
        <f t="shared" si="1204"/>
        <v>9</v>
      </c>
      <c r="L2640" s="8">
        <f t="shared" si="1221"/>
        <v>1.0023959200000001</v>
      </c>
      <c r="M2640" s="142">
        <f t="shared" si="1209"/>
        <v>1.00559942</v>
      </c>
      <c r="N2640" s="142">
        <f t="shared" si="1210"/>
        <v>1.6155736653333361</v>
      </c>
      <c r="O2640" s="135">
        <f t="shared" si="1211"/>
        <v>1.61944445</v>
      </c>
      <c r="P2640" s="135">
        <f t="shared" si="1212"/>
        <v>399.43153636</v>
      </c>
      <c r="Q2640" s="190">
        <f t="shared" si="1225"/>
        <v>0</v>
      </c>
      <c r="R2640" s="191">
        <f t="shared" si="1222"/>
        <v>0</v>
      </c>
      <c r="S2640" s="135">
        <f t="shared" si="1213"/>
        <v>0</v>
      </c>
      <c r="T2640" s="145">
        <f t="shared" si="1223"/>
        <v>7.8600000000000003E-2</v>
      </c>
      <c r="U2640" s="143">
        <f t="shared" si="1214"/>
        <v>9</v>
      </c>
      <c r="V2640" s="143">
        <v>252</v>
      </c>
      <c r="W2640" s="142">
        <f t="shared" si="1215"/>
        <v>1.002705937</v>
      </c>
      <c r="X2640" s="135">
        <f t="shared" si="1216"/>
        <v>1.08083657</v>
      </c>
      <c r="Y2640" s="135">
        <f t="shared" si="1217"/>
        <v>0</v>
      </c>
      <c r="Z2640" s="148" t="str">
        <f t="shared" si="1226"/>
        <v>A+J=</v>
      </c>
      <c r="AA2640" s="140">
        <f t="shared" si="1227"/>
        <v>46713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4"/>
      <c r="DX2640" s="1"/>
      <c r="DY2640" s="1"/>
      <c r="DZ2640" s="1"/>
      <c r="EA2640" s="1"/>
      <c r="EB2640" s="1"/>
      <c r="EC2640" s="1"/>
    </row>
    <row r="2641" spans="1:133" ht="15" x14ac:dyDescent="0.2">
      <c r="A2641" s="134">
        <f t="shared" si="1219"/>
        <v>46694</v>
      </c>
      <c r="B2641" s="135">
        <f t="shared" si="1205"/>
        <v>400.51237292999997</v>
      </c>
      <c r="C2641" s="220">
        <f t="shared" si="1218"/>
        <v>246.64726003098281</v>
      </c>
      <c r="D2641" s="136">
        <f t="shared" si="1206"/>
        <v>6997.15</v>
      </c>
      <c r="E2641" s="137">
        <f t="shared" si="1202"/>
        <v>7036.33</v>
      </c>
      <c r="F2641" s="138">
        <f t="shared" si="1203"/>
        <v>46650</v>
      </c>
      <c r="G2641" s="139">
        <f t="shared" si="1207"/>
        <v>5.5994226220676957E-3</v>
      </c>
      <c r="H2641" s="140">
        <f t="shared" si="1224"/>
        <v>46713</v>
      </c>
      <c r="I2641" s="140">
        <f t="shared" si="1208"/>
        <v>46713</v>
      </c>
      <c r="J2641" s="141">
        <f t="shared" si="1220"/>
        <v>21</v>
      </c>
      <c r="K2641" s="141">
        <f t="shared" si="1204"/>
        <v>9</v>
      </c>
      <c r="L2641" s="8">
        <f t="shared" si="1221"/>
        <v>1.0023959200000001</v>
      </c>
      <c r="M2641" s="142">
        <f t="shared" si="1209"/>
        <v>1.00559942</v>
      </c>
      <c r="N2641" s="142">
        <f t="shared" si="1210"/>
        <v>1.6155736653333361</v>
      </c>
      <c r="O2641" s="135">
        <f t="shared" si="1211"/>
        <v>1.61944445</v>
      </c>
      <c r="P2641" s="135">
        <f t="shared" si="1212"/>
        <v>399.43153636</v>
      </c>
      <c r="Q2641" s="190">
        <f t="shared" si="1225"/>
        <v>0</v>
      </c>
      <c r="R2641" s="191">
        <f t="shared" si="1222"/>
        <v>0</v>
      </c>
      <c r="S2641" s="135">
        <f t="shared" si="1213"/>
        <v>0</v>
      </c>
      <c r="T2641" s="145">
        <f t="shared" si="1223"/>
        <v>7.8600000000000003E-2</v>
      </c>
      <c r="U2641" s="143">
        <f t="shared" si="1214"/>
        <v>9</v>
      </c>
      <c r="V2641" s="143">
        <v>252</v>
      </c>
      <c r="W2641" s="142">
        <f t="shared" si="1215"/>
        <v>1.002705937</v>
      </c>
      <c r="X2641" s="135">
        <f t="shared" si="1216"/>
        <v>1.08083657</v>
      </c>
      <c r="Y2641" s="135">
        <f t="shared" si="1217"/>
        <v>0</v>
      </c>
      <c r="Z2641" s="148" t="str">
        <f t="shared" si="1226"/>
        <v>A+J=</v>
      </c>
      <c r="AA2641" s="140">
        <f t="shared" si="1227"/>
        <v>46713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4"/>
      <c r="DX2641" s="1"/>
      <c r="DY2641" s="1"/>
      <c r="DZ2641" s="1"/>
      <c r="EA2641" s="1"/>
      <c r="EB2641" s="1"/>
      <c r="EC2641" s="1"/>
    </row>
    <row r="2642" spans="1:133" ht="15" x14ac:dyDescent="0.2">
      <c r="A2642" s="134">
        <f t="shared" si="1219"/>
        <v>46695</v>
      </c>
      <c r="B2642" s="135">
        <f t="shared" si="1205"/>
        <v>400.73918667999999</v>
      </c>
      <c r="C2642" s="220">
        <f t="shared" si="1218"/>
        <v>246.64726003098281</v>
      </c>
      <c r="D2642" s="136">
        <f t="shared" si="1206"/>
        <v>6997.15</v>
      </c>
      <c r="E2642" s="137">
        <f t="shared" si="1202"/>
        <v>7036.33</v>
      </c>
      <c r="F2642" s="138">
        <f t="shared" si="1203"/>
        <v>46650</v>
      </c>
      <c r="G2642" s="139">
        <f t="shared" si="1207"/>
        <v>5.5994226220676957E-3</v>
      </c>
      <c r="H2642" s="140">
        <f t="shared" si="1224"/>
        <v>46713</v>
      </c>
      <c r="I2642" s="140">
        <f t="shared" si="1208"/>
        <v>46713</v>
      </c>
      <c r="J2642" s="141">
        <f t="shared" si="1220"/>
        <v>21</v>
      </c>
      <c r="K2642" s="141">
        <f t="shared" si="1204"/>
        <v>10</v>
      </c>
      <c r="L2642" s="8">
        <f t="shared" si="1221"/>
        <v>1.0026624900000001</v>
      </c>
      <c r="M2642" s="142">
        <f t="shared" si="1209"/>
        <v>1.00559942</v>
      </c>
      <c r="N2642" s="142">
        <f t="shared" si="1210"/>
        <v>1.6155736653333361</v>
      </c>
      <c r="O2642" s="135">
        <f t="shared" si="1211"/>
        <v>1.61987511</v>
      </c>
      <c r="P2642" s="135">
        <f t="shared" si="1212"/>
        <v>399.53775746999997</v>
      </c>
      <c r="Q2642" s="190">
        <f t="shared" si="1225"/>
        <v>0</v>
      </c>
      <c r="R2642" s="191">
        <f t="shared" si="1222"/>
        <v>0</v>
      </c>
      <c r="S2642" s="135">
        <f t="shared" si="1213"/>
        <v>0</v>
      </c>
      <c r="T2642" s="145">
        <f t="shared" si="1223"/>
        <v>7.8600000000000003E-2</v>
      </c>
      <c r="U2642" s="143">
        <f t="shared" si="1214"/>
        <v>10</v>
      </c>
      <c r="V2642" s="143">
        <v>252</v>
      </c>
      <c r="W2642" s="142">
        <f t="shared" si="1215"/>
        <v>1.003007048</v>
      </c>
      <c r="X2642" s="135">
        <f t="shared" si="1216"/>
        <v>1.2014292099999999</v>
      </c>
      <c r="Y2642" s="135">
        <f t="shared" si="1217"/>
        <v>0</v>
      </c>
      <c r="Z2642" s="148" t="str">
        <f t="shared" si="1226"/>
        <v>A+J=</v>
      </c>
      <c r="AA2642" s="140">
        <f t="shared" si="1227"/>
        <v>46713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4"/>
      <c r="DX2642" s="1"/>
      <c r="DY2642" s="1"/>
      <c r="DZ2642" s="1"/>
      <c r="EA2642" s="1"/>
      <c r="EB2642" s="1"/>
      <c r="EC2642" s="1"/>
    </row>
    <row r="2643" spans="1:133" ht="15" x14ac:dyDescent="0.2">
      <c r="A2643" s="134">
        <f t="shared" si="1219"/>
        <v>46696</v>
      </c>
      <c r="B2643" s="135">
        <f t="shared" si="1205"/>
        <v>400.96613047</v>
      </c>
      <c r="C2643" s="220">
        <f t="shared" si="1218"/>
        <v>246.64726003098281</v>
      </c>
      <c r="D2643" s="136">
        <f t="shared" si="1206"/>
        <v>6997.15</v>
      </c>
      <c r="E2643" s="137">
        <f t="shared" si="1202"/>
        <v>7036.33</v>
      </c>
      <c r="F2643" s="138">
        <f t="shared" si="1203"/>
        <v>46650</v>
      </c>
      <c r="G2643" s="139">
        <f t="shared" si="1207"/>
        <v>5.5994226220676957E-3</v>
      </c>
      <c r="H2643" s="140">
        <f t="shared" si="1224"/>
        <v>46713</v>
      </c>
      <c r="I2643" s="140">
        <f t="shared" si="1208"/>
        <v>46713</v>
      </c>
      <c r="J2643" s="141">
        <f t="shared" si="1220"/>
        <v>21</v>
      </c>
      <c r="K2643" s="141">
        <f t="shared" si="1204"/>
        <v>11</v>
      </c>
      <c r="L2643" s="8">
        <f t="shared" si="1221"/>
        <v>1.0029291300000001</v>
      </c>
      <c r="M2643" s="142">
        <f t="shared" si="1209"/>
        <v>1.00559942</v>
      </c>
      <c r="N2643" s="142">
        <f t="shared" si="1210"/>
        <v>1.6155736653333361</v>
      </c>
      <c r="O2643" s="135">
        <f t="shared" si="1211"/>
        <v>1.62030589</v>
      </c>
      <c r="P2643" s="135">
        <f t="shared" si="1212"/>
        <v>399.64400818000001</v>
      </c>
      <c r="Q2643" s="190">
        <f t="shared" si="1225"/>
        <v>0</v>
      </c>
      <c r="R2643" s="191">
        <f t="shared" si="1222"/>
        <v>0</v>
      </c>
      <c r="S2643" s="135">
        <f t="shared" si="1213"/>
        <v>0</v>
      </c>
      <c r="T2643" s="145">
        <f t="shared" si="1223"/>
        <v>7.8600000000000003E-2</v>
      </c>
      <c r="U2643" s="143">
        <f t="shared" si="1214"/>
        <v>11</v>
      </c>
      <c r="V2643" s="143">
        <v>252</v>
      </c>
      <c r="W2643" s="142">
        <f t="shared" si="1215"/>
        <v>1.0033082499999999</v>
      </c>
      <c r="X2643" s="135">
        <f t="shared" si="1216"/>
        <v>1.32212229</v>
      </c>
      <c r="Y2643" s="135">
        <f t="shared" si="1217"/>
        <v>0</v>
      </c>
      <c r="Z2643" s="148" t="str">
        <f t="shared" si="1226"/>
        <v>A+J=</v>
      </c>
      <c r="AA2643" s="140">
        <f t="shared" si="1227"/>
        <v>46713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4"/>
      <c r="DX2643" s="1"/>
      <c r="DY2643" s="1"/>
      <c r="DZ2643" s="1"/>
      <c r="EA2643" s="1"/>
      <c r="EB2643" s="1"/>
      <c r="EC2643" s="1"/>
    </row>
    <row r="2644" spans="1:133" ht="15" x14ac:dyDescent="0.2">
      <c r="A2644" s="134">
        <f t="shared" si="1219"/>
        <v>46697</v>
      </c>
      <c r="B2644" s="135">
        <f t="shared" si="1205"/>
        <v>401.19320145</v>
      </c>
      <c r="C2644" s="220">
        <f t="shared" si="1218"/>
        <v>246.64726003098281</v>
      </c>
      <c r="D2644" s="136">
        <f t="shared" si="1206"/>
        <v>6997.15</v>
      </c>
      <c r="E2644" s="137">
        <f t="shared" si="1202"/>
        <v>7036.33</v>
      </c>
      <c r="F2644" s="138">
        <f t="shared" si="1203"/>
        <v>46650</v>
      </c>
      <c r="G2644" s="139">
        <f t="shared" si="1207"/>
        <v>5.5994226220676957E-3</v>
      </c>
      <c r="H2644" s="140">
        <f t="shared" si="1224"/>
        <v>46713</v>
      </c>
      <c r="I2644" s="140">
        <f t="shared" si="1208"/>
        <v>46713</v>
      </c>
      <c r="J2644" s="141">
        <f t="shared" si="1220"/>
        <v>21</v>
      </c>
      <c r="K2644" s="141">
        <f t="shared" si="1204"/>
        <v>12</v>
      </c>
      <c r="L2644" s="8">
        <f t="shared" si="1221"/>
        <v>1.0031958400000001</v>
      </c>
      <c r="M2644" s="142">
        <f t="shared" si="1209"/>
        <v>1.00559942</v>
      </c>
      <c r="N2644" s="142">
        <f t="shared" si="1210"/>
        <v>1.6155736653333361</v>
      </c>
      <c r="O2644" s="135">
        <f t="shared" si="1211"/>
        <v>1.6207367800000001</v>
      </c>
      <c r="P2644" s="135">
        <f t="shared" si="1212"/>
        <v>399.75028601000002</v>
      </c>
      <c r="Q2644" s="190">
        <f t="shared" si="1225"/>
        <v>0</v>
      </c>
      <c r="R2644" s="191">
        <f t="shared" si="1222"/>
        <v>0</v>
      </c>
      <c r="S2644" s="135">
        <f t="shared" si="1213"/>
        <v>0</v>
      </c>
      <c r="T2644" s="145">
        <f t="shared" si="1223"/>
        <v>7.8600000000000003E-2</v>
      </c>
      <c r="U2644" s="143">
        <f t="shared" si="1214"/>
        <v>12</v>
      </c>
      <c r="V2644" s="143">
        <v>252</v>
      </c>
      <c r="W2644" s="142">
        <f t="shared" si="1215"/>
        <v>1.003609542</v>
      </c>
      <c r="X2644" s="135">
        <f t="shared" si="1216"/>
        <v>1.4429154399999999</v>
      </c>
      <c r="Y2644" s="135">
        <f t="shared" si="1217"/>
        <v>0</v>
      </c>
      <c r="Z2644" s="148" t="str">
        <f t="shared" si="1226"/>
        <v>A+J=</v>
      </c>
      <c r="AA2644" s="140">
        <f t="shared" si="1227"/>
        <v>46713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4"/>
      <c r="DX2644" s="1"/>
      <c r="DY2644" s="1"/>
      <c r="DZ2644" s="1"/>
      <c r="EA2644" s="1"/>
      <c r="EB2644" s="1"/>
      <c r="EC2644" s="1"/>
    </row>
    <row r="2645" spans="1:133" ht="15" x14ac:dyDescent="0.2">
      <c r="A2645" s="134">
        <f t="shared" si="1219"/>
        <v>46698</v>
      </c>
      <c r="B2645" s="135">
        <f t="shared" si="1205"/>
        <v>401.19320145</v>
      </c>
      <c r="C2645" s="220">
        <f t="shared" si="1218"/>
        <v>246.64726003098281</v>
      </c>
      <c r="D2645" s="136">
        <f t="shared" si="1206"/>
        <v>6997.15</v>
      </c>
      <c r="E2645" s="137">
        <f t="shared" si="1202"/>
        <v>7036.33</v>
      </c>
      <c r="F2645" s="138">
        <f t="shared" si="1203"/>
        <v>46650</v>
      </c>
      <c r="G2645" s="139">
        <f t="shared" si="1207"/>
        <v>5.5994226220676957E-3</v>
      </c>
      <c r="H2645" s="140">
        <f t="shared" si="1224"/>
        <v>46713</v>
      </c>
      <c r="I2645" s="140">
        <f t="shared" si="1208"/>
        <v>46713</v>
      </c>
      <c r="J2645" s="141">
        <f t="shared" si="1220"/>
        <v>21</v>
      </c>
      <c r="K2645" s="141">
        <f t="shared" si="1204"/>
        <v>12</v>
      </c>
      <c r="L2645" s="8">
        <f t="shared" si="1221"/>
        <v>1.0031958400000001</v>
      </c>
      <c r="M2645" s="142">
        <f t="shared" si="1209"/>
        <v>1.00559942</v>
      </c>
      <c r="N2645" s="142">
        <f t="shared" si="1210"/>
        <v>1.6155736653333361</v>
      </c>
      <c r="O2645" s="135">
        <f t="shared" si="1211"/>
        <v>1.6207367800000001</v>
      </c>
      <c r="P2645" s="135">
        <f t="shared" si="1212"/>
        <v>399.75028601000002</v>
      </c>
      <c r="Q2645" s="190">
        <f t="shared" si="1225"/>
        <v>0</v>
      </c>
      <c r="R2645" s="191">
        <f t="shared" si="1222"/>
        <v>0</v>
      </c>
      <c r="S2645" s="135">
        <f t="shared" si="1213"/>
        <v>0</v>
      </c>
      <c r="T2645" s="145">
        <f t="shared" si="1223"/>
        <v>7.8600000000000003E-2</v>
      </c>
      <c r="U2645" s="143">
        <f t="shared" si="1214"/>
        <v>12</v>
      </c>
      <c r="V2645" s="143">
        <v>252</v>
      </c>
      <c r="W2645" s="142">
        <f t="shared" si="1215"/>
        <v>1.003609542</v>
      </c>
      <c r="X2645" s="135">
        <f t="shared" si="1216"/>
        <v>1.4429154399999999</v>
      </c>
      <c r="Y2645" s="135">
        <f t="shared" si="1217"/>
        <v>0</v>
      </c>
      <c r="Z2645" s="148" t="str">
        <f t="shared" si="1226"/>
        <v>A+J=</v>
      </c>
      <c r="AA2645" s="140">
        <f t="shared" si="1227"/>
        <v>46713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4"/>
      <c r="DX2645" s="1"/>
      <c r="DY2645" s="1"/>
      <c r="DZ2645" s="1"/>
      <c r="EA2645" s="1"/>
      <c r="EB2645" s="1"/>
      <c r="EC2645" s="1"/>
    </row>
    <row r="2646" spans="1:133" ht="15" x14ac:dyDescent="0.2">
      <c r="A2646" s="134">
        <f t="shared" si="1219"/>
        <v>46699</v>
      </c>
      <c r="B2646" s="135">
        <f t="shared" si="1205"/>
        <v>401.19320145</v>
      </c>
      <c r="C2646" s="220">
        <f t="shared" si="1218"/>
        <v>246.64726003098281</v>
      </c>
      <c r="D2646" s="136">
        <f t="shared" si="1206"/>
        <v>6997.15</v>
      </c>
      <c r="E2646" s="137">
        <f t="shared" si="1202"/>
        <v>7036.33</v>
      </c>
      <c r="F2646" s="138">
        <f t="shared" si="1203"/>
        <v>46650</v>
      </c>
      <c r="G2646" s="139">
        <f t="shared" si="1207"/>
        <v>5.5994226220676957E-3</v>
      </c>
      <c r="H2646" s="140">
        <f t="shared" si="1224"/>
        <v>46713</v>
      </c>
      <c r="I2646" s="140">
        <f t="shared" si="1208"/>
        <v>46713</v>
      </c>
      <c r="J2646" s="141">
        <f t="shared" si="1220"/>
        <v>21</v>
      </c>
      <c r="K2646" s="141">
        <f t="shared" si="1204"/>
        <v>12</v>
      </c>
      <c r="L2646" s="8">
        <f t="shared" si="1221"/>
        <v>1.0031958400000001</v>
      </c>
      <c r="M2646" s="142">
        <f t="shared" si="1209"/>
        <v>1.00559942</v>
      </c>
      <c r="N2646" s="142">
        <f t="shared" si="1210"/>
        <v>1.6155736653333361</v>
      </c>
      <c r="O2646" s="135">
        <f t="shared" si="1211"/>
        <v>1.6207367800000001</v>
      </c>
      <c r="P2646" s="135">
        <f t="shared" si="1212"/>
        <v>399.75028601000002</v>
      </c>
      <c r="Q2646" s="190">
        <f t="shared" si="1225"/>
        <v>0</v>
      </c>
      <c r="R2646" s="191">
        <f t="shared" si="1222"/>
        <v>0</v>
      </c>
      <c r="S2646" s="135">
        <f t="shared" si="1213"/>
        <v>0</v>
      </c>
      <c r="T2646" s="145">
        <f t="shared" si="1223"/>
        <v>7.8600000000000003E-2</v>
      </c>
      <c r="U2646" s="143">
        <f t="shared" si="1214"/>
        <v>12</v>
      </c>
      <c r="V2646" s="143">
        <v>252</v>
      </c>
      <c r="W2646" s="142">
        <f t="shared" si="1215"/>
        <v>1.003609542</v>
      </c>
      <c r="X2646" s="135">
        <f t="shared" si="1216"/>
        <v>1.4429154399999999</v>
      </c>
      <c r="Y2646" s="135">
        <f t="shared" si="1217"/>
        <v>0</v>
      </c>
      <c r="Z2646" s="148" t="str">
        <f t="shared" si="1226"/>
        <v>A+J=</v>
      </c>
      <c r="AA2646" s="140">
        <f t="shared" si="1227"/>
        <v>46713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4"/>
      <c r="DX2646" s="1"/>
      <c r="DY2646" s="1"/>
      <c r="DZ2646" s="1"/>
      <c r="EA2646" s="1"/>
      <c r="EB2646" s="1"/>
      <c r="EC2646" s="1"/>
    </row>
    <row r="2647" spans="1:133" ht="15" x14ac:dyDescent="0.2">
      <c r="A2647" s="134">
        <f t="shared" si="1219"/>
        <v>46700</v>
      </c>
      <c r="B2647" s="135">
        <f t="shared" si="1205"/>
        <v>401.42039971000003</v>
      </c>
      <c r="C2647" s="220">
        <f t="shared" si="1218"/>
        <v>246.64726003098281</v>
      </c>
      <c r="D2647" s="136">
        <f t="shared" si="1206"/>
        <v>6997.15</v>
      </c>
      <c r="E2647" s="137">
        <f t="shared" si="1202"/>
        <v>7036.33</v>
      </c>
      <c r="F2647" s="138">
        <f t="shared" si="1203"/>
        <v>46650</v>
      </c>
      <c r="G2647" s="139">
        <f t="shared" si="1207"/>
        <v>5.5994226220676957E-3</v>
      </c>
      <c r="H2647" s="140">
        <f t="shared" si="1224"/>
        <v>46713</v>
      </c>
      <c r="I2647" s="140">
        <f t="shared" si="1208"/>
        <v>46713</v>
      </c>
      <c r="J2647" s="141">
        <f t="shared" si="1220"/>
        <v>21</v>
      </c>
      <c r="K2647" s="141">
        <f t="shared" si="1204"/>
        <v>13</v>
      </c>
      <c r="L2647" s="8">
        <f t="shared" si="1221"/>
        <v>1.0034626200000001</v>
      </c>
      <c r="M2647" s="142">
        <f t="shared" si="1209"/>
        <v>1.00559942</v>
      </c>
      <c r="N2647" s="142">
        <f t="shared" si="1210"/>
        <v>1.6155736653333361</v>
      </c>
      <c r="O2647" s="135">
        <f t="shared" si="1211"/>
        <v>1.6211677799999999</v>
      </c>
      <c r="P2647" s="135">
        <f t="shared" si="1212"/>
        <v>399.85659098000002</v>
      </c>
      <c r="Q2647" s="190">
        <f t="shared" si="1225"/>
        <v>0</v>
      </c>
      <c r="R2647" s="191">
        <f t="shared" si="1222"/>
        <v>0</v>
      </c>
      <c r="S2647" s="135">
        <f t="shared" si="1213"/>
        <v>0</v>
      </c>
      <c r="T2647" s="145">
        <f t="shared" si="1223"/>
        <v>7.8600000000000003E-2</v>
      </c>
      <c r="U2647" s="143">
        <f t="shared" si="1214"/>
        <v>13</v>
      </c>
      <c r="V2647" s="143">
        <v>252</v>
      </c>
      <c r="W2647" s="142">
        <f t="shared" si="1215"/>
        <v>1.0039109239999999</v>
      </c>
      <c r="X2647" s="135">
        <f t="shared" si="1216"/>
        <v>1.5638087300000001</v>
      </c>
      <c r="Y2647" s="135">
        <f t="shared" si="1217"/>
        <v>0</v>
      </c>
      <c r="Z2647" s="148" t="str">
        <f t="shared" si="1226"/>
        <v>A+J=</v>
      </c>
      <c r="AA2647" s="140">
        <f t="shared" si="1227"/>
        <v>46713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4"/>
      <c r="DX2647" s="1"/>
      <c r="DY2647" s="1"/>
      <c r="DZ2647" s="1"/>
      <c r="EA2647" s="1"/>
      <c r="EB2647" s="1"/>
      <c r="EC2647" s="1"/>
    </row>
    <row r="2648" spans="1:133" ht="15" x14ac:dyDescent="0.2">
      <c r="A2648" s="134">
        <f t="shared" si="1219"/>
        <v>46701</v>
      </c>
      <c r="B2648" s="135">
        <f t="shared" si="1205"/>
        <v>401.64772569000002</v>
      </c>
      <c r="C2648" s="220">
        <f t="shared" si="1218"/>
        <v>246.64726003098281</v>
      </c>
      <c r="D2648" s="136">
        <f t="shared" si="1206"/>
        <v>6997.15</v>
      </c>
      <c r="E2648" s="137">
        <f t="shared" si="1202"/>
        <v>7036.33</v>
      </c>
      <c r="F2648" s="138">
        <f t="shared" si="1203"/>
        <v>46650</v>
      </c>
      <c r="G2648" s="139">
        <f t="shared" si="1207"/>
        <v>5.5994226220676957E-3</v>
      </c>
      <c r="H2648" s="140">
        <f t="shared" si="1224"/>
        <v>46713</v>
      </c>
      <c r="I2648" s="140">
        <f t="shared" si="1208"/>
        <v>46713</v>
      </c>
      <c r="J2648" s="141">
        <f t="shared" si="1220"/>
        <v>21</v>
      </c>
      <c r="K2648" s="141">
        <f t="shared" si="1204"/>
        <v>14</v>
      </c>
      <c r="L2648" s="8">
        <f t="shared" si="1221"/>
        <v>1.0037294699999999</v>
      </c>
      <c r="M2648" s="142">
        <f t="shared" si="1209"/>
        <v>1.00559942</v>
      </c>
      <c r="N2648" s="142">
        <f t="shared" si="1210"/>
        <v>1.6155736653333361</v>
      </c>
      <c r="O2648" s="135">
        <f t="shared" si="1211"/>
        <v>1.62159889</v>
      </c>
      <c r="P2648" s="135">
        <f t="shared" si="1212"/>
        <v>399.96292308</v>
      </c>
      <c r="Q2648" s="190">
        <f t="shared" si="1225"/>
        <v>0</v>
      </c>
      <c r="R2648" s="191">
        <f t="shared" si="1222"/>
        <v>0</v>
      </c>
      <c r="S2648" s="135">
        <f t="shared" si="1213"/>
        <v>0</v>
      </c>
      <c r="T2648" s="145">
        <f t="shared" si="1223"/>
        <v>7.8600000000000003E-2</v>
      </c>
      <c r="U2648" s="143">
        <f t="shared" si="1214"/>
        <v>14</v>
      </c>
      <c r="V2648" s="143">
        <v>252</v>
      </c>
      <c r="W2648" s="142">
        <f t="shared" si="1215"/>
        <v>1.0042123970000001</v>
      </c>
      <c r="X2648" s="135">
        <f t="shared" si="1216"/>
        <v>1.68480261</v>
      </c>
      <c r="Y2648" s="135">
        <f t="shared" si="1217"/>
        <v>0</v>
      </c>
      <c r="Z2648" s="148" t="str">
        <f t="shared" si="1226"/>
        <v>A+J=</v>
      </c>
      <c r="AA2648" s="140">
        <f t="shared" si="1227"/>
        <v>46713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4"/>
      <c r="DX2648" s="1"/>
      <c r="DY2648" s="1"/>
      <c r="DZ2648" s="1"/>
      <c r="EA2648" s="1"/>
      <c r="EB2648" s="1"/>
      <c r="EC2648" s="1"/>
    </row>
    <row r="2649" spans="1:133" ht="15" x14ac:dyDescent="0.2">
      <c r="A2649" s="134">
        <f t="shared" si="1219"/>
        <v>46702</v>
      </c>
      <c r="B2649" s="135">
        <f t="shared" si="1205"/>
        <v>401.87518191999999</v>
      </c>
      <c r="C2649" s="220">
        <f t="shared" si="1218"/>
        <v>246.64726003098281</v>
      </c>
      <c r="D2649" s="136">
        <f t="shared" si="1206"/>
        <v>6997.15</v>
      </c>
      <c r="E2649" s="137">
        <f t="shared" si="1202"/>
        <v>7036.33</v>
      </c>
      <c r="F2649" s="138">
        <f t="shared" si="1203"/>
        <v>46650</v>
      </c>
      <c r="G2649" s="139">
        <f t="shared" si="1207"/>
        <v>5.5994226220676957E-3</v>
      </c>
      <c r="H2649" s="140">
        <f t="shared" si="1224"/>
        <v>46713</v>
      </c>
      <c r="I2649" s="140">
        <f t="shared" si="1208"/>
        <v>46713</v>
      </c>
      <c r="J2649" s="141">
        <f t="shared" si="1220"/>
        <v>21</v>
      </c>
      <c r="K2649" s="141">
        <f t="shared" si="1204"/>
        <v>15</v>
      </c>
      <c r="L2649" s="8">
        <f t="shared" si="1221"/>
        <v>1.00399639</v>
      </c>
      <c r="M2649" s="142">
        <f t="shared" si="1209"/>
        <v>1.00559942</v>
      </c>
      <c r="N2649" s="142">
        <f t="shared" si="1210"/>
        <v>1.6155736653333361</v>
      </c>
      <c r="O2649" s="135">
        <f t="shared" si="1211"/>
        <v>1.62203012</v>
      </c>
      <c r="P2649" s="135">
        <f t="shared" si="1212"/>
        <v>400.06928477999998</v>
      </c>
      <c r="Q2649" s="190">
        <f t="shared" si="1225"/>
        <v>0</v>
      </c>
      <c r="R2649" s="191">
        <f t="shared" si="1222"/>
        <v>0</v>
      </c>
      <c r="S2649" s="135">
        <f t="shared" si="1213"/>
        <v>0</v>
      </c>
      <c r="T2649" s="145">
        <f t="shared" si="1223"/>
        <v>7.8600000000000003E-2</v>
      </c>
      <c r="U2649" s="143">
        <f t="shared" si="1214"/>
        <v>15</v>
      </c>
      <c r="V2649" s="143">
        <v>252</v>
      </c>
      <c r="W2649" s="142">
        <f t="shared" si="1215"/>
        <v>1.004513961</v>
      </c>
      <c r="X2649" s="135">
        <f t="shared" si="1216"/>
        <v>1.8058971399999999</v>
      </c>
      <c r="Y2649" s="135">
        <f t="shared" si="1217"/>
        <v>0</v>
      </c>
      <c r="Z2649" s="148" t="str">
        <f t="shared" si="1226"/>
        <v>A+J=</v>
      </c>
      <c r="AA2649" s="140">
        <f t="shared" si="1227"/>
        <v>46713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4"/>
      <c r="DX2649" s="1"/>
      <c r="DY2649" s="1"/>
      <c r="DZ2649" s="1"/>
      <c r="EA2649" s="1"/>
      <c r="EB2649" s="1"/>
      <c r="EC2649" s="1"/>
    </row>
    <row r="2650" spans="1:133" ht="15" x14ac:dyDescent="0.2">
      <c r="A2650" s="134">
        <f t="shared" si="1219"/>
        <v>46703</v>
      </c>
      <c r="B2650" s="135">
        <f t="shared" si="1205"/>
        <v>402.10276557999998</v>
      </c>
      <c r="C2650" s="220">
        <f t="shared" si="1218"/>
        <v>246.64726003098281</v>
      </c>
      <c r="D2650" s="136">
        <f t="shared" si="1206"/>
        <v>6997.15</v>
      </c>
      <c r="E2650" s="137">
        <f t="shared" si="1202"/>
        <v>7036.33</v>
      </c>
      <c r="F2650" s="138">
        <f t="shared" si="1203"/>
        <v>46650</v>
      </c>
      <c r="G2650" s="139">
        <f t="shared" si="1207"/>
        <v>5.5994226220676957E-3</v>
      </c>
      <c r="H2650" s="140">
        <f t="shared" si="1224"/>
        <v>46713</v>
      </c>
      <c r="I2650" s="140">
        <f t="shared" si="1208"/>
        <v>46713</v>
      </c>
      <c r="J2650" s="141">
        <f t="shared" si="1220"/>
        <v>21</v>
      </c>
      <c r="K2650" s="141">
        <f t="shared" si="1204"/>
        <v>16</v>
      </c>
      <c r="L2650" s="8">
        <f t="shared" si="1221"/>
        <v>1.00426338</v>
      </c>
      <c r="M2650" s="142">
        <f t="shared" si="1209"/>
        <v>1.00559942</v>
      </c>
      <c r="N2650" s="142">
        <f t="shared" si="1210"/>
        <v>1.6155736653333361</v>
      </c>
      <c r="O2650" s="135">
        <f t="shared" si="1211"/>
        <v>1.62246146</v>
      </c>
      <c r="P2650" s="135">
        <f t="shared" si="1212"/>
        <v>400.17567360999999</v>
      </c>
      <c r="Q2650" s="190">
        <f t="shared" si="1225"/>
        <v>0</v>
      </c>
      <c r="R2650" s="191">
        <f t="shared" si="1222"/>
        <v>0</v>
      </c>
      <c r="S2650" s="135">
        <f t="shared" si="1213"/>
        <v>0</v>
      </c>
      <c r="T2650" s="145">
        <f t="shared" si="1223"/>
        <v>7.8600000000000003E-2</v>
      </c>
      <c r="U2650" s="143">
        <f t="shared" si="1214"/>
        <v>16</v>
      </c>
      <c r="V2650" s="143">
        <v>252</v>
      </c>
      <c r="W2650" s="142">
        <f t="shared" si="1215"/>
        <v>1.0048156150000001</v>
      </c>
      <c r="X2650" s="135">
        <f t="shared" si="1216"/>
        <v>1.92709197</v>
      </c>
      <c r="Y2650" s="135">
        <f t="shared" si="1217"/>
        <v>0</v>
      </c>
      <c r="Z2650" s="148" t="str">
        <f t="shared" si="1226"/>
        <v>A+J=</v>
      </c>
      <c r="AA2650" s="140">
        <f t="shared" si="1227"/>
        <v>46713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4"/>
      <c r="DX2650" s="1"/>
      <c r="DY2650" s="1"/>
      <c r="DZ2650" s="1"/>
      <c r="EA2650" s="1"/>
      <c r="EB2650" s="1"/>
      <c r="EC2650" s="1"/>
    </row>
    <row r="2651" spans="1:133" ht="15" x14ac:dyDescent="0.2">
      <c r="A2651" s="134">
        <f t="shared" si="1219"/>
        <v>46704</v>
      </c>
      <c r="B2651" s="135">
        <f t="shared" si="1205"/>
        <v>402.33048456</v>
      </c>
      <c r="C2651" s="220">
        <f t="shared" si="1218"/>
        <v>246.64726003098281</v>
      </c>
      <c r="D2651" s="136">
        <f t="shared" si="1206"/>
        <v>6997.15</v>
      </c>
      <c r="E2651" s="137">
        <f t="shared" si="1202"/>
        <v>7036.33</v>
      </c>
      <c r="F2651" s="138">
        <f t="shared" si="1203"/>
        <v>46650</v>
      </c>
      <c r="G2651" s="139">
        <f t="shared" si="1207"/>
        <v>5.5994226220676957E-3</v>
      </c>
      <c r="H2651" s="140">
        <f t="shared" si="1224"/>
        <v>46713</v>
      </c>
      <c r="I2651" s="140">
        <f t="shared" si="1208"/>
        <v>46713</v>
      </c>
      <c r="J2651" s="141">
        <f t="shared" si="1220"/>
        <v>21</v>
      </c>
      <c r="K2651" s="141">
        <f t="shared" si="1204"/>
        <v>17</v>
      </c>
      <c r="L2651" s="8">
        <f t="shared" si="1221"/>
        <v>1.0045304500000001</v>
      </c>
      <c r="M2651" s="142">
        <f t="shared" si="1209"/>
        <v>1.00559942</v>
      </c>
      <c r="N2651" s="142">
        <f t="shared" si="1210"/>
        <v>1.6155736653333361</v>
      </c>
      <c r="O2651" s="135">
        <f t="shared" si="1211"/>
        <v>1.6228929400000001</v>
      </c>
      <c r="P2651" s="135">
        <f t="shared" si="1212"/>
        <v>400.28209697</v>
      </c>
      <c r="Q2651" s="190">
        <f t="shared" si="1225"/>
        <v>0</v>
      </c>
      <c r="R2651" s="191">
        <f t="shared" si="1222"/>
        <v>0</v>
      </c>
      <c r="S2651" s="135">
        <f t="shared" si="1213"/>
        <v>0</v>
      </c>
      <c r="T2651" s="145">
        <f t="shared" si="1223"/>
        <v>7.8600000000000003E-2</v>
      </c>
      <c r="U2651" s="143">
        <f t="shared" si="1214"/>
        <v>17</v>
      </c>
      <c r="V2651" s="143">
        <v>252</v>
      </c>
      <c r="W2651" s="142">
        <f t="shared" si="1215"/>
        <v>1.0051173600000001</v>
      </c>
      <c r="X2651" s="135">
        <f t="shared" si="1216"/>
        <v>2.0483875899999999</v>
      </c>
      <c r="Y2651" s="135">
        <f t="shared" si="1217"/>
        <v>0</v>
      </c>
      <c r="Z2651" s="148" t="str">
        <f t="shared" si="1226"/>
        <v>A+J=</v>
      </c>
      <c r="AA2651" s="140">
        <f t="shared" si="1227"/>
        <v>46713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4"/>
      <c r="DX2651" s="1"/>
      <c r="DY2651" s="1"/>
      <c r="DZ2651" s="1"/>
      <c r="EA2651" s="1"/>
      <c r="EB2651" s="1"/>
      <c r="EC2651" s="1"/>
    </row>
    <row r="2652" spans="1:133" ht="15" x14ac:dyDescent="0.2">
      <c r="A2652" s="134">
        <f t="shared" si="1219"/>
        <v>46705</v>
      </c>
      <c r="B2652" s="135">
        <f t="shared" si="1205"/>
        <v>402.33048456</v>
      </c>
      <c r="C2652" s="220">
        <f t="shared" si="1218"/>
        <v>246.64726003098281</v>
      </c>
      <c r="D2652" s="136">
        <f t="shared" si="1206"/>
        <v>6997.15</v>
      </c>
      <c r="E2652" s="137">
        <f t="shared" si="1202"/>
        <v>7036.33</v>
      </c>
      <c r="F2652" s="138">
        <f t="shared" si="1203"/>
        <v>46650</v>
      </c>
      <c r="G2652" s="139">
        <f t="shared" si="1207"/>
        <v>5.5994226220676957E-3</v>
      </c>
      <c r="H2652" s="140">
        <f t="shared" si="1224"/>
        <v>46713</v>
      </c>
      <c r="I2652" s="140">
        <f t="shared" si="1208"/>
        <v>46713</v>
      </c>
      <c r="J2652" s="141">
        <f t="shared" si="1220"/>
        <v>21</v>
      </c>
      <c r="K2652" s="141">
        <f t="shared" si="1204"/>
        <v>17</v>
      </c>
      <c r="L2652" s="8">
        <f t="shared" si="1221"/>
        <v>1.0045304500000001</v>
      </c>
      <c r="M2652" s="142">
        <f t="shared" si="1209"/>
        <v>1.00559942</v>
      </c>
      <c r="N2652" s="142">
        <f t="shared" si="1210"/>
        <v>1.6155736653333361</v>
      </c>
      <c r="O2652" s="135">
        <f t="shared" si="1211"/>
        <v>1.6228929400000001</v>
      </c>
      <c r="P2652" s="135">
        <f t="shared" si="1212"/>
        <v>400.28209697</v>
      </c>
      <c r="Q2652" s="190">
        <f t="shared" si="1225"/>
        <v>0</v>
      </c>
      <c r="R2652" s="191">
        <f t="shared" si="1222"/>
        <v>0</v>
      </c>
      <c r="S2652" s="135">
        <f t="shared" si="1213"/>
        <v>0</v>
      </c>
      <c r="T2652" s="145">
        <f t="shared" si="1223"/>
        <v>7.8600000000000003E-2</v>
      </c>
      <c r="U2652" s="143">
        <f t="shared" si="1214"/>
        <v>17</v>
      </c>
      <c r="V2652" s="143">
        <v>252</v>
      </c>
      <c r="W2652" s="142">
        <f t="shared" si="1215"/>
        <v>1.0051173600000001</v>
      </c>
      <c r="X2652" s="135">
        <f t="shared" si="1216"/>
        <v>2.0483875899999999</v>
      </c>
      <c r="Y2652" s="135">
        <f t="shared" si="1217"/>
        <v>0</v>
      </c>
      <c r="Z2652" s="148" t="str">
        <f t="shared" si="1226"/>
        <v>A+J=</v>
      </c>
      <c r="AA2652" s="140">
        <f t="shared" si="1227"/>
        <v>46713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4"/>
      <c r="DX2652" s="1"/>
      <c r="DY2652" s="1"/>
      <c r="DZ2652" s="1"/>
      <c r="EA2652" s="1"/>
      <c r="EB2652" s="1"/>
      <c r="EC2652" s="1"/>
    </row>
    <row r="2653" spans="1:133" ht="15" x14ac:dyDescent="0.2">
      <c r="A2653" s="134">
        <f t="shared" si="1219"/>
        <v>46706</v>
      </c>
      <c r="B2653" s="135">
        <f t="shared" si="1205"/>
        <v>402.33048456</v>
      </c>
      <c r="C2653" s="220">
        <f t="shared" si="1218"/>
        <v>246.64726003098281</v>
      </c>
      <c r="D2653" s="136">
        <f t="shared" si="1206"/>
        <v>6997.15</v>
      </c>
      <c r="E2653" s="137">
        <f t="shared" si="1202"/>
        <v>7036.33</v>
      </c>
      <c r="F2653" s="138">
        <f t="shared" si="1203"/>
        <v>46650</v>
      </c>
      <c r="G2653" s="139">
        <f t="shared" si="1207"/>
        <v>5.5994226220676957E-3</v>
      </c>
      <c r="H2653" s="140">
        <f t="shared" si="1224"/>
        <v>46713</v>
      </c>
      <c r="I2653" s="140">
        <f t="shared" si="1208"/>
        <v>46713</v>
      </c>
      <c r="J2653" s="141">
        <f t="shared" si="1220"/>
        <v>21</v>
      </c>
      <c r="K2653" s="141">
        <f t="shared" si="1204"/>
        <v>17</v>
      </c>
      <c r="L2653" s="8">
        <f t="shared" si="1221"/>
        <v>1.0045304500000001</v>
      </c>
      <c r="M2653" s="142">
        <f t="shared" si="1209"/>
        <v>1.00559942</v>
      </c>
      <c r="N2653" s="142">
        <f t="shared" si="1210"/>
        <v>1.6155736653333361</v>
      </c>
      <c r="O2653" s="135">
        <f t="shared" si="1211"/>
        <v>1.6228929400000001</v>
      </c>
      <c r="P2653" s="135">
        <f t="shared" si="1212"/>
        <v>400.28209697</v>
      </c>
      <c r="Q2653" s="190">
        <f t="shared" si="1225"/>
        <v>0</v>
      </c>
      <c r="R2653" s="191">
        <f t="shared" si="1222"/>
        <v>0</v>
      </c>
      <c r="S2653" s="135">
        <f t="shared" si="1213"/>
        <v>0</v>
      </c>
      <c r="T2653" s="145">
        <f t="shared" si="1223"/>
        <v>7.8600000000000003E-2</v>
      </c>
      <c r="U2653" s="143">
        <f t="shared" si="1214"/>
        <v>17</v>
      </c>
      <c r="V2653" s="143">
        <v>252</v>
      </c>
      <c r="W2653" s="142">
        <f t="shared" si="1215"/>
        <v>1.0051173600000001</v>
      </c>
      <c r="X2653" s="135">
        <f t="shared" si="1216"/>
        <v>2.0483875899999999</v>
      </c>
      <c r="Y2653" s="135">
        <f t="shared" si="1217"/>
        <v>0</v>
      </c>
      <c r="Z2653" s="148" t="str">
        <f t="shared" si="1226"/>
        <v>A+J=</v>
      </c>
      <c r="AA2653" s="140">
        <f t="shared" si="1227"/>
        <v>46713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4"/>
      <c r="DX2653" s="1"/>
      <c r="DY2653" s="1"/>
      <c r="DZ2653" s="1"/>
      <c r="EA2653" s="1"/>
      <c r="EB2653" s="1"/>
      <c r="EC2653" s="1"/>
    </row>
    <row r="2654" spans="1:133" ht="15" x14ac:dyDescent="0.2">
      <c r="A2654" s="134">
        <f t="shared" si="1219"/>
        <v>46707</v>
      </c>
      <c r="B2654" s="135">
        <f t="shared" si="1205"/>
        <v>402.33048456</v>
      </c>
      <c r="C2654" s="220">
        <f t="shared" si="1218"/>
        <v>246.64726003098281</v>
      </c>
      <c r="D2654" s="136">
        <f t="shared" si="1206"/>
        <v>6997.15</v>
      </c>
      <c r="E2654" s="137">
        <f t="shared" si="1202"/>
        <v>7036.33</v>
      </c>
      <c r="F2654" s="138">
        <f t="shared" si="1203"/>
        <v>46650</v>
      </c>
      <c r="G2654" s="139">
        <f t="shared" si="1207"/>
        <v>5.5994226220676957E-3</v>
      </c>
      <c r="H2654" s="140">
        <f t="shared" si="1224"/>
        <v>46713</v>
      </c>
      <c r="I2654" s="140">
        <f t="shared" si="1208"/>
        <v>46713</v>
      </c>
      <c r="J2654" s="141">
        <f t="shared" si="1220"/>
        <v>21</v>
      </c>
      <c r="K2654" s="141">
        <f t="shared" si="1204"/>
        <v>17</v>
      </c>
      <c r="L2654" s="8">
        <f t="shared" si="1221"/>
        <v>1.0045304500000001</v>
      </c>
      <c r="M2654" s="142">
        <f t="shared" si="1209"/>
        <v>1.00559942</v>
      </c>
      <c r="N2654" s="142">
        <f t="shared" si="1210"/>
        <v>1.6155736653333361</v>
      </c>
      <c r="O2654" s="135">
        <f t="shared" si="1211"/>
        <v>1.6228929400000001</v>
      </c>
      <c r="P2654" s="135">
        <f t="shared" si="1212"/>
        <v>400.28209697</v>
      </c>
      <c r="Q2654" s="190">
        <f t="shared" si="1225"/>
        <v>0</v>
      </c>
      <c r="R2654" s="191">
        <f t="shared" si="1222"/>
        <v>0</v>
      </c>
      <c r="S2654" s="135">
        <f t="shared" si="1213"/>
        <v>0</v>
      </c>
      <c r="T2654" s="145">
        <f t="shared" si="1223"/>
        <v>7.8600000000000003E-2</v>
      </c>
      <c r="U2654" s="143">
        <f t="shared" si="1214"/>
        <v>17</v>
      </c>
      <c r="V2654" s="143">
        <v>252</v>
      </c>
      <c r="W2654" s="142">
        <f t="shared" si="1215"/>
        <v>1.0051173600000001</v>
      </c>
      <c r="X2654" s="135">
        <f t="shared" si="1216"/>
        <v>2.0483875899999999</v>
      </c>
      <c r="Y2654" s="135">
        <f t="shared" si="1217"/>
        <v>0</v>
      </c>
      <c r="Z2654" s="148" t="str">
        <f t="shared" si="1226"/>
        <v>A+J=</v>
      </c>
      <c r="AA2654" s="140">
        <f t="shared" si="1227"/>
        <v>46713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4"/>
      <c r="DX2654" s="1"/>
      <c r="DY2654" s="1"/>
      <c r="DZ2654" s="1"/>
      <c r="EA2654" s="1"/>
      <c r="EB2654" s="1"/>
      <c r="EC2654" s="1"/>
    </row>
    <row r="2655" spans="1:133" ht="15" x14ac:dyDescent="0.2">
      <c r="A2655" s="134">
        <f t="shared" si="1219"/>
        <v>46708</v>
      </c>
      <c r="B2655" s="135">
        <f t="shared" si="1205"/>
        <v>402.55832403000005</v>
      </c>
      <c r="C2655" s="220">
        <f t="shared" si="1218"/>
        <v>246.64726003098281</v>
      </c>
      <c r="D2655" s="136">
        <f t="shared" si="1206"/>
        <v>6997.15</v>
      </c>
      <c r="E2655" s="137">
        <f t="shared" si="1202"/>
        <v>7036.33</v>
      </c>
      <c r="F2655" s="138">
        <f t="shared" si="1203"/>
        <v>46650</v>
      </c>
      <c r="G2655" s="139">
        <f t="shared" si="1207"/>
        <v>5.5994226220676957E-3</v>
      </c>
      <c r="H2655" s="140">
        <f t="shared" si="1224"/>
        <v>46713</v>
      </c>
      <c r="I2655" s="140">
        <f t="shared" si="1208"/>
        <v>46713</v>
      </c>
      <c r="J2655" s="141">
        <f t="shared" si="1220"/>
        <v>21</v>
      </c>
      <c r="K2655" s="141">
        <f t="shared" si="1204"/>
        <v>18</v>
      </c>
      <c r="L2655" s="8">
        <f t="shared" si="1221"/>
        <v>1.00479758</v>
      </c>
      <c r="M2655" s="142">
        <f t="shared" si="1209"/>
        <v>1.00559942</v>
      </c>
      <c r="N2655" s="142">
        <f t="shared" si="1210"/>
        <v>1.6155736653333361</v>
      </c>
      <c r="O2655" s="135">
        <f t="shared" si="1211"/>
        <v>1.6233245000000001</v>
      </c>
      <c r="P2655" s="135">
        <f t="shared" si="1212"/>
        <v>400.38854006000003</v>
      </c>
      <c r="Q2655" s="190">
        <f t="shared" si="1225"/>
        <v>0</v>
      </c>
      <c r="R2655" s="191">
        <f t="shared" si="1222"/>
        <v>0</v>
      </c>
      <c r="S2655" s="135">
        <f t="shared" si="1213"/>
        <v>0</v>
      </c>
      <c r="T2655" s="145">
        <f t="shared" si="1223"/>
        <v>7.8600000000000003E-2</v>
      </c>
      <c r="U2655" s="143">
        <f t="shared" si="1214"/>
        <v>18</v>
      </c>
      <c r="V2655" s="143">
        <v>252</v>
      </c>
      <c r="W2655" s="142">
        <f t="shared" si="1215"/>
        <v>1.0054191960000001</v>
      </c>
      <c r="X2655" s="135">
        <f t="shared" si="1216"/>
        <v>2.1697839700000001</v>
      </c>
      <c r="Y2655" s="135">
        <f t="shared" si="1217"/>
        <v>0</v>
      </c>
      <c r="Z2655" s="148" t="str">
        <f t="shared" si="1226"/>
        <v>A+J=</v>
      </c>
      <c r="AA2655" s="140">
        <f t="shared" si="1227"/>
        <v>46713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4"/>
      <c r="DX2655" s="1"/>
      <c r="DY2655" s="1"/>
      <c r="DZ2655" s="1"/>
      <c r="EA2655" s="1"/>
      <c r="EB2655" s="1"/>
      <c r="EC2655" s="1"/>
    </row>
    <row r="2656" spans="1:133" ht="15" x14ac:dyDescent="0.2">
      <c r="A2656" s="134">
        <f t="shared" si="1219"/>
        <v>46709</v>
      </c>
      <c r="B2656" s="135">
        <f t="shared" si="1205"/>
        <v>402.78629853000001</v>
      </c>
      <c r="C2656" s="220">
        <f t="shared" si="1218"/>
        <v>246.64726003098281</v>
      </c>
      <c r="D2656" s="136">
        <f t="shared" si="1206"/>
        <v>6997.15</v>
      </c>
      <c r="E2656" s="137">
        <f t="shared" si="1202"/>
        <v>7036.33</v>
      </c>
      <c r="F2656" s="138">
        <f t="shared" si="1203"/>
        <v>46650</v>
      </c>
      <c r="G2656" s="139">
        <f t="shared" si="1207"/>
        <v>5.5994226220676957E-3</v>
      </c>
      <c r="H2656" s="140">
        <f t="shared" si="1224"/>
        <v>46713</v>
      </c>
      <c r="I2656" s="140">
        <f t="shared" si="1208"/>
        <v>46713</v>
      </c>
      <c r="J2656" s="141">
        <f t="shared" si="1220"/>
        <v>21</v>
      </c>
      <c r="K2656" s="141">
        <f t="shared" si="1204"/>
        <v>19</v>
      </c>
      <c r="L2656" s="8">
        <f t="shared" si="1221"/>
        <v>1.00506479</v>
      </c>
      <c r="M2656" s="142">
        <f t="shared" si="1209"/>
        <v>1.00559942</v>
      </c>
      <c r="N2656" s="142">
        <f t="shared" si="1210"/>
        <v>1.6155736653333361</v>
      </c>
      <c r="O2656" s="135">
        <f t="shared" si="1211"/>
        <v>1.6237562000000001</v>
      </c>
      <c r="P2656" s="135">
        <f t="shared" si="1212"/>
        <v>400.49501767999999</v>
      </c>
      <c r="Q2656" s="190">
        <f t="shared" si="1225"/>
        <v>0</v>
      </c>
      <c r="R2656" s="191">
        <f t="shared" si="1222"/>
        <v>0</v>
      </c>
      <c r="S2656" s="135">
        <f t="shared" si="1213"/>
        <v>0</v>
      </c>
      <c r="T2656" s="145">
        <f t="shared" si="1223"/>
        <v>7.8600000000000003E-2</v>
      </c>
      <c r="U2656" s="143">
        <f t="shared" si="1214"/>
        <v>19</v>
      </c>
      <c r="V2656" s="143">
        <v>252</v>
      </c>
      <c r="W2656" s="142">
        <f t="shared" si="1215"/>
        <v>1.005721122</v>
      </c>
      <c r="X2656" s="135">
        <f t="shared" si="1216"/>
        <v>2.2912808500000001</v>
      </c>
      <c r="Y2656" s="135">
        <f t="shared" si="1217"/>
        <v>0</v>
      </c>
      <c r="Z2656" s="148" t="str">
        <f t="shared" si="1226"/>
        <v>A+J=</v>
      </c>
      <c r="AA2656" s="140">
        <f t="shared" si="1227"/>
        <v>46713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4"/>
      <c r="DX2656" s="1"/>
      <c r="DY2656" s="1"/>
      <c r="DZ2656" s="1"/>
      <c r="EA2656" s="1"/>
      <c r="EB2656" s="1"/>
      <c r="EC2656" s="1"/>
    </row>
    <row r="2657" spans="1:133" ht="15" x14ac:dyDescent="0.2">
      <c r="A2657" s="134">
        <f t="shared" si="1219"/>
        <v>46710</v>
      </c>
      <c r="B2657" s="135">
        <f t="shared" si="1205"/>
        <v>403.01440069</v>
      </c>
      <c r="C2657" s="220">
        <f t="shared" si="1218"/>
        <v>246.64726003098281</v>
      </c>
      <c r="D2657" s="136">
        <f t="shared" si="1206"/>
        <v>6997.15</v>
      </c>
      <c r="E2657" s="137">
        <f t="shared" si="1202"/>
        <v>7036.33</v>
      </c>
      <c r="F2657" s="138">
        <f t="shared" si="1203"/>
        <v>46650</v>
      </c>
      <c r="G2657" s="139">
        <f t="shared" si="1207"/>
        <v>5.5994226220676957E-3</v>
      </c>
      <c r="H2657" s="140">
        <f t="shared" si="1224"/>
        <v>46713</v>
      </c>
      <c r="I2657" s="140">
        <f t="shared" si="1208"/>
        <v>46713</v>
      </c>
      <c r="J2657" s="141">
        <f t="shared" si="1220"/>
        <v>21</v>
      </c>
      <c r="K2657" s="141">
        <f t="shared" si="1204"/>
        <v>20</v>
      </c>
      <c r="L2657" s="8">
        <f t="shared" si="1221"/>
        <v>1.0053320699999999</v>
      </c>
      <c r="M2657" s="142">
        <f t="shared" si="1209"/>
        <v>1.00559942</v>
      </c>
      <c r="N2657" s="142">
        <f t="shared" si="1210"/>
        <v>1.6155736653333361</v>
      </c>
      <c r="O2657" s="135">
        <f t="shared" si="1211"/>
        <v>1.6241880099999999</v>
      </c>
      <c r="P2657" s="135">
        <f t="shared" si="1212"/>
        <v>400.60152244</v>
      </c>
      <c r="Q2657" s="190">
        <f t="shared" si="1225"/>
        <v>0</v>
      </c>
      <c r="R2657" s="191">
        <f t="shared" si="1222"/>
        <v>0</v>
      </c>
      <c r="S2657" s="135">
        <f t="shared" si="1213"/>
        <v>0</v>
      </c>
      <c r="T2657" s="145">
        <f t="shared" si="1223"/>
        <v>7.8600000000000003E-2</v>
      </c>
      <c r="U2657" s="143">
        <f t="shared" si="1214"/>
        <v>20</v>
      </c>
      <c r="V2657" s="143">
        <v>252</v>
      </c>
      <c r="W2657" s="142">
        <f t="shared" si="1215"/>
        <v>1.006023138</v>
      </c>
      <c r="X2657" s="135">
        <f t="shared" si="1216"/>
        <v>2.4128782499999999</v>
      </c>
      <c r="Y2657" s="135">
        <f t="shared" si="1217"/>
        <v>0</v>
      </c>
      <c r="Z2657" s="148" t="str">
        <f t="shared" si="1226"/>
        <v>A+J=</v>
      </c>
      <c r="AA2657" s="140">
        <f t="shared" si="1227"/>
        <v>46713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4"/>
      <c r="DX2657" s="1"/>
      <c r="DY2657" s="1"/>
      <c r="DZ2657" s="1"/>
      <c r="EA2657" s="1"/>
      <c r="EB2657" s="1"/>
      <c r="EC2657" s="1"/>
    </row>
    <row r="2658" spans="1:133" ht="15" x14ac:dyDescent="0.2">
      <c r="A2658" s="134">
        <f t="shared" si="1219"/>
        <v>46711</v>
      </c>
      <c r="B2658" s="135">
        <f t="shared" si="1205"/>
        <v>403.24263381999998</v>
      </c>
      <c r="C2658" s="220">
        <f t="shared" si="1218"/>
        <v>246.64726003098281</v>
      </c>
      <c r="D2658" s="136">
        <f t="shared" si="1206"/>
        <v>6997.15</v>
      </c>
      <c r="E2658" s="137">
        <f t="shared" si="1202"/>
        <v>7036.33</v>
      </c>
      <c r="F2658" s="138">
        <f t="shared" si="1203"/>
        <v>46650</v>
      </c>
      <c r="G2658" s="139">
        <f t="shared" si="1207"/>
        <v>5.5994226220676957E-3</v>
      </c>
      <c r="H2658" s="140">
        <f t="shared" si="1224"/>
        <v>46741</v>
      </c>
      <c r="I2658" s="140">
        <f t="shared" si="1208"/>
        <v>46713</v>
      </c>
      <c r="J2658" s="141">
        <f t="shared" si="1220"/>
        <v>21</v>
      </c>
      <c r="K2658" s="141">
        <f t="shared" si="1204"/>
        <v>21</v>
      </c>
      <c r="L2658" s="8">
        <f t="shared" si="1221"/>
        <v>1.00559942</v>
      </c>
      <c r="M2658" s="142">
        <f t="shared" si="1209"/>
        <v>1.00559942</v>
      </c>
      <c r="N2658" s="142">
        <f t="shared" si="1210"/>
        <v>1.6155736653333361</v>
      </c>
      <c r="O2658" s="135">
        <f t="shared" si="1211"/>
        <v>1.6246199400000001</v>
      </c>
      <c r="P2658" s="135">
        <f t="shared" si="1212"/>
        <v>400.70805679</v>
      </c>
      <c r="Q2658" s="190">
        <f t="shared" si="1225"/>
        <v>0</v>
      </c>
      <c r="R2658" s="191">
        <f t="shared" si="1222"/>
        <v>0</v>
      </c>
      <c r="S2658" s="135">
        <f t="shared" si="1213"/>
        <v>0</v>
      </c>
      <c r="T2658" s="145">
        <f t="shared" si="1223"/>
        <v>7.8600000000000003E-2</v>
      </c>
      <c r="U2658" s="143">
        <f t="shared" si="1214"/>
        <v>21</v>
      </c>
      <c r="V2658" s="143">
        <v>252</v>
      </c>
      <c r="W2658" s="142">
        <f t="shared" si="1215"/>
        <v>1.0063252460000001</v>
      </c>
      <c r="X2658" s="135">
        <f t="shared" si="1216"/>
        <v>2.5345770299999999</v>
      </c>
      <c r="Y2658" s="135">
        <f t="shared" si="1217"/>
        <v>0</v>
      </c>
      <c r="Z2658" s="148" t="str">
        <f t="shared" si="1226"/>
        <v>A+J=</v>
      </c>
      <c r="AA2658" s="140">
        <f t="shared" si="1227"/>
        <v>46713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4"/>
      <c r="DX2658" s="1"/>
      <c r="DY2658" s="1"/>
      <c r="DZ2658" s="1"/>
      <c r="EA2658" s="1"/>
      <c r="EB2658" s="1"/>
      <c r="EC2658" s="1"/>
    </row>
    <row r="2659" spans="1:133" ht="15" x14ac:dyDescent="0.2">
      <c r="A2659" s="134">
        <f t="shared" si="1219"/>
        <v>46712</v>
      </c>
      <c r="B2659" s="135">
        <f t="shared" si="1205"/>
        <v>403.24263381999998</v>
      </c>
      <c r="C2659" s="220">
        <f t="shared" si="1218"/>
        <v>246.64726003098281</v>
      </c>
      <c r="D2659" s="136">
        <f t="shared" si="1206"/>
        <v>6997.15</v>
      </c>
      <c r="E2659" s="137">
        <f t="shared" si="1202"/>
        <v>7036.33</v>
      </c>
      <c r="F2659" s="138">
        <f t="shared" si="1203"/>
        <v>46650</v>
      </c>
      <c r="G2659" s="139">
        <f t="shared" si="1207"/>
        <v>5.5994226220676957E-3</v>
      </c>
      <c r="H2659" s="140">
        <f t="shared" si="1224"/>
        <v>46741</v>
      </c>
      <c r="I2659" s="140">
        <f t="shared" si="1208"/>
        <v>46713</v>
      </c>
      <c r="J2659" s="141">
        <f t="shared" si="1220"/>
        <v>21</v>
      </c>
      <c r="K2659" s="141">
        <f t="shared" si="1204"/>
        <v>21</v>
      </c>
      <c r="L2659" s="8">
        <f t="shared" si="1221"/>
        <v>1.00559942</v>
      </c>
      <c r="M2659" s="142">
        <f t="shared" si="1209"/>
        <v>1.00559942</v>
      </c>
      <c r="N2659" s="142">
        <f t="shared" si="1210"/>
        <v>1.6155736653333361</v>
      </c>
      <c r="O2659" s="135">
        <f t="shared" si="1211"/>
        <v>1.6246199400000001</v>
      </c>
      <c r="P2659" s="135">
        <f t="shared" si="1212"/>
        <v>400.70805679</v>
      </c>
      <c r="Q2659" s="190">
        <f t="shared" si="1225"/>
        <v>0</v>
      </c>
      <c r="R2659" s="191">
        <f t="shared" si="1222"/>
        <v>0</v>
      </c>
      <c r="S2659" s="135">
        <f t="shared" si="1213"/>
        <v>0</v>
      </c>
      <c r="T2659" s="145">
        <f t="shared" si="1223"/>
        <v>7.8600000000000003E-2</v>
      </c>
      <c r="U2659" s="143">
        <f t="shared" si="1214"/>
        <v>21</v>
      </c>
      <c r="V2659" s="143">
        <v>252</v>
      </c>
      <c r="W2659" s="142">
        <f t="shared" si="1215"/>
        <v>1.0063252460000001</v>
      </c>
      <c r="X2659" s="135">
        <f t="shared" si="1216"/>
        <v>2.5345770299999999</v>
      </c>
      <c r="Y2659" s="135">
        <f t="shared" si="1217"/>
        <v>0</v>
      </c>
      <c r="Z2659" s="148" t="str">
        <f t="shared" si="1226"/>
        <v>A+J=</v>
      </c>
      <c r="AA2659" s="140">
        <f t="shared" si="1227"/>
        <v>46713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4"/>
      <c r="DX2659" s="1"/>
      <c r="DY2659" s="1"/>
      <c r="DZ2659" s="1"/>
      <c r="EA2659" s="1"/>
      <c r="EB2659" s="1"/>
      <c r="EC2659" s="1"/>
    </row>
    <row r="2660" spans="1:133" ht="15" x14ac:dyDescent="0.2">
      <c r="A2660" s="134">
        <f t="shared" si="1219"/>
        <v>46713</v>
      </c>
      <c r="B2660" s="135">
        <f t="shared" si="1205"/>
        <v>403.24263381999998</v>
      </c>
      <c r="C2660" s="220">
        <f t="shared" si="1218"/>
        <v>246.64726003098281</v>
      </c>
      <c r="D2660" s="136">
        <f t="shared" si="1206"/>
        <v>6997.15</v>
      </c>
      <c r="E2660" s="137">
        <f t="shared" si="1202"/>
        <v>7036.33</v>
      </c>
      <c r="F2660" s="138">
        <f t="shared" si="1203"/>
        <v>46650</v>
      </c>
      <c r="G2660" s="139">
        <f t="shared" si="1207"/>
        <v>5.5994226220676957E-3</v>
      </c>
      <c r="H2660" s="140">
        <f t="shared" si="1224"/>
        <v>46741</v>
      </c>
      <c r="I2660" s="140">
        <f t="shared" si="1208"/>
        <v>46713</v>
      </c>
      <c r="J2660" s="141">
        <f t="shared" si="1220"/>
        <v>21</v>
      </c>
      <c r="K2660" s="141">
        <f t="shared" si="1204"/>
        <v>21</v>
      </c>
      <c r="L2660" s="8">
        <f t="shared" si="1221"/>
        <v>1.00559942</v>
      </c>
      <c r="M2660" s="142">
        <f t="shared" si="1209"/>
        <v>1.00559942</v>
      </c>
      <c r="N2660" s="142">
        <f t="shared" si="1210"/>
        <v>1.6155736653333361</v>
      </c>
      <c r="O2660" s="135">
        <f t="shared" si="1211"/>
        <v>1.6246199400000001</v>
      </c>
      <c r="P2660" s="135">
        <f t="shared" si="1212"/>
        <v>400.70805679</v>
      </c>
      <c r="Q2660" s="190">
        <f t="shared" si="1225"/>
        <v>87</v>
      </c>
      <c r="R2660" s="191">
        <f t="shared" si="1222"/>
        <v>4.7189752605483255E-2</v>
      </c>
      <c r="S2660" s="135">
        <f t="shared" si="1213"/>
        <v>18.90931406</v>
      </c>
      <c r="T2660" s="145">
        <f t="shared" si="1223"/>
        <v>7.8600000000000003E-2</v>
      </c>
      <c r="U2660" s="143">
        <f t="shared" si="1214"/>
        <v>21</v>
      </c>
      <c r="V2660" s="143">
        <v>252</v>
      </c>
      <c r="W2660" s="142">
        <f t="shared" si="1215"/>
        <v>1.0063252460000001</v>
      </c>
      <c r="X2660" s="135">
        <f t="shared" si="1216"/>
        <v>2.5345770299999999</v>
      </c>
      <c r="Y2660" s="135">
        <f t="shared" si="1217"/>
        <v>21.443891090000001</v>
      </c>
      <c r="Z2660" s="148" t="str">
        <f t="shared" si="1226"/>
        <v>A+J=</v>
      </c>
      <c r="AA2660" s="140">
        <f t="shared" si="1227"/>
        <v>46713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4"/>
      <c r="DX2660" s="1"/>
      <c r="DY2660" s="1"/>
      <c r="DZ2660" s="1"/>
      <c r="EA2660" s="1"/>
      <c r="EB2660" s="1"/>
      <c r="EC2660" s="1"/>
    </row>
    <row r="2661" spans="1:133" ht="15" x14ac:dyDescent="0.2">
      <c r="A2661" s="134">
        <f t="shared" si="1219"/>
        <v>46714</v>
      </c>
      <c r="B2661" s="135">
        <f t="shared" si="1205"/>
        <v>382.02003286000001</v>
      </c>
      <c r="C2661" s="220">
        <f t="shared" si="1218"/>
        <v>235.0080368536531</v>
      </c>
      <c r="D2661" s="136">
        <f t="shared" si="1206"/>
        <v>6997.15</v>
      </c>
      <c r="E2661" s="137">
        <f t="shared" si="1202"/>
        <v>7036.33</v>
      </c>
      <c r="F2661" s="138">
        <f t="shared" si="1203"/>
        <v>46682</v>
      </c>
      <c r="G2661" s="139">
        <f t="shared" si="1207"/>
        <v>5.5994226220676957E-3</v>
      </c>
      <c r="H2661" s="140">
        <f t="shared" si="1224"/>
        <v>46741</v>
      </c>
      <c r="I2661" s="140">
        <f t="shared" si="1208"/>
        <v>46741</v>
      </c>
      <c r="J2661" s="141">
        <f t="shared" si="1220"/>
        <v>20</v>
      </c>
      <c r="K2661" s="141">
        <f t="shared" si="1204"/>
        <v>1</v>
      </c>
      <c r="L2661" s="8">
        <f t="shared" si="1221"/>
        <v>1.0002792199999999</v>
      </c>
      <c r="M2661" s="142">
        <f t="shared" si="1209"/>
        <v>1.00559942</v>
      </c>
      <c r="N2661" s="142">
        <f t="shared" si="1210"/>
        <v>1.624619940826477</v>
      </c>
      <c r="O2661" s="135">
        <f t="shared" si="1211"/>
        <v>1.6250735599999999</v>
      </c>
      <c r="P2661" s="135">
        <f t="shared" si="1212"/>
        <v>381.90534707</v>
      </c>
      <c r="Q2661" s="190">
        <f t="shared" si="1225"/>
        <v>0</v>
      </c>
      <c r="R2661" s="191">
        <f t="shared" si="1222"/>
        <v>0</v>
      </c>
      <c r="S2661" s="135">
        <f t="shared" si="1213"/>
        <v>0</v>
      </c>
      <c r="T2661" s="145">
        <f t="shared" si="1223"/>
        <v>7.8600000000000003E-2</v>
      </c>
      <c r="U2661" s="143">
        <f t="shared" si="1214"/>
        <v>1</v>
      </c>
      <c r="V2661" s="143">
        <v>252</v>
      </c>
      <c r="W2661" s="142">
        <f t="shared" si="1215"/>
        <v>1.0003002990000001</v>
      </c>
      <c r="X2661" s="135">
        <f t="shared" si="1216"/>
        <v>0.11468579</v>
      </c>
      <c r="Y2661" s="135">
        <f t="shared" si="1217"/>
        <v>0</v>
      </c>
      <c r="Z2661" s="148" t="str">
        <f t="shared" si="1226"/>
        <v>A+J=</v>
      </c>
      <c r="AA2661" s="140">
        <f t="shared" si="1227"/>
        <v>46741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4"/>
      <c r="DX2661" s="1"/>
      <c r="DY2661" s="1"/>
      <c r="DZ2661" s="1"/>
      <c r="EA2661" s="1"/>
      <c r="EB2661" s="1"/>
      <c r="EC2661" s="1"/>
    </row>
    <row r="2662" spans="1:133" ht="15" x14ac:dyDescent="0.2">
      <c r="A2662" s="134">
        <f t="shared" si="1219"/>
        <v>46715</v>
      </c>
      <c r="B2662" s="135">
        <f t="shared" si="1205"/>
        <v>382.24145629999998</v>
      </c>
      <c r="C2662" s="220">
        <f t="shared" si="1218"/>
        <v>235.0080368536531</v>
      </c>
      <c r="D2662" s="136">
        <f t="shared" si="1206"/>
        <v>6997.15</v>
      </c>
      <c r="E2662" s="137">
        <f t="shared" si="1202"/>
        <v>7036.33</v>
      </c>
      <c r="F2662" s="138">
        <f t="shared" si="1203"/>
        <v>46682</v>
      </c>
      <c r="G2662" s="139">
        <f t="shared" si="1207"/>
        <v>5.5994226220676957E-3</v>
      </c>
      <c r="H2662" s="140">
        <f t="shared" si="1224"/>
        <v>46741</v>
      </c>
      <c r="I2662" s="140">
        <f t="shared" si="1208"/>
        <v>46741</v>
      </c>
      <c r="J2662" s="141">
        <f t="shared" si="1220"/>
        <v>20</v>
      </c>
      <c r="K2662" s="141">
        <f t="shared" si="1204"/>
        <v>2</v>
      </c>
      <c r="L2662" s="8">
        <f t="shared" si="1221"/>
        <v>1.0005585299999999</v>
      </c>
      <c r="M2662" s="142">
        <f t="shared" si="1209"/>
        <v>1.00559942</v>
      </c>
      <c r="N2662" s="142">
        <f t="shared" si="1210"/>
        <v>1.624619940826477</v>
      </c>
      <c r="O2662" s="135">
        <f t="shared" si="1211"/>
        <v>1.6255273299999999</v>
      </c>
      <c r="P2662" s="135">
        <f t="shared" si="1212"/>
        <v>382.01198667</v>
      </c>
      <c r="Q2662" s="190">
        <f t="shared" si="1225"/>
        <v>0</v>
      </c>
      <c r="R2662" s="191">
        <f t="shared" si="1222"/>
        <v>0</v>
      </c>
      <c r="S2662" s="135">
        <f t="shared" si="1213"/>
        <v>0</v>
      </c>
      <c r="T2662" s="145">
        <f t="shared" si="1223"/>
        <v>7.8600000000000003E-2</v>
      </c>
      <c r="U2662" s="143">
        <f t="shared" si="1214"/>
        <v>2</v>
      </c>
      <c r="V2662" s="143">
        <v>252</v>
      </c>
      <c r="W2662" s="142">
        <f t="shared" si="1215"/>
        <v>1.0006006869999999</v>
      </c>
      <c r="X2662" s="135">
        <f t="shared" si="1216"/>
        <v>0.22946963000000001</v>
      </c>
      <c r="Y2662" s="135">
        <f t="shared" si="1217"/>
        <v>0</v>
      </c>
      <c r="Z2662" s="148" t="str">
        <f t="shared" si="1226"/>
        <v>A+J=</v>
      </c>
      <c r="AA2662" s="140">
        <f t="shared" si="1227"/>
        <v>46741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4"/>
      <c r="DX2662" s="1"/>
      <c r="DY2662" s="1"/>
      <c r="DZ2662" s="1"/>
      <c r="EA2662" s="1"/>
      <c r="EB2662" s="1"/>
      <c r="EC2662" s="1"/>
    </row>
    <row r="2663" spans="1:133" ht="15" x14ac:dyDescent="0.2">
      <c r="A2663" s="134">
        <f t="shared" si="1219"/>
        <v>46716</v>
      </c>
      <c r="B2663" s="135">
        <f t="shared" si="1205"/>
        <v>382.46301151</v>
      </c>
      <c r="C2663" s="220">
        <f t="shared" si="1218"/>
        <v>235.0080368536531</v>
      </c>
      <c r="D2663" s="136">
        <f t="shared" si="1206"/>
        <v>6997.15</v>
      </c>
      <c r="E2663" s="137">
        <f t="shared" si="1202"/>
        <v>7036.33</v>
      </c>
      <c r="F2663" s="138">
        <f t="shared" si="1203"/>
        <v>46682</v>
      </c>
      <c r="G2663" s="139">
        <f t="shared" si="1207"/>
        <v>5.5994226220676957E-3</v>
      </c>
      <c r="H2663" s="140">
        <f t="shared" si="1224"/>
        <v>46741</v>
      </c>
      <c r="I2663" s="140">
        <f t="shared" si="1208"/>
        <v>46741</v>
      </c>
      <c r="J2663" s="141">
        <f t="shared" si="1220"/>
        <v>20</v>
      </c>
      <c r="K2663" s="141">
        <f t="shared" si="1204"/>
        <v>3</v>
      </c>
      <c r="L2663" s="8">
        <f t="shared" si="1221"/>
        <v>1.0008379199999999</v>
      </c>
      <c r="M2663" s="142">
        <f t="shared" si="1209"/>
        <v>1.00559942</v>
      </c>
      <c r="N2663" s="142">
        <f t="shared" si="1210"/>
        <v>1.624619940826477</v>
      </c>
      <c r="O2663" s="135">
        <f t="shared" si="1211"/>
        <v>1.62598124</v>
      </c>
      <c r="P2663" s="135">
        <f t="shared" si="1212"/>
        <v>382.11865917</v>
      </c>
      <c r="Q2663" s="190">
        <f t="shared" si="1225"/>
        <v>0</v>
      </c>
      <c r="R2663" s="191">
        <f t="shared" si="1222"/>
        <v>0</v>
      </c>
      <c r="S2663" s="135">
        <f t="shared" si="1213"/>
        <v>0</v>
      </c>
      <c r="T2663" s="145">
        <f t="shared" si="1223"/>
        <v>7.8600000000000003E-2</v>
      </c>
      <c r="U2663" s="143">
        <f t="shared" si="1214"/>
        <v>3</v>
      </c>
      <c r="V2663" s="143">
        <v>252</v>
      </c>
      <c r="W2663" s="142">
        <f t="shared" si="1215"/>
        <v>1.000901166</v>
      </c>
      <c r="X2663" s="135">
        <f t="shared" si="1216"/>
        <v>0.34435233999999998</v>
      </c>
      <c r="Y2663" s="135">
        <f t="shared" si="1217"/>
        <v>0</v>
      </c>
      <c r="Z2663" s="148" t="str">
        <f t="shared" si="1226"/>
        <v>A+J=</v>
      </c>
      <c r="AA2663" s="140">
        <f t="shared" si="1227"/>
        <v>46741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4"/>
      <c r="DX2663" s="1"/>
      <c r="DY2663" s="1"/>
      <c r="DZ2663" s="1"/>
      <c r="EA2663" s="1"/>
      <c r="EB2663" s="1"/>
      <c r="EC2663" s="1"/>
    </row>
    <row r="2664" spans="1:133" ht="15" x14ac:dyDescent="0.2">
      <c r="A2664" s="134">
        <f t="shared" si="1219"/>
        <v>46717</v>
      </c>
      <c r="B2664" s="135">
        <f t="shared" si="1205"/>
        <v>382.68468912999998</v>
      </c>
      <c r="C2664" s="220">
        <f t="shared" si="1218"/>
        <v>235.0080368536531</v>
      </c>
      <c r="D2664" s="136">
        <f t="shared" si="1206"/>
        <v>6997.15</v>
      </c>
      <c r="E2664" s="137">
        <f t="shared" si="1202"/>
        <v>7036.33</v>
      </c>
      <c r="F2664" s="138">
        <f t="shared" si="1203"/>
        <v>46682</v>
      </c>
      <c r="G2664" s="139">
        <f t="shared" si="1207"/>
        <v>5.5994226220676957E-3</v>
      </c>
      <c r="H2664" s="140">
        <f t="shared" si="1224"/>
        <v>46741</v>
      </c>
      <c r="I2664" s="140">
        <f t="shared" si="1208"/>
        <v>46741</v>
      </c>
      <c r="J2664" s="141">
        <f t="shared" si="1220"/>
        <v>20</v>
      </c>
      <c r="K2664" s="141">
        <f t="shared" si="1204"/>
        <v>4</v>
      </c>
      <c r="L2664" s="8">
        <f t="shared" si="1221"/>
        <v>1.0011173799999999</v>
      </c>
      <c r="M2664" s="142">
        <f t="shared" si="1209"/>
        <v>1.00559942</v>
      </c>
      <c r="N2664" s="142">
        <f t="shared" si="1210"/>
        <v>1.624619940826477</v>
      </c>
      <c r="O2664" s="135">
        <f t="shared" si="1211"/>
        <v>1.6264352500000001</v>
      </c>
      <c r="P2664" s="135">
        <f t="shared" si="1212"/>
        <v>382.22535517</v>
      </c>
      <c r="Q2664" s="190">
        <f t="shared" si="1225"/>
        <v>0</v>
      </c>
      <c r="R2664" s="191">
        <f t="shared" si="1222"/>
        <v>0</v>
      </c>
      <c r="S2664" s="135">
        <f t="shared" si="1213"/>
        <v>0</v>
      </c>
      <c r="T2664" s="145">
        <f t="shared" si="1223"/>
        <v>7.8600000000000003E-2</v>
      </c>
      <c r="U2664" s="143">
        <f t="shared" si="1214"/>
        <v>4</v>
      </c>
      <c r="V2664" s="143">
        <v>252</v>
      </c>
      <c r="W2664" s="142">
        <f t="shared" si="1215"/>
        <v>1.0012017360000001</v>
      </c>
      <c r="X2664" s="135">
        <f t="shared" si="1216"/>
        <v>0.45933395999999999</v>
      </c>
      <c r="Y2664" s="135">
        <f t="shared" si="1217"/>
        <v>0</v>
      </c>
      <c r="Z2664" s="148" t="str">
        <f t="shared" si="1226"/>
        <v>A+J=</v>
      </c>
      <c r="AA2664" s="140">
        <f t="shared" si="1227"/>
        <v>46741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4"/>
      <c r="DX2664" s="1"/>
      <c r="DY2664" s="1"/>
      <c r="DZ2664" s="1"/>
      <c r="EA2664" s="1"/>
      <c r="EB2664" s="1"/>
      <c r="EC2664" s="1"/>
    </row>
    <row r="2665" spans="1:133" ht="15" x14ac:dyDescent="0.2">
      <c r="A2665" s="134">
        <f t="shared" si="1219"/>
        <v>46718</v>
      </c>
      <c r="B2665" s="135">
        <f t="shared" si="1205"/>
        <v>382.90649788000002</v>
      </c>
      <c r="C2665" s="220">
        <f t="shared" si="1218"/>
        <v>235.0080368536531</v>
      </c>
      <c r="D2665" s="136">
        <f t="shared" si="1206"/>
        <v>6997.15</v>
      </c>
      <c r="E2665" s="137">
        <f t="shared" si="1202"/>
        <v>7036.33</v>
      </c>
      <c r="F2665" s="138">
        <f t="shared" si="1203"/>
        <v>46682</v>
      </c>
      <c r="G2665" s="139">
        <f t="shared" si="1207"/>
        <v>5.5994226220676957E-3</v>
      </c>
      <c r="H2665" s="140">
        <f t="shared" si="1224"/>
        <v>46741</v>
      </c>
      <c r="I2665" s="140">
        <f t="shared" si="1208"/>
        <v>46741</v>
      </c>
      <c r="J2665" s="141">
        <f t="shared" si="1220"/>
        <v>20</v>
      </c>
      <c r="K2665" s="141">
        <f t="shared" si="1204"/>
        <v>5</v>
      </c>
      <c r="L2665" s="8">
        <f t="shared" si="1221"/>
        <v>1.0013969199999999</v>
      </c>
      <c r="M2665" s="142">
        <f t="shared" si="1209"/>
        <v>1.00559942</v>
      </c>
      <c r="N2665" s="142">
        <f t="shared" si="1210"/>
        <v>1.624619940826477</v>
      </c>
      <c r="O2665" s="135">
        <f t="shared" si="1211"/>
        <v>1.6268894</v>
      </c>
      <c r="P2665" s="135">
        <f t="shared" si="1212"/>
        <v>382.33208407000001</v>
      </c>
      <c r="Q2665" s="190">
        <f t="shared" si="1225"/>
        <v>0</v>
      </c>
      <c r="R2665" s="191">
        <f t="shared" si="1222"/>
        <v>0</v>
      </c>
      <c r="S2665" s="135">
        <f t="shared" si="1213"/>
        <v>0</v>
      </c>
      <c r="T2665" s="145">
        <f t="shared" si="1223"/>
        <v>7.8600000000000003E-2</v>
      </c>
      <c r="U2665" s="143">
        <f t="shared" si="1214"/>
        <v>5</v>
      </c>
      <c r="V2665" s="143">
        <v>252</v>
      </c>
      <c r="W2665" s="142">
        <f t="shared" si="1215"/>
        <v>1.0015023949999999</v>
      </c>
      <c r="X2665" s="135">
        <f t="shared" si="1216"/>
        <v>0.57441381000000002</v>
      </c>
      <c r="Y2665" s="135">
        <f t="shared" si="1217"/>
        <v>0</v>
      </c>
      <c r="Z2665" s="148" t="str">
        <f t="shared" si="1226"/>
        <v>A+J=</v>
      </c>
      <c r="AA2665" s="140">
        <f t="shared" si="1227"/>
        <v>46741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4"/>
      <c r="DX2665" s="1"/>
      <c r="DY2665" s="1"/>
      <c r="DZ2665" s="1"/>
      <c r="EA2665" s="1"/>
      <c r="EB2665" s="1"/>
      <c r="EC2665" s="1"/>
    </row>
    <row r="2666" spans="1:133" ht="15" x14ac:dyDescent="0.2">
      <c r="A2666" s="134">
        <f t="shared" si="1219"/>
        <v>46719</v>
      </c>
      <c r="B2666" s="135">
        <f t="shared" si="1205"/>
        <v>382.90649788000002</v>
      </c>
      <c r="C2666" s="220">
        <f t="shared" si="1218"/>
        <v>235.0080368536531</v>
      </c>
      <c r="D2666" s="136">
        <f t="shared" si="1206"/>
        <v>6997.15</v>
      </c>
      <c r="E2666" s="137">
        <f t="shared" ref="E2666:E2729" si="1228">IF($K2666=1,VLOOKUP($A2665,$AO$10:$AS$131,4),E2665)</f>
        <v>7036.33</v>
      </c>
      <c r="F2666" s="138">
        <f t="shared" ref="F2666:F2729" si="1229">IF($K2666=1,VLOOKUP($A2665,$AO$10:$AS$131,5),F2665)</f>
        <v>46682</v>
      </c>
      <c r="G2666" s="139">
        <f t="shared" si="1207"/>
        <v>5.5994226220676957E-3</v>
      </c>
      <c r="H2666" s="140">
        <f t="shared" si="1224"/>
        <v>46741</v>
      </c>
      <c r="I2666" s="140">
        <f t="shared" si="1208"/>
        <v>46741</v>
      </c>
      <c r="J2666" s="141">
        <f t="shared" si="1220"/>
        <v>20</v>
      </c>
      <c r="K2666" s="141">
        <f t="shared" si="1204"/>
        <v>5</v>
      </c>
      <c r="L2666" s="8">
        <f t="shared" si="1221"/>
        <v>1.0013969199999999</v>
      </c>
      <c r="M2666" s="142">
        <f t="shared" si="1209"/>
        <v>1.00559942</v>
      </c>
      <c r="N2666" s="142">
        <f t="shared" si="1210"/>
        <v>1.624619940826477</v>
      </c>
      <c r="O2666" s="135">
        <f t="shared" si="1211"/>
        <v>1.6268894</v>
      </c>
      <c r="P2666" s="135">
        <f t="shared" si="1212"/>
        <v>382.33208407000001</v>
      </c>
      <c r="Q2666" s="190">
        <f t="shared" si="1225"/>
        <v>0</v>
      </c>
      <c r="R2666" s="191">
        <f t="shared" si="1222"/>
        <v>0</v>
      </c>
      <c r="S2666" s="135">
        <f t="shared" si="1213"/>
        <v>0</v>
      </c>
      <c r="T2666" s="145">
        <f t="shared" si="1223"/>
        <v>7.8600000000000003E-2</v>
      </c>
      <c r="U2666" s="143">
        <f t="shared" si="1214"/>
        <v>5</v>
      </c>
      <c r="V2666" s="143">
        <v>252</v>
      </c>
      <c r="W2666" s="142">
        <f t="shared" si="1215"/>
        <v>1.0015023949999999</v>
      </c>
      <c r="X2666" s="135">
        <f t="shared" si="1216"/>
        <v>0.57441381000000002</v>
      </c>
      <c r="Y2666" s="135">
        <f t="shared" si="1217"/>
        <v>0</v>
      </c>
      <c r="Z2666" s="148" t="str">
        <f t="shared" si="1226"/>
        <v>A+J=</v>
      </c>
      <c r="AA2666" s="140">
        <f t="shared" si="1227"/>
        <v>46741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4"/>
      <c r="DX2666" s="1"/>
      <c r="DY2666" s="1"/>
      <c r="DZ2666" s="1"/>
      <c r="EA2666" s="1"/>
      <c r="EB2666" s="1"/>
      <c r="EC2666" s="1"/>
    </row>
    <row r="2667" spans="1:133" ht="15" x14ac:dyDescent="0.2">
      <c r="A2667" s="134">
        <f t="shared" si="1219"/>
        <v>46720</v>
      </c>
      <c r="B2667" s="135">
        <f t="shared" si="1205"/>
        <v>382.90649788000002</v>
      </c>
      <c r="C2667" s="220">
        <f t="shared" si="1218"/>
        <v>235.0080368536531</v>
      </c>
      <c r="D2667" s="136">
        <f t="shared" si="1206"/>
        <v>6997.15</v>
      </c>
      <c r="E2667" s="137">
        <f t="shared" si="1228"/>
        <v>7036.33</v>
      </c>
      <c r="F2667" s="138">
        <f t="shared" si="1229"/>
        <v>46682</v>
      </c>
      <c r="G2667" s="139">
        <f t="shared" si="1207"/>
        <v>5.5994226220676957E-3</v>
      </c>
      <c r="H2667" s="140">
        <f t="shared" si="1224"/>
        <v>46741</v>
      </c>
      <c r="I2667" s="140">
        <f t="shared" si="1208"/>
        <v>46741</v>
      </c>
      <c r="J2667" s="141">
        <f t="shared" si="1220"/>
        <v>20</v>
      </c>
      <c r="K2667" s="141">
        <f t="shared" si="1204"/>
        <v>5</v>
      </c>
      <c r="L2667" s="8">
        <f t="shared" si="1221"/>
        <v>1.0013969199999999</v>
      </c>
      <c r="M2667" s="142">
        <f t="shared" si="1209"/>
        <v>1.00559942</v>
      </c>
      <c r="N2667" s="142">
        <f t="shared" si="1210"/>
        <v>1.624619940826477</v>
      </c>
      <c r="O2667" s="135">
        <f t="shared" si="1211"/>
        <v>1.6268894</v>
      </c>
      <c r="P2667" s="135">
        <f t="shared" si="1212"/>
        <v>382.33208407000001</v>
      </c>
      <c r="Q2667" s="190">
        <f t="shared" si="1225"/>
        <v>0</v>
      </c>
      <c r="R2667" s="191">
        <f t="shared" si="1222"/>
        <v>0</v>
      </c>
      <c r="S2667" s="135">
        <f t="shared" si="1213"/>
        <v>0</v>
      </c>
      <c r="T2667" s="145">
        <f t="shared" si="1223"/>
        <v>7.8600000000000003E-2</v>
      </c>
      <c r="U2667" s="143">
        <f t="shared" si="1214"/>
        <v>5</v>
      </c>
      <c r="V2667" s="143">
        <v>252</v>
      </c>
      <c r="W2667" s="142">
        <f t="shared" si="1215"/>
        <v>1.0015023949999999</v>
      </c>
      <c r="X2667" s="135">
        <f t="shared" si="1216"/>
        <v>0.57441381000000002</v>
      </c>
      <c r="Y2667" s="135">
        <f t="shared" si="1217"/>
        <v>0</v>
      </c>
      <c r="Z2667" s="148" t="str">
        <f t="shared" si="1226"/>
        <v>A+J=</v>
      </c>
      <c r="AA2667" s="140">
        <f t="shared" si="1227"/>
        <v>46741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4"/>
      <c r="DX2667" s="1"/>
      <c r="DY2667" s="1"/>
      <c r="DZ2667" s="1"/>
      <c r="EA2667" s="1"/>
      <c r="EB2667" s="1"/>
      <c r="EC2667" s="1"/>
    </row>
    <row r="2668" spans="1:133" ht="15" x14ac:dyDescent="0.2">
      <c r="A2668" s="134">
        <f t="shared" si="1219"/>
        <v>46721</v>
      </c>
      <c r="B2668" s="135">
        <f t="shared" si="1205"/>
        <v>383.12843619999995</v>
      </c>
      <c r="C2668" s="220">
        <f t="shared" si="1218"/>
        <v>235.0080368536531</v>
      </c>
      <c r="D2668" s="136">
        <f t="shared" si="1206"/>
        <v>6997.15</v>
      </c>
      <c r="E2668" s="137">
        <f t="shared" si="1228"/>
        <v>7036.33</v>
      </c>
      <c r="F2668" s="138">
        <f t="shared" si="1229"/>
        <v>46682</v>
      </c>
      <c r="G2668" s="139">
        <f t="shared" si="1207"/>
        <v>5.5994226220676957E-3</v>
      </c>
      <c r="H2668" s="140">
        <f t="shared" si="1224"/>
        <v>46741</v>
      </c>
      <c r="I2668" s="140">
        <f t="shared" si="1208"/>
        <v>46741</v>
      </c>
      <c r="J2668" s="141">
        <f t="shared" si="1220"/>
        <v>20</v>
      </c>
      <c r="K2668" s="141">
        <f t="shared" si="1204"/>
        <v>6</v>
      </c>
      <c r="L2668" s="8">
        <f t="shared" si="1221"/>
        <v>1.0016765400000001</v>
      </c>
      <c r="M2668" s="142">
        <f t="shared" si="1209"/>
        <v>1.00559942</v>
      </c>
      <c r="N2668" s="142">
        <f t="shared" si="1210"/>
        <v>1.624619940826477</v>
      </c>
      <c r="O2668" s="135">
        <f t="shared" si="1211"/>
        <v>1.6273436800000001</v>
      </c>
      <c r="P2668" s="135">
        <f t="shared" si="1212"/>
        <v>382.43884351999998</v>
      </c>
      <c r="Q2668" s="190">
        <f t="shared" si="1225"/>
        <v>0</v>
      </c>
      <c r="R2668" s="191">
        <f t="shared" si="1222"/>
        <v>0</v>
      </c>
      <c r="S2668" s="135">
        <f t="shared" si="1213"/>
        <v>0</v>
      </c>
      <c r="T2668" s="145">
        <f t="shared" si="1223"/>
        <v>7.8600000000000003E-2</v>
      </c>
      <c r="U2668" s="143">
        <f t="shared" si="1214"/>
        <v>6</v>
      </c>
      <c r="V2668" s="143">
        <v>252</v>
      </c>
      <c r="W2668" s="142">
        <f t="shared" si="1215"/>
        <v>1.001803145</v>
      </c>
      <c r="X2668" s="135">
        <f t="shared" si="1216"/>
        <v>0.68959267999999996</v>
      </c>
      <c r="Y2668" s="135">
        <f t="shared" si="1217"/>
        <v>0</v>
      </c>
      <c r="Z2668" s="148" t="str">
        <f t="shared" si="1226"/>
        <v>A+J=</v>
      </c>
      <c r="AA2668" s="140">
        <f t="shared" si="1227"/>
        <v>46741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4"/>
      <c r="DX2668" s="1"/>
      <c r="DY2668" s="1"/>
      <c r="DZ2668" s="1"/>
      <c r="EA2668" s="1"/>
      <c r="EB2668" s="1"/>
      <c r="EC2668" s="1"/>
    </row>
    <row r="2669" spans="1:133" ht="15" x14ac:dyDescent="0.2">
      <c r="A2669" s="134">
        <f t="shared" si="1219"/>
        <v>46722</v>
      </c>
      <c r="B2669" s="135">
        <f t="shared" si="1205"/>
        <v>383.35050142999995</v>
      </c>
      <c r="C2669" s="220">
        <f t="shared" si="1218"/>
        <v>235.0080368536531</v>
      </c>
      <c r="D2669" s="136">
        <f t="shared" si="1206"/>
        <v>6997.15</v>
      </c>
      <c r="E2669" s="137">
        <f t="shared" si="1228"/>
        <v>7036.33</v>
      </c>
      <c r="F2669" s="138">
        <f t="shared" si="1229"/>
        <v>46682</v>
      </c>
      <c r="G2669" s="139">
        <f t="shared" si="1207"/>
        <v>5.5994226220676957E-3</v>
      </c>
      <c r="H2669" s="140">
        <f t="shared" si="1224"/>
        <v>46741</v>
      </c>
      <c r="I2669" s="140">
        <f t="shared" si="1208"/>
        <v>46741</v>
      </c>
      <c r="J2669" s="141">
        <f t="shared" si="1220"/>
        <v>20</v>
      </c>
      <c r="K2669" s="141">
        <f t="shared" si="1204"/>
        <v>7</v>
      </c>
      <c r="L2669" s="8">
        <f t="shared" si="1221"/>
        <v>1.0019562399999999</v>
      </c>
      <c r="M2669" s="142">
        <f t="shared" si="1209"/>
        <v>1.00559942</v>
      </c>
      <c r="N2669" s="142">
        <f t="shared" si="1210"/>
        <v>1.624619940826477</v>
      </c>
      <c r="O2669" s="135">
        <f t="shared" si="1211"/>
        <v>1.62779808</v>
      </c>
      <c r="P2669" s="135">
        <f t="shared" si="1212"/>
        <v>382.54563116999998</v>
      </c>
      <c r="Q2669" s="190">
        <f t="shared" si="1225"/>
        <v>0</v>
      </c>
      <c r="R2669" s="191">
        <f t="shared" si="1222"/>
        <v>0</v>
      </c>
      <c r="S2669" s="135">
        <f t="shared" si="1213"/>
        <v>0</v>
      </c>
      <c r="T2669" s="145">
        <f t="shared" si="1223"/>
        <v>7.8600000000000003E-2</v>
      </c>
      <c r="U2669" s="143">
        <f t="shared" si="1214"/>
        <v>7</v>
      </c>
      <c r="V2669" s="143">
        <v>252</v>
      </c>
      <c r="W2669" s="142">
        <f t="shared" si="1215"/>
        <v>1.002103985</v>
      </c>
      <c r="X2669" s="135">
        <f t="shared" si="1216"/>
        <v>0.80487025999999995</v>
      </c>
      <c r="Y2669" s="135">
        <f t="shared" si="1217"/>
        <v>0</v>
      </c>
      <c r="Z2669" s="148" t="str">
        <f t="shared" si="1226"/>
        <v>A+J=</v>
      </c>
      <c r="AA2669" s="140">
        <f t="shared" si="1227"/>
        <v>46741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4"/>
      <c r="DX2669" s="1"/>
      <c r="DY2669" s="1"/>
      <c r="DZ2669" s="1"/>
      <c r="EA2669" s="1"/>
      <c r="EB2669" s="1"/>
      <c r="EC2669" s="1"/>
    </row>
    <row r="2670" spans="1:133" ht="15" x14ac:dyDescent="0.2">
      <c r="A2670" s="134">
        <f t="shared" si="1219"/>
        <v>46723</v>
      </c>
      <c r="B2670" s="135">
        <f t="shared" si="1205"/>
        <v>383.57269401000002</v>
      </c>
      <c r="C2670" s="220">
        <f t="shared" si="1218"/>
        <v>235.0080368536531</v>
      </c>
      <c r="D2670" s="136">
        <f t="shared" si="1206"/>
        <v>6997.15</v>
      </c>
      <c r="E2670" s="137">
        <f t="shared" si="1228"/>
        <v>7036.33</v>
      </c>
      <c r="F2670" s="138">
        <f t="shared" si="1229"/>
        <v>46682</v>
      </c>
      <c r="G2670" s="139">
        <f t="shared" si="1207"/>
        <v>5.5994226220676957E-3</v>
      </c>
      <c r="H2670" s="140">
        <f t="shared" si="1224"/>
        <v>46741</v>
      </c>
      <c r="I2670" s="140">
        <f t="shared" si="1208"/>
        <v>46741</v>
      </c>
      <c r="J2670" s="141">
        <f t="shared" si="1220"/>
        <v>20</v>
      </c>
      <c r="K2670" s="141">
        <f t="shared" ref="K2670:K2733" si="1230">(J2670-(NETWORKDAYS(A2670,I2670,AD$148:AD$502)-1))</f>
        <v>8</v>
      </c>
      <c r="L2670" s="8">
        <f t="shared" si="1221"/>
        <v>1.0022360100000001</v>
      </c>
      <c r="M2670" s="142">
        <f t="shared" si="1209"/>
        <v>1.00559942</v>
      </c>
      <c r="N2670" s="142">
        <f t="shared" si="1210"/>
        <v>1.624619940826477</v>
      </c>
      <c r="O2670" s="135">
        <f t="shared" si="1211"/>
        <v>1.6282525999999999</v>
      </c>
      <c r="P2670" s="135">
        <f t="shared" si="1212"/>
        <v>382.65244702000001</v>
      </c>
      <c r="Q2670" s="190">
        <f t="shared" si="1225"/>
        <v>0</v>
      </c>
      <c r="R2670" s="191">
        <f t="shared" si="1222"/>
        <v>0</v>
      </c>
      <c r="S2670" s="135">
        <f t="shared" si="1213"/>
        <v>0</v>
      </c>
      <c r="T2670" s="145">
        <f t="shared" si="1223"/>
        <v>7.8600000000000003E-2</v>
      </c>
      <c r="U2670" s="143">
        <f t="shared" si="1214"/>
        <v>8</v>
      </c>
      <c r="V2670" s="143">
        <v>252</v>
      </c>
      <c r="W2670" s="142">
        <f t="shared" si="1215"/>
        <v>1.0024049159999999</v>
      </c>
      <c r="X2670" s="135">
        <f t="shared" si="1216"/>
        <v>0.92024698999999999</v>
      </c>
      <c r="Y2670" s="135">
        <f t="shared" si="1217"/>
        <v>0</v>
      </c>
      <c r="Z2670" s="148" t="str">
        <f t="shared" si="1226"/>
        <v>A+J=</v>
      </c>
      <c r="AA2670" s="140">
        <f t="shared" si="1227"/>
        <v>46741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4"/>
      <c r="DX2670" s="1"/>
      <c r="DY2670" s="1"/>
      <c r="DZ2670" s="1"/>
      <c r="EA2670" s="1"/>
      <c r="EB2670" s="1"/>
      <c r="EC2670" s="1"/>
    </row>
    <row r="2671" spans="1:133" ht="15" x14ac:dyDescent="0.2">
      <c r="A2671" s="134">
        <f t="shared" si="1219"/>
        <v>46724</v>
      </c>
      <c r="B2671" s="135">
        <f t="shared" si="1205"/>
        <v>383.79502066999999</v>
      </c>
      <c r="C2671" s="220">
        <f t="shared" si="1218"/>
        <v>235.0080368536531</v>
      </c>
      <c r="D2671" s="136">
        <f t="shared" si="1206"/>
        <v>6997.15</v>
      </c>
      <c r="E2671" s="137">
        <f t="shared" si="1228"/>
        <v>7036.33</v>
      </c>
      <c r="F2671" s="138">
        <f t="shared" si="1229"/>
        <v>46682</v>
      </c>
      <c r="G2671" s="139">
        <f t="shared" si="1207"/>
        <v>5.5994226220676957E-3</v>
      </c>
      <c r="H2671" s="140">
        <f t="shared" si="1224"/>
        <v>46741</v>
      </c>
      <c r="I2671" s="140">
        <f t="shared" si="1208"/>
        <v>46741</v>
      </c>
      <c r="J2671" s="141">
        <f t="shared" si="1220"/>
        <v>20</v>
      </c>
      <c r="K2671" s="141">
        <f t="shared" si="1230"/>
        <v>9</v>
      </c>
      <c r="L2671" s="8">
        <f t="shared" si="1221"/>
        <v>1.0025158700000001</v>
      </c>
      <c r="M2671" s="142">
        <f t="shared" si="1209"/>
        <v>1.00559942</v>
      </c>
      <c r="N2671" s="142">
        <f t="shared" si="1210"/>
        <v>1.624619940826477</v>
      </c>
      <c r="O2671" s="135">
        <f t="shared" si="1211"/>
        <v>1.62870727</v>
      </c>
      <c r="P2671" s="135">
        <f t="shared" si="1212"/>
        <v>382.75929812999999</v>
      </c>
      <c r="Q2671" s="190">
        <f t="shared" si="1225"/>
        <v>0</v>
      </c>
      <c r="R2671" s="191">
        <f t="shared" si="1222"/>
        <v>0</v>
      </c>
      <c r="S2671" s="135">
        <f t="shared" si="1213"/>
        <v>0</v>
      </c>
      <c r="T2671" s="145">
        <f t="shared" si="1223"/>
        <v>7.8600000000000003E-2</v>
      </c>
      <c r="U2671" s="143">
        <f t="shared" si="1214"/>
        <v>9</v>
      </c>
      <c r="V2671" s="143">
        <v>252</v>
      </c>
      <c r="W2671" s="142">
        <f t="shared" si="1215"/>
        <v>1.002705937</v>
      </c>
      <c r="X2671" s="135">
        <f t="shared" si="1216"/>
        <v>1.0357225400000001</v>
      </c>
      <c r="Y2671" s="135">
        <f t="shared" si="1217"/>
        <v>0</v>
      </c>
      <c r="Z2671" s="148" t="str">
        <f t="shared" si="1226"/>
        <v>A+J=</v>
      </c>
      <c r="AA2671" s="140">
        <f t="shared" si="1227"/>
        <v>46741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4"/>
      <c r="DX2671" s="1"/>
      <c r="DY2671" s="1"/>
      <c r="DZ2671" s="1"/>
      <c r="EA2671" s="1"/>
      <c r="EB2671" s="1"/>
      <c r="EC2671" s="1"/>
    </row>
    <row r="2672" spans="1:133" ht="15" x14ac:dyDescent="0.2">
      <c r="A2672" s="134">
        <f t="shared" si="1219"/>
        <v>46725</v>
      </c>
      <c r="B2672" s="135">
        <f t="shared" si="1205"/>
        <v>384.01747204000003</v>
      </c>
      <c r="C2672" s="220">
        <f t="shared" si="1218"/>
        <v>235.0080368536531</v>
      </c>
      <c r="D2672" s="136">
        <f t="shared" si="1206"/>
        <v>6997.15</v>
      </c>
      <c r="E2672" s="137">
        <f t="shared" si="1228"/>
        <v>7036.33</v>
      </c>
      <c r="F2672" s="138">
        <f t="shared" si="1229"/>
        <v>46682</v>
      </c>
      <c r="G2672" s="139">
        <f t="shared" si="1207"/>
        <v>5.5994226220676957E-3</v>
      </c>
      <c r="H2672" s="140">
        <f t="shared" si="1224"/>
        <v>46741</v>
      </c>
      <c r="I2672" s="140">
        <f t="shared" si="1208"/>
        <v>46741</v>
      </c>
      <c r="J2672" s="141">
        <f t="shared" si="1220"/>
        <v>20</v>
      </c>
      <c r="K2672" s="141">
        <f t="shared" si="1230"/>
        <v>10</v>
      </c>
      <c r="L2672" s="8">
        <f t="shared" si="1221"/>
        <v>1.0027957999999999</v>
      </c>
      <c r="M2672" s="142">
        <f t="shared" si="1209"/>
        <v>1.00559942</v>
      </c>
      <c r="N2672" s="142">
        <f t="shared" si="1210"/>
        <v>1.624619940826477</v>
      </c>
      <c r="O2672" s="135">
        <f t="shared" si="1211"/>
        <v>1.6291620499999999</v>
      </c>
      <c r="P2672" s="135">
        <f t="shared" si="1212"/>
        <v>382.86617508</v>
      </c>
      <c r="Q2672" s="190">
        <f t="shared" si="1225"/>
        <v>0</v>
      </c>
      <c r="R2672" s="191">
        <f t="shared" si="1222"/>
        <v>0</v>
      </c>
      <c r="S2672" s="135">
        <f t="shared" si="1213"/>
        <v>0</v>
      </c>
      <c r="T2672" s="145">
        <f t="shared" si="1223"/>
        <v>7.8600000000000003E-2</v>
      </c>
      <c r="U2672" s="143">
        <f t="shared" si="1214"/>
        <v>10</v>
      </c>
      <c r="V2672" s="143">
        <v>252</v>
      </c>
      <c r="W2672" s="142">
        <f t="shared" si="1215"/>
        <v>1.003007048</v>
      </c>
      <c r="X2672" s="135">
        <f t="shared" si="1216"/>
        <v>1.15129696</v>
      </c>
      <c r="Y2672" s="135">
        <f t="shared" si="1217"/>
        <v>0</v>
      </c>
      <c r="Z2672" s="148" t="str">
        <f t="shared" si="1226"/>
        <v>A+J=</v>
      </c>
      <c r="AA2672" s="140">
        <f t="shared" si="1227"/>
        <v>46741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4"/>
      <c r="DX2672" s="1"/>
      <c r="DY2672" s="1"/>
      <c r="DZ2672" s="1"/>
      <c r="EA2672" s="1"/>
      <c r="EB2672" s="1"/>
      <c r="EC2672" s="1"/>
    </row>
    <row r="2673" spans="1:133" ht="15" x14ac:dyDescent="0.2">
      <c r="A2673" s="134">
        <f t="shared" si="1219"/>
        <v>46726</v>
      </c>
      <c r="B2673" s="135">
        <f t="shared" si="1205"/>
        <v>384.01747204000003</v>
      </c>
      <c r="C2673" s="220">
        <f t="shared" si="1218"/>
        <v>235.0080368536531</v>
      </c>
      <c r="D2673" s="136">
        <f t="shared" si="1206"/>
        <v>6997.15</v>
      </c>
      <c r="E2673" s="137">
        <f t="shared" si="1228"/>
        <v>7036.33</v>
      </c>
      <c r="F2673" s="138">
        <f t="shared" si="1229"/>
        <v>46682</v>
      </c>
      <c r="G2673" s="139">
        <f t="shared" si="1207"/>
        <v>5.5994226220676957E-3</v>
      </c>
      <c r="H2673" s="140">
        <f t="shared" si="1224"/>
        <v>46741</v>
      </c>
      <c r="I2673" s="140">
        <f t="shared" si="1208"/>
        <v>46741</v>
      </c>
      <c r="J2673" s="141">
        <f t="shared" si="1220"/>
        <v>20</v>
      </c>
      <c r="K2673" s="141">
        <f t="shared" si="1230"/>
        <v>10</v>
      </c>
      <c r="L2673" s="8">
        <f t="shared" si="1221"/>
        <v>1.0027957999999999</v>
      </c>
      <c r="M2673" s="142">
        <f t="shared" si="1209"/>
        <v>1.00559942</v>
      </c>
      <c r="N2673" s="142">
        <f t="shared" si="1210"/>
        <v>1.624619940826477</v>
      </c>
      <c r="O2673" s="135">
        <f t="shared" si="1211"/>
        <v>1.6291620499999999</v>
      </c>
      <c r="P2673" s="135">
        <f t="shared" si="1212"/>
        <v>382.86617508</v>
      </c>
      <c r="Q2673" s="190">
        <f t="shared" si="1225"/>
        <v>0</v>
      </c>
      <c r="R2673" s="191">
        <f t="shared" si="1222"/>
        <v>0</v>
      </c>
      <c r="S2673" s="135">
        <f t="shared" si="1213"/>
        <v>0</v>
      </c>
      <c r="T2673" s="145">
        <f t="shared" si="1223"/>
        <v>7.8600000000000003E-2</v>
      </c>
      <c r="U2673" s="143">
        <f t="shared" si="1214"/>
        <v>10</v>
      </c>
      <c r="V2673" s="143">
        <v>252</v>
      </c>
      <c r="W2673" s="142">
        <f t="shared" si="1215"/>
        <v>1.003007048</v>
      </c>
      <c r="X2673" s="135">
        <f t="shared" si="1216"/>
        <v>1.15129696</v>
      </c>
      <c r="Y2673" s="135">
        <f t="shared" si="1217"/>
        <v>0</v>
      </c>
      <c r="Z2673" s="148" t="str">
        <f t="shared" si="1226"/>
        <v>A+J=</v>
      </c>
      <c r="AA2673" s="140">
        <f t="shared" si="1227"/>
        <v>46741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4"/>
      <c r="DX2673" s="1"/>
      <c r="DY2673" s="1"/>
      <c r="DZ2673" s="1"/>
      <c r="EA2673" s="1"/>
      <c r="EB2673" s="1"/>
      <c r="EC2673" s="1"/>
    </row>
    <row r="2674" spans="1:133" ht="15" x14ac:dyDescent="0.2">
      <c r="A2674" s="134">
        <f t="shared" si="1219"/>
        <v>46727</v>
      </c>
      <c r="B2674" s="135">
        <f t="shared" si="1205"/>
        <v>384.01747204000003</v>
      </c>
      <c r="C2674" s="220">
        <f t="shared" si="1218"/>
        <v>235.0080368536531</v>
      </c>
      <c r="D2674" s="136">
        <f t="shared" si="1206"/>
        <v>6997.15</v>
      </c>
      <c r="E2674" s="137">
        <f t="shared" si="1228"/>
        <v>7036.33</v>
      </c>
      <c r="F2674" s="138">
        <f t="shared" si="1229"/>
        <v>46682</v>
      </c>
      <c r="G2674" s="139">
        <f t="shared" si="1207"/>
        <v>5.5994226220676957E-3</v>
      </c>
      <c r="H2674" s="140">
        <f t="shared" si="1224"/>
        <v>46741</v>
      </c>
      <c r="I2674" s="140">
        <f t="shared" si="1208"/>
        <v>46741</v>
      </c>
      <c r="J2674" s="141">
        <f t="shared" si="1220"/>
        <v>20</v>
      </c>
      <c r="K2674" s="141">
        <f t="shared" si="1230"/>
        <v>10</v>
      </c>
      <c r="L2674" s="8">
        <f t="shared" si="1221"/>
        <v>1.0027957999999999</v>
      </c>
      <c r="M2674" s="142">
        <f t="shared" si="1209"/>
        <v>1.00559942</v>
      </c>
      <c r="N2674" s="142">
        <f t="shared" si="1210"/>
        <v>1.624619940826477</v>
      </c>
      <c r="O2674" s="135">
        <f t="shared" si="1211"/>
        <v>1.6291620499999999</v>
      </c>
      <c r="P2674" s="135">
        <f t="shared" si="1212"/>
        <v>382.86617508</v>
      </c>
      <c r="Q2674" s="190">
        <f t="shared" si="1225"/>
        <v>0</v>
      </c>
      <c r="R2674" s="191">
        <f t="shared" si="1222"/>
        <v>0</v>
      </c>
      <c r="S2674" s="135">
        <f t="shared" si="1213"/>
        <v>0</v>
      </c>
      <c r="T2674" s="145">
        <f t="shared" si="1223"/>
        <v>7.8600000000000003E-2</v>
      </c>
      <c r="U2674" s="143">
        <f t="shared" si="1214"/>
        <v>10</v>
      </c>
      <c r="V2674" s="143">
        <v>252</v>
      </c>
      <c r="W2674" s="142">
        <f t="shared" si="1215"/>
        <v>1.003007048</v>
      </c>
      <c r="X2674" s="135">
        <f t="shared" si="1216"/>
        <v>1.15129696</v>
      </c>
      <c r="Y2674" s="135">
        <f t="shared" si="1217"/>
        <v>0</v>
      </c>
      <c r="Z2674" s="148" t="str">
        <f t="shared" si="1226"/>
        <v>A+J=</v>
      </c>
      <c r="AA2674" s="140">
        <f t="shared" si="1227"/>
        <v>46741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4"/>
      <c r="DX2674" s="1"/>
      <c r="DY2674" s="1"/>
      <c r="DZ2674" s="1"/>
      <c r="EA2674" s="1"/>
      <c r="EB2674" s="1"/>
      <c r="EC2674" s="1"/>
    </row>
    <row r="2675" spans="1:133" ht="15" x14ac:dyDescent="0.2">
      <c r="A2675" s="134">
        <f t="shared" si="1219"/>
        <v>46728</v>
      </c>
      <c r="B2675" s="135">
        <f t="shared" si="1205"/>
        <v>384.24005328999999</v>
      </c>
      <c r="C2675" s="220">
        <f t="shared" si="1218"/>
        <v>235.0080368536531</v>
      </c>
      <c r="D2675" s="136">
        <f t="shared" si="1206"/>
        <v>6997.15</v>
      </c>
      <c r="E2675" s="137">
        <f t="shared" si="1228"/>
        <v>7036.33</v>
      </c>
      <c r="F2675" s="138">
        <f t="shared" si="1229"/>
        <v>46682</v>
      </c>
      <c r="G2675" s="139">
        <f t="shared" si="1207"/>
        <v>5.5994226220676957E-3</v>
      </c>
      <c r="H2675" s="140">
        <f t="shared" si="1224"/>
        <v>46741</v>
      </c>
      <c r="I2675" s="140">
        <f t="shared" si="1208"/>
        <v>46741</v>
      </c>
      <c r="J2675" s="141">
        <f t="shared" si="1220"/>
        <v>20</v>
      </c>
      <c r="K2675" s="141">
        <f t="shared" si="1230"/>
        <v>11</v>
      </c>
      <c r="L2675" s="8">
        <f t="shared" si="1221"/>
        <v>1.0030758099999999</v>
      </c>
      <c r="M2675" s="142">
        <f t="shared" si="1209"/>
        <v>1.00559942</v>
      </c>
      <c r="N2675" s="142">
        <f t="shared" si="1210"/>
        <v>1.624619940826477</v>
      </c>
      <c r="O2675" s="135">
        <f t="shared" si="1211"/>
        <v>1.6296169599999999</v>
      </c>
      <c r="P2675" s="135">
        <f t="shared" si="1212"/>
        <v>382.97308258999999</v>
      </c>
      <c r="Q2675" s="190">
        <f t="shared" si="1225"/>
        <v>0</v>
      </c>
      <c r="R2675" s="191">
        <f t="shared" si="1222"/>
        <v>0</v>
      </c>
      <c r="S2675" s="135">
        <f t="shared" si="1213"/>
        <v>0</v>
      </c>
      <c r="T2675" s="145">
        <f t="shared" si="1223"/>
        <v>7.8600000000000003E-2</v>
      </c>
      <c r="U2675" s="143">
        <f t="shared" si="1214"/>
        <v>11</v>
      </c>
      <c r="V2675" s="143">
        <v>252</v>
      </c>
      <c r="W2675" s="142">
        <f t="shared" si="1215"/>
        <v>1.0033082499999999</v>
      </c>
      <c r="X2675" s="135">
        <f t="shared" si="1216"/>
        <v>1.2669706999999999</v>
      </c>
      <c r="Y2675" s="135">
        <f t="shared" si="1217"/>
        <v>0</v>
      </c>
      <c r="Z2675" s="148" t="str">
        <f t="shared" si="1226"/>
        <v>A+J=</v>
      </c>
      <c r="AA2675" s="140">
        <f t="shared" si="1227"/>
        <v>46741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4"/>
      <c r="DX2675" s="1"/>
      <c r="DY2675" s="1"/>
      <c r="DZ2675" s="1"/>
      <c r="EA2675" s="1"/>
      <c r="EB2675" s="1"/>
      <c r="EC2675" s="1"/>
    </row>
    <row r="2676" spans="1:133" ht="15" x14ac:dyDescent="0.2">
      <c r="A2676" s="134">
        <f t="shared" si="1219"/>
        <v>46729</v>
      </c>
      <c r="B2676" s="135">
        <f t="shared" si="1205"/>
        <v>384.46276406999999</v>
      </c>
      <c r="C2676" s="220">
        <f t="shared" si="1218"/>
        <v>235.0080368536531</v>
      </c>
      <c r="D2676" s="136">
        <f t="shared" si="1206"/>
        <v>6997.15</v>
      </c>
      <c r="E2676" s="137">
        <f t="shared" si="1228"/>
        <v>7036.33</v>
      </c>
      <c r="F2676" s="138">
        <f t="shared" si="1229"/>
        <v>46682</v>
      </c>
      <c r="G2676" s="139">
        <f t="shared" si="1207"/>
        <v>5.5994226220676957E-3</v>
      </c>
      <c r="H2676" s="140">
        <f t="shared" si="1224"/>
        <v>46741</v>
      </c>
      <c r="I2676" s="140">
        <f t="shared" si="1208"/>
        <v>46741</v>
      </c>
      <c r="J2676" s="141">
        <f t="shared" si="1220"/>
        <v>20</v>
      </c>
      <c r="K2676" s="141">
        <f t="shared" si="1230"/>
        <v>12</v>
      </c>
      <c r="L2676" s="8">
        <f t="shared" si="1221"/>
        <v>1.0033559000000001</v>
      </c>
      <c r="M2676" s="142">
        <f t="shared" si="1209"/>
        <v>1.00559942</v>
      </c>
      <c r="N2676" s="142">
        <f t="shared" si="1210"/>
        <v>1.624619940826477</v>
      </c>
      <c r="O2676" s="135">
        <f t="shared" si="1211"/>
        <v>1.630072</v>
      </c>
      <c r="P2676" s="135">
        <f t="shared" si="1212"/>
        <v>383.08002064999999</v>
      </c>
      <c r="Q2676" s="190">
        <f t="shared" si="1225"/>
        <v>0</v>
      </c>
      <c r="R2676" s="191">
        <f t="shared" si="1222"/>
        <v>0</v>
      </c>
      <c r="S2676" s="135">
        <f t="shared" si="1213"/>
        <v>0</v>
      </c>
      <c r="T2676" s="145">
        <f t="shared" si="1223"/>
        <v>7.8600000000000003E-2</v>
      </c>
      <c r="U2676" s="143">
        <f t="shared" si="1214"/>
        <v>12</v>
      </c>
      <c r="V2676" s="143">
        <v>252</v>
      </c>
      <c r="W2676" s="142">
        <f t="shared" si="1215"/>
        <v>1.003609542</v>
      </c>
      <c r="X2676" s="135">
        <f t="shared" si="1216"/>
        <v>1.3827434199999999</v>
      </c>
      <c r="Y2676" s="135">
        <f t="shared" si="1217"/>
        <v>0</v>
      </c>
      <c r="Z2676" s="148" t="str">
        <f t="shared" si="1226"/>
        <v>A+J=</v>
      </c>
      <c r="AA2676" s="140">
        <f t="shared" si="1227"/>
        <v>46741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4"/>
      <c r="DX2676" s="1"/>
      <c r="DY2676" s="1"/>
      <c r="DZ2676" s="1"/>
      <c r="EA2676" s="1"/>
      <c r="EB2676" s="1"/>
      <c r="EC2676" s="1"/>
    </row>
    <row r="2677" spans="1:133" ht="15" x14ac:dyDescent="0.2">
      <c r="A2677" s="134">
        <f t="shared" si="1219"/>
        <v>46730</v>
      </c>
      <c r="B2677" s="135">
        <f t="shared" si="1205"/>
        <v>384.68559971999997</v>
      </c>
      <c r="C2677" s="220">
        <f t="shared" si="1218"/>
        <v>235.0080368536531</v>
      </c>
      <c r="D2677" s="136">
        <f t="shared" si="1206"/>
        <v>6997.15</v>
      </c>
      <c r="E2677" s="137">
        <f t="shared" si="1228"/>
        <v>7036.33</v>
      </c>
      <c r="F2677" s="138">
        <f t="shared" si="1229"/>
        <v>46682</v>
      </c>
      <c r="G2677" s="139">
        <f t="shared" si="1207"/>
        <v>5.5994226220676957E-3</v>
      </c>
      <c r="H2677" s="140">
        <f t="shared" si="1224"/>
        <v>46741</v>
      </c>
      <c r="I2677" s="140">
        <f t="shared" si="1208"/>
        <v>46741</v>
      </c>
      <c r="J2677" s="141">
        <f t="shared" si="1220"/>
        <v>20</v>
      </c>
      <c r="K2677" s="141">
        <f t="shared" si="1230"/>
        <v>13</v>
      </c>
      <c r="L2677" s="8">
        <f t="shared" si="1221"/>
        <v>1.0036360600000001</v>
      </c>
      <c r="M2677" s="142">
        <f t="shared" si="1209"/>
        <v>1.00559942</v>
      </c>
      <c r="N2677" s="142">
        <f t="shared" si="1210"/>
        <v>1.624619940826477</v>
      </c>
      <c r="O2677" s="135">
        <f t="shared" si="1211"/>
        <v>1.63052715</v>
      </c>
      <c r="P2677" s="135">
        <f t="shared" si="1212"/>
        <v>383.18698454999998</v>
      </c>
      <c r="Q2677" s="190">
        <f t="shared" si="1225"/>
        <v>0</v>
      </c>
      <c r="R2677" s="191">
        <f t="shared" si="1222"/>
        <v>0</v>
      </c>
      <c r="S2677" s="135">
        <f t="shared" si="1213"/>
        <v>0</v>
      </c>
      <c r="T2677" s="145">
        <f t="shared" si="1223"/>
        <v>7.8600000000000003E-2</v>
      </c>
      <c r="U2677" s="143">
        <f t="shared" si="1214"/>
        <v>13</v>
      </c>
      <c r="V2677" s="143">
        <v>252</v>
      </c>
      <c r="W2677" s="142">
        <f t="shared" si="1215"/>
        <v>1.0039109239999999</v>
      </c>
      <c r="X2677" s="135">
        <f t="shared" si="1216"/>
        <v>1.4986151700000001</v>
      </c>
      <c r="Y2677" s="135">
        <f t="shared" si="1217"/>
        <v>0</v>
      </c>
      <c r="Z2677" s="148" t="str">
        <f t="shared" si="1226"/>
        <v>A+J=</v>
      </c>
      <c r="AA2677" s="140">
        <f t="shared" si="1227"/>
        <v>46741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4"/>
      <c r="DX2677" s="1"/>
      <c r="DY2677" s="1"/>
      <c r="DZ2677" s="1"/>
      <c r="EA2677" s="1"/>
      <c r="EB2677" s="1"/>
      <c r="EC2677" s="1"/>
    </row>
    <row r="2678" spans="1:133" ht="15" x14ac:dyDescent="0.2">
      <c r="A2678" s="134">
        <f t="shared" si="1219"/>
        <v>46731</v>
      </c>
      <c r="B2678" s="135">
        <f t="shared" si="1205"/>
        <v>384.90857013000004</v>
      </c>
      <c r="C2678" s="220">
        <f t="shared" si="1218"/>
        <v>235.0080368536531</v>
      </c>
      <c r="D2678" s="136">
        <f t="shared" si="1206"/>
        <v>6997.15</v>
      </c>
      <c r="E2678" s="137">
        <f t="shared" si="1228"/>
        <v>7036.33</v>
      </c>
      <c r="F2678" s="138">
        <f t="shared" si="1229"/>
        <v>46682</v>
      </c>
      <c r="G2678" s="139">
        <f t="shared" si="1207"/>
        <v>5.5994226220676957E-3</v>
      </c>
      <c r="H2678" s="140">
        <f t="shared" si="1224"/>
        <v>46741</v>
      </c>
      <c r="I2678" s="140">
        <f t="shared" si="1208"/>
        <v>46741</v>
      </c>
      <c r="J2678" s="141">
        <f t="shared" si="1220"/>
        <v>20</v>
      </c>
      <c r="K2678" s="141">
        <f t="shared" si="1230"/>
        <v>14</v>
      </c>
      <c r="L2678" s="8">
        <f t="shared" si="1221"/>
        <v>1.0039163099999999</v>
      </c>
      <c r="M2678" s="142">
        <f t="shared" si="1209"/>
        <v>1.00559942</v>
      </c>
      <c r="N2678" s="142">
        <f t="shared" si="1210"/>
        <v>1.624619940826477</v>
      </c>
      <c r="O2678" s="135">
        <f t="shared" si="1211"/>
        <v>1.6309824500000001</v>
      </c>
      <c r="P2678" s="135">
        <f t="shared" si="1212"/>
        <v>383.29398371000002</v>
      </c>
      <c r="Q2678" s="190">
        <f t="shared" si="1225"/>
        <v>0</v>
      </c>
      <c r="R2678" s="191">
        <f t="shared" si="1222"/>
        <v>0</v>
      </c>
      <c r="S2678" s="135">
        <f t="shared" si="1213"/>
        <v>0</v>
      </c>
      <c r="T2678" s="145">
        <f t="shared" si="1223"/>
        <v>7.8600000000000003E-2</v>
      </c>
      <c r="U2678" s="143">
        <f t="shared" si="1214"/>
        <v>14</v>
      </c>
      <c r="V2678" s="143">
        <v>252</v>
      </c>
      <c r="W2678" s="142">
        <f t="shared" si="1215"/>
        <v>1.0042123970000001</v>
      </c>
      <c r="X2678" s="135">
        <f t="shared" si="1216"/>
        <v>1.61458642</v>
      </c>
      <c r="Y2678" s="135">
        <f t="shared" si="1217"/>
        <v>0</v>
      </c>
      <c r="Z2678" s="148" t="str">
        <f t="shared" si="1226"/>
        <v>A+J=</v>
      </c>
      <c r="AA2678" s="140">
        <f t="shared" si="1227"/>
        <v>46741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4"/>
      <c r="DX2678" s="1"/>
      <c r="DY2678" s="1"/>
      <c r="DZ2678" s="1"/>
      <c r="EA2678" s="1"/>
      <c r="EB2678" s="1"/>
      <c r="EC2678" s="1"/>
    </row>
    <row r="2679" spans="1:133" ht="15" x14ac:dyDescent="0.2">
      <c r="A2679" s="134">
        <f t="shared" si="1219"/>
        <v>46732</v>
      </c>
      <c r="B2679" s="135">
        <f t="shared" si="1205"/>
        <v>385.13166591999999</v>
      </c>
      <c r="C2679" s="220">
        <f t="shared" si="1218"/>
        <v>235.0080368536531</v>
      </c>
      <c r="D2679" s="136">
        <f t="shared" si="1206"/>
        <v>6997.15</v>
      </c>
      <c r="E2679" s="137">
        <f t="shared" si="1228"/>
        <v>7036.33</v>
      </c>
      <c r="F2679" s="138">
        <f t="shared" si="1229"/>
        <v>46682</v>
      </c>
      <c r="G2679" s="139">
        <f t="shared" si="1207"/>
        <v>5.5994226220676957E-3</v>
      </c>
      <c r="H2679" s="140">
        <f t="shared" si="1224"/>
        <v>46741</v>
      </c>
      <c r="I2679" s="140">
        <f t="shared" si="1208"/>
        <v>46741</v>
      </c>
      <c r="J2679" s="141">
        <f t="shared" si="1220"/>
        <v>20</v>
      </c>
      <c r="K2679" s="141">
        <f t="shared" si="1230"/>
        <v>15</v>
      </c>
      <c r="L2679" s="8">
        <f t="shared" si="1221"/>
        <v>1.00419663</v>
      </c>
      <c r="M2679" s="142">
        <f t="shared" si="1209"/>
        <v>1.00559942</v>
      </c>
      <c r="N2679" s="142">
        <f t="shared" si="1210"/>
        <v>1.624619940826477</v>
      </c>
      <c r="O2679" s="135">
        <f t="shared" si="1211"/>
        <v>1.6314378599999999</v>
      </c>
      <c r="P2679" s="135">
        <f t="shared" si="1212"/>
        <v>383.40100871999999</v>
      </c>
      <c r="Q2679" s="190">
        <f t="shared" si="1225"/>
        <v>0</v>
      </c>
      <c r="R2679" s="191">
        <f t="shared" si="1222"/>
        <v>0</v>
      </c>
      <c r="S2679" s="135">
        <f t="shared" si="1213"/>
        <v>0</v>
      </c>
      <c r="T2679" s="145">
        <f t="shared" si="1223"/>
        <v>7.8600000000000003E-2</v>
      </c>
      <c r="U2679" s="143">
        <f t="shared" si="1214"/>
        <v>15</v>
      </c>
      <c r="V2679" s="143">
        <v>252</v>
      </c>
      <c r="W2679" s="142">
        <f t="shared" si="1215"/>
        <v>1.004513961</v>
      </c>
      <c r="X2679" s="135">
        <f t="shared" si="1216"/>
        <v>1.7306572</v>
      </c>
      <c r="Y2679" s="135">
        <f t="shared" si="1217"/>
        <v>0</v>
      </c>
      <c r="Z2679" s="148" t="str">
        <f t="shared" si="1226"/>
        <v>A+J=</v>
      </c>
      <c r="AA2679" s="140">
        <f t="shared" si="1227"/>
        <v>46741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4"/>
      <c r="DX2679" s="1"/>
      <c r="DY2679" s="1"/>
      <c r="DZ2679" s="1"/>
      <c r="EA2679" s="1"/>
      <c r="EB2679" s="1"/>
      <c r="EC2679" s="1"/>
    </row>
    <row r="2680" spans="1:133" ht="15" x14ac:dyDescent="0.2">
      <c r="A2680" s="134">
        <f t="shared" si="1219"/>
        <v>46733</v>
      </c>
      <c r="B2680" s="135">
        <f t="shared" si="1205"/>
        <v>385.13166591999999</v>
      </c>
      <c r="C2680" s="220">
        <f t="shared" si="1218"/>
        <v>235.0080368536531</v>
      </c>
      <c r="D2680" s="136">
        <f t="shared" si="1206"/>
        <v>6997.15</v>
      </c>
      <c r="E2680" s="137">
        <f t="shared" si="1228"/>
        <v>7036.33</v>
      </c>
      <c r="F2680" s="138">
        <f t="shared" si="1229"/>
        <v>46682</v>
      </c>
      <c r="G2680" s="139">
        <f t="shared" si="1207"/>
        <v>5.5994226220676957E-3</v>
      </c>
      <c r="H2680" s="140">
        <f t="shared" si="1224"/>
        <v>46741</v>
      </c>
      <c r="I2680" s="140">
        <f t="shared" si="1208"/>
        <v>46741</v>
      </c>
      <c r="J2680" s="141">
        <f t="shared" si="1220"/>
        <v>20</v>
      </c>
      <c r="K2680" s="141">
        <f t="shared" si="1230"/>
        <v>15</v>
      </c>
      <c r="L2680" s="8">
        <f t="shared" si="1221"/>
        <v>1.00419663</v>
      </c>
      <c r="M2680" s="142">
        <f t="shared" si="1209"/>
        <v>1.00559942</v>
      </c>
      <c r="N2680" s="142">
        <f t="shared" si="1210"/>
        <v>1.624619940826477</v>
      </c>
      <c r="O2680" s="135">
        <f t="shared" si="1211"/>
        <v>1.6314378599999999</v>
      </c>
      <c r="P2680" s="135">
        <f t="shared" si="1212"/>
        <v>383.40100871999999</v>
      </c>
      <c r="Q2680" s="190">
        <f t="shared" si="1225"/>
        <v>0</v>
      </c>
      <c r="R2680" s="191">
        <f t="shared" si="1222"/>
        <v>0</v>
      </c>
      <c r="S2680" s="135">
        <f t="shared" si="1213"/>
        <v>0</v>
      </c>
      <c r="T2680" s="145">
        <f t="shared" si="1223"/>
        <v>7.8600000000000003E-2</v>
      </c>
      <c r="U2680" s="143">
        <f t="shared" si="1214"/>
        <v>15</v>
      </c>
      <c r="V2680" s="143">
        <v>252</v>
      </c>
      <c r="W2680" s="142">
        <f t="shared" si="1215"/>
        <v>1.004513961</v>
      </c>
      <c r="X2680" s="135">
        <f t="shared" si="1216"/>
        <v>1.7306572</v>
      </c>
      <c r="Y2680" s="135">
        <f t="shared" si="1217"/>
        <v>0</v>
      </c>
      <c r="Z2680" s="148" t="str">
        <f t="shared" si="1226"/>
        <v>A+J=</v>
      </c>
      <c r="AA2680" s="140">
        <f t="shared" si="1227"/>
        <v>46741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4"/>
      <c r="DX2680" s="1"/>
      <c r="DY2680" s="1"/>
      <c r="DZ2680" s="1"/>
      <c r="EA2680" s="1"/>
      <c r="EB2680" s="1"/>
      <c r="EC2680" s="1"/>
    </row>
    <row r="2681" spans="1:133" ht="15" x14ac:dyDescent="0.2">
      <c r="A2681" s="134">
        <f t="shared" si="1219"/>
        <v>46734</v>
      </c>
      <c r="B2681" s="135">
        <f t="shared" si="1205"/>
        <v>385.13166591999999</v>
      </c>
      <c r="C2681" s="220">
        <f t="shared" si="1218"/>
        <v>235.0080368536531</v>
      </c>
      <c r="D2681" s="136">
        <f t="shared" si="1206"/>
        <v>6997.15</v>
      </c>
      <c r="E2681" s="137">
        <f t="shared" si="1228"/>
        <v>7036.33</v>
      </c>
      <c r="F2681" s="138">
        <f t="shared" si="1229"/>
        <v>46682</v>
      </c>
      <c r="G2681" s="139">
        <f t="shared" si="1207"/>
        <v>5.5994226220676957E-3</v>
      </c>
      <c r="H2681" s="140">
        <f t="shared" si="1224"/>
        <v>46741</v>
      </c>
      <c r="I2681" s="140">
        <f t="shared" si="1208"/>
        <v>46741</v>
      </c>
      <c r="J2681" s="141">
        <f t="shared" si="1220"/>
        <v>20</v>
      </c>
      <c r="K2681" s="141">
        <f t="shared" si="1230"/>
        <v>15</v>
      </c>
      <c r="L2681" s="8">
        <f t="shared" si="1221"/>
        <v>1.00419663</v>
      </c>
      <c r="M2681" s="142">
        <f t="shared" si="1209"/>
        <v>1.00559942</v>
      </c>
      <c r="N2681" s="142">
        <f t="shared" si="1210"/>
        <v>1.624619940826477</v>
      </c>
      <c r="O2681" s="135">
        <f t="shared" si="1211"/>
        <v>1.6314378599999999</v>
      </c>
      <c r="P2681" s="135">
        <f t="shared" si="1212"/>
        <v>383.40100871999999</v>
      </c>
      <c r="Q2681" s="190">
        <f t="shared" si="1225"/>
        <v>0</v>
      </c>
      <c r="R2681" s="191">
        <f t="shared" si="1222"/>
        <v>0</v>
      </c>
      <c r="S2681" s="135">
        <f t="shared" si="1213"/>
        <v>0</v>
      </c>
      <c r="T2681" s="145">
        <f t="shared" si="1223"/>
        <v>7.8600000000000003E-2</v>
      </c>
      <c r="U2681" s="143">
        <f t="shared" si="1214"/>
        <v>15</v>
      </c>
      <c r="V2681" s="143">
        <v>252</v>
      </c>
      <c r="W2681" s="142">
        <f t="shared" si="1215"/>
        <v>1.004513961</v>
      </c>
      <c r="X2681" s="135">
        <f t="shared" si="1216"/>
        <v>1.7306572</v>
      </c>
      <c r="Y2681" s="135">
        <f t="shared" si="1217"/>
        <v>0</v>
      </c>
      <c r="Z2681" s="148" t="str">
        <f t="shared" si="1226"/>
        <v>A+J=</v>
      </c>
      <c r="AA2681" s="140">
        <f t="shared" si="1227"/>
        <v>46741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4"/>
      <c r="DX2681" s="1"/>
      <c r="DY2681" s="1"/>
      <c r="DZ2681" s="1"/>
      <c r="EA2681" s="1"/>
      <c r="EB2681" s="1"/>
      <c r="EC2681" s="1"/>
    </row>
    <row r="2682" spans="1:133" ht="15" x14ac:dyDescent="0.2">
      <c r="A2682" s="134">
        <f t="shared" si="1219"/>
        <v>46735</v>
      </c>
      <c r="B2682" s="135">
        <f t="shared" si="1205"/>
        <v>385.35489381999997</v>
      </c>
      <c r="C2682" s="220">
        <f t="shared" si="1218"/>
        <v>235.0080368536531</v>
      </c>
      <c r="D2682" s="136">
        <f t="shared" si="1206"/>
        <v>6997.15</v>
      </c>
      <c r="E2682" s="137">
        <f t="shared" si="1228"/>
        <v>7036.33</v>
      </c>
      <c r="F2682" s="138">
        <f t="shared" si="1229"/>
        <v>46682</v>
      </c>
      <c r="G2682" s="139">
        <f t="shared" si="1207"/>
        <v>5.5994226220676957E-3</v>
      </c>
      <c r="H2682" s="140">
        <f t="shared" si="1224"/>
        <v>46741</v>
      </c>
      <c r="I2682" s="140">
        <f t="shared" si="1208"/>
        <v>46741</v>
      </c>
      <c r="J2682" s="141">
        <f t="shared" si="1220"/>
        <v>20</v>
      </c>
      <c r="K2682" s="141">
        <f t="shared" si="1230"/>
        <v>16</v>
      </c>
      <c r="L2682" s="8">
        <f t="shared" si="1221"/>
        <v>1.0044770300000001</v>
      </c>
      <c r="M2682" s="142">
        <f t="shared" si="1209"/>
        <v>1.00559942</v>
      </c>
      <c r="N2682" s="142">
        <f t="shared" si="1210"/>
        <v>1.624619940826477</v>
      </c>
      <c r="O2682" s="135">
        <f t="shared" si="1211"/>
        <v>1.63189341</v>
      </c>
      <c r="P2682" s="135">
        <f t="shared" si="1212"/>
        <v>383.50806662999997</v>
      </c>
      <c r="Q2682" s="190">
        <f t="shared" si="1225"/>
        <v>0</v>
      </c>
      <c r="R2682" s="191">
        <f t="shared" si="1222"/>
        <v>0</v>
      </c>
      <c r="S2682" s="135">
        <f t="shared" si="1213"/>
        <v>0</v>
      </c>
      <c r="T2682" s="145">
        <f t="shared" si="1223"/>
        <v>7.8600000000000003E-2</v>
      </c>
      <c r="U2682" s="143">
        <f t="shared" si="1214"/>
        <v>16</v>
      </c>
      <c r="V2682" s="143">
        <v>252</v>
      </c>
      <c r="W2682" s="142">
        <f t="shared" si="1215"/>
        <v>1.0048156150000001</v>
      </c>
      <c r="X2682" s="135">
        <f t="shared" si="1216"/>
        <v>1.84682719</v>
      </c>
      <c r="Y2682" s="135">
        <f t="shared" si="1217"/>
        <v>0</v>
      </c>
      <c r="Z2682" s="148" t="str">
        <f t="shared" si="1226"/>
        <v>A+J=</v>
      </c>
      <c r="AA2682" s="140">
        <f t="shared" si="1227"/>
        <v>46741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4"/>
      <c r="DX2682" s="1"/>
      <c r="DY2682" s="1"/>
      <c r="DZ2682" s="1"/>
      <c r="EA2682" s="1"/>
      <c r="EB2682" s="1"/>
      <c r="EC2682" s="1"/>
    </row>
    <row r="2683" spans="1:133" ht="15" x14ac:dyDescent="0.2">
      <c r="A2683" s="134">
        <f t="shared" si="1219"/>
        <v>46736</v>
      </c>
      <c r="B2683" s="135">
        <f t="shared" si="1205"/>
        <v>385.57824957999998</v>
      </c>
      <c r="C2683" s="220">
        <f t="shared" si="1218"/>
        <v>235.0080368536531</v>
      </c>
      <c r="D2683" s="136">
        <f t="shared" si="1206"/>
        <v>6997.15</v>
      </c>
      <c r="E2683" s="137">
        <f t="shared" si="1228"/>
        <v>7036.33</v>
      </c>
      <c r="F2683" s="138">
        <f t="shared" si="1229"/>
        <v>46682</v>
      </c>
      <c r="G2683" s="139">
        <f t="shared" si="1207"/>
        <v>5.5994226220676957E-3</v>
      </c>
      <c r="H2683" s="140">
        <f t="shared" si="1224"/>
        <v>46741</v>
      </c>
      <c r="I2683" s="140">
        <f t="shared" si="1208"/>
        <v>46741</v>
      </c>
      <c r="J2683" s="141">
        <f t="shared" si="1220"/>
        <v>20</v>
      </c>
      <c r="K2683" s="141">
        <f t="shared" si="1230"/>
        <v>17</v>
      </c>
      <c r="L2683" s="8">
        <f t="shared" si="1221"/>
        <v>1.0047575099999999</v>
      </c>
      <c r="M2683" s="142">
        <f t="shared" si="1209"/>
        <v>1.00559942</v>
      </c>
      <c r="N2683" s="142">
        <f t="shared" si="1210"/>
        <v>1.624619940826477</v>
      </c>
      <c r="O2683" s="135">
        <f t="shared" si="1211"/>
        <v>1.63234908</v>
      </c>
      <c r="P2683" s="135">
        <f t="shared" si="1212"/>
        <v>383.61515274999999</v>
      </c>
      <c r="Q2683" s="190">
        <f t="shared" si="1225"/>
        <v>0</v>
      </c>
      <c r="R2683" s="191">
        <f t="shared" si="1222"/>
        <v>0</v>
      </c>
      <c r="S2683" s="135">
        <f t="shared" si="1213"/>
        <v>0</v>
      </c>
      <c r="T2683" s="145">
        <f t="shared" si="1223"/>
        <v>7.8600000000000003E-2</v>
      </c>
      <c r="U2683" s="143">
        <f t="shared" si="1214"/>
        <v>17</v>
      </c>
      <c r="V2683" s="143">
        <v>252</v>
      </c>
      <c r="W2683" s="142">
        <f t="shared" si="1215"/>
        <v>1.0051173600000001</v>
      </c>
      <c r="X2683" s="135">
        <f t="shared" si="1216"/>
        <v>1.96309683</v>
      </c>
      <c r="Y2683" s="135">
        <f t="shared" si="1217"/>
        <v>0</v>
      </c>
      <c r="Z2683" s="148" t="str">
        <f t="shared" si="1226"/>
        <v>A+J=</v>
      </c>
      <c r="AA2683" s="140">
        <f t="shared" si="1227"/>
        <v>46741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4"/>
      <c r="DX2683" s="1"/>
      <c r="DY2683" s="1"/>
      <c r="DZ2683" s="1"/>
      <c r="EA2683" s="1"/>
      <c r="EB2683" s="1"/>
      <c r="EC2683" s="1"/>
    </row>
    <row r="2684" spans="1:133" ht="15" x14ac:dyDescent="0.2">
      <c r="A2684" s="134">
        <f t="shared" si="1219"/>
        <v>46737</v>
      </c>
      <c r="B2684" s="135">
        <f t="shared" si="1205"/>
        <v>385.80173559000002</v>
      </c>
      <c r="C2684" s="220">
        <f t="shared" si="1218"/>
        <v>235.0080368536531</v>
      </c>
      <c r="D2684" s="136">
        <f t="shared" si="1206"/>
        <v>6997.15</v>
      </c>
      <c r="E2684" s="137">
        <f t="shared" si="1228"/>
        <v>7036.33</v>
      </c>
      <c r="F2684" s="138">
        <f t="shared" si="1229"/>
        <v>46682</v>
      </c>
      <c r="G2684" s="139">
        <f t="shared" si="1207"/>
        <v>5.5994226220676957E-3</v>
      </c>
      <c r="H2684" s="140">
        <f t="shared" si="1224"/>
        <v>46741</v>
      </c>
      <c r="I2684" s="140">
        <f t="shared" si="1208"/>
        <v>46741</v>
      </c>
      <c r="J2684" s="141">
        <f t="shared" si="1220"/>
        <v>20</v>
      </c>
      <c r="K2684" s="141">
        <f t="shared" si="1230"/>
        <v>18</v>
      </c>
      <c r="L2684" s="8">
        <f t="shared" si="1221"/>
        <v>1.0050380699999999</v>
      </c>
      <c r="M2684" s="142">
        <f t="shared" si="1209"/>
        <v>1.00559942</v>
      </c>
      <c r="N2684" s="142">
        <f t="shared" si="1210"/>
        <v>1.624619940826477</v>
      </c>
      <c r="O2684" s="135">
        <f t="shared" si="1211"/>
        <v>1.6328048799999999</v>
      </c>
      <c r="P2684" s="135">
        <f t="shared" si="1212"/>
        <v>383.72226941000002</v>
      </c>
      <c r="Q2684" s="190">
        <f t="shared" si="1225"/>
        <v>0</v>
      </c>
      <c r="R2684" s="191">
        <f t="shared" si="1222"/>
        <v>0</v>
      </c>
      <c r="S2684" s="135">
        <f t="shared" si="1213"/>
        <v>0</v>
      </c>
      <c r="T2684" s="145">
        <f t="shared" si="1223"/>
        <v>7.8600000000000003E-2</v>
      </c>
      <c r="U2684" s="143">
        <f t="shared" si="1214"/>
        <v>18</v>
      </c>
      <c r="V2684" s="143">
        <v>252</v>
      </c>
      <c r="W2684" s="142">
        <f t="shared" si="1215"/>
        <v>1.0054191960000001</v>
      </c>
      <c r="X2684" s="135">
        <f t="shared" si="1216"/>
        <v>2.0794661799999998</v>
      </c>
      <c r="Y2684" s="135">
        <f t="shared" si="1217"/>
        <v>0</v>
      </c>
      <c r="Z2684" s="148" t="str">
        <f t="shared" si="1226"/>
        <v>A+J=</v>
      </c>
      <c r="AA2684" s="140">
        <f t="shared" si="1227"/>
        <v>46741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4"/>
      <c r="DX2684" s="1"/>
      <c r="DY2684" s="1"/>
      <c r="DZ2684" s="1"/>
      <c r="EA2684" s="1"/>
      <c r="EB2684" s="1"/>
      <c r="EC2684" s="1"/>
    </row>
    <row r="2685" spans="1:133" ht="15" x14ac:dyDescent="0.2">
      <c r="A2685" s="134">
        <f t="shared" si="1219"/>
        <v>46738</v>
      </c>
      <c r="B2685" s="135">
        <f t="shared" si="1205"/>
        <v>386.02534916999997</v>
      </c>
      <c r="C2685" s="220">
        <f t="shared" si="1218"/>
        <v>235.0080368536531</v>
      </c>
      <c r="D2685" s="136">
        <f t="shared" si="1206"/>
        <v>6997.15</v>
      </c>
      <c r="E2685" s="137">
        <f t="shared" si="1228"/>
        <v>7036.33</v>
      </c>
      <c r="F2685" s="138">
        <f t="shared" si="1229"/>
        <v>46682</v>
      </c>
      <c r="G2685" s="139">
        <f t="shared" si="1207"/>
        <v>5.5994226220676957E-3</v>
      </c>
      <c r="H2685" s="140">
        <f t="shared" si="1224"/>
        <v>46741</v>
      </c>
      <c r="I2685" s="140">
        <f t="shared" si="1208"/>
        <v>46741</v>
      </c>
      <c r="J2685" s="141">
        <f t="shared" si="1220"/>
        <v>20</v>
      </c>
      <c r="K2685" s="141">
        <f t="shared" si="1230"/>
        <v>19</v>
      </c>
      <c r="L2685" s="8">
        <f t="shared" si="1221"/>
        <v>1.0053186999999999</v>
      </c>
      <c r="M2685" s="142">
        <f t="shared" si="1209"/>
        <v>1.00559942</v>
      </c>
      <c r="N2685" s="142">
        <f t="shared" si="1210"/>
        <v>1.624619940826477</v>
      </c>
      <c r="O2685" s="135">
        <f t="shared" si="1211"/>
        <v>1.6332608</v>
      </c>
      <c r="P2685" s="135">
        <f t="shared" si="1212"/>
        <v>383.82941426999997</v>
      </c>
      <c r="Q2685" s="190">
        <f t="shared" si="1225"/>
        <v>0</v>
      </c>
      <c r="R2685" s="191">
        <f t="shared" si="1222"/>
        <v>0</v>
      </c>
      <c r="S2685" s="135">
        <f t="shared" si="1213"/>
        <v>0</v>
      </c>
      <c r="T2685" s="145">
        <f t="shared" si="1223"/>
        <v>7.8600000000000003E-2</v>
      </c>
      <c r="U2685" s="143">
        <f t="shared" si="1214"/>
        <v>19</v>
      </c>
      <c r="V2685" s="143">
        <v>252</v>
      </c>
      <c r="W2685" s="142">
        <f t="shared" si="1215"/>
        <v>1.005721122</v>
      </c>
      <c r="X2685" s="135">
        <f t="shared" si="1216"/>
        <v>2.1959349000000001</v>
      </c>
      <c r="Y2685" s="135">
        <f t="shared" si="1217"/>
        <v>0</v>
      </c>
      <c r="Z2685" s="148" t="str">
        <f t="shared" si="1226"/>
        <v>A+J=</v>
      </c>
      <c r="AA2685" s="140">
        <f t="shared" si="1227"/>
        <v>46741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4"/>
      <c r="DX2685" s="1"/>
      <c r="DY2685" s="1"/>
      <c r="DZ2685" s="1"/>
      <c r="EA2685" s="1"/>
      <c r="EB2685" s="1"/>
      <c r="EC2685" s="1"/>
    </row>
    <row r="2686" spans="1:133" ht="15" x14ac:dyDescent="0.2">
      <c r="A2686" s="134">
        <f t="shared" si="1219"/>
        <v>46739</v>
      </c>
      <c r="B2686" s="135">
        <f t="shared" si="1205"/>
        <v>386.24909747999999</v>
      </c>
      <c r="C2686" s="220">
        <f t="shared" si="1218"/>
        <v>235.0080368536531</v>
      </c>
      <c r="D2686" s="136">
        <f t="shared" si="1206"/>
        <v>6997.15</v>
      </c>
      <c r="E2686" s="137">
        <f t="shared" si="1228"/>
        <v>7036.33</v>
      </c>
      <c r="F2686" s="138">
        <f t="shared" si="1229"/>
        <v>46682</v>
      </c>
      <c r="G2686" s="139">
        <f t="shared" si="1207"/>
        <v>5.5994226220676957E-3</v>
      </c>
      <c r="H2686" s="140">
        <f t="shared" si="1224"/>
        <v>46741</v>
      </c>
      <c r="I2686" s="140">
        <f t="shared" si="1208"/>
        <v>46741</v>
      </c>
      <c r="J2686" s="141">
        <f t="shared" si="1220"/>
        <v>20</v>
      </c>
      <c r="K2686" s="141">
        <f t="shared" si="1230"/>
        <v>20</v>
      </c>
      <c r="L2686" s="8">
        <f t="shared" si="1221"/>
        <v>1.00559942</v>
      </c>
      <c r="M2686" s="142">
        <f t="shared" si="1209"/>
        <v>1.00559942</v>
      </c>
      <c r="N2686" s="142">
        <f t="shared" si="1210"/>
        <v>1.624619940826477</v>
      </c>
      <c r="O2686" s="135">
        <f t="shared" si="1211"/>
        <v>1.63371687</v>
      </c>
      <c r="P2686" s="135">
        <f t="shared" si="1212"/>
        <v>383.93659438999998</v>
      </c>
      <c r="Q2686" s="190">
        <f t="shared" si="1225"/>
        <v>0</v>
      </c>
      <c r="R2686" s="191">
        <f t="shared" si="1222"/>
        <v>0</v>
      </c>
      <c r="S2686" s="135">
        <f t="shared" si="1213"/>
        <v>0</v>
      </c>
      <c r="T2686" s="145">
        <f t="shared" si="1223"/>
        <v>7.8600000000000003E-2</v>
      </c>
      <c r="U2686" s="143">
        <f t="shared" si="1214"/>
        <v>20</v>
      </c>
      <c r="V2686" s="143">
        <v>252</v>
      </c>
      <c r="W2686" s="142">
        <f t="shared" si="1215"/>
        <v>1.006023138</v>
      </c>
      <c r="X2686" s="135">
        <f t="shared" si="1216"/>
        <v>2.3125030899999999</v>
      </c>
      <c r="Y2686" s="135">
        <f t="shared" si="1217"/>
        <v>0</v>
      </c>
      <c r="Z2686" s="148" t="str">
        <f t="shared" si="1226"/>
        <v>A+J=</v>
      </c>
      <c r="AA2686" s="140">
        <f t="shared" si="1227"/>
        <v>46741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4"/>
      <c r="DX2686" s="1"/>
      <c r="DY2686" s="1"/>
      <c r="DZ2686" s="1"/>
      <c r="EA2686" s="1"/>
      <c r="EB2686" s="1"/>
      <c r="EC2686" s="1"/>
    </row>
    <row r="2687" spans="1:133" ht="15" x14ac:dyDescent="0.2">
      <c r="A2687" s="134">
        <f t="shared" si="1219"/>
        <v>46740</v>
      </c>
      <c r="B2687" s="135">
        <f t="shared" si="1205"/>
        <v>386.24909747999999</v>
      </c>
      <c r="C2687" s="220">
        <f t="shared" si="1218"/>
        <v>235.0080368536531</v>
      </c>
      <c r="D2687" s="136">
        <f t="shared" si="1206"/>
        <v>6997.15</v>
      </c>
      <c r="E2687" s="137">
        <f t="shared" si="1228"/>
        <v>7036.33</v>
      </c>
      <c r="F2687" s="138">
        <f t="shared" si="1229"/>
        <v>46682</v>
      </c>
      <c r="G2687" s="139">
        <f t="shared" si="1207"/>
        <v>5.5994226220676957E-3</v>
      </c>
      <c r="H2687" s="140">
        <f t="shared" si="1224"/>
        <v>46741</v>
      </c>
      <c r="I2687" s="140">
        <f t="shared" si="1208"/>
        <v>46741</v>
      </c>
      <c r="J2687" s="141">
        <f t="shared" si="1220"/>
        <v>20</v>
      </c>
      <c r="K2687" s="141">
        <f t="shared" si="1230"/>
        <v>20</v>
      </c>
      <c r="L2687" s="8">
        <f t="shared" si="1221"/>
        <v>1.00559942</v>
      </c>
      <c r="M2687" s="142">
        <f t="shared" si="1209"/>
        <v>1.00559942</v>
      </c>
      <c r="N2687" s="142">
        <f t="shared" si="1210"/>
        <v>1.624619940826477</v>
      </c>
      <c r="O2687" s="135">
        <f t="shared" si="1211"/>
        <v>1.63371687</v>
      </c>
      <c r="P2687" s="135">
        <f t="shared" si="1212"/>
        <v>383.93659438999998</v>
      </c>
      <c r="Q2687" s="190">
        <f t="shared" si="1225"/>
        <v>0</v>
      </c>
      <c r="R2687" s="191">
        <f t="shared" si="1222"/>
        <v>0</v>
      </c>
      <c r="S2687" s="135">
        <f t="shared" si="1213"/>
        <v>0</v>
      </c>
      <c r="T2687" s="145">
        <f t="shared" si="1223"/>
        <v>7.8600000000000003E-2</v>
      </c>
      <c r="U2687" s="143">
        <f t="shared" si="1214"/>
        <v>20</v>
      </c>
      <c r="V2687" s="143">
        <v>252</v>
      </c>
      <c r="W2687" s="142">
        <f t="shared" si="1215"/>
        <v>1.006023138</v>
      </c>
      <c r="X2687" s="135">
        <f t="shared" si="1216"/>
        <v>2.3125030899999999</v>
      </c>
      <c r="Y2687" s="135">
        <f t="shared" si="1217"/>
        <v>0</v>
      </c>
      <c r="Z2687" s="148" t="str">
        <f t="shared" si="1226"/>
        <v>A+J=</v>
      </c>
      <c r="AA2687" s="140">
        <f t="shared" si="1227"/>
        <v>46741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4"/>
      <c r="DX2687" s="1"/>
      <c r="DY2687" s="1"/>
      <c r="DZ2687" s="1"/>
      <c r="EA2687" s="1"/>
      <c r="EB2687" s="1"/>
      <c r="EC2687" s="1"/>
    </row>
    <row r="2688" spans="1:133" ht="15" x14ac:dyDescent="0.2">
      <c r="A2688" s="134">
        <f t="shared" si="1219"/>
        <v>46741</v>
      </c>
      <c r="B2688" s="135">
        <f t="shared" si="1205"/>
        <v>386.24909747999999</v>
      </c>
      <c r="C2688" s="220">
        <f t="shared" si="1218"/>
        <v>235.0080368536531</v>
      </c>
      <c r="D2688" s="136">
        <f t="shared" si="1206"/>
        <v>6997.15</v>
      </c>
      <c r="E2688" s="137">
        <f t="shared" si="1228"/>
        <v>7036.33</v>
      </c>
      <c r="F2688" s="138">
        <f t="shared" si="1229"/>
        <v>46682</v>
      </c>
      <c r="G2688" s="139">
        <f t="shared" si="1207"/>
        <v>5.5994226220676957E-3</v>
      </c>
      <c r="H2688" s="140">
        <f t="shared" si="1224"/>
        <v>46772</v>
      </c>
      <c r="I2688" s="140">
        <f t="shared" si="1208"/>
        <v>46741</v>
      </c>
      <c r="J2688" s="141">
        <f t="shared" si="1220"/>
        <v>20</v>
      </c>
      <c r="K2688" s="141">
        <f t="shared" si="1230"/>
        <v>20</v>
      </c>
      <c r="L2688" s="8">
        <f t="shared" si="1221"/>
        <v>1.00559942</v>
      </c>
      <c r="M2688" s="142">
        <f t="shared" si="1209"/>
        <v>1.00559942</v>
      </c>
      <c r="N2688" s="142">
        <f t="shared" si="1210"/>
        <v>1.624619940826477</v>
      </c>
      <c r="O2688" s="135">
        <f t="shared" si="1211"/>
        <v>1.63371687</v>
      </c>
      <c r="P2688" s="135">
        <f t="shared" si="1212"/>
        <v>383.93659438999998</v>
      </c>
      <c r="Q2688" s="190">
        <f t="shared" si="1225"/>
        <v>88</v>
      </c>
      <c r="R2688" s="191">
        <f t="shared" si="1222"/>
        <v>5.01422928141151E-2</v>
      </c>
      <c r="S2688" s="135">
        <f t="shared" si="1213"/>
        <v>19.251461129999999</v>
      </c>
      <c r="T2688" s="145">
        <f t="shared" si="1223"/>
        <v>7.8600000000000003E-2</v>
      </c>
      <c r="U2688" s="143">
        <f t="shared" si="1214"/>
        <v>20</v>
      </c>
      <c r="V2688" s="143">
        <v>252</v>
      </c>
      <c r="W2688" s="142">
        <f t="shared" si="1215"/>
        <v>1.006023138</v>
      </c>
      <c r="X2688" s="135">
        <f t="shared" si="1216"/>
        <v>2.3125030899999999</v>
      </c>
      <c r="Y2688" s="135">
        <f t="shared" si="1217"/>
        <v>21.563964219999999</v>
      </c>
      <c r="Z2688" s="148" t="str">
        <f t="shared" si="1226"/>
        <v>A+J=</v>
      </c>
      <c r="AA2688" s="140">
        <f t="shared" si="1227"/>
        <v>46741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4"/>
      <c r="DX2688" s="1"/>
      <c r="DY2688" s="1"/>
      <c r="DZ2688" s="1"/>
      <c r="EA2688" s="1"/>
      <c r="EB2688" s="1"/>
      <c r="EC2688" s="1"/>
    </row>
    <row r="2689" spans="1:133" ht="15" x14ac:dyDescent="0.2">
      <c r="A2689" s="134">
        <f t="shared" si="1219"/>
        <v>46742</v>
      </c>
      <c r="B2689" s="135">
        <f t="shared" si="1205"/>
        <v>364.88321853999997</v>
      </c>
      <c r="C2689" s="220">
        <f t="shared" si="1218"/>
        <v>223.22419506104188</v>
      </c>
      <c r="D2689" s="136">
        <f t="shared" si="1206"/>
        <v>6997.15</v>
      </c>
      <c r="E2689" s="137">
        <f t="shared" si="1228"/>
        <v>7036.33</v>
      </c>
      <c r="F2689" s="138">
        <f t="shared" si="1229"/>
        <v>46711</v>
      </c>
      <c r="G2689" s="139">
        <f t="shared" si="1207"/>
        <v>5.5994226220676957E-3</v>
      </c>
      <c r="H2689" s="140">
        <f t="shared" si="1224"/>
        <v>46772</v>
      </c>
      <c r="I2689" s="140">
        <f t="shared" si="1208"/>
        <v>46772</v>
      </c>
      <c r="J2689" s="141">
        <f t="shared" si="1220"/>
        <v>23</v>
      </c>
      <c r="K2689" s="141">
        <f t="shared" si="1230"/>
        <v>1</v>
      </c>
      <c r="L2689" s="8">
        <f t="shared" si="1221"/>
        <v>1.0002428000000001</v>
      </c>
      <c r="M2689" s="142">
        <f t="shared" si="1209"/>
        <v>1.00559942</v>
      </c>
      <c r="N2689" s="142">
        <f t="shared" si="1210"/>
        <v>1.6337168702155396</v>
      </c>
      <c r="O2689" s="135">
        <f t="shared" si="1211"/>
        <v>1.63411353</v>
      </c>
      <c r="P2689" s="135">
        <f t="shared" si="1212"/>
        <v>364.77367736999997</v>
      </c>
      <c r="Q2689" s="190">
        <f t="shared" si="1225"/>
        <v>0</v>
      </c>
      <c r="R2689" s="191">
        <f t="shared" si="1222"/>
        <v>0</v>
      </c>
      <c r="S2689" s="135">
        <f t="shared" si="1213"/>
        <v>0</v>
      </c>
      <c r="T2689" s="145">
        <f t="shared" si="1223"/>
        <v>7.8600000000000003E-2</v>
      </c>
      <c r="U2689" s="143">
        <f t="shared" si="1214"/>
        <v>1</v>
      </c>
      <c r="V2689" s="143">
        <v>252</v>
      </c>
      <c r="W2689" s="142">
        <f t="shared" si="1215"/>
        <v>1.0003002990000001</v>
      </c>
      <c r="X2689" s="135">
        <f t="shared" si="1216"/>
        <v>0.10954116999999999</v>
      </c>
      <c r="Y2689" s="135">
        <f t="shared" si="1217"/>
        <v>0</v>
      </c>
      <c r="Z2689" s="148" t="str">
        <f t="shared" si="1226"/>
        <v>A+J=</v>
      </c>
      <c r="AA2689" s="140">
        <f t="shared" si="1227"/>
        <v>46772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4"/>
      <c r="DX2689" s="1"/>
      <c r="DY2689" s="1"/>
      <c r="DZ2689" s="1"/>
      <c r="EA2689" s="1"/>
      <c r="EB2689" s="1"/>
      <c r="EC2689" s="1"/>
    </row>
    <row r="2690" spans="1:133" ht="15" x14ac:dyDescent="0.2">
      <c r="A2690" s="134">
        <f t="shared" si="1219"/>
        <v>46743</v>
      </c>
      <c r="B2690" s="135">
        <f t="shared" si="1205"/>
        <v>365.08141403000002</v>
      </c>
      <c r="C2690" s="220">
        <f t="shared" si="1218"/>
        <v>223.22419506104188</v>
      </c>
      <c r="D2690" s="136">
        <f t="shared" si="1206"/>
        <v>6997.15</v>
      </c>
      <c r="E2690" s="137">
        <f t="shared" si="1228"/>
        <v>7036.33</v>
      </c>
      <c r="F2690" s="138">
        <f t="shared" si="1229"/>
        <v>46711</v>
      </c>
      <c r="G2690" s="139">
        <f t="shared" si="1207"/>
        <v>5.5994226220676957E-3</v>
      </c>
      <c r="H2690" s="140">
        <f t="shared" si="1224"/>
        <v>46772</v>
      </c>
      <c r="I2690" s="140">
        <f t="shared" si="1208"/>
        <v>46772</v>
      </c>
      <c r="J2690" s="141">
        <f t="shared" si="1220"/>
        <v>23</v>
      </c>
      <c r="K2690" s="141">
        <f t="shared" si="1230"/>
        <v>2</v>
      </c>
      <c r="L2690" s="8">
        <f t="shared" si="1221"/>
        <v>1.0004856600000001</v>
      </c>
      <c r="M2690" s="142">
        <f t="shared" si="1209"/>
        <v>1.00559942</v>
      </c>
      <c r="N2690" s="142">
        <f t="shared" si="1210"/>
        <v>1.6337168702155396</v>
      </c>
      <c r="O2690" s="135">
        <f t="shared" si="1211"/>
        <v>1.6345103000000001</v>
      </c>
      <c r="P2690" s="135">
        <f t="shared" si="1212"/>
        <v>364.86224602999999</v>
      </c>
      <c r="Q2690" s="190">
        <f t="shared" si="1225"/>
        <v>0</v>
      </c>
      <c r="R2690" s="191">
        <f t="shared" si="1222"/>
        <v>0</v>
      </c>
      <c r="S2690" s="135">
        <f t="shared" si="1213"/>
        <v>0</v>
      </c>
      <c r="T2690" s="145">
        <f t="shared" si="1223"/>
        <v>7.8600000000000003E-2</v>
      </c>
      <c r="U2690" s="143">
        <f t="shared" si="1214"/>
        <v>2</v>
      </c>
      <c r="V2690" s="143">
        <v>252</v>
      </c>
      <c r="W2690" s="142">
        <f t="shared" si="1215"/>
        <v>1.0006006869999999</v>
      </c>
      <c r="X2690" s="135">
        <f t="shared" si="1216"/>
        <v>0.219168</v>
      </c>
      <c r="Y2690" s="135">
        <f t="shared" si="1217"/>
        <v>0</v>
      </c>
      <c r="Z2690" s="148" t="str">
        <f t="shared" si="1226"/>
        <v>A+J=</v>
      </c>
      <c r="AA2690" s="140">
        <f t="shared" si="1227"/>
        <v>46772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4"/>
      <c r="DX2690" s="1"/>
      <c r="DY2690" s="1"/>
      <c r="DZ2690" s="1"/>
      <c r="EA2690" s="1"/>
      <c r="EB2690" s="1"/>
      <c r="EC2690" s="1"/>
    </row>
    <row r="2691" spans="1:133" ht="15" x14ac:dyDescent="0.2">
      <c r="A2691" s="134">
        <f t="shared" si="1219"/>
        <v>46744</v>
      </c>
      <c r="B2691" s="135">
        <f t="shared" si="1205"/>
        <v>365.27971607000001</v>
      </c>
      <c r="C2691" s="220">
        <f t="shared" si="1218"/>
        <v>223.22419506104188</v>
      </c>
      <c r="D2691" s="136">
        <f t="shared" si="1206"/>
        <v>6997.15</v>
      </c>
      <c r="E2691" s="137">
        <f t="shared" si="1228"/>
        <v>7036.33</v>
      </c>
      <c r="F2691" s="138">
        <f t="shared" si="1229"/>
        <v>46711</v>
      </c>
      <c r="G2691" s="139">
        <f t="shared" si="1207"/>
        <v>5.5994226220676957E-3</v>
      </c>
      <c r="H2691" s="140">
        <f t="shared" si="1224"/>
        <v>46772</v>
      </c>
      <c r="I2691" s="140">
        <f t="shared" si="1208"/>
        <v>46772</v>
      </c>
      <c r="J2691" s="141">
        <f t="shared" si="1220"/>
        <v>23</v>
      </c>
      <c r="K2691" s="141">
        <f t="shared" si="1230"/>
        <v>3</v>
      </c>
      <c r="L2691" s="8">
        <f t="shared" si="1221"/>
        <v>1.0007285800000001</v>
      </c>
      <c r="M2691" s="142">
        <f t="shared" si="1209"/>
        <v>1.00559942</v>
      </c>
      <c r="N2691" s="142">
        <f t="shared" si="1210"/>
        <v>1.6337168702155396</v>
      </c>
      <c r="O2691" s="135">
        <f t="shared" si="1211"/>
        <v>1.63490716</v>
      </c>
      <c r="P2691" s="135">
        <f t="shared" si="1212"/>
        <v>364.95083478999999</v>
      </c>
      <c r="Q2691" s="190">
        <f t="shared" si="1225"/>
        <v>0</v>
      </c>
      <c r="R2691" s="191">
        <f t="shared" si="1222"/>
        <v>0</v>
      </c>
      <c r="S2691" s="135">
        <f t="shared" si="1213"/>
        <v>0</v>
      </c>
      <c r="T2691" s="145">
        <f t="shared" si="1223"/>
        <v>7.8600000000000003E-2</v>
      </c>
      <c r="U2691" s="143">
        <f t="shared" si="1214"/>
        <v>3</v>
      </c>
      <c r="V2691" s="143">
        <v>252</v>
      </c>
      <c r="W2691" s="142">
        <f t="shared" si="1215"/>
        <v>1.000901166</v>
      </c>
      <c r="X2691" s="135">
        <f t="shared" si="1216"/>
        <v>0.32888128</v>
      </c>
      <c r="Y2691" s="135">
        <f t="shared" si="1217"/>
        <v>0</v>
      </c>
      <c r="Z2691" s="148" t="str">
        <f t="shared" si="1226"/>
        <v>A+J=</v>
      </c>
      <c r="AA2691" s="140">
        <f t="shared" si="1227"/>
        <v>46772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4"/>
      <c r="DX2691" s="1"/>
      <c r="DY2691" s="1"/>
      <c r="DZ2691" s="1"/>
      <c r="EA2691" s="1"/>
      <c r="EB2691" s="1"/>
      <c r="EC2691" s="1"/>
    </row>
    <row r="2692" spans="1:133" ht="15" x14ac:dyDescent="0.2">
      <c r="A2692" s="134">
        <f t="shared" si="1219"/>
        <v>46745</v>
      </c>
      <c r="B2692" s="135">
        <f t="shared" si="1205"/>
        <v>365.47812690000001</v>
      </c>
      <c r="C2692" s="220">
        <f t="shared" si="1218"/>
        <v>223.22419506104188</v>
      </c>
      <c r="D2692" s="136">
        <f t="shared" si="1206"/>
        <v>6997.15</v>
      </c>
      <c r="E2692" s="137">
        <f t="shared" si="1228"/>
        <v>7036.33</v>
      </c>
      <c r="F2692" s="138">
        <f t="shared" si="1229"/>
        <v>46711</v>
      </c>
      <c r="G2692" s="139">
        <f t="shared" si="1207"/>
        <v>5.5994226220676957E-3</v>
      </c>
      <c r="H2692" s="140">
        <f t="shared" si="1224"/>
        <v>46772</v>
      </c>
      <c r="I2692" s="140">
        <f t="shared" si="1208"/>
        <v>46772</v>
      </c>
      <c r="J2692" s="141">
        <f t="shared" si="1220"/>
        <v>23</v>
      </c>
      <c r="K2692" s="141">
        <f t="shared" si="1230"/>
        <v>4</v>
      </c>
      <c r="L2692" s="8">
        <f t="shared" si="1221"/>
        <v>1.00097156</v>
      </c>
      <c r="M2692" s="142">
        <f t="shared" si="1209"/>
        <v>1.00559942</v>
      </c>
      <c r="N2692" s="142">
        <f t="shared" si="1210"/>
        <v>1.6337168702155396</v>
      </c>
      <c r="O2692" s="135">
        <f t="shared" si="1211"/>
        <v>1.63530412</v>
      </c>
      <c r="P2692" s="135">
        <f t="shared" si="1212"/>
        <v>365.03944586</v>
      </c>
      <c r="Q2692" s="190">
        <f t="shared" si="1225"/>
        <v>0</v>
      </c>
      <c r="R2692" s="191">
        <f t="shared" si="1222"/>
        <v>0</v>
      </c>
      <c r="S2692" s="135">
        <f t="shared" si="1213"/>
        <v>0</v>
      </c>
      <c r="T2692" s="145">
        <f t="shared" si="1223"/>
        <v>7.8600000000000003E-2</v>
      </c>
      <c r="U2692" s="143">
        <f t="shared" si="1214"/>
        <v>4</v>
      </c>
      <c r="V2692" s="143">
        <v>252</v>
      </c>
      <c r="W2692" s="142">
        <f t="shared" si="1215"/>
        <v>1.0012017360000001</v>
      </c>
      <c r="X2692" s="135">
        <f t="shared" si="1216"/>
        <v>0.43868104000000002</v>
      </c>
      <c r="Y2692" s="135">
        <f t="shared" si="1217"/>
        <v>0</v>
      </c>
      <c r="Z2692" s="148" t="str">
        <f t="shared" si="1226"/>
        <v>A+J=</v>
      </c>
      <c r="AA2692" s="140">
        <f t="shared" si="1227"/>
        <v>46772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4"/>
      <c r="DX2692" s="1"/>
      <c r="DY2692" s="1"/>
      <c r="DZ2692" s="1"/>
      <c r="EA2692" s="1"/>
      <c r="EB2692" s="1"/>
      <c r="EC2692" s="1"/>
    </row>
    <row r="2693" spans="1:133" ht="15" x14ac:dyDescent="0.2">
      <c r="A2693" s="134">
        <f t="shared" si="1219"/>
        <v>46746</v>
      </c>
      <c r="B2693" s="135">
        <f t="shared" si="1205"/>
        <v>365.67664586000001</v>
      </c>
      <c r="C2693" s="220">
        <f t="shared" si="1218"/>
        <v>223.22419506104188</v>
      </c>
      <c r="D2693" s="136">
        <f t="shared" si="1206"/>
        <v>6997.15</v>
      </c>
      <c r="E2693" s="137">
        <f t="shared" si="1228"/>
        <v>7036.33</v>
      </c>
      <c r="F2693" s="138">
        <f t="shared" si="1229"/>
        <v>46711</v>
      </c>
      <c r="G2693" s="139">
        <f t="shared" si="1207"/>
        <v>5.5994226220676957E-3</v>
      </c>
      <c r="H2693" s="140">
        <f t="shared" si="1224"/>
        <v>46772</v>
      </c>
      <c r="I2693" s="140">
        <f t="shared" si="1208"/>
        <v>46772</v>
      </c>
      <c r="J2693" s="141">
        <f t="shared" si="1220"/>
        <v>23</v>
      </c>
      <c r="K2693" s="141">
        <f t="shared" si="1230"/>
        <v>5</v>
      </c>
      <c r="L2693" s="8">
        <f t="shared" si="1221"/>
        <v>1.0012146</v>
      </c>
      <c r="M2693" s="142">
        <f t="shared" si="1209"/>
        <v>1.00559942</v>
      </c>
      <c r="N2693" s="142">
        <f t="shared" si="1210"/>
        <v>1.6337168702155396</v>
      </c>
      <c r="O2693" s="135">
        <f t="shared" si="1211"/>
        <v>1.6357011800000001</v>
      </c>
      <c r="P2693" s="135">
        <f t="shared" si="1212"/>
        <v>365.12807925999999</v>
      </c>
      <c r="Q2693" s="190">
        <f t="shared" si="1225"/>
        <v>0</v>
      </c>
      <c r="R2693" s="191">
        <f t="shared" si="1222"/>
        <v>0</v>
      </c>
      <c r="S2693" s="135">
        <f t="shared" si="1213"/>
        <v>0</v>
      </c>
      <c r="T2693" s="145">
        <f t="shared" si="1223"/>
        <v>7.8600000000000003E-2</v>
      </c>
      <c r="U2693" s="143">
        <f t="shared" si="1214"/>
        <v>5</v>
      </c>
      <c r="V2693" s="143">
        <v>252</v>
      </c>
      <c r="W2693" s="142">
        <f t="shared" si="1215"/>
        <v>1.0015023949999999</v>
      </c>
      <c r="X2693" s="135">
        <f t="shared" si="1216"/>
        <v>0.54856660000000002</v>
      </c>
      <c r="Y2693" s="135">
        <f t="shared" si="1217"/>
        <v>0</v>
      </c>
      <c r="Z2693" s="148" t="str">
        <f t="shared" si="1226"/>
        <v>A+J=</v>
      </c>
      <c r="AA2693" s="140">
        <f t="shared" si="1227"/>
        <v>46772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4"/>
      <c r="DX2693" s="1"/>
      <c r="DY2693" s="1"/>
      <c r="DZ2693" s="1"/>
      <c r="EA2693" s="1"/>
      <c r="EB2693" s="1"/>
      <c r="EC2693" s="1"/>
    </row>
    <row r="2694" spans="1:133" ht="15" x14ac:dyDescent="0.2">
      <c r="A2694" s="134">
        <f t="shared" si="1219"/>
        <v>46747</v>
      </c>
      <c r="B2694" s="135">
        <f t="shared" si="1205"/>
        <v>365.67664586000001</v>
      </c>
      <c r="C2694" s="220">
        <f t="shared" si="1218"/>
        <v>223.22419506104188</v>
      </c>
      <c r="D2694" s="136">
        <f t="shared" si="1206"/>
        <v>6997.15</v>
      </c>
      <c r="E2694" s="137">
        <f t="shared" si="1228"/>
        <v>7036.33</v>
      </c>
      <c r="F2694" s="138">
        <f t="shared" si="1229"/>
        <v>46711</v>
      </c>
      <c r="G2694" s="139">
        <f t="shared" si="1207"/>
        <v>5.5994226220676957E-3</v>
      </c>
      <c r="H2694" s="140">
        <f t="shared" si="1224"/>
        <v>46772</v>
      </c>
      <c r="I2694" s="140">
        <f t="shared" si="1208"/>
        <v>46772</v>
      </c>
      <c r="J2694" s="141">
        <f t="shared" si="1220"/>
        <v>23</v>
      </c>
      <c r="K2694" s="141">
        <f t="shared" si="1230"/>
        <v>5</v>
      </c>
      <c r="L2694" s="8">
        <f t="shared" si="1221"/>
        <v>1.0012146</v>
      </c>
      <c r="M2694" s="142">
        <f t="shared" si="1209"/>
        <v>1.00559942</v>
      </c>
      <c r="N2694" s="142">
        <f t="shared" si="1210"/>
        <v>1.6337168702155396</v>
      </c>
      <c r="O2694" s="135">
        <f t="shared" si="1211"/>
        <v>1.6357011800000001</v>
      </c>
      <c r="P2694" s="135">
        <f t="shared" si="1212"/>
        <v>365.12807925999999</v>
      </c>
      <c r="Q2694" s="190">
        <f t="shared" si="1225"/>
        <v>0</v>
      </c>
      <c r="R2694" s="191">
        <f t="shared" si="1222"/>
        <v>0</v>
      </c>
      <c r="S2694" s="135">
        <f t="shared" si="1213"/>
        <v>0</v>
      </c>
      <c r="T2694" s="145">
        <f t="shared" si="1223"/>
        <v>7.8600000000000003E-2</v>
      </c>
      <c r="U2694" s="143">
        <f t="shared" si="1214"/>
        <v>5</v>
      </c>
      <c r="V2694" s="143">
        <v>252</v>
      </c>
      <c r="W2694" s="142">
        <f t="shared" si="1215"/>
        <v>1.0015023949999999</v>
      </c>
      <c r="X2694" s="135">
        <f t="shared" si="1216"/>
        <v>0.54856660000000002</v>
      </c>
      <c r="Y2694" s="135">
        <f t="shared" si="1217"/>
        <v>0</v>
      </c>
      <c r="Z2694" s="148" t="str">
        <f t="shared" si="1226"/>
        <v>A+J=</v>
      </c>
      <c r="AA2694" s="140">
        <f t="shared" si="1227"/>
        <v>46772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4"/>
      <c r="DX2694" s="1"/>
      <c r="DY2694" s="1"/>
      <c r="DZ2694" s="1"/>
      <c r="EA2694" s="1"/>
      <c r="EB2694" s="1"/>
      <c r="EC2694" s="1"/>
    </row>
    <row r="2695" spans="1:133" ht="15" x14ac:dyDescent="0.2">
      <c r="A2695" s="134">
        <f t="shared" si="1219"/>
        <v>46748</v>
      </c>
      <c r="B2695" s="135">
        <f t="shared" ref="B2695:B2758" si="1231">(P2695+X2695)</f>
        <v>365.67664586000001</v>
      </c>
      <c r="C2695" s="220">
        <f t="shared" si="1218"/>
        <v>223.22419506104188</v>
      </c>
      <c r="D2695" s="136">
        <f t="shared" ref="D2695:D2758" si="1232">IF(E2695=E2694,D2694,E2694)</f>
        <v>6997.15</v>
      </c>
      <c r="E2695" s="137">
        <f t="shared" si="1228"/>
        <v>7036.33</v>
      </c>
      <c r="F2695" s="138">
        <f t="shared" si="1229"/>
        <v>46711</v>
      </c>
      <c r="G2695" s="139">
        <f t="shared" ref="G2695:G2758" si="1233">(E2695/D2695)-1</f>
        <v>5.5994226220676957E-3</v>
      </c>
      <c r="H2695" s="140">
        <f t="shared" si="1224"/>
        <v>46772</v>
      </c>
      <c r="I2695" s="140">
        <f t="shared" ref="I2695:I2758" si="1234">IF(A2695&gt;I2694,H2695,I2694)</f>
        <v>46772</v>
      </c>
      <c r="J2695" s="141">
        <f t="shared" si="1220"/>
        <v>23</v>
      </c>
      <c r="K2695" s="141">
        <f t="shared" si="1230"/>
        <v>5</v>
      </c>
      <c r="L2695" s="8">
        <f t="shared" si="1221"/>
        <v>1.0012146</v>
      </c>
      <c r="M2695" s="142">
        <f t="shared" ref="M2695:M2758" si="1235">IF(I2695&gt;I2694,L2694,M2694)</f>
        <v>1.00559942</v>
      </c>
      <c r="N2695" s="142">
        <f t="shared" ref="N2695:N2758" si="1236">IF(I2695&gt;I2694,N2694*M2695,N2694)</f>
        <v>1.6337168702155396</v>
      </c>
      <c r="O2695" s="135">
        <f t="shared" ref="O2695:O2758" si="1237">TRUNC(TRUNC((L2695*N2695),15),8)</f>
        <v>1.6357011800000001</v>
      </c>
      <c r="P2695" s="135">
        <f t="shared" ref="P2695:P2758" si="1238">TRUNC(C2695*O2695,8)</f>
        <v>365.12807925999999</v>
      </c>
      <c r="Q2695" s="190">
        <f t="shared" si="1225"/>
        <v>0</v>
      </c>
      <c r="R2695" s="191">
        <f t="shared" si="1222"/>
        <v>0</v>
      </c>
      <c r="S2695" s="135">
        <f t="shared" ref="S2695:S2758" si="1239">IF(R2695&gt;0,TRUNC(R2695*P2695,8),0)</f>
        <v>0</v>
      </c>
      <c r="T2695" s="145">
        <f t="shared" si="1223"/>
        <v>7.8600000000000003E-2</v>
      </c>
      <c r="U2695" s="143">
        <f t="shared" ref="U2695:U2758" si="1240">IF(Q2694&gt;0,1,IF(K2695=K2694,U2694,U2694+1))</f>
        <v>5</v>
      </c>
      <c r="V2695" s="143">
        <v>252</v>
      </c>
      <c r="W2695" s="142">
        <f t="shared" ref="W2695:W2758" si="1241">ROUND((1+T2695)^TRUNC((U2695/V2695),9),9)</f>
        <v>1.0015023949999999</v>
      </c>
      <c r="X2695" s="135">
        <f t="shared" ref="X2695:X2758" si="1242">TRUNC((P2695*(W2695-1)),8)</f>
        <v>0.54856660000000002</v>
      </c>
      <c r="Y2695" s="135">
        <f t="shared" ref="Y2695:Y2758" si="1243">IF(Q2695&gt;0,S2695+X2695,0)</f>
        <v>0</v>
      </c>
      <c r="Z2695" s="148" t="str">
        <f t="shared" si="1226"/>
        <v>A+J=</v>
      </c>
      <c r="AA2695" s="140">
        <f t="shared" si="1227"/>
        <v>46772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4"/>
      <c r="DX2695" s="1"/>
      <c r="DY2695" s="1"/>
      <c r="DZ2695" s="1"/>
      <c r="EA2695" s="1"/>
      <c r="EB2695" s="1"/>
      <c r="EC2695" s="1"/>
    </row>
    <row r="2696" spans="1:133" ht="15" x14ac:dyDescent="0.2">
      <c r="A2696" s="134">
        <f t="shared" si="1219"/>
        <v>46749</v>
      </c>
      <c r="B2696" s="135">
        <f t="shared" si="1231"/>
        <v>365.87527147000003</v>
      </c>
      <c r="C2696" s="220">
        <f t="shared" si="1218"/>
        <v>223.22419506104188</v>
      </c>
      <c r="D2696" s="136">
        <f t="shared" si="1232"/>
        <v>6997.15</v>
      </c>
      <c r="E2696" s="137">
        <f t="shared" si="1228"/>
        <v>7036.33</v>
      </c>
      <c r="F2696" s="138">
        <f t="shared" si="1229"/>
        <v>46711</v>
      </c>
      <c r="G2696" s="139">
        <f t="shared" si="1233"/>
        <v>5.5994226220676957E-3</v>
      </c>
      <c r="H2696" s="140">
        <f t="shared" si="1224"/>
        <v>46772</v>
      </c>
      <c r="I2696" s="140">
        <f t="shared" si="1234"/>
        <v>46772</v>
      </c>
      <c r="J2696" s="141">
        <f t="shared" si="1220"/>
        <v>23</v>
      </c>
      <c r="K2696" s="141">
        <f t="shared" si="1230"/>
        <v>6</v>
      </c>
      <c r="L2696" s="8">
        <f t="shared" si="1221"/>
        <v>1.0014577</v>
      </c>
      <c r="M2696" s="142">
        <f t="shared" si="1235"/>
        <v>1.00559942</v>
      </c>
      <c r="N2696" s="142">
        <f t="shared" si="1236"/>
        <v>1.6337168702155396</v>
      </c>
      <c r="O2696" s="135">
        <f t="shared" si="1237"/>
        <v>1.63609833</v>
      </c>
      <c r="P2696" s="135">
        <f t="shared" si="1238"/>
        <v>365.21673275000001</v>
      </c>
      <c r="Q2696" s="190">
        <f t="shared" si="1225"/>
        <v>0</v>
      </c>
      <c r="R2696" s="191">
        <f t="shared" si="1222"/>
        <v>0</v>
      </c>
      <c r="S2696" s="135">
        <f t="shared" si="1239"/>
        <v>0</v>
      </c>
      <c r="T2696" s="145">
        <f t="shared" si="1223"/>
        <v>7.8600000000000003E-2</v>
      </c>
      <c r="U2696" s="143">
        <f t="shared" si="1240"/>
        <v>6</v>
      </c>
      <c r="V2696" s="143">
        <v>252</v>
      </c>
      <c r="W2696" s="142">
        <f t="shared" si="1241"/>
        <v>1.001803145</v>
      </c>
      <c r="X2696" s="135">
        <f t="shared" si="1242"/>
        <v>0.65853872000000002</v>
      </c>
      <c r="Y2696" s="135">
        <f t="shared" si="1243"/>
        <v>0</v>
      </c>
      <c r="Z2696" s="148" t="str">
        <f t="shared" si="1226"/>
        <v>A+J=</v>
      </c>
      <c r="AA2696" s="140">
        <f t="shared" si="1227"/>
        <v>46772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4"/>
      <c r="DX2696" s="1"/>
      <c r="DY2696" s="1"/>
      <c r="DZ2696" s="1"/>
      <c r="EA2696" s="1"/>
      <c r="EB2696" s="1"/>
      <c r="EC2696" s="1"/>
    </row>
    <row r="2697" spans="1:133" ht="15" x14ac:dyDescent="0.2">
      <c r="A2697" s="134">
        <f t="shared" si="1219"/>
        <v>46750</v>
      </c>
      <c r="B2697" s="135">
        <f t="shared" si="1231"/>
        <v>366.07400789000002</v>
      </c>
      <c r="C2697" s="220">
        <f t="shared" ref="C2697:C2760" si="1244">C2696-(S2696/O2696)</f>
        <v>223.22419506104188</v>
      </c>
      <c r="D2697" s="136">
        <f t="shared" si="1232"/>
        <v>6997.15</v>
      </c>
      <c r="E2697" s="137">
        <f t="shared" si="1228"/>
        <v>7036.33</v>
      </c>
      <c r="F2697" s="138">
        <f t="shared" si="1229"/>
        <v>46711</v>
      </c>
      <c r="G2697" s="139">
        <f t="shared" si="1233"/>
        <v>5.5994226220676957E-3</v>
      </c>
      <c r="H2697" s="140">
        <f t="shared" si="1224"/>
        <v>46772</v>
      </c>
      <c r="I2697" s="140">
        <f t="shared" si="1234"/>
        <v>46772</v>
      </c>
      <c r="J2697" s="141">
        <f t="shared" si="1220"/>
        <v>23</v>
      </c>
      <c r="K2697" s="141">
        <f t="shared" si="1230"/>
        <v>7</v>
      </c>
      <c r="L2697" s="8">
        <f t="shared" si="1221"/>
        <v>1.0017008599999999</v>
      </c>
      <c r="M2697" s="142">
        <f t="shared" si="1235"/>
        <v>1.00559942</v>
      </c>
      <c r="N2697" s="142">
        <f t="shared" si="1236"/>
        <v>1.6337168702155396</v>
      </c>
      <c r="O2697" s="135">
        <f t="shared" si="1237"/>
        <v>1.63649559</v>
      </c>
      <c r="P2697" s="135">
        <f t="shared" si="1238"/>
        <v>365.30541079</v>
      </c>
      <c r="Q2697" s="190">
        <f t="shared" si="1225"/>
        <v>0</v>
      </c>
      <c r="R2697" s="191">
        <f t="shared" si="1222"/>
        <v>0</v>
      </c>
      <c r="S2697" s="135">
        <f t="shared" si="1239"/>
        <v>0</v>
      </c>
      <c r="T2697" s="145">
        <f t="shared" si="1223"/>
        <v>7.8600000000000003E-2</v>
      </c>
      <c r="U2697" s="143">
        <f t="shared" si="1240"/>
        <v>7</v>
      </c>
      <c r="V2697" s="143">
        <v>252</v>
      </c>
      <c r="W2697" s="142">
        <f t="shared" si="1241"/>
        <v>1.002103985</v>
      </c>
      <c r="X2697" s="135">
        <f t="shared" si="1242"/>
        <v>0.76859710000000003</v>
      </c>
      <c r="Y2697" s="135">
        <f t="shared" si="1243"/>
        <v>0</v>
      </c>
      <c r="Z2697" s="148" t="str">
        <f t="shared" si="1226"/>
        <v>A+J=</v>
      </c>
      <c r="AA2697" s="140">
        <f t="shared" si="1227"/>
        <v>46772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4"/>
      <c r="DX2697" s="1"/>
      <c r="DY2697" s="1"/>
      <c r="DZ2697" s="1"/>
      <c r="EA2697" s="1"/>
      <c r="EB2697" s="1"/>
      <c r="EC2697" s="1"/>
    </row>
    <row r="2698" spans="1:133" ht="15" x14ac:dyDescent="0.2">
      <c r="A2698" s="134">
        <f t="shared" si="1219"/>
        <v>46751</v>
      </c>
      <c r="B2698" s="135">
        <f t="shared" si="1231"/>
        <v>366.27285105999999</v>
      </c>
      <c r="C2698" s="220">
        <f t="shared" si="1244"/>
        <v>223.22419506104188</v>
      </c>
      <c r="D2698" s="136">
        <f t="shared" si="1232"/>
        <v>6997.15</v>
      </c>
      <c r="E2698" s="137">
        <f t="shared" si="1228"/>
        <v>7036.33</v>
      </c>
      <c r="F2698" s="138">
        <f t="shared" si="1229"/>
        <v>46711</v>
      </c>
      <c r="G2698" s="139">
        <f t="shared" si="1233"/>
        <v>5.5994226220676957E-3</v>
      </c>
      <c r="H2698" s="140">
        <f t="shared" si="1224"/>
        <v>46772</v>
      </c>
      <c r="I2698" s="140">
        <f t="shared" si="1234"/>
        <v>46772</v>
      </c>
      <c r="J2698" s="141">
        <f t="shared" si="1220"/>
        <v>23</v>
      </c>
      <c r="K2698" s="141">
        <f t="shared" si="1230"/>
        <v>8</v>
      </c>
      <c r="L2698" s="8">
        <f t="shared" si="1221"/>
        <v>1.0019440799999999</v>
      </c>
      <c r="M2698" s="142">
        <f t="shared" si="1235"/>
        <v>1.00559942</v>
      </c>
      <c r="N2698" s="142">
        <f t="shared" si="1236"/>
        <v>1.6337168702155396</v>
      </c>
      <c r="O2698" s="135">
        <f t="shared" si="1237"/>
        <v>1.6368929400000001</v>
      </c>
      <c r="P2698" s="135">
        <f t="shared" si="1238"/>
        <v>365.39410893000002</v>
      </c>
      <c r="Q2698" s="190">
        <f t="shared" si="1225"/>
        <v>0</v>
      </c>
      <c r="R2698" s="191">
        <f t="shared" si="1222"/>
        <v>0</v>
      </c>
      <c r="S2698" s="135">
        <f t="shared" si="1239"/>
        <v>0</v>
      </c>
      <c r="T2698" s="145">
        <f t="shared" si="1223"/>
        <v>7.8600000000000003E-2</v>
      </c>
      <c r="U2698" s="143">
        <f t="shared" si="1240"/>
        <v>8</v>
      </c>
      <c r="V2698" s="143">
        <v>252</v>
      </c>
      <c r="W2698" s="142">
        <f t="shared" si="1241"/>
        <v>1.0024049159999999</v>
      </c>
      <c r="X2698" s="135">
        <f t="shared" si="1242"/>
        <v>0.87874213000000001</v>
      </c>
      <c r="Y2698" s="135">
        <f t="shared" si="1243"/>
        <v>0</v>
      </c>
      <c r="Z2698" s="148" t="str">
        <f t="shared" si="1226"/>
        <v>A+J=</v>
      </c>
      <c r="AA2698" s="140">
        <f t="shared" si="1227"/>
        <v>46772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4"/>
      <c r="DX2698" s="1"/>
      <c r="DY2698" s="1"/>
      <c r="DZ2698" s="1"/>
      <c r="EA2698" s="1"/>
      <c r="EB2698" s="1"/>
      <c r="EC2698" s="1"/>
    </row>
    <row r="2699" spans="1:133" ht="15" x14ac:dyDescent="0.2">
      <c r="A2699" s="134">
        <f t="shared" ref="A2699:A2762" si="1245">(A2698+1)</f>
        <v>46752</v>
      </c>
      <c r="B2699" s="135">
        <f t="shared" si="1231"/>
        <v>366.47180064999998</v>
      </c>
      <c r="C2699" s="220">
        <f t="shared" si="1244"/>
        <v>223.22419506104188</v>
      </c>
      <c r="D2699" s="136">
        <f t="shared" si="1232"/>
        <v>6997.15</v>
      </c>
      <c r="E2699" s="137">
        <f t="shared" si="1228"/>
        <v>7036.33</v>
      </c>
      <c r="F2699" s="138">
        <f t="shared" si="1229"/>
        <v>46711</v>
      </c>
      <c r="G2699" s="139">
        <f t="shared" si="1233"/>
        <v>5.5994226220676957E-3</v>
      </c>
      <c r="H2699" s="140">
        <f t="shared" si="1224"/>
        <v>46772</v>
      </c>
      <c r="I2699" s="140">
        <f t="shared" si="1234"/>
        <v>46772</v>
      </c>
      <c r="J2699" s="141">
        <f t="shared" ref="J2699:J2762" si="1246">IF(I2699=I2698,J2698,NETWORKDAYS(I2698,I2699,$AD$148:$AD$502)-1)</f>
        <v>23</v>
      </c>
      <c r="K2699" s="141">
        <f t="shared" si="1230"/>
        <v>9</v>
      </c>
      <c r="L2699" s="8">
        <f t="shared" ref="L2699:L2762" si="1247">IF(E2699&lt;D2699,1,TRUNC((E2699/D2699)^TRUNC((K2699/J2699),9),8))</f>
        <v>1.00218735</v>
      </c>
      <c r="M2699" s="142">
        <f t="shared" si="1235"/>
        <v>1.00559942</v>
      </c>
      <c r="N2699" s="142">
        <f t="shared" si="1236"/>
        <v>1.6337168702155396</v>
      </c>
      <c r="O2699" s="135">
        <f t="shared" si="1237"/>
        <v>1.63729038</v>
      </c>
      <c r="P2699" s="135">
        <f t="shared" si="1238"/>
        <v>365.48282714999999</v>
      </c>
      <c r="Q2699" s="190">
        <f t="shared" si="1225"/>
        <v>0</v>
      </c>
      <c r="R2699" s="191">
        <f t="shared" ref="R2699:R2762" si="1248">IF(Q2699&gt;0,VLOOKUP($A2699,$AD$10:$AI$140,6),0)</f>
        <v>0</v>
      </c>
      <c r="S2699" s="135">
        <f t="shared" si="1239"/>
        <v>0</v>
      </c>
      <c r="T2699" s="145">
        <f t="shared" ref="T2699:T2762" si="1249">(T2698)</f>
        <v>7.8600000000000003E-2</v>
      </c>
      <c r="U2699" s="143">
        <f t="shared" si="1240"/>
        <v>9</v>
      </c>
      <c r="V2699" s="143">
        <v>252</v>
      </c>
      <c r="W2699" s="142">
        <f t="shared" si="1241"/>
        <v>1.002705937</v>
      </c>
      <c r="X2699" s="135">
        <f t="shared" si="1242"/>
        <v>0.98897349999999995</v>
      </c>
      <c r="Y2699" s="135">
        <f t="shared" si="1243"/>
        <v>0</v>
      </c>
      <c r="Z2699" s="148" t="str">
        <f t="shared" si="1226"/>
        <v>A+J=</v>
      </c>
      <c r="AA2699" s="140">
        <f t="shared" si="1227"/>
        <v>46772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4"/>
      <c r="DX2699" s="1"/>
      <c r="DY2699" s="1"/>
      <c r="DZ2699" s="1"/>
      <c r="EA2699" s="1"/>
      <c r="EB2699" s="1"/>
      <c r="EC2699" s="1"/>
    </row>
    <row r="2700" spans="1:133" ht="15" x14ac:dyDescent="0.2">
      <c r="A2700" s="134">
        <f t="shared" si="1245"/>
        <v>46753</v>
      </c>
      <c r="B2700" s="135">
        <f t="shared" si="1231"/>
        <v>366.67085895000002</v>
      </c>
      <c r="C2700" s="220">
        <f t="shared" si="1244"/>
        <v>223.22419506104188</v>
      </c>
      <c r="D2700" s="136">
        <f t="shared" si="1232"/>
        <v>6997.15</v>
      </c>
      <c r="E2700" s="137">
        <f t="shared" si="1228"/>
        <v>7036.33</v>
      </c>
      <c r="F2700" s="138">
        <f t="shared" si="1229"/>
        <v>46711</v>
      </c>
      <c r="G2700" s="139">
        <f t="shared" si="1233"/>
        <v>5.5994226220676957E-3</v>
      </c>
      <c r="H2700" s="140">
        <f t="shared" ref="H2700:H2763" si="1250">IF(DAY(A2700)=H$9,VLOOKUP(A2700,AH$118:AN$450,4),H2699)</f>
        <v>46772</v>
      </c>
      <c r="I2700" s="140">
        <f t="shared" si="1234"/>
        <v>46772</v>
      </c>
      <c r="J2700" s="141">
        <f t="shared" si="1246"/>
        <v>23</v>
      </c>
      <c r="K2700" s="141">
        <f t="shared" si="1230"/>
        <v>10</v>
      </c>
      <c r="L2700" s="8">
        <f t="shared" si="1247"/>
        <v>1.00243069</v>
      </c>
      <c r="M2700" s="142">
        <f t="shared" si="1235"/>
        <v>1.00559942</v>
      </c>
      <c r="N2700" s="142">
        <f t="shared" si="1236"/>
        <v>1.6337168702155396</v>
      </c>
      <c r="O2700" s="135">
        <f t="shared" si="1237"/>
        <v>1.6376879200000001</v>
      </c>
      <c r="P2700" s="135">
        <f t="shared" si="1238"/>
        <v>365.5715677</v>
      </c>
      <c r="Q2700" s="190">
        <f t="shared" ref="Q2700:Q2763" si="1251">IF(VLOOKUP(A2700,AD$10:AK$140,8)=VLOOKUP(A2699,AD$10:AK$140,8),0,VLOOKUP(A2700,AD$10:AK$140,8))</f>
        <v>0</v>
      </c>
      <c r="R2700" s="191">
        <f t="shared" si="1248"/>
        <v>0</v>
      </c>
      <c r="S2700" s="135">
        <f t="shared" si="1239"/>
        <v>0</v>
      </c>
      <c r="T2700" s="145">
        <f t="shared" si="1249"/>
        <v>7.8600000000000003E-2</v>
      </c>
      <c r="U2700" s="143">
        <f t="shared" si="1240"/>
        <v>10</v>
      </c>
      <c r="V2700" s="143">
        <v>252</v>
      </c>
      <c r="W2700" s="142">
        <f t="shared" si="1241"/>
        <v>1.003007048</v>
      </c>
      <c r="X2700" s="135">
        <f t="shared" si="1242"/>
        <v>1.0992912500000001</v>
      </c>
      <c r="Y2700" s="135">
        <f t="shared" si="1243"/>
        <v>0</v>
      </c>
      <c r="Z2700" s="148" t="str">
        <f t="shared" ref="Z2700:Z2763" si="1252">IF($Q2699&gt;0,VLOOKUP($A2699,$AD$10:$AM$140,9),Z2699)</f>
        <v>A+J=</v>
      </c>
      <c r="AA2700" s="140">
        <f t="shared" ref="AA2700:AA2763" si="1253">IF($Q2699&gt;0,VLOOKUP($A2699,$AD$10:$AM$140,10),AA2699)</f>
        <v>46772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4"/>
      <c r="DX2700" s="1"/>
      <c r="DY2700" s="1"/>
      <c r="DZ2700" s="1"/>
      <c r="EA2700" s="1"/>
      <c r="EB2700" s="1"/>
      <c r="EC2700" s="1"/>
    </row>
    <row r="2701" spans="1:133" ht="15" x14ac:dyDescent="0.2">
      <c r="A2701" s="134">
        <f t="shared" si="1245"/>
        <v>46754</v>
      </c>
      <c r="B2701" s="135">
        <f t="shared" si="1231"/>
        <v>366.67085895000002</v>
      </c>
      <c r="C2701" s="220">
        <f t="shared" si="1244"/>
        <v>223.22419506104188</v>
      </c>
      <c r="D2701" s="136">
        <f t="shared" si="1232"/>
        <v>6997.15</v>
      </c>
      <c r="E2701" s="137">
        <f t="shared" si="1228"/>
        <v>7036.33</v>
      </c>
      <c r="F2701" s="138">
        <f t="shared" si="1229"/>
        <v>46711</v>
      </c>
      <c r="G2701" s="139">
        <f t="shared" si="1233"/>
        <v>5.5994226220676957E-3</v>
      </c>
      <c r="H2701" s="140">
        <f t="shared" si="1250"/>
        <v>46772</v>
      </c>
      <c r="I2701" s="140">
        <f t="shared" si="1234"/>
        <v>46772</v>
      </c>
      <c r="J2701" s="141">
        <f t="shared" si="1246"/>
        <v>23</v>
      </c>
      <c r="K2701" s="141">
        <f t="shared" si="1230"/>
        <v>10</v>
      </c>
      <c r="L2701" s="8">
        <f t="shared" si="1247"/>
        <v>1.00243069</v>
      </c>
      <c r="M2701" s="142">
        <f t="shared" si="1235"/>
        <v>1.00559942</v>
      </c>
      <c r="N2701" s="142">
        <f t="shared" si="1236"/>
        <v>1.6337168702155396</v>
      </c>
      <c r="O2701" s="135">
        <f t="shared" si="1237"/>
        <v>1.6376879200000001</v>
      </c>
      <c r="P2701" s="135">
        <f t="shared" si="1238"/>
        <v>365.5715677</v>
      </c>
      <c r="Q2701" s="190">
        <f t="shared" si="1251"/>
        <v>0</v>
      </c>
      <c r="R2701" s="191">
        <f t="shared" si="1248"/>
        <v>0</v>
      </c>
      <c r="S2701" s="135">
        <f t="shared" si="1239"/>
        <v>0</v>
      </c>
      <c r="T2701" s="145">
        <f t="shared" si="1249"/>
        <v>7.8600000000000003E-2</v>
      </c>
      <c r="U2701" s="143">
        <f t="shared" si="1240"/>
        <v>10</v>
      </c>
      <c r="V2701" s="143">
        <v>252</v>
      </c>
      <c r="W2701" s="142">
        <f t="shared" si="1241"/>
        <v>1.003007048</v>
      </c>
      <c r="X2701" s="135">
        <f t="shared" si="1242"/>
        <v>1.0992912500000001</v>
      </c>
      <c r="Y2701" s="135">
        <f t="shared" si="1243"/>
        <v>0</v>
      </c>
      <c r="Z2701" s="148" t="str">
        <f t="shared" si="1252"/>
        <v>A+J=</v>
      </c>
      <c r="AA2701" s="140">
        <f t="shared" si="1253"/>
        <v>46772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4"/>
      <c r="DX2701" s="1"/>
      <c r="DY2701" s="1"/>
      <c r="DZ2701" s="1"/>
      <c r="EA2701" s="1"/>
      <c r="EB2701" s="1"/>
      <c r="EC2701" s="1"/>
    </row>
    <row r="2702" spans="1:133" ht="15" x14ac:dyDescent="0.2">
      <c r="A2702" s="134">
        <f t="shared" si="1245"/>
        <v>46755</v>
      </c>
      <c r="B2702" s="135">
        <f t="shared" si="1231"/>
        <v>366.67085895000002</v>
      </c>
      <c r="C2702" s="220">
        <f t="shared" si="1244"/>
        <v>223.22419506104188</v>
      </c>
      <c r="D2702" s="136">
        <f t="shared" si="1232"/>
        <v>6997.15</v>
      </c>
      <c r="E2702" s="137">
        <f t="shared" si="1228"/>
        <v>7036.33</v>
      </c>
      <c r="F2702" s="138">
        <f t="shared" si="1229"/>
        <v>46711</v>
      </c>
      <c r="G2702" s="139">
        <f t="shared" si="1233"/>
        <v>5.5994226220676957E-3</v>
      </c>
      <c r="H2702" s="140">
        <f t="shared" si="1250"/>
        <v>46772</v>
      </c>
      <c r="I2702" s="140">
        <f t="shared" si="1234"/>
        <v>46772</v>
      </c>
      <c r="J2702" s="141">
        <f t="shared" si="1246"/>
        <v>23</v>
      </c>
      <c r="K2702" s="141">
        <f t="shared" si="1230"/>
        <v>10</v>
      </c>
      <c r="L2702" s="8">
        <f t="shared" si="1247"/>
        <v>1.00243069</v>
      </c>
      <c r="M2702" s="142">
        <f t="shared" si="1235"/>
        <v>1.00559942</v>
      </c>
      <c r="N2702" s="142">
        <f t="shared" si="1236"/>
        <v>1.6337168702155396</v>
      </c>
      <c r="O2702" s="135">
        <f t="shared" si="1237"/>
        <v>1.6376879200000001</v>
      </c>
      <c r="P2702" s="135">
        <f t="shared" si="1238"/>
        <v>365.5715677</v>
      </c>
      <c r="Q2702" s="190">
        <f t="shared" si="1251"/>
        <v>0</v>
      </c>
      <c r="R2702" s="191">
        <f t="shared" si="1248"/>
        <v>0</v>
      </c>
      <c r="S2702" s="135">
        <f t="shared" si="1239"/>
        <v>0</v>
      </c>
      <c r="T2702" s="145">
        <f t="shared" si="1249"/>
        <v>7.8600000000000003E-2</v>
      </c>
      <c r="U2702" s="143">
        <f t="shared" si="1240"/>
        <v>10</v>
      </c>
      <c r="V2702" s="143">
        <v>252</v>
      </c>
      <c r="W2702" s="142">
        <f t="shared" si="1241"/>
        <v>1.003007048</v>
      </c>
      <c r="X2702" s="135">
        <f t="shared" si="1242"/>
        <v>1.0992912500000001</v>
      </c>
      <c r="Y2702" s="135">
        <f t="shared" si="1243"/>
        <v>0</v>
      </c>
      <c r="Z2702" s="148" t="str">
        <f t="shared" si="1252"/>
        <v>A+J=</v>
      </c>
      <c r="AA2702" s="140">
        <f t="shared" si="1253"/>
        <v>46772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4"/>
      <c r="DX2702" s="1"/>
      <c r="DY2702" s="1"/>
      <c r="DZ2702" s="1"/>
      <c r="EA2702" s="1"/>
      <c r="EB2702" s="1"/>
      <c r="EC2702" s="1"/>
    </row>
    <row r="2703" spans="1:133" ht="15" x14ac:dyDescent="0.2">
      <c r="A2703" s="134">
        <f t="shared" si="1245"/>
        <v>46756</v>
      </c>
      <c r="B2703" s="135">
        <f t="shared" si="1231"/>
        <v>366.87002411000003</v>
      </c>
      <c r="C2703" s="220">
        <f t="shared" si="1244"/>
        <v>223.22419506104188</v>
      </c>
      <c r="D2703" s="136">
        <f t="shared" si="1232"/>
        <v>6997.15</v>
      </c>
      <c r="E2703" s="137">
        <f t="shared" si="1228"/>
        <v>7036.33</v>
      </c>
      <c r="F2703" s="138">
        <f t="shared" si="1229"/>
        <v>46711</v>
      </c>
      <c r="G2703" s="139">
        <f t="shared" si="1233"/>
        <v>5.5994226220676957E-3</v>
      </c>
      <c r="H2703" s="140">
        <f t="shared" si="1250"/>
        <v>46772</v>
      </c>
      <c r="I2703" s="140">
        <f t="shared" si="1234"/>
        <v>46772</v>
      </c>
      <c r="J2703" s="141">
        <f t="shared" si="1246"/>
        <v>23</v>
      </c>
      <c r="K2703" s="141">
        <f t="shared" si="1230"/>
        <v>11</v>
      </c>
      <c r="L2703" s="8">
        <f t="shared" si="1247"/>
        <v>1.00267408</v>
      </c>
      <c r="M2703" s="142">
        <f t="shared" si="1235"/>
        <v>1.00559942</v>
      </c>
      <c r="N2703" s="142">
        <f t="shared" si="1236"/>
        <v>1.6337168702155396</v>
      </c>
      <c r="O2703" s="135">
        <f t="shared" si="1237"/>
        <v>1.63808555</v>
      </c>
      <c r="P2703" s="135">
        <f t="shared" si="1238"/>
        <v>365.66032833000003</v>
      </c>
      <c r="Q2703" s="190">
        <f t="shared" si="1251"/>
        <v>0</v>
      </c>
      <c r="R2703" s="191">
        <f t="shared" si="1248"/>
        <v>0</v>
      </c>
      <c r="S2703" s="135">
        <f t="shared" si="1239"/>
        <v>0</v>
      </c>
      <c r="T2703" s="145">
        <f t="shared" si="1249"/>
        <v>7.8600000000000003E-2</v>
      </c>
      <c r="U2703" s="143">
        <f t="shared" si="1240"/>
        <v>11</v>
      </c>
      <c r="V2703" s="143">
        <v>252</v>
      </c>
      <c r="W2703" s="142">
        <f t="shared" si="1241"/>
        <v>1.0033082499999999</v>
      </c>
      <c r="X2703" s="135">
        <f t="shared" si="1242"/>
        <v>1.2096957800000001</v>
      </c>
      <c r="Y2703" s="135">
        <f t="shared" si="1243"/>
        <v>0</v>
      </c>
      <c r="Z2703" s="148" t="str">
        <f t="shared" si="1252"/>
        <v>A+J=</v>
      </c>
      <c r="AA2703" s="140">
        <f t="shared" si="1253"/>
        <v>46772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4"/>
      <c r="DX2703" s="1"/>
      <c r="DY2703" s="1"/>
      <c r="DZ2703" s="1"/>
      <c r="EA2703" s="1"/>
      <c r="EB2703" s="1"/>
      <c r="EC2703" s="1"/>
    </row>
    <row r="2704" spans="1:133" ht="15" x14ac:dyDescent="0.2">
      <c r="A2704" s="134">
        <f t="shared" si="1245"/>
        <v>46757</v>
      </c>
      <c r="B2704" s="135">
        <f t="shared" si="1231"/>
        <v>367.06929805999999</v>
      </c>
      <c r="C2704" s="220">
        <f t="shared" si="1244"/>
        <v>223.22419506104188</v>
      </c>
      <c r="D2704" s="136">
        <f t="shared" si="1232"/>
        <v>6997.15</v>
      </c>
      <c r="E2704" s="137">
        <f t="shared" si="1228"/>
        <v>7036.33</v>
      </c>
      <c r="F2704" s="138">
        <f t="shared" si="1229"/>
        <v>46711</v>
      </c>
      <c r="G2704" s="139">
        <f t="shared" si="1233"/>
        <v>5.5994226220676957E-3</v>
      </c>
      <c r="H2704" s="140">
        <f t="shared" si="1250"/>
        <v>46772</v>
      </c>
      <c r="I2704" s="140">
        <f t="shared" si="1234"/>
        <v>46772</v>
      </c>
      <c r="J2704" s="141">
        <f t="shared" si="1246"/>
        <v>23</v>
      </c>
      <c r="K2704" s="141">
        <f t="shared" si="1230"/>
        <v>12</v>
      </c>
      <c r="L2704" s="8">
        <f t="shared" si="1247"/>
        <v>1.0029175299999999</v>
      </c>
      <c r="M2704" s="142">
        <f t="shared" si="1235"/>
        <v>1.00559942</v>
      </c>
      <c r="N2704" s="142">
        <f t="shared" si="1236"/>
        <v>1.6337168702155396</v>
      </c>
      <c r="O2704" s="135">
        <f t="shared" si="1237"/>
        <v>1.63848328</v>
      </c>
      <c r="P2704" s="135">
        <f t="shared" si="1238"/>
        <v>365.74911128999997</v>
      </c>
      <c r="Q2704" s="190">
        <f t="shared" si="1251"/>
        <v>0</v>
      </c>
      <c r="R2704" s="191">
        <f t="shared" si="1248"/>
        <v>0</v>
      </c>
      <c r="S2704" s="135">
        <f t="shared" si="1239"/>
        <v>0</v>
      </c>
      <c r="T2704" s="145">
        <f t="shared" si="1249"/>
        <v>7.8600000000000003E-2</v>
      </c>
      <c r="U2704" s="143">
        <f t="shared" si="1240"/>
        <v>12</v>
      </c>
      <c r="V2704" s="143">
        <v>252</v>
      </c>
      <c r="W2704" s="142">
        <f t="shared" si="1241"/>
        <v>1.003609542</v>
      </c>
      <c r="X2704" s="135">
        <f t="shared" si="1242"/>
        <v>1.3201867700000001</v>
      </c>
      <c r="Y2704" s="135">
        <f t="shared" si="1243"/>
        <v>0</v>
      </c>
      <c r="Z2704" s="148" t="str">
        <f t="shared" si="1252"/>
        <v>A+J=</v>
      </c>
      <c r="AA2704" s="140">
        <f t="shared" si="1253"/>
        <v>46772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4"/>
      <c r="DX2704" s="1"/>
      <c r="DY2704" s="1"/>
      <c r="DZ2704" s="1"/>
      <c r="EA2704" s="1"/>
      <c r="EB2704" s="1"/>
      <c r="EC2704" s="1"/>
    </row>
    <row r="2705" spans="1:133" ht="15" x14ac:dyDescent="0.2">
      <c r="A2705" s="134">
        <f t="shared" si="1245"/>
        <v>46758</v>
      </c>
      <c r="B2705" s="135">
        <f t="shared" si="1231"/>
        <v>367.26868086000002</v>
      </c>
      <c r="C2705" s="220">
        <f t="shared" si="1244"/>
        <v>223.22419506104188</v>
      </c>
      <c r="D2705" s="136">
        <f t="shared" si="1232"/>
        <v>6997.15</v>
      </c>
      <c r="E2705" s="137">
        <f t="shared" si="1228"/>
        <v>7036.33</v>
      </c>
      <c r="F2705" s="138">
        <f t="shared" si="1229"/>
        <v>46711</v>
      </c>
      <c r="G2705" s="139">
        <f t="shared" si="1233"/>
        <v>5.5994226220676957E-3</v>
      </c>
      <c r="H2705" s="140">
        <f t="shared" si="1250"/>
        <v>46772</v>
      </c>
      <c r="I2705" s="140">
        <f t="shared" si="1234"/>
        <v>46772</v>
      </c>
      <c r="J2705" s="141">
        <f t="shared" si="1246"/>
        <v>23</v>
      </c>
      <c r="K2705" s="141">
        <f t="shared" si="1230"/>
        <v>13</v>
      </c>
      <c r="L2705" s="8">
        <f t="shared" si="1247"/>
        <v>1.0031610399999999</v>
      </c>
      <c r="M2705" s="142">
        <f t="shared" si="1235"/>
        <v>1.00559942</v>
      </c>
      <c r="N2705" s="142">
        <f t="shared" si="1236"/>
        <v>1.6337168702155396</v>
      </c>
      <c r="O2705" s="135">
        <f t="shared" si="1237"/>
        <v>1.63888111</v>
      </c>
      <c r="P2705" s="135">
        <f t="shared" si="1238"/>
        <v>365.83791658000001</v>
      </c>
      <c r="Q2705" s="190">
        <f t="shared" si="1251"/>
        <v>0</v>
      </c>
      <c r="R2705" s="191">
        <f t="shared" si="1248"/>
        <v>0</v>
      </c>
      <c r="S2705" s="135">
        <f t="shared" si="1239"/>
        <v>0</v>
      </c>
      <c r="T2705" s="145">
        <f t="shared" si="1249"/>
        <v>7.8600000000000003E-2</v>
      </c>
      <c r="U2705" s="143">
        <f t="shared" si="1240"/>
        <v>13</v>
      </c>
      <c r="V2705" s="143">
        <v>252</v>
      </c>
      <c r="W2705" s="142">
        <f t="shared" si="1241"/>
        <v>1.0039109239999999</v>
      </c>
      <c r="X2705" s="135">
        <f t="shared" si="1242"/>
        <v>1.43076428</v>
      </c>
      <c r="Y2705" s="135">
        <f t="shared" si="1243"/>
        <v>0</v>
      </c>
      <c r="Z2705" s="148" t="str">
        <f t="shared" si="1252"/>
        <v>A+J=</v>
      </c>
      <c r="AA2705" s="140">
        <f t="shared" si="1253"/>
        <v>46772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4"/>
      <c r="DX2705" s="1"/>
      <c r="DY2705" s="1"/>
      <c r="DZ2705" s="1"/>
      <c r="EA2705" s="1"/>
      <c r="EB2705" s="1"/>
      <c r="EC2705" s="1"/>
    </row>
    <row r="2706" spans="1:133" ht="15" x14ac:dyDescent="0.2">
      <c r="A2706" s="134">
        <f t="shared" si="1245"/>
        <v>46759</v>
      </c>
      <c r="B2706" s="135">
        <f t="shared" si="1231"/>
        <v>367.46817066</v>
      </c>
      <c r="C2706" s="220">
        <f t="shared" si="1244"/>
        <v>223.22419506104188</v>
      </c>
      <c r="D2706" s="136">
        <f t="shared" si="1232"/>
        <v>6997.15</v>
      </c>
      <c r="E2706" s="137">
        <f t="shared" si="1228"/>
        <v>7036.33</v>
      </c>
      <c r="F2706" s="138">
        <f t="shared" si="1229"/>
        <v>46711</v>
      </c>
      <c r="G2706" s="139">
        <f t="shared" si="1233"/>
        <v>5.5994226220676957E-3</v>
      </c>
      <c r="H2706" s="140">
        <f t="shared" si="1250"/>
        <v>46772</v>
      </c>
      <c r="I2706" s="140">
        <f t="shared" si="1234"/>
        <v>46772</v>
      </c>
      <c r="J2706" s="141">
        <f t="shared" si="1246"/>
        <v>23</v>
      </c>
      <c r="K2706" s="141">
        <f t="shared" si="1230"/>
        <v>14</v>
      </c>
      <c r="L2706" s="8">
        <f t="shared" si="1247"/>
        <v>1.00340461</v>
      </c>
      <c r="M2706" s="142">
        <f t="shared" si="1235"/>
        <v>1.00559942</v>
      </c>
      <c r="N2706" s="142">
        <f t="shared" si="1236"/>
        <v>1.6337168702155396</v>
      </c>
      <c r="O2706" s="135">
        <f t="shared" si="1237"/>
        <v>1.63927903</v>
      </c>
      <c r="P2706" s="135">
        <f t="shared" si="1238"/>
        <v>365.92674195000001</v>
      </c>
      <c r="Q2706" s="190">
        <f t="shared" si="1251"/>
        <v>0</v>
      </c>
      <c r="R2706" s="191">
        <f t="shared" si="1248"/>
        <v>0</v>
      </c>
      <c r="S2706" s="135">
        <f t="shared" si="1239"/>
        <v>0</v>
      </c>
      <c r="T2706" s="145">
        <f t="shared" si="1249"/>
        <v>7.8600000000000003E-2</v>
      </c>
      <c r="U2706" s="143">
        <f t="shared" si="1240"/>
        <v>14</v>
      </c>
      <c r="V2706" s="143">
        <v>252</v>
      </c>
      <c r="W2706" s="142">
        <f t="shared" si="1241"/>
        <v>1.0042123970000001</v>
      </c>
      <c r="X2706" s="135">
        <f t="shared" si="1242"/>
        <v>1.5414287099999999</v>
      </c>
      <c r="Y2706" s="135">
        <f t="shared" si="1243"/>
        <v>0</v>
      </c>
      <c r="Z2706" s="148" t="str">
        <f t="shared" si="1252"/>
        <v>A+J=</v>
      </c>
      <c r="AA2706" s="140">
        <f t="shared" si="1253"/>
        <v>46772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4"/>
      <c r="DX2706" s="1"/>
      <c r="DY2706" s="1"/>
      <c r="DZ2706" s="1"/>
      <c r="EA2706" s="1"/>
      <c r="EB2706" s="1"/>
      <c r="EC2706" s="1"/>
    </row>
    <row r="2707" spans="1:133" ht="15" x14ac:dyDescent="0.2">
      <c r="A2707" s="134">
        <f t="shared" si="1245"/>
        <v>46760</v>
      </c>
      <c r="B2707" s="135">
        <f t="shared" si="1231"/>
        <v>367.66777422000001</v>
      </c>
      <c r="C2707" s="220">
        <f t="shared" si="1244"/>
        <v>223.22419506104188</v>
      </c>
      <c r="D2707" s="136">
        <f t="shared" si="1232"/>
        <v>6997.15</v>
      </c>
      <c r="E2707" s="137">
        <f t="shared" si="1228"/>
        <v>7036.33</v>
      </c>
      <c r="F2707" s="138">
        <f t="shared" si="1229"/>
        <v>46711</v>
      </c>
      <c r="G2707" s="139">
        <f t="shared" si="1233"/>
        <v>5.5994226220676957E-3</v>
      </c>
      <c r="H2707" s="140">
        <f t="shared" si="1250"/>
        <v>46772</v>
      </c>
      <c r="I2707" s="140">
        <f t="shared" si="1234"/>
        <v>46772</v>
      </c>
      <c r="J2707" s="141">
        <f t="shared" si="1246"/>
        <v>23</v>
      </c>
      <c r="K2707" s="141">
        <f t="shared" si="1230"/>
        <v>15</v>
      </c>
      <c r="L2707" s="8">
        <f t="shared" si="1247"/>
        <v>1.0036482499999999</v>
      </c>
      <c r="M2707" s="142">
        <f t="shared" si="1235"/>
        <v>1.00559942</v>
      </c>
      <c r="N2707" s="142">
        <f t="shared" si="1236"/>
        <v>1.6337168702155396</v>
      </c>
      <c r="O2707" s="135">
        <f t="shared" si="1237"/>
        <v>1.6396770700000001</v>
      </c>
      <c r="P2707" s="135">
        <f t="shared" si="1238"/>
        <v>366.01559410999999</v>
      </c>
      <c r="Q2707" s="190">
        <f t="shared" si="1251"/>
        <v>0</v>
      </c>
      <c r="R2707" s="191">
        <f t="shared" si="1248"/>
        <v>0</v>
      </c>
      <c r="S2707" s="135">
        <f t="shared" si="1239"/>
        <v>0</v>
      </c>
      <c r="T2707" s="145">
        <f t="shared" si="1249"/>
        <v>7.8600000000000003E-2</v>
      </c>
      <c r="U2707" s="143">
        <f t="shared" si="1240"/>
        <v>15</v>
      </c>
      <c r="V2707" s="143">
        <v>252</v>
      </c>
      <c r="W2707" s="142">
        <f t="shared" si="1241"/>
        <v>1.004513961</v>
      </c>
      <c r="X2707" s="135">
        <f t="shared" si="1242"/>
        <v>1.65218011</v>
      </c>
      <c r="Y2707" s="135">
        <f t="shared" si="1243"/>
        <v>0</v>
      </c>
      <c r="Z2707" s="148" t="str">
        <f t="shared" si="1252"/>
        <v>A+J=</v>
      </c>
      <c r="AA2707" s="140">
        <f t="shared" si="1253"/>
        <v>46772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4"/>
      <c r="DX2707" s="1"/>
      <c r="DY2707" s="1"/>
      <c r="DZ2707" s="1"/>
      <c r="EA2707" s="1"/>
      <c r="EB2707" s="1"/>
      <c r="EC2707" s="1"/>
    </row>
    <row r="2708" spans="1:133" ht="15" x14ac:dyDescent="0.2">
      <c r="A2708" s="134">
        <f t="shared" si="1245"/>
        <v>46761</v>
      </c>
      <c r="B2708" s="135">
        <f t="shared" si="1231"/>
        <v>367.66777422000001</v>
      </c>
      <c r="C2708" s="220">
        <f t="shared" si="1244"/>
        <v>223.22419506104188</v>
      </c>
      <c r="D2708" s="136">
        <f t="shared" si="1232"/>
        <v>6997.15</v>
      </c>
      <c r="E2708" s="137">
        <f t="shared" si="1228"/>
        <v>7036.33</v>
      </c>
      <c r="F2708" s="138">
        <f t="shared" si="1229"/>
        <v>46711</v>
      </c>
      <c r="G2708" s="139">
        <f t="shared" si="1233"/>
        <v>5.5994226220676957E-3</v>
      </c>
      <c r="H2708" s="140">
        <f t="shared" si="1250"/>
        <v>46772</v>
      </c>
      <c r="I2708" s="140">
        <f t="shared" si="1234"/>
        <v>46772</v>
      </c>
      <c r="J2708" s="141">
        <f t="shared" si="1246"/>
        <v>23</v>
      </c>
      <c r="K2708" s="141">
        <f t="shared" si="1230"/>
        <v>15</v>
      </c>
      <c r="L2708" s="8">
        <f t="shared" si="1247"/>
        <v>1.0036482499999999</v>
      </c>
      <c r="M2708" s="142">
        <f t="shared" si="1235"/>
        <v>1.00559942</v>
      </c>
      <c r="N2708" s="142">
        <f t="shared" si="1236"/>
        <v>1.6337168702155396</v>
      </c>
      <c r="O2708" s="135">
        <f t="shared" si="1237"/>
        <v>1.6396770700000001</v>
      </c>
      <c r="P2708" s="135">
        <f t="shared" si="1238"/>
        <v>366.01559410999999</v>
      </c>
      <c r="Q2708" s="190">
        <f t="shared" si="1251"/>
        <v>0</v>
      </c>
      <c r="R2708" s="191">
        <f t="shared" si="1248"/>
        <v>0</v>
      </c>
      <c r="S2708" s="135">
        <f t="shared" si="1239"/>
        <v>0</v>
      </c>
      <c r="T2708" s="145">
        <f t="shared" si="1249"/>
        <v>7.8600000000000003E-2</v>
      </c>
      <c r="U2708" s="143">
        <f t="shared" si="1240"/>
        <v>15</v>
      </c>
      <c r="V2708" s="143">
        <v>252</v>
      </c>
      <c r="W2708" s="142">
        <f t="shared" si="1241"/>
        <v>1.004513961</v>
      </c>
      <c r="X2708" s="135">
        <f t="shared" si="1242"/>
        <v>1.65218011</v>
      </c>
      <c r="Y2708" s="135">
        <f t="shared" si="1243"/>
        <v>0</v>
      </c>
      <c r="Z2708" s="148" t="str">
        <f t="shared" si="1252"/>
        <v>A+J=</v>
      </c>
      <c r="AA2708" s="140">
        <f t="shared" si="1253"/>
        <v>46772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4"/>
      <c r="DX2708" s="1"/>
      <c r="DY2708" s="1"/>
      <c r="DZ2708" s="1"/>
      <c r="EA2708" s="1"/>
      <c r="EB2708" s="1"/>
      <c r="EC2708" s="1"/>
    </row>
    <row r="2709" spans="1:133" ht="15" x14ac:dyDescent="0.2">
      <c r="A2709" s="134">
        <f t="shared" si="1245"/>
        <v>46762</v>
      </c>
      <c r="B2709" s="135">
        <f t="shared" si="1231"/>
        <v>367.66777422000001</v>
      </c>
      <c r="C2709" s="220">
        <f t="shared" si="1244"/>
        <v>223.22419506104188</v>
      </c>
      <c r="D2709" s="136">
        <f t="shared" si="1232"/>
        <v>6997.15</v>
      </c>
      <c r="E2709" s="137">
        <f t="shared" si="1228"/>
        <v>7036.33</v>
      </c>
      <c r="F2709" s="138">
        <f t="shared" si="1229"/>
        <v>46711</v>
      </c>
      <c r="G2709" s="139">
        <f t="shared" si="1233"/>
        <v>5.5994226220676957E-3</v>
      </c>
      <c r="H2709" s="140">
        <f t="shared" si="1250"/>
        <v>46772</v>
      </c>
      <c r="I2709" s="140">
        <f t="shared" si="1234"/>
        <v>46772</v>
      </c>
      <c r="J2709" s="141">
        <f t="shared" si="1246"/>
        <v>23</v>
      </c>
      <c r="K2709" s="141">
        <f t="shared" si="1230"/>
        <v>15</v>
      </c>
      <c r="L2709" s="8">
        <f t="shared" si="1247"/>
        <v>1.0036482499999999</v>
      </c>
      <c r="M2709" s="142">
        <f t="shared" si="1235"/>
        <v>1.00559942</v>
      </c>
      <c r="N2709" s="142">
        <f t="shared" si="1236"/>
        <v>1.6337168702155396</v>
      </c>
      <c r="O2709" s="135">
        <f t="shared" si="1237"/>
        <v>1.6396770700000001</v>
      </c>
      <c r="P2709" s="135">
        <f t="shared" si="1238"/>
        <v>366.01559410999999</v>
      </c>
      <c r="Q2709" s="190">
        <f t="shared" si="1251"/>
        <v>0</v>
      </c>
      <c r="R2709" s="191">
        <f t="shared" si="1248"/>
        <v>0</v>
      </c>
      <c r="S2709" s="135">
        <f t="shared" si="1239"/>
        <v>0</v>
      </c>
      <c r="T2709" s="145">
        <f t="shared" si="1249"/>
        <v>7.8600000000000003E-2</v>
      </c>
      <c r="U2709" s="143">
        <f t="shared" si="1240"/>
        <v>15</v>
      </c>
      <c r="V2709" s="143">
        <v>252</v>
      </c>
      <c r="W2709" s="142">
        <f t="shared" si="1241"/>
        <v>1.004513961</v>
      </c>
      <c r="X2709" s="135">
        <f t="shared" si="1242"/>
        <v>1.65218011</v>
      </c>
      <c r="Y2709" s="135">
        <f t="shared" si="1243"/>
        <v>0</v>
      </c>
      <c r="Z2709" s="148" t="str">
        <f t="shared" si="1252"/>
        <v>A+J=</v>
      </c>
      <c r="AA2709" s="140">
        <f t="shared" si="1253"/>
        <v>46772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4"/>
      <c r="DX2709" s="1"/>
      <c r="DY2709" s="1"/>
      <c r="DZ2709" s="1"/>
      <c r="EA2709" s="1"/>
      <c r="EB2709" s="1"/>
      <c r="EC2709" s="1"/>
    </row>
    <row r="2710" spans="1:133" ht="15" x14ac:dyDescent="0.2">
      <c r="A2710" s="134">
        <f t="shared" si="1245"/>
        <v>46763</v>
      </c>
      <c r="B2710" s="135">
        <f t="shared" si="1231"/>
        <v>367.86748001999996</v>
      </c>
      <c r="C2710" s="220">
        <f t="shared" si="1244"/>
        <v>223.22419506104188</v>
      </c>
      <c r="D2710" s="136">
        <f t="shared" si="1232"/>
        <v>6997.15</v>
      </c>
      <c r="E2710" s="137">
        <f t="shared" si="1228"/>
        <v>7036.33</v>
      </c>
      <c r="F2710" s="138">
        <f t="shared" si="1229"/>
        <v>46711</v>
      </c>
      <c r="G2710" s="139">
        <f t="shared" si="1233"/>
        <v>5.5994226220676957E-3</v>
      </c>
      <c r="H2710" s="140">
        <f t="shared" si="1250"/>
        <v>46772</v>
      </c>
      <c r="I2710" s="140">
        <f t="shared" si="1234"/>
        <v>46772</v>
      </c>
      <c r="J2710" s="141">
        <f t="shared" si="1246"/>
        <v>23</v>
      </c>
      <c r="K2710" s="141">
        <f t="shared" si="1230"/>
        <v>16</v>
      </c>
      <c r="L2710" s="8">
        <f t="shared" si="1247"/>
        <v>1.00389193</v>
      </c>
      <c r="M2710" s="142">
        <f t="shared" si="1235"/>
        <v>1.00559942</v>
      </c>
      <c r="N2710" s="142">
        <f t="shared" si="1236"/>
        <v>1.6337168702155396</v>
      </c>
      <c r="O2710" s="135">
        <f t="shared" si="1237"/>
        <v>1.64007518</v>
      </c>
      <c r="P2710" s="135">
        <f t="shared" si="1238"/>
        <v>366.10446188999998</v>
      </c>
      <c r="Q2710" s="190">
        <f t="shared" si="1251"/>
        <v>0</v>
      </c>
      <c r="R2710" s="191">
        <f t="shared" si="1248"/>
        <v>0</v>
      </c>
      <c r="S2710" s="135">
        <f t="shared" si="1239"/>
        <v>0</v>
      </c>
      <c r="T2710" s="145">
        <f t="shared" si="1249"/>
        <v>7.8600000000000003E-2</v>
      </c>
      <c r="U2710" s="143">
        <f t="shared" si="1240"/>
        <v>16</v>
      </c>
      <c r="V2710" s="143">
        <v>252</v>
      </c>
      <c r="W2710" s="142">
        <f t="shared" si="1241"/>
        <v>1.0048156150000001</v>
      </c>
      <c r="X2710" s="135">
        <f t="shared" si="1242"/>
        <v>1.7630181300000001</v>
      </c>
      <c r="Y2710" s="135">
        <f t="shared" si="1243"/>
        <v>0</v>
      </c>
      <c r="Z2710" s="148" t="str">
        <f t="shared" si="1252"/>
        <v>A+J=</v>
      </c>
      <c r="AA2710" s="140">
        <f t="shared" si="1253"/>
        <v>46772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4"/>
      <c r="DX2710" s="1"/>
      <c r="DY2710" s="1"/>
      <c r="DZ2710" s="1"/>
      <c r="EA2710" s="1"/>
      <c r="EB2710" s="1"/>
      <c r="EC2710" s="1"/>
    </row>
    <row r="2711" spans="1:133" ht="15" x14ac:dyDescent="0.2">
      <c r="A2711" s="134">
        <f t="shared" si="1245"/>
        <v>46764</v>
      </c>
      <c r="B2711" s="135">
        <f t="shared" si="1231"/>
        <v>368.06729745000001</v>
      </c>
      <c r="C2711" s="220">
        <f t="shared" si="1244"/>
        <v>223.22419506104188</v>
      </c>
      <c r="D2711" s="136">
        <f t="shared" si="1232"/>
        <v>6997.15</v>
      </c>
      <c r="E2711" s="137">
        <f t="shared" si="1228"/>
        <v>7036.33</v>
      </c>
      <c r="F2711" s="138">
        <f t="shared" si="1229"/>
        <v>46711</v>
      </c>
      <c r="G2711" s="139">
        <f t="shared" si="1233"/>
        <v>5.5994226220676957E-3</v>
      </c>
      <c r="H2711" s="140">
        <f t="shared" si="1250"/>
        <v>46772</v>
      </c>
      <c r="I2711" s="140">
        <f t="shared" si="1234"/>
        <v>46772</v>
      </c>
      <c r="J2711" s="141">
        <f t="shared" si="1246"/>
        <v>23</v>
      </c>
      <c r="K2711" s="141">
        <f t="shared" si="1230"/>
        <v>17</v>
      </c>
      <c r="L2711" s="8">
        <f t="shared" si="1247"/>
        <v>1.0041356800000001</v>
      </c>
      <c r="M2711" s="142">
        <f t="shared" si="1235"/>
        <v>1.00559942</v>
      </c>
      <c r="N2711" s="142">
        <f t="shared" si="1236"/>
        <v>1.6337168702155396</v>
      </c>
      <c r="O2711" s="135">
        <f t="shared" si="1237"/>
        <v>1.6404734000000001</v>
      </c>
      <c r="P2711" s="135">
        <f t="shared" si="1238"/>
        <v>366.19335423000001</v>
      </c>
      <c r="Q2711" s="190">
        <f t="shared" si="1251"/>
        <v>0</v>
      </c>
      <c r="R2711" s="191">
        <f t="shared" si="1248"/>
        <v>0</v>
      </c>
      <c r="S2711" s="135">
        <f t="shared" si="1239"/>
        <v>0</v>
      </c>
      <c r="T2711" s="145">
        <f t="shared" si="1249"/>
        <v>7.8600000000000003E-2</v>
      </c>
      <c r="U2711" s="143">
        <f t="shared" si="1240"/>
        <v>17</v>
      </c>
      <c r="V2711" s="143">
        <v>252</v>
      </c>
      <c r="W2711" s="142">
        <f t="shared" si="1241"/>
        <v>1.0051173600000001</v>
      </c>
      <c r="X2711" s="135">
        <f t="shared" si="1242"/>
        <v>1.8739432199999999</v>
      </c>
      <c r="Y2711" s="135">
        <f t="shared" si="1243"/>
        <v>0</v>
      </c>
      <c r="Z2711" s="148" t="str">
        <f t="shared" si="1252"/>
        <v>A+J=</v>
      </c>
      <c r="AA2711" s="140">
        <f t="shared" si="1253"/>
        <v>46772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4"/>
      <c r="DX2711" s="1"/>
      <c r="DY2711" s="1"/>
      <c r="DZ2711" s="1"/>
      <c r="EA2711" s="1"/>
      <c r="EB2711" s="1"/>
      <c r="EC2711" s="1"/>
    </row>
    <row r="2712" spans="1:133" ht="15" x14ac:dyDescent="0.2">
      <c r="A2712" s="134">
        <f t="shared" si="1245"/>
        <v>46765</v>
      </c>
      <c r="B2712" s="135">
        <f t="shared" si="1231"/>
        <v>368.26722204999999</v>
      </c>
      <c r="C2712" s="220">
        <f t="shared" si="1244"/>
        <v>223.22419506104188</v>
      </c>
      <c r="D2712" s="136">
        <f t="shared" si="1232"/>
        <v>6997.15</v>
      </c>
      <c r="E2712" s="137">
        <f t="shared" si="1228"/>
        <v>7036.33</v>
      </c>
      <c r="F2712" s="138">
        <f t="shared" si="1229"/>
        <v>46711</v>
      </c>
      <c r="G2712" s="139">
        <f t="shared" si="1233"/>
        <v>5.5994226220676957E-3</v>
      </c>
      <c r="H2712" s="140">
        <f t="shared" si="1250"/>
        <v>46772</v>
      </c>
      <c r="I2712" s="140">
        <f t="shared" si="1234"/>
        <v>46772</v>
      </c>
      <c r="J2712" s="141">
        <f t="shared" si="1246"/>
        <v>23</v>
      </c>
      <c r="K2712" s="141">
        <f t="shared" si="1230"/>
        <v>18</v>
      </c>
      <c r="L2712" s="8">
        <f t="shared" si="1247"/>
        <v>1.00437949</v>
      </c>
      <c r="M2712" s="142">
        <f t="shared" si="1235"/>
        <v>1.00559942</v>
      </c>
      <c r="N2712" s="142">
        <f t="shared" si="1236"/>
        <v>1.6337168702155396</v>
      </c>
      <c r="O2712" s="135">
        <f t="shared" si="1237"/>
        <v>1.6408717100000001</v>
      </c>
      <c r="P2712" s="135">
        <f t="shared" si="1238"/>
        <v>366.28226666</v>
      </c>
      <c r="Q2712" s="190">
        <f t="shared" si="1251"/>
        <v>0</v>
      </c>
      <c r="R2712" s="191">
        <f t="shared" si="1248"/>
        <v>0</v>
      </c>
      <c r="S2712" s="135">
        <f t="shared" si="1239"/>
        <v>0</v>
      </c>
      <c r="T2712" s="145">
        <f t="shared" si="1249"/>
        <v>7.8600000000000003E-2</v>
      </c>
      <c r="U2712" s="143">
        <f t="shared" si="1240"/>
        <v>18</v>
      </c>
      <c r="V2712" s="143">
        <v>252</v>
      </c>
      <c r="W2712" s="142">
        <f t="shared" si="1241"/>
        <v>1.0054191960000001</v>
      </c>
      <c r="X2712" s="135">
        <f t="shared" si="1242"/>
        <v>1.9849553900000001</v>
      </c>
      <c r="Y2712" s="135">
        <f t="shared" si="1243"/>
        <v>0</v>
      </c>
      <c r="Z2712" s="148" t="str">
        <f t="shared" si="1252"/>
        <v>A+J=</v>
      </c>
      <c r="AA2712" s="140">
        <f t="shared" si="1253"/>
        <v>46772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4"/>
      <c r="DX2712" s="1"/>
      <c r="DY2712" s="1"/>
      <c r="DZ2712" s="1"/>
      <c r="EA2712" s="1"/>
      <c r="EB2712" s="1"/>
      <c r="EC2712" s="1"/>
    </row>
    <row r="2713" spans="1:133" ht="15" x14ac:dyDescent="0.2">
      <c r="A2713" s="134">
        <f t="shared" si="1245"/>
        <v>46766</v>
      </c>
      <c r="B2713" s="135">
        <f t="shared" si="1231"/>
        <v>368.46725798999995</v>
      </c>
      <c r="C2713" s="220">
        <f t="shared" si="1244"/>
        <v>223.22419506104188</v>
      </c>
      <c r="D2713" s="136">
        <f t="shared" si="1232"/>
        <v>6997.15</v>
      </c>
      <c r="E2713" s="137">
        <f t="shared" si="1228"/>
        <v>7036.33</v>
      </c>
      <c r="F2713" s="138">
        <f t="shared" si="1229"/>
        <v>46711</v>
      </c>
      <c r="G2713" s="139">
        <f t="shared" si="1233"/>
        <v>5.5994226220676957E-3</v>
      </c>
      <c r="H2713" s="140">
        <f t="shared" si="1250"/>
        <v>46772</v>
      </c>
      <c r="I2713" s="140">
        <f t="shared" si="1234"/>
        <v>46772</v>
      </c>
      <c r="J2713" s="141">
        <f t="shared" si="1246"/>
        <v>23</v>
      </c>
      <c r="K2713" s="141">
        <f t="shared" si="1230"/>
        <v>19</v>
      </c>
      <c r="L2713" s="8">
        <f t="shared" si="1247"/>
        <v>1.0046233600000001</v>
      </c>
      <c r="M2713" s="142">
        <f t="shared" si="1235"/>
        <v>1.00559942</v>
      </c>
      <c r="N2713" s="142">
        <f t="shared" si="1236"/>
        <v>1.6337168702155396</v>
      </c>
      <c r="O2713" s="135">
        <f t="shared" si="1237"/>
        <v>1.6412701300000001</v>
      </c>
      <c r="P2713" s="135">
        <f t="shared" si="1238"/>
        <v>366.37120363999998</v>
      </c>
      <c r="Q2713" s="190">
        <f t="shared" si="1251"/>
        <v>0</v>
      </c>
      <c r="R2713" s="191">
        <f t="shared" si="1248"/>
        <v>0</v>
      </c>
      <c r="S2713" s="135">
        <f t="shared" si="1239"/>
        <v>0</v>
      </c>
      <c r="T2713" s="145">
        <f t="shared" si="1249"/>
        <v>7.8600000000000003E-2</v>
      </c>
      <c r="U2713" s="143">
        <f t="shared" si="1240"/>
        <v>19</v>
      </c>
      <c r="V2713" s="143">
        <v>252</v>
      </c>
      <c r="W2713" s="142">
        <f t="shared" si="1241"/>
        <v>1.005721122</v>
      </c>
      <c r="X2713" s="135">
        <f t="shared" si="1242"/>
        <v>2.0960543500000002</v>
      </c>
      <c r="Y2713" s="135">
        <f t="shared" si="1243"/>
        <v>0</v>
      </c>
      <c r="Z2713" s="148" t="str">
        <f t="shared" si="1252"/>
        <v>A+J=</v>
      </c>
      <c r="AA2713" s="140">
        <f t="shared" si="1253"/>
        <v>46772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4"/>
      <c r="DX2713" s="1"/>
      <c r="DY2713" s="1"/>
      <c r="DZ2713" s="1"/>
      <c r="EA2713" s="1"/>
      <c r="EB2713" s="1"/>
      <c r="EC2713" s="1"/>
    </row>
    <row r="2714" spans="1:133" ht="15" x14ac:dyDescent="0.2">
      <c r="A2714" s="134">
        <f t="shared" si="1245"/>
        <v>46767</v>
      </c>
      <c r="B2714" s="135">
        <f t="shared" si="1231"/>
        <v>368.66739634000004</v>
      </c>
      <c r="C2714" s="220">
        <f t="shared" si="1244"/>
        <v>223.22419506104188</v>
      </c>
      <c r="D2714" s="136">
        <f t="shared" si="1232"/>
        <v>6997.15</v>
      </c>
      <c r="E2714" s="137">
        <f t="shared" si="1228"/>
        <v>7036.33</v>
      </c>
      <c r="F2714" s="138">
        <f t="shared" si="1229"/>
        <v>46711</v>
      </c>
      <c r="G2714" s="139">
        <f t="shared" si="1233"/>
        <v>5.5994226220676957E-3</v>
      </c>
      <c r="H2714" s="140">
        <f t="shared" si="1250"/>
        <v>46772</v>
      </c>
      <c r="I2714" s="140">
        <f t="shared" si="1234"/>
        <v>46772</v>
      </c>
      <c r="J2714" s="141">
        <f t="shared" si="1246"/>
        <v>23</v>
      </c>
      <c r="K2714" s="141">
        <f t="shared" si="1230"/>
        <v>20</v>
      </c>
      <c r="L2714" s="8">
        <f t="shared" si="1247"/>
        <v>1.00486728</v>
      </c>
      <c r="M2714" s="142">
        <f t="shared" si="1235"/>
        <v>1.00559942</v>
      </c>
      <c r="N2714" s="142">
        <f t="shared" si="1236"/>
        <v>1.6337168702155396</v>
      </c>
      <c r="O2714" s="135">
        <f t="shared" si="1237"/>
        <v>1.6416686199999999</v>
      </c>
      <c r="P2714" s="135">
        <f t="shared" si="1238"/>
        <v>366.46015625000001</v>
      </c>
      <c r="Q2714" s="190">
        <f t="shared" si="1251"/>
        <v>0</v>
      </c>
      <c r="R2714" s="191">
        <f t="shared" si="1248"/>
        <v>0</v>
      </c>
      <c r="S2714" s="135">
        <f t="shared" si="1239"/>
        <v>0</v>
      </c>
      <c r="T2714" s="145">
        <f t="shared" si="1249"/>
        <v>7.8600000000000003E-2</v>
      </c>
      <c r="U2714" s="143">
        <f t="shared" si="1240"/>
        <v>20</v>
      </c>
      <c r="V2714" s="143">
        <v>252</v>
      </c>
      <c r="W2714" s="142">
        <f t="shared" si="1241"/>
        <v>1.006023138</v>
      </c>
      <c r="X2714" s="135">
        <f t="shared" si="1242"/>
        <v>2.20724009</v>
      </c>
      <c r="Y2714" s="135">
        <f t="shared" si="1243"/>
        <v>0</v>
      </c>
      <c r="Z2714" s="148" t="str">
        <f t="shared" si="1252"/>
        <v>A+J=</v>
      </c>
      <c r="AA2714" s="140">
        <f t="shared" si="1253"/>
        <v>46772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4"/>
      <c r="DX2714" s="1"/>
      <c r="DY2714" s="1"/>
      <c r="DZ2714" s="1"/>
      <c r="EA2714" s="1"/>
      <c r="EB2714" s="1"/>
      <c r="EC2714" s="1"/>
    </row>
    <row r="2715" spans="1:133" ht="15" x14ac:dyDescent="0.2">
      <c r="A2715" s="134">
        <f t="shared" si="1245"/>
        <v>46768</v>
      </c>
      <c r="B2715" s="135">
        <f t="shared" si="1231"/>
        <v>368.66739634000004</v>
      </c>
      <c r="C2715" s="220">
        <f t="shared" si="1244"/>
        <v>223.22419506104188</v>
      </c>
      <c r="D2715" s="136">
        <f t="shared" si="1232"/>
        <v>6997.15</v>
      </c>
      <c r="E2715" s="137">
        <f t="shared" si="1228"/>
        <v>7036.33</v>
      </c>
      <c r="F2715" s="138">
        <f t="shared" si="1229"/>
        <v>46711</v>
      </c>
      <c r="G2715" s="139">
        <f t="shared" si="1233"/>
        <v>5.5994226220676957E-3</v>
      </c>
      <c r="H2715" s="140">
        <f t="shared" si="1250"/>
        <v>46772</v>
      </c>
      <c r="I2715" s="140">
        <f t="shared" si="1234"/>
        <v>46772</v>
      </c>
      <c r="J2715" s="141">
        <f t="shared" si="1246"/>
        <v>23</v>
      </c>
      <c r="K2715" s="141">
        <f t="shared" si="1230"/>
        <v>20</v>
      </c>
      <c r="L2715" s="8">
        <f t="shared" si="1247"/>
        <v>1.00486728</v>
      </c>
      <c r="M2715" s="142">
        <f t="shared" si="1235"/>
        <v>1.00559942</v>
      </c>
      <c r="N2715" s="142">
        <f t="shared" si="1236"/>
        <v>1.6337168702155396</v>
      </c>
      <c r="O2715" s="135">
        <f t="shared" si="1237"/>
        <v>1.6416686199999999</v>
      </c>
      <c r="P2715" s="135">
        <f t="shared" si="1238"/>
        <v>366.46015625000001</v>
      </c>
      <c r="Q2715" s="190">
        <f t="shared" si="1251"/>
        <v>0</v>
      </c>
      <c r="R2715" s="191">
        <f t="shared" si="1248"/>
        <v>0</v>
      </c>
      <c r="S2715" s="135">
        <f t="shared" si="1239"/>
        <v>0</v>
      </c>
      <c r="T2715" s="145">
        <f t="shared" si="1249"/>
        <v>7.8600000000000003E-2</v>
      </c>
      <c r="U2715" s="143">
        <f t="shared" si="1240"/>
        <v>20</v>
      </c>
      <c r="V2715" s="143">
        <v>252</v>
      </c>
      <c r="W2715" s="142">
        <f t="shared" si="1241"/>
        <v>1.006023138</v>
      </c>
      <c r="X2715" s="135">
        <f t="shared" si="1242"/>
        <v>2.20724009</v>
      </c>
      <c r="Y2715" s="135">
        <f t="shared" si="1243"/>
        <v>0</v>
      </c>
      <c r="Z2715" s="148" t="str">
        <f t="shared" si="1252"/>
        <v>A+J=</v>
      </c>
      <c r="AA2715" s="140">
        <f t="shared" si="1253"/>
        <v>46772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4"/>
      <c r="DX2715" s="1"/>
      <c r="DY2715" s="1"/>
      <c r="DZ2715" s="1"/>
      <c r="EA2715" s="1"/>
      <c r="EB2715" s="1"/>
      <c r="EC2715" s="1"/>
    </row>
    <row r="2716" spans="1:133" ht="15" x14ac:dyDescent="0.2">
      <c r="A2716" s="134">
        <f t="shared" si="1245"/>
        <v>46769</v>
      </c>
      <c r="B2716" s="135">
        <f t="shared" si="1231"/>
        <v>368.66739634000004</v>
      </c>
      <c r="C2716" s="220">
        <f t="shared" si="1244"/>
        <v>223.22419506104188</v>
      </c>
      <c r="D2716" s="136">
        <f t="shared" si="1232"/>
        <v>6997.15</v>
      </c>
      <c r="E2716" s="137">
        <f t="shared" si="1228"/>
        <v>7036.33</v>
      </c>
      <c r="F2716" s="138">
        <f t="shared" si="1229"/>
        <v>46711</v>
      </c>
      <c r="G2716" s="139">
        <f t="shared" si="1233"/>
        <v>5.5994226220676957E-3</v>
      </c>
      <c r="H2716" s="140">
        <f t="shared" si="1250"/>
        <v>46772</v>
      </c>
      <c r="I2716" s="140">
        <f t="shared" si="1234"/>
        <v>46772</v>
      </c>
      <c r="J2716" s="141">
        <f t="shared" si="1246"/>
        <v>23</v>
      </c>
      <c r="K2716" s="141">
        <f t="shared" si="1230"/>
        <v>20</v>
      </c>
      <c r="L2716" s="8">
        <f t="shared" si="1247"/>
        <v>1.00486728</v>
      </c>
      <c r="M2716" s="142">
        <f t="shared" si="1235"/>
        <v>1.00559942</v>
      </c>
      <c r="N2716" s="142">
        <f t="shared" si="1236"/>
        <v>1.6337168702155396</v>
      </c>
      <c r="O2716" s="135">
        <f t="shared" si="1237"/>
        <v>1.6416686199999999</v>
      </c>
      <c r="P2716" s="135">
        <f t="shared" si="1238"/>
        <v>366.46015625000001</v>
      </c>
      <c r="Q2716" s="190">
        <f t="shared" si="1251"/>
        <v>0</v>
      </c>
      <c r="R2716" s="191">
        <f t="shared" si="1248"/>
        <v>0</v>
      </c>
      <c r="S2716" s="135">
        <f t="shared" si="1239"/>
        <v>0</v>
      </c>
      <c r="T2716" s="145">
        <f t="shared" si="1249"/>
        <v>7.8600000000000003E-2</v>
      </c>
      <c r="U2716" s="143">
        <f t="shared" si="1240"/>
        <v>20</v>
      </c>
      <c r="V2716" s="143">
        <v>252</v>
      </c>
      <c r="W2716" s="142">
        <f t="shared" si="1241"/>
        <v>1.006023138</v>
      </c>
      <c r="X2716" s="135">
        <f t="shared" si="1242"/>
        <v>2.20724009</v>
      </c>
      <c r="Y2716" s="135">
        <f t="shared" si="1243"/>
        <v>0</v>
      </c>
      <c r="Z2716" s="148" t="str">
        <f t="shared" si="1252"/>
        <v>A+J=</v>
      </c>
      <c r="AA2716" s="140">
        <f t="shared" si="1253"/>
        <v>46772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4"/>
      <c r="DX2716" s="1"/>
      <c r="DY2716" s="1"/>
      <c r="DZ2716" s="1"/>
      <c r="EA2716" s="1"/>
      <c r="EB2716" s="1"/>
      <c r="EC2716" s="1"/>
    </row>
    <row r="2717" spans="1:133" ht="15" x14ac:dyDescent="0.2">
      <c r="A2717" s="134">
        <f t="shared" si="1245"/>
        <v>46770</v>
      </c>
      <c r="B2717" s="135">
        <f t="shared" si="1231"/>
        <v>368.86764909999999</v>
      </c>
      <c r="C2717" s="220">
        <f t="shared" si="1244"/>
        <v>223.22419506104188</v>
      </c>
      <c r="D2717" s="136">
        <f t="shared" si="1232"/>
        <v>6997.15</v>
      </c>
      <c r="E2717" s="137">
        <f t="shared" si="1228"/>
        <v>7036.33</v>
      </c>
      <c r="F2717" s="138">
        <f t="shared" si="1229"/>
        <v>46711</v>
      </c>
      <c r="G2717" s="139">
        <f t="shared" si="1233"/>
        <v>5.5994226220676957E-3</v>
      </c>
      <c r="H2717" s="140">
        <f t="shared" si="1250"/>
        <v>46772</v>
      </c>
      <c r="I2717" s="140">
        <f t="shared" si="1234"/>
        <v>46772</v>
      </c>
      <c r="J2717" s="141">
        <f t="shared" si="1246"/>
        <v>23</v>
      </c>
      <c r="K2717" s="141">
        <f t="shared" si="1230"/>
        <v>21</v>
      </c>
      <c r="L2717" s="8">
        <f t="shared" si="1247"/>
        <v>1.00511127</v>
      </c>
      <c r="M2717" s="142">
        <f t="shared" si="1235"/>
        <v>1.00559942</v>
      </c>
      <c r="N2717" s="142">
        <f t="shared" si="1236"/>
        <v>1.6337168702155396</v>
      </c>
      <c r="O2717" s="135">
        <f t="shared" si="1237"/>
        <v>1.6420672300000001</v>
      </c>
      <c r="P2717" s="135">
        <f t="shared" si="1238"/>
        <v>366.54913564999998</v>
      </c>
      <c r="Q2717" s="190">
        <f t="shared" si="1251"/>
        <v>0</v>
      </c>
      <c r="R2717" s="191">
        <f t="shared" si="1248"/>
        <v>0</v>
      </c>
      <c r="S2717" s="135">
        <f t="shared" si="1239"/>
        <v>0</v>
      </c>
      <c r="T2717" s="145">
        <f t="shared" si="1249"/>
        <v>7.8600000000000003E-2</v>
      </c>
      <c r="U2717" s="143">
        <f t="shared" si="1240"/>
        <v>21</v>
      </c>
      <c r="V2717" s="143">
        <v>252</v>
      </c>
      <c r="W2717" s="142">
        <f t="shared" si="1241"/>
        <v>1.0063252460000001</v>
      </c>
      <c r="X2717" s="135">
        <f t="shared" si="1242"/>
        <v>2.3185134500000002</v>
      </c>
      <c r="Y2717" s="135">
        <f t="shared" si="1243"/>
        <v>0</v>
      </c>
      <c r="Z2717" s="148" t="str">
        <f t="shared" si="1252"/>
        <v>A+J=</v>
      </c>
      <c r="AA2717" s="140">
        <f t="shared" si="1253"/>
        <v>46772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4"/>
      <c r="DX2717" s="1"/>
      <c r="DY2717" s="1"/>
      <c r="DZ2717" s="1"/>
      <c r="EA2717" s="1"/>
      <c r="EB2717" s="1"/>
      <c r="EC2717" s="1"/>
    </row>
    <row r="2718" spans="1:133" ht="15" x14ac:dyDescent="0.2">
      <c r="A2718" s="134">
        <f t="shared" si="1245"/>
        <v>46771</v>
      </c>
      <c r="B2718" s="135">
        <f t="shared" si="1231"/>
        <v>369.06800883</v>
      </c>
      <c r="C2718" s="220">
        <f t="shared" si="1244"/>
        <v>223.22419506104188</v>
      </c>
      <c r="D2718" s="136">
        <f t="shared" si="1232"/>
        <v>6997.15</v>
      </c>
      <c r="E2718" s="137">
        <f t="shared" si="1228"/>
        <v>7036.33</v>
      </c>
      <c r="F2718" s="138">
        <f t="shared" si="1229"/>
        <v>46711</v>
      </c>
      <c r="G2718" s="139">
        <f t="shared" si="1233"/>
        <v>5.5994226220676957E-3</v>
      </c>
      <c r="H2718" s="140">
        <f t="shared" si="1250"/>
        <v>46772</v>
      </c>
      <c r="I2718" s="140">
        <f t="shared" si="1234"/>
        <v>46772</v>
      </c>
      <c r="J2718" s="141">
        <f t="shared" si="1246"/>
        <v>23</v>
      </c>
      <c r="K2718" s="141">
        <f t="shared" si="1230"/>
        <v>22</v>
      </c>
      <c r="L2718" s="8">
        <f t="shared" si="1247"/>
        <v>1.0053553099999999</v>
      </c>
      <c r="M2718" s="142">
        <f t="shared" si="1235"/>
        <v>1.00559942</v>
      </c>
      <c r="N2718" s="142">
        <f t="shared" si="1236"/>
        <v>1.6337168702155396</v>
      </c>
      <c r="O2718" s="135">
        <f t="shared" si="1237"/>
        <v>1.64246593</v>
      </c>
      <c r="P2718" s="135">
        <f t="shared" si="1238"/>
        <v>366.63813513000002</v>
      </c>
      <c r="Q2718" s="190">
        <f t="shared" si="1251"/>
        <v>0</v>
      </c>
      <c r="R2718" s="191">
        <f t="shared" si="1248"/>
        <v>0</v>
      </c>
      <c r="S2718" s="135">
        <f t="shared" si="1239"/>
        <v>0</v>
      </c>
      <c r="T2718" s="145">
        <f t="shared" si="1249"/>
        <v>7.8600000000000003E-2</v>
      </c>
      <c r="U2718" s="143">
        <f t="shared" si="1240"/>
        <v>22</v>
      </c>
      <c r="V2718" s="143">
        <v>252</v>
      </c>
      <c r="W2718" s="142">
        <f t="shared" si="1241"/>
        <v>1.006627444</v>
      </c>
      <c r="X2718" s="135">
        <f t="shared" si="1242"/>
        <v>2.4298736999999999</v>
      </c>
      <c r="Y2718" s="135">
        <f t="shared" si="1243"/>
        <v>0</v>
      </c>
      <c r="Z2718" s="148" t="str">
        <f t="shared" si="1252"/>
        <v>A+J=</v>
      </c>
      <c r="AA2718" s="140">
        <f t="shared" si="1253"/>
        <v>46772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4"/>
      <c r="DX2718" s="1"/>
      <c r="DY2718" s="1"/>
      <c r="DZ2718" s="1"/>
      <c r="EA2718" s="1"/>
      <c r="EB2718" s="1"/>
      <c r="EC2718" s="1"/>
    </row>
    <row r="2719" spans="1:133" ht="15" x14ac:dyDescent="0.2">
      <c r="A2719" s="134">
        <f t="shared" si="1245"/>
        <v>46772</v>
      </c>
      <c r="B2719" s="135">
        <f t="shared" si="1231"/>
        <v>369.26847821999996</v>
      </c>
      <c r="C2719" s="220">
        <f t="shared" si="1244"/>
        <v>223.22419506104188</v>
      </c>
      <c r="D2719" s="136">
        <f t="shared" si="1232"/>
        <v>6997.15</v>
      </c>
      <c r="E2719" s="137">
        <f t="shared" si="1228"/>
        <v>7036.33</v>
      </c>
      <c r="F2719" s="138">
        <f t="shared" si="1229"/>
        <v>46711</v>
      </c>
      <c r="G2719" s="139">
        <f t="shared" si="1233"/>
        <v>5.5994226220676957E-3</v>
      </c>
      <c r="H2719" s="140">
        <f t="shared" si="1250"/>
        <v>46804</v>
      </c>
      <c r="I2719" s="140">
        <f t="shared" si="1234"/>
        <v>46772</v>
      </c>
      <c r="J2719" s="141">
        <f t="shared" si="1246"/>
        <v>23</v>
      </c>
      <c r="K2719" s="141">
        <f t="shared" si="1230"/>
        <v>23</v>
      </c>
      <c r="L2719" s="8">
        <f t="shared" si="1247"/>
        <v>1.00559942</v>
      </c>
      <c r="M2719" s="142">
        <f t="shared" si="1235"/>
        <v>1.00559942</v>
      </c>
      <c r="N2719" s="142">
        <f t="shared" si="1236"/>
        <v>1.6337168702155396</v>
      </c>
      <c r="O2719" s="135">
        <f t="shared" si="1237"/>
        <v>1.6428647300000001</v>
      </c>
      <c r="P2719" s="135">
        <f t="shared" si="1238"/>
        <v>366.72715693999999</v>
      </c>
      <c r="Q2719" s="190">
        <f t="shared" si="1251"/>
        <v>89</v>
      </c>
      <c r="R2719" s="191">
        <f t="shared" si="1248"/>
        <v>5.2200630377454579E-2</v>
      </c>
      <c r="S2719" s="135">
        <f t="shared" si="1239"/>
        <v>19.143388760000001</v>
      </c>
      <c r="T2719" s="145">
        <f t="shared" si="1249"/>
        <v>7.8600000000000003E-2</v>
      </c>
      <c r="U2719" s="143">
        <f t="shared" si="1240"/>
        <v>23</v>
      </c>
      <c r="V2719" s="143">
        <v>252</v>
      </c>
      <c r="W2719" s="142">
        <f t="shared" si="1241"/>
        <v>1.006929733</v>
      </c>
      <c r="X2719" s="135">
        <f t="shared" si="1242"/>
        <v>2.54132128</v>
      </c>
      <c r="Y2719" s="135">
        <f t="shared" si="1243"/>
        <v>21.684710039999999</v>
      </c>
      <c r="Z2719" s="148" t="str">
        <f t="shared" si="1252"/>
        <v>A+J=</v>
      </c>
      <c r="AA2719" s="140">
        <f t="shared" si="1253"/>
        <v>46772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4"/>
      <c r="DX2719" s="1"/>
      <c r="DY2719" s="1"/>
      <c r="DZ2719" s="1"/>
      <c r="EA2719" s="1"/>
      <c r="EB2719" s="1"/>
      <c r="EC2719" s="1"/>
    </row>
    <row r="2720" spans="1:133" ht="15" x14ac:dyDescent="0.2">
      <c r="A2720" s="134">
        <f t="shared" si="1245"/>
        <v>46773</v>
      </c>
      <c r="B2720" s="135">
        <f t="shared" si="1231"/>
        <v>347.77640550000001</v>
      </c>
      <c r="C2720" s="220">
        <f t="shared" si="1244"/>
        <v>211.57175136897968</v>
      </c>
      <c r="D2720" s="136">
        <f t="shared" si="1232"/>
        <v>6997.15</v>
      </c>
      <c r="E2720" s="137">
        <f t="shared" si="1228"/>
        <v>7036.33</v>
      </c>
      <c r="F2720" s="138">
        <f t="shared" si="1229"/>
        <v>46741</v>
      </c>
      <c r="G2720" s="139">
        <f t="shared" si="1233"/>
        <v>5.5994226220676957E-3</v>
      </c>
      <c r="H2720" s="140">
        <f t="shared" si="1250"/>
        <v>46804</v>
      </c>
      <c r="I2720" s="140">
        <f t="shared" si="1234"/>
        <v>46804</v>
      </c>
      <c r="J2720" s="141">
        <f t="shared" si="1246"/>
        <v>22</v>
      </c>
      <c r="K2720" s="141">
        <f t="shared" si="1230"/>
        <v>1</v>
      </c>
      <c r="L2720" s="8">
        <f t="shared" si="1247"/>
        <v>1.0002538400000001</v>
      </c>
      <c r="M2720" s="142">
        <f t="shared" si="1235"/>
        <v>1.00559942</v>
      </c>
      <c r="N2720" s="142">
        <f t="shared" si="1236"/>
        <v>1.6428647371329619</v>
      </c>
      <c r="O2720" s="135">
        <f t="shared" si="1237"/>
        <v>1.64328176</v>
      </c>
      <c r="P2720" s="135">
        <f t="shared" si="1238"/>
        <v>347.67199994999999</v>
      </c>
      <c r="Q2720" s="190">
        <f t="shared" si="1251"/>
        <v>0</v>
      </c>
      <c r="R2720" s="191">
        <f t="shared" si="1248"/>
        <v>0</v>
      </c>
      <c r="S2720" s="135">
        <f t="shared" si="1239"/>
        <v>0</v>
      </c>
      <c r="T2720" s="145">
        <f t="shared" si="1249"/>
        <v>7.8600000000000003E-2</v>
      </c>
      <c r="U2720" s="143">
        <f t="shared" si="1240"/>
        <v>1</v>
      </c>
      <c r="V2720" s="143">
        <v>252</v>
      </c>
      <c r="W2720" s="142">
        <f t="shared" si="1241"/>
        <v>1.0003002990000001</v>
      </c>
      <c r="X2720" s="135">
        <f t="shared" si="1242"/>
        <v>0.10440555</v>
      </c>
      <c r="Y2720" s="135">
        <f t="shared" si="1243"/>
        <v>0</v>
      </c>
      <c r="Z2720" s="148" t="str">
        <f t="shared" si="1252"/>
        <v>A+J=</v>
      </c>
      <c r="AA2720" s="140">
        <f t="shared" si="1253"/>
        <v>46804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4"/>
      <c r="DX2720" s="1"/>
      <c r="DY2720" s="1"/>
      <c r="DZ2720" s="1"/>
      <c r="EA2720" s="1"/>
      <c r="EB2720" s="1"/>
      <c r="EC2720" s="1"/>
    </row>
    <row r="2721" spans="1:133" ht="15" x14ac:dyDescent="0.2">
      <c r="A2721" s="134">
        <f t="shared" si="1245"/>
        <v>46774</v>
      </c>
      <c r="B2721" s="135">
        <f t="shared" si="1231"/>
        <v>347.96914581999999</v>
      </c>
      <c r="C2721" s="220">
        <f t="shared" si="1244"/>
        <v>211.57175136897968</v>
      </c>
      <c r="D2721" s="136">
        <f t="shared" si="1232"/>
        <v>6997.15</v>
      </c>
      <c r="E2721" s="137">
        <f t="shared" si="1228"/>
        <v>7036.33</v>
      </c>
      <c r="F2721" s="138">
        <f t="shared" si="1229"/>
        <v>46741</v>
      </c>
      <c r="G2721" s="139">
        <f t="shared" si="1233"/>
        <v>5.5994226220676957E-3</v>
      </c>
      <c r="H2721" s="140">
        <f t="shared" si="1250"/>
        <v>46804</v>
      </c>
      <c r="I2721" s="140">
        <f t="shared" si="1234"/>
        <v>46804</v>
      </c>
      <c r="J2721" s="141">
        <f t="shared" si="1246"/>
        <v>22</v>
      </c>
      <c r="K2721" s="141">
        <f t="shared" si="1230"/>
        <v>2</v>
      </c>
      <c r="L2721" s="8">
        <f t="shared" si="1247"/>
        <v>1.00050774</v>
      </c>
      <c r="M2721" s="142">
        <f t="shared" si="1235"/>
        <v>1.00559942</v>
      </c>
      <c r="N2721" s="142">
        <f t="shared" si="1236"/>
        <v>1.6428647371329619</v>
      </c>
      <c r="O2721" s="135">
        <f t="shared" si="1237"/>
        <v>1.6436988800000001</v>
      </c>
      <c r="P2721" s="135">
        <f t="shared" si="1238"/>
        <v>347.76025076000002</v>
      </c>
      <c r="Q2721" s="190">
        <f t="shared" si="1251"/>
        <v>0</v>
      </c>
      <c r="R2721" s="191">
        <f t="shared" si="1248"/>
        <v>0</v>
      </c>
      <c r="S2721" s="135">
        <f t="shared" si="1239"/>
        <v>0</v>
      </c>
      <c r="T2721" s="145">
        <f t="shared" si="1249"/>
        <v>7.8600000000000003E-2</v>
      </c>
      <c r="U2721" s="143">
        <f t="shared" si="1240"/>
        <v>2</v>
      </c>
      <c r="V2721" s="143">
        <v>252</v>
      </c>
      <c r="W2721" s="142">
        <f t="shared" si="1241"/>
        <v>1.0006006869999999</v>
      </c>
      <c r="X2721" s="135">
        <f t="shared" si="1242"/>
        <v>0.20889505999999999</v>
      </c>
      <c r="Y2721" s="135">
        <f t="shared" si="1243"/>
        <v>0</v>
      </c>
      <c r="Z2721" s="148" t="str">
        <f t="shared" si="1252"/>
        <v>A+J=</v>
      </c>
      <c r="AA2721" s="140">
        <f t="shared" si="1253"/>
        <v>46804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4"/>
      <c r="DX2721" s="1"/>
      <c r="DY2721" s="1"/>
      <c r="DZ2721" s="1"/>
      <c r="EA2721" s="1"/>
      <c r="EB2721" s="1"/>
      <c r="EC2721" s="1"/>
    </row>
    <row r="2722" spans="1:133" ht="15" x14ac:dyDescent="0.2">
      <c r="A2722" s="134">
        <f t="shared" si="1245"/>
        <v>46775</v>
      </c>
      <c r="B2722" s="135">
        <f t="shared" si="1231"/>
        <v>347.96914581999999</v>
      </c>
      <c r="C2722" s="220">
        <f t="shared" si="1244"/>
        <v>211.57175136897968</v>
      </c>
      <c r="D2722" s="136">
        <f t="shared" si="1232"/>
        <v>6997.15</v>
      </c>
      <c r="E2722" s="137">
        <f t="shared" si="1228"/>
        <v>7036.33</v>
      </c>
      <c r="F2722" s="138">
        <f t="shared" si="1229"/>
        <v>46741</v>
      </c>
      <c r="G2722" s="139">
        <f t="shared" si="1233"/>
        <v>5.5994226220676957E-3</v>
      </c>
      <c r="H2722" s="140">
        <f t="shared" si="1250"/>
        <v>46804</v>
      </c>
      <c r="I2722" s="140">
        <f t="shared" si="1234"/>
        <v>46804</v>
      </c>
      <c r="J2722" s="141">
        <f t="shared" si="1246"/>
        <v>22</v>
      </c>
      <c r="K2722" s="141">
        <f t="shared" si="1230"/>
        <v>2</v>
      </c>
      <c r="L2722" s="8">
        <f t="shared" si="1247"/>
        <v>1.00050774</v>
      </c>
      <c r="M2722" s="142">
        <f t="shared" si="1235"/>
        <v>1.00559942</v>
      </c>
      <c r="N2722" s="142">
        <f t="shared" si="1236"/>
        <v>1.6428647371329619</v>
      </c>
      <c r="O2722" s="135">
        <f t="shared" si="1237"/>
        <v>1.6436988800000001</v>
      </c>
      <c r="P2722" s="135">
        <f t="shared" si="1238"/>
        <v>347.76025076000002</v>
      </c>
      <c r="Q2722" s="190">
        <f t="shared" si="1251"/>
        <v>0</v>
      </c>
      <c r="R2722" s="191">
        <f t="shared" si="1248"/>
        <v>0</v>
      </c>
      <c r="S2722" s="135">
        <f t="shared" si="1239"/>
        <v>0</v>
      </c>
      <c r="T2722" s="145">
        <f t="shared" si="1249"/>
        <v>7.8600000000000003E-2</v>
      </c>
      <c r="U2722" s="143">
        <f t="shared" si="1240"/>
        <v>2</v>
      </c>
      <c r="V2722" s="143">
        <v>252</v>
      </c>
      <c r="W2722" s="142">
        <f t="shared" si="1241"/>
        <v>1.0006006869999999</v>
      </c>
      <c r="X2722" s="135">
        <f t="shared" si="1242"/>
        <v>0.20889505999999999</v>
      </c>
      <c r="Y2722" s="135">
        <f t="shared" si="1243"/>
        <v>0</v>
      </c>
      <c r="Z2722" s="148" t="str">
        <f t="shared" si="1252"/>
        <v>A+J=</v>
      </c>
      <c r="AA2722" s="140">
        <f t="shared" si="1253"/>
        <v>46804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4"/>
      <c r="DX2722" s="1"/>
      <c r="DY2722" s="1"/>
      <c r="DZ2722" s="1"/>
      <c r="EA2722" s="1"/>
      <c r="EB2722" s="1"/>
      <c r="EC2722" s="1"/>
    </row>
    <row r="2723" spans="1:133" ht="15" x14ac:dyDescent="0.2">
      <c r="A2723" s="134">
        <f t="shared" si="1245"/>
        <v>46776</v>
      </c>
      <c r="B2723" s="135">
        <f t="shared" si="1231"/>
        <v>347.96914581999999</v>
      </c>
      <c r="C2723" s="220">
        <f t="shared" si="1244"/>
        <v>211.57175136897968</v>
      </c>
      <c r="D2723" s="136">
        <f t="shared" si="1232"/>
        <v>6997.15</v>
      </c>
      <c r="E2723" s="137">
        <f t="shared" si="1228"/>
        <v>7036.33</v>
      </c>
      <c r="F2723" s="138">
        <f t="shared" si="1229"/>
        <v>46741</v>
      </c>
      <c r="G2723" s="139">
        <f t="shared" si="1233"/>
        <v>5.5994226220676957E-3</v>
      </c>
      <c r="H2723" s="140">
        <f t="shared" si="1250"/>
        <v>46804</v>
      </c>
      <c r="I2723" s="140">
        <f t="shared" si="1234"/>
        <v>46804</v>
      </c>
      <c r="J2723" s="141">
        <f t="shared" si="1246"/>
        <v>22</v>
      </c>
      <c r="K2723" s="141">
        <f t="shared" si="1230"/>
        <v>2</v>
      </c>
      <c r="L2723" s="8">
        <f t="shared" si="1247"/>
        <v>1.00050774</v>
      </c>
      <c r="M2723" s="142">
        <f t="shared" si="1235"/>
        <v>1.00559942</v>
      </c>
      <c r="N2723" s="142">
        <f t="shared" si="1236"/>
        <v>1.6428647371329619</v>
      </c>
      <c r="O2723" s="135">
        <f t="shared" si="1237"/>
        <v>1.6436988800000001</v>
      </c>
      <c r="P2723" s="135">
        <f t="shared" si="1238"/>
        <v>347.76025076000002</v>
      </c>
      <c r="Q2723" s="190">
        <f t="shared" si="1251"/>
        <v>0</v>
      </c>
      <c r="R2723" s="191">
        <f t="shared" si="1248"/>
        <v>0</v>
      </c>
      <c r="S2723" s="135">
        <f t="shared" si="1239"/>
        <v>0</v>
      </c>
      <c r="T2723" s="145">
        <f t="shared" si="1249"/>
        <v>7.8600000000000003E-2</v>
      </c>
      <c r="U2723" s="143">
        <f t="shared" si="1240"/>
        <v>2</v>
      </c>
      <c r="V2723" s="143">
        <v>252</v>
      </c>
      <c r="W2723" s="142">
        <f t="shared" si="1241"/>
        <v>1.0006006869999999</v>
      </c>
      <c r="X2723" s="135">
        <f t="shared" si="1242"/>
        <v>0.20889505999999999</v>
      </c>
      <c r="Y2723" s="135">
        <f t="shared" si="1243"/>
        <v>0</v>
      </c>
      <c r="Z2723" s="148" t="str">
        <f t="shared" si="1252"/>
        <v>A+J=</v>
      </c>
      <c r="AA2723" s="140">
        <f t="shared" si="1253"/>
        <v>46804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4"/>
      <c r="DX2723" s="1"/>
      <c r="DY2723" s="1"/>
      <c r="DZ2723" s="1"/>
      <c r="EA2723" s="1"/>
      <c r="EB2723" s="1"/>
      <c r="EC2723" s="1"/>
    </row>
    <row r="2724" spans="1:133" ht="15" x14ac:dyDescent="0.2">
      <c r="A2724" s="134">
        <f t="shared" si="1245"/>
        <v>46777</v>
      </c>
      <c r="B2724" s="135">
        <f t="shared" si="1231"/>
        <v>348.16199621999999</v>
      </c>
      <c r="C2724" s="220">
        <f t="shared" si="1244"/>
        <v>211.57175136897968</v>
      </c>
      <c r="D2724" s="136">
        <f t="shared" si="1232"/>
        <v>6997.15</v>
      </c>
      <c r="E2724" s="137">
        <f t="shared" si="1228"/>
        <v>7036.33</v>
      </c>
      <c r="F2724" s="138">
        <f t="shared" si="1229"/>
        <v>46741</v>
      </c>
      <c r="G2724" s="139">
        <f t="shared" si="1233"/>
        <v>5.5994226220676957E-3</v>
      </c>
      <c r="H2724" s="140">
        <f t="shared" si="1250"/>
        <v>46804</v>
      </c>
      <c r="I2724" s="140">
        <f t="shared" si="1234"/>
        <v>46804</v>
      </c>
      <c r="J2724" s="141">
        <f t="shared" si="1246"/>
        <v>22</v>
      </c>
      <c r="K2724" s="141">
        <f t="shared" si="1230"/>
        <v>3</v>
      </c>
      <c r="L2724" s="8">
        <f t="shared" si="1247"/>
        <v>1.0007617099999999</v>
      </c>
      <c r="M2724" s="142">
        <f t="shared" si="1235"/>
        <v>1.00559942</v>
      </c>
      <c r="N2724" s="142">
        <f t="shared" si="1236"/>
        <v>1.6428647371329619</v>
      </c>
      <c r="O2724" s="135">
        <f t="shared" si="1237"/>
        <v>1.6441161200000001</v>
      </c>
      <c r="P2724" s="135">
        <f t="shared" si="1238"/>
        <v>347.84852696000002</v>
      </c>
      <c r="Q2724" s="190">
        <f t="shared" si="1251"/>
        <v>0</v>
      </c>
      <c r="R2724" s="191">
        <f t="shared" si="1248"/>
        <v>0</v>
      </c>
      <c r="S2724" s="135">
        <f t="shared" si="1239"/>
        <v>0</v>
      </c>
      <c r="T2724" s="145">
        <f t="shared" si="1249"/>
        <v>7.8600000000000003E-2</v>
      </c>
      <c r="U2724" s="143">
        <f t="shared" si="1240"/>
        <v>3</v>
      </c>
      <c r="V2724" s="143">
        <v>252</v>
      </c>
      <c r="W2724" s="142">
        <f t="shared" si="1241"/>
        <v>1.000901166</v>
      </c>
      <c r="X2724" s="135">
        <f t="shared" si="1242"/>
        <v>0.31346926000000003</v>
      </c>
      <c r="Y2724" s="135">
        <f t="shared" si="1243"/>
        <v>0</v>
      </c>
      <c r="Z2724" s="148" t="str">
        <f t="shared" si="1252"/>
        <v>A+J=</v>
      </c>
      <c r="AA2724" s="140">
        <f t="shared" si="1253"/>
        <v>46804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4"/>
      <c r="DX2724" s="1"/>
      <c r="DY2724" s="1"/>
      <c r="DZ2724" s="1"/>
      <c r="EA2724" s="1"/>
      <c r="EB2724" s="1"/>
      <c r="EC2724" s="1"/>
    </row>
    <row r="2725" spans="1:133" ht="15" x14ac:dyDescent="0.2">
      <c r="A2725" s="134">
        <f t="shared" si="1245"/>
        <v>46778</v>
      </c>
      <c r="B2725" s="135">
        <f t="shared" si="1231"/>
        <v>348.35495464000002</v>
      </c>
      <c r="C2725" s="220">
        <f t="shared" si="1244"/>
        <v>211.57175136897968</v>
      </c>
      <c r="D2725" s="136">
        <f t="shared" si="1232"/>
        <v>6997.15</v>
      </c>
      <c r="E2725" s="137">
        <f t="shared" si="1228"/>
        <v>7036.33</v>
      </c>
      <c r="F2725" s="138">
        <f t="shared" si="1229"/>
        <v>46741</v>
      </c>
      <c r="G2725" s="139">
        <f t="shared" si="1233"/>
        <v>5.5994226220676957E-3</v>
      </c>
      <c r="H2725" s="140">
        <f t="shared" si="1250"/>
        <v>46804</v>
      </c>
      <c r="I2725" s="140">
        <f t="shared" si="1234"/>
        <v>46804</v>
      </c>
      <c r="J2725" s="141">
        <f t="shared" si="1246"/>
        <v>22</v>
      </c>
      <c r="K2725" s="141">
        <f t="shared" si="1230"/>
        <v>4</v>
      </c>
      <c r="L2725" s="8">
        <f t="shared" si="1247"/>
        <v>1.0010157500000001</v>
      </c>
      <c r="M2725" s="142">
        <f t="shared" si="1235"/>
        <v>1.00559942</v>
      </c>
      <c r="N2725" s="142">
        <f t="shared" si="1236"/>
        <v>1.6428647371329619</v>
      </c>
      <c r="O2725" s="135">
        <f t="shared" si="1237"/>
        <v>1.6445334700000001</v>
      </c>
      <c r="P2725" s="135">
        <f t="shared" si="1238"/>
        <v>347.93682643</v>
      </c>
      <c r="Q2725" s="190">
        <f t="shared" si="1251"/>
        <v>0</v>
      </c>
      <c r="R2725" s="191">
        <f t="shared" si="1248"/>
        <v>0</v>
      </c>
      <c r="S2725" s="135">
        <f t="shared" si="1239"/>
        <v>0</v>
      </c>
      <c r="T2725" s="145">
        <f t="shared" si="1249"/>
        <v>7.8600000000000003E-2</v>
      </c>
      <c r="U2725" s="143">
        <f t="shared" si="1240"/>
        <v>4</v>
      </c>
      <c r="V2725" s="143">
        <v>252</v>
      </c>
      <c r="W2725" s="142">
        <f t="shared" si="1241"/>
        <v>1.0012017360000001</v>
      </c>
      <c r="X2725" s="135">
        <f t="shared" si="1242"/>
        <v>0.41812821</v>
      </c>
      <c r="Y2725" s="135">
        <f t="shared" si="1243"/>
        <v>0</v>
      </c>
      <c r="Z2725" s="148" t="str">
        <f t="shared" si="1252"/>
        <v>A+J=</v>
      </c>
      <c r="AA2725" s="140">
        <f t="shared" si="1253"/>
        <v>46804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4"/>
      <c r="DX2725" s="1"/>
      <c r="DY2725" s="1"/>
      <c r="DZ2725" s="1"/>
      <c r="EA2725" s="1"/>
      <c r="EB2725" s="1"/>
      <c r="EC2725" s="1"/>
    </row>
    <row r="2726" spans="1:133" ht="15" x14ac:dyDescent="0.2">
      <c r="A2726" s="134">
        <f t="shared" si="1245"/>
        <v>46779</v>
      </c>
      <c r="B2726" s="135">
        <f t="shared" si="1231"/>
        <v>348.54801829999997</v>
      </c>
      <c r="C2726" s="220">
        <f t="shared" si="1244"/>
        <v>211.57175136897968</v>
      </c>
      <c r="D2726" s="136">
        <f t="shared" si="1232"/>
        <v>6997.15</v>
      </c>
      <c r="E2726" s="137">
        <f t="shared" si="1228"/>
        <v>7036.33</v>
      </c>
      <c r="F2726" s="138">
        <f t="shared" si="1229"/>
        <v>46741</v>
      </c>
      <c r="G2726" s="139">
        <f t="shared" si="1233"/>
        <v>5.5994226220676957E-3</v>
      </c>
      <c r="H2726" s="140">
        <f t="shared" si="1250"/>
        <v>46804</v>
      </c>
      <c r="I2726" s="140">
        <f t="shared" si="1234"/>
        <v>46804</v>
      </c>
      <c r="J2726" s="141">
        <f t="shared" si="1246"/>
        <v>22</v>
      </c>
      <c r="K2726" s="141">
        <f t="shared" si="1230"/>
        <v>5</v>
      </c>
      <c r="L2726" s="8">
        <f t="shared" si="1247"/>
        <v>1.0012698499999999</v>
      </c>
      <c r="M2726" s="142">
        <f t="shared" si="1235"/>
        <v>1.00559942</v>
      </c>
      <c r="N2726" s="142">
        <f t="shared" si="1236"/>
        <v>1.6428647371329619</v>
      </c>
      <c r="O2726" s="135">
        <f t="shared" si="1237"/>
        <v>1.6449509200000001</v>
      </c>
      <c r="P2726" s="135">
        <f t="shared" si="1238"/>
        <v>348.02514705999999</v>
      </c>
      <c r="Q2726" s="190">
        <f t="shared" si="1251"/>
        <v>0</v>
      </c>
      <c r="R2726" s="191">
        <f t="shared" si="1248"/>
        <v>0</v>
      </c>
      <c r="S2726" s="135">
        <f t="shared" si="1239"/>
        <v>0</v>
      </c>
      <c r="T2726" s="145">
        <f t="shared" si="1249"/>
        <v>7.8600000000000003E-2</v>
      </c>
      <c r="U2726" s="143">
        <f t="shared" si="1240"/>
        <v>5</v>
      </c>
      <c r="V2726" s="143">
        <v>252</v>
      </c>
      <c r="W2726" s="142">
        <f t="shared" si="1241"/>
        <v>1.0015023949999999</v>
      </c>
      <c r="X2726" s="135">
        <f t="shared" si="1242"/>
        <v>0.52287123999999996</v>
      </c>
      <c r="Y2726" s="135">
        <f t="shared" si="1243"/>
        <v>0</v>
      </c>
      <c r="Z2726" s="148" t="str">
        <f t="shared" si="1252"/>
        <v>A+J=</v>
      </c>
      <c r="AA2726" s="140">
        <f t="shared" si="1253"/>
        <v>46804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4"/>
      <c r="DX2726" s="1"/>
      <c r="DY2726" s="1"/>
      <c r="DZ2726" s="1"/>
      <c r="EA2726" s="1"/>
      <c r="EB2726" s="1"/>
      <c r="EC2726" s="1"/>
    </row>
    <row r="2727" spans="1:133" ht="15" x14ac:dyDescent="0.2">
      <c r="A2727" s="134">
        <f t="shared" si="1245"/>
        <v>46780</v>
      </c>
      <c r="B2727" s="135">
        <f t="shared" si="1231"/>
        <v>348.74118793000002</v>
      </c>
      <c r="C2727" s="220">
        <f t="shared" si="1244"/>
        <v>211.57175136897968</v>
      </c>
      <c r="D2727" s="136">
        <f t="shared" si="1232"/>
        <v>6997.15</v>
      </c>
      <c r="E2727" s="137">
        <f t="shared" si="1228"/>
        <v>7036.33</v>
      </c>
      <c r="F2727" s="138">
        <f t="shared" si="1229"/>
        <v>46741</v>
      </c>
      <c r="G2727" s="139">
        <f t="shared" si="1233"/>
        <v>5.5994226220676957E-3</v>
      </c>
      <c r="H2727" s="140">
        <f t="shared" si="1250"/>
        <v>46804</v>
      </c>
      <c r="I2727" s="140">
        <f t="shared" si="1234"/>
        <v>46804</v>
      </c>
      <c r="J2727" s="141">
        <f t="shared" si="1246"/>
        <v>22</v>
      </c>
      <c r="K2727" s="141">
        <f t="shared" si="1230"/>
        <v>6</v>
      </c>
      <c r="L2727" s="8">
        <f t="shared" si="1247"/>
        <v>1.00152401</v>
      </c>
      <c r="M2727" s="142">
        <f t="shared" si="1235"/>
        <v>1.00559942</v>
      </c>
      <c r="N2727" s="142">
        <f t="shared" si="1236"/>
        <v>1.6428647371329619</v>
      </c>
      <c r="O2727" s="135">
        <f t="shared" si="1237"/>
        <v>1.64536847</v>
      </c>
      <c r="P2727" s="135">
        <f t="shared" si="1238"/>
        <v>348.11348884</v>
      </c>
      <c r="Q2727" s="190">
        <f t="shared" si="1251"/>
        <v>0</v>
      </c>
      <c r="R2727" s="191">
        <f t="shared" si="1248"/>
        <v>0</v>
      </c>
      <c r="S2727" s="135">
        <f t="shared" si="1239"/>
        <v>0</v>
      </c>
      <c r="T2727" s="145">
        <f t="shared" si="1249"/>
        <v>7.8600000000000003E-2</v>
      </c>
      <c r="U2727" s="143">
        <f t="shared" si="1240"/>
        <v>6</v>
      </c>
      <c r="V2727" s="143">
        <v>252</v>
      </c>
      <c r="W2727" s="142">
        <f t="shared" si="1241"/>
        <v>1.001803145</v>
      </c>
      <c r="X2727" s="135">
        <f t="shared" si="1242"/>
        <v>0.62769909000000002</v>
      </c>
      <c r="Y2727" s="135">
        <f t="shared" si="1243"/>
        <v>0</v>
      </c>
      <c r="Z2727" s="148" t="str">
        <f t="shared" si="1252"/>
        <v>A+J=</v>
      </c>
      <c r="AA2727" s="140">
        <f t="shared" si="1253"/>
        <v>46804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4"/>
      <c r="DX2727" s="1"/>
      <c r="DY2727" s="1"/>
      <c r="DZ2727" s="1"/>
      <c r="EA2727" s="1"/>
      <c r="EB2727" s="1"/>
      <c r="EC2727" s="1"/>
    </row>
    <row r="2728" spans="1:133" ht="15" x14ac:dyDescent="0.2">
      <c r="A2728" s="134">
        <f t="shared" si="1245"/>
        <v>46781</v>
      </c>
      <c r="B2728" s="135">
        <f t="shared" si="1231"/>
        <v>348.93446748999997</v>
      </c>
      <c r="C2728" s="220">
        <f t="shared" si="1244"/>
        <v>211.57175136897968</v>
      </c>
      <c r="D2728" s="136">
        <f t="shared" si="1232"/>
        <v>6997.15</v>
      </c>
      <c r="E2728" s="137">
        <f t="shared" si="1228"/>
        <v>7036.33</v>
      </c>
      <c r="F2728" s="138">
        <f t="shared" si="1229"/>
        <v>46741</v>
      </c>
      <c r="G2728" s="139">
        <f t="shared" si="1233"/>
        <v>5.5994226220676957E-3</v>
      </c>
      <c r="H2728" s="140">
        <f t="shared" si="1250"/>
        <v>46804</v>
      </c>
      <c r="I2728" s="140">
        <f t="shared" si="1234"/>
        <v>46804</v>
      </c>
      <c r="J2728" s="141">
        <f t="shared" si="1246"/>
        <v>22</v>
      </c>
      <c r="K2728" s="141">
        <f t="shared" si="1230"/>
        <v>7</v>
      </c>
      <c r="L2728" s="8">
        <f t="shared" si="1247"/>
        <v>1.0017782399999999</v>
      </c>
      <c r="M2728" s="142">
        <f t="shared" si="1235"/>
        <v>1.00559942</v>
      </c>
      <c r="N2728" s="142">
        <f t="shared" si="1236"/>
        <v>1.6428647371329619</v>
      </c>
      <c r="O2728" s="135">
        <f t="shared" si="1237"/>
        <v>1.64578614</v>
      </c>
      <c r="P2728" s="135">
        <f t="shared" si="1238"/>
        <v>348.20185600999997</v>
      </c>
      <c r="Q2728" s="190">
        <f t="shared" si="1251"/>
        <v>0</v>
      </c>
      <c r="R2728" s="191">
        <f t="shared" si="1248"/>
        <v>0</v>
      </c>
      <c r="S2728" s="135">
        <f t="shared" si="1239"/>
        <v>0</v>
      </c>
      <c r="T2728" s="145">
        <f t="shared" si="1249"/>
        <v>7.8600000000000003E-2</v>
      </c>
      <c r="U2728" s="143">
        <f t="shared" si="1240"/>
        <v>7</v>
      </c>
      <c r="V2728" s="143">
        <v>252</v>
      </c>
      <c r="W2728" s="142">
        <f t="shared" si="1241"/>
        <v>1.002103985</v>
      </c>
      <c r="X2728" s="135">
        <f t="shared" si="1242"/>
        <v>0.73261147999999998</v>
      </c>
      <c r="Y2728" s="135">
        <f t="shared" si="1243"/>
        <v>0</v>
      </c>
      <c r="Z2728" s="148" t="str">
        <f t="shared" si="1252"/>
        <v>A+J=</v>
      </c>
      <c r="AA2728" s="140">
        <f t="shared" si="1253"/>
        <v>46804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4"/>
      <c r="DX2728" s="1"/>
      <c r="DY2728" s="1"/>
      <c r="DZ2728" s="1"/>
      <c r="EA2728" s="1"/>
      <c r="EB2728" s="1"/>
      <c r="EC2728" s="1"/>
    </row>
    <row r="2729" spans="1:133" ht="15" x14ac:dyDescent="0.2">
      <c r="A2729" s="134">
        <f t="shared" si="1245"/>
        <v>46782</v>
      </c>
      <c r="B2729" s="135">
        <f t="shared" si="1231"/>
        <v>348.93446748999997</v>
      </c>
      <c r="C2729" s="220">
        <f t="shared" si="1244"/>
        <v>211.57175136897968</v>
      </c>
      <c r="D2729" s="136">
        <f t="shared" si="1232"/>
        <v>6997.15</v>
      </c>
      <c r="E2729" s="137">
        <f t="shared" si="1228"/>
        <v>7036.33</v>
      </c>
      <c r="F2729" s="138">
        <f t="shared" si="1229"/>
        <v>46741</v>
      </c>
      <c r="G2729" s="139">
        <f t="shared" si="1233"/>
        <v>5.5994226220676957E-3</v>
      </c>
      <c r="H2729" s="140">
        <f t="shared" si="1250"/>
        <v>46804</v>
      </c>
      <c r="I2729" s="140">
        <f t="shared" si="1234"/>
        <v>46804</v>
      </c>
      <c r="J2729" s="141">
        <f t="shared" si="1246"/>
        <v>22</v>
      </c>
      <c r="K2729" s="141">
        <f t="shared" si="1230"/>
        <v>7</v>
      </c>
      <c r="L2729" s="8">
        <f t="shared" si="1247"/>
        <v>1.0017782399999999</v>
      </c>
      <c r="M2729" s="142">
        <f t="shared" si="1235"/>
        <v>1.00559942</v>
      </c>
      <c r="N2729" s="142">
        <f t="shared" si="1236"/>
        <v>1.6428647371329619</v>
      </c>
      <c r="O2729" s="135">
        <f t="shared" si="1237"/>
        <v>1.64578614</v>
      </c>
      <c r="P2729" s="135">
        <f t="shared" si="1238"/>
        <v>348.20185600999997</v>
      </c>
      <c r="Q2729" s="190">
        <f t="shared" si="1251"/>
        <v>0</v>
      </c>
      <c r="R2729" s="191">
        <f t="shared" si="1248"/>
        <v>0</v>
      </c>
      <c r="S2729" s="135">
        <f t="shared" si="1239"/>
        <v>0</v>
      </c>
      <c r="T2729" s="145">
        <f t="shared" si="1249"/>
        <v>7.8600000000000003E-2</v>
      </c>
      <c r="U2729" s="143">
        <f t="shared" si="1240"/>
        <v>7</v>
      </c>
      <c r="V2729" s="143">
        <v>252</v>
      </c>
      <c r="W2729" s="142">
        <f t="shared" si="1241"/>
        <v>1.002103985</v>
      </c>
      <c r="X2729" s="135">
        <f t="shared" si="1242"/>
        <v>0.73261147999999998</v>
      </c>
      <c r="Y2729" s="135">
        <f t="shared" si="1243"/>
        <v>0</v>
      </c>
      <c r="Z2729" s="148" t="str">
        <f t="shared" si="1252"/>
        <v>A+J=</v>
      </c>
      <c r="AA2729" s="140">
        <f t="shared" si="1253"/>
        <v>46804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4"/>
      <c r="DX2729" s="1"/>
      <c r="DY2729" s="1"/>
      <c r="DZ2729" s="1"/>
      <c r="EA2729" s="1"/>
      <c r="EB2729" s="1"/>
      <c r="EC2729" s="1"/>
    </row>
    <row r="2730" spans="1:133" ht="15" x14ac:dyDescent="0.2">
      <c r="A2730" s="134">
        <f t="shared" si="1245"/>
        <v>46783</v>
      </c>
      <c r="B2730" s="135">
        <f t="shared" si="1231"/>
        <v>348.93446748999997</v>
      </c>
      <c r="C2730" s="220">
        <f t="shared" si="1244"/>
        <v>211.57175136897968</v>
      </c>
      <c r="D2730" s="136">
        <f t="shared" si="1232"/>
        <v>6997.15</v>
      </c>
      <c r="E2730" s="137">
        <f t="shared" ref="E2730:E2793" si="1254">IF($K2730=1,VLOOKUP($A2729,$AO$10:$AS$131,4),E2729)</f>
        <v>7036.33</v>
      </c>
      <c r="F2730" s="138">
        <f t="shared" ref="F2730:F2793" si="1255">IF($K2730=1,VLOOKUP($A2729,$AO$10:$AS$131,5),F2729)</f>
        <v>46741</v>
      </c>
      <c r="G2730" s="139">
        <f t="shared" si="1233"/>
        <v>5.5994226220676957E-3</v>
      </c>
      <c r="H2730" s="140">
        <f t="shared" si="1250"/>
        <v>46804</v>
      </c>
      <c r="I2730" s="140">
        <f t="shared" si="1234"/>
        <v>46804</v>
      </c>
      <c r="J2730" s="141">
        <f t="shared" si="1246"/>
        <v>22</v>
      </c>
      <c r="K2730" s="141">
        <f t="shared" si="1230"/>
        <v>7</v>
      </c>
      <c r="L2730" s="8">
        <f t="shared" si="1247"/>
        <v>1.0017782399999999</v>
      </c>
      <c r="M2730" s="142">
        <f t="shared" si="1235"/>
        <v>1.00559942</v>
      </c>
      <c r="N2730" s="142">
        <f t="shared" si="1236"/>
        <v>1.6428647371329619</v>
      </c>
      <c r="O2730" s="135">
        <f t="shared" si="1237"/>
        <v>1.64578614</v>
      </c>
      <c r="P2730" s="135">
        <f t="shared" si="1238"/>
        <v>348.20185600999997</v>
      </c>
      <c r="Q2730" s="190">
        <f t="shared" si="1251"/>
        <v>0</v>
      </c>
      <c r="R2730" s="191">
        <f t="shared" si="1248"/>
        <v>0</v>
      </c>
      <c r="S2730" s="135">
        <f t="shared" si="1239"/>
        <v>0</v>
      </c>
      <c r="T2730" s="145">
        <f t="shared" si="1249"/>
        <v>7.8600000000000003E-2</v>
      </c>
      <c r="U2730" s="143">
        <f t="shared" si="1240"/>
        <v>7</v>
      </c>
      <c r="V2730" s="143">
        <v>252</v>
      </c>
      <c r="W2730" s="142">
        <f t="shared" si="1241"/>
        <v>1.002103985</v>
      </c>
      <c r="X2730" s="135">
        <f t="shared" si="1242"/>
        <v>0.73261147999999998</v>
      </c>
      <c r="Y2730" s="135">
        <f t="shared" si="1243"/>
        <v>0</v>
      </c>
      <c r="Z2730" s="148" t="str">
        <f t="shared" si="1252"/>
        <v>A+J=</v>
      </c>
      <c r="AA2730" s="140">
        <f t="shared" si="1253"/>
        <v>46804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4"/>
      <c r="DX2730" s="1"/>
      <c r="DY2730" s="1"/>
      <c r="DZ2730" s="1"/>
      <c r="EA2730" s="1"/>
      <c r="EB2730" s="1"/>
      <c r="EC2730" s="1"/>
    </row>
    <row r="2731" spans="1:133" ht="15" x14ac:dyDescent="0.2">
      <c r="A2731" s="134">
        <f t="shared" si="1245"/>
        <v>46784</v>
      </c>
      <c r="B2731" s="135">
        <f t="shared" si="1231"/>
        <v>349.12785099999996</v>
      </c>
      <c r="C2731" s="220">
        <f t="shared" si="1244"/>
        <v>211.57175136897968</v>
      </c>
      <c r="D2731" s="136">
        <f t="shared" si="1232"/>
        <v>6997.15</v>
      </c>
      <c r="E2731" s="137">
        <f t="shared" si="1254"/>
        <v>7036.33</v>
      </c>
      <c r="F2731" s="138">
        <f t="shared" si="1255"/>
        <v>46741</v>
      </c>
      <c r="G2731" s="139">
        <f t="shared" si="1233"/>
        <v>5.5994226220676957E-3</v>
      </c>
      <c r="H2731" s="140">
        <f t="shared" si="1250"/>
        <v>46804</v>
      </c>
      <c r="I2731" s="140">
        <f t="shared" si="1234"/>
        <v>46804</v>
      </c>
      <c r="J2731" s="141">
        <f t="shared" si="1246"/>
        <v>22</v>
      </c>
      <c r="K2731" s="141">
        <f t="shared" si="1230"/>
        <v>8</v>
      </c>
      <c r="L2731" s="8">
        <f t="shared" si="1247"/>
        <v>1.0020325299999999</v>
      </c>
      <c r="M2731" s="142">
        <f t="shared" si="1235"/>
        <v>1.00559942</v>
      </c>
      <c r="N2731" s="142">
        <f t="shared" si="1236"/>
        <v>1.6428647371329619</v>
      </c>
      <c r="O2731" s="135">
        <f t="shared" si="1237"/>
        <v>1.6462038999999999</v>
      </c>
      <c r="P2731" s="135">
        <f t="shared" si="1238"/>
        <v>348.29024222999999</v>
      </c>
      <c r="Q2731" s="190">
        <f t="shared" si="1251"/>
        <v>0</v>
      </c>
      <c r="R2731" s="191">
        <f t="shared" si="1248"/>
        <v>0</v>
      </c>
      <c r="S2731" s="135">
        <f t="shared" si="1239"/>
        <v>0</v>
      </c>
      <c r="T2731" s="145">
        <f t="shared" si="1249"/>
        <v>7.8600000000000003E-2</v>
      </c>
      <c r="U2731" s="143">
        <f t="shared" si="1240"/>
        <v>8</v>
      </c>
      <c r="V2731" s="143">
        <v>252</v>
      </c>
      <c r="W2731" s="142">
        <f t="shared" si="1241"/>
        <v>1.0024049159999999</v>
      </c>
      <c r="X2731" s="135">
        <f t="shared" si="1242"/>
        <v>0.83760877</v>
      </c>
      <c r="Y2731" s="135">
        <f t="shared" si="1243"/>
        <v>0</v>
      </c>
      <c r="Z2731" s="148" t="str">
        <f t="shared" si="1252"/>
        <v>A+J=</v>
      </c>
      <c r="AA2731" s="140">
        <f t="shared" si="1253"/>
        <v>46804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4"/>
      <c r="DX2731" s="1"/>
      <c r="DY2731" s="1"/>
      <c r="DZ2731" s="1"/>
      <c r="EA2731" s="1"/>
      <c r="EB2731" s="1"/>
      <c r="EC2731" s="1"/>
    </row>
    <row r="2732" spans="1:133" ht="15" x14ac:dyDescent="0.2">
      <c r="A2732" s="134">
        <f t="shared" si="1245"/>
        <v>46785</v>
      </c>
      <c r="B2732" s="135">
        <f t="shared" si="1231"/>
        <v>349.32134451000002</v>
      </c>
      <c r="C2732" s="220">
        <f t="shared" si="1244"/>
        <v>211.57175136897968</v>
      </c>
      <c r="D2732" s="136">
        <f t="shared" si="1232"/>
        <v>6997.15</v>
      </c>
      <c r="E2732" s="137">
        <f t="shared" si="1254"/>
        <v>7036.33</v>
      </c>
      <c r="F2732" s="138">
        <f t="shared" si="1255"/>
        <v>46741</v>
      </c>
      <c r="G2732" s="139">
        <f t="shared" si="1233"/>
        <v>5.5994226220676957E-3</v>
      </c>
      <c r="H2732" s="140">
        <f t="shared" si="1250"/>
        <v>46804</v>
      </c>
      <c r="I2732" s="140">
        <f t="shared" si="1234"/>
        <v>46804</v>
      </c>
      <c r="J2732" s="141">
        <f t="shared" si="1246"/>
        <v>22</v>
      </c>
      <c r="K2732" s="141">
        <f t="shared" si="1230"/>
        <v>9</v>
      </c>
      <c r="L2732" s="8">
        <f t="shared" si="1247"/>
        <v>1.0022868899999999</v>
      </c>
      <c r="M2732" s="142">
        <f t="shared" si="1235"/>
        <v>1.00559942</v>
      </c>
      <c r="N2732" s="142">
        <f t="shared" si="1236"/>
        <v>1.6428647371329619</v>
      </c>
      <c r="O2732" s="135">
        <f t="shared" si="1237"/>
        <v>1.64662178</v>
      </c>
      <c r="P2732" s="135">
        <f t="shared" si="1238"/>
        <v>348.37865383000002</v>
      </c>
      <c r="Q2732" s="190">
        <f t="shared" si="1251"/>
        <v>0</v>
      </c>
      <c r="R2732" s="191">
        <f t="shared" si="1248"/>
        <v>0</v>
      </c>
      <c r="S2732" s="135">
        <f t="shared" si="1239"/>
        <v>0</v>
      </c>
      <c r="T2732" s="145">
        <f t="shared" si="1249"/>
        <v>7.8600000000000003E-2</v>
      </c>
      <c r="U2732" s="143">
        <f t="shared" si="1240"/>
        <v>9</v>
      </c>
      <c r="V2732" s="143">
        <v>252</v>
      </c>
      <c r="W2732" s="142">
        <f t="shared" si="1241"/>
        <v>1.002705937</v>
      </c>
      <c r="X2732" s="135">
        <f t="shared" si="1242"/>
        <v>0.94269068</v>
      </c>
      <c r="Y2732" s="135">
        <f t="shared" si="1243"/>
        <v>0</v>
      </c>
      <c r="Z2732" s="148" t="str">
        <f t="shared" si="1252"/>
        <v>A+J=</v>
      </c>
      <c r="AA2732" s="140">
        <f t="shared" si="1253"/>
        <v>46804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4"/>
      <c r="DX2732" s="1"/>
      <c r="DY2732" s="1"/>
      <c r="DZ2732" s="1"/>
      <c r="EA2732" s="1"/>
      <c r="EB2732" s="1"/>
      <c r="EC2732" s="1"/>
    </row>
    <row r="2733" spans="1:133" ht="15" x14ac:dyDescent="0.2">
      <c r="A2733" s="134">
        <f t="shared" si="1245"/>
        <v>46786</v>
      </c>
      <c r="B2733" s="135">
        <f t="shared" si="1231"/>
        <v>349.51494384</v>
      </c>
      <c r="C2733" s="220">
        <f t="shared" si="1244"/>
        <v>211.57175136897968</v>
      </c>
      <c r="D2733" s="136">
        <f t="shared" si="1232"/>
        <v>6997.15</v>
      </c>
      <c r="E2733" s="137">
        <f t="shared" si="1254"/>
        <v>7036.33</v>
      </c>
      <c r="F2733" s="138">
        <f t="shared" si="1255"/>
        <v>46741</v>
      </c>
      <c r="G2733" s="139">
        <f t="shared" si="1233"/>
        <v>5.5994226220676957E-3</v>
      </c>
      <c r="H2733" s="140">
        <f t="shared" si="1250"/>
        <v>46804</v>
      </c>
      <c r="I2733" s="140">
        <f t="shared" si="1234"/>
        <v>46804</v>
      </c>
      <c r="J2733" s="141">
        <f t="shared" si="1246"/>
        <v>22</v>
      </c>
      <c r="K2733" s="141">
        <f t="shared" si="1230"/>
        <v>10</v>
      </c>
      <c r="L2733" s="8">
        <f t="shared" si="1247"/>
        <v>1.00254131</v>
      </c>
      <c r="M2733" s="142">
        <f t="shared" si="1235"/>
        <v>1.00559942</v>
      </c>
      <c r="N2733" s="142">
        <f t="shared" si="1236"/>
        <v>1.6428647371329619</v>
      </c>
      <c r="O2733" s="135">
        <f t="shared" si="1237"/>
        <v>1.64703976</v>
      </c>
      <c r="P2733" s="135">
        <f t="shared" si="1238"/>
        <v>348.46708659000001</v>
      </c>
      <c r="Q2733" s="190">
        <f t="shared" si="1251"/>
        <v>0</v>
      </c>
      <c r="R2733" s="191">
        <f t="shared" si="1248"/>
        <v>0</v>
      </c>
      <c r="S2733" s="135">
        <f t="shared" si="1239"/>
        <v>0</v>
      </c>
      <c r="T2733" s="145">
        <f t="shared" si="1249"/>
        <v>7.8600000000000003E-2</v>
      </c>
      <c r="U2733" s="143">
        <f t="shared" si="1240"/>
        <v>10</v>
      </c>
      <c r="V2733" s="143">
        <v>252</v>
      </c>
      <c r="W2733" s="142">
        <f t="shared" si="1241"/>
        <v>1.003007048</v>
      </c>
      <c r="X2733" s="135">
        <f t="shared" si="1242"/>
        <v>1.0478572500000001</v>
      </c>
      <c r="Y2733" s="135">
        <f t="shared" si="1243"/>
        <v>0</v>
      </c>
      <c r="Z2733" s="148" t="str">
        <f t="shared" si="1252"/>
        <v>A+J=</v>
      </c>
      <c r="AA2733" s="140">
        <f t="shared" si="1253"/>
        <v>46804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4"/>
      <c r="DX2733" s="1"/>
      <c r="DY2733" s="1"/>
      <c r="DZ2733" s="1"/>
      <c r="EA2733" s="1"/>
      <c r="EB2733" s="1"/>
      <c r="EC2733" s="1"/>
    </row>
    <row r="2734" spans="1:133" ht="15" x14ac:dyDescent="0.2">
      <c r="A2734" s="134">
        <f t="shared" si="1245"/>
        <v>46787</v>
      </c>
      <c r="B2734" s="135">
        <f t="shared" si="1231"/>
        <v>349.70865149999997</v>
      </c>
      <c r="C2734" s="220">
        <f t="shared" si="1244"/>
        <v>211.57175136897968</v>
      </c>
      <c r="D2734" s="136">
        <f t="shared" si="1232"/>
        <v>6997.15</v>
      </c>
      <c r="E2734" s="137">
        <f t="shared" si="1254"/>
        <v>7036.33</v>
      </c>
      <c r="F2734" s="138">
        <f t="shared" si="1255"/>
        <v>46741</v>
      </c>
      <c r="G2734" s="139">
        <f t="shared" si="1233"/>
        <v>5.5994226220676957E-3</v>
      </c>
      <c r="H2734" s="140">
        <f t="shared" si="1250"/>
        <v>46804</v>
      </c>
      <c r="I2734" s="140">
        <f t="shared" si="1234"/>
        <v>46804</v>
      </c>
      <c r="J2734" s="141">
        <f t="shared" si="1246"/>
        <v>22</v>
      </c>
      <c r="K2734" s="141">
        <f t="shared" ref="K2734:K2797" si="1256">(J2734-(NETWORKDAYS(A2734,I2734,AD$148:AD$502)-1))</f>
        <v>11</v>
      </c>
      <c r="L2734" s="8">
        <f t="shared" si="1247"/>
        <v>1.0027957999999999</v>
      </c>
      <c r="M2734" s="142">
        <f t="shared" si="1235"/>
        <v>1.00559942</v>
      </c>
      <c r="N2734" s="142">
        <f t="shared" si="1236"/>
        <v>1.6428647371329619</v>
      </c>
      <c r="O2734" s="135">
        <f t="shared" si="1237"/>
        <v>1.6474578499999999</v>
      </c>
      <c r="P2734" s="135">
        <f t="shared" si="1238"/>
        <v>348.55554262999999</v>
      </c>
      <c r="Q2734" s="190">
        <f t="shared" si="1251"/>
        <v>0</v>
      </c>
      <c r="R2734" s="191">
        <f t="shared" si="1248"/>
        <v>0</v>
      </c>
      <c r="S2734" s="135">
        <f t="shared" si="1239"/>
        <v>0</v>
      </c>
      <c r="T2734" s="145">
        <f t="shared" si="1249"/>
        <v>7.8600000000000003E-2</v>
      </c>
      <c r="U2734" s="143">
        <f t="shared" si="1240"/>
        <v>11</v>
      </c>
      <c r="V2734" s="143">
        <v>252</v>
      </c>
      <c r="W2734" s="142">
        <f t="shared" si="1241"/>
        <v>1.0033082499999999</v>
      </c>
      <c r="X2734" s="135">
        <f t="shared" si="1242"/>
        <v>1.1531088700000001</v>
      </c>
      <c r="Y2734" s="135">
        <f t="shared" si="1243"/>
        <v>0</v>
      </c>
      <c r="Z2734" s="148" t="str">
        <f t="shared" si="1252"/>
        <v>A+J=</v>
      </c>
      <c r="AA2734" s="140">
        <f t="shared" si="1253"/>
        <v>46804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4"/>
      <c r="DX2734" s="1"/>
      <c r="DY2734" s="1"/>
      <c r="DZ2734" s="1"/>
      <c r="EA2734" s="1"/>
      <c r="EB2734" s="1"/>
      <c r="EC2734" s="1"/>
    </row>
    <row r="2735" spans="1:133" ht="15" x14ac:dyDescent="0.2">
      <c r="A2735" s="134">
        <f t="shared" si="1245"/>
        <v>46788</v>
      </c>
      <c r="B2735" s="135">
        <f t="shared" si="1231"/>
        <v>349.90246504999999</v>
      </c>
      <c r="C2735" s="220">
        <f t="shared" si="1244"/>
        <v>211.57175136897968</v>
      </c>
      <c r="D2735" s="136">
        <f t="shared" si="1232"/>
        <v>6997.15</v>
      </c>
      <c r="E2735" s="137">
        <f t="shared" si="1254"/>
        <v>7036.33</v>
      </c>
      <c r="F2735" s="138">
        <f t="shared" si="1255"/>
        <v>46741</v>
      </c>
      <c r="G2735" s="139">
        <f t="shared" si="1233"/>
        <v>5.5994226220676957E-3</v>
      </c>
      <c r="H2735" s="140">
        <f t="shared" si="1250"/>
        <v>46804</v>
      </c>
      <c r="I2735" s="140">
        <f t="shared" si="1234"/>
        <v>46804</v>
      </c>
      <c r="J2735" s="141">
        <f t="shared" si="1246"/>
        <v>22</v>
      </c>
      <c r="K2735" s="141">
        <f t="shared" si="1256"/>
        <v>12</v>
      </c>
      <c r="L2735" s="8">
        <f t="shared" si="1247"/>
        <v>1.0030503500000001</v>
      </c>
      <c r="M2735" s="142">
        <f t="shared" si="1235"/>
        <v>1.00559942</v>
      </c>
      <c r="N2735" s="142">
        <f t="shared" si="1236"/>
        <v>1.6428647371329619</v>
      </c>
      <c r="O2735" s="135">
        <f t="shared" si="1237"/>
        <v>1.6478760400000001</v>
      </c>
      <c r="P2735" s="135">
        <f t="shared" si="1238"/>
        <v>348.64401981999998</v>
      </c>
      <c r="Q2735" s="190">
        <f t="shared" si="1251"/>
        <v>0</v>
      </c>
      <c r="R2735" s="191">
        <f t="shared" si="1248"/>
        <v>0</v>
      </c>
      <c r="S2735" s="135">
        <f t="shared" si="1239"/>
        <v>0</v>
      </c>
      <c r="T2735" s="145">
        <f t="shared" si="1249"/>
        <v>7.8600000000000003E-2</v>
      </c>
      <c r="U2735" s="143">
        <f t="shared" si="1240"/>
        <v>12</v>
      </c>
      <c r="V2735" s="143">
        <v>252</v>
      </c>
      <c r="W2735" s="142">
        <f t="shared" si="1241"/>
        <v>1.003609542</v>
      </c>
      <c r="X2735" s="135">
        <f t="shared" si="1242"/>
        <v>1.25844523</v>
      </c>
      <c r="Y2735" s="135">
        <f t="shared" si="1243"/>
        <v>0</v>
      </c>
      <c r="Z2735" s="148" t="str">
        <f t="shared" si="1252"/>
        <v>A+J=</v>
      </c>
      <c r="AA2735" s="140">
        <f t="shared" si="1253"/>
        <v>46804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4"/>
      <c r="DX2735" s="1"/>
      <c r="DY2735" s="1"/>
      <c r="DZ2735" s="1"/>
      <c r="EA2735" s="1"/>
      <c r="EB2735" s="1"/>
      <c r="EC2735" s="1"/>
    </row>
    <row r="2736" spans="1:133" ht="15" x14ac:dyDescent="0.2">
      <c r="A2736" s="134">
        <f t="shared" si="1245"/>
        <v>46789</v>
      </c>
      <c r="B2736" s="135">
        <f t="shared" si="1231"/>
        <v>349.90246504999999</v>
      </c>
      <c r="C2736" s="220">
        <f t="shared" si="1244"/>
        <v>211.57175136897968</v>
      </c>
      <c r="D2736" s="136">
        <f t="shared" si="1232"/>
        <v>6997.15</v>
      </c>
      <c r="E2736" s="137">
        <f t="shared" si="1254"/>
        <v>7036.33</v>
      </c>
      <c r="F2736" s="138">
        <f t="shared" si="1255"/>
        <v>46741</v>
      </c>
      <c r="G2736" s="139">
        <f t="shared" si="1233"/>
        <v>5.5994226220676957E-3</v>
      </c>
      <c r="H2736" s="140">
        <f t="shared" si="1250"/>
        <v>46804</v>
      </c>
      <c r="I2736" s="140">
        <f t="shared" si="1234"/>
        <v>46804</v>
      </c>
      <c r="J2736" s="141">
        <f t="shared" si="1246"/>
        <v>22</v>
      </c>
      <c r="K2736" s="141">
        <f t="shared" si="1256"/>
        <v>12</v>
      </c>
      <c r="L2736" s="8">
        <f t="shared" si="1247"/>
        <v>1.0030503500000001</v>
      </c>
      <c r="M2736" s="142">
        <f t="shared" si="1235"/>
        <v>1.00559942</v>
      </c>
      <c r="N2736" s="142">
        <f t="shared" si="1236"/>
        <v>1.6428647371329619</v>
      </c>
      <c r="O2736" s="135">
        <f t="shared" si="1237"/>
        <v>1.6478760400000001</v>
      </c>
      <c r="P2736" s="135">
        <f t="shared" si="1238"/>
        <v>348.64401981999998</v>
      </c>
      <c r="Q2736" s="190">
        <f t="shared" si="1251"/>
        <v>0</v>
      </c>
      <c r="R2736" s="191">
        <f t="shared" si="1248"/>
        <v>0</v>
      </c>
      <c r="S2736" s="135">
        <f t="shared" si="1239"/>
        <v>0</v>
      </c>
      <c r="T2736" s="145">
        <f t="shared" si="1249"/>
        <v>7.8600000000000003E-2</v>
      </c>
      <c r="U2736" s="143">
        <f t="shared" si="1240"/>
        <v>12</v>
      </c>
      <c r="V2736" s="143">
        <v>252</v>
      </c>
      <c r="W2736" s="142">
        <f t="shared" si="1241"/>
        <v>1.003609542</v>
      </c>
      <c r="X2736" s="135">
        <f t="shared" si="1242"/>
        <v>1.25844523</v>
      </c>
      <c r="Y2736" s="135">
        <f t="shared" si="1243"/>
        <v>0</v>
      </c>
      <c r="Z2736" s="148" t="str">
        <f t="shared" si="1252"/>
        <v>A+J=</v>
      </c>
      <c r="AA2736" s="140">
        <f t="shared" si="1253"/>
        <v>46804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4"/>
      <c r="DX2736" s="1"/>
      <c r="DY2736" s="1"/>
      <c r="DZ2736" s="1"/>
      <c r="EA2736" s="1"/>
      <c r="EB2736" s="1"/>
      <c r="EC2736" s="1"/>
    </row>
    <row r="2737" spans="1:133" ht="15" x14ac:dyDescent="0.2">
      <c r="A2737" s="134">
        <f t="shared" si="1245"/>
        <v>46790</v>
      </c>
      <c r="B2737" s="135">
        <f t="shared" si="1231"/>
        <v>349.90246504999999</v>
      </c>
      <c r="C2737" s="220">
        <f t="shared" si="1244"/>
        <v>211.57175136897968</v>
      </c>
      <c r="D2737" s="136">
        <f t="shared" si="1232"/>
        <v>6997.15</v>
      </c>
      <c r="E2737" s="137">
        <f t="shared" si="1254"/>
        <v>7036.33</v>
      </c>
      <c r="F2737" s="138">
        <f t="shared" si="1255"/>
        <v>46741</v>
      </c>
      <c r="G2737" s="139">
        <f t="shared" si="1233"/>
        <v>5.5994226220676957E-3</v>
      </c>
      <c r="H2737" s="140">
        <f t="shared" si="1250"/>
        <v>46804</v>
      </c>
      <c r="I2737" s="140">
        <f t="shared" si="1234"/>
        <v>46804</v>
      </c>
      <c r="J2737" s="141">
        <f t="shared" si="1246"/>
        <v>22</v>
      </c>
      <c r="K2737" s="141">
        <f t="shared" si="1256"/>
        <v>12</v>
      </c>
      <c r="L2737" s="8">
        <f t="shared" si="1247"/>
        <v>1.0030503500000001</v>
      </c>
      <c r="M2737" s="142">
        <f t="shared" si="1235"/>
        <v>1.00559942</v>
      </c>
      <c r="N2737" s="142">
        <f t="shared" si="1236"/>
        <v>1.6428647371329619</v>
      </c>
      <c r="O2737" s="135">
        <f t="shared" si="1237"/>
        <v>1.6478760400000001</v>
      </c>
      <c r="P2737" s="135">
        <f t="shared" si="1238"/>
        <v>348.64401981999998</v>
      </c>
      <c r="Q2737" s="190">
        <f t="shared" si="1251"/>
        <v>0</v>
      </c>
      <c r="R2737" s="191">
        <f t="shared" si="1248"/>
        <v>0</v>
      </c>
      <c r="S2737" s="135">
        <f t="shared" si="1239"/>
        <v>0</v>
      </c>
      <c r="T2737" s="145">
        <f t="shared" si="1249"/>
        <v>7.8600000000000003E-2</v>
      </c>
      <c r="U2737" s="143">
        <f t="shared" si="1240"/>
        <v>12</v>
      </c>
      <c r="V2737" s="143">
        <v>252</v>
      </c>
      <c r="W2737" s="142">
        <f t="shared" si="1241"/>
        <v>1.003609542</v>
      </c>
      <c r="X2737" s="135">
        <f t="shared" si="1242"/>
        <v>1.25844523</v>
      </c>
      <c r="Y2737" s="135">
        <f t="shared" si="1243"/>
        <v>0</v>
      </c>
      <c r="Z2737" s="148" t="str">
        <f t="shared" si="1252"/>
        <v>A+J=</v>
      </c>
      <c r="AA2737" s="140">
        <f t="shared" si="1253"/>
        <v>46804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4"/>
      <c r="DX2737" s="1"/>
      <c r="DY2737" s="1"/>
      <c r="DZ2737" s="1"/>
      <c r="EA2737" s="1"/>
      <c r="EB2737" s="1"/>
      <c r="EC2737" s="1"/>
    </row>
    <row r="2738" spans="1:133" ht="15" x14ac:dyDescent="0.2">
      <c r="A2738" s="134">
        <f t="shared" si="1245"/>
        <v>46791</v>
      </c>
      <c r="B2738" s="135">
        <f t="shared" si="1231"/>
        <v>350.09638878999999</v>
      </c>
      <c r="C2738" s="220">
        <f t="shared" si="1244"/>
        <v>211.57175136897968</v>
      </c>
      <c r="D2738" s="136">
        <f t="shared" si="1232"/>
        <v>6997.15</v>
      </c>
      <c r="E2738" s="137">
        <f t="shared" si="1254"/>
        <v>7036.33</v>
      </c>
      <c r="F2738" s="138">
        <f t="shared" si="1255"/>
        <v>46741</v>
      </c>
      <c r="G2738" s="139">
        <f t="shared" si="1233"/>
        <v>5.5994226220676957E-3</v>
      </c>
      <c r="H2738" s="140">
        <f t="shared" si="1250"/>
        <v>46804</v>
      </c>
      <c r="I2738" s="140">
        <f t="shared" si="1234"/>
        <v>46804</v>
      </c>
      <c r="J2738" s="141">
        <f t="shared" si="1246"/>
        <v>22</v>
      </c>
      <c r="K2738" s="141">
        <f t="shared" si="1256"/>
        <v>13</v>
      </c>
      <c r="L2738" s="8">
        <f t="shared" si="1247"/>
        <v>1.0033049700000001</v>
      </c>
      <c r="M2738" s="142">
        <f t="shared" si="1235"/>
        <v>1.00559942</v>
      </c>
      <c r="N2738" s="142">
        <f t="shared" si="1236"/>
        <v>1.6428647371329619</v>
      </c>
      <c r="O2738" s="135">
        <f t="shared" si="1237"/>
        <v>1.64829435</v>
      </c>
      <c r="P2738" s="135">
        <f t="shared" si="1238"/>
        <v>348.73252239999999</v>
      </c>
      <c r="Q2738" s="190">
        <f t="shared" si="1251"/>
        <v>0</v>
      </c>
      <c r="R2738" s="191">
        <f t="shared" si="1248"/>
        <v>0</v>
      </c>
      <c r="S2738" s="135">
        <f t="shared" si="1239"/>
        <v>0</v>
      </c>
      <c r="T2738" s="145">
        <f t="shared" si="1249"/>
        <v>7.8600000000000003E-2</v>
      </c>
      <c r="U2738" s="143">
        <f t="shared" si="1240"/>
        <v>13</v>
      </c>
      <c r="V2738" s="143">
        <v>252</v>
      </c>
      <c r="W2738" s="142">
        <f t="shared" si="1241"/>
        <v>1.0039109239999999</v>
      </c>
      <c r="X2738" s="135">
        <f t="shared" si="1242"/>
        <v>1.3638663900000001</v>
      </c>
      <c r="Y2738" s="135">
        <f t="shared" si="1243"/>
        <v>0</v>
      </c>
      <c r="Z2738" s="148" t="str">
        <f t="shared" si="1252"/>
        <v>A+J=</v>
      </c>
      <c r="AA2738" s="140">
        <f t="shared" si="1253"/>
        <v>46804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4"/>
      <c r="DX2738" s="1"/>
      <c r="DY2738" s="1"/>
      <c r="DZ2738" s="1"/>
      <c r="EA2738" s="1"/>
      <c r="EB2738" s="1"/>
      <c r="EC2738" s="1"/>
    </row>
    <row r="2739" spans="1:133" ht="15" x14ac:dyDescent="0.2">
      <c r="A2739" s="134">
        <f t="shared" si="1245"/>
        <v>46792</v>
      </c>
      <c r="B2739" s="135">
        <f t="shared" si="1231"/>
        <v>350.29041885000004</v>
      </c>
      <c r="C2739" s="220">
        <f t="shared" si="1244"/>
        <v>211.57175136897968</v>
      </c>
      <c r="D2739" s="136">
        <f t="shared" si="1232"/>
        <v>6997.15</v>
      </c>
      <c r="E2739" s="137">
        <f t="shared" si="1254"/>
        <v>7036.33</v>
      </c>
      <c r="F2739" s="138">
        <f t="shared" si="1255"/>
        <v>46741</v>
      </c>
      <c r="G2739" s="139">
        <f t="shared" si="1233"/>
        <v>5.5994226220676957E-3</v>
      </c>
      <c r="H2739" s="140">
        <f t="shared" si="1250"/>
        <v>46804</v>
      </c>
      <c r="I2739" s="140">
        <f t="shared" si="1234"/>
        <v>46804</v>
      </c>
      <c r="J2739" s="141">
        <f t="shared" si="1246"/>
        <v>22</v>
      </c>
      <c r="K2739" s="141">
        <f t="shared" si="1256"/>
        <v>14</v>
      </c>
      <c r="L2739" s="8">
        <f t="shared" si="1247"/>
        <v>1.0035596499999999</v>
      </c>
      <c r="M2739" s="142">
        <f t="shared" si="1235"/>
        <v>1.00559942</v>
      </c>
      <c r="N2739" s="142">
        <f t="shared" si="1236"/>
        <v>1.6428647371329619</v>
      </c>
      <c r="O2739" s="135">
        <f t="shared" si="1237"/>
        <v>1.64871276</v>
      </c>
      <c r="P2739" s="135">
        <f t="shared" si="1238"/>
        <v>348.82104613000001</v>
      </c>
      <c r="Q2739" s="190">
        <f t="shared" si="1251"/>
        <v>0</v>
      </c>
      <c r="R2739" s="191">
        <f t="shared" si="1248"/>
        <v>0</v>
      </c>
      <c r="S2739" s="135">
        <f t="shared" si="1239"/>
        <v>0</v>
      </c>
      <c r="T2739" s="145">
        <f t="shared" si="1249"/>
        <v>7.8600000000000003E-2</v>
      </c>
      <c r="U2739" s="143">
        <f t="shared" si="1240"/>
        <v>14</v>
      </c>
      <c r="V2739" s="143">
        <v>252</v>
      </c>
      <c r="W2739" s="142">
        <f t="shared" si="1241"/>
        <v>1.0042123970000001</v>
      </c>
      <c r="X2739" s="135">
        <f t="shared" si="1242"/>
        <v>1.46937272</v>
      </c>
      <c r="Y2739" s="135">
        <f t="shared" si="1243"/>
        <v>0</v>
      </c>
      <c r="Z2739" s="148" t="str">
        <f t="shared" si="1252"/>
        <v>A+J=</v>
      </c>
      <c r="AA2739" s="140">
        <f t="shared" si="1253"/>
        <v>46804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4"/>
      <c r="DX2739" s="1"/>
      <c r="DY2739" s="1"/>
      <c r="DZ2739" s="1"/>
      <c r="EA2739" s="1"/>
      <c r="EB2739" s="1"/>
      <c r="EC2739" s="1"/>
    </row>
    <row r="2740" spans="1:133" ht="15" x14ac:dyDescent="0.2">
      <c r="A2740" s="134">
        <f t="shared" si="1245"/>
        <v>46793</v>
      </c>
      <c r="B2740" s="135">
        <f t="shared" si="1231"/>
        <v>350.48455318000003</v>
      </c>
      <c r="C2740" s="220">
        <f t="shared" si="1244"/>
        <v>211.57175136897968</v>
      </c>
      <c r="D2740" s="136">
        <f t="shared" si="1232"/>
        <v>6997.15</v>
      </c>
      <c r="E2740" s="137">
        <f t="shared" si="1254"/>
        <v>7036.33</v>
      </c>
      <c r="F2740" s="138">
        <f t="shared" si="1255"/>
        <v>46741</v>
      </c>
      <c r="G2740" s="139">
        <f t="shared" si="1233"/>
        <v>5.5994226220676957E-3</v>
      </c>
      <c r="H2740" s="140">
        <f t="shared" si="1250"/>
        <v>46804</v>
      </c>
      <c r="I2740" s="140">
        <f t="shared" si="1234"/>
        <v>46804</v>
      </c>
      <c r="J2740" s="141">
        <f t="shared" si="1246"/>
        <v>22</v>
      </c>
      <c r="K2740" s="141">
        <f t="shared" si="1256"/>
        <v>15</v>
      </c>
      <c r="L2740" s="8">
        <f t="shared" si="1247"/>
        <v>1.0038143900000001</v>
      </c>
      <c r="M2740" s="142">
        <f t="shared" si="1235"/>
        <v>1.00559942</v>
      </c>
      <c r="N2740" s="142">
        <f t="shared" si="1236"/>
        <v>1.6428647371329619</v>
      </c>
      <c r="O2740" s="135">
        <f t="shared" si="1237"/>
        <v>1.6491312600000001</v>
      </c>
      <c r="P2740" s="135">
        <f t="shared" si="1238"/>
        <v>348.90958891000002</v>
      </c>
      <c r="Q2740" s="190">
        <f t="shared" si="1251"/>
        <v>0</v>
      </c>
      <c r="R2740" s="191">
        <f t="shared" si="1248"/>
        <v>0</v>
      </c>
      <c r="S2740" s="135">
        <f t="shared" si="1239"/>
        <v>0</v>
      </c>
      <c r="T2740" s="145">
        <f t="shared" si="1249"/>
        <v>7.8600000000000003E-2</v>
      </c>
      <c r="U2740" s="143">
        <f t="shared" si="1240"/>
        <v>15</v>
      </c>
      <c r="V2740" s="143">
        <v>252</v>
      </c>
      <c r="W2740" s="142">
        <f t="shared" si="1241"/>
        <v>1.004513961</v>
      </c>
      <c r="X2740" s="135">
        <f t="shared" si="1242"/>
        <v>1.5749642699999999</v>
      </c>
      <c r="Y2740" s="135">
        <f t="shared" si="1243"/>
        <v>0</v>
      </c>
      <c r="Z2740" s="148" t="str">
        <f t="shared" si="1252"/>
        <v>A+J=</v>
      </c>
      <c r="AA2740" s="140">
        <f t="shared" si="1253"/>
        <v>46804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4"/>
      <c r="DX2740" s="1"/>
      <c r="DY2740" s="1"/>
      <c r="DZ2740" s="1"/>
      <c r="EA2740" s="1"/>
      <c r="EB2740" s="1"/>
      <c r="EC2740" s="1"/>
    </row>
    <row r="2741" spans="1:133" ht="15" x14ac:dyDescent="0.2">
      <c r="A2741" s="134">
        <f t="shared" si="1245"/>
        <v>46794</v>
      </c>
      <c r="B2741" s="135">
        <f t="shared" si="1231"/>
        <v>350.67879784000002</v>
      </c>
      <c r="C2741" s="220">
        <f t="shared" si="1244"/>
        <v>211.57175136897968</v>
      </c>
      <c r="D2741" s="136">
        <f t="shared" si="1232"/>
        <v>6997.15</v>
      </c>
      <c r="E2741" s="137">
        <f t="shared" si="1254"/>
        <v>7036.33</v>
      </c>
      <c r="F2741" s="138">
        <f t="shared" si="1255"/>
        <v>46741</v>
      </c>
      <c r="G2741" s="139">
        <f t="shared" si="1233"/>
        <v>5.5994226220676957E-3</v>
      </c>
      <c r="H2741" s="140">
        <f t="shared" si="1250"/>
        <v>46804</v>
      </c>
      <c r="I2741" s="140">
        <f t="shared" si="1234"/>
        <v>46804</v>
      </c>
      <c r="J2741" s="141">
        <f t="shared" si="1246"/>
        <v>22</v>
      </c>
      <c r="K2741" s="141">
        <f t="shared" si="1256"/>
        <v>16</v>
      </c>
      <c r="L2741" s="8">
        <f t="shared" si="1247"/>
        <v>1.0040692</v>
      </c>
      <c r="M2741" s="142">
        <f t="shared" si="1235"/>
        <v>1.00559942</v>
      </c>
      <c r="N2741" s="142">
        <f t="shared" si="1236"/>
        <v>1.6428647371329619</v>
      </c>
      <c r="O2741" s="135">
        <f t="shared" si="1237"/>
        <v>1.6495498799999999</v>
      </c>
      <c r="P2741" s="135">
        <f t="shared" si="1238"/>
        <v>348.99815708</v>
      </c>
      <c r="Q2741" s="190">
        <f t="shared" si="1251"/>
        <v>0</v>
      </c>
      <c r="R2741" s="191">
        <f t="shared" si="1248"/>
        <v>0</v>
      </c>
      <c r="S2741" s="135">
        <f t="shared" si="1239"/>
        <v>0</v>
      </c>
      <c r="T2741" s="145">
        <f t="shared" si="1249"/>
        <v>7.8600000000000003E-2</v>
      </c>
      <c r="U2741" s="143">
        <f t="shared" si="1240"/>
        <v>16</v>
      </c>
      <c r="V2741" s="143">
        <v>252</v>
      </c>
      <c r="W2741" s="142">
        <f t="shared" si="1241"/>
        <v>1.0048156150000001</v>
      </c>
      <c r="X2741" s="135">
        <f t="shared" si="1242"/>
        <v>1.68064076</v>
      </c>
      <c r="Y2741" s="135">
        <f t="shared" si="1243"/>
        <v>0</v>
      </c>
      <c r="Z2741" s="148" t="str">
        <f t="shared" si="1252"/>
        <v>A+J=</v>
      </c>
      <c r="AA2741" s="140">
        <f t="shared" si="1253"/>
        <v>46804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4"/>
      <c r="DX2741" s="1"/>
      <c r="DY2741" s="1"/>
      <c r="DZ2741" s="1"/>
      <c r="EA2741" s="1"/>
      <c r="EB2741" s="1"/>
      <c r="EC2741" s="1"/>
    </row>
    <row r="2742" spans="1:133" ht="15" x14ac:dyDescent="0.2">
      <c r="A2742" s="134">
        <f t="shared" si="1245"/>
        <v>46795</v>
      </c>
      <c r="B2742" s="135">
        <f t="shared" si="1231"/>
        <v>350.87314683</v>
      </c>
      <c r="C2742" s="220">
        <f t="shared" si="1244"/>
        <v>211.57175136897968</v>
      </c>
      <c r="D2742" s="136">
        <f t="shared" si="1232"/>
        <v>6997.15</v>
      </c>
      <c r="E2742" s="137">
        <f t="shared" si="1254"/>
        <v>7036.33</v>
      </c>
      <c r="F2742" s="138">
        <f t="shared" si="1255"/>
        <v>46741</v>
      </c>
      <c r="G2742" s="139">
        <f t="shared" si="1233"/>
        <v>5.5994226220676957E-3</v>
      </c>
      <c r="H2742" s="140">
        <f t="shared" si="1250"/>
        <v>46804</v>
      </c>
      <c r="I2742" s="140">
        <f t="shared" si="1234"/>
        <v>46804</v>
      </c>
      <c r="J2742" s="141">
        <f t="shared" si="1246"/>
        <v>22</v>
      </c>
      <c r="K2742" s="141">
        <f t="shared" si="1256"/>
        <v>17</v>
      </c>
      <c r="L2742" s="8">
        <f t="shared" si="1247"/>
        <v>1.00432407</v>
      </c>
      <c r="M2742" s="142">
        <f t="shared" si="1235"/>
        <v>1.00559942</v>
      </c>
      <c r="N2742" s="142">
        <f t="shared" si="1236"/>
        <v>1.6428647371329619</v>
      </c>
      <c r="O2742" s="135">
        <f t="shared" si="1237"/>
        <v>1.6499685900000001</v>
      </c>
      <c r="P2742" s="135">
        <f t="shared" si="1238"/>
        <v>349.08674429000001</v>
      </c>
      <c r="Q2742" s="190">
        <f t="shared" si="1251"/>
        <v>0</v>
      </c>
      <c r="R2742" s="191">
        <f t="shared" si="1248"/>
        <v>0</v>
      </c>
      <c r="S2742" s="135">
        <f t="shared" si="1239"/>
        <v>0</v>
      </c>
      <c r="T2742" s="145">
        <f t="shared" si="1249"/>
        <v>7.8600000000000003E-2</v>
      </c>
      <c r="U2742" s="143">
        <f t="shared" si="1240"/>
        <v>17</v>
      </c>
      <c r="V2742" s="143">
        <v>252</v>
      </c>
      <c r="W2742" s="142">
        <f t="shared" si="1241"/>
        <v>1.0051173600000001</v>
      </c>
      <c r="X2742" s="135">
        <f t="shared" si="1242"/>
        <v>1.7864025400000001</v>
      </c>
      <c r="Y2742" s="135">
        <f t="shared" si="1243"/>
        <v>0</v>
      </c>
      <c r="Z2742" s="148" t="str">
        <f t="shared" si="1252"/>
        <v>A+J=</v>
      </c>
      <c r="AA2742" s="140">
        <f t="shared" si="1253"/>
        <v>46804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4"/>
      <c r="DX2742" s="1"/>
      <c r="DY2742" s="1"/>
      <c r="DZ2742" s="1"/>
      <c r="EA2742" s="1"/>
      <c r="EB2742" s="1"/>
      <c r="EC2742" s="1"/>
    </row>
    <row r="2743" spans="1:133" ht="15" x14ac:dyDescent="0.2">
      <c r="A2743" s="134">
        <f t="shared" si="1245"/>
        <v>46796</v>
      </c>
      <c r="B2743" s="135">
        <f t="shared" si="1231"/>
        <v>350.87314683</v>
      </c>
      <c r="C2743" s="220">
        <f t="shared" si="1244"/>
        <v>211.57175136897968</v>
      </c>
      <c r="D2743" s="136">
        <f t="shared" si="1232"/>
        <v>6997.15</v>
      </c>
      <c r="E2743" s="137">
        <f t="shared" si="1254"/>
        <v>7036.33</v>
      </c>
      <c r="F2743" s="138">
        <f t="shared" si="1255"/>
        <v>46741</v>
      </c>
      <c r="G2743" s="139">
        <f t="shared" si="1233"/>
        <v>5.5994226220676957E-3</v>
      </c>
      <c r="H2743" s="140">
        <f t="shared" si="1250"/>
        <v>46804</v>
      </c>
      <c r="I2743" s="140">
        <f t="shared" si="1234"/>
        <v>46804</v>
      </c>
      <c r="J2743" s="141">
        <f t="shared" si="1246"/>
        <v>22</v>
      </c>
      <c r="K2743" s="141">
        <f t="shared" si="1256"/>
        <v>17</v>
      </c>
      <c r="L2743" s="8">
        <f t="shared" si="1247"/>
        <v>1.00432407</v>
      </c>
      <c r="M2743" s="142">
        <f t="shared" si="1235"/>
        <v>1.00559942</v>
      </c>
      <c r="N2743" s="142">
        <f t="shared" si="1236"/>
        <v>1.6428647371329619</v>
      </c>
      <c r="O2743" s="135">
        <f t="shared" si="1237"/>
        <v>1.6499685900000001</v>
      </c>
      <c r="P2743" s="135">
        <f t="shared" si="1238"/>
        <v>349.08674429000001</v>
      </c>
      <c r="Q2743" s="190">
        <f t="shared" si="1251"/>
        <v>0</v>
      </c>
      <c r="R2743" s="191">
        <f t="shared" si="1248"/>
        <v>0</v>
      </c>
      <c r="S2743" s="135">
        <f t="shared" si="1239"/>
        <v>0</v>
      </c>
      <c r="T2743" s="145">
        <f t="shared" si="1249"/>
        <v>7.8600000000000003E-2</v>
      </c>
      <c r="U2743" s="143">
        <f t="shared" si="1240"/>
        <v>17</v>
      </c>
      <c r="V2743" s="143">
        <v>252</v>
      </c>
      <c r="W2743" s="142">
        <f t="shared" si="1241"/>
        <v>1.0051173600000001</v>
      </c>
      <c r="X2743" s="135">
        <f t="shared" si="1242"/>
        <v>1.7864025400000001</v>
      </c>
      <c r="Y2743" s="135">
        <f t="shared" si="1243"/>
        <v>0</v>
      </c>
      <c r="Z2743" s="148" t="str">
        <f t="shared" si="1252"/>
        <v>A+J=</v>
      </c>
      <c r="AA2743" s="140">
        <f t="shared" si="1253"/>
        <v>46804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4"/>
      <c r="DX2743" s="1"/>
      <c r="DY2743" s="1"/>
      <c r="DZ2743" s="1"/>
      <c r="EA2743" s="1"/>
      <c r="EB2743" s="1"/>
      <c r="EC2743" s="1"/>
    </row>
    <row r="2744" spans="1:133" ht="15" x14ac:dyDescent="0.2">
      <c r="A2744" s="134">
        <f t="shared" si="1245"/>
        <v>46797</v>
      </c>
      <c r="B2744" s="135">
        <f t="shared" si="1231"/>
        <v>350.87314683</v>
      </c>
      <c r="C2744" s="220">
        <f t="shared" si="1244"/>
        <v>211.57175136897968</v>
      </c>
      <c r="D2744" s="136">
        <f t="shared" si="1232"/>
        <v>6997.15</v>
      </c>
      <c r="E2744" s="137">
        <f t="shared" si="1254"/>
        <v>7036.33</v>
      </c>
      <c r="F2744" s="138">
        <f t="shared" si="1255"/>
        <v>46741</v>
      </c>
      <c r="G2744" s="139">
        <f t="shared" si="1233"/>
        <v>5.5994226220676957E-3</v>
      </c>
      <c r="H2744" s="140">
        <f t="shared" si="1250"/>
        <v>46804</v>
      </c>
      <c r="I2744" s="140">
        <f t="shared" si="1234"/>
        <v>46804</v>
      </c>
      <c r="J2744" s="141">
        <f t="shared" si="1246"/>
        <v>22</v>
      </c>
      <c r="K2744" s="141">
        <f t="shared" si="1256"/>
        <v>17</v>
      </c>
      <c r="L2744" s="8">
        <f t="shared" si="1247"/>
        <v>1.00432407</v>
      </c>
      <c r="M2744" s="142">
        <f t="shared" si="1235"/>
        <v>1.00559942</v>
      </c>
      <c r="N2744" s="142">
        <f t="shared" si="1236"/>
        <v>1.6428647371329619</v>
      </c>
      <c r="O2744" s="135">
        <f t="shared" si="1237"/>
        <v>1.6499685900000001</v>
      </c>
      <c r="P2744" s="135">
        <f t="shared" si="1238"/>
        <v>349.08674429000001</v>
      </c>
      <c r="Q2744" s="190">
        <f t="shared" si="1251"/>
        <v>0</v>
      </c>
      <c r="R2744" s="191">
        <f t="shared" si="1248"/>
        <v>0</v>
      </c>
      <c r="S2744" s="135">
        <f t="shared" si="1239"/>
        <v>0</v>
      </c>
      <c r="T2744" s="145">
        <f t="shared" si="1249"/>
        <v>7.8600000000000003E-2</v>
      </c>
      <c r="U2744" s="143">
        <f t="shared" si="1240"/>
        <v>17</v>
      </c>
      <c r="V2744" s="143">
        <v>252</v>
      </c>
      <c r="W2744" s="142">
        <f t="shared" si="1241"/>
        <v>1.0051173600000001</v>
      </c>
      <c r="X2744" s="135">
        <f t="shared" si="1242"/>
        <v>1.7864025400000001</v>
      </c>
      <c r="Y2744" s="135">
        <f t="shared" si="1243"/>
        <v>0</v>
      </c>
      <c r="Z2744" s="148" t="str">
        <f t="shared" si="1252"/>
        <v>A+J=</v>
      </c>
      <c r="AA2744" s="140">
        <f t="shared" si="1253"/>
        <v>46804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4"/>
      <c r="DX2744" s="1"/>
      <c r="DY2744" s="1"/>
      <c r="DZ2744" s="1"/>
      <c r="EA2744" s="1"/>
      <c r="EB2744" s="1"/>
      <c r="EC2744" s="1"/>
    </row>
    <row r="2745" spans="1:133" ht="15" x14ac:dyDescent="0.2">
      <c r="A2745" s="134">
        <f t="shared" si="1245"/>
        <v>46798</v>
      </c>
      <c r="B2745" s="135">
        <f t="shared" si="1231"/>
        <v>351.06760869999999</v>
      </c>
      <c r="C2745" s="220">
        <f t="shared" si="1244"/>
        <v>211.57175136897968</v>
      </c>
      <c r="D2745" s="136">
        <f t="shared" si="1232"/>
        <v>6997.15</v>
      </c>
      <c r="E2745" s="137">
        <f t="shared" si="1254"/>
        <v>7036.33</v>
      </c>
      <c r="F2745" s="138">
        <f t="shared" si="1255"/>
        <v>46741</v>
      </c>
      <c r="G2745" s="139">
        <f t="shared" si="1233"/>
        <v>5.5994226220676957E-3</v>
      </c>
      <c r="H2745" s="140">
        <f t="shared" si="1250"/>
        <v>46804</v>
      </c>
      <c r="I2745" s="140">
        <f t="shared" si="1234"/>
        <v>46804</v>
      </c>
      <c r="J2745" s="141">
        <f t="shared" si="1246"/>
        <v>22</v>
      </c>
      <c r="K2745" s="141">
        <f t="shared" si="1256"/>
        <v>18</v>
      </c>
      <c r="L2745" s="8">
        <f t="shared" si="1247"/>
        <v>1.00457901</v>
      </c>
      <c r="M2745" s="142">
        <f t="shared" si="1235"/>
        <v>1.00559942</v>
      </c>
      <c r="N2745" s="142">
        <f t="shared" si="1236"/>
        <v>1.6428647371329619</v>
      </c>
      <c r="O2745" s="135">
        <f t="shared" si="1237"/>
        <v>1.6503874300000001</v>
      </c>
      <c r="P2745" s="135">
        <f t="shared" si="1238"/>
        <v>349.17535900000001</v>
      </c>
      <c r="Q2745" s="190">
        <f t="shared" si="1251"/>
        <v>0</v>
      </c>
      <c r="R2745" s="191">
        <f t="shared" si="1248"/>
        <v>0</v>
      </c>
      <c r="S2745" s="135">
        <f t="shared" si="1239"/>
        <v>0</v>
      </c>
      <c r="T2745" s="145">
        <f t="shared" si="1249"/>
        <v>7.8600000000000003E-2</v>
      </c>
      <c r="U2745" s="143">
        <f t="shared" si="1240"/>
        <v>18</v>
      </c>
      <c r="V2745" s="143">
        <v>252</v>
      </c>
      <c r="W2745" s="142">
        <f t="shared" si="1241"/>
        <v>1.0054191960000001</v>
      </c>
      <c r="X2745" s="135">
        <f t="shared" si="1242"/>
        <v>1.8922497</v>
      </c>
      <c r="Y2745" s="135">
        <f t="shared" si="1243"/>
        <v>0</v>
      </c>
      <c r="Z2745" s="148" t="str">
        <f t="shared" si="1252"/>
        <v>A+J=</v>
      </c>
      <c r="AA2745" s="140">
        <f t="shared" si="1253"/>
        <v>46804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4"/>
      <c r="DX2745" s="1"/>
      <c r="DY2745" s="1"/>
      <c r="DZ2745" s="1"/>
      <c r="EA2745" s="1"/>
      <c r="EB2745" s="1"/>
      <c r="EC2745" s="1"/>
    </row>
    <row r="2746" spans="1:133" ht="15" x14ac:dyDescent="0.2">
      <c r="A2746" s="134">
        <f t="shared" si="1245"/>
        <v>46799</v>
      </c>
      <c r="B2746" s="135">
        <f t="shared" si="1231"/>
        <v>351.26217678999996</v>
      </c>
      <c r="C2746" s="220">
        <f t="shared" si="1244"/>
        <v>211.57175136897968</v>
      </c>
      <c r="D2746" s="136">
        <f t="shared" si="1232"/>
        <v>6997.15</v>
      </c>
      <c r="E2746" s="137">
        <f t="shared" si="1254"/>
        <v>7036.33</v>
      </c>
      <c r="F2746" s="138">
        <f t="shared" si="1255"/>
        <v>46741</v>
      </c>
      <c r="G2746" s="139">
        <f t="shared" si="1233"/>
        <v>5.5994226220676957E-3</v>
      </c>
      <c r="H2746" s="140">
        <f t="shared" si="1250"/>
        <v>46804</v>
      </c>
      <c r="I2746" s="140">
        <f t="shared" si="1234"/>
        <v>46804</v>
      </c>
      <c r="J2746" s="141">
        <f t="shared" si="1246"/>
        <v>22</v>
      </c>
      <c r="K2746" s="141">
        <f t="shared" si="1256"/>
        <v>19</v>
      </c>
      <c r="L2746" s="8">
        <f t="shared" si="1247"/>
        <v>1.0048340200000001</v>
      </c>
      <c r="M2746" s="142">
        <f t="shared" si="1235"/>
        <v>1.00559942</v>
      </c>
      <c r="N2746" s="142">
        <f t="shared" si="1236"/>
        <v>1.6428647371329619</v>
      </c>
      <c r="O2746" s="135">
        <f t="shared" si="1237"/>
        <v>1.65080637</v>
      </c>
      <c r="P2746" s="135">
        <f t="shared" si="1238"/>
        <v>349.26399486999998</v>
      </c>
      <c r="Q2746" s="190">
        <f t="shared" si="1251"/>
        <v>0</v>
      </c>
      <c r="R2746" s="191">
        <f t="shared" si="1248"/>
        <v>0</v>
      </c>
      <c r="S2746" s="135">
        <f t="shared" si="1239"/>
        <v>0</v>
      </c>
      <c r="T2746" s="145">
        <f t="shared" si="1249"/>
        <v>7.8600000000000003E-2</v>
      </c>
      <c r="U2746" s="143">
        <f t="shared" si="1240"/>
        <v>19</v>
      </c>
      <c r="V2746" s="143">
        <v>252</v>
      </c>
      <c r="W2746" s="142">
        <f t="shared" si="1241"/>
        <v>1.005721122</v>
      </c>
      <c r="X2746" s="135">
        <f t="shared" si="1242"/>
        <v>1.9981819199999999</v>
      </c>
      <c r="Y2746" s="135">
        <f t="shared" si="1243"/>
        <v>0</v>
      </c>
      <c r="Z2746" s="148" t="str">
        <f t="shared" si="1252"/>
        <v>A+J=</v>
      </c>
      <c r="AA2746" s="140">
        <f t="shared" si="1253"/>
        <v>46804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4"/>
      <c r="DX2746" s="1"/>
      <c r="DY2746" s="1"/>
      <c r="DZ2746" s="1"/>
      <c r="EA2746" s="1"/>
      <c r="EB2746" s="1"/>
      <c r="EC2746" s="1"/>
    </row>
    <row r="2747" spans="1:133" ht="15" x14ac:dyDescent="0.2">
      <c r="A2747" s="134">
        <f t="shared" si="1245"/>
        <v>46800</v>
      </c>
      <c r="B2747" s="135">
        <f t="shared" si="1231"/>
        <v>351.45685324999999</v>
      </c>
      <c r="C2747" s="220">
        <f t="shared" si="1244"/>
        <v>211.57175136897968</v>
      </c>
      <c r="D2747" s="136">
        <f t="shared" si="1232"/>
        <v>6997.15</v>
      </c>
      <c r="E2747" s="137">
        <f t="shared" si="1254"/>
        <v>7036.33</v>
      </c>
      <c r="F2747" s="138">
        <f t="shared" si="1255"/>
        <v>46741</v>
      </c>
      <c r="G2747" s="139">
        <f t="shared" si="1233"/>
        <v>5.5994226220676957E-3</v>
      </c>
      <c r="H2747" s="140">
        <f t="shared" si="1250"/>
        <v>46804</v>
      </c>
      <c r="I2747" s="140">
        <f t="shared" si="1234"/>
        <v>46804</v>
      </c>
      <c r="J2747" s="141">
        <f t="shared" si="1246"/>
        <v>22</v>
      </c>
      <c r="K2747" s="141">
        <f t="shared" si="1256"/>
        <v>20</v>
      </c>
      <c r="L2747" s="8">
        <f t="shared" si="1247"/>
        <v>1.00508909</v>
      </c>
      <c r="M2747" s="142">
        <f t="shared" si="1235"/>
        <v>1.00559942</v>
      </c>
      <c r="N2747" s="142">
        <f t="shared" si="1236"/>
        <v>1.6428647371329619</v>
      </c>
      <c r="O2747" s="135">
        <f t="shared" si="1237"/>
        <v>1.6512254200000001</v>
      </c>
      <c r="P2747" s="135">
        <f t="shared" si="1238"/>
        <v>349.35265400999998</v>
      </c>
      <c r="Q2747" s="190">
        <f t="shared" si="1251"/>
        <v>0</v>
      </c>
      <c r="R2747" s="191">
        <f t="shared" si="1248"/>
        <v>0</v>
      </c>
      <c r="S2747" s="135">
        <f t="shared" si="1239"/>
        <v>0</v>
      </c>
      <c r="T2747" s="145">
        <f t="shared" si="1249"/>
        <v>7.8600000000000003E-2</v>
      </c>
      <c r="U2747" s="143">
        <f t="shared" si="1240"/>
        <v>20</v>
      </c>
      <c r="V2747" s="143">
        <v>252</v>
      </c>
      <c r="W2747" s="142">
        <f t="shared" si="1241"/>
        <v>1.006023138</v>
      </c>
      <c r="X2747" s="135">
        <f t="shared" si="1242"/>
        <v>2.1041992399999998</v>
      </c>
      <c r="Y2747" s="135">
        <f t="shared" si="1243"/>
        <v>0</v>
      </c>
      <c r="Z2747" s="148" t="str">
        <f t="shared" si="1252"/>
        <v>A+J=</v>
      </c>
      <c r="AA2747" s="140">
        <f t="shared" si="1253"/>
        <v>46804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4"/>
      <c r="DX2747" s="1"/>
      <c r="DY2747" s="1"/>
      <c r="DZ2747" s="1"/>
      <c r="EA2747" s="1"/>
      <c r="EB2747" s="1"/>
      <c r="EC2747" s="1"/>
    </row>
    <row r="2748" spans="1:133" ht="15" x14ac:dyDescent="0.2">
      <c r="A2748" s="134">
        <f t="shared" si="1245"/>
        <v>46801</v>
      </c>
      <c r="B2748" s="135">
        <f t="shared" si="1231"/>
        <v>351.65163457</v>
      </c>
      <c r="C2748" s="220">
        <f t="shared" si="1244"/>
        <v>211.57175136897968</v>
      </c>
      <c r="D2748" s="136">
        <f t="shared" si="1232"/>
        <v>6997.15</v>
      </c>
      <c r="E2748" s="137">
        <f t="shared" si="1254"/>
        <v>7036.33</v>
      </c>
      <c r="F2748" s="138">
        <f t="shared" si="1255"/>
        <v>46741</v>
      </c>
      <c r="G2748" s="139">
        <f t="shared" si="1233"/>
        <v>5.5994226220676957E-3</v>
      </c>
      <c r="H2748" s="140">
        <f t="shared" si="1250"/>
        <v>46804</v>
      </c>
      <c r="I2748" s="140">
        <f t="shared" si="1234"/>
        <v>46804</v>
      </c>
      <c r="J2748" s="141">
        <f t="shared" si="1246"/>
        <v>22</v>
      </c>
      <c r="K2748" s="141">
        <f t="shared" si="1256"/>
        <v>21</v>
      </c>
      <c r="L2748" s="8">
        <f t="shared" si="1247"/>
        <v>1.00534422</v>
      </c>
      <c r="M2748" s="142">
        <f t="shared" si="1235"/>
        <v>1.00559942</v>
      </c>
      <c r="N2748" s="142">
        <f t="shared" si="1236"/>
        <v>1.6428647371329619</v>
      </c>
      <c r="O2748" s="135">
        <f t="shared" si="1237"/>
        <v>1.65164456</v>
      </c>
      <c r="P2748" s="135">
        <f t="shared" si="1238"/>
        <v>349.44133219000003</v>
      </c>
      <c r="Q2748" s="190">
        <f t="shared" si="1251"/>
        <v>0</v>
      </c>
      <c r="R2748" s="191">
        <f t="shared" si="1248"/>
        <v>0</v>
      </c>
      <c r="S2748" s="135">
        <f t="shared" si="1239"/>
        <v>0</v>
      </c>
      <c r="T2748" s="145">
        <f t="shared" si="1249"/>
        <v>7.8600000000000003E-2</v>
      </c>
      <c r="U2748" s="143">
        <f t="shared" si="1240"/>
        <v>21</v>
      </c>
      <c r="V2748" s="143">
        <v>252</v>
      </c>
      <c r="W2748" s="142">
        <f t="shared" si="1241"/>
        <v>1.0063252460000001</v>
      </c>
      <c r="X2748" s="135">
        <f t="shared" si="1242"/>
        <v>2.2103023799999999</v>
      </c>
      <c r="Y2748" s="135">
        <f t="shared" si="1243"/>
        <v>0</v>
      </c>
      <c r="Z2748" s="148" t="str">
        <f t="shared" si="1252"/>
        <v>A+J=</v>
      </c>
      <c r="AA2748" s="140">
        <f t="shared" si="1253"/>
        <v>46804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4"/>
      <c r="DX2748" s="1"/>
      <c r="DY2748" s="1"/>
      <c r="DZ2748" s="1"/>
      <c r="EA2748" s="1"/>
      <c r="EB2748" s="1"/>
      <c r="EC2748" s="1"/>
    </row>
    <row r="2749" spans="1:133" ht="15" x14ac:dyDescent="0.2">
      <c r="A2749" s="134">
        <f t="shared" si="1245"/>
        <v>46802</v>
      </c>
      <c r="B2749" s="135">
        <f t="shared" si="1231"/>
        <v>351.84652649999998</v>
      </c>
      <c r="C2749" s="220">
        <f t="shared" si="1244"/>
        <v>211.57175136897968</v>
      </c>
      <c r="D2749" s="136">
        <f t="shared" si="1232"/>
        <v>6997.15</v>
      </c>
      <c r="E2749" s="137">
        <f t="shared" si="1254"/>
        <v>7036.33</v>
      </c>
      <c r="F2749" s="138">
        <f t="shared" si="1255"/>
        <v>46741</v>
      </c>
      <c r="G2749" s="139">
        <f t="shared" si="1233"/>
        <v>5.5994226220676957E-3</v>
      </c>
      <c r="H2749" s="140">
        <f t="shared" si="1250"/>
        <v>46804</v>
      </c>
      <c r="I2749" s="140">
        <f t="shared" si="1234"/>
        <v>46804</v>
      </c>
      <c r="J2749" s="141">
        <f t="shared" si="1246"/>
        <v>22</v>
      </c>
      <c r="K2749" s="141">
        <f t="shared" si="1256"/>
        <v>22</v>
      </c>
      <c r="L2749" s="8">
        <f t="shared" si="1247"/>
        <v>1.00559942</v>
      </c>
      <c r="M2749" s="142">
        <f t="shared" si="1235"/>
        <v>1.00559942</v>
      </c>
      <c r="N2749" s="142">
        <f t="shared" si="1236"/>
        <v>1.6428647371329619</v>
      </c>
      <c r="O2749" s="135">
        <f t="shared" si="1237"/>
        <v>1.65206382</v>
      </c>
      <c r="P2749" s="135">
        <f t="shared" si="1238"/>
        <v>349.53003576999998</v>
      </c>
      <c r="Q2749" s="190">
        <f t="shared" si="1251"/>
        <v>0</v>
      </c>
      <c r="R2749" s="191">
        <f t="shared" si="1248"/>
        <v>0</v>
      </c>
      <c r="S2749" s="135">
        <f t="shared" si="1239"/>
        <v>0</v>
      </c>
      <c r="T2749" s="145">
        <f t="shared" si="1249"/>
        <v>7.8600000000000003E-2</v>
      </c>
      <c r="U2749" s="143">
        <f t="shared" si="1240"/>
        <v>22</v>
      </c>
      <c r="V2749" s="143">
        <v>252</v>
      </c>
      <c r="W2749" s="142">
        <f t="shared" si="1241"/>
        <v>1.006627444</v>
      </c>
      <c r="X2749" s="135">
        <f t="shared" si="1242"/>
        <v>2.3164907299999999</v>
      </c>
      <c r="Y2749" s="135">
        <f t="shared" si="1243"/>
        <v>0</v>
      </c>
      <c r="Z2749" s="148" t="str">
        <f t="shared" si="1252"/>
        <v>A+J=</v>
      </c>
      <c r="AA2749" s="140">
        <f t="shared" si="1253"/>
        <v>46804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4"/>
      <c r="DX2749" s="1"/>
      <c r="DY2749" s="1"/>
      <c r="DZ2749" s="1"/>
      <c r="EA2749" s="1"/>
      <c r="EB2749" s="1"/>
      <c r="EC2749" s="1"/>
    </row>
    <row r="2750" spans="1:133" ht="15" x14ac:dyDescent="0.2">
      <c r="A2750" s="134">
        <f t="shared" si="1245"/>
        <v>46803</v>
      </c>
      <c r="B2750" s="135">
        <f t="shared" si="1231"/>
        <v>351.84652649999998</v>
      </c>
      <c r="C2750" s="220">
        <f t="shared" si="1244"/>
        <v>211.57175136897968</v>
      </c>
      <c r="D2750" s="136">
        <f t="shared" si="1232"/>
        <v>6997.15</v>
      </c>
      <c r="E2750" s="137">
        <f t="shared" si="1254"/>
        <v>7036.33</v>
      </c>
      <c r="F2750" s="138">
        <f t="shared" si="1255"/>
        <v>46741</v>
      </c>
      <c r="G2750" s="139">
        <f t="shared" si="1233"/>
        <v>5.5994226220676957E-3</v>
      </c>
      <c r="H2750" s="140">
        <f t="shared" si="1250"/>
        <v>46832</v>
      </c>
      <c r="I2750" s="140">
        <f t="shared" si="1234"/>
        <v>46804</v>
      </c>
      <c r="J2750" s="141">
        <f t="shared" si="1246"/>
        <v>22</v>
      </c>
      <c r="K2750" s="141">
        <f t="shared" si="1256"/>
        <v>22</v>
      </c>
      <c r="L2750" s="8">
        <f t="shared" si="1247"/>
        <v>1.00559942</v>
      </c>
      <c r="M2750" s="142">
        <f t="shared" si="1235"/>
        <v>1.00559942</v>
      </c>
      <c r="N2750" s="142">
        <f t="shared" si="1236"/>
        <v>1.6428647371329619</v>
      </c>
      <c r="O2750" s="135">
        <f t="shared" si="1237"/>
        <v>1.65206382</v>
      </c>
      <c r="P2750" s="135">
        <f t="shared" si="1238"/>
        <v>349.53003576999998</v>
      </c>
      <c r="Q2750" s="190">
        <f t="shared" si="1251"/>
        <v>0</v>
      </c>
      <c r="R2750" s="191">
        <f t="shared" si="1248"/>
        <v>0</v>
      </c>
      <c r="S2750" s="135">
        <f t="shared" si="1239"/>
        <v>0</v>
      </c>
      <c r="T2750" s="145">
        <f t="shared" si="1249"/>
        <v>7.8600000000000003E-2</v>
      </c>
      <c r="U2750" s="143">
        <f t="shared" si="1240"/>
        <v>22</v>
      </c>
      <c r="V2750" s="143">
        <v>252</v>
      </c>
      <c r="W2750" s="142">
        <f t="shared" si="1241"/>
        <v>1.006627444</v>
      </c>
      <c r="X2750" s="135">
        <f t="shared" si="1242"/>
        <v>2.3164907299999999</v>
      </c>
      <c r="Y2750" s="135">
        <f t="shared" si="1243"/>
        <v>0</v>
      </c>
      <c r="Z2750" s="148" t="str">
        <f t="shared" si="1252"/>
        <v>A+J=</v>
      </c>
      <c r="AA2750" s="140">
        <f t="shared" si="1253"/>
        <v>46804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4"/>
      <c r="DX2750" s="1"/>
      <c r="DY2750" s="1"/>
      <c r="DZ2750" s="1"/>
      <c r="EA2750" s="1"/>
      <c r="EB2750" s="1"/>
      <c r="EC2750" s="1"/>
    </row>
    <row r="2751" spans="1:133" ht="15" x14ac:dyDescent="0.2">
      <c r="A2751" s="134">
        <f t="shared" si="1245"/>
        <v>46804</v>
      </c>
      <c r="B2751" s="135">
        <f t="shared" si="1231"/>
        <v>351.84652649999998</v>
      </c>
      <c r="C2751" s="220">
        <f t="shared" si="1244"/>
        <v>211.57175136897968</v>
      </c>
      <c r="D2751" s="136">
        <f t="shared" si="1232"/>
        <v>6997.15</v>
      </c>
      <c r="E2751" s="137">
        <f t="shared" si="1254"/>
        <v>7036.33</v>
      </c>
      <c r="F2751" s="138">
        <f t="shared" si="1255"/>
        <v>46741</v>
      </c>
      <c r="G2751" s="139">
        <f t="shared" si="1233"/>
        <v>5.5994226220676957E-3</v>
      </c>
      <c r="H2751" s="140">
        <f t="shared" si="1250"/>
        <v>46832</v>
      </c>
      <c r="I2751" s="140">
        <f t="shared" si="1234"/>
        <v>46804</v>
      </c>
      <c r="J2751" s="141">
        <f t="shared" si="1246"/>
        <v>22</v>
      </c>
      <c r="K2751" s="141">
        <f t="shared" si="1256"/>
        <v>22</v>
      </c>
      <c r="L2751" s="8">
        <f t="shared" si="1247"/>
        <v>1.00559942</v>
      </c>
      <c r="M2751" s="142">
        <f t="shared" si="1235"/>
        <v>1.00559942</v>
      </c>
      <c r="N2751" s="142">
        <f t="shared" si="1236"/>
        <v>1.6428647371329619</v>
      </c>
      <c r="O2751" s="135">
        <f t="shared" si="1237"/>
        <v>1.65206382</v>
      </c>
      <c r="P2751" s="135">
        <f t="shared" si="1238"/>
        <v>349.53003576999998</v>
      </c>
      <c r="Q2751" s="190">
        <f t="shared" si="1251"/>
        <v>90</v>
      </c>
      <c r="R2751" s="191">
        <f t="shared" si="1248"/>
        <v>5.5759560197144016E-2</v>
      </c>
      <c r="S2751" s="135">
        <f t="shared" si="1239"/>
        <v>19.489641070000001</v>
      </c>
      <c r="T2751" s="145">
        <f t="shared" si="1249"/>
        <v>7.8600000000000003E-2</v>
      </c>
      <c r="U2751" s="143">
        <f t="shared" si="1240"/>
        <v>22</v>
      </c>
      <c r="V2751" s="143">
        <v>252</v>
      </c>
      <c r="W2751" s="142">
        <f t="shared" si="1241"/>
        <v>1.006627444</v>
      </c>
      <c r="X2751" s="135">
        <f t="shared" si="1242"/>
        <v>2.3164907299999999</v>
      </c>
      <c r="Y2751" s="135">
        <f t="shared" si="1243"/>
        <v>21.806131800000003</v>
      </c>
      <c r="Z2751" s="148" t="str">
        <f t="shared" si="1252"/>
        <v>A+J=</v>
      </c>
      <c r="AA2751" s="140">
        <f t="shared" si="1253"/>
        <v>46804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4"/>
      <c r="DX2751" s="1"/>
      <c r="DY2751" s="1"/>
      <c r="DZ2751" s="1"/>
      <c r="EA2751" s="1"/>
      <c r="EB2751" s="1"/>
      <c r="EC2751" s="1"/>
    </row>
    <row r="2752" spans="1:133" ht="15" x14ac:dyDescent="0.2">
      <c r="A2752" s="134">
        <f t="shared" si="1245"/>
        <v>46805</v>
      </c>
      <c r="B2752" s="135">
        <f t="shared" si="1231"/>
        <v>330.24193071000002</v>
      </c>
      <c r="C2752" s="220">
        <f t="shared" si="1244"/>
        <v>199.77460356266792</v>
      </c>
      <c r="D2752" s="136">
        <f t="shared" si="1232"/>
        <v>6997.15</v>
      </c>
      <c r="E2752" s="137">
        <f t="shared" si="1254"/>
        <v>7036.33</v>
      </c>
      <c r="F2752" s="138">
        <f t="shared" si="1255"/>
        <v>46773</v>
      </c>
      <c r="G2752" s="139">
        <f t="shared" si="1233"/>
        <v>5.5994226220676957E-3</v>
      </c>
      <c r="H2752" s="140">
        <f t="shared" si="1250"/>
        <v>46832</v>
      </c>
      <c r="I2752" s="140">
        <f t="shared" si="1234"/>
        <v>46832</v>
      </c>
      <c r="J2752" s="141">
        <f t="shared" si="1246"/>
        <v>18</v>
      </c>
      <c r="K2752" s="141">
        <f t="shared" si="1256"/>
        <v>1</v>
      </c>
      <c r="L2752" s="8">
        <f t="shared" si="1247"/>
        <v>1.0003102500000001</v>
      </c>
      <c r="M2752" s="142">
        <f t="shared" si="1235"/>
        <v>1.00559942</v>
      </c>
      <c r="N2752" s="142">
        <f t="shared" si="1236"/>
        <v>1.652063826799359</v>
      </c>
      <c r="O2752" s="135">
        <f t="shared" si="1237"/>
        <v>1.65257637</v>
      </c>
      <c r="P2752" s="135">
        <f t="shared" si="1238"/>
        <v>330.14278917000001</v>
      </c>
      <c r="Q2752" s="190">
        <f t="shared" si="1251"/>
        <v>0</v>
      </c>
      <c r="R2752" s="191">
        <f t="shared" si="1248"/>
        <v>0</v>
      </c>
      <c r="S2752" s="135">
        <f t="shared" si="1239"/>
        <v>0</v>
      </c>
      <c r="T2752" s="145">
        <f t="shared" si="1249"/>
        <v>7.8600000000000003E-2</v>
      </c>
      <c r="U2752" s="143">
        <f t="shared" si="1240"/>
        <v>1</v>
      </c>
      <c r="V2752" s="143">
        <v>252</v>
      </c>
      <c r="W2752" s="142">
        <f t="shared" si="1241"/>
        <v>1.0003002990000001</v>
      </c>
      <c r="X2752" s="135">
        <f t="shared" si="1242"/>
        <v>9.914154E-2</v>
      </c>
      <c r="Y2752" s="135">
        <f t="shared" si="1243"/>
        <v>0</v>
      </c>
      <c r="Z2752" s="148" t="str">
        <f t="shared" si="1252"/>
        <v>A+J=</v>
      </c>
      <c r="AA2752" s="140">
        <f t="shared" si="1253"/>
        <v>46832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4"/>
      <c r="DX2752" s="1"/>
      <c r="DY2752" s="1"/>
      <c r="DZ2752" s="1"/>
      <c r="EA2752" s="1"/>
      <c r="EB2752" s="1"/>
      <c r="EC2752" s="1"/>
    </row>
    <row r="2753" spans="1:133" ht="15" x14ac:dyDescent="0.2">
      <c r="A2753" s="134">
        <f t="shared" si="1245"/>
        <v>46806</v>
      </c>
      <c r="B2753" s="135">
        <f t="shared" si="1231"/>
        <v>330.44359560999999</v>
      </c>
      <c r="C2753" s="220">
        <f t="shared" si="1244"/>
        <v>199.77460356266792</v>
      </c>
      <c r="D2753" s="136">
        <f t="shared" si="1232"/>
        <v>6997.15</v>
      </c>
      <c r="E2753" s="137">
        <f t="shared" si="1254"/>
        <v>7036.33</v>
      </c>
      <c r="F2753" s="138">
        <f t="shared" si="1255"/>
        <v>46773</v>
      </c>
      <c r="G2753" s="139">
        <f t="shared" si="1233"/>
        <v>5.5994226220676957E-3</v>
      </c>
      <c r="H2753" s="140">
        <f t="shared" si="1250"/>
        <v>46832</v>
      </c>
      <c r="I2753" s="140">
        <f t="shared" si="1234"/>
        <v>46832</v>
      </c>
      <c r="J2753" s="141">
        <f t="shared" si="1246"/>
        <v>18</v>
      </c>
      <c r="K2753" s="141">
        <f t="shared" si="1256"/>
        <v>2</v>
      </c>
      <c r="L2753" s="8">
        <f t="shared" si="1247"/>
        <v>1.0006206099999999</v>
      </c>
      <c r="M2753" s="142">
        <f t="shared" si="1235"/>
        <v>1.00559942</v>
      </c>
      <c r="N2753" s="142">
        <f t="shared" si="1236"/>
        <v>1.652063826799359</v>
      </c>
      <c r="O2753" s="135">
        <f t="shared" si="1237"/>
        <v>1.65308911</v>
      </c>
      <c r="P2753" s="135">
        <f t="shared" si="1238"/>
        <v>330.24522159999998</v>
      </c>
      <c r="Q2753" s="190">
        <f t="shared" si="1251"/>
        <v>0</v>
      </c>
      <c r="R2753" s="191">
        <f t="shared" si="1248"/>
        <v>0</v>
      </c>
      <c r="S2753" s="135">
        <f t="shared" si="1239"/>
        <v>0</v>
      </c>
      <c r="T2753" s="145">
        <f t="shared" si="1249"/>
        <v>7.8600000000000003E-2</v>
      </c>
      <c r="U2753" s="143">
        <f t="shared" si="1240"/>
        <v>2</v>
      </c>
      <c r="V2753" s="143">
        <v>252</v>
      </c>
      <c r="W2753" s="142">
        <f t="shared" si="1241"/>
        <v>1.0006006869999999</v>
      </c>
      <c r="X2753" s="135">
        <f t="shared" si="1242"/>
        <v>0.19837400999999999</v>
      </c>
      <c r="Y2753" s="135">
        <f t="shared" si="1243"/>
        <v>0</v>
      </c>
      <c r="Z2753" s="148" t="str">
        <f t="shared" si="1252"/>
        <v>A+J=</v>
      </c>
      <c r="AA2753" s="140">
        <f t="shared" si="1253"/>
        <v>46832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4"/>
      <c r="DX2753" s="1"/>
      <c r="DY2753" s="1"/>
      <c r="DZ2753" s="1"/>
      <c r="EA2753" s="1"/>
      <c r="EB2753" s="1"/>
      <c r="EC2753" s="1"/>
    </row>
    <row r="2754" spans="1:133" ht="15" x14ac:dyDescent="0.2">
      <c r="A2754" s="134">
        <f t="shared" si="1245"/>
        <v>46807</v>
      </c>
      <c r="B2754" s="135">
        <f t="shared" si="1231"/>
        <v>330.64538009</v>
      </c>
      <c r="C2754" s="220">
        <f t="shared" si="1244"/>
        <v>199.77460356266792</v>
      </c>
      <c r="D2754" s="136">
        <f t="shared" si="1232"/>
        <v>6997.15</v>
      </c>
      <c r="E2754" s="137">
        <f t="shared" si="1254"/>
        <v>7036.33</v>
      </c>
      <c r="F2754" s="138">
        <f t="shared" si="1255"/>
        <v>46773</v>
      </c>
      <c r="G2754" s="139">
        <f t="shared" si="1233"/>
        <v>5.5994226220676957E-3</v>
      </c>
      <c r="H2754" s="140">
        <f t="shared" si="1250"/>
        <v>46832</v>
      </c>
      <c r="I2754" s="140">
        <f t="shared" si="1234"/>
        <v>46832</v>
      </c>
      <c r="J2754" s="141">
        <f t="shared" si="1246"/>
        <v>18</v>
      </c>
      <c r="K2754" s="141">
        <f t="shared" si="1256"/>
        <v>3</v>
      </c>
      <c r="L2754" s="8">
        <f t="shared" si="1247"/>
        <v>1.0009310600000001</v>
      </c>
      <c r="M2754" s="142">
        <f t="shared" si="1235"/>
        <v>1.00559942</v>
      </c>
      <c r="N2754" s="142">
        <f t="shared" si="1236"/>
        <v>1.652063826799359</v>
      </c>
      <c r="O2754" s="135">
        <f t="shared" si="1237"/>
        <v>1.6536019900000001</v>
      </c>
      <c r="P2754" s="135">
        <f t="shared" si="1238"/>
        <v>330.34768200000002</v>
      </c>
      <c r="Q2754" s="190">
        <f t="shared" si="1251"/>
        <v>0</v>
      </c>
      <c r="R2754" s="191">
        <f t="shared" si="1248"/>
        <v>0</v>
      </c>
      <c r="S2754" s="135">
        <f t="shared" si="1239"/>
        <v>0</v>
      </c>
      <c r="T2754" s="145">
        <f t="shared" si="1249"/>
        <v>7.8600000000000003E-2</v>
      </c>
      <c r="U2754" s="143">
        <f t="shared" si="1240"/>
        <v>3</v>
      </c>
      <c r="V2754" s="143">
        <v>252</v>
      </c>
      <c r="W2754" s="142">
        <f t="shared" si="1241"/>
        <v>1.000901166</v>
      </c>
      <c r="X2754" s="135">
        <f t="shared" si="1242"/>
        <v>0.29769809000000003</v>
      </c>
      <c r="Y2754" s="135">
        <f t="shared" si="1243"/>
        <v>0</v>
      </c>
      <c r="Z2754" s="148" t="str">
        <f t="shared" si="1252"/>
        <v>A+J=</v>
      </c>
      <c r="AA2754" s="140">
        <f t="shared" si="1253"/>
        <v>46832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4"/>
      <c r="DX2754" s="1"/>
      <c r="DY2754" s="1"/>
      <c r="DZ2754" s="1"/>
      <c r="EA2754" s="1"/>
      <c r="EB2754" s="1"/>
      <c r="EC2754" s="1"/>
    </row>
    <row r="2755" spans="1:133" ht="15" x14ac:dyDescent="0.2">
      <c r="A2755" s="134">
        <f t="shared" si="1245"/>
        <v>46808</v>
      </c>
      <c r="B2755" s="135">
        <f t="shared" si="1231"/>
        <v>330.84729023</v>
      </c>
      <c r="C2755" s="220">
        <f t="shared" si="1244"/>
        <v>199.77460356266792</v>
      </c>
      <c r="D2755" s="136">
        <f t="shared" si="1232"/>
        <v>6997.15</v>
      </c>
      <c r="E2755" s="137">
        <f t="shared" si="1254"/>
        <v>7036.33</v>
      </c>
      <c r="F2755" s="138">
        <f t="shared" si="1255"/>
        <v>46773</v>
      </c>
      <c r="G2755" s="139">
        <f t="shared" si="1233"/>
        <v>5.5994226220676957E-3</v>
      </c>
      <c r="H2755" s="140">
        <f t="shared" si="1250"/>
        <v>46832</v>
      </c>
      <c r="I2755" s="140">
        <f t="shared" si="1234"/>
        <v>46832</v>
      </c>
      <c r="J2755" s="141">
        <f t="shared" si="1246"/>
        <v>18</v>
      </c>
      <c r="K2755" s="141">
        <f t="shared" si="1256"/>
        <v>4</v>
      </c>
      <c r="L2755" s="8">
        <f t="shared" si="1247"/>
        <v>1.0012416099999999</v>
      </c>
      <c r="M2755" s="142">
        <f t="shared" si="1235"/>
        <v>1.00559942</v>
      </c>
      <c r="N2755" s="142">
        <f t="shared" si="1236"/>
        <v>1.652063826799359</v>
      </c>
      <c r="O2755" s="135">
        <f t="shared" si="1237"/>
        <v>1.65411504</v>
      </c>
      <c r="P2755" s="135">
        <f t="shared" si="1238"/>
        <v>330.45017636</v>
      </c>
      <c r="Q2755" s="190">
        <f t="shared" si="1251"/>
        <v>0</v>
      </c>
      <c r="R2755" s="191">
        <f t="shared" si="1248"/>
        <v>0</v>
      </c>
      <c r="S2755" s="135">
        <f t="shared" si="1239"/>
        <v>0</v>
      </c>
      <c r="T2755" s="145">
        <f t="shared" si="1249"/>
        <v>7.8600000000000003E-2</v>
      </c>
      <c r="U2755" s="143">
        <f t="shared" si="1240"/>
        <v>4</v>
      </c>
      <c r="V2755" s="143">
        <v>252</v>
      </c>
      <c r="W2755" s="142">
        <f t="shared" si="1241"/>
        <v>1.0012017360000001</v>
      </c>
      <c r="X2755" s="135">
        <f t="shared" si="1242"/>
        <v>0.39711386999999998</v>
      </c>
      <c r="Y2755" s="135">
        <f t="shared" si="1243"/>
        <v>0</v>
      </c>
      <c r="Z2755" s="148" t="str">
        <f t="shared" si="1252"/>
        <v>A+J=</v>
      </c>
      <c r="AA2755" s="140">
        <f t="shared" si="1253"/>
        <v>46832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4"/>
      <c r="DX2755" s="1"/>
      <c r="DY2755" s="1"/>
      <c r="DZ2755" s="1"/>
      <c r="EA2755" s="1"/>
      <c r="EB2755" s="1"/>
      <c r="EC2755" s="1"/>
    </row>
    <row r="2756" spans="1:133" ht="15" x14ac:dyDescent="0.2">
      <c r="A2756" s="134">
        <f t="shared" si="1245"/>
        <v>46809</v>
      </c>
      <c r="B2756" s="135">
        <f t="shared" si="1231"/>
        <v>331.04932339999999</v>
      </c>
      <c r="C2756" s="220">
        <f t="shared" si="1244"/>
        <v>199.77460356266792</v>
      </c>
      <c r="D2756" s="136">
        <f t="shared" si="1232"/>
        <v>6997.15</v>
      </c>
      <c r="E2756" s="137">
        <f t="shared" si="1254"/>
        <v>7036.33</v>
      </c>
      <c r="F2756" s="138">
        <f t="shared" si="1255"/>
        <v>46773</v>
      </c>
      <c r="G2756" s="139">
        <f t="shared" si="1233"/>
        <v>5.5994226220676957E-3</v>
      </c>
      <c r="H2756" s="140">
        <f t="shared" si="1250"/>
        <v>46832</v>
      </c>
      <c r="I2756" s="140">
        <f t="shared" si="1234"/>
        <v>46832</v>
      </c>
      <c r="J2756" s="141">
        <f t="shared" si="1246"/>
        <v>18</v>
      </c>
      <c r="K2756" s="141">
        <f t="shared" si="1256"/>
        <v>5</v>
      </c>
      <c r="L2756" s="8">
        <f t="shared" si="1247"/>
        <v>1.00155226</v>
      </c>
      <c r="M2756" s="142">
        <f t="shared" si="1235"/>
        <v>1.00559942</v>
      </c>
      <c r="N2756" s="142">
        <f t="shared" si="1236"/>
        <v>1.652063826799359</v>
      </c>
      <c r="O2756" s="135">
        <f t="shared" si="1237"/>
        <v>1.65462825</v>
      </c>
      <c r="P2756" s="135">
        <f t="shared" si="1238"/>
        <v>330.55270267999998</v>
      </c>
      <c r="Q2756" s="190">
        <f t="shared" si="1251"/>
        <v>0</v>
      </c>
      <c r="R2756" s="191">
        <f t="shared" si="1248"/>
        <v>0</v>
      </c>
      <c r="S2756" s="135">
        <f t="shared" si="1239"/>
        <v>0</v>
      </c>
      <c r="T2756" s="145">
        <f t="shared" si="1249"/>
        <v>7.8600000000000003E-2</v>
      </c>
      <c r="U2756" s="143">
        <f t="shared" si="1240"/>
        <v>5</v>
      </c>
      <c r="V2756" s="143">
        <v>252</v>
      </c>
      <c r="W2756" s="142">
        <f t="shared" si="1241"/>
        <v>1.0015023949999999</v>
      </c>
      <c r="X2756" s="135">
        <f t="shared" si="1242"/>
        <v>0.49662072000000002</v>
      </c>
      <c r="Y2756" s="135">
        <f t="shared" si="1243"/>
        <v>0</v>
      </c>
      <c r="Z2756" s="148" t="str">
        <f t="shared" si="1252"/>
        <v>A+J=</v>
      </c>
      <c r="AA2756" s="140">
        <f t="shared" si="1253"/>
        <v>46832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4"/>
      <c r="DX2756" s="1"/>
      <c r="DY2756" s="1"/>
      <c r="DZ2756" s="1"/>
      <c r="EA2756" s="1"/>
      <c r="EB2756" s="1"/>
      <c r="EC2756" s="1"/>
    </row>
    <row r="2757" spans="1:133" ht="15" x14ac:dyDescent="0.2">
      <c r="A2757" s="134">
        <f t="shared" si="1245"/>
        <v>46810</v>
      </c>
      <c r="B2757" s="135">
        <f t="shared" si="1231"/>
        <v>331.04932339999999</v>
      </c>
      <c r="C2757" s="220">
        <f t="shared" si="1244"/>
        <v>199.77460356266792</v>
      </c>
      <c r="D2757" s="136">
        <f t="shared" si="1232"/>
        <v>6997.15</v>
      </c>
      <c r="E2757" s="137">
        <f t="shared" si="1254"/>
        <v>7036.33</v>
      </c>
      <c r="F2757" s="138">
        <f t="shared" si="1255"/>
        <v>46773</v>
      </c>
      <c r="G2757" s="139">
        <f t="shared" si="1233"/>
        <v>5.5994226220676957E-3</v>
      </c>
      <c r="H2757" s="140">
        <f t="shared" si="1250"/>
        <v>46832</v>
      </c>
      <c r="I2757" s="140">
        <f t="shared" si="1234"/>
        <v>46832</v>
      </c>
      <c r="J2757" s="141">
        <f t="shared" si="1246"/>
        <v>18</v>
      </c>
      <c r="K2757" s="141">
        <f t="shared" si="1256"/>
        <v>5</v>
      </c>
      <c r="L2757" s="8">
        <f t="shared" si="1247"/>
        <v>1.00155226</v>
      </c>
      <c r="M2757" s="142">
        <f t="shared" si="1235"/>
        <v>1.00559942</v>
      </c>
      <c r="N2757" s="142">
        <f t="shared" si="1236"/>
        <v>1.652063826799359</v>
      </c>
      <c r="O2757" s="135">
        <f t="shared" si="1237"/>
        <v>1.65462825</v>
      </c>
      <c r="P2757" s="135">
        <f t="shared" si="1238"/>
        <v>330.55270267999998</v>
      </c>
      <c r="Q2757" s="190">
        <f t="shared" si="1251"/>
        <v>0</v>
      </c>
      <c r="R2757" s="191">
        <f t="shared" si="1248"/>
        <v>0</v>
      </c>
      <c r="S2757" s="135">
        <f t="shared" si="1239"/>
        <v>0</v>
      </c>
      <c r="T2757" s="145">
        <f t="shared" si="1249"/>
        <v>7.8600000000000003E-2</v>
      </c>
      <c r="U2757" s="143">
        <f t="shared" si="1240"/>
        <v>5</v>
      </c>
      <c r="V2757" s="143">
        <v>252</v>
      </c>
      <c r="W2757" s="142">
        <f t="shared" si="1241"/>
        <v>1.0015023949999999</v>
      </c>
      <c r="X2757" s="135">
        <f t="shared" si="1242"/>
        <v>0.49662072000000002</v>
      </c>
      <c r="Y2757" s="135">
        <f t="shared" si="1243"/>
        <v>0</v>
      </c>
      <c r="Z2757" s="148" t="str">
        <f t="shared" si="1252"/>
        <v>A+J=</v>
      </c>
      <c r="AA2757" s="140">
        <f t="shared" si="1253"/>
        <v>46832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4"/>
      <c r="DX2757" s="1"/>
      <c r="DY2757" s="1"/>
      <c r="DZ2757" s="1"/>
      <c r="EA2757" s="1"/>
      <c r="EB2757" s="1"/>
      <c r="EC2757" s="1"/>
    </row>
    <row r="2758" spans="1:133" ht="15" x14ac:dyDescent="0.2">
      <c r="A2758" s="134">
        <f t="shared" si="1245"/>
        <v>46811</v>
      </c>
      <c r="B2758" s="135">
        <f t="shared" si="1231"/>
        <v>331.04932339999999</v>
      </c>
      <c r="C2758" s="220">
        <f t="shared" si="1244"/>
        <v>199.77460356266792</v>
      </c>
      <c r="D2758" s="136">
        <f t="shared" si="1232"/>
        <v>6997.15</v>
      </c>
      <c r="E2758" s="137">
        <f t="shared" si="1254"/>
        <v>7036.33</v>
      </c>
      <c r="F2758" s="138">
        <f t="shared" si="1255"/>
        <v>46773</v>
      </c>
      <c r="G2758" s="139">
        <f t="shared" si="1233"/>
        <v>5.5994226220676957E-3</v>
      </c>
      <c r="H2758" s="140">
        <f t="shared" si="1250"/>
        <v>46832</v>
      </c>
      <c r="I2758" s="140">
        <f t="shared" si="1234"/>
        <v>46832</v>
      </c>
      <c r="J2758" s="141">
        <f t="shared" si="1246"/>
        <v>18</v>
      </c>
      <c r="K2758" s="141">
        <f t="shared" si="1256"/>
        <v>5</v>
      </c>
      <c r="L2758" s="8">
        <f t="shared" si="1247"/>
        <v>1.00155226</v>
      </c>
      <c r="M2758" s="142">
        <f t="shared" si="1235"/>
        <v>1.00559942</v>
      </c>
      <c r="N2758" s="142">
        <f t="shared" si="1236"/>
        <v>1.652063826799359</v>
      </c>
      <c r="O2758" s="135">
        <f t="shared" si="1237"/>
        <v>1.65462825</v>
      </c>
      <c r="P2758" s="135">
        <f t="shared" si="1238"/>
        <v>330.55270267999998</v>
      </c>
      <c r="Q2758" s="190">
        <f t="shared" si="1251"/>
        <v>0</v>
      </c>
      <c r="R2758" s="191">
        <f t="shared" si="1248"/>
        <v>0</v>
      </c>
      <c r="S2758" s="135">
        <f t="shared" si="1239"/>
        <v>0</v>
      </c>
      <c r="T2758" s="145">
        <f t="shared" si="1249"/>
        <v>7.8600000000000003E-2</v>
      </c>
      <c r="U2758" s="143">
        <f t="shared" si="1240"/>
        <v>5</v>
      </c>
      <c r="V2758" s="143">
        <v>252</v>
      </c>
      <c r="W2758" s="142">
        <f t="shared" si="1241"/>
        <v>1.0015023949999999</v>
      </c>
      <c r="X2758" s="135">
        <f t="shared" si="1242"/>
        <v>0.49662072000000002</v>
      </c>
      <c r="Y2758" s="135">
        <f t="shared" si="1243"/>
        <v>0</v>
      </c>
      <c r="Z2758" s="148" t="str">
        <f t="shared" si="1252"/>
        <v>A+J=</v>
      </c>
      <c r="AA2758" s="140">
        <f t="shared" si="1253"/>
        <v>46832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4"/>
      <c r="DX2758" s="1"/>
      <c r="DY2758" s="1"/>
      <c r="DZ2758" s="1"/>
      <c r="EA2758" s="1"/>
      <c r="EB2758" s="1"/>
      <c r="EC2758" s="1"/>
    </row>
    <row r="2759" spans="1:133" ht="15" x14ac:dyDescent="0.2">
      <c r="A2759" s="134">
        <f t="shared" si="1245"/>
        <v>46812</v>
      </c>
      <c r="B2759" s="135">
        <f t="shared" ref="B2759:B2822" si="1257">(P2759+X2759)</f>
        <v>331.04932339999999</v>
      </c>
      <c r="C2759" s="220">
        <f t="shared" si="1244"/>
        <v>199.77460356266792</v>
      </c>
      <c r="D2759" s="136">
        <f t="shared" ref="D2759:D2822" si="1258">IF(E2759=E2758,D2758,E2758)</f>
        <v>6997.15</v>
      </c>
      <c r="E2759" s="137">
        <f t="shared" si="1254"/>
        <v>7036.33</v>
      </c>
      <c r="F2759" s="138">
        <f t="shared" si="1255"/>
        <v>46773</v>
      </c>
      <c r="G2759" s="139">
        <f t="shared" ref="G2759:G2822" si="1259">(E2759/D2759)-1</f>
        <v>5.5994226220676957E-3</v>
      </c>
      <c r="H2759" s="140">
        <f t="shared" si="1250"/>
        <v>46832</v>
      </c>
      <c r="I2759" s="140">
        <f t="shared" ref="I2759:I2822" si="1260">IF(A2759&gt;I2758,H2759,I2758)</f>
        <v>46832</v>
      </c>
      <c r="J2759" s="141">
        <f t="shared" si="1246"/>
        <v>18</v>
      </c>
      <c r="K2759" s="141">
        <f t="shared" si="1256"/>
        <v>5</v>
      </c>
      <c r="L2759" s="8">
        <f t="shared" si="1247"/>
        <v>1.00155226</v>
      </c>
      <c r="M2759" s="142">
        <f t="shared" ref="M2759:M2822" si="1261">IF(I2759&gt;I2758,L2758,M2758)</f>
        <v>1.00559942</v>
      </c>
      <c r="N2759" s="142">
        <f t="shared" ref="N2759:N2822" si="1262">IF(I2759&gt;I2758,N2758*M2759,N2758)</f>
        <v>1.652063826799359</v>
      </c>
      <c r="O2759" s="135">
        <f t="shared" ref="O2759:O2822" si="1263">TRUNC(TRUNC((L2759*N2759),15),8)</f>
        <v>1.65462825</v>
      </c>
      <c r="P2759" s="135">
        <f t="shared" ref="P2759:P2822" si="1264">TRUNC(C2759*O2759,8)</f>
        <v>330.55270267999998</v>
      </c>
      <c r="Q2759" s="190">
        <f t="shared" si="1251"/>
        <v>0</v>
      </c>
      <c r="R2759" s="191">
        <f t="shared" si="1248"/>
        <v>0</v>
      </c>
      <c r="S2759" s="135">
        <f t="shared" ref="S2759:S2822" si="1265">IF(R2759&gt;0,TRUNC(R2759*P2759,8),0)</f>
        <v>0</v>
      </c>
      <c r="T2759" s="145">
        <f t="shared" si="1249"/>
        <v>7.8600000000000003E-2</v>
      </c>
      <c r="U2759" s="143">
        <f t="shared" ref="U2759:U2822" si="1266">IF(Q2758&gt;0,1,IF(K2759=K2758,U2758,U2758+1))</f>
        <v>5</v>
      </c>
      <c r="V2759" s="143">
        <v>252</v>
      </c>
      <c r="W2759" s="142">
        <f t="shared" ref="W2759:W2822" si="1267">ROUND((1+T2759)^TRUNC((U2759/V2759),9),9)</f>
        <v>1.0015023949999999</v>
      </c>
      <c r="X2759" s="135">
        <f t="shared" ref="X2759:X2822" si="1268">TRUNC((P2759*(W2759-1)),8)</f>
        <v>0.49662072000000002</v>
      </c>
      <c r="Y2759" s="135">
        <f t="shared" ref="Y2759:Y2822" si="1269">IF(Q2759&gt;0,S2759+X2759,0)</f>
        <v>0</v>
      </c>
      <c r="Z2759" s="148" t="str">
        <f t="shared" si="1252"/>
        <v>A+J=</v>
      </c>
      <c r="AA2759" s="140">
        <f t="shared" si="1253"/>
        <v>46832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4"/>
      <c r="DX2759" s="1"/>
      <c r="DY2759" s="1"/>
      <c r="DZ2759" s="1"/>
      <c r="EA2759" s="1"/>
      <c r="EB2759" s="1"/>
      <c r="EC2759" s="1"/>
    </row>
    <row r="2760" spans="1:133" ht="15" x14ac:dyDescent="0.2">
      <c r="A2760" s="134">
        <f t="shared" si="1245"/>
        <v>46813</v>
      </c>
      <c r="B2760" s="135">
        <f t="shared" si="1257"/>
        <v>331.04932339999999</v>
      </c>
      <c r="C2760" s="220">
        <f t="shared" si="1244"/>
        <v>199.77460356266792</v>
      </c>
      <c r="D2760" s="136">
        <f t="shared" si="1258"/>
        <v>6997.15</v>
      </c>
      <c r="E2760" s="137">
        <f t="shared" si="1254"/>
        <v>7036.33</v>
      </c>
      <c r="F2760" s="138">
        <f t="shared" si="1255"/>
        <v>46773</v>
      </c>
      <c r="G2760" s="139">
        <f t="shared" si="1259"/>
        <v>5.5994226220676957E-3</v>
      </c>
      <c r="H2760" s="140">
        <f t="shared" si="1250"/>
        <v>46832</v>
      </c>
      <c r="I2760" s="140">
        <f t="shared" si="1260"/>
        <v>46832</v>
      </c>
      <c r="J2760" s="141">
        <f t="shared" si="1246"/>
        <v>18</v>
      </c>
      <c r="K2760" s="141">
        <f t="shared" si="1256"/>
        <v>5</v>
      </c>
      <c r="L2760" s="8">
        <f t="shared" si="1247"/>
        <v>1.00155226</v>
      </c>
      <c r="M2760" s="142">
        <f t="shared" si="1261"/>
        <v>1.00559942</v>
      </c>
      <c r="N2760" s="142">
        <f t="shared" si="1262"/>
        <v>1.652063826799359</v>
      </c>
      <c r="O2760" s="135">
        <f t="shared" si="1263"/>
        <v>1.65462825</v>
      </c>
      <c r="P2760" s="135">
        <f t="shared" si="1264"/>
        <v>330.55270267999998</v>
      </c>
      <c r="Q2760" s="190">
        <f t="shared" si="1251"/>
        <v>0</v>
      </c>
      <c r="R2760" s="191">
        <f t="shared" si="1248"/>
        <v>0</v>
      </c>
      <c r="S2760" s="135">
        <f t="shared" si="1265"/>
        <v>0</v>
      </c>
      <c r="T2760" s="145">
        <f t="shared" si="1249"/>
        <v>7.8600000000000003E-2</v>
      </c>
      <c r="U2760" s="143">
        <f t="shared" si="1266"/>
        <v>5</v>
      </c>
      <c r="V2760" s="143">
        <v>252</v>
      </c>
      <c r="W2760" s="142">
        <f t="shared" si="1267"/>
        <v>1.0015023949999999</v>
      </c>
      <c r="X2760" s="135">
        <f t="shared" si="1268"/>
        <v>0.49662072000000002</v>
      </c>
      <c r="Y2760" s="135">
        <f t="shared" si="1269"/>
        <v>0</v>
      </c>
      <c r="Z2760" s="148" t="str">
        <f t="shared" si="1252"/>
        <v>A+J=</v>
      </c>
      <c r="AA2760" s="140">
        <f t="shared" si="1253"/>
        <v>46832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4"/>
      <c r="DX2760" s="1"/>
      <c r="DY2760" s="1"/>
      <c r="DZ2760" s="1"/>
      <c r="EA2760" s="1"/>
      <c r="EB2760" s="1"/>
      <c r="EC2760" s="1"/>
    </row>
    <row r="2761" spans="1:133" ht="15" x14ac:dyDescent="0.2">
      <c r="A2761" s="134">
        <f t="shared" si="1245"/>
        <v>46814</v>
      </c>
      <c r="B2761" s="135">
        <f t="shared" si="1257"/>
        <v>331.25148034999995</v>
      </c>
      <c r="C2761" s="220">
        <f t="shared" ref="C2761:C2824" si="1270">C2760-(S2760/O2760)</f>
        <v>199.77460356266792</v>
      </c>
      <c r="D2761" s="136">
        <f t="shared" si="1258"/>
        <v>6997.15</v>
      </c>
      <c r="E2761" s="137">
        <f t="shared" si="1254"/>
        <v>7036.33</v>
      </c>
      <c r="F2761" s="138">
        <f t="shared" si="1255"/>
        <v>46773</v>
      </c>
      <c r="G2761" s="139">
        <f t="shared" si="1259"/>
        <v>5.5994226220676957E-3</v>
      </c>
      <c r="H2761" s="140">
        <f t="shared" si="1250"/>
        <v>46832</v>
      </c>
      <c r="I2761" s="140">
        <f t="shared" si="1260"/>
        <v>46832</v>
      </c>
      <c r="J2761" s="141">
        <f t="shared" si="1246"/>
        <v>18</v>
      </c>
      <c r="K2761" s="141">
        <f t="shared" si="1256"/>
        <v>6</v>
      </c>
      <c r="L2761" s="8">
        <f t="shared" si="1247"/>
        <v>1.0018629999999999</v>
      </c>
      <c r="M2761" s="142">
        <f t="shared" si="1261"/>
        <v>1.00559942</v>
      </c>
      <c r="N2761" s="142">
        <f t="shared" si="1262"/>
        <v>1.652063826799359</v>
      </c>
      <c r="O2761" s="135">
        <f t="shared" si="1263"/>
        <v>1.65514162</v>
      </c>
      <c r="P2761" s="135">
        <f t="shared" si="1264"/>
        <v>330.65526096999997</v>
      </c>
      <c r="Q2761" s="190">
        <f t="shared" si="1251"/>
        <v>0</v>
      </c>
      <c r="R2761" s="191">
        <f t="shared" si="1248"/>
        <v>0</v>
      </c>
      <c r="S2761" s="135">
        <f t="shared" si="1265"/>
        <v>0</v>
      </c>
      <c r="T2761" s="145">
        <f t="shared" si="1249"/>
        <v>7.8600000000000003E-2</v>
      </c>
      <c r="U2761" s="143">
        <f t="shared" si="1266"/>
        <v>6</v>
      </c>
      <c r="V2761" s="143">
        <v>252</v>
      </c>
      <c r="W2761" s="142">
        <f t="shared" si="1267"/>
        <v>1.001803145</v>
      </c>
      <c r="X2761" s="135">
        <f t="shared" si="1268"/>
        <v>0.59621937999999997</v>
      </c>
      <c r="Y2761" s="135">
        <f t="shared" si="1269"/>
        <v>0</v>
      </c>
      <c r="Z2761" s="148" t="str">
        <f t="shared" si="1252"/>
        <v>A+J=</v>
      </c>
      <c r="AA2761" s="140">
        <f t="shared" si="1253"/>
        <v>46832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4"/>
      <c r="DX2761" s="1"/>
      <c r="DY2761" s="1"/>
      <c r="DZ2761" s="1"/>
      <c r="EA2761" s="1"/>
      <c r="EB2761" s="1"/>
      <c r="EC2761" s="1"/>
    </row>
    <row r="2762" spans="1:133" ht="15" x14ac:dyDescent="0.2">
      <c r="A2762" s="134">
        <f t="shared" si="1245"/>
        <v>46815</v>
      </c>
      <c r="B2762" s="135">
        <f t="shared" si="1257"/>
        <v>331.45375676999998</v>
      </c>
      <c r="C2762" s="220">
        <f t="shared" si="1270"/>
        <v>199.77460356266792</v>
      </c>
      <c r="D2762" s="136">
        <f t="shared" si="1258"/>
        <v>6997.15</v>
      </c>
      <c r="E2762" s="137">
        <f t="shared" si="1254"/>
        <v>7036.33</v>
      </c>
      <c r="F2762" s="138">
        <f t="shared" si="1255"/>
        <v>46773</v>
      </c>
      <c r="G2762" s="139">
        <f t="shared" si="1259"/>
        <v>5.5994226220676957E-3</v>
      </c>
      <c r="H2762" s="140">
        <f t="shared" si="1250"/>
        <v>46832</v>
      </c>
      <c r="I2762" s="140">
        <f t="shared" si="1260"/>
        <v>46832</v>
      </c>
      <c r="J2762" s="141">
        <f t="shared" si="1246"/>
        <v>18</v>
      </c>
      <c r="K2762" s="141">
        <f t="shared" si="1256"/>
        <v>7</v>
      </c>
      <c r="L2762" s="8">
        <f t="shared" si="1247"/>
        <v>1.00217383</v>
      </c>
      <c r="M2762" s="142">
        <f t="shared" si="1261"/>
        <v>1.00559942</v>
      </c>
      <c r="N2762" s="142">
        <f t="shared" si="1262"/>
        <v>1.652063826799359</v>
      </c>
      <c r="O2762" s="135">
        <f t="shared" si="1263"/>
        <v>1.65565513</v>
      </c>
      <c r="P2762" s="135">
        <f t="shared" si="1264"/>
        <v>330.75784722999998</v>
      </c>
      <c r="Q2762" s="190">
        <f t="shared" si="1251"/>
        <v>0</v>
      </c>
      <c r="R2762" s="191">
        <f t="shared" si="1248"/>
        <v>0</v>
      </c>
      <c r="S2762" s="135">
        <f t="shared" si="1265"/>
        <v>0</v>
      </c>
      <c r="T2762" s="145">
        <f t="shared" si="1249"/>
        <v>7.8600000000000003E-2</v>
      </c>
      <c r="U2762" s="143">
        <f t="shared" si="1266"/>
        <v>7</v>
      </c>
      <c r="V2762" s="143">
        <v>252</v>
      </c>
      <c r="W2762" s="142">
        <f t="shared" si="1267"/>
        <v>1.002103985</v>
      </c>
      <c r="X2762" s="135">
        <f t="shared" si="1268"/>
        <v>0.69590954000000005</v>
      </c>
      <c r="Y2762" s="135">
        <f t="shared" si="1269"/>
        <v>0</v>
      </c>
      <c r="Z2762" s="148" t="str">
        <f t="shared" si="1252"/>
        <v>A+J=</v>
      </c>
      <c r="AA2762" s="140">
        <f t="shared" si="1253"/>
        <v>46832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4"/>
      <c r="DX2762" s="1"/>
      <c r="DY2762" s="1"/>
      <c r="DZ2762" s="1"/>
      <c r="EA2762" s="1"/>
      <c r="EB2762" s="1"/>
      <c r="EC2762" s="1"/>
    </row>
    <row r="2763" spans="1:133" ht="15" x14ac:dyDescent="0.2">
      <c r="A2763" s="134">
        <f t="shared" ref="A2763:A2826" si="1271">(A2762+1)</f>
        <v>46816</v>
      </c>
      <c r="B2763" s="135">
        <f t="shared" si="1257"/>
        <v>331.65616107</v>
      </c>
      <c r="C2763" s="220">
        <f t="shared" si="1270"/>
        <v>199.77460356266792</v>
      </c>
      <c r="D2763" s="136">
        <f t="shared" si="1258"/>
        <v>6997.15</v>
      </c>
      <c r="E2763" s="137">
        <f t="shared" si="1254"/>
        <v>7036.33</v>
      </c>
      <c r="F2763" s="138">
        <f t="shared" si="1255"/>
        <v>46773</v>
      </c>
      <c r="G2763" s="139">
        <f t="shared" si="1259"/>
        <v>5.5994226220676957E-3</v>
      </c>
      <c r="H2763" s="140">
        <f t="shared" si="1250"/>
        <v>46832</v>
      </c>
      <c r="I2763" s="140">
        <f t="shared" si="1260"/>
        <v>46832</v>
      </c>
      <c r="J2763" s="141">
        <f t="shared" ref="J2763:J2826" si="1272">IF(I2763=I2762,J2762,NETWORKDAYS(I2762,I2763,$AD$148:$AD$502)-1)</f>
        <v>18</v>
      </c>
      <c r="K2763" s="141">
        <f t="shared" si="1256"/>
        <v>8</v>
      </c>
      <c r="L2763" s="8">
        <f t="shared" ref="L2763:L2826" si="1273">IF(E2763&lt;D2763,1,TRUNC((E2763/D2763)^TRUNC((K2763/J2763),9),8))</f>
        <v>1.0024847699999999</v>
      </c>
      <c r="M2763" s="142">
        <f t="shared" si="1261"/>
        <v>1.00559942</v>
      </c>
      <c r="N2763" s="142">
        <f t="shared" si="1262"/>
        <v>1.652063826799359</v>
      </c>
      <c r="O2763" s="135">
        <f t="shared" si="1263"/>
        <v>1.65616882</v>
      </c>
      <c r="P2763" s="135">
        <f t="shared" si="1264"/>
        <v>330.86046943999997</v>
      </c>
      <c r="Q2763" s="190">
        <f t="shared" si="1251"/>
        <v>0</v>
      </c>
      <c r="R2763" s="191">
        <f t="shared" ref="R2763:R2826" si="1274">IF(Q2763&gt;0,VLOOKUP($A2763,$AD$10:$AI$140,6),0)</f>
        <v>0</v>
      </c>
      <c r="S2763" s="135">
        <f t="shared" si="1265"/>
        <v>0</v>
      </c>
      <c r="T2763" s="145">
        <f t="shared" ref="T2763:T2826" si="1275">(T2762)</f>
        <v>7.8600000000000003E-2</v>
      </c>
      <c r="U2763" s="143">
        <f t="shared" si="1266"/>
        <v>8</v>
      </c>
      <c r="V2763" s="143">
        <v>252</v>
      </c>
      <c r="W2763" s="142">
        <f t="shared" si="1267"/>
        <v>1.0024049159999999</v>
      </c>
      <c r="X2763" s="135">
        <f t="shared" si="1268"/>
        <v>0.79569162999999998</v>
      </c>
      <c r="Y2763" s="135">
        <f t="shared" si="1269"/>
        <v>0</v>
      </c>
      <c r="Z2763" s="148" t="str">
        <f t="shared" si="1252"/>
        <v>A+J=</v>
      </c>
      <c r="AA2763" s="140">
        <f t="shared" si="1253"/>
        <v>46832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4"/>
      <c r="DX2763" s="1"/>
      <c r="DY2763" s="1"/>
      <c r="DZ2763" s="1"/>
      <c r="EA2763" s="1"/>
      <c r="EB2763" s="1"/>
      <c r="EC2763" s="1"/>
    </row>
    <row r="2764" spans="1:133" ht="15" x14ac:dyDescent="0.2">
      <c r="A2764" s="134">
        <f t="shared" si="1271"/>
        <v>46817</v>
      </c>
      <c r="B2764" s="135">
        <f t="shared" si="1257"/>
        <v>331.65616107</v>
      </c>
      <c r="C2764" s="220">
        <f t="shared" si="1270"/>
        <v>199.77460356266792</v>
      </c>
      <c r="D2764" s="136">
        <f t="shared" si="1258"/>
        <v>6997.15</v>
      </c>
      <c r="E2764" s="137">
        <f t="shared" si="1254"/>
        <v>7036.33</v>
      </c>
      <c r="F2764" s="138">
        <f t="shared" si="1255"/>
        <v>46773</v>
      </c>
      <c r="G2764" s="139">
        <f t="shared" si="1259"/>
        <v>5.5994226220676957E-3</v>
      </c>
      <c r="H2764" s="140">
        <f t="shared" ref="H2764:H2827" si="1276">IF(DAY(A2764)=H$9,VLOOKUP(A2764,AH$118:AN$450,4),H2763)</f>
        <v>46832</v>
      </c>
      <c r="I2764" s="140">
        <f t="shared" si="1260"/>
        <v>46832</v>
      </c>
      <c r="J2764" s="141">
        <f t="shared" si="1272"/>
        <v>18</v>
      </c>
      <c r="K2764" s="141">
        <f t="shared" si="1256"/>
        <v>8</v>
      </c>
      <c r="L2764" s="8">
        <f t="shared" si="1273"/>
        <v>1.0024847699999999</v>
      </c>
      <c r="M2764" s="142">
        <f t="shared" si="1261"/>
        <v>1.00559942</v>
      </c>
      <c r="N2764" s="142">
        <f t="shared" si="1262"/>
        <v>1.652063826799359</v>
      </c>
      <c r="O2764" s="135">
        <f t="shared" si="1263"/>
        <v>1.65616882</v>
      </c>
      <c r="P2764" s="135">
        <f t="shared" si="1264"/>
        <v>330.86046943999997</v>
      </c>
      <c r="Q2764" s="190">
        <f t="shared" ref="Q2764:Q2827" si="1277">IF(VLOOKUP(A2764,AD$10:AK$140,8)=VLOOKUP(A2763,AD$10:AK$140,8),0,VLOOKUP(A2764,AD$10:AK$140,8))</f>
        <v>0</v>
      </c>
      <c r="R2764" s="191">
        <f t="shared" si="1274"/>
        <v>0</v>
      </c>
      <c r="S2764" s="135">
        <f t="shared" si="1265"/>
        <v>0</v>
      </c>
      <c r="T2764" s="145">
        <f t="shared" si="1275"/>
        <v>7.8600000000000003E-2</v>
      </c>
      <c r="U2764" s="143">
        <f t="shared" si="1266"/>
        <v>8</v>
      </c>
      <c r="V2764" s="143">
        <v>252</v>
      </c>
      <c r="W2764" s="142">
        <f t="shared" si="1267"/>
        <v>1.0024049159999999</v>
      </c>
      <c r="X2764" s="135">
        <f t="shared" si="1268"/>
        <v>0.79569162999999998</v>
      </c>
      <c r="Y2764" s="135">
        <f t="shared" si="1269"/>
        <v>0</v>
      </c>
      <c r="Z2764" s="148" t="str">
        <f t="shared" ref="Z2764:Z2827" si="1278">IF($Q2763&gt;0,VLOOKUP($A2763,$AD$10:$AM$140,9),Z2763)</f>
        <v>A+J=</v>
      </c>
      <c r="AA2764" s="140">
        <f t="shared" ref="AA2764:AA2827" si="1279">IF($Q2763&gt;0,VLOOKUP($A2763,$AD$10:$AM$140,10),AA2763)</f>
        <v>46832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4"/>
      <c r="DX2764" s="1"/>
      <c r="DY2764" s="1"/>
      <c r="DZ2764" s="1"/>
      <c r="EA2764" s="1"/>
      <c r="EB2764" s="1"/>
      <c r="EC2764" s="1"/>
    </row>
    <row r="2765" spans="1:133" ht="15" x14ac:dyDescent="0.2">
      <c r="A2765" s="134">
        <f t="shared" si="1271"/>
        <v>46818</v>
      </c>
      <c r="B2765" s="135">
        <f t="shared" si="1257"/>
        <v>331.65616107</v>
      </c>
      <c r="C2765" s="220">
        <f t="shared" si="1270"/>
        <v>199.77460356266792</v>
      </c>
      <c r="D2765" s="136">
        <f t="shared" si="1258"/>
        <v>6997.15</v>
      </c>
      <c r="E2765" s="137">
        <f t="shared" si="1254"/>
        <v>7036.33</v>
      </c>
      <c r="F2765" s="138">
        <f t="shared" si="1255"/>
        <v>46773</v>
      </c>
      <c r="G2765" s="139">
        <f t="shared" si="1259"/>
        <v>5.5994226220676957E-3</v>
      </c>
      <c r="H2765" s="140">
        <f t="shared" si="1276"/>
        <v>46832</v>
      </c>
      <c r="I2765" s="140">
        <f t="shared" si="1260"/>
        <v>46832</v>
      </c>
      <c r="J2765" s="141">
        <f t="shared" si="1272"/>
        <v>18</v>
      </c>
      <c r="K2765" s="141">
        <f t="shared" si="1256"/>
        <v>8</v>
      </c>
      <c r="L2765" s="8">
        <f t="shared" si="1273"/>
        <v>1.0024847699999999</v>
      </c>
      <c r="M2765" s="142">
        <f t="shared" si="1261"/>
        <v>1.00559942</v>
      </c>
      <c r="N2765" s="142">
        <f t="shared" si="1262"/>
        <v>1.652063826799359</v>
      </c>
      <c r="O2765" s="135">
        <f t="shared" si="1263"/>
        <v>1.65616882</v>
      </c>
      <c r="P2765" s="135">
        <f t="shared" si="1264"/>
        <v>330.86046943999997</v>
      </c>
      <c r="Q2765" s="190">
        <f t="shared" si="1277"/>
        <v>0</v>
      </c>
      <c r="R2765" s="191">
        <f t="shared" si="1274"/>
        <v>0</v>
      </c>
      <c r="S2765" s="135">
        <f t="shared" si="1265"/>
        <v>0</v>
      </c>
      <c r="T2765" s="145">
        <f t="shared" si="1275"/>
        <v>7.8600000000000003E-2</v>
      </c>
      <c r="U2765" s="143">
        <f t="shared" si="1266"/>
        <v>8</v>
      </c>
      <c r="V2765" s="143">
        <v>252</v>
      </c>
      <c r="W2765" s="142">
        <f t="shared" si="1267"/>
        <v>1.0024049159999999</v>
      </c>
      <c r="X2765" s="135">
        <f t="shared" si="1268"/>
        <v>0.79569162999999998</v>
      </c>
      <c r="Y2765" s="135">
        <f t="shared" si="1269"/>
        <v>0</v>
      </c>
      <c r="Z2765" s="148" t="str">
        <f t="shared" si="1278"/>
        <v>A+J=</v>
      </c>
      <c r="AA2765" s="140">
        <f t="shared" si="1279"/>
        <v>46832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4"/>
      <c r="DX2765" s="1"/>
      <c r="DY2765" s="1"/>
      <c r="DZ2765" s="1"/>
      <c r="EA2765" s="1"/>
      <c r="EB2765" s="1"/>
      <c r="EC2765" s="1"/>
    </row>
    <row r="2766" spans="1:133" ht="15" x14ac:dyDescent="0.2">
      <c r="A2766" s="134">
        <f t="shared" si="1271"/>
        <v>46819</v>
      </c>
      <c r="B2766" s="135">
        <f t="shared" si="1257"/>
        <v>331.85868698000002</v>
      </c>
      <c r="C2766" s="220">
        <f t="shared" si="1270"/>
        <v>199.77460356266792</v>
      </c>
      <c r="D2766" s="136">
        <f t="shared" si="1258"/>
        <v>6997.15</v>
      </c>
      <c r="E2766" s="137">
        <f t="shared" si="1254"/>
        <v>7036.33</v>
      </c>
      <c r="F2766" s="138">
        <f t="shared" si="1255"/>
        <v>46773</v>
      </c>
      <c r="G2766" s="139">
        <f t="shared" si="1259"/>
        <v>5.5994226220676957E-3</v>
      </c>
      <c r="H2766" s="140">
        <f t="shared" si="1276"/>
        <v>46832</v>
      </c>
      <c r="I2766" s="140">
        <f t="shared" si="1260"/>
        <v>46832</v>
      </c>
      <c r="J2766" s="141">
        <f t="shared" si="1272"/>
        <v>18</v>
      </c>
      <c r="K2766" s="141">
        <f t="shared" si="1256"/>
        <v>9</v>
      </c>
      <c r="L2766" s="8">
        <f t="shared" si="1273"/>
        <v>1.0027957999999999</v>
      </c>
      <c r="M2766" s="142">
        <f t="shared" si="1261"/>
        <v>1.00559942</v>
      </c>
      <c r="N2766" s="142">
        <f t="shared" si="1262"/>
        <v>1.652063826799359</v>
      </c>
      <c r="O2766" s="135">
        <f t="shared" si="1263"/>
        <v>1.65668266</v>
      </c>
      <c r="P2766" s="135">
        <f t="shared" si="1264"/>
        <v>330.96312162999999</v>
      </c>
      <c r="Q2766" s="190">
        <f t="shared" si="1277"/>
        <v>0</v>
      </c>
      <c r="R2766" s="191">
        <f t="shared" si="1274"/>
        <v>0</v>
      </c>
      <c r="S2766" s="135">
        <f t="shared" si="1265"/>
        <v>0</v>
      </c>
      <c r="T2766" s="145">
        <f t="shared" si="1275"/>
        <v>7.8600000000000003E-2</v>
      </c>
      <c r="U2766" s="143">
        <f t="shared" si="1266"/>
        <v>9</v>
      </c>
      <c r="V2766" s="143">
        <v>252</v>
      </c>
      <c r="W2766" s="142">
        <f t="shared" si="1267"/>
        <v>1.002705937</v>
      </c>
      <c r="X2766" s="135">
        <f t="shared" si="1268"/>
        <v>0.89556535000000004</v>
      </c>
      <c r="Y2766" s="135">
        <f t="shared" si="1269"/>
        <v>0</v>
      </c>
      <c r="Z2766" s="148" t="str">
        <f t="shared" si="1278"/>
        <v>A+J=</v>
      </c>
      <c r="AA2766" s="140">
        <f t="shared" si="1279"/>
        <v>46832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4"/>
      <c r="DX2766" s="1"/>
      <c r="DY2766" s="1"/>
      <c r="DZ2766" s="1"/>
      <c r="EA2766" s="1"/>
      <c r="EB2766" s="1"/>
      <c r="EC2766" s="1"/>
    </row>
    <row r="2767" spans="1:133" ht="15" x14ac:dyDescent="0.2">
      <c r="A2767" s="134">
        <f t="shared" si="1271"/>
        <v>46820</v>
      </c>
      <c r="B2767" s="135">
        <f t="shared" si="1257"/>
        <v>332.06133453000001</v>
      </c>
      <c r="C2767" s="220">
        <f t="shared" si="1270"/>
        <v>199.77460356266792</v>
      </c>
      <c r="D2767" s="136">
        <f t="shared" si="1258"/>
        <v>6997.15</v>
      </c>
      <c r="E2767" s="137">
        <f t="shared" si="1254"/>
        <v>7036.33</v>
      </c>
      <c r="F2767" s="138">
        <f t="shared" si="1255"/>
        <v>46773</v>
      </c>
      <c r="G2767" s="139">
        <f t="shared" si="1259"/>
        <v>5.5994226220676957E-3</v>
      </c>
      <c r="H2767" s="140">
        <f t="shared" si="1276"/>
        <v>46832</v>
      </c>
      <c r="I2767" s="140">
        <f t="shared" si="1260"/>
        <v>46832</v>
      </c>
      <c r="J2767" s="141">
        <f t="shared" si="1272"/>
        <v>18</v>
      </c>
      <c r="K2767" s="141">
        <f t="shared" si="1256"/>
        <v>10</v>
      </c>
      <c r="L2767" s="8">
        <f t="shared" si="1273"/>
        <v>1.00310692</v>
      </c>
      <c r="M2767" s="142">
        <f t="shared" si="1261"/>
        <v>1.00559942</v>
      </c>
      <c r="N2767" s="142">
        <f t="shared" si="1262"/>
        <v>1.652063826799359</v>
      </c>
      <c r="O2767" s="135">
        <f t="shared" si="1263"/>
        <v>1.6571966499999999</v>
      </c>
      <c r="P2767" s="135">
        <f t="shared" si="1264"/>
        <v>331.06580377</v>
      </c>
      <c r="Q2767" s="190">
        <f t="shared" si="1277"/>
        <v>0</v>
      </c>
      <c r="R2767" s="191">
        <f t="shared" si="1274"/>
        <v>0</v>
      </c>
      <c r="S2767" s="135">
        <f t="shared" si="1265"/>
        <v>0</v>
      </c>
      <c r="T2767" s="145">
        <f t="shared" si="1275"/>
        <v>7.8600000000000003E-2</v>
      </c>
      <c r="U2767" s="143">
        <f t="shared" si="1266"/>
        <v>10</v>
      </c>
      <c r="V2767" s="143">
        <v>252</v>
      </c>
      <c r="W2767" s="142">
        <f t="shared" si="1267"/>
        <v>1.003007048</v>
      </c>
      <c r="X2767" s="135">
        <f t="shared" si="1268"/>
        <v>0.99553075999999996</v>
      </c>
      <c r="Y2767" s="135">
        <f t="shared" si="1269"/>
        <v>0</v>
      </c>
      <c r="Z2767" s="148" t="str">
        <f t="shared" si="1278"/>
        <v>A+J=</v>
      </c>
      <c r="AA2767" s="140">
        <f t="shared" si="1279"/>
        <v>46832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4"/>
      <c r="DX2767" s="1"/>
      <c r="DY2767" s="1"/>
      <c r="DZ2767" s="1"/>
      <c r="EA2767" s="1"/>
      <c r="EB2767" s="1"/>
      <c r="EC2767" s="1"/>
    </row>
    <row r="2768" spans="1:133" ht="15" x14ac:dyDescent="0.2">
      <c r="A2768" s="134">
        <f t="shared" si="1271"/>
        <v>46821</v>
      </c>
      <c r="B2768" s="135">
        <f t="shared" si="1257"/>
        <v>332.26411014000001</v>
      </c>
      <c r="C2768" s="220">
        <f t="shared" si="1270"/>
        <v>199.77460356266792</v>
      </c>
      <c r="D2768" s="136">
        <f t="shared" si="1258"/>
        <v>6997.15</v>
      </c>
      <c r="E2768" s="137">
        <f t="shared" si="1254"/>
        <v>7036.33</v>
      </c>
      <c r="F2768" s="138">
        <f t="shared" si="1255"/>
        <v>46773</v>
      </c>
      <c r="G2768" s="139">
        <f t="shared" si="1259"/>
        <v>5.5994226220676957E-3</v>
      </c>
      <c r="H2768" s="140">
        <f t="shared" si="1276"/>
        <v>46832</v>
      </c>
      <c r="I2768" s="140">
        <f t="shared" si="1260"/>
        <v>46832</v>
      </c>
      <c r="J2768" s="141">
        <f t="shared" si="1272"/>
        <v>18</v>
      </c>
      <c r="K2768" s="141">
        <f t="shared" si="1256"/>
        <v>11</v>
      </c>
      <c r="L2768" s="8">
        <f t="shared" si="1273"/>
        <v>1.0034181499999999</v>
      </c>
      <c r="M2768" s="142">
        <f t="shared" si="1261"/>
        <v>1.00559942</v>
      </c>
      <c r="N2768" s="142">
        <f t="shared" si="1262"/>
        <v>1.652063826799359</v>
      </c>
      <c r="O2768" s="135">
        <f t="shared" si="1263"/>
        <v>1.6577108199999999</v>
      </c>
      <c r="P2768" s="135">
        <f t="shared" si="1264"/>
        <v>331.16852188000001</v>
      </c>
      <c r="Q2768" s="190">
        <f t="shared" si="1277"/>
        <v>0</v>
      </c>
      <c r="R2768" s="191">
        <f t="shared" si="1274"/>
        <v>0</v>
      </c>
      <c r="S2768" s="135">
        <f t="shared" si="1265"/>
        <v>0</v>
      </c>
      <c r="T2768" s="145">
        <f t="shared" si="1275"/>
        <v>7.8600000000000003E-2</v>
      </c>
      <c r="U2768" s="143">
        <f t="shared" si="1266"/>
        <v>11</v>
      </c>
      <c r="V2768" s="143">
        <v>252</v>
      </c>
      <c r="W2768" s="142">
        <f t="shared" si="1267"/>
        <v>1.0033082499999999</v>
      </c>
      <c r="X2768" s="135">
        <f t="shared" si="1268"/>
        <v>1.09558826</v>
      </c>
      <c r="Y2768" s="135">
        <f t="shared" si="1269"/>
        <v>0</v>
      </c>
      <c r="Z2768" s="148" t="str">
        <f t="shared" si="1278"/>
        <v>A+J=</v>
      </c>
      <c r="AA2768" s="140">
        <f t="shared" si="1279"/>
        <v>46832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4"/>
      <c r="DX2768" s="1"/>
      <c r="DY2768" s="1"/>
      <c r="DZ2768" s="1"/>
      <c r="EA2768" s="1"/>
      <c r="EB2768" s="1"/>
      <c r="EC2768" s="1"/>
    </row>
    <row r="2769" spans="1:133" ht="15" x14ac:dyDescent="0.2">
      <c r="A2769" s="134">
        <f t="shared" si="1271"/>
        <v>46822</v>
      </c>
      <c r="B2769" s="135">
        <f t="shared" si="1257"/>
        <v>332.46700751999998</v>
      </c>
      <c r="C2769" s="220">
        <f t="shared" si="1270"/>
        <v>199.77460356266792</v>
      </c>
      <c r="D2769" s="136">
        <f t="shared" si="1258"/>
        <v>6997.15</v>
      </c>
      <c r="E2769" s="137">
        <f t="shared" si="1254"/>
        <v>7036.33</v>
      </c>
      <c r="F2769" s="138">
        <f t="shared" si="1255"/>
        <v>46773</v>
      </c>
      <c r="G2769" s="139">
        <f t="shared" si="1259"/>
        <v>5.5994226220676957E-3</v>
      </c>
      <c r="H2769" s="140">
        <f t="shared" si="1276"/>
        <v>46832</v>
      </c>
      <c r="I2769" s="140">
        <f t="shared" si="1260"/>
        <v>46832</v>
      </c>
      <c r="J2769" s="141">
        <f t="shared" si="1272"/>
        <v>18</v>
      </c>
      <c r="K2769" s="141">
        <f t="shared" si="1256"/>
        <v>12</v>
      </c>
      <c r="L2769" s="8">
        <f t="shared" si="1273"/>
        <v>1.0037294699999999</v>
      </c>
      <c r="M2769" s="142">
        <f t="shared" si="1261"/>
        <v>1.00559942</v>
      </c>
      <c r="N2769" s="142">
        <f t="shared" si="1262"/>
        <v>1.652063826799359</v>
      </c>
      <c r="O2769" s="135">
        <f t="shared" si="1263"/>
        <v>1.6582251400000001</v>
      </c>
      <c r="P2769" s="135">
        <f t="shared" si="1264"/>
        <v>331.27126995999998</v>
      </c>
      <c r="Q2769" s="190">
        <f t="shared" si="1277"/>
        <v>0</v>
      </c>
      <c r="R2769" s="191">
        <f t="shared" si="1274"/>
        <v>0</v>
      </c>
      <c r="S2769" s="135">
        <f t="shared" si="1265"/>
        <v>0</v>
      </c>
      <c r="T2769" s="145">
        <f t="shared" si="1275"/>
        <v>7.8600000000000003E-2</v>
      </c>
      <c r="U2769" s="143">
        <f t="shared" si="1266"/>
        <v>12</v>
      </c>
      <c r="V2769" s="143">
        <v>252</v>
      </c>
      <c r="W2769" s="142">
        <f t="shared" si="1267"/>
        <v>1.003609542</v>
      </c>
      <c r="X2769" s="135">
        <f t="shared" si="1268"/>
        <v>1.19573756</v>
      </c>
      <c r="Y2769" s="135">
        <f t="shared" si="1269"/>
        <v>0</v>
      </c>
      <c r="Z2769" s="148" t="str">
        <f t="shared" si="1278"/>
        <v>A+J=</v>
      </c>
      <c r="AA2769" s="140">
        <f t="shared" si="1279"/>
        <v>46832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4"/>
      <c r="DX2769" s="1"/>
      <c r="DY2769" s="1"/>
      <c r="DZ2769" s="1"/>
      <c r="EA2769" s="1"/>
      <c r="EB2769" s="1"/>
      <c r="EC2769" s="1"/>
    </row>
    <row r="2770" spans="1:133" ht="15" x14ac:dyDescent="0.2">
      <c r="A2770" s="134">
        <f t="shared" si="1271"/>
        <v>46823</v>
      </c>
      <c r="B2770" s="135">
        <f t="shared" si="1257"/>
        <v>332.67002671</v>
      </c>
      <c r="C2770" s="220">
        <f t="shared" si="1270"/>
        <v>199.77460356266792</v>
      </c>
      <c r="D2770" s="136">
        <f t="shared" si="1258"/>
        <v>6997.15</v>
      </c>
      <c r="E2770" s="137">
        <f t="shared" si="1254"/>
        <v>7036.33</v>
      </c>
      <c r="F2770" s="138">
        <f t="shared" si="1255"/>
        <v>46773</v>
      </c>
      <c r="G2770" s="139">
        <f t="shared" si="1259"/>
        <v>5.5994226220676957E-3</v>
      </c>
      <c r="H2770" s="140">
        <f t="shared" si="1276"/>
        <v>46832</v>
      </c>
      <c r="I2770" s="140">
        <f t="shared" si="1260"/>
        <v>46832</v>
      </c>
      <c r="J2770" s="141">
        <f t="shared" si="1272"/>
        <v>18</v>
      </c>
      <c r="K2770" s="141">
        <f t="shared" si="1256"/>
        <v>13</v>
      </c>
      <c r="L2770" s="8">
        <f t="shared" si="1273"/>
        <v>1.00404088</v>
      </c>
      <c r="M2770" s="142">
        <f t="shared" si="1261"/>
        <v>1.00559942</v>
      </c>
      <c r="N2770" s="142">
        <f t="shared" si="1262"/>
        <v>1.652063826799359</v>
      </c>
      <c r="O2770" s="135">
        <f t="shared" si="1263"/>
        <v>1.65873961</v>
      </c>
      <c r="P2770" s="135">
        <f t="shared" si="1264"/>
        <v>331.37404800000002</v>
      </c>
      <c r="Q2770" s="190">
        <f t="shared" si="1277"/>
        <v>0</v>
      </c>
      <c r="R2770" s="191">
        <f t="shared" si="1274"/>
        <v>0</v>
      </c>
      <c r="S2770" s="135">
        <f t="shared" si="1265"/>
        <v>0</v>
      </c>
      <c r="T2770" s="145">
        <f t="shared" si="1275"/>
        <v>7.8600000000000003E-2</v>
      </c>
      <c r="U2770" s="143">
        <f t="shared" si="1266"/>
        <v>13</v>
      </c>
      <c r="V2770" s="143">
        <v>252</v>
      </c>
      <c r="W2770" s="142">
        <f t="shared" si="1267"/>
        <v>1.0039109239999999</v>
      </c>
      <c r="X2770" s="135">
        <f t="shared" si="1268"/>
        <v>1.29597871</v>
      </c>
      <c r="Y2770" s="135">
        <f t="shared" si="1269"/>
        <v>0</v>
      </c>
      <c r="Z2770" s="148" t="str">
        <f t="shared" si="1278"/>
        <v>A+J=</v>
      </c>
      <c r="AA2770" s="140">
        <f t="shared" si="1279"/>
        <v>46832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4"/>
      <c r="DX2770" s="1"/>
      <c r="DY2770" s="1"/>
      <c r="DZ2770" s="1"/>
      <c r="EA2770" s="1"/>
      <c r="EB2770" s="1"/>
      <c r="EC2770" s="1"/>
    </row>
    <row r="2771" spans="1:133" ht="15" x14ac:dyDescent="0.2">
      <c r="A2771" s="134">
        <f t="shared" si="1271"/>
        <v>46824</v>
      </c>
      <c r="B2771" s="135">
        <f t="shared" si="1257"/>
        <v>332.67002671</v>
      </c>
      <c r="C2771" s="220">
        <f t="shared" si="1270"/>
        <v>199.77460356266792</v>
      </c>
      <c r="D2771" s="136">
        <f t="shared" si="1258"/>
        <v>6997.15</v>
      </c>
      <c r="E2771" s="137">
        <f t="shared" si="1254"/>
        <v>7036.33</v>
      </c>
      <c r="F2771" s="138">
        <f t="shared" si="1255"/>
        <v>46773</v>
      </c>
      <c r="G2771" s="139">
        <f t="shared" si="1259"/>
        <v>5.5994226220676957E-3</v>
      </c>
      <c r="H2771" s="140">
        <f t="shared" si="1276"/>
        <v>46832</v>
      </c>
      <c r="I2771" s="140">
        <f t="shared" si="1260"/>
        <v>46832</v>
      </c>
      <c r="J2771" s="141">
        <f t="shared" si="1272"/>
        <v>18</v>
      </c>
      <c r="K2771" s="141">
        <f t="shared" si="1256"/>
        <v>13</v>
      </c>
      <c r="L2771" s="8">
        <f t="shared" si="1273"/>
        <v>1.00404088</v>
      </c>
      <c r="M2771" s="142">
        <f t="shared" si="1261"/>
        <v>1.00559942</v>
      </c>
      <c r="N2771" s="142">
        <f t="shared" si="1262"/>
        <v>1.652063826799359</v>
      </c>
      <c r="O2771" s="135">
        <f t="shared" si="1263"/>
        <v>1.65873961</v>
      </c>
      <c r="P2771" s="135">
        <f t="shared" si="1264"/>
        <v>331.37404800000002</v>
      </c>
      <c r="Q2771" s="190">
        <f t="shared" si="1277"/>
        <v>0</v>
      </c>
      <c r="R2771" s="191">
        <f t="shared" si="1274"/>
        <v>0</v>
      </c>
      <c r="S2771" s="135">
        <f t="shared" si="1265"/>
        <v>0</v>
      </c>
      <c r="T2771" s="145">
        <f t="shared" si="1275"/>
        <v>7.8600000000000003E-2</v>
      </c>
      <c r="U2771" s="143">
        <f t="shared" si="1266"/>
        <v>13</v>
      </c>
      <c r="V2771" s="143">
        <v>252</v>
      </c>
      <c r="W2771" s="142">
        <f t="shared" si="1267"/>
        <v>1.0039109239999999</v>
      </c>
      <c r="X2771" s="135">
        <f t="shared" si="1268"/>
        <v>1.29597871</v>
      </c>
      <c r="Y2771" s="135">
        <f t="shared" si="1269"/>
        <v>0</v>
      </c>
      <c r="Z2771" s="148" t="str">
        <f t="shared" si="1278"/>
        <v>A+J=</v>
      </c>
      <c r="AA2771" s="140">
        <f t="shared" si="1279"/>
        <v>46832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4"/>
      <c r="DX2771" s="1"/>
      <c r="DY2771" s="1"/>
      <c r="DZ2771" s="1"/>
      <c r="EA2771" s="1"/>
      <c r="EB2771" s="1"/>
      <c r="EC2771" s="1"/>
    </row>
    <row r="2772" spans="1:133" ht="15" x14ac:dyDescent="0.2">
      <c r="A2772" s="134">
        <f t="shared" si="1271"/>
        <v>46825</v>
      </c>
      <c r="B2772" s="135">
        <f t="shared" si="1257"/>
        <v>332.67002671</v>
      </c>
      <c r="C2772" s="220">
        <f t="shared" si="1270"/>
        <v>199.77460356266792</v>
      </c>
      <c r="D2772" s="136">
        <f t="shared" si="1258"/>
        <v>6997.15</v>
      </c>
      <c r="E2772" s="137">
        <f t="shared" si="1254"/>
        <v>7036.33</v>
      </c>
      <c r="F2772" s="138">
        <f t="shared" si="1255"/>
        <v>46773</v>
      </c>
      <c r="G2772" s="139">
        <f t="shared" si="1259"/>
        <v>5.5994226220676957E-3</v>
      </c>
      <c r="H2772" s="140">
        <f t="shared" si="1276"/>
        <v>46832</v>
      </c>
      <c r="I2772" s="140">
        <f t="shared" si="1260"/>
        <v>46832</v>
      </c>
      <c r="J2772" s="141">
        <f t="shared" si="1272"/>
        <v>18</v>
      </c>
      <c r="K2772" s="141">
        <f t="shared" si="1256"/>
        <v>13</v>
      </c>
      <c r="L2772" s="8">
        <f t="shared" si="1273"/>
        <v>1.00404088</v>
      </c>
      <c r="M2772" s="142">
        <f t="shared" si="1261"/>
        <v>1.00559942</v>
      </c>
      <c r="N2772" s="142">
        <f t="shared" si="1262"/>
        <v>1.652063826799359</v>
      </c>
      <c r="O2772" s="135">
        <f t="shared" si="1263"/>
        <v>1.65873961</v>
      </c>
      <c r="P2772" s="135">
        <f t="shared" si="1264"/>
        <v>331.37404800000002</v>
      </c>
      <c r="Q2772" s="190">
        <f t="shared" si="1277"/>
        <v>0</v>
      </c>
      <c r="R2772" s="191">
        <f t="shared" si="1274"/>
        <v>0</v>
      </c>
      <c r="S2772" s="135">
        <f t="shared" si="1265"/>
        <v>0</v>
      </c>
      <c r="T2772" s="145">
        <f t="shared" si="1275"/>
        <v>7.8600000000000003E-2</v>
      </c>
      <c r="U2772" s="143">
        <f t="shared" si="1266"/>
        <v>13</v>
      </c>
      <c r="V2772" s="143">
        <v>252</v>
      </c>
      <c r="W2772" s="142">
        <f t="shared" si="1267"/>
        <v>1.0039109239999999</v>
      </c>
      <c r="X2772" s="135">
        <f t="shared" si="1268"/>
        <v>1.29597871</v>
      </c>
      <c r="Y2772" s="135">
        <f t="shared" si="1269"/>
        <v>0</v>
      </c>
      <c r="Z2772" s="148" t="str">
        <f t="shared" si="1278"/>
        <v>A+J=</v>
      </c>
      <c r="AA2772" s="140">
        <f t="shared" si="1279"/>
        <v>46832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4"/>
      <c r="DX2772" s="1"/>
      <c r="DY2772" s="1"/>
      <c r="DZ2772" s="1"/>
      <c r="EA2772" s="1"/>
      <c r="EB2772" s="1"/>
      <c r="EC2772" s="1"/>
    </row>
    <row r="2773" spans="1:133" ht="15" x14ac:dyDescent="0.2">
      <c r="A2773" s="134">
        <f t="shared" si="1271"/>
        <v>46826</v>
      </c>
      <c r="B2773" s="135">
        <f t="shared" si="1257"/>
        <v>332.87317413</v>
      </c>
      <c r="C2773" s="220">
        <f t="shared" si="1270"/>
        <v>199.77460356266792</v>
      </c>
      <c r="D2773" s="136">
        <f t="shared" si="1258"/>
        <v>6997.15</v>
      </c>
      <c r="E2773" s="137">
        <f t="shared" si="1254"/>
        <v>7036.33</v>
      </c>
      <c r="F2773" s="138">
        <f t="shared" si="1255"/>
        <v>46773</v>
      </c>
      <c r="G2773" s="139">
        <f t="shared" si="1259"/>
        <v>5.5994226220676957E-3</v>
      </c>
      <c r="H2773" s="140">
        <f t="shared" si="1276"/>
        <v>46832</v>
      </c>
      <c r="I2773" s="140">
        <f t="shared" si="1260"/>
        <v>46832</v>
      </c>
      <c r="J2773" s="141">
        <f t="shared" si="1272"/>
        <v>18</v>
      </c>
      <c r="K2773" s="141">
        <f t="shared" si="1256"/>
        <v>14</v>
      </c>
      <c r="L2773" s="8">
        <f t="shared" si="1273"/>
        <v>1.0043523999999999</v>
      </c>
      <c r="M2773" s="142">
        <f t="shared" si="1261"/>
        <v>1.00559942</v>
      </c>
      <c r="N2773" s="142">
        <f t="shared" si="1262"/>
        <v>1.652063826799359</v>
      </c>
      <c r="O2773" s="135">
        <f t="shared" si="1263"/>
        <v>1.65925426</v>
      </c>
      <c r="P2773" s="135">
        <f t="shared" si="1264"/>
        <v>331.47686199999998</v>
      </c>
      <c r="Q2773" s="190">
        <f t="shared" si="1277"/>
        <v>0</v>
      </c>
      <c r="R2773" s="191">
        <f t="shared" si="1274"/>
        <v>0</v>
      </c>
      <c r="S2773" s="135">
        <f t="shared" si="1265"/>
        <v>0</v>
      </c>
      <c r="T2773" s="145">
        <f t="shared" si="1275"/>
        <v>7.8600000000000003E-2</v>
      </c>
      <c r="U2773" s="143">
        <f t="shared" si="1266"/>
        <v>14</v>
      </c>
      <c r="V2773" s="143">
        <v>252</v>
      </c>
      <c r="W2773" s="142">
        <f t="shared" si="1267"/>
        <v>1.0042123970000001</v>
      </c>
      <c r="X2773" s="135">
        <f t="shared" si="1268"/>
        <v>1.3963121300000001</v>
      </c>
      <c r="Y2773" s="135">
        <f t="shared" si="1269"/>
        <v>0</v>
      </c>
      <c r="Z2773" s="148" t="str">
        <f t="shared" si="1278"/>
        <v>A+J=</v>
      </c>
      <c r="AA2773" s="140">
        <f t="shared" si="1279"/>
        <v>46832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4"/>
      <c r="DX2773" s="1"/>
      <c r="DY2773" s="1"/>
      <c r="DZ2773" s="1"/>
      <c r="EA2773" s="1"/>
      <c r="EB2773" s="1"/>
      <c r="EC2773" s="1"/>
    </row>
    <row r="2774" spans="1:133" ht="15" x14ac:dyDescent="0.2">
      <c r="A2774" s="134">
        <f t="shared" si="1271"/>
        <v>46827</v>
      </c>
      <c r="B2774" s="135">
        <f t="shared" si="1257"/>
        <v>333.07644382000001</v>
      </c>
      <c r="C2774" s="220">
        <f t="shared" si="1270"/>
        <v>199.77460356266792</v>
      </c>
      <c r="D2774" s="136">
        <f t="shared" si="1258"/>
        <v>6997.15</v>
      </c>
      <c r="E2774" s="137">
        <f t="shared" si="1254"/>
        <v>7036.33</v>
      </c>
      <c r="F2774" s="138">
        <f t="shared" si="1255"/>
        <v>46773</v>
      </c>
      <c r="G2774" s="139">
        <f t="shared" si="1259"/>
        <v>5.5994226220676957E-3</v>
      </c>
      <c r="H2774" s="140">
        <f t="shared" si="1276"/>
        <v>46832</v>
      </c>
      <c r="I2774" s="140">
        <f t="shared" si="1260"/>
        <v>46832</v>
      </c>
      <c r="J2774" s="141">
        <f t="shared" si="1272"/>
        <v>18</v>
      </c>
      <c r="K2774" s="141">
        <f t="shared" si="1256"/>
        <v>15</v>
      </c>
      <c r="L2774" s="8">
        <f t="shared" si="1273"/>
        <v>1.0046640099999999</v>
      </c>
      <c r="M2774" s="142">
        <f t="shared" si="1261"/>
        <v>1.00559942</v>
      </c>
      <c r="N2774" s="142">
        <f t="shared" si="1262"/>
        <v>1.652063826799359</v>
      </c>
      <c r="O2774" s="135">
        <f t="shared" si="1263"/>
        <v>1.6597690599999999</v>
      </c>
      <c r="P2774" s="135">
        <f t="shared" si="1264"/>
        <v>331.57970596000001</v>
      </c>
      <c r="Q2774" s="190">
        <f t="shared" si="1277"/>
        <v>0</v>
      </c>
      <c r="R2774" s="191">
        <f t="shared" si="1274"/>
        <v>0</v>
      </c>
      <c r="S2774" s="135">
        <f t="shared" si="1265"/>
        <v>0</v>
      </c>
      <c r="T2774" s="145">
        <f t="shared" si="1275"/>
        <v>7.8600000000000003E-2</v>
      </c>
      <c r="U2774" s="143">
        <f t="shared" si="1266"/>
        <v>15</v>
      </c>
      <c r="V2774" s="143">
        <v>252</v>
      </c>
      <c r="W2774" s="142">
        <f t="shared" si="1267"/>
        <v>1.004513961</v>
      </c>
      <c r="X2774" s="135">
        <f t="shared" si="1268"/>
        <v>1.4967378600000001</v>
      </c>
      <c r="Y2774" s="135">
        <f t="shared" si="1269"/>
        <v>0</v>
      </c>
      <c r="Z2774" s="148" t="str">
        <f t="shared" si="1278"/>
        <v>A+J=</v>
      </c>
      <c r="AA2774" s="140">
        <f t="shared" si="1279"/>
        <v>46832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4"/>
      <c r="DX2774" s="1"/>
      <c r="DY2774" s="1"/>
      <c r="DZ2774" s="1"/>
      <c r="EA2774" s="1"/>
      <c r="EB2774" s="1"/>
      <c r="EC2774" s="1"/>
    </row>
    <row r="2775" spans="1:133" ht="15" x14ac:dyDescent="0.2">
      <c r="A2775" s="134">
        <f t="shared" si="1271"/>
        <v>46828</v>
      </c>
      <c r="B2775" s="135">
        <f t="shared" si="1257"/>
        <v>333.27983548999998</v>
      </c>
      <c r="C2775" s="220">
        <f t="shared" si="1270"/>
        <v>199.77460356266792</v>
      </c>
      <c r="D2775" s="136">
        <f t="shared" si="1258"/>
        <v>6997.15</v>
      </c>
      <c r="E2775" s="137">
        <f t="shared" si="1254"/>
        <v>7036.33</v>
      </c>
      <c r="F2775" s="138">
        <f t="shared" si="1255"/>
        <v>46773</v>
      </c>
      <c r="G2775" s="139">
        <f t="shared" si="1259"/>
        <v>5.5994226220676957E-3</v>
      </c>
      <c r="H2775" s="140">
        <f t="shared" si="1276"/>
        <v>46832</v>
      </c>
      <c r="I2775" s="140">
        <f t="shared" si="1260"/>
        <v>46832</v>
      </c>
      <c r="J2775" s="141">
        <f t="shared" si="1272"/>
        <v>18</v>
      </c>
      <c r="K2775" s="141">
        <f t="shared" si="1256"/>
        <v>16</v>
      </c>
      <c r="L2775" s="8">
        <f t="shared" si="1273"/>
        <v>1.0049757100000001</v>
      </c>
      <c r="M2775" s="142">
        <f t="shared" si="1261"/>
        <v>1.00559942</v>
      </c>
      <c r="N2775" s="142">
        <f t="shared" si="1262"/>
        <v>1.652063826799359</v>
      </c>
      <c r="O2775" s="135">
        <f t="shared" si="1263"/>
        <v>1.66028401</v>
      </c>
      <c r="P2775" s="135">
        <f t="shared" si="1264"/>
        <v>331.68257989</v>
      </c>
      <c r="Q2775" s="190">
        <f t="shared" si="1277"/>
        <v>0</v>
      </c>
      <c r="R2775" s="191">
        <f t="shared" si="1274"/>
        <v>0</v>
      </c>
      <c r="S2775" s="135">
        <f t="shared" si="1265"/>
        <v>0</v>
      </c>
      <c r="T2775" s="145">
        <f t="shared" si="1275"/>
        <v>7.8600000000000003E-2</v>
      </c>
      <c r="U2775" s="143">
        <f t="shared" si="1266"/>
        <v>16</v>
      </c>
      <c r="V2775" s="143">
        <v>252</v>
      </c>
      <c r="W2775" s="142">
        <f t="shared" si="1267"/>
        <v>1.0048156150000001</v>
      </c>
      <c r="X2775" s="135">
        <f t="shared" si="1268"/>
        <v>1.5972556</v>
      </c>
      <c r="Y2775" s="135">
        <f t="shared" si="1269"/>
        <v>0</v>
      </c>
      <c r="Z2775" s="148" t="str">
        <f t="shared" si="1278"/>
        <v>A+J=</v>
      </c>
      <c r="AA2775" s="140">
        <f t="shared" si="1279"/>
        <v>46832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4"/>
      <c r="DX2775" s="1"/>
      <c r="DY2775" s="1"/>
      <c r="DZ2775" s="1"/>
      <c r="EA2775" s="1"/>
      <c r="EB2775" s="1"/>
      <c r="EC2775" s="1"/>
    </row>
    <row r="2776" spans="1:133" ht="15" x14ac:dyDescent="0.2">
      <c r="A2776" s="134">
        <f t="shared" si="1271"/>
        <v>46829</v>
      </c>
      <c r="B2776" s="135">
        <f t="shared" si="1257"/>
        <v>333.48335557999997</v>
      </c>
      <c r="C2776" s="220">
        <f t="shared" si="1270"/>
        <v>199.77460356266792</v>
      </c>
      <c r="D2776" s="136">
        <f t="shared" si="1258"/>
        <v>6997.15</v>
      </c>
      <c r="E2776" s="137">
        <f t="shared" si="1254"/>
        <v>7036.33</v>
      </c>
      <c r="F2776" s="138">
        <f t="shared" si="1255"/>
        <v>46773</v>
      </c>
      <c r="G2776" s="139">
        <f t="shared" si="1259"/>
        <v>5.5994226220676957E-3</v>
      </c>
      <c r="H2776" s="140">
        <f t="shared" si="1276"/>
        <v>46832</v>
      </c>
      <c r="I2776" s="140">
        <f t="shared" si="1260"/>
        <v>46832</v>
      </c>
      <c r="J2776" s="141">
        <f t="shared" si="1272"/>
        <v>18</v>
      </c>
      <c r="K2776" s="141">
        <f t="shared" si="1256"/>
        <v>17</v>
      </c>
      <c r="L2776" s="8">
        <f t="shared" si="1273"/>
        <v>1.00528752</v>
      </c>
      <c r="M2776" s="142">
        <f t="shared" si="1261"/>
        <v>1.00559942</v>
      </c>
      <c r="N2776" s="142">
        <f t="shared" si="1262"/>
        <v>1.652063826799359</v>
      </c>
      <c r="O2776" s="135">
        <f t="shared" si="1263"/>
        <v>1.66079914</v>
      </c>
      <c r="P2776" s="135">
        <f t="shared" si="1264"/>
        <v>331.78548978999999</v>
      </c>
      <c r="Q2776" s="190">
        <f t="shared" si="1277"/>
        <v>0</v>
      </c>
      <c r="R2776" s="191">
        <f t="shared" si="1274"/>
        <v>0</v>
      </c>
      <c r="S2776" s="135">
        <f t="shared" si="1265"/>
        <v>0</v>
      </c>
      <c r="T2776" s="145">
        <f t="shared" si="1275"/>
        <v>7.8600000000000003E-2</v>
      </c>
      <c r="U2776" s="143">
        <f t="shared" si="1266"/>
        <v>17</v>
      </c>
      <c r="V2776" s="143">
        <v>252</v>
      </c>
      <c r="W2776" s="142">
        <f t="shared" si="1267"/>
        <v>1.0051173600000001</v>
      </c>
      <c r="X2776" s="135">
        <f t="shared" si="1268"/>
        <v>1.69786579</v>
      </c>
      <c r="Y2776" s="135">
        <f t="shared" si="1269"/>
        <v>0</v>
      </c>
      <c r="Z2776" s="148" t="str">
        <f t="shared" si="1278"/>
        <v>A+J=</v>
      </c>
      <c r="AA2776" s="140">
        <f t="shared" si="1279"/>
        <v>46832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4"/>
      <c r="DX2776" s="1"/>
      <c r="DY2776" s="1"/>
      <c r="DZ2776" s="1"/>
      <c r="EA2776" s="1"/>
      <c r="EB2776" s="1"/>
      <c r="EC2776" s="1"/>
    </row>
    <row r="2777" spans="1:133" ht="15" x14ac:dyDescent="0.2">
      <c r="A2777" s="134">
        <f t="shared" si="1271"/>
        <v>46830</v>
      </c>
      <c r="B2777" s="135">
        <f t="shared" si="1257"/>
        <v>333.68699809000003</v>
      </c>
      <c r="C2777" s="220">
        <f t="shared" si="1270"/>
        <v>199.77460356266792</v>
      </c>
      <c r="D2777" s="136">
        <f t="shared" si="1258"/>
        <v>6997.15</v>
      </c>
      <c r="E2777" s="137">
        <f t="shared" si="1254"/>
        <v>7036.33</v>
      </c>
      <c r="F2777" s="138">
        <f t="shared" si="1255"/>
        <v>46773</v>
      </c>
      <c r="G2777" s="139">
        <f t="shared" si="1259"/>
        <v>5.5994226220676957E-3</v>
      </c>
      <c r="H2777" s="140">
        <f t="shared" si="1276"/>
        <v>46832</v>
      </c>
      <c r="I2777" s="140">
        <f t="shared" si="1260"/>
        <v>46832</v>
      </c>
      <c r="J2777" s="141">
        <f t="shared" si="1272"/>
        <v>18</v>
      </c>
      <c r="K2777" s="141">
        <f t="shared" si="1256"/>
        <v>18</v>
      </c>
      <c r="L2777" s="8">
        <f t="shared" si="1273"/>
        <v>1.00559942</v>
      </c>
      <c r="M2777" s="142">
        <f t="shared" si="1261"/>
        <v>1.00559942</v>
      </c>
      <c r="N2777" s="142">
        <f t="shared" si="1262"/>
        <v>1.652063826799359</v>
      </c>
      <c r="O2777" s="135">
        <f t="shared" si="1263"/>
        <v>1.6613144200000001</v>
      </c>
      <c r="P2777" s="135">
        <f t="shared" si="1264"/>
        <v>331.88842964000003</v>
      </c>
      <c r="Q2777" s="190">
        <f t="shared" si="1277"/>
        <v>0</v>
      </c>
      <c r="R2777" s="191">
        <f t="shared" si="1274"/>
        <v>0</v>
      </c>
      <c r="S2777" s="135">
        <f t="shared" si="1265"/>
        <v>0</v>
      </c>
      <c r="T2777" s="145">
        <f t="shared" si="1275"/>
        <v>7.8600000000000003E-2</v>
      </c>
      <c r="U2777" s="143">
        <f t="shared" si="1266"/>
        <v>18</v>
      </c>
      <c r="V2777" s="143">
        <v>252</v>
      </c>
      <c r="W2777" s="142">
        <f t="shared" si="1267"/>
        <v>1.0054191960000001</v>
      </c>
      <c r="X2777" s="135">
        <f t="shared" si="1268"/>
        <v>1.7985684500000001</v>
      </c>
      <c r="Y2777" s="135">
        <f t="shared" si="1269"/>
        <v>0</v>
      </c>
      <c r="Z2777" s="148" t="str">
        <f t="shared" si="1278"/>
        <v>A+J=</v>
      </c>
      <c r="AA2777" s="140">
        <f t="shared" si="1279"/>
        <v>46832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4"/>
      <c r="DX2777" s="1"/>
      <c r="DY2777" s="1"/>
      <c r="DZ2777" s="1"/>
      <c r="EA2777" s="1"/>
      <c r="EB2777" s="1"/>
      <c r="EC2777" s="1"/>
    </row>
    <row r="2778" spans="1:133" ht="15" x14ac:dyDescent="0.2">
      <c r="A2778" s="134">
        <f t="shared" si="1271"/>
        <v>46831</v>
      </c>
      <c r="B2778" s="135">
        <f t="shared" si="1257"/>
        <v>333.68699809000003</v>
      </c>
      <c r="C2778" s="220">
        <f t="shared" si="1270"/>
        <v>199.77460356266792</v>
      </c>
      <c r="D2778" s="136">
        <f t="shared" si="1258"/>
        <v>6997.15</v>
      </c>
      <c r="E2778" s="137">
        <f t="shared" si="1254"/>
        <v>7036.33</v>
      </c>
      <c r="F2778" s="138">
        <f t="shared" si="1255"/>
        <v>46773</v>
      </c>
      <c r="G2778" s="139">
        <f t="shared" si="1259"/>
        <v>5.5994226220676957E-3</v>
      </c>
      <c r="H2778" s="140">
        <f t="shared" si="1276"/>
        <v>46832</v>
      </c>
      <c r="I2778" s="140">
        <f t="shared" si="1260"/>
        <v>46832</v>
      </c>
      <c r="J2778" s="141">
        <f t="shared" si="1272"/>
        <v>18</v>
      </c>
      <c r="K2778" s="141">
        <f t="shared" si="1256"/>
        <v>18</v>
      </c>
      <c r="L2778" s="8">
        <f t="shared" si="1273"/>
        <v>1.00559942</v>
      </c>
      <c r="M2778" s="142">
        <f t="shared" si="1261"/>
        <v>1.00559942</v>
      </c>
      <c r="N2778" s="142">
        <f t="shared" si="1262"/>
        <v>1.652063826799359</v>
      </c>
      <c r="O2778" s="135">
        <f t="shared" si="1263"/>
        <v>1.6613144200000001</v>
      </c>
      <c r="P2778" s="135">
        <f t="shared" si="1264"/>
        <v>331.88842964000003</v>
      </c>
      <c r="Q2778" s="190">
        <f t="shared" si="1277"/>
        <v>0</v>
      </c>
      <c r="R2778" s="191">
        <f t="shared" si="1274"/>
        <v>0</v>
      </c>
      <c r="S2778" s="135">
        <f t="shared" si="1265"/>
        <v>0</v>
      </c>
      <c r="T2778" s="145">
        <f t="shared" si="1275"/>
        <v>7.8600000000000003E-2</v>
      </c>
      <c r="U2778" s="143">
        <f t="shared" si="1266"/>
        <v>18</v>
      </c>
      <c r="V2778" s="143">
        <v>252</v>
      </c>
      <c r="W2778" s="142">
        <f t="shared" si="1267"/>
        <v>1.0054191960000001</v>
      </c>
      <c r="X2778" s="135">
        <f t="shared" si="1268"/>
        <v>1.7985684500000001</v>
      </c>
      <c r="Y2778" s="135">
        <f t="shared" si="1269"/>
        <v>0</v>
      </c>
      <c r="Z2778" s="148" t="str">
        <f t="shared" si="1278"/>
        <v>A+J=</v>
      </c>
      <c r="AA2778" s="140">
        <f t="shared" si="1279"/>
        <v>46832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4"/>
      <c r="DX2778" s="1"/>
      <c r="DY2778" s="1"/>
      <c r="DZ2778" s="1"/>
      <c r="EA2778" s="1"/>
      <c r="EB2778" s="1"/>
      <c r="EC2778" s="1"/>
    </row>
    <row r="2779" spans="1:133" ht="15" x14ac:dyDescent="0.2">
      <c r="A2779" s="134">
        <f t="shared" si="1271"/>
        <v>46832</v>
      </c>
      <c r="B2779" s="135">
        <f t="shared" si="1257"/>
        <v>333.68699809000003</v>
      </c>
      <c r="C2779" s="220">
        <f t="shared" si="1270"/>
        <v>199.77460356266792</v>
      </c>
      <c r="D2779" s="136">
        <f t="shared" si="1258"/>
        <v>6997.15</v>
      </c>
      <c r="E2779" s="137">
        <f t="shared" si="1254"/>
        <v>7036.33</v>
      </c>
      <c r="F2779" s="138">
        <f t="shared" si="1255"/>
        <v>46773</v>
      </c>
      <c r="G2779" s="139">
        <f t="shared" si="1259"/>
        <v>5.5994226220676957E-3</v>
      </c>
      <c r="H2779" s="140">
        <f t="shared" si="1276"/>
        <v>46863</v>
      </c>
      <c r="I2779" s="140">
        <f t="shared" si="1260"/>
        <v>46832</v>
      </c>
      <c r="J2779" s="141">
        <f t="shared" si="1272"/>
        <v>18</v>
      </c>
      <c r="K2779" s="141">
        <f t="shared" si="1256"/>
        <v>18</v>
      </c>
      <c r="L2779" s="8">
        <f t="shared" si="1273"/>
        <v>1.00559942</v>
      </c>
      <c r="M2779" s="142">
        <f t="shared" si="1261"/>
        <v>1.00559942</v>
      </c>
      <c r="N2779" s="142">
        <f t="shared" si="1262"/>
        <v>1.652063826799359</v>
      </c>
      <c r="O2779" s="135">
        <f t="shared" si="1263"/>
        <v>1.6613144200000001</v>
      </c>
      <c r="P2779" s="135">
        <f t="shared" si="1264"/>
        <v>331.88842964000003</v>
      </c>
      <c r="Q2779" s="190">
        <f t="shared" si="1277"/>
        <v>91</v>
      </c>
      <c r="R2779" s="191">
        <f t="shared" si="1274"/>
        <v>6.0651903943965399E-2</v>
      </c>
      <c r="S2779" s="135">
        <f t="shared" si="1265"/>
        <v>20.129665150000001</v>
      </c>
      <c r="T2779" s="145">
        <f t="shared" si="1275"/>
        <v>7.8600000000000003E-2</v>
      </c>
      <c r="U2779" s="143">
        <f t="shared" si="1266"/>
        <v>18</v>
      </c>
      <c r="V2779" s="143">
        <v>252</v>
      </c>
      <c r="W2779" s="142">
        <f t="shared" si="1267"/>
        <v>1.0054191960000001</v>
      </c>
      <c r="X2779" s="135">
        <f t="shared" si="1268"/>
        <v>1.7985684500000001</v>
      </c>
      <c r="Y2779" s="135">
        <f t="shared" si="1269"/>
        <v>21.928233600000002</v>
      </c>
      <c r="Z2779" s="148" t="str">
        <f t="shared" si="1278"/>
        <v>A+J=</v>
      </c>
      <c r="AA2779" s="140">
        <f t="shared" si="1279"/>
        <v>46832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4"/>
      <c r="DX2779" s="1"/>
      <c r="DY2779" s="1"/>
      <c r="DZ2779" s="1"/>
      <c r="EA2779" s="1"/>
      <c r="EB2779" s="1"/>
      <c r="EC2779" s="1"/>
    </row>
    <row r="2780" spans="1:133" ht="15" x14ac:dyDescent="0.2">
      <c r="A2780" s="134">
        <f t="shared" si="1271"/>
        <v>46833</v>
      </c>
      <c r="B2780" s="135">
        <f t="shared" si="1257"/>
        <v>311.93154630999999</v>
      </c>
      <c r="C2780" s="220">
        <f t="shared" si="1270"/>
        <v>187.65789350004172</v>
      </c>
      <c r="D2780" s="136">
        <f t="shared" si="1258"/>
        <v>6997.15</v>
      </c>
      <c r="E2780" s="137">
        <f t="shared" si="1254"/>
        <v>7036.33</v>
      </c>
      <c r="F2780" s="138">
        <f t="shared" si="1255"/>
        <v>46803</v>
      </c>
      <c r="G2780" s="139">
        <f t="shared" si="1259"/>
        <v>5.5994226220676957E-3</v>
      </c>
      <c r="H2780" s="140">
        <f t="shared" si="1276"/>
        <v>46863</v>
      </c>
      <c r="I2780" s="140">
        <f t="shared" si="1260"/>
        <v>46863</v>
      </c>
      <c r="J2780" s="141">
        <f t="shared" si="1272"/>
        <v>22</v>
      </c>
      <c r="K2780" s="141">
        <f t="shared" si="1256"/>
        <v>1</v>
      </c>
      <c r="L2780" s="8">
        <f t="shared" si="1273"/>
        <v>1.0002538400000001</v>
      </c>
      <c r="M2780" s="142">
        <f t="shared" si="1261"/>
        <v>1.00559942</v>
      </c>
      <c r="N2780" s="142">
        <f t="shared" si="1262"/>
        <v>1.661314426032416</v>
      </c>
      <c r="O2780" s="135">
        <f t="shared" si="1263"/>
        <v>1.66173613</v>
      </c>
      <c r="P2780" s="135">
        <f t="shared" si="1264"/>
        <v>311.83790169999997</v>
      </c>
      <c r="Q2780" s="190">
        <f t="shared" si="1277"/>
        <v>0</v>
      </c>
      <c r="R2780" s="191">
        <f t="shared" si="1274"/>
        <v>0</v>
      </c>
      <c r="S2780" s="135">
        <f t="shared" si="1265"/>
        <v>0</v>
      </c>
      <c r="T2780" s="145">
        <f t="shared" si="1275"/>
        <v>7.8600000000000003E-2</v>
      </c>
      <c r="U2780" s="143">
        <f t="shared" si="1266"/>
        <v>1</v>
      </c>
      <c r="V2780" s="143">
        <v>252</v>
      </c>
      <c r="W2780" s="142">
        <f t="shared" si="1267"/>
        <v>1.0003002990000001</v>
      </c>
      <c r="X2780" s="135">
        <f t="shared" si="1268"/>
        <v>9.3644610000000003E-2</v>
      </c>
      <c r="Y2780" s="135">
        <f t="shared" si="1269"/>
        <v>0</v>
      </c>
      <c r="Z2780" s="148" t="str">
        <f t="shared" si="1278"/>
        <v>A+J=</v>
      </c>
      <c r="AA2780" s="140">
        <f t="shared" si="1279"/>
        <v>46863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4"/>
      <c r="DX2780" s="1"/>
      <c r="DY2780" s="1"/>
      <c r="DZ2780" s="1"/>
      <c r="EA2780" s="1"/>
      <c r="EB2780" s="1"/>
      <c r="EC2780" s="1"/>
    </row>
    <row r="2781" spans="1:133" ht="15" x14ac:dyDescent="0.2">
      <c r="A2781" s="134">
        <f t="shared" si="1271"/>
        <v>46834</v>
      </c>
      <c r="B2781" s="135">
        <f t="shared" si="1257"/>
        <v>312.10442220000004</v>
      </c>
      <c r="C2781" s="220">
        <f t="shared" si="1270"/>
        <v>187.65789350004172</v>
      </c>
      <c r="D2781" s="136">
        <f t="shared" si="1258"/>
        <v>6997.15</v>
      </c>
      <c r="E2781" s="137">
        <f t="shared" si="1254"/>
        <v>7036.33</v>
      </c>
      <c r="F2781" s="138">
        <f t="shared" si="1255"/>
        <v>46803</v>
      </c>
      <c r="G2781" s="139">
        <f t="shared" si="1259"/>
        <v>5.5994226220676957E-3</v>
      </c>
      <c r="H2781" s="140">
        <f t="shared" si="1276"/>
        <v>46863</v>
      </c>
      <c r="I2781" s="140">
        <f t="shared" si="1260"/>
        <v>46863</v>
      </c>
      <c r="J2781" s="141">
        <f t="shared" si="1272"/>
        <v>22</v>
      </c>
      <c r="K2781" s="141">
        <f t="shared" si="1256"/>
        <v>2</v>
      </c>
      <c r="L2781" s="8">
        <f t="shared" si="1273"/>
        <v>1.00050774</v>
      </c>
      <c r="M2781" s="142">
        <f t="shared" si="1261"/>
        <v>1.00559942</v>
      </c>
      <c r="N2781" s="142">
        <f t="shared" si="1262"/>
        <v>1.661314426032416</v>
      </c>
      <c r="O2781" s="135">
        <f t="shared" si="1263"/>
        <v>1.6621579399999999</v>
      </c>
      <c r="P2781" s="135">
        <f t="shared" si="1264"/>
        <v>311.91705768000003</v>
      </c>
      <c r="Q2781" s="190">
        <f t="shared" si="1277"/>
        <v>0</v>
      </c>
      <c r="R2781" s="191">
        <f t="shared" si="1274"/>
        <v>0</v>
      </c>
      <c r="S2781" s="135">
        <f t="shared" si="1265"/>
        <v>0</v>
      </c>
      <c r="T2781" s="145">
        <f t="shared" si="1275"/>
        <v>7.8600000000000003E-2</v>
      </c>
      <c r="U2781" s="143">
        <f t="shared" si="1266"/>
        <v>2</v>
      </c>
      <c r="V2781" s="143">
        <v>252</v>
      </c>
      <c r="W2781" s="142">
        <f t="shared" si="1267"/>
        <v>1.0006006869999999</v>
      </c>
      <c r="X2781" s="135">
        <f t="shared" si="1268"/>
        <v>0.18736452000000001</v>
      </c>
      <c r="Y2781" s="135">
        <f t="shared" si="1269"/>
        <v>0</v>
      </c>
      <c r="Z2781" s="148" t="str">
        <f t="shared" si="1278"/>
        <v>A+J=</v>
      </c>
      <c r="AA2781" s="140">
        <f t="shared" si="1279"/>
        <v>46863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4"/>
      <c r="DX2781" s="1"/>
      <c r="DY2781" s="1"/>
      <c r="DZ2781" s="1"/>
      <c r="EA2781" s="1"/>
      <c r="EB2781" s="1"/>
      <c r="EC2781" s="1"/>
    </row>
    <row r="2782" spans="1:133" ht="15" x14ac:dyDescent="0.2">
      <c r="A2782" s="134">
        <f t="shared" si="1271"/>
        <v>46835</v>
      </c>
      <c r="B2782" s="135">
        <f t="shared" si="1257"/>
        <v>312.27739469000005</v>
      </c>
      <c r="C2782" s="220">
        <f t="shared" si="1270"/>
        <v>187.65789350004172</v>
      </c>
      <c r="D2782" s="136">
        <f t="shared" si="1258"/>
        <v>6997.15</v>
      </c>
      <c r="E2782" s="137">
        <f t="shared" si="1254"/>
        <v>7036.33</v>
      </c>
      <c r="F2782" s="138">
        <f t="shared" si="1255"/>
        <v>46803</v>
      </c>
      <c r="G2782" s="139">
        <f t="shared" si="1259"/>
        <v>5.5994226220676957E-3</v>
      </c>
      <c r="H2782" s="140">
        <f t="shared" si="1276"/>
        <v>46863</v>
      </c>
      <c r="I2782" s="140">
        <f t="shared" si="1260"/>
        <v>46863</v>
      </c>
      <c r="J2782" s="141">
        <f t="shared" si="1272"/>
        <v>22</v>
      </c>
      <c r="K2782" s="141">
        <f t="shared" si="1256"/>
        <v>3</v>
      </c>
      <c r="L2782" s="8">
        <f t="shared" si="1273"/>
        <v>1.0007617099999999</v>
      </c>
      <c r="M2782" s="142">
        <f t="shared" si="1261"/>
        <v>1.00559942</v>
      </c>
      <c r="N2782" s="142">
        <f t="shared" si="1262"/>
        <v>1.661314426032416</v>
      </c>
      <c r="O2782" s="135">
        <f t="shared" si="1263"/>
        <v>1.6625798599999999</v>
      </c>
      <c r="P2782" s="135">
        <f t="shared" si="1264"/>
        <v>311.99623430000003</v>
      </c>
      <c r="Q2782" s="190">
        <f t="shared" si="1277"/>
        <v>0</v>
      </c>
      <c r="R2782" s="191">
        <f t="shared" si="1274"/>
        <v>0</v>
      </c>
      <c r="S2782" s="135">
        <f t="shared" si="1265"/>
        <v>0</v>
      </c>
      <c r="T2782" s="145">
        <f t="shared" si="1275"/>
        <v>7.8600000000000003E-2</v>
      </c>
      <c r="U2782" s="143">
        <f t="shared" si="1266"/>
        <v>3</v>
      </c>
      <c r="V2782" s="143">
        <v>252</v>
      </c>
      <c r="W2782" s="142">
        <f t="shared" si="1267"/>
        <v>1.000901166</v>
      </c>
      <c r="X2782" s="135">
        <f t="shared" si="1268"/>
        <v>0.28116038999999998</v>
      </c>
      <c r="Y2782" s="135">
        <f t="shared" si="1269"/>
        <v>0</v>
      </c>
      <c r="Z2782" s="148" t="str">
        <f t="shared" si="1278"/>
        <v>A+J=</v>
      </c>
      <c r="AA2782" s="140">
        <f t="shared" si="1279"/>
        <v>46863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4"/>
      <c r="DX2782" s="1"/>
      <c r="DY2782" s="1"/>
      <c r="DZ2782" s="1"/>
      <c r="EA2782" s="1"/>
      <c r="EB2782" s="1"/>
      <c r="EC2782" s="1"/>
    </row>
    <row r="2783" spans="1:133" ht="15" x14ac:dyDescent="0.2">
      <c r="A2783" s="134">
        <f t="shared" si="1271"/>
        <v>46836</v>
      </c>
      <c r="B2783" s="135">
        <f t="shared" si="1257"/>
        <v>312.45046572000001</v>
      </c>
      <c r="C2783" s="220">
        <f t="shared" si="1270"/>
        <v>187.65789350004172</v>
      </c>
      <c r="D2783" s="136">
        <f t="shared" si="1258"/>
        <v>6997.15</v>
      </c>
      <c r="E2783" s="137">
        <f t="shared" si="1254"/>
        <v>7036.33</v>
      </c>
      <c r="F2783" s="138">
        <f t="shared" si="1255"/>
        <v>46803</v>
      </c>
      <c r="G2783" s="139">
        <f t="shared" si="1259"/>
        <v>5.5994226220676957E-3</v>
      </c>
      <c r="H2783" s="140">
        <f t="shared" si="1276"/>
        <v>46863</v>
      </c>
      <c r="I2783" s="140">
        <f t="shared" si="1260"/>
        <v>46863</v>
      </c>
      <c r="J2783" s="141">
        <f t="shared" si="1272"/>
        <v>22</v>
      </c>
      <c r="K2783" s="141">
        <f t="shared" si="1256"/>
        <v>4</v>
      </c>
      <c r="L2783" s="8">
        <f t="shared" si="1273"/>
        <v>1.0010157500000001</v>
      </c>
      <c r="M2783" s="142">
        <f t="shared" si="1261"/>
        <v>1.00559942</v>
      </c>
      <c r="N2783" s="142">
        <f t="shared" si="1262"/>
        <v>1.661314426032416</v>
      </c>
      <c r="O2783" s="135">
        <f t="shared" si="1263"/>
        <v>1.6630019</v>
      </c>
      <c r="P2783" s="135">
        <f t="shared" si="1264"/>
        <v>312.07543343999998</v>
      </c>
      <c r="Q2783" s="190">
        <f t="shared" si="1277"/>
        <v>0</v>
      </c>
      <c r="R2783" s="191">
        <f t="shared" si="1274"/>
        <v>0</v>
      </c>
      <c r="S2783" s="135">
        <f t="shared" si="1265"/>
        <v>0</v>
      </c>
      <c r="T2783" s="145">
        <f t="shared" si="1275"/>
        <v>7.8600000000000003E-2</v>
      </c>
      <c r="U2783" s="143">
        <f t="shared" si="1266"/>
        <v>4</v>
      </c>
      <c r="V2783" s="143">
        <v>252</v>
      </c>
      <c r="W2783" s="142">
        <f t="shared" si="1267"/>
        <v>1.0012017360000001</v>
      </c>
      <c r="X2783" s="135">
        <f t="shared" si="1268"/>
        <v>0.37503228</v>
      </c>
      <c r="Y2783" s="135">
        <f t="shared" si="1269"/>
        <v>0</v>
      </c>
      <c r="Z2783" s="148" t="str">
        <f t="shared" si="1278"/>
        <v>A+J=</v>
      </c>
      <c r="AA2783" s="140">
        <f t="shared" si="1279"/>
        <v>46863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4"/>
      <c r="DX2783" s="1"/>
      <c r="DY2783" s="1"/>
      <c r="DZ2783" s="1"/>
      <c r="EA2783" s="1"/>
      <c r="EB2783" s="1"/>
      <c r="EC2783" s="1"/>
    </row>
    <row r="2784" spans="1:133" ht="15" x14ac:dyDescent="0.2">
      <c r="A2784" s="134">
        <f t="shared" si="1271"/>
        <v>46837</v>
      </c>
      <c r="B2784" s="135">
        <f t="shared" si="1257"/>
        <v>312.62363091999998</v>
      </c>
      <c r="C2784" s="220">
        <f t="shared" si="1270"/>
        <v>187.65789350004172</v>
      </c>
      <c r="D2784" s="136">
        <f t="shared" si="1258"/>
        <v>6997.15</v>
      </c>
      <c r="E2784" s="137">
        <f t="shared" si="1254"/>
        <v>7036.33</v>
      </c>
      <c r="F2784" s="138">
        <f t="shared" si="1255"/>
        <v>46803</v>
      </c>
      <c r="G2784" s="139">
        <f t="shared" si="1259"/>
        <v>5.5994226220676957E-3</v>
      </c>
      <c r="H2784" s="140">
        <f t="shared" si="1276"/>
        <v>46863</v>
      </c>
      <c r="I2784" s="140">
        <f t="shared" si="1260"/>
        <v>46863</v>
      </c>
      <c r="J2784" s="141">
        <f t="shared" si="1272"/>
        <v>22</v>
      </c>
      <c r="K2784" s="141">
        <f t="shared" si="1256"/>
        <v>5</v>
      </c>
      <c r="L2784" s="8">
        <f t="shared" si="1273"/>
        <v>1.0012698499999999</v>
      </c>
      <c r="M2784" s="142">
        <f t="shared" si="1261"/>
        <v>1.00559942</v>
      </c>
      <c r="N2784" s="142">
        <f t="shared" si="1262"/>
        <v>1.661314426032416</v>
      </c>
      <c r="O2784" s="135">
        <f t="shared" si="1263"/>
        <v>1.66342404</v>
      </c>
      <c r="P2784" s="135">
        <f t="shared" si="1264"/>
        <v>312.15465133999999</v>
      </c>
      <c r="Q2784" s="190">
        <f t="shared" si="1277"/>
        <v>0</v>
      </c>
      <c r="R2784" s="191">
        <f t="shared" si="1274"/>
        <v>0</v>
      </c>
      <c r="S2784" s="135">
        <f t="shared" si="1265"/>
        <v>0</v>
      </c>
      <c r="T2784" s="145">
        <f t="shared" si="1275"/>
        <v>7.8600000000000003E-2</v>
      </c>
      <c r="U2784" s="143">
        <f t="shared" si="1266"/>
        <v>5</v>
      </c>
      <c r="V2784" s="143">
        <v>252</v>
      </c>
      <c r="W2784" s="142">
        <f t="shared" si="1267"/>
        <v>1.0015023949999999</v>
      </c>
      <c r="X2784" s="135">
        <f t="shared" si="1268"/>
        <v>0.46897958000000001</v>
      </c>
      <c r="Y2784" s="135">
        <f t="shared" si="1269"/>
        <v>0</v>
      </c>
      <c r="Z2784" s="148" t="str">
        <f t="shared" si="1278"/>
        <v>A+J=</v>
      </c>
      <c r="AA2784" s="140">
        <f t="shared" si="1279"/>
        <v>46863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4"/>
      <c r="DX2784" s="1"/>
      <c r="DY2784" s="1"/>
      <c r="DZ2784" s="1"/>
      <c r="EA2784" s="1"/>
      <c r="EB2784" s="1"/>
      <c r="EC2784" s="1"/>
    </row>
    <row r="2785" spans="1:133" ht="15" x14ac:dyDescent="0.2">
      <c r="A2785" s="134">
        <f t="shared" si="1271"/>
        <v>46838</v>
      </c>
      <c r="B2785" s="135">
        <f t="shared" si="1257"/>
        <v>312.62363091999998</v>
      </c>
      <c r="C2785" s="220">
        <f t="shared" si="1270"/>
        <v>187.65789350004172</v>
      </c>
      <c r="D2785" s="136">
        <f t="shared" si="1258"/>
        <v>6997.15</v>
      </c>
      <c r="E2785" s="137">
        <f t="shared" si="1254"/>
        <v>7036.33</v>
      </c>
      <c r="F2785" s="138">
        <f t="shared" si="1255"/>
        <v>46803</v>
      </c>
      <c r="G2785" s="139">
        <f t="shared" si="1259"/>
        <v>5.5994226220676957E-3</v>
      </c>
      <c r="H2785" s="140">
        <f t="shared" si="1276"/>
        <v>46863</v>
      </c>
      <c r="I2785" s="140">
        <f t="shared" si="1260"/>
        <v>46863</v>
      </c>
      <c r="J2785" s="141">
        <f t="shared" si="1272"/>
        <v>22</v>
      </c>
      <c r="K2785" s="141">
        <f t="shared" si="1256"/>
        <v>5</v>
      </c>
      <c r="L2785" s="8">
        <f t="shared" si="1273"/>
        <v>1.0012698499999999</v>
      </c>
      <c r="M2785" s="142">
        <f t="shared" si="1261"/>
        <v>1.00559942</v>
      </c>
      <c r="N2785" s="142">
        <f t="shared" si="1262"/>
        <v>1.661314426032416</v>
      </c>
      <c r="O2785" s="135">
        <f t="shared" si="1263"/>
        <v>1.66342404</v>
      </c>
      <c r="P2785" s="135">
        <f t="shared" si="1264"/>
        <v>312.15465133999999</v>
      </c>
      <c r="Q2785" s="190">
        <f t="shared" si="1277"/>
        <v>0</v>
      </c>
      <c r="R2785" s="191">
        <f t="shared" si="1274"/>
        <v>0</v>
      </c>
      <c r="S2785" s="135">
        <f t="shared" si="1265"/>
        <v>0</v>
      </c>
      <c r="T2785" s="145">
        <f t="shared" si="1275"/>
        <v>7.8600000000000003E-2</v>
      </c>
      <c r="U2785" s="143">
        <f t="shared" si="1266"/>
        <v>5</v>
      </c>
      <c r="V2785" s="143">
        <v>252</v>
      </c>
      <c r="W2785" s="142">
        <f t="shared" si="1267"/>
        <v>1.0015023949999999</v>
      </c>
      <c r="X2785" s="135">
        <f t="shared" si="1268"/>
        <v>0.46897958000000001</v>
      </c>
      <c r="Y2785" s="135">
        <f t="shared" si="1269"/>
        <v>0</v>
      </c>
      <c r="Z2785" s="148" t="str">
        <f t="shared" si="1278"/>
        <v>A+J=</v>
      </c>
      <c r="AA2785" s="140">
        <f t="shared" si="1279"/>
        <v>46863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4"/>
      <c r="DX2785" s="1"/>
      <c r="DY2785" s="1"/>
      <c r="DZ2785" s="1"/>
      <c r="EA2785" s="1"/>
      <c r="EB2785" s="1"/>
      <c r="EC2785" s="1"/>
    </row>
    <row r="2786" spans="1:133" ht="15" x14ac:dyDescent="0.2">
      <c r="A2786" s="134">
        <f t="shared" si="1271"/>
        <v>46839</v>
      </c>
      <c r="B2786" s="135">
        <f t="shared" si="1257"/>
        <v>312.62363091999998</v>
      </c>
      <c r="C2786" s="220">
        <f t="shared" si="1270"/>
        <v>187.65789350004172</v>
      </c>
      <c r="D2786" s="136">
        <f t="shared" si="1258"/>
        <v>6997.15</v>
      </c>
      <c r="E2786" s="137">
        <f t="shared" si="1254"/>
        <v>7036.33</v>
      </c>
      <c r="F2786" s="138">
        <f t="shared" si="1255"/>
        <v>46803</v>
      </c>
      <c r="G2786" s="139">
        <f t="shared" si="1259"/>
        <v>5.5994226220676957E-3</v>
      </c>
      <c r="H2786" s="140">
        <f t="shared" si="1276"/>
        <v>46863</v>
      </c>
      <c r="I2786" s="140">
        <f t="shared" si="1260"/>
        <v>46863</v>
      </c>
      <c r="J2786" s="141">
        <f t="shared" si="1272"/>
        <v>22</v>
      </c>
      <c r="K2786" s="141">
        <f t="shared" si="1256"/>
        <v>5</v>
      </c>
      <c r="L2786" s="8">
        <f t="shared" si="1273"/>
        <v>1.0012698499999999</v>
      </c>
      <c r="M2786" s="142">
        <f t="shared" si="1261"/>
        <v>1.00559942</v>
      </c>
      <c r="N2786" s="142">
        <f t="shared" si="1262"/>
        <v>1.661314426032416</v>
      </c>
      <c r="O2786" s="135">
        <f t="shared" si="1263"/>
        <v>1.66342404</v>
      </c>
      <c r="P2786" s="135">
        <f t="shared" si="1264"/>
        <v>312.15465133999999</v>
      </c>
      <c r="Q2786" s="190">
        <f t="shared" si="1277"/>
        <v>0</v>
      </c>
      <c r="R2786" s="191">
        <f t="shared" si="1274"/>
        <v>0</v>
      </c>
      <c r="S2786" s="135">
        <f t="shared" si="1265"/>
        <v>0</v>
      </c>
      <c r="T2786" s="145">
        <f t="shared" si="1275"/>
        <v>7.8600000000000003E-2</v>
      </c>
      <c r="U2786" s="143">
        <f t="shared" si="1266"/>
        <v>5</v>
      </c>
      <c r="V2786" s="143">
        <v>252</v>
      </c>
      <c r="W2786" s="142">
        <f t="shared" si="1267"/>
        <v>1.0015023949999999</v>
      </c>
      <c r="X2786" s="135">
        <f t="shared" si="1268"/>
        <v>0.46897958000000001</v>
      </c>
      <c r="Y2786" s="135">
        <f t="shared" si="1269"/>
        <v>0</v>
      </c>
      <c r="Z2786" s="148" t="str">
        <f t="shared" si="1278"/>
        <v>A+J=</v>
      </c>
      <c r="AA2786" s="140">
        <f t="shared" si="1279"/>
        <v>46863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4"/>
      <c r="DX2786" s="1"/>
      <c r="DY2786" s="1"/>
      <c r="DZ2786" s="1"/>
      <c r="EA2786" s="1"/>
      <c r="EB2786" s="1"/>
      <c r="EC2786" s="1"/>
    </row>
    <row r="2787" spans="1:133" ht="15" x14ac:dyDescent="0.2">
      <c r="A2787" s="134">
        <f t="shared" si="1271"/>
        <v>46840</v>
      </c>
      <c r="B2787" s="135">
        <f t="shared" si="1257"/>
        <v>312.79689098</v>
      </c>
      <c r="C2787" s="220">
        <f t="shared" si="1270"/>
        <v>187.65789350004172</v>
      </c>
      <c r="D2787" s="136">
        <f t="shared" si="1258"/>
        <v>6997.15</v>
      </c>
      <c r="E2787" s="137">
        <f t="shared" si="1254"/>
        <v>7036.33</v>
      </c>
      <c r="F2787" s="138">
        <f t="shared" si="1255"/>
        <v>46803</v>
      </c>
      <c r="G2787" s="139">
        <f t="shared" si="1259"/>
        <v>5.5994226220676957E-3</v>
      </c>
      <c r="H2787" s="140">
        <f t="shared" si="1276"/>
        <v>46863</v>
      </c>
      <c r="I2787" s="140">
        <f t="shared" si="1260"/>
        <v>46863</v>
      </c>
      <c r="J2787" s="141">
        <f t="shared" si="1272"/>
        <v>22</v>
      </c>
      <c r="K2787" s="141">
        <f t="shared" si="1256"/>
        <v>6</v>
      </c>
      <c r="L2787" s="8">
        <f t="shared" si="1273"/>
        <v>1.00152401</v>
      </c>
      <c r="M2787" s="142">
        <f t="shared" si="1261"/>
        <v>1.00559942</v>
      </c>
      <c r="N2787" s="142">
        <f t="shared" si="1262"/>
        <v>1.661314426032416</v>
      </c>
      <c r="O2787" s="135">
        <f t="shared" si="1263"/>
        <v>1.66384628</v>
      </c>
      <c r="P2787" s="135">
        <f t="shared" si="1264"/>
        <v>312.23388800999999</v>
      </c>
      <c r="Q2787" s="190">
        <f t="shared" si="1277"/>
        <v>0</v>
      </c>
      <c r="R2787" s="191">
        <f t="shared" si="1274"/>
        <v>0</v>
      </c>
      <c r="S2787" s="135">
        <f t="shared" si="1265"/>
        <v>0</v>
      </c>
      <c r="T2787" s="145">
        <f t="shared" si="1275"/>
        <v>7.8600000000000003E-2</v>
      </c>
      <c r="U2787" s="143">
        <f t="shared" si="1266"/>
        <v>6</v>
      </c>
      <c r="V2787" s="143">
        <v>252</v>
      </c>
      <c r="W2787" s="142">
        <f t="shared" si="1267"/>
        <v>1.001803145</v>
      </c>
      <c r="X2787" s="135">
        <f t="shared" si="1268"/>
        <v>0.56300296999999999</v>
      </c>
      <c r="Y2787" s="135">
        <f t="shared" si="1269"/>
        <v>0</v>
      </c>
      <c r="Z2787" s="148" t="str">
        <f t="shared" si="1278"/>
        <v>A+J=</v>
      </c>
      <c r="AA2787" s="140">
        <f t="shared" si="1279"/>
        <v>46863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4"/>
      <c r="DX2787" s="1"/>
      <c r="DY2787" s="1"/>
      <c r="DZ2787" s="1"/>
      <c r="EA2787" s="1"/>
      <c r="EB2787" s="1"/>
      <c r="EC2787" s="1"/>
    </row>
    <row r="2788" spans="1:133" ht="15" x14ac:dyDescent="0.2">
      <c r="A2788" s="134">
        <f t="shared" si="1271"/>
        <v>46841</v>
      </c>
      <c r="B2788" s="135">
        <f t="shared" si="1257"/>
        <v>312.97024936999998</v>
      </c>
      <c r="C2788" s="220">
        <f t="shared" si="1270"/>
        <v>187.65789350004172</v>
      </c>
      <c r="D2788" s="136">
        <f t="shared" si="1258"/>
        <v>6997.15</v>
      </c>
      <c r="E2788" s="137">
        <f t="shared" si="1254"/>
        <v>7036.33</v>
      </c>
      <c r="F2788" s="138">
        <f t="shared" si="1255"/>
        <v>46803</v>
      </c>
      <c r="G2788" s="139">
        <f t="shared" si="1259"/>
        <v>5.5994226220676957E-3</v>
      </c>
      <c r="H2788" s="140">
        <f t="shared" si="1276"/>
        <v>46863</v>
      </c>
      <c r="I2788" s="140">
        <f t="shared" si="1260"/>
        <v>46863</v>
      </c>
      <c r="J2788" s="141">
        <f t="shared" si="1272"/>
        <v>22</v>
      </c>
      <c r="K2788" s="141">
        <f t="shared" si="1256"/>
        <v>7</v>
      </c>
      <c r="L2788" s="8">
        <f t="shared" si="1273"/>
        <v>1.0017782399999999</v>
      </c>
      <c r="M2788" s="142">
        <f t="shared" si="1261"/>
        <v>1.00559942</v>
      </c>
      <c r="N2788" s="142">
        <f t="shared" si="1262"/>
        <v>1.661314426032416</v>
      </c>
      <c r="O2788" s="135">
        <f t="shared" si="1263"/>
        <v>1.66426864</v>
      </c>
      <c r="P2788" s="135">
        <f t="shared" si="1264"/>
        <v>312.3131472</v>
      </c>
      <c r="Q2788" s="190">
        <f t="shared" si="1277"/>
        <v>0</v>
      </c>
      <c r="R2788" s="191">
        <f t="shared" si="1274"/>
        <v>0</v>
      </c>
      <c r="S2788" s="135">
        <f t="shared" si="1265"/>
        <v>0</v>
      </c>
      <c r="T2788" s="145">
        <f t="shared" si="1275"/>
        <v>7.8600000000000003E-2</v>
      </c>
      <c r="U2788" s="143">
        <f t="shared" si="1266"/>
        <v>7</v>
      </c>
      <c r="V2788" s="143">
        <v>252</v>
      </c>
      <c r="W2788" s="142">
        <f t="shared" si="1267"/>
        <v>1.002103985</v>
      </c>
      <c r="X2788" s="135">
        <f t="shared" si="1268"/>
        <v>0.65710217000000004</v>
      </c>
      <c r="Y2788" s="135">
        <f t="shared" si="1269"/>
        <v>0</v>
      </c>
      <c r="Z2788" s="148" t="str">
        <f t="shared" si="1278"/>
        <v>A+J=</v>
      </c>
      <c r="AA2788" s="140">
        <f t="shared" si="1279"/>
        <v>46863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4"/>
      <c r="DX2788" s="1"/>
      <c r="DY2788" s="1"/>
      <c r="DZ2788" s="1"/>
      <c r="EA2788" s="1"/>
      <c r="EB2788" s="1"/>
      <c r="EC2788" s="1"/>
    </row>
    <row r="2789" spans="1:133" ht="15" x14ac:dyDescent="0.2">
      <c r="A2789" s="134">
        <f t="shared" si="1271"/>
        <v>46842</v>
      </c>
      <c r="B2789" s="135">
        <f t="shared" si="1257"/>
        <v>313.14370079999998</v>
      </c>
      <c r="C2789" s="220">
        <f t="shared" si="1270"/>
        <v>187.65789350004172</v>
      </c>
      <c r="D2789" s="136">
        <f t="shared" si="1258"/>
        <v>6997.15</v>
      </c>
      <c r="E2789" s="137">
        <f t="shared" si="1254"/>
        <v>7036.33</v>
      </c>
      <c r="F2789" s="138">
        <f t="shared" si="1255"/>
        <v>46803</v>
      </c>
      <c r="G2789" s="139">
        <f t="shared" si="1259"/>
        <v>5.5994226220676957E-3</v>
      </c>
      <c r="H2789" s="140">
        <f t="shared" si="1276"/>
        <v>46863</v>
      </c>
      <c r="I2789" s="140">
        <f t="shared" si="1260"/>
        <v>46863</v>
      </c>
      <c r="J2789" s="141">
        <f t="shared" si="1272"/>
        <v>22</v>
      </c>
      <c r="K2789" s="141">
        <f t="shared" si="1256"/>
        <v>8</v>
      </c>
      <c r="L2789" s="8">
        <f t="shared" si="1273"/>
        <v>1.0020325299999999</v>
      </c>
      <c r="M2789" s="142">
        <f t="shared" si="1261"/>
        <v>1.00559942</v>
      </c>
      <c r="N2789" s="142">
        <f t="shared" si="1262"/>
        <v>1.661314426032416</v>
      </c>
      <c r="O2789" s="135">
        <f t="shared" si="1263"/>
        <v>1.66469109</v>
      </c>
      <c r="P2789" s="135">
        <f t="shared" si="1264"/>
        <v>312.39242326999999</v>
      </c>
      <c r="Q2789" s="190">
        <f t="shared" si="1277"/>
        <v>0</v>
      </c>
      <c r="R2789" s="191">
        <f t="shared" si="1274"/>
        <v>0</v>
      </c>
      <c r="S2789" s="135">
        <f t="shared" si="1265"/>
        <v>0</v>
      </c>
      <c r="T2789" s="145">
        <f t="shared" si="1275"/>
        <v>7.8600000000000003E-2</v>
      </c>
      <c r="U2789" s="143">
        <f t="shared" si="1266"/>
        <v>8</v>
      </c>
      <c r="V2789" s="143">
        <v>252</v>
      </c>
      <c r="W2789" s="142">
        <f t="shared" si="1267"/>
        <v>1.0024049159999999</v>
      </c>
      <c r="X2789" s="135">
        <f t="shared" si="1268"/>
        <v>0.75127752999999997</v>
      </c>
      <c r="Y2789" s="135">
        <f t="shared" si="1269"/>
        <v>0</v>
      </c>
      <c r="Z2789" s="148" t="str">
        <f t="shared" si="1278"/>
        <v>A+J=</v>
      </c>
      <c r="AA2789" s="140">
        <f t="shared" si="1279"/>
        <v>46863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4"/>
      <c r="DX2789" s="1"/>
      <c r="DY2789" s="1"/>
      <c r="DZ2789" s="1"/>
      <c r="EA2789" s="1"/>
      <c r="EB2789" s="1"/>
      <c r="EC2789" s="1"/>
    </row>
    <row r="2790" spans="1:133" ht="15" x14ac:dyDescent="0.2">
      <c r="A2790" s="134">
        <f t="shared" si="1271"/>
        <v>46843</v>
      </c>
      <c r="B2790" s="135">
        <f t="shared" si="1257"/>
        <v>313.31725066000001</v>
      </c>
      <c r="C2790" s="220">
        <f t="shared" si="1270"/>
        <v>187.65789350004172</v>
      </c>
      <c r="D2790" s="136">
        <f t="shared" si="1258"/>
        <v>6997.15</v>
      </c>
      <c r="E2790" s="137">
        <f t="shared" si="1254"/>
        <v>7036.33</v>
      </c>
      <c r="F2790" s="138">
        <f t="shared" si="1255"/>
        <v>46803</v>
      </c>
      <c r="G2790" s="139">
        <f t="shared" si="1259"/>
        <v>5.5994226220676957E-3</v>
      </c>
      <c r="H2790" s="140">
        <f t="shared" si="1276"/>
        <v>46863</v>
      </c>
      <c r="I2790" s="140">
        <f t="shared" si="1260"/>
        <v>46863</v>
      </c>
      <c r="J2790" s="141">
        <f t="shared" si="1272"/>
        <v>22</v>
      </c>
      <c r="K2790" s="141">
        <f t="shared" si="1256"/>
        <v>9</v>
      </c>
      <c r="L2790" s="8">
        <f t="shared" si="1273"/>
        <v>1.0022868899999999</v>
      </c>
      <c r="M2790" s="142">
        <f t="shared" si="1261"/>
        <v>1.00559942</v>
      </c>
      <c r="N2790" s="142">
        <f t="shared" si="1262"/>
        <v>1.661314426032416</v>
      </c>
      <c r="O2790" s="135">
        <f t="shared" si="1263"/>
        <v>1.6651136600000001</v>
      </c>
      <c r="P2790" s="135">
        <f t="shared" si="1264"/>
        <v>312.47172187000001</v>
      </c>
      <c r="Q2790" s="190">
        <f t="shared" si="1277"/>
        <v>0</v>
      </c>
      <c r="R2790" s="191">
        <f t="shared" si="1274"/>
        <v>0</v>
      </c>
      <c r="S2790" s="135">
        <f t="shared" si="1265"/>
        <v>0</v>
      </c>
      <c r="T2790" s="145">
        <f t="shared" si="1275"/>
        <v>7.8600000000000003E-2</v>
      </c>
      <c r="U2790" s="143">
        <f t="shared" si="1266"/>
        <v>9</v>
      </c>
      <c r="V2790" s="143">
        <v>252</v>
      </c>
      <c r="W2790" s="142">
        <f t="shared" si="1267"/>
        <v>1.002705937</v>
      </c>
      <c r="X2790" s="135">
        <f t="shared" si="1268"/>
        <v>0.84552879000000003</v>
      </c>
      <c r="Y2790" s="135">
        <f t="shared" si="1269"/>
        <v>0</v>
      </c>
      <c r="Z2790" s="148" t="str">
        <f t="shared" si="1278"/>
        <v>A+J=</v>
      </c>
      <c r="AA2790" s="140">
        <f t="shared" si="1279"/>
        <v>46863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4"/>
      <c r="DX2790" s="1"/>
      <c r="DY2790" s="1"/>
      <c r="DZ2790" s="1"/>
      <c r="EA2790" s="1"/>
      <c r="EB2790" s="1"/>
      <c r="EC2790" s="1"/>
    </row>
    <row r="2791" spans="1:133" ht="15" x14ac:dyDescent="0.2">
      <c r="A2791" s="134">
        <f t="shared" si="1271"/>
        <v>46844</v>
      </c>
      <c r="B2791" s="135">
        <f t="shared" si="1257"/>
        <v>313.49089709000003</v>
      </c>
      <c r="C2791" s="220">
        <f t="shared" si="1270"/>
        <v>187.65789350004172</v>
      </c>
      <c r="D2791" s="136">
        <f t="shared" si="1258"/>
        <v>6997.15</v>
      </c>
      <c r="E2791" s="137">
        <f t="shared" si="1254"/>
        <v>7036.33</v>
      </c>
      <c r="F2791" s="138">
        <f t="shared" si="1255"/>
        <v>46803</v>
      </c>
      <c r="G2791" s="139">
        <f t="shared" si="1259"/>
        <v>5.5994226220676957E-3</v>
      </c>
      <c r="H2791" s="140">
        <f t="shared" si="1276"/>
        <v>46863</v>
      </c>
      <c r="I2791" s="140">
        <f t="shared" si="1260"/>
        <v>46863</v>
      </c>
      <c r="J2791" s="141">
        <f t="shared" si="1272"/>
        <v>22</v>
      </c>
      <c r="K2791" s="141">
        <f t="shared" si="1256"/>
        <v>10</v>
      </c>
      <c r="L2791" s="8">
        <f t="shared" si="1273"/>
        <v>1.00254131</v>
      </c>
      <c r="M2791" s="142">
        <f t="shared" si="1261"/>
        <v>1.00559942</v>
      </c>
      <c r="N2791" s="142">
        <f t="shared" si="1262"/>
        <v>1.661314426032416</v>
      </c>
      <c r="O2791" s="135">
        <f t="shared" si="1263"/>
        <v>1.6655363400000001</v>
      </c>
      <c r="P2791" s="135">
        <f t="shared" si="1264"/>
        <v>312.55104111000003</v>
      </c>
      <c r="Q2791" s="190">
        <f t="shared" si="1277"/>
        <v>0</v>
      </c>
      <c r="R2791" s="191">
        <f t="shared" si="1274"/>
        <v>0</v>
      </c>
      <c r="S2791" s="135">
        <f t="shared" si="1265"/>
        <v>0</v>
      </c>
      <c r="T2791" s="145">
        <f t="shared" si="1275"/>
        <v>7.8600000000000003E-2</v>
      </c>
      <c r="U2791" s="143">
        <f t="shared" si="1266"/>
        <v>10</v>
      </c>
      <c r="V2791" s="143">
        <v>252</v>
      </c>
      <c r="W2791" s="142">
        <f t="shared" si="1267"/>
        <v>1.003007048</v>
      </c>
      <c r="X2791" s="135">
        <f t="shared" si="1268"/>
        <v>0.93985598000000004</v>
      </c>
      <c r="Y2791" s="135">
        <f t="shared" si="1269"/>
        <v>0</v>
      </c>
      <c r="Z2791" s="148" t="str">
        <f t="shared" si="1278"/>
        <v>A+J=</v>
      </c>
      <c r="AA2791" s="140">
        <f t="shared" si="1279"/>
        <v>46863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4"/>
      <c r="DX2791" s="1"/>
      <c r="DY2791" s="1"/>
      <c r="DZ2791" s="1"/>
      <c r="EA2791" s="1"/>
      <c r="EB2791" s="1"/>
      <c r="EC2791" s="1"/>
    </row>
    <row r="2792" spans="1:133" ht="15" x14ac:dyDescent="0.2">
      <c r="A2792" s="134">
        <f t="shared" si="1271"/>
        <v>46845</v>
      </c>
      <c r="B2792" s="135">
        <f t="shared" si="1257"/>
        <v>313.49089709000003</v>
      </c>
      <c r="C2792" s="220">
        <f t="shared" si="1270"/>
        <v>187.65789350004172</v>
      </c>
      <c r="D2792" s="136">
        <f t="shared" si="1258"/>
        <v>6997.15</v>
      </c>
      <c r="E2792" s="137">
        <f t="shared" si="1254"/>
        <v>7036.33</v>
      </c>
      <c r="F2792" s="138">
        <f t="shared" si="1255"/>
        <v>46803</v>
      </c>
      <c r="G2792" s="139">
        <f t="shared" si="1259"/>
        <v>5.5994226220676957E-3</v>
      </c>
      <c r="H2792" s="140">
        <f t="shared" si="1276"/>
        <v>46863</v>
      </c>
      <c r="I2792" s="140">
        <f t="shared" si="1260"/>
        <v>46863</v>
      </c>
      <c r="J2792" s="141">
        <f t="shared" si="1272"/>
        <v>22</v>
      </c>
      <c r="K2792" s="141">
        <f t="shared" si="1256"/>
        <v>10</v>
      </c>
      <c r="L2792" s="8">
        <f t="shared" si="1273"/>
        <v>1.00254131</v>
      </c>
      <c r="M2792" s="142">
        <f t="shared" si="1261"/>
        <v>1.00559942</v>
      </c>
      <c r="N2792" s="142">
        <f t="shared" si="1262"/>
        <v>1.661314426032416</v>
      </c>
      <c r="O2792" s="135">
        <f t="shared" si="1263"/>
        <v>1.6655363400000001</v>
      </c>
      <c r="P2792" s="135">
        <f t="shared" si="1264"/>
        <v>312.55104111000003</v>
      </c>
      <c r="Q2792" s="190">
        <f t="shared" si="1277"/>
        <v>0</v>
      </c>
      <c r="R2792" s="191">
        <f t="shared" si="1274"/>
        <v>0</v>
      </c>
      <c r="S2792" s="135">
        <f t="shared" si="1265"/>
        <v>0</v>
      </c>
      <c r="T2792" s="145">
        <f t="shared" si="1275"/>
        <v>7.8600000000000003E-2</v>
      </c>
      <c r="U2792" s="143">
        <f t="shared" si="1266"/>
        <v>10</v>
      </c>
      <c r="V2792" s="143">
        <v>252</v>
      </c>
      <c r="W2792" s="142">
        <f t="shared" si="1267"/>
        <v>1.003007048</v>
      </c>
      <c r="X2792" s="135">
        <f t="shared" si="1268"/>
        <v>0.93985598000000004</v>
      </c>
      <c r="Y2792" s="135">
        <f t="shared" si="1269"/>
        <v>0</v>
      </c>
      <c r="Z2792" s="148" t="str">
        <f t="shared" si="1278"/>
        <v>A+J=</v>
      </c>
      <c r="AA2792" s="140">
        <f t="shared" si="1279"/>
        <v>46863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4"/>
      <c r="DX2792" s="1"/>
      <c r="DY2792" s="1"/>
      <c r="DZ2792" s="1"/>
      <c r="EA2792" s="1"/>
      <c r="EB2792" s="1"/>
      <c r="EC2792" s="1"/>
    </row>
    <row r="2793" spans="1:133" ht="15" x14ac:dyDescent="0.2">
      <c r="A2793" s="134">
        <f t="shared" si="1271"/>
        <v>46846</v>
      </c>
      <c r="B2793" s="135">
        <f t="shared" si="1257"/>
        <v>313.49089709000003</v>
      </c>
      <c r="C2793" s="220">
        <f t="shared" si="1270"/>
        <v>187.65789350004172</v>
      </c>
      <c r="D2793" s="136">
        <f t="shared" si="1258"/>
        <v>6997.15</v>
      </c>
      <c r="E2793" s="137">
        <f t="shared" si="1254"/>
        <v>7036.33</v>
      </c>
      <c r="F2793" s="138">
        <f t="shared" si="1255"/>
        <v>46803</v>
      </c>
      <c r="G2793" s="139">
        <f t="shared" si="1259"/>
        <v>5.5994226220676957E-3</v>
      </c>
      <c r="H2793" s="140">
        <f t="shared" si="1276"/>
        <v>46863</v>
      </c>
      <c r="I2793" s="140">
        <f t="shared" si="1260"/>
        <v>46863</v>
      </c>
      <c r="J2793" s="141">
        <f t="shared" si="1272"/>
        <v>22</v>
      </c>
      <c r="K2793" s="141">
        <f t="shared" si="1256"/>
        <v>10</v>
      </c>
      <c r="L2793" s="8">
        <f t="shared" si="1273"/>
        <v>1.00254131</v>
      </c>
      <c r="M2793" s="142">
        <f t="shared" si="1261"/>
        <v>1.00559942</v>
      </c>
      <c r="N2793" s="142">
        <f t="shared" si="1262"/>
        <v>1.661314426032416</v>
      </c>
      <c r="O2793" s="135">
        <f t="shared" si="1263"/>
        <v>1.6655363400000001</v>
      </c>
      <c r="P2793" s="135">
        <f t="shared" si="1264"/>
        <v>312.55104111000003</v>
      </c>
      <c r="Q2793" s="190">
        <f t="shared" si="1277"/>
        <v>0</v>
      </c>
      <c r="R2793" s="191">
        <f t="shared" si="1274"/>
        <v>0</v>
      </c>
      <c r="S2793" s="135">
        <f t="shared" si="1265"/>
        <v>0</v>
      </c>
      <c r="T2793" s="145">
        <f t="shared" si="1275"/>
        <v>7.8600000000000003E-2</v>
      </c>
      <c r="U2793" s="143">
        <f t="shared" si="1266"/>
        <v>10</v>
      </c>
      <c r="V2793" s="143">
        <v>252</v>
      </c>
      <c r="W2793" s="142">
        <f t="shared" si="1267"/>
        <v>1.003007048</v>
      </c>
      <c r="X2793" s="135">
        <f t="shared" si="1268"/>
        <v>0.93985598000000004</v>
      </c>
      <c r="Y2793" s="135">
        <f t="shared" si="1269"/>
        <v>0</v>
      </c>
      <c r="Z2793" s="148" t="str">
        <f t="shared" si="1278"/>
        <v>A+J=</v>
      </c>
      <c r="AA2793" s="140">
        <f t="shared" si="1279"/>
        <v>46863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4"/>
      <c r="DX2793" s="1"/>
      <c r="DY2793" s="1"/>
      <c r="DZ2793" s="1"/>
      <c r="EA2793" s="1"/>
      <c r="EB2793" s="1"/>
      <c r="EC2793" s="1"/>
    </row>
    <row r="2794" spans="1:133" ht="15" x14ac:dyDescent="0.2">
      <c r="A2794" s="134">
        <f t="shared" si="1271"/>
        <v>46847</v>
      </c>
      <c r="B2794" s="135">
        <f t="shared" si="1257"/>
        <v>313.66463855999996</v>
      </c>
      <c r="C2794" s="220">
        <f t="shared" si="1270"/>
        <v>187.65789350004172</v>
      </c>
      <c r="D2794" s="136">
        <f t="shared" si="1258"/>
        <v>6997.15</v>
      </c>
      <c r="E2794" s="137">
        <f t="shared" ref="E2794:E2857" si="1280">IF($K2794=1,VLOOKUP($A2793,$AO$10:$AS$131,4),E2793)</f>
        <v>7036.33</v>
      </c>
      <c r="F2794" s="138">
        <f t="shared" ref="F2794:F2857" si="1281">IF($K2794=1,VLOOKUP($A2793,$AO$10:$AS$131,5),F2793)</f>
        <v>46803</v>
      </c>
      <c r="G2794" s="139">
        <f t="shared" si="1259"/>
        <v>5.5994226220676957E-3</v>
      </c>
      <c r="H2794" s="140">
        <f t="shared" si="1276"/>
        <v>46863</v>
      </c>
      <c r="I2794" s="140">
        <f t="shared" si="1260"/>
        <v>46863</v>
      </c>
      <c r="J2794" s="141">
        <f t="shared" si="1272"/>
        <v>22</v>
      </c>
      <c r="K2794" s="141">
        <f t="shared" si="1256"/>
        <v>11</v>
      </c>
      <c r="L2794" s="8">
        <f t="shared" si="1273"/>
        <v>1.0027957999999999</v>
      </c>
      <c r="M2794" s="142">
        <f t="shared" si="1261"/>
        <v>1.00559942</v>
      </c>
      <c r="N2794" s="142">
        <f t="shared" si="1262"/>
        <v>1.661314426032416</v>
      </c>
      <c r="O2794" s="135">
        <f t="shared" si="1263"/>
        <v>1.6659591199999999</v>
      </c>
      <c r="P2794" s="135">
        <f t="shared" si="1264"/>
        <v>312.63037910999998</v>
      </c>
      <c r="Q2794" s="190">
        <f t="shared" si="1277"/>
        <v>0</v>
      </c>
      <c r="R2794" s="191">
        <f t="shared" si="1274"/>
        <v>0</v>
      </c>
      <c r="S2794" s="135">
        <f t="shared" si="1265"/>
        <v>0</v>
      </c>
      <c r="T2794" s="145">
        <f t="shared" si="1275"/>
        <v>7.8600000000000003E-2</v>
      </c>
      <c r="U2794" s="143">
        <f t="shared" si="1266"/>
        <v>11</v>
      </c>
      <c r="V2794" s="143">
        <v>252</v>
      </c>
      <c r="W2794" s="142">
        <f t="shared" si="1267"/>
        <v>1.0033082499999999</v>
      </c>
      <c r="X2794" s="135">
        <f t="shared" si="1268"/>
        <v>1.03425945</v>
      </c>
      <c r="Y2794" s="135">
        <f t="shared" si="1269"/>
        <v>0</v>
      </c>
      <c r="Z2794" s="148" t="str">
        <f t="shared" si="1278"/>
        <v>A+J=</v>
      </c>
      <c r="AA2794" s="140">
        <f t="shared" si="1279"/>
        <v>46863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4"/>
      <c r="DX2794" s="1"/>
      <c r="DY2794" s="1"/>
      <c r="DZ2794" s="1"/>
      <c r="EA2794" s="1"/>
      <c r="EB2794" s="1"/>
      <c r="EC2794" s="1"/>
    </row>
    <row r="2795" spans="1:133" ht="15" x14ac:dyDescent="0.2">
      <c r="A2795" s="134">
        <f t="shared" si="1271"/>
        <v>46848</v>
      </c>
      <c r="B2795" s="135">
        <f t="shared" si="1257"/>
        <v>313.83847668999999</v>
      </c>
      <c r="C2795" s="220">
        <f t="shared" si="1270"/>
        <v>187.65789350004172</v>
      </c>
      <c r="D2795" s="136">
        <f t="shared" si="1258"/>
        <v>6997.15</v>
      </c>
      <c r="E2795" s="137">
        <f t="shared" si="1280"/>
        <v>7036.33</v>
      </c>
      <c r="F2795" s="138">
        <f t="shared" si="1281"/>
        <v>46803</v>
      </c>
      <c r="G2795" s="139">
        <f t="shared" si="1259"/>
        <v>5.5994226220676957E-3</v>
      </c>
      <c r="H2795" s="140">
        <f t="shared" si="1276"/>
        <v>46863</v>
      </c>
      <c r="I2795" s="140">
        <f t="shared" si="1260"/>
        <v>46863</v>
      </c>
      <c r="J2795" s="141">
        <f t="shared" si="1272"/>
        <v>22</v>
      </c>
      <c r="K2795" s="141">
        <f t="shared" si="1256"/>
        <v>12</v>
      </c>
      <c r="L2795" s="8">
        <f t="shared" si="1273"/>
        <v>1.0030503500000001</v>
      </c>
      <c r="M2795" s="142">
        <f t="shared" si="1261"/>
        <v>1.00559942</v>
      </c>
      <c r="N2795" s="142">
        <f t="shared" si="1262"/>
        <v>1.661314426032416</v>
      </c>
      <c r="O2795" s="135">
        <f t="shared" si="1263"/>
        <v>1.66638201</v>
      </c>
      <c r="P2795" s="135">
        <f t="shared" si="1264"/>
        <v>312.70973776</v>
      </c>
      <c r="Q2795" s="190">
        <f t="shared" si="1277"/>
        <v>0</v>
      </c>
      <c r="R2795" s="191">
        <f t="shared" si="1274"/>
        <v>0</v>
      </c>
      <c r="S2795" s="135">
        <f t="shared" si="1265"/>
        <v>0</v>
      </c>
      <c r="T2795" s="145">
        <f t="shared" si="1275"/>
        <v>7.8600000000000003E-2</v>
      </c>
      <c r="U2795" s="143">
        <f t="shared" si="1266"/>
        <v>12</v>
      </c>
      <c r="V2795" s="143">
        <v>252</v>
      </c>
      <c r="W2795" s="142">
        <f t="shared" si="1267"/>
        <v>1.003609542</v>
      </c>
      <c r="X2795" s="135">
        <f t="shared" si="1268"/>
        <v>1.1287389299999999</v>
      </c>
      <c r="Y2795" s="135">
        <f t="shared" si="1269"/>
        <v>0</v>
      </c>
      <c r="Z2795" s="148" t="str">
        <f t="shared" si="1278"/>
        <v>A+J=</v>
      </c>
      <c r="AA2795" s="140">
        <f t="shared" si="1279"/>
        <v>46863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4"/>
      <c r="DX2795" s="1"/>
      <c r="DY2795" s="1"/>
      <c r="DZ2795" s="1"/>
      <c r="EA2795" s="1"/>
      <c r="EB2795" s="1"/>
      <c r="EC2795" s="1"/>
    </row>
    <row r="2796" spans="1:133" ht="15" x14ac:dyDescent="0.2">
      <c r="A2796" s="134">
        <f t="shared" si="1271"/>
        <v>46849</v>
      </c>
      <c r="B2796" s="135">
        <f t="shared" si="1257"/>
        <v>314.01241339000001</v>
      </c>
      <c r="C2796" s="220">
        <f t="shared" si="1270"/>
        <v>187.65789350004172</v>
      </c>
      <c r="D2796" s="136">
        <f t="shared" si="1258"/>
        <v>6997.15</v>
      </c>
      <c r="E2796" s="137">
        <f t="shared" si="1280"/>
        <v>7036.33</v>
      </c>
      <c r="F2796" s="138">
        <f t="shared" si="1281"/>
        <v>46803</v>
      </c>
      <c r="G2796" s="139">
        <f t="shared" si="1259"/>
        <v>5.5994226220676957E-3</v>
      </c>
      <c r="H2796" s="140">
        <f t="shared" si="1276"/>
        <v>46863</v>
      </c>
      <c r="I2796" s="140">
        <f t="shared" si="1260"/>
        <v>46863</v>
      </c>
      <c r="J2796" s="141">
        <f t="shared" si="1272"/>
        <v>22</v>
      </c>
      <c r="K2796" s="141">
        <f t="shared" si="1256"/>
        <v>13</v>
      </c>
      <c r="L2796" s="8">
        <f t="shared" si="1273"/>
        <v>1.0033049700000001</v>
      </c>
      <c r="M2796" s="142">
        <f t="shared" si="1261"/>
        <v>1.00559942</v>
      </c>
      <c r="N2796" s="142">
        <f t="shared" si="1262"/>
        <v>1.661314426032416</v>
      </c>
      <c r="O2796" s="135">
        <f t="shared" si="1263"/>
        <v>1.66680502</v>
      </c>
      <c r="P2796" s="135">
        <f t="shared" si="1264"/>
        <v>312.78911892000002</v>
      </c>
      <c r="Q2796" s="190">
        <f t="shared" si="1277"/>
        <v>0</v>
      </c>
      <c r="R2796" s="191">
        <f t="shared" si="1274"/>
        <v>0</v>
      </c>
      <c r="S2796" s="135">
        <f t="shared" si="1265"/>
        <v>0</v>
      </c>
      <c r="T2796" s="145">
        <f t="shared" si="1275"/>
        <v>7.8600000000000003E-2</v>
      </c>
      <c r="U2796" s="143">
        <f t="shared" si="1266"/>
        <v>13</v>
      </c>
      <c r="V2796" s="143">
        <v>252</v>
      </c>
      <c r="W2796" s="142">
        <f t="shared" si="1267"/>
        <v>1.0039109239999999</v>
      </c>
      <c r="X2796" s="135">
        <f t="shared" si="1268"/>
        <v>1.2232944699999999</v>
      </c>
      <c r="Y2796" s="135">
        <f t="shared" si="1269"/>
        <v>0</v>
      </c>
      <c r="Z2796" s="148" t="str">
        <f t="shared" si="1278"/>
        <v>A+J=</v>
      </c>
      <c r="AA2796" s="140">
        <f t="shared" si="1279"/>
        <v>46863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4"/>
      <c r="DX2796" s="1"/>
      <c r="DY2796" s="1"/>
      <c r="DZ2796" s="1"/>
      <c r="EA2796" s="1"/>
      <c r="EB2796" s="1"/>
      <c r="EC2796" s="1"/>
    </row>
    <row r="2797" spans="1:133" ht="15" x14ac:dyDescent="0.2">
      <c r="A2797" s="134">
        <f t="shared" si="1271"/>
        <v>46850</v>
      </c>
      <c r="B2797" s="135">
        <f t="shared" si="1257"/>
        <v>314.18644337999996</v>
      </c>
      <c r="C2797" s="220">
        <f t="shared" si="1270"/>
        <v>187.65789350004172</v>
      </c>
      <c r="D2797" s="136">
        <f t="shared" si="1258"/>
        <v>6997.15</v>
      </c>
      <c r="E2797" s="137">
        <f t="shared" si="1280"/>
        <v>7036.33</v>
      </c>
      <c r="F2797" s="138">
        <f t="shared" si="1281"/>
        <v>46803</v>
      </c>
      <c r="G2797" s="139">
        <f t="shared" si="1259"/>
        <v>5.5994226220676957E-3</v>
      </c>
      <c r="H2797" s="140">
        <f t="shared" si="1276"/>
        <v>46863</v>
      </c>
      <c r="I2797" s="140">
        <f t="shared" si="1260"/>
        <v>46863</v>
      </c>
      <c r="J2797" s="141">
        <f t="shared" si="1272"/>
        <v>22</v>
      </c>
      <c r="K2797" s="141">
        <f t="shared" si="1256"/>
        <v>14</v>
      </c>
      <c r="L2797" s="8">
        <f t="shared" si="1273"/>
        <v>1.0035596499999999</v>
      </c>
      <c r="M2797" s="142">
        <f t="shared" si="1261"/>
        <v>1.00559942</v>
      </c>
      <c r="N2797" s="142">
        <f t="shared" si="1262"/>
        <v>1.661314426032416</v>
      </c>
      <c r="O2797" s="135">
        <f t="shared" si="1263"/>
        <v>1.6672281200000001</v>
      </c>
      <c r="P2797" s="135">
        <f t="shared" si="1264"/>
        <v>312.86851697999998</v>
      </c>
      <c r="Q2797" s="190">
        <f t="shared" si="1277"/>
        <v>0</v>
      </c>
      <c r="R2797" s="191">
        <f t="shared" si="1274"/>
        <v>0</v>
      </c>
      <c r="S2797" s="135">
        <f t="shared" si="1265"/>
        <v>0</v>
      </c>
      <c r="T2797" s="145">
        <f t="shared" si="1275"/>
        <v>7.8600000000000003E-2</v>
      </c>
      <c r="U2797" s="143">
        <f t="shared" si="1266"/>
        <v>14</v>
      </c>
      <c r="V2797" s="143">
        <v>252</v>
      </c>
      <c r="W2797" s="142">
        <f t="shared" si="1267"/>
        <v>1.0042123970000001</v>
      </c>
      <c r="X2797" s="135">
        <f t="shared" si="1268"/>
        <v>1.3179263999999999</v>
      </c>
      <c r="Y2797" s="135">
        <f t="shared" si="1269"/>
        <v>0</v>
      </c>
      <c r="Z2797" s="148" t="str">
        <f t="shared" si="1278"/>
        <v>A+J=</v>
      </c>
      <c r="AA2797" s="140">
        <f t="shared" si="1279"/>
        <v>46863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4"/>
      <c r="DX2797" s="1"/>
      <c r="DY2797" s="1"/>
      <c r="DZ2797" s="1"/>
      <c r="EA2797" s="1"/>
      <c r="EB2797" s="1"/>
      <c r="EC2797" s="1"/>
    </row>
    <row r="2798" spans="1:133" ht="15" x14ac:dyDescent="0.2">
      <c r="A2798" s="134">
        <f t="shared" si="1271"/>
        <v>46851</v>
      </c>
      <c r="B2798" s="135">
        <f t="shared" si="1257"/>
        <v>314.36056855999999</v>
      </c>
      <c r="C2798" s="220">
        <f t="shared" si="1270"/>
        <v>187.65789350004172</v>
      </c>
      <c r="D2798" s="136">
        <f t="shared" si="1258"/>
        <v>6997.15</v>
      </c>
      <c r="E2798" s="137">
        <f t="shared" si="1280"/>
        <v>7036.33</v>
      </c>
      <c r="F2798" s="138">
        <f t="shared" si="1281"/>
        <v>46803</v>
      </c>
      <c r="G2798" s="139">
        <f t="shared" si="1259"/>
        <v>5.5994226220676957E-3</v>
      </c>
      <c r="H2798" s="140">
        <f t="shared" si="1276"/>
        <v>46863</v>
      </c>
      <c r="I2798" s="140">
        <f t="shared" si="1260"/>
        <v>46863</v>
      </c>
      <c r="J2798" s="141">
        <f t="shared" si="1272"/>
        <v>22</v>
      </c>
      <c r="K2798" s="141">
        <f t="shared" ref="K2798:K2861" si="1282">(J2798-(NETWORKDAYS(A2798,I2798,AD$148:AD$502)-1))</f>
        <v>15</v>
      </c>
      <c r="L2798" s="8">
        <f t="shared" si="1273"/>
        <v>1.0038143900000001</v>
      </c>
      <c r="M2798" s="142">
        <f t="shared" si="1261"/>
        <v>1.00559942</v>
      </c>
      <c r="N2798" s="142">
        <f t="shared" si="1262"/>
        <v>1.661314426032416</v>
      </c>
      <c r="O2798" s="135">
        <f t="shared" si="1263"/>
        <v>1.66765132</v>
      </c>
      <c r="P2798" s="135">
        <f t="shared" si="1264"/>
        <v>312.94793379999999</v>
      </c>
      <c r="Q2798" s="190">
        <f t="shared" si="1277"/>
        <v>0</v>
      </c>
      <c r="R2798" s="191">
        <f t="shared" si="1274"/>
        <v>0</v>
      </c>
      <c r="S2798" s="135">
        <f t="shared" si="1265"/>
        <v>0</v>
      </c>
      <c r="T2798" s="145">
        <f t="shared" si="1275"/>
        <v>7.8600000000000003E-2</v>
      </c>
      <c r="U2798" s="143">
        <f t="shared" si="1266"/>
        <v>15</v>
      </c>
      <c r="V2798" s="143">
        <v>252</v>
      </c>
      <c r="W2798" s="142">
        <f t="shared" si="1267"/>
        <v>1.004513961</v>
      </c>
      <c r="X2798" s="135">
        <f t="shared" si="1268"/>
        <v>1.41263476</v>
      </c>
      <c r="Y2798" s="135">
        <f t="shared" si="1269"/>
        <v>0</v>
      </c>
      <c r="Z2798" s="148" t="str">
        <f t="shared" si="1278"/>
        <v>A+J=</v>
      </c>
      <c r="AA2798" s="140">
        <f t="shared" si="1279"/>
        <v>46863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4"/>
      <c r="DX2798" s="1"/>
      <c r="DY2798" s="1"/>
      <c r="DZ2798" s="1"/>
      <c r="EA2798" s="1"/>
      <c r="EB2798" s="1"/>
      <c r="EC2798" s="1"/>
    </row>
    <row r="2799" spans="1:133" ht="15" x14ac:dyDescent="0.2">
      <c r="A2799" s="134">
        <f t="shared" si="1271"/>
        <v>46852</v>
      </c>
      <c r="B2799" s="135">
        <f t="shared" si="1257"/>
        <v>314.36056855999999</v>
      </c>
      <c r="C2799" s="220">
        <f t="shared" si="1270"/>
        <v>187.65789350004172</v>
      </c>
      <c r="D2799" s="136">
        <f t="shared" si="1258"/>
        <v>6997.15</v>
      </c>
      <c r="E2799" s="137">
        <f t="shared" si="1280"/>
        <v>7036.33</v>
      </c>
      <c r="F2799" s="138">
        <f t="shared" si="1281"/>
        <v>46803</v>
      </c>
      <c r="G2799" s="139">
        <f t="shared" si="1259"/>
        <v>5.5994226220676957E-3</v>
      </c>
      <c r="H2799" s="140">
        <f t="shared" si="1276"/>
        <v>46863</v>
      </c>
      <c r="I2799" s="140">
        <f t="shared" si="1260"/>
        <v>46863</v>
      </c>
      <c r="J2799" s="141">
        <f t="shared" si="1272"/>
        <v>22</v>
      </c>
      <c r="K2799" s="141">
        <f t="shared" si="1282"/>
        <v>15</v>
      </c>
      <c r="L2799" s="8">
        <f t="shared" si="1273"/>
        <v>1.0038143900000001</v>
      </c>
      <c r="M2799" s="142">
        <f t="shared" si="1261"/>
        <v>1.00559942</v>
      </c>
      <c r="N2799" s="142">
        <f t="shared" si="1262"/>
        <v>1.661314426032416</v>
      </c>
      <c r="O2799" s="135">
        <f t="shared" si="1263"/>
        <v>1.66765132</v>
      </c>
      <c r="P2799" s="135">
        <f t="shared" si="1264"/>
        <v>312.94793379999999</v>
      </c>
      <c r="Q2799" s="190">
        <f t="shared" si="1277"/>
        <v>0</v>
      </c>
      <c r="R2799" s="191">
        <f t="shared" si="1274"/>
        <v>0</v>
      </c>
      <c r="S2799" s="135">
        <f t="shared" si="1265"/>
        <v>0</v>
      </c>
      <c r="T2799" s="145">
        <f t="shared" si="1275"/>
        <v>7.8600000000000003E-2</v>
      </c>
      <c r="U2799" s="143">
        <f t="shared" si="1266"/>
        <v>15</v>
      </c>
      <c r="V2799" s="143">
        <v>252</v>
      </c>
      <c r="W2799" s="142">
        <f t="shared" si="1267"/>
        <v>1.004513961</v>
      </c>
      <c r="X2799" s="135">
        <f t="shared" si="1268"/>
        <v>1.41263476</v>
      </c>
      <c r="Y2799" s="135">
        <f t="shared" si="1269"/>
        <v>0</v>
      </c>
      <c r="Z2799" s="148" t="str">
        <f t="shared" si="1278"/>
        <v>A+J=</v>
      </c>
      <c r="AA2799" s="140">
        <f t="shared" si="1279"/>
        <v>46863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4"/>
      <c r="DX2799" s="1"/>
      <c r="DY2799" s="1"/>
      <c r="DZ2799" s="1"/>
      <c r="EA2799" s="1"/>
      <c r="EB2799" s="1"/>
      <c r="EC2799" s="1"/>
    </row>
    <row r="2800" spans="1:133" ht="15" x14ac:dyDescent="0.2">
      <c r="A2800" s="134">
        <f t="shared" si="1271"/>
        <v>46853</v>
      </c>
      <c r="B2800" s="135">
        <f t="shared" si="1257"/>
        <v>314.36056855999999</v>
      </c>
      <c r="C2800" s="220">
        <f t="shared" si="1270"/>
        <v>187.65789350004172</v>
      </c>
      <c r="D2800" s="136">
        <f t="shared" si="1258"/>
        <v>6997.15</v>
      </c>
      <c r="E2800" s="137">
        <f t="shared" si="1280"/>
        <v>7036.33</v>
      </c>
      <c r="F2800" s="138">
        <f t="shared" si="1281"/>
        <v>46803</v>
      </c>
      <c r="G2800" s="139">
        <f t="shared" si="1259"/>
        <v>5.5994226220676957E-3</v>
      </c>
      <c r="H2800" s="140">
        <f t="shared" si="1276"/>
        <v>46863</v>
      </c>
      <c r="I2800" s="140">
        <f t="shared" si="1260"/>
        <v>46863</v>
      </c>
      <c r="J2800" s="141">
        <f t="shared" si="1272"/>
        <v>22</v>
      </c>
      <c r="K2800" s="141">
        <f t="shared" si="1282"/>
        <v>15</v>
      </c>
      <c r="L2800" s="8">
        <f t="shared" si="1273"/>
        <v>1.0038143900000001</v>
      </c>
      <c r="M2800" s="142">
        <f t="shared" si="1261"/>
        <v>1.00559942</v>
      </c>
      <c r="N2800" s="142">
        <f t="shared" si="1262"/>
        <v>1.661314426032416</v>
      </c>
      <c r="O2800" s="135">
        <f t="shared" si="1263"/>
        <v>1.66765132</v>
      </c>
      <c r="P2800" s="135">
        <f t="shared" si="1264"/>
        <v>312.94793379999999</v>
      </c>
      <c r="Q2800" s="190">
        <f t="shared" si="1277"/>
        <v>0</v>
      </c>
      <c r="R2800" s="191">
        <f t="shared" si="1274"/>
        <v>0</v>
      </c>
      <c r="S2800" s="135">
        <f t="shared" si="1265"/>
        <v>0</v>
      </c>
      <c r="T2800" s="145">
        <f t="shared" si="1275"/>
        <v>7.8600000000000003E-2</v>
      </c>
      <c r="U2800" s="143">
        <f t="shared" si="1266"/>
        <v>15</v>
      </c>
      <c r="V2800" s="143">
        <v>252</v>
      </c>
      <c r="W2800" s="142">
        <f t="shared" si="1267"/>
        <v>1.004513961</v>
      </c>
      <c r="X2800" s="135">
        <f t="shared" si="1268"/>
        <v>1.41263476</v>
      </c>
      <c r="Y2800" s="135">
        <f t="shared" si="1269"/>
        <v>0</v>
      </c>
      <c r="Z2800" s="148" t="str">
        <f t="shared" si="1278"/>
        <v>A+J=</v>
      </c>
      <c r="AA2800" s="140">
        <f t="shared" si="1279"/>
        <v>46863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4"/>
      <c r="DX2800" s="1"/>
      <c r="DY2800" s="1"/>
      <c r="DZ2800" s="1"/>
      <c r="EA2800" s="1"/>
      <c r="EB2800" s="1"/>
      <c r="EC2800" s="1"/>
    </row>
    <row r="2801" spans="1:133" ht="15" x14ac:dyDescent="0.2">
      <c r="A2801" s="134">
        <f t="shared" si="1271"/>
        <v>46854</v>
      </c>
      <c r="B2801" s="135">
        <f t="shared" si="1257"/>
        <v>314.53479245</v>
      </c>
      <c r="C2801" s="220">
        <f t="shared" si="1270"/>
        <v>187.65789350004172</v>
      </c>
      <c r="D2801" s="136">
        <f t="shared" si="1258"/>
        <v>6997.15</v>
      </c>
      <c r="E2801" s="137">
        <f t="shared" si="1280"/>
        <v>7036.33</v>
      </c>
      <c r="F2801" s="138">
        <f t="shared" si="1281"/>
        <v>46803</v>
      </c>
      <c r="G2801" s="139">
        <f t="shared" si="1259"/>
        <v>5.5994226220676957E-3</v>
      </c>
      <c r="H2801" s="140">
        <f t="shared" si="1276"/>
        <v>46863</v>
      </c>
      <c r="I2801" s="140">
        <f t="shared" si="1260"/>
        <v>46863</v>
      </c>
      <c r="J2801" s="141">
        <f t="shared" si="1272"/>
        <v>22</v>
      </c>
      <c r="K2801" s="141">
        <f t="shared" si="1282"/>
        <v>16</v>
      </c>
      <c r="L2801" s="8">
        <f t="shared" si="1273"/>
        <v>1.0040692</v>
      </c>
      <c r="M2801" s="142">
        <f t="shared" si="1261"/>
        <v>1.00559942</v>
      </c>
      <c r="N2801" s="142">
        <f t="shared" si="1262"/>
        <v>1.661314426032416</v>
      </c>
      <c r="O2801" s="135">
        <f t="shared" si="1263"/>
        <v>1.6680746399999999</v>
      </c>
      <c r="P2801" s="135">
        <f t="shared" si="1264"/>
        <v>313.02737314000001</v>
      </c>
      <c r="Q2801" s="190">
        <f t="shared" si="1277"/>
        <v>0</v>
      </c>
      <c r="R2801" s="191">
        <f t="shared" si="1274"/>
        <v>0</v>
      </c>
      <c r="S2801" s="135">
        <f t="shared" si="1265"/>
        <v>0</v>
      </c>
      <c r="T2801" s="145">
        <f t="shared" si="1275"/>
        <v>7.8600000000000003E-2</v>
      </c>
      <c r="U2801" s="143">
        <f t="shared" si="1266"/>
        <v>16</v>
      </c>
      <c r="V2801" s="143">
        <v>252</v>
      </c>
      <c r="W2801" s="142">
        <f t="shared" si="1267"/>
        <v>1.0048156150000001</v>
      </c>
      <c r="X2801" s="135">
        <f t="shared" si="1268"/>
        <v>1.50741931</v>
      </c>
      <c r="Y2801" s="135">
        <f t="shared" si="1269"/>
        <v>0</v>
      </c>
      <c r="Z2801" s="148" t="str">
        <f t="shared" si="1278"/>
        <v>A+J=</v>
      </c>
      <c r="AA2801" s="140">
        <f t="shared" si="1279"/>
        <v>46863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4"/>
      <c r="DX2801" s="1"/>
      <c r="DY2801" s="1"/>
      <c r="DZ2801" s="1"/>
      <c r="EA2801" s="1"/>
      <c r="EB2801" s="1"/>
      <c r="EC2801" s="1"/>
    </row>
    <row r="2802" spans="1:133" ht="15" x14ac:dyDescent="0.2">
      <c r="A2802" s="134">
        <f t="shared" si="1271"/>
        <v>46855</v>
      </c>
      <c r="B2802" s="135">
        <f t="shared" si="1257"/>
        <v>314.70911161000004</v>
      </c>
      <c r="C2802" s="220">
        <f t="shared" si="1270"/>
        <v>187.65789350004172</v>
      </c>
      <c r="D2802" s="136">
        <f t="shared" si="1258"/>
        <v>6997.15</v>
      </c>
      <c r="E2802" s="137">
        <f t="shared" si="1280"/>
        <v>7036.33</v>
      </c>
      <c r="F2802" s="138">
        <f t="shared" si="1281"/>
        <v>46803</v>
      </c>
      <c r="G2802" s="139">
        <f t="shared" si="1259"/>
        <v>5.5994226220676957E-3</v>
      </c>
      <c r="H2802" s="140">
        <f t="shared" si="1276"/>
        <v>46863</v>
      </c>
      <c r="I2802" s="140">
        <f t="shared" si="1260"/>
        <v>46863</v>
      </c>
      <c r="J2802" s="141">
        <f t="shared" si="1272"/>
        <v>22</v>
      </c>
      <c r="K2802" s="141">
        <f t="shared" si="1282"/>
        <v>17</v>
      </c>
      <c r="L2802" s="8">
        <f t="shared" si="1273"/>
        <v>1.00432407</v>
      </c>
      <c r="M2802" s="142">
        <f t="shared" si="1261"/>
        <v>1.00559942</v>
      </c>
      <c r="N2802" s="142">
        <f t="shared" si="1262"/>
        <v>1.661314426032416</v>
      </c>
      <c r="O2802" s="135">
        <f t="shared" si="1263"/>
        <v>1.6684980599999999</v>
      </c>
      <c r="P2802" s="135">
        <f t="shared" si="1264"/>
        <v>313.10683124000002</v>
      </c>
      <c r="Q2802" s="190">
        <f t="shared" si="1277"/>
        <v>0</v>
      </c>
      <c r="R2802" s="191">
        <f t="shared" si="1274"/>
        <v>0</v>
      </c>
      <c r="S2802" s="135">
        <f t="shared" si="1265"/>
        <v>0</v>
      </c>
      <c r="T2802" s="145">
        <f t="shared" si="1275"/>
        <v>7.8600000000000003E-2</v>
      </c>
      <c r="U2802" s="143">
        <f t="shared" si="1266"/>
        <v>17</v>
      </c>
      <c r="V2802" s="143">
        <v>252</v>
      </c>
      <c r="W2802" s="142">
        <f t="shared" si="1267"/>
        <v>1.0051173600000001</v>
      </c>
      <c r="X2802" s="135">
        <f t="shared" si="1268"/>
        <v>1.6022803699999999</v>
      </c>
      <c r="Y2802" s="135">
        <f t="shared" si="1269"/>
        <v>0</v>
      </c>
      <c r="Z2802" s="148" t="str">
        <f t="shared" si="1278"/>
        <v>A+J=</v>
      </c>
      <c r="AA2802" s="140">
        <f t="shared" si="1279"/>
        <v>46863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4"/>
      <c r="DX2802" s="1"/>
      <c r="DY2802" s="1"/>
      <c r="DZ2802" s="1"/>
      <c r="EA2802" s="1"/>
      <c r="EB2802" s="1"/>
      <c r="EC2802" s="1"/>
    </row>
    <row r="2803" spans="1:133" ht="15" x14ac:dyDescent="0.2">
      <c r="A2803" s="134">
        <f t="shared" si="1271"/>
        <v>46856</v>
      </c>
      <c r="B2803" s="135">
        <f t="shared" si="1257"/>
        <v>314.88352987000002</v>
      </c>
      <c r="C2803" s="220">
        <f t="shared" si="1270"/>
        <v>187.65789350004172</v>
      </c>
      <c r="D2803" s="136">
        <f t="shared" si="1258"/>
        <v>6997.15</v>
      </c>
      <c r="E2803" s="137">
        <f t="shared" si="1280"/>
        <v>7036.33</v>
      </c>
      <c r="F2803" s="138">
        <f t="shared" si="1281"/>
        <v>46803</v>
      </c>
      <c r="G2803" s="139">
        <f t="shared" si="1259"/>
        <v>5.5994226220676957E-3</v>
      </c>
      <c r="H2803" s="140">
        <f t="shared" si="1276"/>
        <v>46863</v>
      </c>
      <c r="I2803" s="140">
        <f t="shared" si="1260"/>
        <v>46863</v>
      </c>
      <c r="J2803" s="141">
        <f t="shared" si="1272"/>
        <v>22</v>
      </c>
      <c r="K2803" s="141">
        <f t="shared" si="1282"/>
        <v>18</v>
      </c>
      <c r="L2803" s="8">
        <f t="shared" si="1273"/>
        <v>1.00457901</v>
      </c>
      <c r="M2803" s="142">
        <f t="shared" si="1261"/>
        <v>1.00559942</v>
      </c>
      <c r="N2803" s="142">
        <f t="shared" si="1262"/>
        <v>1.661314426032416</v>
      </c>
      <c r="O2803" s="135">
        <f t="shared" si="1263"/>
        <v>1.6689216</v>
      </c>
      <c r="P2803" s="135">
        <f t="shared" si="1264"/>
        <v>313.18631187</v>
      </c>
      <c r="Q2803" s="190">
        <f t="shared" si="1277"/>
        <v>0</v>
      </c>
      <c r="R2803" s="191">
        <f t="shared" si="1274"/>
        <v>0</v>
      </c>
      <c r="S2803" s="135">
        <f t="shared" si="1265"/>
        <v>0</v>
      </c>
      <c r="T2803" s="145">
        <f t="shared" si="1275"/>
        <v>7.8600000000000003E-2</v>
      </c>
      <c r="U2803" s="143">
        <f t="shared" si="1266"/>
        <v>18</v>
      </c>
      <c r="V2803" s="143">
        <v>252</v>
      </c>
      <c r="W2803" s="142">
        <f t="shared" si="1267"/>
        <v>1.0054191960000001</v>
      </c>
      <c r="X2803" s="135">
        <f t="shared" si="1268"/>
        <v>1.6972179999999999</v>
      </c>
      <c r="Y2803" s="135">
        <f t="shared" si="1269"/>
        <v>0</v>
      </c>
      <c r="Z2803" s="148" t="str">
        <f t="shared" si="1278"/>
        <v>A+J=</v>
      </c>
      <c r="AA2803" s="140">
        <f t="shared" si="1279"/>
        <v>46863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4"/>
      <c r="DX2803" s="1"/>
      <c r="DY2803" s="1"/>
      <c r="DZ2803" s="1"/>
      <c r="EA2803" s="1"/>
      <c r="EB2803" s="1"/>
      <c r="EC2803" s="1"/>
    </row>
    <row r="2804" spans="1:133" ht="15" x14ac:dyDescent="0.2">
      <c r="A2804" s="134">
        <f t="shared" si="1271"/>
        <v>46857</v>
      </c>
      <c r="B2804" s="135">
        <f t="shared" si="1257"/>
        <v>315.05804506000004</v>
      </c>
      <c r="C2804" s="220">
        <f t="shared" si="1270"/>
        <v>187.65789350004172</v>
      </c>
      <c r="D2804" s="136">
        <f t="shared" si="1258"/>
        <v>6997.15</v>
      </c>
      <c r="E2804" s="137">
        <f t="shared" si="1280"/>
        <v>7036.33</v>
      </c>
      <c r="F2804" s="138">
        <f t="shared" si="1281"/>
        <v>46803</v>
      </c>
      <c r="G2804" s="139">
        <f t="shared" si="1259"/>
        <v>5.5994226220676957E-3</v>
      </c>
      <c r="H2804" s="140">
        <f t="shared" si="1276"/>
        <v>46863</v>
      </c>
      <c r="I2804" s="140">
        <f t="shared" si="1260"/>
        <v>46863</v>
      </c>
      <c r="J2804" s="141">
        <f t="shared" si="1272"/>
        <v>22</v>
      </c>
      <c r="K2804" s="141">
        <f t="shared" si="1282"/>
        <v>19</v>
      </c>
      <c r="L2804" s="8">
        <f t="shared" si="1273"/>
        <v>1.0048340200000001</v>
      </c>
      <c r="M2804" s="142">
        <f t="shared" si="1261"/>
        <v>1.00559942</v>
      </c>
      <c r="N2804" s="142">
        <f t="shared" si="1262"/>
        <v>1.661314426032416</v>
      </c>
      <c r="O2804" s="135">
        <f t="shared" si="1263"/>
        <v>1.6693452499999999</v>
      </c>
      <c r="P2804" s="135">
        <f t="shared" si="1264"/>
        <v>313.26581313000003</v>
      </c>
      <c r="Q2804" s="190">
        <f t="shared" si="1277"/>
        <v>0</v>
      </c>
      <c r="R2804" s="191">
        <f t="shared" si="1274"/>
        <v>0</v>
      </c>
      <c r="S2804" s="135">
        <f t="shared" si="1265"/>
        <v>0</v>
      </c>
      <c r="T2804" s="145">
        <f t="shared" si="1275"/>
        <v>7.8600000000000003E-2</v>
      </c>
      <c r="U2804" s="143">
        <f t="shared" si="1266"/>
        <v>19</v>
      </c>
      <c r="V2804" s="143">
        <v>252</v>
      </c>
      <c r="W2804" s="142">
        <f t="shared" si="1267"/>
        <v>1.005721122</v>
      </c>
      <c r="X2804" s="135">
        <f t="shared" si="1268"/>
        <v>1.79223193</v>
      </c>
      <c r="Y2804" s="135">
        <f t="shared" si="1269"/>
        <v>0</v>
      </c>
      <c r="Z2804" s="148" t="str">
        <f t="shared" si="1278"/>
        <v>A+J=</v>
      </c>
      <c r="AA2804" s="140">
        <f t="shared" si="1279"/>
        <v>46863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4"/>
      <c r="DX2804" s="1"/>
      <c r="DY2804" s="1"/>
      <c r="DZ2804" s="1"/>
      <c r="EA2804" s="1"/>
      <c r="EB2804" s="1"/>
      <c r="EC2804" s="1"/>
    </row>
    <row r="2805" spans="1:133" ht="15" x14ac:dyDescent="0.2">
      <c r="A2805" s="134">
        <f t="shared" si="1271"/>
        <v>46858</v>
      </c>
      <c r="B2805" s="135">
        <f t="shared" si="1257"/>
        <v>315.05804506000004</v>
      </c>
      <c r="C2805" s="220">
        <f t="shared" si="1270"/>
        <v>187.65789350004172</v>
      </c>
      <c r="D2805" s="136">
        <f t="shared" si="1258"/>
        <v>6997.15</v>
      </c>
      <c r="E2805" s="137">
        <f t="shared" si="1280"/>
        <v>7036.33</v>
      </c>
      <c r="F2805" s="138">
        <f t="shared" si="1281"/>
        <v>46803</v>
      </c>
      <c r="G2805" s="139">
        <f t="shared" si="1259"/>
        <v>5.5994226220676957E-3</v>
      </c>
      <c r="H2805" s="140">
        <f t="shared" si="1276"/>
        <v>46863</v>
      </c>
      <c r="I2805" s="140">
        <f t="shared" si="1260"/>
        <v>46863</v>
      </c>
      <c r="J2805" s="141">
        <f t="shared" si="1272"/>
        <v>22</v>
      </c>
      <c r="K2805" s="141">
        <f t="shared" si="1282"/>
        <v>19</v>
      </c>
      <c r="L2805" s="8">
        <f t="shared" si="1273"/>
        <v>1.0048340200000001</v>
      </c>
      <c r="M2805" s="142">
        <f t="shared" si="1261"/>
        <v>1.00559942</v>
      </c>
      <c r="N2805" s="142">
        <f t="shared" si="1262"/>
        <v>1.661314426032416</v>
      </c>
      <c r="O2805" s="135">
        <f t="shared" si="1263"/>
        <v>1.6693452499999999</v>
      </c>
      <c r="P2805" s="135">
        <f t="shared" si="1264"/>
        <v>313.26581313000003</v>
      </c>
      <c r="Q2805" s="190">
        <f t="shared" si="1277"/>
        <v>0</v>
      </c>
      <c r="R2805" s="191">
        <f t="shared" si="1274"/>
        <v>0</v>
      </c>
      <c r="S2805" s="135">
        <f t="shared" si="1265"/>
        <v>0</v>
      </c>
      <c r="T2805" s="145">
        <f t="shared" si="1275"/>
        <v>7.8600000000000003E-2</v>
      </c>
      <c r="U2805" s="143">
        <f t="shared" si="1266"/>
        <v>19</v>
      </c>
      <c r="V2805" s="143">
        <v>252</v>
      </c>
      <c r="W2805" s="142">
        <f t="shared" si="1267"/>
        <v>1.005721122</v>
      </c>
      <c r="X2805" s="135">
        <f t="shared" si="1268"/>
        <v>1.79223193</v>
      </c>
      <c r="Y2805" s="135">
        <f t="shared" si="1269"/>
        <v>0</v>
      </c>
      <c r="Z2805" s="148" t="str">
        <f t="shared" si="1278"/>
        <v>A+J=</v>
      </c>
      <c r="AA2805" s="140">
        <f t="shared" si="1279"/>
        <v>46863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4"/>
      <c r="DX2805" s="1"/>
      <c r="DY2805" s="1"/>
      <c r="DZ2805" s="1"/>
      <c r="EA2805" s="1"/>
      <c r="EB2805" s="1"/>
      <c r="EC2805" s="1"/>
    </row>
    <row r="2806" spans="1:133" ht="15" x14ac:dyDescent="0.2">
      <c r="A2806" s="134">
        <f t="shared" si="1271"/>
        <v>46859</v>
      </c>
      <c r="B2806" s="135">
        <f t="shared" si="1257"/>
        <v>315.05804506000004</v>
      </c>
      <c r="C2806" s="220">
        <f t="shared" si="1270"/>
        <v>187.65789350004172</v>
      </c>
      <c r="D2806" s="136">
        <f t="shared" si="1258"/>
        <v>6997.15</v>
      </c>
      <c r="E2806" s="137">
        <f t="shared" si="1280"/>
        <v>7036.33</v>
      </c>
      <c r="F2806" s="138">
        <f t="shared" si="1281"/>
        <v>46803</v>
      </c>
      <c r="G2806" s="139">
        <f t="shared" si="1259"/>
        <v>5.5994226220676957E-3</v>
      </c>
      <c r="H2806" s="140">
        <f t="shared" si="1276"/>
        <v>46863</v>
      </c>
      <c r="I2806" s="140">
        <f t="shared" si="1260"/>
        <v>46863</v>
      </c>
      <c r="J2806" s="141">
        <f t="shared" si="1272"/>
        <v>22</v>
      </c>
      <c r="K2806" s="141">
        <f t="shared" si="1282"/>
        <v>19</v>
      </c>
      <c r="L2806" s="8">
        <f t="shared" si="1273"/>
        <v>1.0048340200000001</v>
      </c>
      <c r="M2806" s="142">
        <f t="shared" si="1261"/>
        <v>1.00559942</v>
      </c>
      <c r="N2806" s="142">
        <f t="shared" si="1262"/>
        <v>1.661314426032416</v>
      </c>
      <c r="O2806" s="135">
        <f t="shared" si="1263"/>
        <v>1.6693452499999999</v>
      </c>
      <c r="P2806" s="135">
        <f t="shared" si="1264"/>
        <v>313.26581313000003</v>
      </c>
      <c r="Q2806" s="190">
        <f t="shared" si="1277"/>
        <v>0</v>
      </c>
      <c r="R2806" s="191">
        <f t="shared" si="1274"/>
        <v>0</v>
      </c>
      <c r="S2806" s="135">
        <f t="shared" si="1265"/>
        <v>0</v>
      </c>
      <c r="T2806" s="145">
        <f t="shared" si="1275"/>
        <v>7.8600000000000003E-2</v>
      </c>
      <c r="U2806" s="143">
        <f t="shared" si="1266"/>
        <v>19</v>
      </c>
      <c r="V2806" s="143">
        <v>252</v>
      </c>
      <c r="W2806" s="142">
        <f t="shared" si="1267"/>
        <v>1.005721122</v>
      </c>
      <c r="X2806" s="135">
        <f t="shared" si="1268"/>
        <v>1.79223193</v>
      </c>
      <c r="Y2806" s="135">
        <f t="shared" si="1269"/>
        <v>0</v>
      </c>
      <c r="Z2806" s="148" t="str">
        <f t="shared" si="1278"/>
        <v>A+J=</v>
      </c>
      <c r="AA2806" s="140">
        <f t="shared" si="1279"/>
        <v>46863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4"/>
      <c r="DX2806" s="1"/>
      <c r="DY2806" s="1"/>
      <c r="DZ2806" s="1"/>
      <c r="EA2806" s="1"/>
      <c r="EB2806" s="1"/>
      <c r="EC2806" s="1"/>
    </row>
    <row r="2807" spans="1:133" ht="15" x14ac:dyDescent="0.2">
      <c r="A2807" s="134">
        <f t="shared" si="1271"/>
        <v>46860</v>
      </c>
      <c r="B2807" s="135">
        <f t="shared" si="1257"/>
        <v>315.05804506000004</v>
      </c>
      <c r="C2807" s="220">
        <f t="shared" si="1270"/>
        <v>187.65789350004172</v>
      </c>
      <c r="D2807" s="136">
        <f t="shared" si="1258"/>
        <v>6997.15</v>
      </c>
      <c r="E2807" s="137">
        <f t="shared" si="1280"/>
        <v>7036.33</v>
      </c>
      <c r="F2807" s="138">
        <f t="shared" si="1281"/>
        <v>46803</v>
      </c>
      <c r="G2807" s="139">
        <f t="shared" si="1259"/>
        <v>5.5994226220676957E-3</v>
      </c>
      <c r="H2807" s="140">
        <f t="shared" si="1276"/>
        <v>46863</v>
      </c>
      <c r="I2807" s="140">
        <f t="shared" si="1260"/>
        <v>46863</v>
      </c>
      <c r="J2807" s="141">
        <f t="shared" si="1272"/>
        <v>22</v>
      </c>
      <c r="K2807" s="141">
        <f t="shared" si="1282"/>
        <v>19</v>
      </c>
      <c r="L2807" s="8">
        <f t="shared" si="1273"/>
        <v>1.0048340200000001</v>
      </c>
      <c r="M2807" s="142">
        <f t="shared" si="1261"/>
        <v>1.00559942</v>
      </c>
      <c r="N2807" s="142">
        <f t="shared" si="1262"/>
        <v>1.661314426032416</v>
      </c>
      <c r="O2807" s="135">
        <f t="shared" si="1263"/>
        <v>1.6693452499999999</v>
      </c>
      <c r="P2807" s="135">
        <f t="shared" si="1264"/>
        <v>313.26581313000003</v>
      </c>
      <c r="Q2807" s="190">
        <f t="shared" si="1277"/>
        <v>0</v>
      </c>
      <c r="R2807" s="191">
        <f t="shared" si="1274"/>
        <v>0</v>
      </c>
      <c r="S2807" s="135">
        <f t="shared" si="1265"/>
        <v>0</v>
      </c>
      <c r="T2807" s="145">
        <f t="shared" si="1275"/>
        <v>7.8600000000000003E-2</v>
      </c>
      <c r="U2807" s="143">
        <f t="shared" si="1266"/>
        <v>19</v>
      </c>
      <c r="V2807" s="143">
        <v>252</v>
      </c>
      <c r="W2807" s="142">
        <f t="shared" si="1267"/>
        <v>1.005721122</v>
      </c>
      <c r="X2807" s="135">
        <f t="shared" si="1268"/>
        <v>1.79223193</v>
      </c>
      <c r="Y2807" s="135">
        <f t="shared" si="1269"/>
        <v>0</v>
      </c>
      <c r="Z2807" s="148" t="str">
        <f t="shared" si="1278"/>
        <v>A+J=</v>
      </c>
      <c r="AA2807" s="140">
        <f t="shared" si="1279"/>
        <v>46863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4"/>
      <c r="DX2807" s="1"/>
      <c r="DY2807" s="1"/>
      <c r="DZ2807" s="1"/>
      <c r="EA2807" s="1"/>
      <c r="EB2807" s="1"/>
      <c r="EC2807" s="1"/>
    </row>
    <row r="2808" spans="1:133" ht="15" x14ac:dyDescent="0.2">
      <c r="A2808" s="134">
        <f t="shared" si="1271"/>
        <v>46861</v>
      </c>
      <c r="B2808" s="135">
        <f t="shared" si="1257"/>
        <v>315.23265535000002</v>
      </c>
      <c r="C2808" s="220">
        <f t="shared" si="1270"/>
        <v>187.65789350004172</v>
      </c>
      <c r="D2808" s="136">
        <f t="shared" si="1258"/>
        <v>6997.15</v>
      </c>
      <c r="E2808" s="137">
        <f t="shared" si="1280"/>
        <v>7036.33</v>
      </c>
      <c r="F2808" s="138">
        <f t="shared" si="1281"/>
        <v>46803</v>
      </c>
      <c r="G2808" s="139">
        <f t="shared" si="1259"/>
        <v>5.5994226220676957E-3</v>
      </c>
      <c r="H2808" s="140">
        <f t="shared" si="1276"/>
        <v>46863</v>
      </c>
      <c r="I2808" s="140">
        <f t="shared" si="1260"/>
        <v>46863</v>
      </c>
      <c r="J2808" s="141">
        <f t="shared" si="1272"/>
        <v>22</v>
      </c>
      <c r="K2808" s="141">
        <f t="shared" si="1282"/>
        <v>20</v>
      </c>
      <c r="L2808" s="8">
        <f t="shared" si="1273"/>
        <v>1.00508909</v>
      </c>
      <c r="M2808" s="142">
        <f t="shared" si="1261"/>
        <v>1.00559942</v>
      </c>
      <c r="N2808" s="142">
        <f t="shared" si="1262"/>
        <v>1.661314426032416</v>
      </c>
      <c r="O2808" s="135">
        <f t="shared" si="1263"/>
        <v>1.6697690000000001</v>
      </c>
      <c r="P2808" s="135">
        <f t="shared" si="1264"/>
        <v>313.34533317</v>
      </c>
      <c r="Q2808" s="190">
        <f t="shared" si="1277"/>
        <v>0</v>
      </c>
      <c r="R2808" s="191">
        <f t="shared" si="1274"/>
        <v>0</v>
      </c>
      <c r="S2808" s="135">
        <f t="shared" si="1265"/>
        <v>0</v>
      </c>
      <c r="T2808" s="145">
        <f t="shared" si="1275"/>
        <v>7.8600000000000003E-2</v>
      </c>
      <c r="U2808" s="143">
        <f t="shared" si="1266"/>
        <v>20</v>
      </c>
      <c r="V2808" s="143">
        <v>252</v>
      </c>
      <c r="W2808" s="142">
        <f t="shared" si="1267"/>
        <v>1.006023138</v>
      </c>
      <c r="X2808" s="135">
        <f t="shared" si="1268"/>
        <v>1.88732218</v>
      </c>
      <c r="Y2808" s="135">
        <f t="shared" si="1269"/>
        <v>0</v>
      </c>
      <c r="Z2808" s="148" t="str">
        <f t="shared" si="1278"/>
        <v>A+J=</v>
      </c>
      <c r="AA2808" s="140">
        <f t="shared" si="1279"/>
        <v>46863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4"/>
      <c r="DX2808" s="1"/>
      <c r="DY2808" s="1"/>
      <c r="DZ2808" s="1"/>
      <c r="EA2808" s="1"/>
      <c r="EB2808" s="1"/>
      <c r="EC2808" s="1"/>
    </row>
    <row r="2809" spans="1:133" ht="15" x14ac:dyDescent="0.2">
      <c r="A2809" s="134">
        <f t="shared" si="1271"/>
        <v>46862</v>
      </c>
      <c r="B2809" s="135">
        <f t="shared" si="1257"/>
        <v>315.40736137000005</v>
      </c>
      <c r="C2809" s="220">
        <f t="shared" si="1270"/>
        <v>187.65789350004172</v>
      </c>
      <c r="D2809" s="136">
        <f t="shared" si="1258"/>
        <v>6997.15</v>
      </c>
      <c r="E2809" s="137">
        <f t="shared" si="1280"/>
        <v>7036.33</v>
      </c>
      <c r="F2809" s="138">
        <f t="shared" si="1281"/>
        <v>46803</v>
      </c>
      <c r="G2809" s="139">
        <f t="shared" si="1259"/>
        <v>5.5994226220676957E-3</v>
      </c>
      <c r="H2809" s="140">
        <f t="shared" si="1276"/>
        <v>46863</v>
      </c>
      <c r="I2809" s="140">
        <f t="shared" si="1260"/>
        <v>46863</v>
      </c>
      <c r="J2809" s="141">
        <f t="shared" si="1272"/>
        <v>22</v>
      </c>
      <c r="K2809" s="141">
        <f t="shared" si="1282"/>
        <v>21</v>
      </c>
      <c r="L2809" s="8">
        <f t="shared" si="1273"/>
        <v>1.00534422</v>
      </c>
      <c r="M2809" s="142">
        <f t="shared" si="1261"/>
        <v>1.00559942</v>
      </c>
      <c r="N2809" s="142">
        <f t="shared" si="1262"/>
        <v>1.661314426032416</v>
      </c>
      <c r="O2809" s="135">
        <f t="shared" si="1263"/>
        <v>1.6701928500000001</v>
      </c>
      <c r="P2809" s="135">
        <f t="shared" si="1264"/>
        <v>313.42487196000002</v>
      </c>
      <c r="Q2809" s="190">
        <f t="shared" si="1277"/>
        <v>0</v>
      </c>
      <c r="R2809" s="191">
        <f t="shared" si="1274"/>
        <v>0</v>
      </c>
      <c r="S2809" s="135">
        <f t="shared" si="1265"/>
        <v>0</v>
      </c>
      <c r="T2809" s="145">
        <f t="shared" si="1275"/>
        <v>7.8600000000000003E-2</v>
      </c>
      <c r="U2809" s="143">
        <f t="shared" si="1266"/>
        <v>21</v>
      </c>
      <c r="V2809" s="143">
        <v>252</v>
      </c>
      <c r="W2809" s="142">
        <f t="shared" si="1267"/>
        <v>1.0063252460000001</v>
      </c>
      <c r="X2809" s="135">
        <f t="shared" si="1268"/>
        <v>1.9824894099999999</v>
      </c>
      <c r="Y2809" s="135">
        <f t="shared" si="1269"/>
        <v>0</v>
      </c>
      <c r="Z2809" s="148" t="str">
        <f t="shared" si="1278"/>
        <v>A+J=</v>
      </c>
      <c r="AA2809" s="140">
        <f t="shared" si="1279"/>
        <v>46863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4"/>
      <c r="DX2809" s="1"/>
      <c r="DY2809" s="1"/>
      <c r="DZ2809" s="1"/>
      <c r="EA2809" s="1"/>
      <c r="EB2809" s="1"/>
      <c r="EC2809" s="1"/>
    </row>
    <row r="2810" spans="1:133" ht="15" x14ac:dyDescent="0.2">
      <c r="A2810" s="134">
        <f t="shared" si="1271"/>
        <v>46863</v>
      </c>
      <c r="B2810" s="135">
        <f t="shared" si="1257"/>
        <v>315.58216635000002</v>
      </c>
      <c r="C2810" s="220">
        <f t="shared" si="1270"/>
        <v>187.65789350004172</v>
      </c>
      <c r="D2810" s="136">
        <f t="shared" si="1258"/>
        <v>6997.15</v>
      </c>
      <c r="E2810" s="137">
        <f t="shared" si="1280"/>
        <v>7036.33</v>
      </c>
      <c r="F2810" s="138">
        <f t="shared" si="1281"/>
        <v>46803</v>
      </c>
      <c r="G2810" s="139">
        <f t="shared" si="1259"/>
        <v>5.5994226220676957E-3</v>
      </c>
      <c r="H2810" s="140">
        <f t="shared" si="1276"/>
        <v>46895</v>
      </c>
      <c r="I2810" s="140">
        <f t="shared" si="1260"/>
        <v>46863</v>
      </c>
      <c r="J2810" s="141">
        <f t="shared" si="1272"/>
        <v>22</v>
      </c>
      <c r="K2810" s="141">
        <f t="shared" si="1282"/>
        <v>22</v>
      </c>
      <c r="L2810" s="8">
        <f t="shared" si="1273"/>
        <v>1.00559942</v>
      </c>
      <c r="M2810" s="142">
        <f t="shared" si="1261"/>
        <v>1.00559942</v>
      </c>
      <c r="N2810" s="142">
        <f t="shared" si="1262"/>
        <v>1.661314426032416</v>
      </c>
      <c r="O2810" s="135">
        <f t="shared" si="1263"/>
        <v>1.67061682</v>
      </c>
      <c r="P2810" s="135">
        <f t="shared" si="1264"/>
        <v>313.50443328</v>
      </c>
      <c r="Q2810" s="190">
        <f t="shared" si="1277"/>
        <v>92</v>
      </c>
      <c r="R2810" s="191">
        <f t="shared" si="1274"/>
        <v>6.3709739752428468E-2</v>
      </c>
      <c r="S2810" s="135">
        <f t="shared" si="1265"/>
        <v>19.97328585</v>
      </c>
      <c r="T2810" s="145">
        <f t="shared" si="1275"/>
        <v>7.8600000000000003E-2</v>
      </c>
      <c r="U2810" s="143">
        <f t="shared" si="1266"/>
        <v>22</v>
      </c>
      <c r="V2810" s="143">
        <v>252</v>
      </c>
      <c r="W2810" s="142">
        <f t="shared" si="1267"/>
        <v>1.006627444</v>
      </c>
      <c r="X2810" s="135">
        <f t="shared" si="1268"/>
        <v>2.0777330699999998</v>
      </c>
      <c r="Y2810" s="135">
        <f t="shared" si="1269"/>
        <v>22.051018920000001</v>
      </c>
      <c r="Z2810" s="148" t="str">
        <f t="shared" si="1278"/>
        <v>A+J=</v>
      </c>
      <c r="AA2810" s="140">
        <f t="shared" si="1279"/>
        <v>46863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4"/>
      <c r="DX2810" s="1"/>
      <c r="DY2810" s="1"/>
      <c r="DZ2810" s="1"/>
      <c r="EA2810" s="1"/>
      <c r="EB2810" s="1"/>
      <c r="EC2810" s="1"/>
    </row>
    <row r="2811" spans="1:133" ht="15" x14ac:dyDescent="0.2">
      <c r="A2811" s="134">
        <f t="shared" si="1271"/>
        <v>46864</v>
      </c>
      <c r="B2811" s="135">
        <f t="shared" si="1257"/>
        <v>293.70127897999998</v>
      </c>
      <c r="C2811" s="220">
        <f t="shared" si="1270"/>
        <v>175.70225794622274</v>
      </c>
      <c r="D2811" s="136">
        <f t="shared" si="1258"/>
        <v>6997.15</v>
      </c>
      <c r="E2811" s="137">
        <f t="shared" si="1280"/>
        <v>7036.33</v>
      </c>
      <c r="F2811" s="138">
        <f t="shared" si="1281"/>
        <v>46832</v>
      </c>
      <c r="G2811" s="139">
        <f t="shared" si="1259"/>
        <v>5.5994226220676957E-3</v>
      </c>
      <c r="H2811" s="140">
        <f t="shared" si="1276"/>
        <v>46895</v>
      </c>
      <c r="I2811" s="140">
        <f t="shared" si="1260"/>
        <v>46895</v>
      </c>
      <c r="J2811" s="141">
        <f t="shared" si="1272"/>
        <v>20</v>
      </c>
      <c r="K2811" s="141">
        <f t="shared" si="1282"/>
        <v>1</v>
      </c>
      <c r="L2811" s="8">
        <f t="shared" si="1273"/>
        <v>1.0002792199999999</v>
      </c>
      <c r="M2811" s="142">
        <f t="shared" si="1261"/>
        <v>1.00559942</v>
      </c>
      <c r="N2811" s="142">
        <f t="shared" si="1262"/>
        <v>1.6706168232558305</v>
      </c>
      <c r="O2811" s="135">
        <f t="shared" si="1263"/>
        <v>1.6710832900000001</v>
      </c>
      <c r="P2811" s="135">
        <f t="shared" si="1264"/>
        <v>293.61310725999999</v>
      </c>
      <c r="Q2811" s="190">
        <f t="shared" si="1277"/>
        <v>0</v>
      </c>
      <c r="R2811" s="191">
        <f t="shared" si="1274"/>
        <v>0</v>
      </c>
      <c r="S2811" s="135">
        <f t="shared" si="1265"/>
        <v>0</v>
      </c>
      <c r="T2811" s="145">
        <f t="shared" si="1275"/>
        <v>7.8600000000000003E-2</v>
      </c>
      <c r="U2811" s="143">
        <f t="shared" si="1266"/>
        <v>1</v>
      </c>
      <c r="V2811" s="143">
        <v>252</v>
      </c>
      <c r="W2811" s="142">
        <f t="shared" si="1267"/>
        <v>1.0003002990000001</v>
      </c>
      <c r="X2811" s="135">
        <f t="shared" si="1268"/>
        <v>8.8171719999999995E-2</v>
      </c>
      <c r="Y2811" s="135">
        <f t="shared" si="1269"/>
        <v>0</v>
      </c>
      <c r="Z2811" s="148" t="str">
        <f t="shared" si="1278"/>
        <v>A+J=</v>
      </c>
      <c r="AA2811" s="140">
        <f t="shared" si="1279"/>
        <v>46895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4"/>
      <c r="DX2811" s="1"/>
      <c r="DY2811" s="1"/>
      <c r="DZ2811" s="1"/>
      <c r="EA2811" s="1"/>
      <c r="EB2811" s="1"/>
      <c r="EC2811" s="1"/>
    </row>
    <row r="2812" spans="1:133" ht="15" x14ac:dyDescent="0.2">
      <c r="A2812" s="134">
        <f t="shared" si="1271"/>
        <v>46865</v>
      </c>
      <c r="B2812" s="135">
        <f t="shared" si="1257"/>
        <v>293.70127897999998</v>
      </c>
      <c r="C2812" s="220">
        <f t="shared" si="1270"/>
        <v>175.70225794622274</v>
      </c>
      <c r="D2812" s="136">
        <f t="shared" si="1258"/>
        <v>6997.15</v>
      </c>
      <c r="E2812" s="137">
        <f t="shared" si="1280"/>
        <v>7036.33</v>
      </c>
      <c r="F2812" s="138">
        <f t="shared" si="1281"/>
        <v>46832</v>
      </c>
      <c r="G2812" s="139">
        <f t="shared" si="1259"/>
        <v>5.5994226220676957E-3</v>
      </c>
      <c r="H2812" s="140">
        <f t="shared" si="1276"/>
        <v>46895</v>
      </c>
      <c r="I2812" s="140">
        <f t="shared" si="1260"/>
        <v>46895</v>
      </c>
      <c r="J2812" s="141">
        <f t="shared" si="1272"/>
        <v>20</v>
      </c>
      <c r="K2812" s="141">
        <f t="shared" si="1282"/>
        <v>1</v>
      </c>
      <c r="L2812" s="8">
        <f t="shared" si="1273"/>
        <v>1.0002792199999999</v>
      </c>
      <c r="M2812" s="142">
        <f t="shared" si="1261"/>
        <v>1.00559942</v>
      </c>
      <c r="N2812" s="142">
        <f t="shared" si="1262"/>
        <v>1.6706168232558305</v>
      </c>
      <c r="O2812" s="135">
        <f t="shared" si="1263"/>
        <v>1.6710832900000001</v>
      </c>
      <c r="P2812" s="135">
        <f t="shared" si="1264"/>
        <v>293.61310725999999</v>
      </c>
      <c r="Q2812" s="190">
        <f t="shared" si="1277"/>
        <v>0</v>
      </c>
      <c r="R2812" s="191">
        <f t="shared" si="1274"/>
        <v>0</v>
      </c>
      <c r="S2812" s="135">
        <f t="shared" si="1265"/>
        <v>0</v>
      </c>
      <c r="T2812" s="145">
        <f t="shared" si="1275"/>
        <v>7.8600000000000003E-2</v>
      </c>
      <c r="U2812" s="143">
        <f t="shared" si="1266"/>
        <v>1</v>
      </c>
      <c r="V2812" s="143">
        <v>252</v>
      </c>
      <c r="W2812" s="142">
        <f t="shared" si="1267"/>
        <v>1.0003002990000001</v>
      </c>
      <c r="X2812" s="135">
        <f t="shared" si="1268"/>
        <v>8.8171719999999995E-2</v>
      </c>
      <c r="Y2812" s="135">
        <f t="shared" si="1269"/>
        <v>0</v>
      </c>
      <c r="Z2812" s="148" t="str">
        <f t="shared" si="1278"/>
        <v>A+J=</v>
      </c>
      <c r="AA2812" s="140">
        <f t="shared" si="1279"/>
        <v>46895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4"/>
      <c r="DX2812" s="1"/>
      <c r="DY2812" s="1"/>
      <c r="DZ2812" s="1"/>
      <c r="EA2812" s="1"/>
      <c r="EB2812" s="1"/>
      <c r="EC2812" s="1"/>
    </row>
    <row r="2813" spans="1:133" ht="15" x14ac:dyDescent="0.2">
      <c r="A2813" s="134">
        <f t="shared" si="1271"/>
        <v>46866</v>
      </c>
      <c r="B2813" s="135">
        <f t="shared" si="1257"/>
        <v>293.70127897999998</v>
      </c>
      <c r="C2813" s="220">
        <f t="shared" si="1270"/>
        <v>175.70225794622274</v>
      </c>
      <c r="D2813" s="136">
        <f t="shared" si="1258"/>
        <v>6997.15</v>
      </c>
      <c r="E2813" s="137">
        <f t="shared" si="1280"/>
        <v>7036.33</v>
      </c>
      <c r="F2813" s="138">
        <f t="shared" si="1281"/>
        <v>46832</v>
      </c>
      <c r="G2813" s="139">
        <f t="shared" si="1259"/>
        <v>5.5994226220676957E-3</v>
      </c>
      <c r="H2813" s="140">
        <f t="shared" si="1276"/>
        <v>46895</v>
      </c>
      <c r="I2813" s="140">
        <f t="shared" si="1260"/>
        <v>46895</v>
      </c>
      <c r="J2813" s="141">
        <f t="shared" si="1272"/>
        <v>20</v>
      </c>
      <c r="K2813" s="141">
        <f t="shared" si="1282"/>
        <v>1</v>
      </c>
      <c r="L2813" s="8">
        <f t="shared" si="1273"/>
        <v>1.0002792199999999</v>
      </c>
      <c r="M2813" s="142">
        <f t="shared" si="1261"/>
        <v>1.00559942</v>
      </c>
      <c r="N2813" s="142">
        <f t="shared" si="1262"/>
        <v>1.6706168232558305</v>
      </c>
      <c r="O2813" s="135">
        <f t="shared" si="1263"/>
        <v>1.6710832900000001</v>
      </c>
      <c r="P2813" s="135">
        <f t="shared" si="1264"/>
        <v>293.61310725999999</v>
      </c>
      <c r="Q2813" s="190">
        <f t="shared" si="1277"/>
        <v>0</v>
      </c>
      <c r="R2813" s="191">
        <f t="shared" si="1274"/>
        <v>0</v>
      </c>
      <c r="S2813" s="135">
        <f t="shared" si="1265"/>
        <v>0</v>
      </c>
      <c r="T2813" s="145">
        <f t="shared" si="1275"/>
        <v>7.8600000000000003E-2</v>
      </c>
      <c r="U2813" s="143">
        <f t="shared" si="1266"/>
        <v>1</v>
      </c>
      <c r="V2813" s="143">
        <v>252</v>
      </c>
      <c r="W2813" s="142">
        <f t="shared" si="1267"/>
        <v>1.0003002990000001</v>
      </c>
      <c r="X2813" s="135">
        <f t="shared" si="1268"/>
        <v>8.8171719999999995E-2</v>
      </c>
      <c r="Y2813" s="135">
        <f t="shared" si="1269"/>
        <v>0</v>
      </c>
      <c r="Z2813" s="148" t="str">
        <f t="shared" si="1278"/>
        <v>A+J=</v>
      </c>
      <c r="AA2813" s="140">
        <f t="shared" si="1279"/>
        <v>46895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4"/>
      <c r="DX2813" s="1"/>
      <c r="DY2813" s="1"/>
      <c r="DZ2813" s="1"/>
      <c r="EA2813" s="1"/>
      <c r="EB2813" s="1"/>
      <c r="EC2813" s="1"/>
    </row>
    <row r="2814" spans="1:133" ht="15" x14ac:dyDescent="0.2">
      <c r="A2814" s="134">
        <f t="shared" si="1271"/>
        <v>46867</v>
      </c>
      <c r="B2814" s="135">
        <f t="shared" si="1257"/>
        <v>293.70127897999998</v>
      </c>
      <c r="C2814" s="220">
        <f t="shared" si="1270"/>
        <v>175.70225794622274</v>
      </c>
      <c r="D2814" s="136">
        <f t="shared" si="1258"/>
        <v>6997.15</v>
      </c>
      <c r="E2814" s="137">
        <f t="shared" si="1280"/>
        <v>7036.33</v>
      </c>
      <c r="F2814" s="138">
        <f t="shared" si="1281"/>
        <v>46832</v>
      </c>
      <c r="G2814" s="139">
        <f t="shared" si="1259"/>
        <v>5.5994226220676957E-3</v>
      </c>
      <c r="H2814" s="140">
        <f t="shared" si="1276"/>
        <v>46895</v>
      </c>
      <c r="I2814" s="140">
        <f t="shared" si="1260"/>
        <v>46895</v>
      </c>
      <c r="J2814" s="141">
        <f t="shared" si="1272"/>
        <v>20</v>
      </c>
      <c r="K2814" s="141">
        <f t="shared" si="1282"/>
        <v>1</v>
      </c>
      <c r="L2814" s="8">
        <f t="shared" si="1273"/>
        <v>1.0002792199999999</v>
      </c>
      <c r="M2814" s="142">
        <f t="shared" si="1261"/>
        <v>1.00559942</v>
      </c>
      <c r="N2814" s="142">
        <f t="shared" si="1262"/>
        <v>1.6706168232558305</v>
      </c>
      <c r="O2814" s="135">
        <f t="shared" si="1263"/>
        <v>1.6710832900000001</v>
      </c>
      <c r="P2814" s="135">
        <f t="shared" si="1264"/>
        <v>293.61310725999999</v>
      </c>
      <c r="Q2814" s="190">
        <f t="shared" si="1277"/>
        <v>0</v>
      </c>
      <c r="R2814" s="191">
        <f t="shared" si="1274"/>
        <v>0</v>
      </c>
      <c r="S2814" s="135">
        <f t="shared" si="1265"/>
        <v>0</v>
      </c>
      <c r="T2814" s="145">
        <f t="shared" si="1275"/>
        <v>7.8600000000000003E-2</v>
      </c>
      <c r="U2814" s="143">
        <f t="shared" si="1266"/>
        <v>1</v>
      </c>
      <c r="V2814" s="143">
        <v>252</v>
      </c>
      <c r="W2814" s="142">
        <f t="shared" si="1267"/>
        <v>1.0003002990000001</v>
      </c>
      <c r="X2814" s="135">
        <f t="shared" si="1268"/>
        <v>8.8171719999999995E-2</v>
      </c>
      <c r="Y2814" s="135">
        <f t="shared" si="1269"/>
        <v>0</v>
      </c>
      <c r="Z2814" s="148" t="str">
        <f t="shared" si="1278"/>
        <v>A+J=</v>
      </c>
      <c r="AA2814" s="140">
        <f t="shared" si="1279"/>
        <v>46895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4"/>
      <c r="DX2814" s="1"/>
      <c r="DY2814" s="1"/>
      <c r="DZ2814" s="1"/>
      <c r="EA2814" s="1"/>
      <c r="EB2814" s="1"/>
      <c r="EC2814" s="1"/>
    </row>
    <row r="2815" spans="1:133" ht="15" x14ac:dyDescent="0.2">
      <c r="A2815" s="134">
        <f t="shared" si="1271"/>
        <v>46868</v>
      </c>
      <c r="B2815" s="135">
        <f t="shared" si="1257"/>
        <v>293.87151226999998</v>
      </c>
      <c r="C2815" s="220">
        <f t="shared" si="1270"/>
        <v>175.70225794622274</v>
      </c>
      <c r="D2815" s="136">
        <f t="shared" si="1258"/>
        <v>6997.15</v>
      </c>
      <c r="E2815" s="137">
        <f t="shared" si="1280"/>
        <v>7036.33</v>
      </c>
      <c r="F2815" s="138">
        <f t="shared" si="1281"/>
        <v>46832</v>
      </c>
      <c r="G2815" s="139">
        <f t="shared" si="1259"/>
        <v>5.5994226220676957E-3</v>
      </c>
      <c r="H2815" s="140">
        <f t="shared" si="1276"/>
        <v>46895</v>
      </c>
      <c r="I2815" s="140">
        <f t="shared" si="1260"/>
        <v>46895</v>
      </c>
      <c r="J2815" s="141">
        <f t="shared" si="1272"/>
        <v>20</v>
      </c>
      <c r="K2815" s="141">
        <f t="shared" si="1282"/>
        <v>2</v>
      </c>
      <c r="L2815" s="8">
        <f t="shared" si="1273"/>
        <v>1.0005585299999999</v>
      </c>
      <c r="M2815" s="142">
        <f t="shared" si="1261"/>
        <v>1.00559942</v>
      </c>
      <c r="N2815" s="142">
        <f t="shared" si="1262"/>
        <v>1.6706168232558305</v>
      </c>
      <c r="O2815" s="135">
        <f t="shared" si="1263"/>
        <v>1.67154991</v>
      </c>
      <c r="P2815" s="135">
        <f t="shared" si="1264"/>
        <v>293.69509345</v>
      </c>
      <c r="Q2815" s="190">
        <f t="shared" si="1277"/>
        <v>0</v>
      </c>
      <c r="R2815" s="191">
        <f t="shared" si="1274"/>
        <v>0</v>
      </c>
      <c r="S2815" s="135">
        <f t="shared" si="1265"/>
        <v>0</v>
      </c>
      <c r="T2815" s="145">
        <f t="shared" si="1275"/>
        <v>7.8600000000000003E-2</v>
      </c>
      <c r="U2815" s="143">
        <f t="shared" si="1266"/>
        <v>2</v>
      </c>
      <c r="V2815" s="143">
        <v>252</v>
      </c>
      <c r="W2815" s="142">
        <f t="shared" si="1267"/>
        <v>1.0006006869999999</v>
      </c>
      <c r="X2815" s="135">
        <f t="shared" si="1268"/>
        <v>0.17641882</v>
      </c>
      <c r="Y2815" s="135">
        <f t="shared" si="1269"/>
        <v>0</v>
      </c>
      <c r="Z2815" s="148" t="str">
        <f t="shared" si="1278"/>
        <v>A+J=</v>
      </c>
      <c r="AA2815" s="140">
        <f t="shared" si="1279"/>
        <v>46895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4"/>
      <c r="DX2815" s="1"/>
      <c r="DY2815" s="1"/>
      <c r="DZ2815" s="1"/>
      <c r="EA2815" s="1"/>
      <c r="EB2815" s="1"/>
      <c r="EC2815" s="1"/>
    </row>
    <row r="2816" spans="1:133" ht="15" x14ac:dyDescent="0.2">
      <c r="A2816" s="134">
        <f t="shared" si="1271"/>
        <v>46869</v>
      </c>
      <c r="B2816" s="135">
        <f t="shared" si="1257"/>
        <v>294.04184441000001</v>
      </c>
      <c r="C2816" s="220">
        <f t="shared" si="1270"/>
        <v>175.70225794622274</v>
      </c>
      <c r="D2816" s="136">
        <f t="shared" si="1258"/>
        <v>6997.15</v>
      </c>
      <c r="E2816" s="137">
        <f t="shared" si="1280"/>
        <v>7036.33</v>
      </c>
      <c r="F2816" s="138">
        <f t="shared" si="1281"/>
        <v>46832</v>
      </c>
      <c r="G2816" s="139">
        <f t="shared" si="1259"/>
        <v>5.5994226220676957E-3</v>
      </c>
      <c r="H2816" s="140">
        <f t="shared" si="1276"/>
        <v>46895</v>
      </c>
      <c r="I2816" s="140">
        <f t="shared" si="1260"/>
        <v>46895</v>
      </c>
      <c r="J2816" s="141">
        <f t="shared" si="1272"/>
        <v>20</v>
      </c>
      <c r="K2816" s="141">
        <f t="shared" si="1282"/>
        <v>3</v>
      </c>
      <c r="L2816" s="8">
        <f t="shared" si="1273"/>
        <v>1.0008379199999999</v>
      </c>
      <c r="M2816" s="142">
        <f t="shared" si="1261"/>
        <v>1.00559942</v>
      </c>
      <c r="N2816" s="142">
        <f t="shared" si="1262"/>
        <v>1.6706168232558305</v>
      </c>
      <c r="O2816" s="135">
        <f t="shared" si="1263"/>
        <v>1.6720166599999999</v>
      </c>
      <c r="P2816" s="135">
        <f t="shared" si="1264"/>
        <v>293.77710248</v>
      </c>
      <c r="Q2816" s="190">
        <f t="shared" si="1277"/>
        <v>0</v>
      </c>
      <c r="R2816" s="191">
        <f t="shared" si="1274"/>
        <v>0</v>
      </c>
      <c r="S2816" s="135">
        <f t="shared" si="1265"/>
        <v>0</v>
      </c>
      <c r="T2816" s="145">
        <f t="shared" si="1275"/>
        <v>7.8600000000000003E-2</v>
      </c>
      <c r="U2816" s="143">
        <f t="shared" si="1266"/>
        <v>3</v>
      </c>
      <c r="V2816" s="143">
        <v>252</v>
      </c>
      <c r="W2816" s="142">
        <f t="shared" si="1267"/>
        <v>1.000901166</v>
      </c>
      <c r="X2816" s="135">
        <f t="shared" si="1268"/>
        <v>0.26474193000000001</v>
      </c>
      <c r="Y2816" s="135">
        <f t="shared" si="1269"/>
        <v>0</v>
      </c>
      <c r="Z2816" s="148" t="str">
        <f t="shared" si="1278"/>
        <v>A+J=</v>
      </c>
      <c r="AA2816" s="140">
        <f t="shared" si="1279"/>
        <v>46895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4"/>
      <c r="DX2816" s="1"/>
      <c r="DY2816" s="1"/>
      <c r="DZ2816" s="1"/>
      <c r="EA2816" s="1"/>
      <c r="EB2816" s="1"/>
      <c r="EC2816" s="1"/>
    </row>
    <row r="2817" spans="1:133" ht="15" x14ac:dyDescent="0.2">
      <c r="A2817" s="134">
        <f t="shared" si="1271"/>
        <v>46870</v>
      </c>
      <c r="B2817" s="135">
        <f t="shared" si="1257"/>
        <v>294.21227368000001</v>
      </c>
      <c r="C2817" s="220">
        <f t="shared" si="1270"/>
        <v>175.70225794622274</v>
      </c>
      <c r="D2817" s="136">
        <f t="shared" si="1258"/>
        <v>6997.15</v>
      </c>
      <c r="E2817" s="137">
        <f t="shared" si="1280"/>
        <v>7036.33</v>
      </c>
      <c r="F2817" s="138">
        <f t="shared" si="1281"/>
        <v>46832</v>
      </c>
      <c r="G2817" s="139">
        <f t="shared" si="1259"/>
        <v>5.5994226220676957E-3</v>
      </c>
      <c r="H2817" s="140">
        <f t="shared" si="1276"/>
        <v>46895</v>
      </c>
      <c r="I2817" s="140">
        <f t="shared" si="1260"/>
        <v>46895</v>
      </c>
      <c r="J2817" s="141">
        <f t="shared" si="1272"/>
        <v>20</v>
      </c>
      <c r="K2817" s="141">
        <f t="shared" si="1282"/>
        <v>4</v>
      </c>
      <c r="L2817" s="8">
        <f t="shared" si="1273"/>
        <v>1.0011173799999999</v>
      </c>
      <c r="M2817" s="142">
        <f t="shared" si="1261"/>
        <v>1.00559942</v>
      </c>
      <c r="N2817" s="142">
        <f t="shared" si="1262"/>
        <v>1.6706168232558305</v>
      </c>
      <c r="O2817" s="135">
        <f t="shared" si="1263"/>
        <v>1.6724835300000001</v>
      </c>
      <c r="P2817" s="135">
        <f t="shared" si="1264"/>
        <v>293.85913259</v>
      </c>
      <c r="Q2817" s="190">
        <f t="shared" si="1277"/>
        <v>0</v>
      </c>
      <c r="R2817" s="191">
        <f t="shared" si="1274"/>
        <v>0</v>
      </c>
      <c r="S2817" s="135">
        <f t="shared" si="1265"/>
        <v>0</v>
      </c>
      <c r="T2817" s="145">
        <f t="shared" si="1275"/>
        <v>7.8600000000000003E-2</v>
      </c>
      <c r="U2817" s="143">
        <f t="shared" si="1266"/>
        <v>4</v>
      </c>
      <c r="V2817" s="143">
        <v>252</v>
      </c>
      <c r="W2817" s="142">
        <f t="shared" si="1267"/>
        <v>1.0012017360000001</v>
      </c>
      <c r="X2817" s="135">
        <f t="shared" si="1268"/>
        <v>0.35314108999999999</v>
      </c>
      <c r="Y2817" s="135">
        <f t="shared" si="1269"/>
        <v>0</v>
      </c>
      <c r="Z2817" s="148" t="str">
        <f t="shared" si="1278"/>
        <v>A+J=</v>
      </c>
      <c r="AA2817" s="140">
        <f t="shared" si="1279"/>
        <v>46895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4"/>
      <c r="DX2817" s="1"/>
      <c r="DY2817" s="1"/>
      <c r="DZ2817" s="1"/>
      <c r="EA2817" s="1"/>
      <c r="EB2817" s="1"/>
      <c r="EC2817" s="1"/>
    </row>
    <row r="2818" spans="1:133" ht="15" x14ac:dyDescent="0.2">
      <c r="A2818" s="134">
        <f t="shared" si="1271"/>
        <v>46871</v>
      </c>
      <c r="B2818" s="135">
        <f t="shared" si="1257"/>
        <v>294.38280307999997</v>
      </c>
      <c r="C2818" s="220">
        <f t="shared" si="1270"/>
        <v>175.70225794622274</v>
      </c>
      <c r="D2818" s="136">
        <f t="shared" si="1258"/>
        <v>6997.15</v>
      </c>
      <c r="E2818" s="137">
        <f t="shared" si="1280"/>
        <v>7036.33</v>
      </c>
      <c r="F2818" s="138">
        <f t="shared" si="1281"/>
        <v>46832</v>
      </c>
      <c r="G2818" s="139">
        <f t="shared" si="1259"/>
        <v>5.5994226220676957E-3</v>
      </c>
      <c r="H2818" s="140">
        <f t="shared" si="1276"/>
        <v>46895</v>
      </c>
      <c r="I2818" s="140">
        <f t="shared" si="1260"/>
        <v>46895</v>
      </c>
      <c r="J2818" s="141">
        <f t="shared" si="1272"/>
        <v>20</v>
      </c>
      <c r="K2818" s="141">
        <f t="shared" si="1282"/>
        <v>5</v>
      </c>
      <c r="L2818" s="8">
        <f t="shared" si="1273"/>
        <v>1.0013969199999999</v>
      </c>
      <c r="M2818" s="142">
        <f t="shared" si="1261"/>
        <v>1.00559942</v>
      </c>
      <c r="N2818" s="142">
        <f t="shared" si="1262"/>
        <v>1.6706168232558305</v>
      </c>
      <c r="O2818" s="135">
        <f t="shared" si="1263"/>
        <v>1.67295054</v>
      </c>
      <c r="P2818" s="135">
        <f t="shared" si="1264"/>
        <v>293.94118730999998</v>
      </c>
      <c r="Q2818" s="190">
        <f t="shared" si="1277"/>
        <v>0</v>
      </c>
      <c r="R2818" s="191">
        <f t="shared" si="1274"/>
        <v>0</v>
      </c>
      <c r="S2818" s="135">
        <f t="shared" si="1265"/>
        <v>0</v>
      </c>
      <c r="T2818" s="145">
        <f t="shared" si="1275"/>
        <v>7.8600000000000003E-2</v>
      </c>
      <c r="U2818" s="143">
        <f t="shared" si="1266"/>
        <v>5</v>
      </c>
      <c r="V2818" s="143">
        <v>252</v>
      </c>
      <c r="W2818" s="142">
        <f t="shared" si="1267"/>
        <v>1.0015023949999999</v>
      </c>
      <c r="X2818" s="135">
        <f t="shared" si="1268"/>
        <v>0.44161577000000002</v>
      </c>
      <c r="Y2818" s="135">
        <f t="shared" si="1269"/>
        <v>0</v>
      </c>
      <c r="Z2818" s="148" t="str">
        <f t="shared" si="1278"/>
        <v>A+J=</v>
      </c>
      <c r="AA2818" s="140">
        <f t="shared" si="1279"/>
        <v>46895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4"/>
      <c r="DX2818" s="1"/>
      <c r="DY2818" s="1"/>
      <c r="DZ2818" s="1"/>
      <c r="EA2818" s="1"/>
      <c r="EB2818" s="1"/>
      <c r="EC2818" s="1"/>
    </row>
    <row r="2819" spans="1:133" ht="15" x14ac:dyDescent="0.2">
      <c r="A2819" s="134">
        <f t="shared" si="1271"/>
        <v>46872</v>
      </c>
      <c r="B2819" s="135">
        <f t="shared" si="1257"/>
        <v>294.55342967000001</v>
      </c>
      <c r="C2819" s="220">
        <f t="shared" si="1270"/>
        <v>175.70225794622274</v>
      </c>
      <c r="D2819" s="136">
        <f t="shared" si="1258"/>
        <v>6997.15</v>
      </c>
      <c r="E2819" s="137">
        <f t="shared" si="1280"/>
        <v>7036.33</v>
      </c>
      <c r="F2819" s="138">
        <f t="shared" si="1281"/>
        <v>46832</v>
      </c>
      <c r="G2819" s="139">
        <f t="shared" si="1259"/>
        <v>5.5994226220676957E-3</v>
      </c>
      <c r="H2819" s="140">
        <f t="shared" si="1276"/>
        <v>46895</v>
      </c>
      <c r="I2819" s="140">
        <f t="shared" si="1260"/>
        <v>46895</v>
      </c>
      <c r="J2819" s="141">
        <f t="shared" si="1272"/>
        <v>20</v>
      </c>
      <c r="K2819" s="141">
        <f t="shared" si="1282"/>
        <v>6</v>
      </c>
      <c r="L2819" s="8">
        <f t="shared" si="1273"/>
        <v>1.0016765400000001</v>
      </c>
      <c r="M2819" s="142">
        <f t="shared" si="1261"/>
        <v>1.00559942</v>
      </c>
      <c r="N2819" s="142">
        <f t="shared" si="1262"/>
        <v>1.6706168232558305</v>
      </c>
      <c r="O2819" s="135">
        <f t="shared" si="1263"/>
        <v>1.6734176700000001</v>
      </c>
      <c r="P2819" s="135">
        <f t="shared" si="1264"/>
        <v>294.02326310000001</v>
      </c>
      <c r="Q2819" s="190">
        <f t="shared" si="1277"/>
        <v>0</v>
      </c>
      <c r="R2819" s="191">
        <f t="shared" si="1274"/>
        <v>0</v>
      </c>
      <c r="S2819" s="135">
        <f t="shared" si="1265"/>
        <v>0</v>
      </c>
      <c r="T2819" s="145">
        <f t="shared" si="1275"/>
        <v>7.8600000000000003E-2</v>
      </c>
      <c r="U2819" s="143">
        <f t="shared" si="1266"/>
        <v>6</v>
      </c>
      <c r="V2819" s="143">
        <v>252</v>
      </c>
      <c r="W2819" s="142">
        <f t="shared" si="1267"/>
        <v>1.001803145</v>
      </c>
      <c r="X2819" s="135">
        <f t="shared" si="1268"/>
        <v>0.53016657</v>
      </c>
      <c r="Y2819" s="135">
        <f t="shared" si="1269"/>
        <v>0</v>
      </c>
      <c r="Z2819" s="148" t="str">
        <f t="shared" si="1278"/>
        <v>A+J=</v>
      </c>
      <c r="AA2819" s="140">
        <f t="shared" si="1279"/>
        <v>46895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4"/>
      <c r="DX2819" s="1"/>
      <c r="DY2819" s="1"/>
      <c r="DZ2819" s="1"/>
      <c r="EA2819" s="1"/>
      <c r="EB2819" s="1"/>
      <c r="EC2819" s="1"/>
    </row>
    <row r="2820" spans="1:133" ht="15" x14ac:dyDescent="0.2">
      <c r="A2820" s="134">
        <f t="shared" si="1271"/>
        <v>46873</v>
      </c>
      <c r="B2820" s="135">
        <f t="shared" si="1257"/>
        <v>294.55342967000001</v>
      </c>
      <c r="C2820" s="220">
        <f t="shared" si="1270"/>
        <v>175.70225794622274</v>
      </c>
      <c r="D2820" s="136">
        <f t="shared" si="1258"/>
        <v>6997.15</v>
      </c>
      <c r="E2820" s="137">
        <f t="shared" si="1280"/>
        <v>7036.33</v>
      </c>
      <c r="F2820" s="138">
        <f t="shared" si="1281"/>
        <v>46832</v>
      </c>
      <c r="G2820" s="139">
        <f t="shared" si="1259"/>
        <v>5.5994226220676957E-3</v>
      </c>
      <c r="H2820" s="140">
        <f t="shared" si="1276"/>
        <v>46895</v>
      </c>
      <c r="I2820" s="140">
        <f t="shared" si="1260"/>
        <v>46895</v>
      </c>
      <c r="J2820" s="141">
        <f t="shared" si="1272"/>
        <v>20</v>
      </c>
      <c r="K2820" s="141">
        <f t="shared" si="1282"/>
        <v>6</v>
      </c>
      <c r="L2820" s="8">
        <f t="shared" si="1273"/>
        <v>1.0016765400000001</v>
      </c>
      <c r="M2820" s="142">
        <f t="shared" si="1261"/>
        <v>1.00559942</v>
      </c>
      <c r="N2820" s="142">
        <f t="shared" si="1262"/>
        <v>1.6706168232558305</v>
      </c>
      <c r="O2820" s="135">
        <f t="shared" si="1263"/>
        <v>1.6734176700000001</v>
      </c>
      <c r="P2820" s="135">
        <f t="shared" si="1264"/>
        <v>294.02326310000001</v>
      </c>
      <c r="Q2820" s="190">
        <f t="shared" si="1277"/>
        <v>0</v>
      </c>
      <c r="R2820" s="191">
        <f t="shared" si="1274"/>
        <v>0</v>
      </c>
      <c r="S2820" s="135">
        <f t="shared" si="1265"/>
        <v>0</v>
      </c>
      <c r="T2820" s="145">
        <f t="shared" si="1275"/>
        <v>7.8600000000000003E-2</v>
      </c>
      <c r="U2820" s="143">
        <f t="shared" si="1266"/>
        <v>6</v>
      </c>
      <c r="V2820" s="143">
        <v>252</v>
      </c>
      <c r="W2820" s="142">
        <f t="shared" si="1267"/>
        <v>1.001803145</v>
      </c>
      <c r="X2820" s="135">
        <f t="shared" si="1268"/>
        <v>0.53016657</v>
      </c>
      <c r="Y2820" s="135">
        <f t="shared" si="1269"/>
        <v>0</v>
      </c>
      <c r="Z2820" s="148" t="str">
        <f t="shared" si="1278"/>
        <v>A+J=</v>
      </c>
      <c r="AA2820" s="140">
        <f t="shared" si="1279"/>
        <v>46895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4"/>
      <c r="DX2820" s="1"/>
      <c r="DY2820" s="1"/>
      <c r="DZ2820" s="1"/>
      <c r="EA2820" s="1"/>
      <c r="EB2820" s="1"/>
      <c r="EC2820" s="1"/>
    </row>
    <row r="2821" spans="1:133" ht="15" x14ac:dyDescent="0.2">
      <c r="A2821" s="134">
        <f t="shared" si="1271"/>
        <v>46874</v>
      </c>
      <c r="B2821" s="135">
        <f t="shared" si="1257"/>
        <v>294.55342967000001</v>
      </c>
      <c r="C2821" s="220">
        <f t="shared" si="1270"/>
        <v>175.70225794622274</v>
      </c>
      <c r="D2821" s="136">
        <f t="shared" si="1258"/>
        <v>6997.15</v>
      </c>
      <c r="E2821" s="137">
        <f t="shared" si="1280"/>
        <v>7036.33</v>
      </c>
      <c r="F2821" s="138">
        <f t="shared" si="1281"/>
        <v>46832</v>
      </c>
      <c r="G2821" s="139">
        <f t="shared" si="1259"/>
        <v>5.5994226220676957E-3</v>
      </c>
      <c r="H2821" s="140">
        <f t="shared" si="1276"/>
        <v>46895</v>
      </c>
      <c r="I2821" s="140">
        <f t="shared" si="1260"/>
        <v>46895</v>
      </c>
      <c r="J2821" s="141">
        <f t="shared" si="1272"/>
        <v>20</v>
      </c>
      <c r="K2821" s="141">
        <f t="shared" si="1282"/>
        <v>6</v>
      </c>
      <c r="L2821" s="8">
        <f t="shared" si="1273"/>
        <v>1.0016765400000001</v>
      </c>
      <c r="M2821" s="142">
        <f t="shared" si="1261"/>
        <v>1.00559942</v>
      </c>
      <c r="N2821" s="142">
        <f t="shared" si="1262"/>
        <v>1.6706168232558305</v>
      </c>
      <c r="O2821" s="135">
        <f t="shared" si="1263"/>
        <v>1.6734176700000001</v>
      </c>
      <c r="P2821" s="135">
        <f t="shared" si="1264"/>
        <v>294.02326310000001</v>
      </c>
      <c r="Q2821" s="190">
        <f t="shared" si="1277"/>
        <v>0</v>
      </c>
      <c r="R2821" s="191">
        <f t="shared" si="1274"/>
        <v>0</v>
      </c>
      <c r="S2821" s="135">
        <f t="shared" si="1265"/>
        <v>0</v>
      </c>
      <c r="T2821" s="145">
        <f t="shared" si="1275"/>
        <v>7.8600000000000003E-2</v>
      </c>
      <c r="U2821" s="143">
        <f t="shared" si="1266"/>
        <v>6</v>
      </c>
      <c r="V2821" s="143">
        <v>252</v>
      </c>
      <c r="W2821" s="142">
        <f t="shared" si="1267"/>
        <v>1.001803145</v>
      </c>
      <c r="X2821" s="135">
        <f t="shared" si="1268"/>
        <v>0.53016657</v>
      </c>
      <c r="Y2821" s="135">
        <f t="shared" si="1269"/>
        <v>0</v>
      </c>
      <c r="Z2821" s="148" t="str">
        <f t="shared" si="1278"/>
        <v>A+J=</v>
      </c>
      <c r="AA2821" s="140">
        <f t="shared" si="1279"/>
        <v>46895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4"/>
      <c r="DX2821" s="1"/>
      <c r="DY2821" s="1"/>
      <c r="DZ2821" s="1"/>
      <c r="EA2821" s="1"/>
      <c r="EB2821" s="1"/>
      <c r="EC2821" s="1"/>
    </row>
    <row r="2822" spans="1:133" ht="15" x14ac:dyDescent="0.2">
      <c r="A2822" s="134">
        <f t="shared" si="1271"/>
        <v>46875</v>
      </c>
      <c r="B2822" s="135">
        <f t="shared" si="1257"/>
        <v>294.55342967000001</v>
      </c>
      <c r="C2822" s="220">
        <f t="shared" si="1270"/>
        <v>175.70225794622274</v>
      </c>
      <c r="D2822" s="136">
        <f t="shared" si="1258"/>
        <v>6997.15</v>
      </c>
      <c r="E2822" s="137">
        <f t="shared" si="1280"/>
        <v>7036.33</v>
      </c>
      <c r="F2822" s="138">
        <f t="shared" si="1281"/>
        <v>46832</v>
      </c>
      <c r="G2822" s="139">
        <f t="shared" si="1259"/>
        <v>5.5994226220676957E-3</v>
      </c>
      <c r="H2822" s="140">
        <f t="shared" si="1276"/>
        <v>46895</v>
      </c>
      <c r="I2822" s="140">
        <f t="shared" si="1260"/>
        <v>46895</v>
      </c>
      <c r="J2822" s="141">
        <f t="shared" si="1272"/>
        <v>20</v>
      </c>
      <c r="K2822" s="141">
        <f t="shared" si="1282"/>
        <v>6</v>
      </c>
      <c r="L2822" s="8">
        <f t="shared" si="1273"/>
        <v>1.0016765400000001</v>
      </c>
      <c r="M2822" s="142">
        <f t="shared" si="1261"/>
        <v>1.00559942</v>
      </c>
      <c r="N2822" s="142">
        <f t="shared" si="1262"/>
        <v>1.6706168232558305</v>
      </c>
      <c r="O2822" s="135">
        <f t="shared" si="1263"/>
        <v>1.6734176700000001</v>
      </c>
      <c r="P2822" s="135">
        <f t="shared" si="1264"/>
        <v>294.02326310000001</v>
      </c>
      <c r="Q2822" s="190">
        <f t="shared" si="1277"/>
        <v>0</v>
      </c>
      <c r="R2822" s="191">
        <f t="shared" si="1274"/>
        <v>0</v>
      </c>
      <c r="S2822" s="135">
        <f t="shared" si="1265"/>
        <v>0</v>
      </c>
      <c r="T2822" s="145">
        <f t="shared" si="1275"/>
        <v>7.8600000000000003E-2</v>
      </c>
      <c r="U2822" s="143">
        <f t="shared" si="1266"/>
        <v>6</v>
      </c>
      <c r="V2822" s="143">
        <v>252</v>
      </c>
      <c r="W2822" s="142">
        <f t="shared" si="1267"/>
        <v>1.001803145</v>
      </c>
      <c r="X2822" s="135">
        <f t="shared" si="1268"/>
        <v>0.53016657</v>
      </c>
      <c r="Y2822" s="135">
        <f t="shared" si="1269"/>
        <v>0</v>
      </c>
      <c r="Z2822" s="148" t="str">
        <f t="shared" si="1278"/>
        <v>A+J=</v>
      </c>
      <c r="AA2822" s="140">
        <f t="shared" si="1279"/>
        <v>46895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4"/>
      <c r="DX2822" s="1"/>
      <c r="DY2822" s="1"/>
      <c r="DZ2822" s="1"/>
      <c r="EA2822" s="1"/>
      <c r="EB2822" s="1"/>
      <c r="EC2822" s="1"/>
    </row>
    <row r="2823" spans="1:133" ht="15" x14ac:dyDescent="0.2">
      <c r="A2823" s="134">
        <f t="shared" si="1271"/>
        <v>46876</v>
      </c>
      <c r="B2823" s="135">
        <f t="shared" ref="B2823:B2886" si="1283">(P2823+X2823)</f>
        <v>294.72415852</v>
      </c>
      <c r="C2823" s="220">
        <f t="shared" si="1270"/>
        <v>175.70225794622274</v>
      </c>
      <c r="D2823" s="136">
        <f t="shared" ref="D2823:D2886" si="1284">IF(E2823=E2822,D2822,E2822)</f>
        <v>6997.15</v>
      </c>
      <c r="E2823" s="137">
        <f t="shared" si="1280"/>
        <v>7036.33</v>
      </c>
      <c r="F2823" s="138">
        <f t="shared" si="1281"/>
        <v>46832</v>
      </c>
      <c r="G2823" s="139">
        <f t="shared" ref="G2823:G2886" si="1285">(E2823/D2823)-1</f>
        <v>5.5994226220676957E-3</v>
      </c>
      <c r="H2823" s="140">
        <f t="shared" si="1276"/>
        <v>46895</v>
      </c>
      <c r="I2823" s="140">
        <f t="shared" ref="I2823:I2886" si="1286">IF(A2823&gt;I2822,H2823,I2822)</f>
        <v>46895</v>
      </c>
      <c r="J2823" s="141">
        <f t="shared" si="1272"/>
        <v>20</v>
      </c>
      <c r="K2823" s="141">
        <f t="shared" si="1282"/>
        <v>7</v>
      </c>
      <c r="L2823" s="8">
        <f t="shared" si="1273"/>
        <v>1.0019562399999999</v>
      </c>
      <c r="M2823" s="142">
        <f t="shared" ref="M2823:M2886" si="1287">IF(I2823&gt;I2822,L2822,M2822)</f>
        <v>1.00559942</v>
      </c>
      <c r="N2823" s="142">
        <f t="shared" ref="N2823:N2886" si="1288">IF(I2823&gt;I2822,N2822*M2823,N2822)</f>
        <v>1.6706168232558305</v>
      </c>
      <c r="O2823" s="135">
        <f t="shared" ref="O2823:O2886" si="1289">TRUNC(TRUNC((L2823*N2823),15),8)</f>
        <v>1.6738849499999999</v>
      </c>
      <c r="P2823" s="135">
        <f t="shared" ref="P2823:P2886" si="1290">TRUNC(C2823*O2823,8)</f>
        <v>294.10536524999998</v>
      </c>
      <c r="Q2823" s="190">
        <f t="shared" si="1277"/>
        <v>0</v>
      </c>
      <c r="R2823" s="191">
        <f t="shared" si="1274"/>
        <v>0</v>
      </c>
      <c r="S2823" s="135">
        <f t="shared" ref="S2823:S2886" si="1291">IF(R2823&gt;0,TRUNC(R2823*P2823,8),0)</f>
        <v>0</v>
      </c>
      <c r="T2823" s="145">
        <f t="shared" si="1275"/>
        <v>7.8600000000000003E-2</v>
      </c>
      <c r="U2823" s="143">
        <f t="shared" ref="U2823:U2886" si="1292">IF(Q2822&gt;0,1,IF(K2823=K2822,U2822,U2822+1))</f>
        <v>7</v>
      </c>
      <c r="V2823" s="143">
        <v>252</v>
      </c>
      <c r="W2823" s="142">
        <f t="shared" ref="W2823:W2886" si="1293">ROUND((1+T2823)^TRUNC((U2823/V2823),9),9)</f>
        <v>1.002103985</v>
      </c>
      <c r="X2823" s="135">
        <f t="shared" ref="X2823:X2886" si="1294">TRUNC((P2823*(W2823-1)),8)</f>
        <v>0.61879326999999995</v>
      </c>
      <c r="Y2823" s="135">
        <f t="shared" ref="Y2823:Y2886" si="1295">IF(Q2823&gt;0,S2823+X2823,0)</f>
        <v>0</v>
      </c>
      <c r="Z2823" s="148" t="str">
        <f t="shared" si="1278"/>
        <v>A+J=</v>
      </c>
      <c r="AA2823" s="140">
        <f t="shared" si="1279"/>
        <v>46895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4"/>
      <c r="DX2823" s="1"/>
      <c r="DY2823" s="1"/>
      <c r="DZ2823" s="1"/>
      <c r="EA2823" s="1"/>
      <c r="EB2823" s="1"/>
      <c r="EC2823" s="1"/>
    </row>
    <row r="2824" spans="1:133" ht="15" x14ac:dyDescent="0.2">
      <c r="A2824" s="134">
        <f t="shared" si="1271"/>
        <v>46877</v>
      </c>
      <c r="B2824" s="135">
        <f t="shared" si="1283"/>
        <v>294.89498115000004</v>
      </c>
      <c r="C2824" s="220">
        <f t="shared" si="1270"/>
        <v>175.70225794622274</v>
      </c>
      <c r="D2824" s="136">
        <f t="shared" si="1284"/>
        <v>6997.15</v>
      </c>
      <c r="E2824" s="137">
        <f t="shared" si="1280"/>
        <v>7036.33</v>
      </c>
      <c r="F2824" s="138">
        <f t="shared" si="1281"/>
        <v>46832</v>
      </c>
      <c r="G2824" s="139">
        <f t="shared" si="1285"/>
        <v>5.5994226220676957E-3</v>
      </c>
      <c r="H2824" s="140">
        <f t="shared" si="1276"/>
        <v>46895</v>
      </c>
      <c r="I2824" s="140">
        <f t="shared" si="1286"/>
        <v>46895</v>
      </c>
      <c r="J2824" s="141">
        <f t="shared" si="1272"/>
        <v>20</v>
      </c>
      <c r="K2824" s="141">
        <f t="shared" si="1282"/>
        <v>8</v>
      </c>
      <c r="L2824" s="8">
        <f t="shared" si="1273"/>
        <v>1.0022360100000001</v>
      </c>
      <c r="M2824" s="142">
        <f t="shared" si="1287"/>
        <v>1.00559942</v>
      </c>
      <c r="N2824" s="142">
        <f t="shared" si="1288"/>
        <v>1.6706168232558305</v>
      </c>
      <c r="O2824" s="135">
        <f t="shared" si="1289"/>
        <v>1.6743523300000001</v>
      </c>
      <c r="P2824" s="135">
        <f t="shared" si="1290"/>
        <v>294.18748497000001</v>
      </c>
      <c r="Q2824" s="190">
        <f t="shared" si="1277"/>
        <v>0</v>
      </c>
      <c r="R2824" s="191">
        <f t="shared" si="1274"/>
        <v>0</v>
      </c>
      <c r="S2824" s="135">
        <f t="shared" si="1291"/>
        <v>0</v>
      </c>
      <c r="T2824" s="145">
        <f t="shared" si="1275"/>
        <v>7.8600000000000003E-2</v>
      </c>
      <c r="U2824" s="143">
        <f t="shared" si="1292"/>
        <v>8</v>
      </c>
      <c r="V2824" s="143">
        <v>252</v>
      </c>
      <c r="W2824" s="142">
        <f t="shared" si="1293"/>
        <v>1.0024049159999999</v>
      </c>
      <c r="X2824" s="135">
        <f t="shared" si="1294"/>
        <v>0.70749618000000003</v>
      </c>
      <c r="Y2824" s="135">
        <f t="shared" si="1295"/>
        <v>0</v>
      </c>
      <c r="Z2824" s="148" t="str">
        <f t="shared" si="1278"/>
        <v>A+J=</v>
      </c>
      <c r="AA2824" s="140">
        <f t="shared" si="1279"/>
        <v>46895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4"/>
      <c r="DX2824" s="1"/>
      <c r="DY2824" s="1"/>
      <c r="DZ2824" s="1"/>
      <c r="EA2824" s="1"/>
      <c r="EB2824" s="1"/>
      <c r="EC2824" s="1"/>
    </row>
    <row r="2825" spans="1:133" ht="15" x14ac:dyDescent="0.2">
      <c r="A2825" s="134">
        <f t="shared" si="1271"/>
        <v>46878</v>
      </c>
      <c r="B2825" s="135">
        <f t="shared" si="1283"/>
        <v>295.06590789000001</v>
      </c>
      <c r="C2825" s="220">
        <f t="shared" ref="C2825:C2888" si="1296">C2824-(S2824/O2824)</f>
        <v>175.70225794622274</v>
      </c>
      <c r="D2825" s="136">
        <f t="shared" si="1284"/>
        <v>6997.15</v>
      </c>
      <c r="E2825" s="137">
        <f t="shared" si="1280"/>
        <v>7036.33</v>
      </c>
      <c r="F2825" s="138">
        <f t="shared" si="1281"/>
        <v>46832</v>
      </c>
      <c r="G2825" s="139">
        <f t="shared" si="1285"/>
        <v>5.5994226220676957E-3</v>
      </c>
      <c r="H2825" s="140">
        <f t="shared" si="1276"/>
        <v>46895</v>
      </c>
      <c r="I2825" s="140">
        <f t="shared" si="1286"/>
        <v>46895</v>
      </c>
      <c r="J2825" s="141">
        <f t="shared" si="1272"/>
        <v>20</v>
      </c>
      <c r="K2825" s="141">
        <f t="shared" si="1282"/>
        <v>9</v>
      </c>
      <c r="L2825" s="8">
        <f t="shared" si="1273"/>
        <v>1.0025158700000001</v>
      </c>
      <c r="M2825" s="142">
        <f t="shared" si="1287"/>
        <v>1.00559942</v>
      </c>
      <c r="N2825" s="142">
        <f t="shared" si="1288"/>
        <v>1.6706168232558305</v>
      </c>
      <c r="O2825" s="135">
        <f t="shared" si="1289"/>
        <v>1.6748198700000001</v>
      </c>
      <c r="P2825" s="135">
        <f t="shared" si="1290"/>
        <v>294.26963281000002</v>
      </c>
      <c r="Q2825" s="190">
        <f t="shared" si="1277"/>
        <v>0</v>
      </c>
      <c r="R2825" s="191">
        <f t="shared" si="1274"/>
        <v>0</v>
      </c>
      <c r="S2825" s="135">
        <f t="shared" si="1291"/>
        <v>0</v>
      </c>
      <c r="T2825" s="145">
        <f t="shared" si="1275"/>
        <v>7.8600000000000003E-2</v>
      </c>
      <c r="U2825" s="143">
        <f t="shared" si="1292"/>
        <v>9</v>
      </c>
      <c r="V2825" s="143">
        <v>252</v>
      </c>
      <c r="W2825" s="142">
        <f t="shared" si="1293"/>
        <v>1.002705937</v>
      </c>
      <c r="X2825" s="135">
        <f t="shared" si="1294"/>
        <v>0.79627508000000002</v>
      </c>
      <c r="Y2825" s="135">
        <f t="shared" si="1295"/>
        <v>0</v>
      </c>
      <c r="Z2825" s="148" t="str">
        <f t="shared" si="1278"/>
        <v>A+J=</v>
      </c>
      <c r="AA2825" s="140">
        <f t="shared" si="1279"/>
        <v>46895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4"/>
      <c r="DX2825" s="1"/>
      <c r="DY2825" s="1"/>
      <c r="DZ2825" s="1"/>
      <c r="EA2825" s="1"/>
      <c r="EB2825" s="1"/>
      <c r="EC2825" s="1"/>
    </row>
    <row r="2826" spans="1:133" ht="15" x14ac:dyDescent="0.2">
      <c r="A2826" s="134">
        <f t="shared" si="1271"/>
        <v>46879</v>
      </c>
      <c r="B2826" s="135">
        <f t="shared" si="1283"/>
        <v>295.23693171999997</v>
      </c>
      <c r="C2826" s="220">
        <f t="shared" si="1296"/>
        <v>175.70225794622274</v>
      </c>
      <c r="D2826" s="136">
        <f t="shared" si="1284"/>
        <v>6997.15</v>
      </c>
      <c r="E2826" s="137">
        <f t="shared" si="1280"/>
        <v>7036.33</v>
      </c>
      <c r="F2826" s="138">
        <f t="shared" si="1281"/>
        <v>46832</v>
      </c>
      <c r="G2826" s="139">
        <f t="shared" si="1285"/>
        <v>5.5994226220676957E-3</v>
      </c>
      <c r="H2826" s="140">
        <f t="shared" si="1276"/>
        <v>46895</v>
      </c>
      <c r="I2826" s="140">
        <f t="shared" si="1286"/>
        <v>46895</v>
      </c>
      <c r="J2826" s="141">
        <f t="shared" si="1272"/>
        <v>20</v>
      </c>
      <c r="K2826" s="141">
        <f t="shared" si="1282"/>
        <v>10</v>
      </c>
      <c r="L2826" s="8">
        <f t="shared" si="1273"/>
        <v>1.0027957999999999</v>
      </c>
      <c r="M2826" s="142">
        <f t="shared" si="1287"/>
        <v>1.00559942</v>
      </c>
      <c r="N2826" s="142">
        <f t="shared" si="1288"/>
        <v>1.6706168232558305</v>
      </c>
      <c r="O2826" s="135">
        <f t="shared" si="1289"/>
        <v>1.6752875300000001</v>
      </c>
      <c r="P2826" s="135">
        <f t="shared" si="1290"/>
        <v>294.35180172999998</v>
      </c>
      <c r="Q2826" s="190">
        <f t="shared" si="1277"/>
        <v>0</v>
      </c>
      <c r="R2826" s="191">
        <f t="shared" si="1274"/>
        <v>0</v>
      </c>
      <c r="S2826" s="135">
        <f t="shared" si="1291"/>
        <v>0</v>
      </c>
      <c r="T2826" s="145">
        <f t="shared" si="1275"/>
        <v>7.8600000000000003E-2</v>
      </c>
      <c r="U2826" s="143">
        <f t="shared" si="1292"/>
        <v>10</v>
      </c>
      <c r="V2826" s="143">
        <v>252</v>
      </c>
      <c r="W2826" s="142">
        <f t="shared" si="1293"/>
        <v>1.003007048</v>
      </c>
      <c r="X2826" s="135">
        <f t="shared" si="1294"/>
        <v>0.88512999000000003</v>
      </c>
      <c r="Y2826" s="135">
        <f t="shared" si="1295"/>
        <v>0</v>
      </c>
      <c r="Z2826" s="148" t="str">
        <f t="shared" si="1278"/>
        <v>A+J=</v>
      </c>
      <c r="AA2826" s="140">
        <f t="shared" si="1279"/>
        <v>46895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4"/>
      <c r="DX2826" s="1"/>
      <c r="DY2826" s="1"/>
      <c r="DZ2826" s="1"/>
      <c r="EA2826" s="1"/>
      <c r="EB2826" s="1"/>
      <c r="EC2826" s="1"/>
    </row>
    <row r="2827" spans="1:133" ht="15" x14ac:dyDescent="0.2">
      <c r="A2827" s="134">
        <f t="shared" ref="A2827:A2890" si="1297">(A2826+1)</f>
        <v>46880</v>
      </c>
      <c r="B2827" s="135">
        <f t="shared" si="1283"/>
        <v>295.23693171999997</v>
      </c>
      <c r="C2827" s="220">
        <f t="shared" si="1296"/>
        <v>175.70225794622274</v>
      </c>
      <c r="D2827" s="136">
        <f t="shared" si="1284"/>
        <v>6997.15</v>
      </c>
      <c r="E2827" s="137">
        <f t="shared" si="1280"/>
        <v>7036.33</v>
      </c>
      <c r="F2827" s="138">
        <f t="shared" si="1281"/>
        <v>46832</v>
      </c>
      <c r="G2827" s="139">
        <f t="shared" si="1285"/>
        <v>5.5994226220676957E-3</v>
      </c>
      <c r="H2827" s="140">
        <f t="shared" si="1276"/>
        <v>46895</v>
      </c>
      <c r="I2827" s="140">
        <f t="shared" si="1286"/>
        <v>46895</v>
      </c>
      <c r="J2827" s="141">
        <f t="shared" ref="J2827:J2890" si="1298">IF(I2827=I2826,J2826,NETWORKDAYS(I2826,I2827,$AD$148:$AD$502)-1)</f>
        <v>20</v>
      </c>
      <c r="K2827" s="141">
        <f t="shared" si="1282"/>
        <v>10</v>
      </c>
      <c r="L2827" s="8">
        <f t="shared" ref="L2827:L2890" si="1299">IF(E2827&lt;D2827,1,TRUNC((E2827/D2827)^TRUNC((K2827/J2827),9),8))</f>
        <v>1.0027957999999999</v>
      </c>
      <c r="M2827" s="142">
        <f t="shared" si="1287"/>
        <v>1.00559942</v>
      </c>
      <c r="N2827" s="142">
        <f t="shared" si="1288"/>
        <v>1.6706168232558305</v>
      </c>
      <c r="O2827" s="135">
        <f t="shared" si="1289"/>
        <v>1.6752875300000001</v>
      </c>
      <c r="P2827" s="135">
        <f t="shared" si="1290"/>
        <v>294.35180172999998</v>
      </c>
      <c r="Q2827" s="190">
        <f t="shared" si="1277"/>
        <v>0</v>
      </c>
      <c r="R2827" s="191">
        <f t="shared" ref="R2827:R2890" si="1300">IF(Q2827&gt;0,VLOOKUP($A2827,$AD$10:$AI$140,6),0)</f>
        <v>0</v>
      </c>
      <c r="S2827" s="135">
        <f t="shared" si="1291"/>
        <v>0</v>
      </c>
      <c r="T2827" s="145">
        <f t="shared" ref="T2827:T2890" si="1301">(T2826)</f>
        <v>7.8600000000000003E-2</v>
      </c>
      <c r="U2827" s="143">
        <f t="shared" si="1292"/>
        <v>10</v>
      </c>
      <c r="V2827" s="143">
        <v>252</v>
      </c>
      <c r="W2827" s="142">
        <f t="shared" si="1293"/>
        <v>1.003007048</v>
      </c>
      <c r="X2827" s="135">
        <f t="shared" si="1294"/>
        <v>0.88512999000000003</v>
      </c>
      <c r="Y2827" s="135">
        <f t="shared" si="1295"/>
        <v>0</v>
      </c>
      <c r="Z2827" s="148" t="str">
        <f t="shared" si="1278"/>
        <v>A+J=</v>
      </c>
      <c r="AA2827" s="140">
        <f t="shared" si="1279"/>
        <v>46895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4"/>
      <c r="DX2827" s="1"/>
      <c r="DY2827" s="1"/>
      <c r="DZ2827" s="1"/>
      <c r="EA2827" s="1"/>
      <c r="EB2827" s="1"/>
      <c r="EC2827" s="1"/>
    </row>
    <row r="2828" spans="1:133" ht="15" x14ac:dyDescent="0.2">
      <c r="A2828" s="134">
        <f t="shared" si="1297"/>
        <v>46881</v>
      </c>
      <c r="B2828" s="135">
        <f t="shared" si="1283"/>
        <v>295.23693171999997</v>
      </c>
      <c r="C2828" s="220">
        <f t="shared" si="1296"/>
        <v>175.70225794622274</v>
      </c>
      <c r="D2828" s="136">
        <f t="shared" si="1284"/>
        <v>6997.15</v>
      </c>
      <c r="E2828" s="137">
        <f t="shared" si="1280"/>
        <v>7036.33</v>
      </c>
      <c r="F2828" s="138">
        <f t="shared" si="1281"/>
        <v>46832</v>
      </c>
      <c r="G2828" s="139">
        <f t="shared" si="1285"/>
        <v>5.5994226220676957E-3</v>
      </c>
      <c r="H2828" s="140">
        <f t="shared" ref="H2828:H2891" si="1302">IF(DAY(A2828)=H$9,VLOOKUP(A2828,AH$118:AN$450,4),H2827)</f>
        <v>46895</v>
      </c>
      <c r="I2828" s="140">
        <f t="shared" si="1286"/>
        <v>46895</v>
      </c>
      <c r="J2828" s="141">
        <f t="shared" si="1298"/>
        <v>20</v>
      </c>
      <c r="K2828" s="141">
        <f t="shared" si="1282"/>
        <v>10</v>
      </c>
      <c r="L2828" s="8">
        <f t="shared" si="1299"/>
        <v>1.0027957999999999</v>
      </c>
      <c r="M2828" s="142">
        <f t="shared" si="1287"/>
        <v>1.00559942</v>
      </c>
      <c r="N2828" s="142">
        <f t="shared" si="1288"/>
        <v>1.6706168232558305</v>
      </c>
      <c r="O2828" s="135">
        <f t="shared" si="1289"/>
        <v>1.6752875300000001</v>
      </c>
      <c r="P2828" s="135">
        <f t="shared" si="1290"/>
        <v>294.35180172999998</v>
      </c>
      <c r="Q2828" s="190">
        <f t="shared" ref="Q2828:Q2891" si="1303">IF(VLOOKUP(A2828,AD$10:AK$140,8)=VLOOKUP(A2827,AD$10:AK$140,8),0,VLOOKUP(A2828,AD$10:AK$140,8))</f>
        <v>0</v>
      </c>
      <c r="R2828" s="191">
        <f t="shared" si="1300"/>
        <v>0</v>
      </c>
      <c r="S2828" s="135">
        <f t="shared" si="1291"/>
        <v>0</v>
      </c>
      <c r="T2828" s="145">
        <f t="shared" si="1301"/>
        <v>7.8600000000000003E-2</v>
      </c>
      <c r="U2828" s="143">
        <f t="shared" si="1292"/>
        <v>10</v>
      </c>
      <c r="V2828" s="143">
        <v>252</v>
      </c>
      <c r="W2828" s="142">
        <f t="shared" si="1293"/>
        <v>1.003007048</v>
      </c>
      <c r="X2828" s="135">
        <f t="shared" si="1294"/>
        <v>0.88512999000000003</v>
      </c>
      <c r="Y2828" s="135">
        <f t="shared" si="1295"/>
        <v>0</v>
      </c>
      <c r="Z2828" s="148" t="str">
        <f t="shared" ref="Z2828:Z2891" si="1304">IF($Q2827&gt;0,VLOOKUP($A2827,$AD$10:$AM$140,9),Z2827)</f>
        <v>A+J=</v>
      </c>
      <c r="AA2828" s="140">
        <f t="shared" ref="AA2828:AA2891" si="1305">IF($Q2827&gt;0,VLOOKUP($A2827,$AD$10:$AM$140,10),AA2827)</f>
        <v>46895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4"/>
      <c r="DX2828" s="1"/>
      <c r="DY2828" s="1"/>
      <c r="DZ2828" s="1"/>
      <c r="EA2828" s="1"/>
      <c r="EB2828" s="1"/>
      <c r="EC2828" s="1"/>
    </row>
    <row r="2829" spans="1:133" ht="15" x14ac:dyDescent="0.2">
      <c r="A2829" s="134">
        <f t="shared" si="1297"/>
        <v>46882</v>
      </c>
      <c r="B2829" s="135">
        <f t="shared" si="1283"/>
        <v>295.40805473</v>
      </c>
      <c r="C2829" s="220">
        <f t="shared" si="1296"/>
        <v>175.70225794622274</v>
      </c>
      <c r="D2829" s="136">
        <f t="shared" si="1284"/>
        <v>6997.15</v>
      </c>
      <c r="E2829" s="137">
        <f t="shared" si="1280"/>
        <v>7036.33</v>
      </c>
      <c r="F2829" s="138">
        <f t="shared" si="1281"/>
        <v>46832</v>
      </c>
      <c r="G2829" s="139">
        <f t="shared" si="1285"/>
        <v>5.5994226220676957E-3</v>
      </c>
      <c r="H2829" s="140">
        <f t="shared" si="1302"/>
        <v>46895</v>
      </c>
      <c r="I2829" s="140">
        <f t="shared" si="1286"/>
        <v>46895</v>
      </c>
      <c r="J2829" s="141">
        <f t="shared" si="1298"/>
        <v>20</v>
      </c>
      <c r="K2829" s="141">
        <f t="shared" si="1282"/>
        <v>11</v>
      </c>
      <c r="L2829" s="8">
        <f t="shared" si="1299"/>
        <v>1.0030758099999999</v>
      </c>
      <c r="M2829" s="142">
        <f t="shared" si="1287"/>
        <v>1.00559942</v>
      </c>
      <c r="N2829" s="142">
        <f t="shared" si="1288"/>
        <v>1.6706168232558305</v>
      </c>
      <c r="O2829" s="135">
        <f t="shared" si="1289"/>
        <v>1.6757553199999999</v>
      </c>
      <c r="P2829" s="135">
        <f t="shared" si="1290"/>
        <v>294.43399348000003</v>
      </c>
      <c r="Q2829" s="190">
        <f t="shared" si="1303"/>
        <v>0</v>
      </c>
      <c r="R2829" s="191">
        <f t="shared" si="1300"/>
        <v>0</v>
      </c>
      <c r="S2829" s="135">
        <f t="shared" si="1291"/>
        <v>0</v>
      </c>
      <c r="T2829" s="145">
        <f t="shared" si="1301"/>
        <v>7.8600000000000003E-2</v>
      </c>
      <c r="U2829" s="143">
        <f t="shared" si="1292"/>
        <v>11</v>
      </c>
      <c r="V2829" s="143">
        <v>252</v>
      </c>
      <c r="W2829" s="142">
        <f t="shared" si="1293"/>
        <v>1.0033082499999999</v>
      </c>
      <c r="X2829" s="135">
        <f t="shared" si="1294"/>
        <v>0.97406124999999999</v>
      </c>
      <c r="Y2829" s="135">
        <f t="shared" si="1295"/>
        <v>0</v>
      </c>
      <c r="Z2829" s="148" t="str">
        <f t="shared" si="1304"/>
        <v>A+J=</v>
      </c>
      <c r="AA2829" s="140">
        <f t="shared" si="1305"/>
        <v>46895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4"/>
      <c r="DX2829" s="1"/>
      <c r="DY2829" s="1"/>
      <c r="DZ2829" s="1"/>
      <c r="EA2829" s="1"/>
      <c r="EB2829" s="1"/>
      <c r="EC2829" s="1"/>
    </row>
    <row r="2830" spans="1:133" ht="15" x14ac:dyDescent="0.2">
      <c r="A2830" s="134">
        <f t="shared" si="1297"/>
        <v>46883</v>
      </c>
      <c r="B2830" s="135">
        <f t="shared" si="1283"/>
        <v>295.57927670000004</v>
      </c>
      <c r="C2830" s="220">
        <f t="shared" si="1296"/>
        <v>175.70225794622274</v>
      </c>
      <c r="D2830" s="136">
        <f t="shared" si="1284"/>
        <v>6997.15</v>
      </c>
      <c r="E2830" s="137">
        <f t="shared" si="1280"/>
        <v>7036.33</v>
      </c>
      <c r="F2830" s="138">
        <f t="shared" si="1281"/>
        <v>46832</v>
      </c>
      <c r="G2830" s="139">
        <f t="shared" si="1285"/>
        <v>5.5994226220676957E-3</v>
      </c>
      <c r="H2830" s="140">
        <f t="shared" si="1302"/>
        <v>46895</v>
      </c>
      <c r="I2830" s="140">
        <f t="shared" si="1286"/>
        <v>46895</v>
      </c>
      <c r="J2830" s="141">
        <f t="shared" si="1298"/>
        <v>20</v>
      </c>
      <c r="K2830" s="141">
        <f t="shared" si="1282"/>
        <v>12</v>
      </c>
      <c r="L2830" s="8">
        <f t="shared" si="1299"/>
        <v>1.0033559000000001</v>
      </c>
      <c r="M2830" s="142">
        <f t="shared" si="1287"/>
        <v>1.00559942</v>
      </c>
      <c r="N2830" s="142">
        <f t="shared" si="1288"/>
        <v>1.6706168232558305</v>
      </c>
      <c r="O2830" s="135">
        <f t="shared" si="1289"/>
        <v>1.6762232399999999</v>
      </c>
      <c r="P2830" s="135">
        <f t="shared" si="1290"/>
        <v>294.51620808000001</v>
      </c>
      <c r="Q2830" s="190">
        <f t="shared" si="1303"/>
        <v>0</v>
      </c>
      <c r="R2830" s="191">
        <f t="shared" si="1300"/>
        <v>0</v>
      </c>
      <c r="S2830" s="135">
        <f t="shared" si="1291"/>
        <v>0</v>
      </c>
      <c r="T2830" s="145">
        <f t="shared" si="1301"/>
        <v>7.8600000000000003E-2</v>
      </c>
      <c r="U2830" s="143">
        <f t="shared" si="1292"/>
        <v>12</v>
      </c>
      <c r="V2830" s="143">
        <v>252</v>
      </c>
      <c r="W2830" s="142">
        <f t="shared" si="1293"/>
        <v>1.003609542</v>
      </c>
      <c r="X2830" s="135">
        <f t="shared" si="1294"/>
        <v>1.0630686199999999</v>
      </c>
      <c r="Y2830" s="135">
        <f t="shared" si="1295"/>
        <v>0</v>
      </c>
      <c r="Z2830" s="148" t="str">
        <f t="shared" si="1304"/>
        <v>A+J=</v>
      </c>
      <c r="AA2830" s="140">
        <f t="shared" si="1305"/>
        <v>46895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4"/>
      <c r="DX2830" s="1"/>
      <c r="DY2830" s="1"/>
      <c r="DZ2830" s="1"/>
      <c r="EA2830" s="1"/>
      <c r="EB2830" s="1"/>
      <c r="EC2830" s="1"/>
    </row>
    <row r="2831" spans="1:133" ht="15" x14ac:dyDescent="0.2">
      <c r="A2831" s="134">
        <f t="shared" si="1297"/>
        <v>46884</v>
      </c>
      <c r="B2831" s="135">
        <f t="shared" si="1283"/>
        <v>295.75059589</v>
      </c>
      <c r="C2831" s="220">
        <f t="shared" si="1296"/>
        <v>175.70225794622274</v>
      </c>
      <c r="D2831" s="136">
        <f t="shared" si="1284"/>
        <v>6997.15</v>
      </c>
      <c r="E2831" s="137">
        <f t="shared" si="1280"/>
        <v>7036.33</v>
      </c>
      <c r="F2831" s="138">
        <f t="shared" si="1281"/>
        <v>46832</v>
      </c>
      <c r="G2831" s="139">
        <f t="shared" si="1285"/>
        <v>5.5994226220676957E-3</v>
      </c>
      <c r="H2831" s="140">
        <f t="shared" si="1302"/>
        <v>46895</v>
      </c>
      <c r="I2831" s="140">
        <f t="shared" si="1286"/>
        <v>46895</v>
      </c>
      <c r="J2831" s="141">
        <f t="shared" si="1298"/>
        <v>20</v>
      </c>
      <c r="K2831" s="141">
        <f t="shared" si="1282"/>
        <v>13</v>
      </c>
      <c r="L2831" s="8">
        <f t="shared" si="1299"/>
        <v>1.0036360600000001</v>
      </c>
      <c r="M2831" s="142">
        <f t="shared" si="1287"/>
        <v>1.00559942</v>
      </c>
      <c r="N2831" s="142">
        <f t="shared" si="1288"/>
        <v>1.6706168232558305</v>
      </c>
      <c r="O2831" s="135">
        <f t="shared" si="1289"/>
        <v>1.67669128</v>
      </c>
      <c r="P2831" s="135">
        <f t="shared" si="1290"/>
        <v>294.59844377000002</v>
      </c>
      <c r="Q2831" s="190">
        <f t="shared" si="1303"/>
        <v>0</v>
      </c>
      <c r="R2831" s="191">
        <f t="shared" si="1300"/>
        <v>0</v>
      </c>
      <c r="S2831" s="135">
        <f t="shared" si="1291"/>
        <v>0</v>
      </c>
      <c r="T2831" s="145">
        <f t="shared" si="1301"/>
        <v>7.8600000000000003E-2</v>
      </c>
      <c r="U2831" s="143">
        <f t="shared" si="1292"/>
        <v>13</v>
      </c>
      <c r="V2831" s="143">
        <v>252</v>
      </c>
      <c r="W2831" s="142">
        <f t="shared" si="1293"/>
        <v>1.0039109239999999</v>
      </c>
      <c r="X2831" s="135">
        <f t="shared" si="1294"/>
        <v>1.15215212</v>
      </c>
      <c r="Y2831" s="135">
        <f t="shared" si="1295"/>
        <v>0</v>
      </c>
      <c r="Z2831" s="148" t="str">
        <f t="shared" si="1304"/>
        <v>A+J=</v>
      </c>
      <c r="AA2831" s="140">
        <f t="shared" si="1305"/>
        <v>46895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4"/>
      <c r="DX2831" s="1"/>
      <c r="DY2831" s="1"/>
      <c r="DZ2831" s="1"/>
      <c r="EA2831" s="1"/>
      <c r="EB2831" s="1"/>
      <c r="EC2831" s="1"/>
    </row>
    <row r="2832" spans="1:133" ht="15" x14ac:dyDescent="0.2">
      <c r="A2832" s="134">
        <f t="shared" si="1297"/>
        <v>46885</v>
      </c>
      <c r="B2832" s="135">
        <f t="shared" si="1283"/>
        <v>295.92201792999998</v>
      </c>
      <c r="C2832" s="220">
        <f t="shared" si="1296"/>
        <v>175.70225794622274</v>
      </c>
      <c r="D2832" s="136">
        <f t="shared" si="1284"/>
        <v>6997.15</v>
      </c>
      <c r="E2832" s="137">
        <f t="shared" si="1280"/>
        <v>7036.33</v>
      </c>
      <c r="F2832" s="138">
        <f t="shared" si="1281"/>
        <v>46832</v>
      </c>
      <c r="G2832" s="139">
        <f t="shared" si="1285"/>
        <v>5.5994226220676957E-3</v>
      </c>
      <c r="H2832" s="140">
        <f t="shared" si="1302"/>
        <v>46895</v>
      </c>
      <c r="I2832" s="140">
        <f t="shared" si="1286"/>
        <v>46895</v>
      </c>
      <c r="J2832" s="141">
        <f t="shared" si="1298"/>
        <v>20</v>
      </c>
      <c r="K2832" s="141">
        <f t="shared" si="1282"/>
        <v>14</v>
      </c>
      <c r="L2832" s="8">
        <f t="shared" si="1299"/>
        <v>1.0039163099999999</v>
      </c>
      <c r="M2832" s="142">
        <f t="shared" si="1287"/>
        <v>1.00559942</v>
      </c>
      <c r="N2832" s="142">
        <f t="shared" si="1288"/>
        <v>1.6706168232558305</v>
      </c>
      <c r="O2832" s="135">
        <f t="shared" si="1289"/>
        <v>1.6771594700000001</v>
      </c>
      <c r="P2832" s="135">
        <f t="shared" si="1290"/>
        <v>294.68070581000001</v>
      </c>
      <c r="Q2832" s="190">
        <f t="shared" si="1303"/>
        <v>0</v>
      </c>
      <c r="R2832" s="191">
        <f t="shared" si="1300"/>
        <v>0</v>
      </c>
      <c r="S2832" s="135">
        <f t="shared" si="1291"/>
        <v>0</v>
      </c>
      <c r="T2832" s="145">
        <f t="shared" si="1301"/>
        <v>7.8600000000000003E-2</v>
      </c>
      <c r="U2832" s="143">
        <f t="shared" si="1292"/>
        <v>14</v>
      </c>
      <c r="V2832" s="143">
        <v>252</v>
      </c>
      <c r="W2832" s="142">
        <f t="shared" si="1293"/>
        <v>1.0042123970000001</v>
      </c>
      <c r="X2832" s="135">
        <f t="shared" si="1294"/>
        <v>1.2413121199999999</v>
      </c>
      <c r="Y2832" s="135">
        <f t="shared" si="1295"/>
        <v>0</v>
      </c>
      <c r="Z2832" s="148" t="str">
        <f t="shared" si="1304"/>
        <v>A+J=</v>
      </c>
      <c r="AA2832" s="140">
        <f t="shared" si="1305"/>
        <v>46895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4"/>
      <c r="DX2832" s="1"/>
      <c r="DY2832" s="1"/>
      <c r="DZ2832" s="1"/>
      <c r="EA2832" s="1"/>
      <c r="EB2832" s="1"/>
      <c r="EC2832" s="1"/>
    </row>
    <row r="2833" spans="1:133" ht="15" x14ac:dyDescent="0.2">
      <c r="A2833" s="134">
        <f t="shared" si="1297"/>
        <v>46886</v>
      </c>
      <c r="B2833" s="135">
        <f t="shared" si="1283"/>
        <v>296.09353756000002</v>
      </c>
      <c r="C2833" s="220">
        <f t="shared" si="1296"/>
        <v>175.70225794622274</v>
      </c>
      <c r="D2833" s="136">
        <f t="shared" si="1284"/>
        <v>6997.15</v>
      </c>
      <c r="E2833" s="137">
        <f t="shared" si="1280"/>
        <v>7036.33</v>
      </c>
      <c r="F2833" s="138">
        <f t="shared" si="1281"/>
        <v>46832</v>
      </c>
      <c r="G2833" s="139">
        <f t="shared" si="1285"/>
        <v>5.5994226220676957E-3</v>
      </c>
      <c r="H2833" s="140">
        <f t="shared" si="1302"/>
        <v>46895</v>
      </c>
      <c r="I2833" s="140">
        <f t="shared" si="1286"/>
        <v>46895</v>
      </c>
      <c r="J2833" s="141">
        <f t="shared" si="1298"/>
        <v>20</v>
      </c>
      <c r="K2833" s="141">
        <f t="shared" si="1282"/>
        <v>15</v>
      </c>
      <c r="L2833" s="8">
        <f t="shared" si="1299"/>
        <v>1.00419663</v>
      </c>
      <c r="M2833" s="142">
        <f t="shared" si="1287"/>
        <v>1.00559942</v>
      </c>
      <c r="N2833" s="142">
        <f t="shared" si="1288"/>
        <v>1.6706168232558305</v>
      </c>
      <c r="O2833" s="135">
        <f t="shared" si="1289"/>
        <v>1.6776277799999999</v>
      </c>
      <c r="P2833" s="135">
        <f t="shared" si="1290"/>
        <v>294.76298893000001</v>
      </c>
      <c r="Q2833" s="190">
        <f t="shared" si="1303"/>
        <v>0</v>
      </c>
      <c r="R2833" s="191">
        <f t="shared" si="1300"/>
        <v>0</v>
      </c>
      <c r="S2833" s="135">
        <f t="shared" si="1291"/>
        <v>0</v>
      </c>
      <c r="T2833" s="145">
        <f t="shared" si="1301"/>
        <v>7.8600000000000003E-2</v>
      </c>
      <c r="U2833" s="143">
        <f t="shared" si="1292"/>
        <v>15</v>
      </c>
      <c r="V2833" s="143">
        <v>252</v>
      </c>
      <c r="W2833" s="142">
        <f t="shared" si="1293"/>
        <v>1.004513961</v>
      </c>
      <c r="X2833" s="135">
        <f t="shared" si="1294"/>
        <v>1.33054863</v>
      </c>
      <c r="Y2833" s="135">
        <f t="shared" si="1295"/>
        <v>0</v>
      </c>
      <c r="Z2833" s="148" t="str">
        <f t="shared" si="1304"/>
        <v>A+J=</v>
      </c>
      <c r="AA2833" s="140">
        <f t="shared" si="1305"/>
        <v>46895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4"/>
      <c r="DX2833" s="1"/>
      <c r="DY2833" s="1"/>
      <c r="DZ2833" s="1"/>
      <c r="EA2833" s="1"/>
      <c r="EB2833" s="1"/>
      <c r="EC2833" s="1"/>
    </row>
    <row r="2834" spans="1:133" ht="15" x14ac:dyDescent="0.2">
      <c r="A2834" s="134">
        <f t="shared" si="1297"/>
        <v>46887</v>
      </c>
      <c r="B2834" s="135">
        <f t="shared" si="1283"/>
        <v>296.09353756000002</v>
      </c>
      <c r="C2834" s="220">
        <f t="shared" si="1296"/>
        <v>175.70225794622274</v>
      </c>
      <c r="D2834" s="136">
        <f t="shared" si="1284"/>
        <v>6997.15</v>
      </c>
      <c r="E2834" s="137">
        <f t="shared" si="1280"/>
        <v>7036.33</v>
      </c>
      <c r="F2834" s="138">
        <f t="shared" si="1281"/>
        <v>46832</v>
      </c>
      <c r="G2834" s="139">
        <f t="shared" si="1285"/>
        <v>5.5994226220676957E-3</v>
      </c>
      <c r="H2834" s="140">
        <f t="shared" si="1302"/>
        <v>46895</v>
      </c>
      <c r="I2834" s="140">
        <f t="shared" si="1286"/>
        <v>46895</v>
      </c>
      <c r="J2834" s="141">
        <f t="shared" si="1298"/>
        <v>20</v>
      </c>
      <c r="K2834" s="141">
        <f t="shared" si="1282"/>
        <v>15</v>
      </c>
      <c r="L2834" s="8">
        <f t="shared" si="1299"/>
        <v>1.00419663</v>
      </c>
      <c r="M2834" s="142">
        <f t="shared" si="1287"/>
        <v>1.00559942</v>
      </c>
      <c r="N2834" s="142">
        <f t="shared" si="1288"/>
        <v>1.6706168232558305</v>
      </c>
      <c r="O2834" s="135">
        <f t="shared" si="1289"/>
        <v>1.6776277799999999</v>
      </c>
      <c r="P2834" s="135">
        <f t="shared" si="1290"/>
        <v>294.76298893000001</v>
      </c>
      <c r="Q2834" s="190">
        <f t="shared" si="1303"/>
        <v>0</v>
      </c>
      <c r="R2834" s="191">
        <f t="shared" si="1300"/>
        <v>0</v>
      </c>
      <c r="S2834" s="135">
        <f t="shared" si="1291"/>
        <v>0</v>
      </c>
      <c r="T2834" s="145">
        <f t="shared" si="1301"/>
        <v>7.8600000000000003E-2</v>
      </c>
      <c r="U2834" s="143">
        <f t="shared" si="1292"/>
        <v>15</v>
      </c>
      <c r="V2834" s="143">
        <v>252</v>
      </c>
      <c r="W2834" s="142">
        <f t="shared" si="1293"/>
        <v>1.004513961</v>
      </c>
      <c r="X2834" s="135">
        <f t="shared" si="1294"/>
        <v>1.33054863</v>
      </c>
      <c r="Y2834" s="135">
        <f t="shared" si="1295"/>
        <v>0</v>
      </c>
      <c r="Z2834" s="148" t="str">
        <f t="shared" si="1304"/>
        <v>A+J=</v>
      </c>
      <c r="AA2834" s="140">
        <f t="shared" si="1305"/>
        <v>46895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4"/>
      <c r="DX2834" s="1"/>
      <c r="DY2834" s="1"/>
      <c r="DZ2834" s="1"/>
      <c r="EA2834" s="1"/>
      <c r="EB2834" s="1"/>
      <c r="EC2834" s="1"/>
    </row>
    <row r="2835" spans="1:133" ht="15" x14ac:dyDescent="0.2">
      <c r="A2835" s="134">
        <f t="shared" si="1297"/>
        <v>46888</v>
      </c>
      <c r="B2835" s="135">
        <f t="shared" si="1283"/>
        <v>296.09353756000002</v>
      </c>
      <c r="C2835" s="220">
        <f t="shared" si="1296"/>
        <v>175.70225794622274</v>
      </c>
      <c r="D2835" s="136">
        <f t="shared" si="1284"/>
        <v>6997.15</v>
      </c>
      <c r="E2835" s="137">
        <f t="shared" si="1280"/>
        <v>7036.33</v>
      </c>
      <c r="F2835" s="138">
        <f t="shared" si="1281"/>
        <v>46832</v>
      </c>
      <c r="G2835" s="139">
        <f t="shared" si="1285"/>
        <v>5.5994226220676957E-3</v>
      </c>
      <c r="H2835" s="140">
        <f t="shared" si="1302"/>
        <v>46895</v>
      </c>
      <c r="I2835" s="140">
        <f t="shared" si="1286"/>
        <v>46895</v>
      </c>
      <c r="J2835" s="141">
        <f t="shared" si="1298"/>
        <v>20</v>
      </c>
      <c r="K2835" s="141">
        <f t="shared" si="1282"/>
        <v>15</v>
      </c>
      <c r="L2835" s="8">
        <f t="shared" si="1299"/>
        <v>1.00419663</v>
      </c>
      <c r="M2835" s="142">
        <f t="shared" si="1287"/>
        <v>1.00559942</v>
      </c>
      <c r="N2835" s="142">
        <f t="shared" si="1288"/>
        <v>1.6706168232558305</v>
      </c>
      <c r="O2835" s="135">
        <f t="shared" si="1289"/>
        <v>1.6776277799999999</v>
      </c>
      <c r="P2835" s="135">
        <f t="shared" si="1290"/>
        <v>294.76298893000001</v>
      </c>
      <c r="Q2835" s="190">
        <f t="shared" si="1303"/>
        <v>0</v>
      </c>
      <c r="R2835" s="191">
        <f t="shared" si="1300"/>
        <v>0</v>
      </c>
      <c r="S2835" s="135">
        <f t="shared" si="1291"/>
        <v>0</v>
      </c>
      <c r="T2835" s="145">
        <f t="shared" si="1301"/>
        <v>7.8600000000000003E-2</v>
      </c>
      <c r="U2835" s="143">
        <f t="shared" si="1292"/>
        <v>15</v>
      </c>
      <c r="V2835" s="143">
        <v>252</v>
      </c>
      <c r="W2835" s="142">
        <f t="shared" si="1293"/>
        <v>1.004513961</v>
      </c>
      <c r="X2835" s="135">
        <f t="shared" si="1294"/>
        <v>1.33054863</v>
      </c>
      <c r="Y2835" s="135">
        <f t="shared" si="1295"/>
        <v>0</v>
      </c>
      <c r="Z2835" s="148" t="str">
        <f t="shared" si="1304"/>
        <v>A+J=</v>
      </c>
      <c r="AA2835" s="140">
        <f t="shared" si="1305"/>
        <v>46895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4"/>
      <c r="DX2835" s="1"/>
      <c r="DY2835" s="1"/>
      <c r="DZ2835" s="1"/>
      <c r="EA2835" s="1"/>
      <c r="EB2835" s="1"/>
      <c r="EC2835" s="1"/>
    </row>
    <row r="2836" spans="1:133" ht="15" x14ac:dyDescent="0.2">
      <c r="A2836" s="134">
        <f t="shared" si="1297"/>
        <v>46889</v>
      </c>
      <c r="B2836" s="135">
        <f t="shared" si="1283"/>
        <v>296.26515632000002</v>
      </c>
      <c r="C2836" s="220">
        <f t="shared" si="1296"/>
        <v>175.70225794622274</v>
      </c>
      <c r="D2836" s="136">
        <f t="shared" si="1284"/>
        <v>6997.15</v>
      </c>
      <c r="E2836" s="137">
        <f t="shared" si="1280"/>
        <v>7036.33</v>
      </c>
      <c r="F2836" s="138">
        <f t="shared" si="1281"/>
        <v>46832</v>
      </c>
      <c r="G2836" s="139">
        <f t="shared" si="1285"/>
        <v>5.5994226220676957E-3</v>
      </c>
      <c r="H2836" s="140">
        <f t="shared" si="1302"/>
        <v>46895</v>
      </c>
      <c r="I2836" s="140">
        <f t="shared" si="1286"/>
        <v>46895</v>
      </c>
      <c r="J2836" s="141">
        <f t="shared" si="1298"/>
        <v>20</v>
      </c>
      <c r="K2836" s="141">
        <f t="shared" si="1282"/>
        <v>16</v>
      </c>
      <c r="L2836" s="8">
        <f t="shared" si="1299"/>
        <v>1.0044770300000001</v>
      </c>
      <c r="M2836" s="142">
        <f t="shared" si="1287"/>
        <v>1.00559942</v>
      </c>
      <c r="N2836" s="142">
        <f t="shared" si="1288"/>
        <v>1.6706168232558305</v>
      </c>
      <c r="O2836" s="135">
        <f t="shared" si="1289"/>
        <v>1.67809622</v>
      </c>
      <c r="P2836" s="135">
        <f t="shared" si="1290"/>
        <v>294.8452949</v>
      </c>
      <c r="Q2836" s="190">
        <f t="shared" si="1303"/>
        <v>0</v>
      </c>
      <c r="R2836" s="191">
        <f t="shared" si="1300"/>
        <v>0</v>
      </c>
      <c r="S2836" s="135">
        <f t="shared" si="1291"/>
        <v>0</v>
      </c>
      <c r="T2836" s="145">
        <f t="shared" si="1301"/>
        <v>7.8600000000000003E-2</v>
      </c>
      <c r="U2836" s="143">
        <f t="shared" si="1292"/>
        <v>16</v>
      </c>
      <c r="V2836" s="143">
        <v>252</v>
      </c>
      <c r="W2836" s="142">
        <f t="shared" si="1293"/>
        <v>1.0048156150000001</v>
      </c>
      <c r="X2836" s="135">
        <f t="shared" si="1294"/>
        <v>1.4198614199999999</v>
      </c>
      <c r="Y2836" s="135">
        <f t="shared" si="1295"/>
        <v>0</v>
      </c>
      <c r="Z2836" s="148" t="str">
        <f t="shared" si="1304"/>
        <v>A+J=</v>
      </c>
      <c r="AA2836" s="140">
        <f t="shared" si="1305"/>
        <v>46895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4"/>
      <c r="DX2836" s="1"/>
      <c r="DY2836" s="1"/>
      <c r="DZ2836" s="1"/>
      <c r="EA2836" s="1"/>
      <c r="EB2836" s="1"/>
      <c r="EC2836" s="1"/>
    </row>
    <row r="2837" spans="1:133" ht="15" x14ac:dyDescent="0.2">
      <c r="A2837" s="134">
        <f t="shared" si="1297"/>
        <v>46890</v>
      </c>
      <c r="B2837" s="135">
        <f t="shared" si="1283"/>
        <v>296.43687452999995</v>
      </c>
      <c r="C2837" s="220">
        <f t="shared" si="1296"/>
        <v>175.70225794622274</v>
      </c>
      <c r="D2837" s="136">
        <f t="shared" si="1284"/>
        <v>6997.15</v>
      </c>
      <c r="E2837" s="137">
        <f t="shared" si="1280"/>
        <v>7036.33</v>
      </c>
      <c r="F2837" s="138">
        <f t="shared" si="1281"/>
        <v>46832</v>
      </c>
      <c r="G2837" s="139">
        <f t="shared" si="1285"/>
        <v>5.5994226220676957E-3</v>
      </c>
      <c r="H2837" s="140">
        <f t="shared" si="1302"/>
        <v>46895</v>
      </c>
      <c r="I2837" s="140">
        <f t="shared" si="1286"/>
        <v>46895</v>
      </c>
      <c r="J2837" s="141">
        <f t="shared" si="1298"/>
        <v>20</v>
      </c>
      <c r="K2837" s="141">
        <f t="shared" si="1282"/>
        <v>17</v>
      </c>
      <c r="L2837" s="8">
        <f t="shared" si="1299"/>
        <v>1.0047575099999999</v>
      </c>
      <c r="M2837" s="142">
        <f t="shared" si="1287"/>
        <v>1.00559942</v>
      </c>
      <c r="N2837" s="142">
        <f t="shared" si="1288"/>
        <v>1.6706168232558305</v>
      </c>
      <c r="O2837" s="135">
        <f t="shared" si="1289"/>
        <v>1.67856479</v>
      </c>
      <c r="P2837" s="135">
        <f t="shared" si="1290"/>
        <v>294.92762370999998</v>
      </c>
      <c r="Q2837" s="190">
        <f t="shared" si="1303"/>
        <v>0</v>
      </c>
      <c r="R2837" s="191">
        <f t="shared" si="1300"/>
        <v>0</v>
      </c>
      <c r="S2837" s="135">
        <f t="shared" si="1291"/>
        <v>0</v>
      </c>
      <c r="T2837" s="145">
        <f t="shared" si="1301"/>
        <v>7.8600000000000003E-2</v>
      </c>
      <c r="U2837" s="143">
        <f t="shared" si="1292"/>
        <v>17</v>
      </c>
      <c r="V2837" s="143">
        <v>252</v>
      </c>
      <c r="W2837" s="142">
        <f t="shared" si="1293"/>
        <v>1.0051173600000001</v>
      </c>
      <c r="X2837" s="135">
        <f t="shared" si="1294"/>
        <v>1.5092508200000001</v>
      </c>
      <c r="Y2837" s="135">
        <f t="shared" si="1295"/>
        <v>0</v>
      </c>
      <c r="Z2837" s="148" t="str">
        <f t="shared" si="1304"/>
        <v>A+J=</v>
      </c>
      <c r="AA2837" s="140">
        <f t="shared" si="1305"/>
        <v>46895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4"/>
      <c r="DX2837" s="1"/>
      <c r="DY2837" s="1"/>
      <c r="DZ2837" s="1"/>
      <c r="EA2837" s="1"/>
      <c r="EB2837" s="1"/>
      <c r="EC2837" s="1"/>
    </row>
    <row r="2838" spans="1:133" ht="15" x14ac:dyDescent="0.2">
      <c r="A2838" s="134">
        <f t="shared" si="1297"/>
        <v>46891</v>
      </c>
      <c r="B2838" s="135">
        <f t="shared" si="1283"/>
        <v>296.60869399000001</v>
      </c>
      <c r="C2838" s="220">
        <f t="shared" si="1296"/>
        <v>175.70225794622274</v>
      </c>
      <c r="D2838" s="136">
        <f t="shared" si="1284"/>
        <v>6997.15</v>
      </c>
      <c r="E2838" s="137">
        <f t="shared" si="1280"/>
        <v>7036.33</v>
      </c>
      <c r="F2838" s="138">
        <f t="shared" si="1281"/>
        <v>46832</v>
      </c>
      <c r="G2838" s="139">
        <f t="shared" si="1285"/>
        <v>5.5994226220676957E-3</v>
      </c>
      <c r="H2838" s="140">
        <f t="shared" si="1302"/>
        <v>46895</v>
      </c>
      <c r="I2838" s="140">
        <f t="shared" si="1286"/>
        <v>46895</v>
      </c>
      <c r="J2838" s="141">
        <f t="shared" si="1298"/>
        <v>20</v>
      </c>
      <c r="K2838" s="141">
        <f t="shared" si="1282"/>
        <v>18</v>
      </c>
      <c r="L2838" s="8">
        <f t="shared" si="1299"/>
        <v>1.0050380699999999</v>
      </c>
      <c r="M2838" s="142">
        <f t="shared" si="1287"/>
        <v>1.00559942</v>
      </c>
      <c r="N2838" s="142">
        <f t="shared" si="1288"/>
        <v>1.6706168232558305</v>
      </c>
      <c r="O2838" s="135">
        <f t="shared" si="1289"/>
        <v>1.6790335000000001</v>
      </c>
      <c r="P2838" s="135">
        <f t="shared" si="1290"/>
        <v>295.00997711000002</v>
      </c>
      <c r="Q2838" s="190">
        <f t="shared" si="1303"/>
        <v>0</v>
      </c>
      <c r="R2838" s="191">
        <f t="shared" si="1300"/>
        <v>0</v>
      </c>
      <c r="S2838" s="135">
        <f t="shared" si="1291"/>
        <v>0</v>
      </c>
      <c r="T2838" s="145">
        <f t="shared" si="1301"/>
        <v>7.8600000000000003E-2</v>
      </c>
      <c r="U2838" s="143">
        <f t="shared" si="1292"/>
        <v>18</v>
      </c>
      <c r="V2838" s="143">
        <v>252</v>
      </c>
      <c r="W2838" s="142">
        <f t="shared" si="1293"/>
        <v>1.0054191960000001</v>
      </c>
      <c r="X2838" s="135">
        <f t="shared" si="1294"/>
        <v>1.59871688</v>
      </c>
      <c r="Y2838" s="135">
        <f t="shared" si="1295"/>
        <v>0</v>
      </c>
      <c r="Z2838" s="148" t="str">
        <f t="shared" si="1304"/>
        <v>A+J=</v>
      </c>
      <c r="AA2838" s="140">
        <f t="shared" si="1305"/>
        <v>46895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4"/>
      <c r="DX2838" s="1"/>
      <c r="DY2838" s="1"/>
      <c r="DZ2838" s="1"/>
      <c r="EA2838" s="1"/>
      <c r="EB2838" s="1"/>
      <c r="EC2838" s="1"/>
    </row>
    <row r="2839" spans="1:133" ht="15" x14ac:dyDescent="0.2">
      <c r="A2839" s="134">
        <f t="shared" si="1297"/>
        <v>46892</v>
      </c>
      <c r="B2839" s="135">
        <f t="shared" si="1283"/>
        <v>296.78061093999997</v>
      </c>
      <c r="C2839" s="220">
        <f t="shared" si="1296"/>
        <v>175.70225794622274</v>
      </c>
      <c r="D2839" s="136">
        <f t="shared" si="1284"/>
        <v>6997.15</v>
      </c>
      <c r="E2839" s="137">
        <f t="shared" si="1280"/>
        <v>7036.33</v>
      </c>
      <c r="F2839" s="138">
        <f t="shared" si="1281"/>
        <v>46832</v>
      </c>
      <c r="G2839" s="139">
        <f t="shared" si="1285"/>
        <v>5.5994226220676957E-3</v>
      </c>
      <c r="H2839" s="140">
        <f t="shared" si="1302"/>
        <v>46895</v>
      </c>
      <c r="I2839" s="140">
        <f t="shared" si="1286"/>
        <v>46895</v>
      </c>
      <c r="J2839" s="141">
        <f t="shared" si="1298"/>
        <v>20</v>
      </c>
      <c r="K2839" s="141">
        <f t="shared" si="1282"/>
        <v>19</v>
      </c>
      <c r="L2839" s="8">
        <f t="shared" si="1299"/>
        <v>1.0053186999999999</v>
      </c>
      <c r="M2839" s="142">
        <f t="shared" si="1287"/>
        <v>1.00559942</v>
      </c>
      <c r="N2839" s="142">
        <f t="shared" si="1288"/>
        <v>1.6706168232558305</v>
      </c>
      <c r="O2839" s="135">
        <f t="shared" si="1289"/>
        <v>1.67950233</v>
      </c>
      <c r="P2839" s="135">
        <f t="shared" si="1290"/>
        <v>295.09235159999997</v>
      </c>
      <c r="Q2839" s="190">
        <f t="shared" si="1303"/>
        <v>0</v>
      </c>
      <c r="R2839" s="191">
        <f t="shared" si="1300"/>
        <v>0</v>
      </c>
      <c r="S2839" s="135">
        <f t="shared" si="1291"/>
        <v>0</v>
      </c>
      <c r="T2839" s="145">
        <f t="shared" si="1301"/>
        <v>7.8600000000000003E-2</v>
      </c>
      <c r="U2839" s="143">
        <f t="shared" si="1292"/>
        <v>19</v>
      </c>
      <c r="V2839" s="143">
        <v>252</v>
      </c>
      <c r="W2839" s="142">
        <f t="shared" si="1293"/>
        <v>1.005721122</v>
      </c>
      <c r="X2839" s="135">
        <f t="shared" si="1294"/>
        <v>1.6882593400000001</v>
      </c>
      <c r="Y2839" s="135">
        <f t="shared" si="1295"/>
        <v>0</v>
      </c>
      <c r="Z2839" s="148" t="str">
        <f t="shared" si="1304"/>
        <v>A+J=</v>
      </c>
      <c r="AA2839" s="140">
        <f t="shared" si="1305"/>
        <v>46895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4"/>
      <c r="DX2839" s="1"/>
      <c r="DY2839" s="1"/>
      <c r="DZ2839" s="1"/>
      <c r="EA2839" s="1"/>
      <c r="EB2839" s="1"/>
      <c r="EC2839" s="1"/>
    </row>
    <row r="2840" spans="1:133" ht="15" x14ac:dyDescent="0.2">
      <c r="A2840" s="134">
        <f t="shared" si="1297"/>
        <v>46893</v>
      </c>
      <c r="B2840" s="135">
        <f t="shared" si="1283"/>
        <v>296.95262894000001</v>
      </c>
      <c r="C2840" s="220">
        <f t="shared" si="1296"/>
        <v>175.70225794622274</v>
      </c>
      <c r="D2840" s="136">
        <f t="shared" si="1284"/>
        <v>6997.15</v>
      </c>
      <c r="E2840" s="137">
        <f t="shared" si="1280"/>
        <v>7036.33</v>
      </c>
      <c r="F2840" s="138">
        <f t="shared" si="1281"/>
        <v>46832</v>
      </c>
      <c r="G2840" s="139">
        <f t="shared" si="1285"/>
        <v>5.5994226220676957E-3</v>
      </c>
      <c r="H2840" s="140">
        <f t="shared" si="1302"/>
        <v>46924</v>
      </c>
      <c r="I2840" s="140">
        <f t="shared" si="1286"/>
        <v>46895</v>
      </c>
      <c r="J2840" s="141">
        <f t="shared" si="1298"/>
        <v>20</v>
      </c>
      <c r="K2840" s="141">
        <f t="shared" si="1282"/>
        <v>20</v>
      </c>
      <c r="L2840" s="8">
        <f t="shared" si="1299"/>
        <v>1.00559942</v>
      </c>
      <c r="M2840" s="142">
        <f t="shared" si="1287"/>
        <v>1.00559942</v>
      </c>
      <c r="N2840" s="142">
        <f t="shared" si="1288"/>
        <v>1.6706168232558305</v>
      </c>
      <c r="O2840" s="135">
        <f t="shared" si="1289"/>
        <v>1.6799713000000001</v>
      </c>
      <c r="P2840" s="135">
        <f t="shared" si="1290"/>
        <v>295.17475069</v>
      </c>
      <c r="Q2840" s="190">
        <f t="shared" si="1303"/>
        <v>0</v>
      </c>
      <c r="R2840" s="191">
        <f t="shared" si="1300"/>
        <v>0</v>
      </c>
      <c r="S2840" s="135">
        <f t="shared" si="1291"/>
        <v>0</v>
      </c>
      <c r="T2840" s="145">
        <f t="shared" si="1301"/>
        <v>7.8600000000000003E-2</v>
      </c>
      <c r="U2840" s="143">
        <f t="shared" si="1292"/>
        <v>20</v>
      </c>
      <c r="V2840" s="143">
        <v>252</v>
      </c>
      <c r="W2840" s="142">
        <f t="shared" si="1293"/>
        <v>1.006023138</v>
      </c>
      <c r="X2840" s="135">
        <f t="shared" si="1294"/>
        <v>1.7778782500000001</v>
      </c>
      <c r="Y2840" s="135">
        <f t="shared" si="1295"/>
        <v>0</v>
      </c>
      <c r="Z2840" s="148" t="str">
        <f t="shared" si="1304"/>
        <v>A+J=</v>
      </c>
      <c r="AA2840" s="140">
        <f t="shared" si="1305"/>
        <v>46895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4"/>
      <c r="DX2840" s="1"/>
      <c r="DY2840" s="1"/>
      <c r="DZ2840" s="1"/>
      <c r="EA2840" s="1"/>
      <c r="EB2840" s="1"/>
      <c r="EC2840" s="1"/>
    </row>
    <row r="2841" spans="1:133" ht="15" x14ac:dyDescent="0.2">
      <c r="A2841" s="134">
        <f t="shared" si="1297"/>
        <v>46894</v>
      </c>
      <c r="B2841" s="135">
        <f t="shared" si="1283"/>
        <v>296.95262894000001</v>
      </c>
      <c r="C2841" s="220">
        <f t="shared" si="1296"/>
        <v>175.70225794622274</v>
      </c>
      <c r="D2841" s="136">
        <f t="shared" si="1284"/>
        <v>6997.15</v>
      </c>
      <c r="E2841" s="137">
        <f t="shared" si="1280"/>
        <v>7036.33</v>
      </c>
      <c r="F2841" s="138">
        <f t="shared" si="1281"/>
        <v>46832</v>
      </c>
      <c r="G2841" s="139">
        <f t="shared" si="1285"/>
        <v>5.5994226220676957E-3</v>
      </c>
      <c r="H2841" s="140">
        <f t="shared" si="1302"/>
        <v>46924</v>
      </c>
      <c r="I2841" s="140">
        <f t="shared" si="1286"/>
        <v>46895</v>
      </c>
      <c r="J2841" s="141">
        <f t="shared" si="1298"/>
        <v>20</v>
      </c>
      <c r="K2841" s="141">
        <f t="shared" si="1282"/>
        <v>20</v>
      </c>
      <c r="L2841" s="8">
        <f t="shared" si="1299"/>
        <v>1.00559942</v>
      </c>
      <c r="M2841" s="142">
        <f t="shared" si="1287"/>
        <v>1.00559942</v>
      </c>
      <c r="N2841" s="142">
        <f t="shared" si="1288"/>
        <v>1.6706168232558305</v>
      </c>
      <c r="O2841" s="135">
        <f t="shared" si="1289"/>
        <v>1.6799713000000001</v>
      </c>
      <c r="P2841" s="135">
        <f t="shared" si="1290"/>
        <v>295.17475069</v>
      </c>
      <c r="Q2841" s="190">
        <f t="shared" si="1303"/>
        <v>0</v>
      </c>
      <c r="R2841" s="191">
        <f t="shared" si="1300"/>
        <v>0</v>
      </c>
      <c r="S2841" s="135">
        <f t="shared" si="1291"/>
        <v>0</v>
      </c>
      <c r="T2841" s="145">
        <f t="shared" si="1301"/>
        <v>7.8600000000000003E-2</v>
      </c>
      <c r="U2841" s="143">
        <f t="shared" si="1292"/>
        <v>20</v>
      </c>
      <c r="V2841" s="143">
        <v>252</v>
      </c>
      <c r="W2841" s="142">
        <f t="shared" si="1293"/>
        <v>1.006023138</v>
      </c>
      <c r="X2841" s="135">
        <f t="shared" si="1294"/>
        <v>1.7778782500000001</v>
      </c>
      <c r="Y2841" s="135">
        <f t="shared" si="1295"/>
        <v>0</v>
      </c>
      <c r="Z2841" s="148" t="str">
        <f t="shared" si="1304"/>
        <v>A+J=</v>
      </c>
      <c r="AA2841" s="140">
        <f t="shared" si="1305"/>
        <v>46895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4"/>
      <c r="DX2841" s="1"/>
      <c r="DY2841" s="1"/>
      <c r="DZ2841" s="1"/>
      <c r="EA2841" s="1"/>
      <c r="EB2841" s="1"/>
      <c r="EC2841" s="1"/>
    </row>
    <row r="2842" spans="1:133" ht="15" x14ac:dyDescent="0.2">
      <c r="A2842" s="134">
        <f t="shared" si="1297"/>
        <v>46895</v>
      </c>
      <c r="B2842" s="135">
        <f t="shared" si="1283"/>
        <v>296.95262894000001</v>
      </c>
      <c r="C2842" s="220">
        <f t="shared" si="1296"/>
        <v>175.70225794622274</v>
      </c>
      <c r="D2842" s="136">
        <f t="shared" si="1284"/>
        <v>6997.15</v>
      </c>
      <c r="E2842" s="137">
        <f t="shared" si="1280"/>
        <v>7036.33</v>
      </c>
      <c r="F2842" s="138">
        <f t="shared" si="1281"/>
        <v>46832</v>
      </c>
      <c r="G2842" s="139">
        <f t="shared" si="1285"/>
        <v>5.5994226220676957E-3</v>
      </c>
      <c r="H2842" s="140">
        <f t="shared" si="1302"/>
        <v>46924</v>
      </c>
      <c r="I2842" s="140">
        <f t="shared" si="1286"/>
        <v>46895</v>
      </c>
      <c r="J2842" s="141">
        <f t="shared" si="1298"/>
        <v>20</v>
      </c>
      <c r="K2842" s="141">
        <f t="shared" si="1282"/>
        <v>20</v>
      </c>
      <c r="L2842" s="8">
        <f t="shared" si="1299"/>
        <v>1.00559942</v>
      </c>
      <c r="M2842" s="142">
        <f t="shared" si="1287"/>
        <v>1.00559942</v>
      </c>
      <c r="N2842" s="142">
        <f t="shared" si="1288"/>
        <v>1.6706168232558305</v>
      </c>
      <c r="O2842" s="135">
        <f t="shared" si="1289"/>
        <v>1.6799713000000001</v>
      </c>
      <c r="P2842" s="135">
        <f t="shared" si="1290"/>
        <v>295.17475069</v>
      </c>
      <c r="Q2842" s="190">
        <f t="shared" si="1303"/>
        <v>93</v>
      </c>
      <c r="R2842" s="191">
        <f t="shared" si="1300"/>
        <v>6.9100129108714908E-2</v>
      </c>
      <c r="S2842" s="135">
        <f t="shared" si="1291"/>
        <v>20.396613380000002</v>
      </c>
      <c r="T2842" s="145">
        <f t="shared" si="1301"/>
        <v>7.8600000000000003E-2</v>
      </c>
      <c r="U2842" s="143">
        <f t="shared" si="1292"/>
        <v>20</v>
      </c>
      <c r="V2842" s="143">
        <v>252</v>
      </c>
      <c r="W2842" s="142">
        <f t="shared" si="1293"/>
        <v>1.006023138</v>
      </c>
      <c r="X2842" s="135">
        <f t="shared" si="1294"/>
        <v>1.7778782500000001</v>
      </c>
      <c r="Y2842" s="135">
        <f t="shared" si="1295"/>
        <v>22.174491630000002</v>
      </c>
      <c r="Z2842" s="148" t="str">
        <f t="shared" si="1304"/>
        <v>A+J=</v>
      </c>
      <c r="AA2842" s="140">
        <f t="shared" si="1305"/>
        <v>46895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4"/>
      <c r="DX2842" s="1"/>
      <c r="DY2842" s="1"/>
      <c r="DZ2842" s="1"/>
      <c r="EA2842" s="1"/>
      <c r="EB2842" s="1"/>
      <c r="EC2842" s="1"/>
    </row>
    <row r="2843" spans="1:133" ht="15" x14ac:dyDescent="0.2">
      <c r="A2843" s="134">
        <f t="shared" si="1297"/>
        <v>46896</v>
      </c>
      <c r="B2843" s="135">
        <f t="shared" si="1283"/>
        <v>274.93740087999998</v>
      </c>
      <c r="C2843" s="220">
        <f t="shared" si="1296"/>
        <v>163.56120923902162</v>
      </c>
      <c r="D2843" s="136">
        <f t="shared" si="1284"/>
        <v>6997.15</v>
      </c>
      <c r="E2843" s="137">
        <f t="shared" si="1280"/>
        <v>7036.33</v>
      </c>
      <c r="F2843" s="138">
        <f t="shared" si="1281"/>
        <v>46865</v>
      </c>
      <c r="G2843" s="139">
        <f t="shared" si="1285"/>
        <v>5.5994226220676957E-3</v>
      </c>
      <c r="H2843" s="140">
        <f t="shared" si="1302"/>
        <v>46924</v>
      </c>
      <c r="I2843" s="140">
        <f t="shared" si="1286"/>
        <v>46924</v>
      </c>
      <c r="J2843" s="141">
        <f t="shared" si="1298"/>
        <v>20</v>
      </c>
      <c r="K2843" s="141">
        <f t="shared" si="1282"/>
        <v>1</v>
      </c>
      <c r="L2843" s="8">
        <f t="shared" si="1299"/>
        <v>1.0002792199999999</v>
      </c>
      <c r="M2843" s="142">
        <f t="shared" si="1287"/>
        <v>1.00559942</v>
      </c>
      <c r="N2843" s="142">
        <f t="shared" si="1288"/>
        <v>1.6799713085083057</v>
      </c>
      <c r="O2843" s="135">
        <f t="shared" si="1289"/>
        <v>1.68044039</v>
      </c>
      <c r="P2843" s="135">
        <f t="shared" si="1290"/>
        <v>274.85486223999999</v>
      </c>
      <c r="Q2843" s="190">
        <f t="shared" si="1303"/>
        <v>0</v>
      </c>
      <c r="R2843" s="191">
        <f t="shared" si="1300"/>
        <v>0</v>
      </c>
      <c r="S2843" s="135">
        <f t="shared" si="1291"/>
        <v>0</v>
      </c>
      <c r="T2843" s="145">
        <f t="shared" si="1301"/>
        <v>7.8600000000000003E-2</v>
      </c>
      <c r="U2843" s="143">
        <f t="shared" si="1292"/>
        <v>1</v>
      </c>
      <c r="V2843" s="143">
        <v>252</v>
      </c>
      <c r="W2843" s="142">
        <f t="shared" si="1293"/>
        <v>1.0003002990000001</v>
      </c>
      <c r="X2843" s="135">
        <f t="shared" si="1294"/>
        <v>8.2538639999999996E-2</v>
      </c>
      <c r="Y2843" s="135">
        <f t="shared" si="1295"/>
        <v>0</v>
      </c>
      <c r="Z2843" s="148" t="str">
        <f t="shared" si="1304"/>
        <v>A+J=</v>
      </c>
      <c r="AA2843" s="140">
        <f t="shared" si="1305"/>
        <v>46924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4"/>
      <c r="DX2843" s="1"/>
      <c r="DY2843" s="1"/>
      <c r="DZ2843" s="1"/>
      <c r="EA2843" s="1"/>
      <c r="EB2843" s="1"/>
      <c r="EC2843" s="1"/>
    </row>
    <row r="2844" spans="1:133" ht="15" x14ac:dyDescent="0.2">
      <c r="A2844" s="134">
        <f t="shared" si="1297"/>
        <v>46897</v>
      </c>
      <c r="B2844" s="135">
        <f t="shared" si="1283"/>
        <v>275.0967579</v>
      </c>
      <c r="C2844" s="220">
        <f t="shared" si="1296"/>
        <v>163.56120923902162</v>
      </c>
      <c r="D2844" s="136">
        <f t="shared" si="1284"/>
        <v>6997.15</v>
      </c>
      <c r="E2844" s="137">
        <f t="shared" si="1280"/>
        <v>7036.33</v>
      </c>
      <c r="F2844" s="138">
        <f t="shared" si="1281"/>
        <v>46865</v>
      </c>
      <c r="G2844" s="139">
        <f t="shared" si="1285"/>
        <v>5.5994226220676957E-3</v>
      </c>
      <c r="H2844" s="140">
        <f t="shared" si="1302"/>
        <v>46924</v>
      </c>
      <c r="I2844" s="140">
        <f t="shared" si="1286"/>
        <v>46924</v>
      </c>
      <c r="J2844" s="141">
        <f t="shared" si="1298"/>
        <v>20</v>
      </c>
      <c r="K2844" s="141">
        <f t="shared" si="1282"/>
        <v>2</v>
      </c>
      <c r="L2844" s="8">
        <f t="shared" si="1299"/>
        <v>1.0005585299999999</v>
      </c>
      <c r="M2844" s="142">
        <f t="shared" si="1287"/>
        <v>1.00559942</v>
      </c>
      <c r="N2844" s="142">
        <f t="shared" si="1288"/>
        <v>1.6799713085083057</v>
      </c>
      <c r="O2844" s="135">
        <f t="shared" si="1289"/>
        <v>1.68090962</v>
      </c>
      <c r="P2844" s="135">
        <f t="shared" si="1290"/>
        <v>274.93161006000003</v>
      </c>
      <c r="Q2844" s="190">
        <f t="shared" si="1303"/>
        <v>0</v>
      </c>
      <c r="R2844" s="191">
        <f t="shared" si="1300"/>
        <v>0</v>
      </c>
      <c r="S2844" s="135">
        <f t="shared" si="1291"/>
        <v>0</v>
      </c>
      <c r="T2844" s="145">
        <f t="shared" si="1301"/>
        <v>7.8600000000000003E-2</v>
      </c>
      <c r="U2844" s="143">
        <f t="shared" si="1292"/>
        <v>2</v>
      </c>
      <c r="V2844" s="143">
        <v>252</v>
      </c>
      <c r="W2844" s="142">
        <f t="shared" si="1293"/>
        <v>1.0006006869999999</v>
      </c>
      <c r="X2844" s="135">
        <f t="shared" si="1294"/>
        <v>0.16514783999999999</v>
      </c>
      <c r="Y2844" s="135">
        <f t="shared" si="1295"/>
        <v>0</v>
      </c>
      <c r="Z2844" s="148" t="str">
        <f t="shared" si="1304"/>
        <v>A+J=</v>
      </c>
      <c r="AA2844" s="140">
        <f t="shared" si="1305"/>
        <v>46924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4"/>
      <c r="DX2844" s="1"/>
      <c r="DY2844" s="1"/>
      <c r="DZ2844" s="1"/>
      <c r="EA2844" s="1"/>
      <c r="EB2844" s="1"/>
      <c r="EC2844" s="1"/>
    </row>
    <row r="2845" spans="1:133" ht="15" x14ac:dyDescent="0.2">
      <c r="A2845" s="134">
        <f t="shared" si="1297"/>
        <v>46898</v>
      </c>
      <c r="B2845" s="135">
        <f t="shared" si="1283"/>
        <v>275.25620899</v>
      </c>
      <c r="C2845" s="220">
        <f t="shared" si="1296"/>
        <v>163.56120923902162</v>
      </c>
      <c r="D2845" s="136">
        <f t="shared" si="1284"/>
        <v>6997.15</v>
      </c>
      <c r="E2845" s="137">
        <f t="shared" si="1280"/>
        <v>7036.33</v>
      </c>
      <c r="F2845" s="138">
        <f t="shared" si="1281"/>
        <v>46865</v>
      </c>
      <c r="G2845" s="139">
        <f t="shared" si="1285"/>
        <v>5.5994226220676957E-3</v>
      </c>
      <c r="H2845" s="140">
        <f t="shared" si="1302"/>
        <v>46924</v>
      </c>
      <c r="I2845" s="140">
        <f t="shared" si="1286"/>
        <v>46924</v>
      </c>
      <c r="J2845" s="141">
        <f t="shared" si="1298"/>
        <v>20</v>
      </c>
      <c r="K2845" s="141">
        <f t="shared" si="1282"/>
        <v>3</v>
      </c>
      <c r="L2845" s="8">
        <f t="shared" si="1299"/>
        <v>1.0008379199999999</v>
      </c>
      <c r="M2845" s="142">
        <f t="shared" si="1287"/>
        <v>1.00559942</v>
      </c>
      <c r="N2845" s="142">
        <f t="shared" si="1288"/>
        <v>1.6799713085083057</v>
      </c>
      <c r="O2845" s="135">
        <f t="shared" si="1289"/>
        <v>1.68137899</v>
      </c>
      <c r="P2845" s="135">
        <f t="shared" si="1290"/>
        <v>275.00838078999999</v>
      </c>
      <c r="Q2845" s="190">
        <f t="shared" si="1303"/>
        <v>0</v>
      </c>
      <c r="R2845" s="191">
        <f t="shared" si="1300"/>
        <v>0</v>
      </c>
      <c r="S2845" s="135">
        <f t="shared" si="1291"/>
        <v>0</v>
      </c>
      <c r="T2845" s="145">
        <f t="shared" si="1301"/>
        <v>7.8600000000000003E-2</v>
      </c>
      <c r="U2845" s="143">
        <f t="shared" si="1292"/>
        <v>3</v>
      </c>
      <c r="V2845" s="143">
        <v>252</v>
      </c>
      <c r="W2845" s="142">
        <f t="shared" si="1293"/>
        <v>1.000901166</v>
      </c>
      <c r="X2845" s="135">
        <f t="shared" si="1294"/>
        <v>0.2478282</v>
      </c>
      <c r="Y2845" s="135">
        <f t="shared" si="1295"/>
        <v>0</v>
      </c>
      <c r="Z2845" s="148" t="str">
        <f t="shared" si="1304"/>
        <v>A+J=</v>
      </c>
      <c r="AA2845" s="140">
        <f t="shared" si="1305"/>
        <v>46924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4"/>
      <c r="DX2845" s="1"/>
      <c r="DY2845" s="1"/>
      <c r="DZ2845" s="1"/>
      <c r="EA2845" s="1"/>
      <c r="EB2845" s="1"/>
      <c r="EC2845" s="1"/>
    </row>
    <row r="2846" spans="1:133" ht="15" x14ac:dyDescent="0.2">
      <c r="A2846" s="134">
        <f t="shared" si="1297"/>
        <v>46899</v>
      </c>
      <c r="B2846" s="135">
        <f t="shared" si="1283"/>
        <v>275.41574925000003</v>
      </c>
      <c r="C2846" s="220">
        <f t="shared" si="1296"/>
        <v>163.56120923902162</v>
      </c>
      <c r="D2846" s="136">
        <f t="shared" si="1284"/>
        <v>6997.15</v>
      </c>
      <c r="E2846" s="137">
        <f t="shared" si="1280"/>
        <v>7036.33</v>
      </c>
      <c r="F2846" s="138">
        <f t="shared" si="1281"/>
        <v>46865</v>
      </c>
      <c r="G2846" s="139">
        <f t="shared" si="1285"/>
        <v>5.5994226220676957E-3</v>
      </c>
      <c r="H2846" s="140">
        <f t="shared" si="1302"/>
        <v>46924</v>
      </c>
      <c r="I2846" s="140">
        <f t="shared" si="1286"/>
        <v>46924</v>
      </c>
      <c r="J2846" s="141">
        <f t="shared" si="1298"/>
        <v>20</v>
      </c>
      <c r="K2846" s="141">
        <f t="shared" si="1282"/>
        <v>4</v>
      </c>
      <c r="L2846" s="8">
        <f t="shared" si="1299"/>
        <v>1.0011173799999999</v>
      </c>
      <c r="M2846" s="142">
        <f t="shared" si="1287"/>
        <v>1.00559942</v>
      </c>
      <c r="N2846" s="142">
        <f t="shared" si="1288"/>
        <v>1.6799713085083057</v>
      </c>
      <c r="O2846" s="135">
        <f t="shared" si="1289"/>
        <v>1.68184847</v>
      </c>
      <c r="P2846" s="135">
        <f t="shared" si="1290"/>
        <v>275.08516950000001</v>
      </c>
      <c r="Q2846" s="190">
        <f t="shared" si="1303"/>
        <v>0</v>
      </c>
      <c r="R2846" s="191">
        <f t="shared" si="1300"/>
        <v>0</v>
      </c>
      <c r="S2846" s="135">
        <f t="shared" si="1291"/>
        <v>0</v>
      </c>
      <c r="T2846" s="145">
        <f t="shared" si="1301"/>
        <v>7.8600000000000003E-2</v>
      </c>
      <c r="U2846" s="143">
        <f t="shared" si="1292"/>
        <v>4</v>
      </c>
      <c r="V2846" s="143">
        <v>252</v>
      </c>
      <c r="W2846" s="142">
        <f t="shared" si="1293"/>
        <v>1.0012017360000001</v>
      </c>
      <c r="X2846" s="135">
        <f t="shared" si="1294"/>
        <v>0.33057975000000001</v>
      </c>
      <c r="Y2846" s="135">
        <f t="shared" si="1295"/>
        <v>0</v>
      </c>
      <c r="Z2846" s="148" t="str">
        <f t="shared" si="1304"/>
        <v>A+J=</v>
      </c>
      <c r="AA2846" s="140">
        <f t="shared" si="1305"/>
        <v>46924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4"/>
      <c r="DX2846" s="1"/>
      <c r="DY2846" s="1"/>
      <c r="DZ2846" s="1"/>
      <c r="EA2846" s="1"/>
      <c r="EB2846" s="1"/>
      <c r="EC2846" s="1"/>
    </row>
    <row r="2847" spans="1:133" ht="15" x14ac:dyDescent="0.2">
      <c r="A2847" s="134">
        <f t="shared" si="1297"/>
        <v>46900</v>
      </c>
      <c r="B2847" s="135">
        <f t="shared" si="1283"/>
        <v>275.57538310000001</v>
      </c>
      <c r="C2847" s="220">
        <f t="shared" si="1296"/>
        <v>163.56120923902162</v>
      </c>
      <c r="D2847" s="136">
        <f t="shared" si="1284"/>
        <v>6997.15</v>
      </c>
      <c r="E2847" s="137">
        <f t="shared" si="1280"/>
        <v>7036.33</v>
      </c>
      <c r="F2847" s="138">
        <f t="shared" si="1281"/>
        <v>46865</v>
      </c>
      <c r="G2847" s="139">
        <f t="shared" si="1285"/>
        <v>5.5994226220676957E-3</v>
      </c>
      <c r="H2847" s="140">
        <f t="shared" si="1302"/>
        <v>46924</v>
      </c>
      <c r="I2847" s="140">
        <f t="shared" si="1286"/>
        <v>46924</v>
      </c>
      <c r="J2847" s="141">
        <f t="shared" si="1298"/>
        <v>20</v>
      </c>
      <c r="K2847" s="141">
        <f t="shared" si="1282"/>
        <v>5</v>
      </c>
      <c r="L2847" s="8">
        <f t="shared" si="1299"/>
        <v>1.0013969199999999</v>
      </c>
      <c r="M2847" s="142">
        <f t="shared" si="1287"/>
        <v>1.00559942</v>
      </c>
      <c r="N2847" s="142">
        <f t="shared" si="1288"/>
        <v>1.6799713085083057</v>
      </c>
      <c r="O2847" s="135">
        <f t="shared" si="1289"/>
        <v>1.6823180900000001</v>
      </c>
      <c r="P2847" s="135">
        <f t="shared" si="1290"/>
        <v>275.16198112000001</v>
      </c>
      <c r="Q2847" s="190">
        <f t="shared" si="1303"/>
        <v>0</v>
      </c>
      <c r="R2847" s="191">
        <f t="shared" si="1300"/>
        <v>0</v>
      </c>
      <c r="S2847" s="135">
        <f t="shared" si="1291"/>
        <v>0</v>
      </c>
      <c r="T2847" s="145">
        <f t="shared" si="1301"/>
        <v>7.8600000000000003E-2</v>
      </c>
      <c r="U2847" s="143">
        <f t="shared" si="1292"/>
        <v>5</v>
      </c>
      <c r="V2847" s="143">
        <v>252</v>
      </c>
      <c r="W2847" s="142">
        <f t="shared" si="1293"/>
        <v>1.0015023949999999</v>
      </c>
      <c r="X2847" s="135">
        <f t="shared" si="1294"/>
        <v>0.41340198</v>
      </c>
      <c r="Y2847" s="135">
        <f t="shared" si="1295"/>
        <v>0</v>
      </c>
      <c r="Z2847" s="148" t="str">
        <f t="shared" si="1304"/>
        <v>A+J=</v>
      </c>
      <c r="AA2847" s="140">
        <f t="shared" si="1305"/>
        <v>46924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4"/>
      <c r="DX2847" s="1"/>
      <c r="DY2847" s="1"/>
      <c r="DZ2847" s="1"/>
      <c r="EA2847" s="1"/>
      <c r="EB2847" s="1"/>
      <c r="EC2847" s="1"/>
    </row>
    <row r="2848" spans="1:133" ht="15" x14ac:dyDescent="0.2">
      <c r="A2848" s="134">
        <f t="shared" si="1297"/>
        <v>46901</v>
      </c>
      <c r="B2848" s="135">
        <f t="shared" si="1283"/>
        <v>275.57538310000001</v>
      </c>
      <c r="C2848" s="220">
        <f t="shared" si="1296"/>
        <v>163.56120923902162</v>
      </c>
      <c r="D2848" s="136">
        <f t="shared" si="1284"/>
        <v>6997.15</v>
      </c>
      <c r="E2848" s="137">
        <f t="shared" si="1280"/>
        <v>7036.33</v>
      </c>
      <c r="F2848" s="138">
        <f t="shared" si="1281"/>
        <v>46865</v>
      </c>
      <c r="G2848" s="139">
        <f t="shared" si="1285"/>
        <v>5.5994226220676957E-3</v>
      </c>
      <c r="H2848" s="140">
        <f t="shared" si="1302"/>
        <v>46924</v>
      </c>
      <c r="I2848" s="140">
        <f t="shared" si="1286"/>
        <v>46924</v>
      </c>
      <c r="J2848" s="141">
        <f t="shared" si="1298"/>
        <v>20</v>
      </c>
      <c r="K2848" s="141">
        <f t="shared" si="1282"/>
        <v>5</v>
      </c>
      <c r="L2848" s="8">
        <f t="shared" si="1299"/>
        <v>1.0013969199999999</v>
      </c>
      <c r="M2848" s="142">
        <f t="shared" si="1287"/>
        <v>1.00559942</v>
      </c>
      <c r="N2848" s="142">
        <f t="shared" si="1288"/>
        <v>1.6799713085083057</v>
      </c>
      <c r="O2848" s="135">
        <f t="shared" si="1289"/>
        <v>1.6823180900000001</v>
      </c>
      <c r="P2848" s="135">
        <f t="shared" si="1290"/>
        <v>275.16198112000001</v>
      </c>
      <c r="Q2848" s="190">
        <f t="shared" si="1303"/>
        <v>0</v>
      </c>
      <c r="R2848" s="191">
        <f t="shared" si="1300"/>
        <v>0</v>
      </c>
      <c r="S2848" s="135">
        <f t="shared" si="1291"/>
        <v>0</v>
      </c>
      <c r="T2848" s="145">
        <f t="shared" si="1301"/>
        <v>7.8600000000000003E-2</v>
      </c>
      <c r="U2848" s="143">
        <f t="shared" si="1292"/>
        <v>5</v>
      </c>
      <c r="V2848" s="143">
        <v>252</v>
      </c>
      <c r="W2848" s="142">
        <f t="shared" si="1293"/>
        <v>1.0015023949999999</v>
      </c>
      <c r="X2848" s="135">
        <f t="shared" si="1294"/>
        <v>0.41340198</v>
      </c>
      <c r="Y2848" s="135">
        <f t="shared" si="1295"/>
        <v>0</v>
      </c>
      <c r="Z2848" s="148" t="str">
        <f t="shared" si="1304"/>
        <v>A+J=</v>
      </c>
      <c r="AA2848" s="140">
        <f t="shared" si="1305"/>
        <v>46924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4"/>
      <c r="DX2848" s="1"/>
      <c r="DY2848" s="1"/>
      <c r="DZ2848" s="1"/>
      <c r="EA2848" s="1"/>
      <c r="EB2848" s="1"/>
      <c r="EC2848" s="1"/>
    </row>
    <row r="2849" spans="1:133" ht="15" x14ac:dyDescent="0.2">
      <c r="A2849" s="134">
        <f t="shared" si="1297"/>
        <v>46902</v>
      </c>
      <c r="B2849" s="135">
        <f t="shared" si="1283"/>
        <v>275.57538310000001</v>
      </c>
      <c r="C2849" s="220">
        <f t="shared" si="1296"/>
        <v>163.56120923902162</v>
      </c>
      <c r="D2849" s="136">
        <f t="shared" si="1284"/>
        <v>6997.15</v>
      </c>
      <c r="E2849" s="137">
        <f t="shared" si="1280"/>
        <v>7036.33</v>
      </c>
      <c r="F2849" s="138">
        <f t="shared" si="1281"/>
        <v>46865</v>
      </c>
      <c r="G2849" s="139">
        <f t="shared" si="1285"/>
        <v>5.5994226220676957E-3</v>
      </c>
      <c r="H2849" s="140">
        <f t="shared" si="1302"/>
        <v>46924</v>
      </c>
      <c r="I2849" s="140">
        <f t="shared" si="1286"/>
        <v>46924</v>
      </c>
      <c r="J2849" s="141">
        <f t="shared" si="1298"/>
        <v>20</v>
      </c>
      <c r="K2849" s="141">
        <f t="shared" si="1282"/>
        <v>5</v>
      </c>
      <c r="L2849" s="8">
        <f t="shared" si="1299"/>
        <v>1.0013969199999999</v>
      </c>
      <c r="M2849" s="142">
        <f t="shared" si="1287"/>
        <v>1.00559942</v>
      </c>
      <c r="N2849" s="142">
        <f t="shared" si="1288"/>
        <v>1.6799713085083057</v>
      </c>
      <c r="O2849" s="135">
        <f t="shared" si="1289"/>
        <v>1.6823180900000001</v>
      </c>
      <c r="P2849" s="135">
        <f t="shared" si="1290"/>
        <v>275.16198112000001</v>
      </c>
      <c r="Q2849" s="190">
        <f t="shared" si="1303"/>
        <v>0</v>
      </c>
      <c r="R2849" s="191">
        <f t="shared" si="1300"/>
        <v>0</v>
      </c>
      <c r="S2849" s="135">
        <f t="shared" si="1291"/>
        <v>0</v>
      </c>
      <c r="T2849" s="145">
        <f t="shared" si="1301"/>
        <v>7.8600000000000003E-2</v>
      </c>
      <c r="U2849" s="143">
        <f t="shared" si="1292"/>
        <v>5</v>
      </c>
      <c r="V2849" s="143">
        <v>252</v>
      </c>
      <c r="W2849" s="142">
        <f t="shared" si="1293"/>
        <v>1.0015023949999999</v>
      </c>
      <c r="X2849" s="135">
        <f t="shared" si="1294"/>
        <v>0.41340198</v>
      </c>
      <c r="Y2849" s="135">
        <f t="shared" si="1295"/>
        <v>0</v>
      </c>
      <c r="Z2849" s="148" t="str">
        <f t="shared" si="1304"/>
        <v>A+J=</v>
      </c>
      <c r="AA2849" s="140">
        <f t="shared" si="1305"/>
        <v>46924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4"/>
      <c r="DX2849" s="1"/>
      <c r="DY2849" s="1"/>
      <c r="DZ2849" s="1"/>
      <c r="EA2849" s="1"/>
      <c r="EB2849" s="1"/>
      <c r="EC2849" s="1"/>
    </row>
    <row r="2850" spans="1:133" ht="15" x14ac:dyDescent="0.2">
      <c r="A2850" s="134">
        <f t="shared" si="1297"/>
        <v>46903</v>
      </c>
      <c r="B2850" s="135">
        <f t="shared" si="1283"/>
        <v>275.73510949000001</v>
      </c>
      <c r="C2850" s="220">
        <f t="shared" si="1296"/>
        <v>163.56120923902162</v>
      </c>
      <c r="D2850" s="136">
        <f t="shared" si="1284"/>
        <v>6997.15</v>
      </c>
      <c r="E2850" s="137">
        <f t="shared" si="1280"/>
        <v>7036.33</v>
      </c>
      <c r="F2850" s="138">
        <f t="shared" si="1281"/>
        <v>46865</v>
      </c>
      <c r="G2850" s="139">
        <f t="shared" si="1285"/>
        <v>5.5994226220676957E-3</v>
      </c>
      <c r="H2850" s="140">
        <f t="shared" si="1302"/>
        <v>46924</v>
      </c>
      <c r="I2850" s="140">
        <f t="shared" si="1286"/>
        <v>46924</v>
      </c>
      <c r="J2850" s="141">
        <f t="shared" si="1298"/>
        <v>20</v>
      </c>
      <c r="K2850" s="141">
        <f t="shared" si="1282"/>
        <v>6</v>
      </c>
      <c r="L2850" s="8">
        <f t="shared" si="1299"/>
        <v>1.0016765400000001</v>
      </c>
      <c r="M2850" s="142">
        <f t="shared" si="1287"/>
        <v>1.00559942</v>
      </c>
      <c r="N2850" s="142">
        <f t="shared" si="1288"/>
        <v>1.6799713085083057</v>
      </c>
      <c r="O2850" s="135">
        <f t="shared" si="1289"/>
        <v>1.68278784</v>
      </c>
      <c r="P2850" s="135">
        <f t="shared" si="1290"/>
        <v>275.23881399999999</v>
      </c>
      <c r="Q2850" s="190">
        <f t="shared" si="1303"/>
        <v>0</v>
      </c>
      <c r="R2850" s="191">
        <f t="shared" si="1300"/>
        <v>0</v>
      </c>
      <c r="S2850" s="135">
        <f t="shared" si="1291"/>
        <v>0</v>
      </c>
      <c r="T2850" s="145">
        <f t="shared" si="1301"/>
        <v>7.8600000000000003E-2</v>
      </c>
      <c r="U2850" s="143">
        <f t="shared" si="1292"/>
        <v>6</v>
      </c>
      <c r="V2850" s="143">
        <v>252</v>
      </c>
      <c r="W2850" s="142">
        <f t="shared" si="1293"/>
        <v>1.001803145</v>
      </c>
      <c r="X2850" s="135">
        <f t="shared" si="1294"/>
        <v>0.49629549000000001</v>
      </c>
      <c r="Y2850" s="135">
        <f t="shared" si="1295"/>
        <v>0</v>
      </c>
      <c r="Z2850" s="148" t="str">
        <f t="shared" si="1304"/>
        <v>A+J=</v>
      </c>
      <c r="AA2850" s="140">
        <f t="shared" si="1305"/>
        <v>46924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4"/>
      <c r="DX2850" s="1"/>
      <c r="DY2850" s="1"/>
      <c r="DZ2850" s="1"/>
      <c r="EA2850" s="1"/>
      <c r="EB2850" s="1"/>
      <c r="EC2850" s="1"/>
    </row>
    <row r="2851" spans="1:133" ht="15" x14ac:dyDescent="0.2">
      <c r="A2851" s="134">
        <f t="shared" si="1297"/>
        <v>46904</v>
      </c>
      <c r="B2851" s="135">
        <f t="shared" si="1283"/>
        <v>275.8949298</v>
      </c>
      <c r="C2851" s="220">
        <f t="shared" si="1296"/>
        <v>163.56120923902162</v>
      </c>
      <c r="D2851" s="136">
        <f t="shared" si="1284"/>
        <v>6997.15</v>
      </c>
      <c r="E2851" s="137">
        <f t="shared" si="1280"/>
        <v>7036.33</v>
      </c>
      <c r="F2851" s="138">
        <f t="shared" si="1281"/>
        <v>46865</v>
      </c>
      <c r="G2851" s="139">
        <f t="shared" si="1285"/>
        <v>5.5994226220676957E-3</v>
      </c>
      <c r="H2851" s="140">
        <f t="shared" si="1302"/>
        <v>46924</v>
      </c>
      <c r="I2851" s="140">
        <f t="shared" si="1286"/>
        <v>46924</v>
      </c>
      <c r="J2851" s="141">
        <f t="shared" si="1298"/>
        <v>20</v>
      </c>
      <c r="K2851" s="141">
        <f t="shared" si="1282"/>
        <v>7</v>
      </c>
      <c r="L2851" s="8">
        <f t="shared" si="1299"/>
        <v>1.0019562399999999</v>
      </c>
      <c r="M2851" s="142">
        <f t="shared" si="1287"/>
        <v>1.00559942</v>
      </c>
      <c r="N2851" s="142">
        <f t="shared" si="1288"/>
        <v>1.6799713085083057</v>
      </c>
      <c r="O2851" s="135">
        <f t="shared" si="1289"/>
        <v>1.68325773</v>
      </c>
      <c r="P2851" s="135">
        <f t="shared" si="1290"/>
        <v>275.31566977</v>
      </c>
      <c r="Q2851" s="190">
        <f t="shared" si="1303"/>
        <v>0</v>
      </c>
      <c r="R2851" s="191">
        <f t="shared" si="1300"/>
        <v>0</v>
      </c>
      <c r="S2851" s="135">
        <f t="shared" si="1291"/>
        <v>0</v>
      </c>
      <c r="T2851" s="145">
        <f t="shared" si="1301"/>
        <v>7.8600000000000003E-2</v>
      </c>
      <c r="U2851" s="143">
        <f t="shared" si="1292"/>
        <v>7</v>
      </c>
      <c r="V2851" s="143">
        <v>252</v>
      </c>
      <c r="W2851" s="142">
        <f t="shared" si="1293"/>
        <v>1.002103985</v>
      </c>
      <c r="X2851" s="135">
        <f t="shared" si="1294"/>
        <v>0.57926003000000004</v>
      </c>
      <c r="Y2851" s="135">
        <f t="shared" si="1295"/>
        <v>0</v>
      </c>
      <c r="Z2851" s="148" t="str">
        <f t="shared" si="1304"/>
        <v>A+J=</v>
      </c>
      <c r="AA2851" s="140">
        <f t="shared" si="1305"/>
        <v>46924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4"/>
      <c r="DX2851" s="1"/>
      <c r="DY2851" s="1"/>
      <c r="DZ2851" s="1"/>
      <c r="EA2851" s="1"/>
      <c r="EB2851" s="1"/>
      <c r="EC2851" s="1"/>
    </row>
    <row r="2852" spans="1:133" ht="15" x14ac:dyDescent="0.2">
      <c r="A2852" s="134">
        <f t="shared" si="1297"/>
        <v>46905</v>
      </c>
      <c r="B2852" s="135">
        <f t="shared" si="1283"/>
        <v>276.05484111000004</v>
      </c>
      <c r="C2852" s="220">
        <f t="shared" si="1296"/>
        <v>163.56120923902162</v>
      </c>
      <c r="D2852" s="136">
        <f t="shared" si="1284"/>
        <v>6997.15</v>
      </c>
      <c r="E2852" s="137">
        <f t="shared" si="1280"/>
        <v>7036.33</v>
      </c>
      <c r="F2852" s="138">
        <f t="shared" si="1281"/>
        <v>46865</v>
      </c>
      <c r="G2852" s="139">
        <f t="shared" si="1285"/>
        <v>5.5994226220676957E-3</v>
      </c>
      <c r="H2852" s="140">
        <f t="shared" si="1302"/>
        <v>46924</v>
      </c>
      <c r="I2852" s="140">
        <f t="shared" si="1286"/>
        <v>46924</v>
      </c>
      <c r="J2852" s="141">
        <f t="shared" si="1298"/>
        <v>20</v>
      </c>
      <c r="K2852" s="141">
        <f t="shared" si="1282"/>
        <v>8</v>
      </c>
      <c r="L2852" s="8">
        <f t="shared" si="1299"/>
        <v>1.0022360100000001</v>
      </c>
      <c r="M2852" s="142">
        <f t="shared" si="1287"/>
        <v>1.00559942</v>
      </c>
      <c r="N2852" s="142">
        <f t="shared" si="1288"/>
        <v>1.6799713085083057</v>
      </c>
      <c r="O2852" s="135">
        <f t="shared" si="1289"/>
        <v>1.6837277399999999</v>
      </c>
      <c r="P2852" s="135">
        <f t="shared" si="1290"/>
        <v>275.39254518000001</v>
      </c>
      <c r="Q2852" s="190">
        <f t="shared" si="1303"/>
        <v>0</v>
      </c>
      <c r="R2852" s="191">
        <f t="shared" si="1300"/>
        <v>0</v>
      </c>
      <c r="S2852" s="135">
        <f t="shared" si="1291"/>
        <v>0</v>
      </c>
      <c r="T2852" s="145">
        <f t="shared" si="1301"/>
        <v>7.8600000000000003E-2</v>
      </c>
      <c r="U2852" s="143">
        <f t="shared" si="1292"/>
        <v>8</v>
      </c>
      <c r="V2852" s="143">
        <v>252</v>
      </c>
      <c r="W2852" s="142">
        <f t="shared" si="1293"/>
        <v>1.0024049159999999</v>
      </c>
      <c r="X2852" s="135">
        <f t="shared" si="1294"/>
        <v>0.66229592999999998</v>
      </c>
      <c r="Y2852" s="135">
        <f t="shared" si="1295"/>
        <v>0</v>
      </c>
      <c r="Z2852" s="148" t="str">
        <f t="shared" si="1304"/>
        <v>A+J=</v>
      </c>
      <c r="AA2852" s="140">
        <f t="shared" si="1305"/>
        <v>46924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4"/>
      <c r="DX2852" s="1"/>
      <c r="DY2852" s="1"/>
      <c r="DZ2852" s="1"/>
      <c r="EA2852" s="1"/>
      <c r="EB2852" s="1"/>
      <c r="EC2852" s="1"/>
    </row>
    <row r="2853" spans="1:133" ht="15" x14ac:dyDescent="0.2">
      <c r="A2853" s="134">
        <f t="shared" si="1297"/>
        <v>46906</v>
      </c>
      <c r="B2853" s="135">
        <f t="shared" si="1283"/>
        <v>276.21484643000002</v>
      </c>
      <c r="C2853" s="220">
        <f t="shared" si="1296"/>
        <v>163.56120923902162</v>
      </c>
      <c r="D2853" s="136">
        <f t="shared" si="1284"/>
        <v>6997.15</v>
      </c>
      <c r="E2853" s="137">
        <f t="shared" si="1280"/>
        <v>7036.33</v>
      </c>
      <c r="F2853" s="138">
        <f t="shared" si="1281"/>
        <v>46865</v>
      </c>
      <c r="G2853" s="139">
        <f t="shared" si="1285"/>
        <v>5.5994226220676957E-3</v>
      </c>
      <c r="H2853" s="140">
        <f t="shared" si="1302"/>
        <v>46924</v>
      </c>
      <c r="I2853" s="140">
        <f t="shared" si="1286"/>
        <v>46924</v>
      </c>
      <c r="J2853" s="141">
        <f t="shared" si="1298"/>
        <v>20</v>
      </c>
      <c r="K2853" s="141">
        <f t="shared" si="1282"/>
        <v>9</v>
      </c>
      <c r="L2853" s="8">
        <f t="shared" si="1299"/>
        <v>1.0025158700000001</v>
      </c>
      <c r="M2853" s="142">
        <f t="shared" si="1287"/>
        <v>1.00559942</v>
      </c>
      <c r="N2853" s="142">
        <f t="shared" si="1288"/>
        <v>1.6799713085083057</v>
      </c>
      <c r="O2853" s="135">
        <f t="shared" si="1289"/>
        <v>1.6841978900000001</v>
      </c>
      <c r="P2853" s="135">
        <f t="shared" si="1290"/>
        <v>275.46944348</v>
      </c>
      <c r="Q2853" s="190">
        <f t="shared" si="1303"/>
        <v>0</v>
      </c>
      <c r="R2853" s="191">
        <f t="shared" si="1300"/>
        <v>0</v>
      </c>
      <c r="S2853" s="135">
        <f t="shared" si="1291"/>
        <v>0</v>
      </c>
      <c r="T2853" s="145">
        <f t="shared" si="1301"/>
        <v>7.8600000000000003E-2</v>
      </c>
      <c r="U2853" s="143">
        <f t="shared" si="1292"/>
        <v>9</v>
      </c>
      <c r="V2853" s="143">
        <v>252</v>
      </c>
      <c r="W2853" s="142">
        <f t="shared" si="1293"/>
        <v>1.002705937</v>
      </c>
      <c r="X2853" s="135">
        <f t="shared" si="1294"/>
        <v>0.74540295000000001</v>
      </c>
      <c r="Y2853" s="135">
        <f t="shared" si="1295"/>
        <v>0</v>
      </c>
      <c r="Z2853" s="148" t="str">
        <f t="shared" si="1304"/>
        <v>A+J=</v>
      </c>
      <c r="AA2853" s="140">
        <f t="shared" si="1305"/>
        <v>46924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4"/>
      <c r="DX2853" s="1"/>
      <c r="DY2853" s="1"/>
      <c r="DZ2853" s="1"/>
      <c r="EA2853" s="1"/>
      <c r="EB2853" s="1"/>
      <c r="EC2853" s="1"/>
    </row>
    <row r="2854" spans="1:133" ht="15" x14ac:dyDescent="0.2">
      <c r="A2854" s="134">
        <f t="shared" si="1297"/>
        <v>46907</v>
      </c>
      <c r="B2854" s="135">
        <f t="shared" si="1283"/>
        <v>276.37494418</v>
      </c>
      <c r="C2854" s="220">
        <f t="shared" si="1296"/>
        <v>163.56120923902162</v>
      </c>
      <c r="D2854" s="136">
        <f t="shared" si="1284"/>
        <v>6997.15</v>
      </c>
      <c r="E2854" s="137">
        <f t="shared" si="1280"/>
        <v>7036.33</v>
      </c>
      <c r="F2854" s="138">
        <f t="shared" si="1281"/>
        <v>46865</v>
      </c>
      <c r="G2854" s="139">
        <f t="shared" si="1285"/>
        <v>5.5994226220676957E-3</v>
      </c>
      <c r="H2854" s="140">
        <f t="shared" si="1302"/>
        <v>46924</v>
      </c>
      <c r="I2854" s="140">
        <f t="shared" si="1286"/>
        <v>46924</v>
      </c>
      <c r="J2854" s="141">
        <f t="shared" si="1298"/>
        <v>20</v>
      </c>
      <c r="K2854" s="141">
        <f t="shared" si="1282"/>
        <v>10</v>
      </c>
      <c r="L2854" s="8">
        <f t="shared" si="1299"/>
        <v>1.0027957999999999</v>
      </c>
      <c r="M2854" s="142">
        <f t="shared" si="1287"/>
        <v>1.00559942</v>
      </c>
      <c r="N2854" s="142">
        <f t="shared" si="1288"/>
        <v>1.6799713085083057</v>
      </c>
      <c r="O2854" s="135">
        <f t="shared" si="1289"/>
        <v>1.6846681699999999</v>
      </c>
      <c r="P2854" s="135">
        <f t="shared" si="1290"/>
        <v>275.54636305000002</v>
      </c>
      <c r="Q2854" s="190">
        <f t="shared" si="1303"/>
        <v>0</v>
      </c>
      <c r="R2854" s="191">
        <f t="shared" si="1300"/>
        <v>0</v>
      </c>
      <c r="S2854" s="135">
        <f t="shared" si="1291"/>
        <v>0</v>
      </c>
      <c r="T2854" s="145">
        <f t="shared" si="1301"/>
        <v>7.8600000000000003E-2</v>
      </c>
      <c r="U2854" s="143">
        <f t="shared" si="1292"/>
        <v>10</v>
      </c>
      <c r="V2854" s="143">
        <v>252</v>
      </c>
      <c r="W2854" s="142">
        <f t="shared" si="1293"/>
        <v>1.003007048</v>
      </c>
      <c r="X2854" s="135">
        <f t="shared" si="1294"/>
        <v>0.82858113</v>
      </c>
      <c r="Y2854" s="135">
        <f t="shared" si="1295"/>
        <v>0</v>
      </c>
      <c r="Z2854" s="148" t="str">
        <f t="shared" si="1304"/>
        <v>A+J=</v>
      </c>
      <c r="AA2854" s="140">
        <f t="shared" si="1305"/>
        <v>46924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4"/>
      <c r="DX2854" s="1"/>
      <c r="DY2854" s="1"/>
      <c r="DZ2854" s="1"/>
      <c r="EA2854" s="1"/>
      <c r="EB2854" s="1"/>
      <c r="EC2854" s="1"/>
    </row>
    <row r="2855" spans="1:133" ht="15" x14ac:dyDescent="0.2">
      <c r="A2855" s="134">
        <f t="shared" si="1297"/>
        <v>46908</v>
      </c>
      <c r="B2855" s="135">
        <f t="shared" si="1283"/>
        <v>276.37494418</v>
      </c>
      <c r="C2855" s="220">
        <f t="shared" si="1296"/>
        <v>163.56120923902162</v>
      </c>
      <c r="D2855" s="136">
        <f t="shared" si="1284"/>
        <v>6997.15</v>
      </c>
      <c r="E2855" s="137">
        <f t="shared" si="1280"/>
        <v>7036.33</v>
      </c>
      <c r="F2855" s="138">
        <f t="shared" si="1281"/>
        <v>46865</v>
      </c>
      <c r="G2855" s="139">
        <f t="shared" si="1285"/>
        <v>5.5994226220676957E-3</v>
      </c>
      <c r="H2855" s="140">
        <f t="shared" si="1302"/>
        <v>46924</v>
      </c>
      <c r="I2855" s="140">
        <f t="shared" si="1286"/>
        <v>46924</v>
      </c>
      <c r="J2855" s="141">
        <f t="shared" si="1298"/>
        <v>20</v>
      </c>
      <c r="K2855" s="141">
        <f t="shared" si="1282"/>
        <v>10</v>
      </c>
      <c r="L2855" s="8">
        <f t="shared" si="1299"/>
        <v>1.0027957999999999</v>
      </c>
      <c r="M2855" s="142">
        <f t="shared" si="1287"/>
        <v>1.00559942</v>
      </c>
      <c r="N2855" s="142">
        <f t="shared" si="1288"/>
        <v>1.6799713085083057</v>
      </c>
      <c r="O2855" s="135">
        <f t="shared" si="1289"/>
        <v>1.6846681699999999</v>
      </c>
      <c r="P2855" s="135">
        <f t="shared" si="1290"/>
        <v>275.54636305000002</v>
      </c>
      <c r="Q2855" s="190">
        <f t="shared" si="1303"/>
        <v>0</v>
      </c>
      <c r="R2855" s="191">
        <f t="shared" si="1300"/>
        <v>0</v>
      </c>
      <c r="S2855" s="135">
        <f t="shared" si="1291"/>
        <v>0</v>
      </c>
      <c r="T2855" s="145">
        <f t="shared" si="1301"/>
        <v>7.8600000000000003E-2</v>
      </c>
      <c r="U2855" s="143">
        <f t="shared" si="1292"/>
        <v>10</v>
      </c>
      <c r="V2855" s="143">
        <v>252</v>
      </c>
      <c r="W2855" s="142">
        <f t="shared" si="1293"/>
        <v>1.003007048</v>
      </c>
      <c r="X2855" s="135">
        <f t="shared" si="1294"/>
        <v>0.82858113</v>
      </c>
      <c r="Y2855" s="135">
        <f t="shared" si="1295"/>
        <v>0</v>
      </c>
      <c r="Z2855" s="148" t="str">
        <f t="shared" si="1304"/>
        <v>A+J=</v>
      </c>
      <c r="AA2855" s="140">
        <f t="shared" si="1305"/>
        <v>46924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4"/>
      <c r="DX2855" s="1"/>
      <c r="DY2855" s="1"/>
      <c r="DZ2855" s="1"/>
      <c r="EA2855" s="1"/>
      <c r="EB2855" s="1"/>
      <c r="EC2855" s="1"/>
    </row>
    <row r="2856" spans="1:133" ht="15" x14ac:dyDescent="0.2">
      <c r="A2856" s="134">
        <f t="shared" si="1297"/>
        <v>46909</v>
      </c>
      <c r="B2856" s="135">
        <f t="shared" si="1283"/>
        <v>276.37494418</v>
      </c>
      <c r="C2856" s="220">
        <f t="shared" si="1296"/>
        <v>163.56120923902162</v>
      </c>
      <c r="D2856" s="136">
        <f t="shared" si="1284"/>
        <v>6997.15</v>
      </c>
      <c r="E2856" s="137">
        <f t="shared" si="1280"/>
        <v>7036.33</v>
      </c>
      <c r="F2856" s="138">
        <f t="shared" si="1281"/>
        <v>46865</v>
      </c>
      <c r="G2856" s="139">
        <f t="shared" si="1285"/>
        <v>5.5994226220676957E-3</v>
      </c>
      <c r="H2856" s="140">
        <f t="shared" si="1302"/>
        <v>46924</v>
      </c>
      <c r="I2856" s="140">
        <f t="shared" si="1286"/>
        <v>46924</v>
      </c>
      <c r="J2856" s="141">
        <f t="shared" si="1298"/>
        <v>20</v>
      </c>
      <c r="K2856" s="141">
        <f t="shared" si="1282"/>
        <v>10</v>
      </c>
      <c r="L2856" s="8">
        <f t="shared" si="1299"/>
        <v>1.0027957999999999</v>
      </c>
      <c r="M2856" s="142">
        <f t="shared" si="1287"/>
        <v>1.00559942</v>
      </c>
      <c r="N2856" s="142">
        <f t="shared" si="1288"/>
        <v>1.6799713085083057</v>
      </c>
      <c r="O2856" s="135">
        <f t="shared" si="1289"/>
        <v>1.6846681699999999</v>
      </c>
      <c r="P2856" s="135">
        <f t="shared" si="1290"/>
        <v>275.54636305000002</v>
      </c>
      <c r="Q2856" s="190">
        <f t="shared" si="1303"/>
        <v>0</v>
      </c>
      <c r="R2856" s="191">
        <f t="shared" si="1300"/>
        <v>0</v>
      </c>
      <c r="S2856" s="135">
        <f t="shared" si="1291"/>
        <v>0</v>
      </c>
      <c r="T2856" s="145">
        <f t="shared" si="1301"/>
        <v>7.8600000000000003E-2</v>
      </c>
      <c r="U2856" s="143">
        <f t="shared" si="1292"/>
        <v>10</v>
      </c>
      <c r="V2856" s="143">
        <v>252</v>
      </c>
      <c r="W2856" s="142">
        <f t="shared" si="1293"/>
        <v>1.003007048</v>
      </c>
      <c r="X2856" s="135">
        <f t="shared" si="1294"/>
        <v>0.82858113</v>
      </c>
      <c r="Y2856" s="135">
        <f t="shared" si="1295"/>
        <v>0</v>
      </c>
      <c r="Z2856" s="148" t="str">
        <f t="shared" si="1304"/>
        <v>A+J=</v>
      </c>
      <c r="AA2856" s="140">
        <f t="shared" si="1305"/>
        <v>46924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4"/>
      <c r="DX2856" s="1"/>
      <c r="DY2856" s="1"/>
      <c r="DZ2856" s="1"/>
      <c r="EA2856" s="1"/>
      <c r="EB2856" s="1"/>
      <c r="EC2856" s="1"/>
    </row>
    <row r="2857" spans="1:133" ht="15" x14ac:dyDescent="0.2">
      <c r="A2857" s="134">
        <f t="shared" si="1297"/>
        <v>46910</v>
      </c>
      <c r="B2857" s="135">
        <f t="shared" si="1283"/>
        <v>276.53513466999999</v>
      </c>
      <c r="C2857" s="220">
        <f t="shared" si="1296"/>
        <v>163.56120923902162</v>
      </c>
      <c r="D2857" s="136">
        <f t="shared" si="1284"/>
        <v>6997.15</v>
      </c>
      <c r="E2857" s="137">
        <f t="shared" si="1280"/>
        <v>7036.33</v>
      </c>
      <c r="F2857" s="138">
        <f t="shared" si="1281"/>
        <v>46865</v>
      </c>
      <c r="G2857" s="139">
        <f t="shared" si="1285"/>
        <v>5.5994226220676957E-3</v>
      </c>
      <c r="H2857" s="140">
        <f t="shared" si="1302"/>
        <v>46924</v>
      </c>
      <c r="I2857" s="140">
        <f t="shared" si="1286"/>
        <v>46924</v>
      </c>
      <c r="J2857" s="141">
        <f t="shared" si="1298"/>
        <v>20</v>
      </c>
      <c r="K2857" s="141">
        <f t="shared" si="1282"/>
        <v>11</v>
      </c>
      <c r="L2857" s="8">
        <f t="shared" si="1299"/>
        <v>1.0030758099999999</v>
      </c>
      <c r="M2857" s="142">
        <f t="shared" si="1287"/>
        <v>1.00559942</v>
      </c>
      <c r="N2857" s="142">
        <f t="shared" si="1288"/>
        <v>1.6799713085083057</v>
      </c>
      <c r="O2857" s="135">
        <f t="shared" si="1289"/>
        <v>1.6851385800000001</v>
      </c>
      <c r="P2857" s="135">
        <f t="shared" si="1290"/>
        <v>275.62330387999998</v>
      </c>
      <c r="Q2857" s="190">
        <f t="shared" si="1303"/>
        <v>0</v>
      </c>
      <c r="R2857" s="191">
        <f t="shared" si="1300"/>
        <v>0</v>
      </c>
      <c r="S2857" s="135">
        <f t="shared" si="1291"/>
        <v>0</v>
      </c>
      <c r="T2857" s="145">
        <f t="shared" si="1301"/>
        <v>7.8600000000000003E-2</v>
      </c>
      <c r="U2857" s="143">
        <f t="shared" si="1292"/>
        <v>11</v>
      </c>
      <c r="V2857" s="143">
        <v>252</v>
      </c>
      <c r="W2857" s="142">
        <f t="shared" si="1293"/>
        <v>1.0033082499999999</v>
      </c>
      <c r="X2857" s="135">
        <f t="shared" si="1294"/>
        <v>0.91183079</v>
      </c>
      <c r="Y2857" s="135">
        <f t="shared" si="1295"/>
        <v>0</v>
      </c>
      <c r="Z2857" s="148" t="str">
        <f t="shared" si="1304"/>
        <v>A+J=</v>
      </c>
      <c r="AA2857" s="140">
        <f t="shared" si="1305"/>
        <v>46924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4"/>
      <c r="DX2857" s="1"/>
      <c r="DY2857" s="1"/>
      <c r="DZ2857" s="1"/>
      <c r="EA2857" s="1"/>
      <c r="EB2857" s="1"/>
      <c r="EC2857" s="1"/>
    </row>
    <row r="2858" spans="1:133" ht="15" x14ac:dyDescent="0.2">
      <c r="A2858" s="134">
        <f t="shared" si="1297"/>
        <v>46911</v>
      </c>
      <c r="B2858" s="135">
        <f t="shared" si="1283"/>
        <v>276.69541764999997</v>
      </c>
      <c r="C2858" s="220">
        <f t="shared" si="1296"/>
        <v>163.56120923902162</v>
      </c>
      <c r="D2858" s="136">
        <f t="shared" si="1284"/>
        <v>6997.15</v>
      </c>
      <c r="E2858" s="137">
        <f t="shared" ref="E2858:E2921" si="1306">IF($K2858=1,VLOOKUP($A2857,$AO$10:$AS$131,4),E2857)</f>
        <v>7036.33</v>
      </c>
      <c r="F2858" s="138">
        <f t="shared" ref="F2858:F2921" si="1307">IF($K2858=1,VLOOKUP($A2857,$AO$10:$AS$131,5),F2857)</f>
        <v>46865</v>
      </c>
      <c r="G2858" s="139">
        <f t="shared" si="1285"/>
        <v>5.5994226220676957E-3</v>
      </c>
      <c r="H2858" s="140">
        <f t="shared" si="1302"/>
        <v>46924</v>
      </c>
      <c r="I2858" s="140">
        <f t="shared" si="1286"/>
        <v>46924</v>
      </c>
      <c r="J2858" s="141">
        <f t="shared" si="1298"/>
        <v>20</v>
      </c>
      <c r="K2858" s="141">
        <f t="shared" si="1282"/>
        <v>12</v>
      </c>
      <c r="L2858" s="8">
        <f t="shared" si="1299"/>
        <v>1.0033559000000001</v>
      </c>
      <c r="M2858" s="142">
        <f t="shared" si="1287"/>
        <v>1.00559942</v>
      </c>
      <c r="N2858" s="142">
        <f t="shared" si="1288"/>
        <v>1.6799713085083057</v>
      </c>
      <c r="O2858" s="135">
        <f t="shared" si="1289"/>
        <v>1.6856091200000001</v>
      </c>
      <c r="P2858" s="135">
        <f t="shared" si="1290"/>
        <v>275.70026596999998</v>
      </c>
      <c r="Q2858" s="190">
        <f t="shared" si="1303"/>
        <v>0</v>
      </c>
      <c r="R2858" s="191">
        <f t="shared" si="1300"/>
        <v>0</v>
      </c>
      <c r="S2858" s="135">
        <f t="shared" si="1291"/>
        <v>0</v>
      </c>
      <c r="T2858" s="145">
        <f t="shared" si="1301"/>
        <v>7.8600000000000003E-2</v>
      </c>
      <c r="U2858" s="143">
        <f t="shared" si="1292"/>
        <v>12</v>
      </c>
      <c r="V2858" s="143">
        <v>252</v>
      </c>
      <c r="W2858" s="142">
        <f t="shared" si="1293"/>
        <v>1.003609542</v>
      </c>
      <c r="X2858" s="135">
        <f t="shared" si="1294"/>
        <v>0.99515167999999998</v>
      </c>
      <c r="Y2858" s="135">
        <f t="shared" si="1295"/>
        <v>0</v>
      </c>
      <c r="Z2858" s="148" t="str">
        <f t="shared" si="1304"/>
        <v>A+J=</v>
      </c>
      <c r="AA2858" s="140">
        <f t="shared" si="1305"/>
        <v>46924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4"/>
      <c r="DX2858" s="1"/>
      <c r="DY2858" s="1"/>
      <c r="DZ2858" s="1"/>
      <c r="EA2858" s="1"/>
      <c r="EB2858" s="1"/>
      <c r="EC2858" s="1"/>
    </row>
    <row r="2859" spans="1:133" ht="15" x14ac:dyDescent="0.2">
      <c r="A2859" s="134">
        <f t="shared" si="1297"/>
        <v>46912</v>
      </c>
      <c r="B2859" s="135">
        <f t="shared" si="1283"/>
        <v>276.85579154000004</v>
      </c>
      <c r="C2859" s="220">
        <f t="shared" si="1296"/>
        <v>163.56120923902162</v>
      </c>
      <c r="D2859" s="136">
        <f t="shared" si="1284"/>
        <v>6997.15</v>
      </c>
      <c r="E2859" s="137">
        <f t="shared" si="1306"/>
        <v>7036.33</v>
      </c>
      <c r="F2859" s="138">
        <f t="shared" si="1307"/>
        <v>46865</v>
      </c>
      <c r="G2859" s="139">
        <f t="shared" si="1285"/>
        <v>5.5994226220676957E-3</v>
      </c>
      <c r="H2859" s="140">
        <f t="shared" si="1302"/>
        <v>46924</v>
      </c>
      <c r="I2859" s="140">
        <f t="shared" si="1286"/>
        <v>46924</v>
      </c>
      <c r="J2859" s="141">
        <f t="shared" si="1298"/>
        <v>20</v>
      </c>
      <c r="K2859" s="141">
        <f t="shared" si="1282"/>
        <v>13</v>
      </c>
      <c r="L2859" s="8">
        <f t="shared" si="1299"/>
        <v>1.0036360600000001</v>
      </c>
      <c r="M2859" s="142">
        <f t="shared" si="1287"/>
        <v>1.00559942</v>
      </c>
      <c r="N2859" s="142">
        <f t="shared" si="1288"/>
        <v>1.6799713085083057</v>
      </c>
      <c r="O2859" s="135">
        <f t="shared" si="1289"/>
        <v>1.68607978</v>
      </c>
      <c r="P2859" s="135">
        <f t="shared" si="1290"/>
        <v>275.77724769000002</v>
      </c>
      <c r="Q2859" s="190">
        <f t="shared" si="1303"/>
        <v>0</v>
      </c>
      <c r="R2859" s="191">
        <f t="shared" si="1300"/>
        <v>0</v>
      </c>
      <c r="S2859" s="135">
        <f t="shared" si="1291"/>
        <v>0</v>
      </c>
      <c r="T2859" s="145">
        <f t="shared" si="1301"/>
        <v>7.8600000000000003E-2</v>
      </c>
      <c r="U2859" s="143">
        <f t="shared" si="1292"/>
        <v>13</v>
      </c>
      <c r="V2859" s="143">
        <v>252</v>
      </c>
      <c r="W2859" s="142">
        <f t="shared" si="1293"/>
        <v>1.0039109239999999</v>
      </c>
      <c r="X2859" s="135">
        <f t="shared" si="1294"/>
        <v>1.07854385</v>
      </c>
      <c r="Y2859" s="135">
        <f t="shared" si="1295"/>
        <v>0</v>
      </c>
      <c r="Z2859" s="148" t="str">
        <f t="shared" si="1304"/>
        <v>A+J=</v>
      </c>
      <c r="AA2859" s="140">
        <f t="shared" si="1305"/>
        <v>46924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4"/>
      <c r="DX2859" s="1"/>
      <c r="DY2859" s="1"/>
      <c r="DZ2859" s="1"/>
      <c r="EA2859" s="1"/>
      <c r="EB2859" s="1"/>
      <c r="EC2859" s="1"/>
    </row>
    <row r="2860" spans="1:133" ht="15" x14ac:dyDescent="0.2">
      <c r="A2860" s="134">
        <f t="shared" si="1297"/>
        <v>46913</v>
      </c>
      <c r="B2860" s="135">
        <f t="shared" si="1283"/>
        <v>277.01626156999998</v>
      </c>
      <c r="C2860" s="220">
        <f t="shared" si="1296"/>
        <v>163.56120923902162</v>
      </c>
      <c r="D2860" s="136">
        <f t="shared" si="1284"/>
        <v>6997.15</v>
      </c>
      <c r="E2860" s="137">
        <f t="shared" si="1306"/>
        <v>7036.33</v>
      </c>
      <c r="F2860" s="138">
        <f t="shared" si="1307"/>
        <v>46865</v>
      </c>
      <c r="G2860" s="139">
        <f t="shared" si="1285"/>
        <v>5.5994226220676957E-3</v>
      </c>
      <c r="H2860" s="140">
        <f t="shared" si="1302"/>
        <v>46924</v>
      </c>
      <c r="I2860" s="140">
        <f t="shared" si="1286"/>
        <v>46924</v>
      </c>
      <c r="J2860" s="141">
        <f t="shared" si="1298"/>
        <v>20</v>
      </c>
      <c r="K2860" s="141">
        <f t="shared" si="1282"/>
        <v>14</v>
      </c>
      <c r="L2860" s="8">
        <f t="shared" si="1299"/>
        <v>1.0039163099999999</v>
      </c>
      <c r="M2860" s="142">
        <f t="shared" si="1287"/>
        <v>1.00559942</v>
      </c>
      <c r="N2860" s="142">
        <f t="shared" si="1288"/>
        <v>1.6799713085083057</v>
      </c>
      <c r="O2860" s="135">
        <f t="shared" si="1289"/>
        <v>1.68655059</v>
      </c>
      <c r="P2860" s="135">
        <f t="shared" si="1290"/>
        <v>275.85425393999998</v>
      </c>
      <c r="Q2860" s="190">
        <f t="shared" si="1303"/>
        <v>0</v>
      </c>
      <c r="R2860" s="191">
        <f t="shared" si="1300"/>
        <v>0</v>
      </c>
      <c r="S2860" s="135">
        <f t="shared" si="1291"/>
        <v>0</v>
      </c>
      <c r="T2860" s="145">
        <f t="shared" si="1301"/>
        <v>7.8600000000000003E-2</v>
      </c>
      <c r="U2860" s="143">
        <f t="shared" si="1292"/>
        <v>14</v>
      </c>
      <c r="V2860" s="143">
        <v>252</v>
      </c>
      <c r="W2860" s="142">
        <f t="shared" si="1293"/>
        <v>1.0042123970000001</v>
      </c>
      <c r="X2860" s="135">
        <f t="shared" si="1294"/>
        <v>1.16200763</v>
      </c>
      <c r="Y2860" s="135">
        <f t="shared" si="1295"/>
        <v>0</v>
      </c>
      <c r="Z2860" s="148" t="str">
        <f t="shared" si="1304"/>
        <v>A+J=</v>
      </c>
      <c r="AA2860" s="140">
        <f t="shared" si="1305"/>
        <v>46924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4"/>
      <c r="DX2860" s="1"/>
      <c r="DY2860" s="1"/>
      <c r="DZ2860" s="1"/>
      <c r="EA2860" s="1"/>
      <c r="EB2860" s="1"/>
      <c r="EC2860" s="1"/>
    </row>
    <row r="2861" spans="1:133" ht="15" x14ac:dyDescent="0.2">
      <c r="A2861" s="134">
        <f t="shared" si="1297"/>
        <v>46914</v>
      </c>
      <c r="B2861" s="135">
        <f t="shared" si="1283"/>
        <v>277.17682285000001</v>
      </c>
      <c r="C2861" s="220">
        <f t="shared" si="1296"/>
        <v>163.56120923902162</v>
      </c>
      <c r="D2861" s="136">
        <f t="shared" si="1284"/>
        <v>6997.15</v>
      </c>
      <c r="E2861" s="137">
        <f t="shared" si="1306"/>
        <v>7036.33</v>
      </c>
      <c r="F2861" s="138">
        <f t="shared" si="1307"/>
        <v>46865</v>
      </c>
      <c r="G2861" s="139">
        <f t="shared" si="1285"/>
        <v>5.5994226220676957E-3</v>
      </c>
      <c r="H2861" s="140">
        <f t="shared" si="1302"/>
        <v>46924</v>
      </c>
      <c r="I2861" s="140">
        <f t="shared" si="1286"/>
        <v>46924</v>
      </c>
      <c r="J2861" s="141">
        <f t="shared" si="1298"/>
        <v>20</v>
      </c>
      <c r="K2861" s="141">
        <f t="shared" si="1282"/>
        <v>15</v>
      </c>
      <c r="L2861" s="8">
        <f t="shared" si="1299"/>
        <v>1.00419663</v>
      </c>
      <c r="M2861" s="142">
        <f t="shared" si="1287"/>
        <v>1.00559942</v>
      </c>
      <c r="N2861" s="142">
        <f t="shared" si="1288"/>
        <v>1.6799713085083057</v>
      </c>
      <c r="O2861" s="135">
        <f t="shared" si="1289"/>
        <v>1.6870215200000001</v>
      </c>
      <c r="P2861" s="135">
        <f t="shared" si="1290"/>
        <v>275.93127981999999</v>
      </c>
      <c r="Q2861" s="190">
        <f t="shared" si="1303"/>
        <v>0</v>
      </c>
      <c r="R2861" s="191">
        <f t="shared" si="1300"/>
        <v>0</v>
      </c>
      <c r="S2861" s="135">
        <f t="shared" si="1291"/>
        <v>0</v>
      </c>
      <c r="T2861" s="145">
        <f t="shared" si="1301"/>
        <v>7.8600000000000003E-2</v>
      </c>
      <c r="U2861" s="143">
        <f t="shared" si="1292"/>
        <v>15</v>
      </c>
      <c r="V2861" s="143">
        <v>252</v>
      </c>
      <c r="W2861" s="142">
        <f t="shared" si="1293"/>
        <v>1.004513961</v>
      </c>
      <c r="X2861" s="135">
        <f t="shared" si="1294"/>
        <v>1.2455430300000001</v>
      </c>
      <c r="Y2861" s="135">
        <f t="shared" si="1295"/>
        <v>0</v>
      </c>
      <c r="Z2861" s="148" t="str">
        <f t="shared" si="1304"/>
        <v>A+J=</v>
      </c>
      <c r="AA2861" s="140">
        <f t="shared" si="1305"/>
        <v>46924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4"/>
      <c r="DX2861" s="1"/>
      <c r="DY2861" s="1"/>
      <c r="DZ2861" s="1"/>
      <c r="EA2861" s="1"/>
      <c r="EB2861" s="1"/>
      <c r="EC2861" s="1"/>
    </row>
    <row r="2862" spans="1:133" ht="15" x14ac:dyDescent="0.2">
      <c r="A2862" s="134">
        <f t="shared" si="1297"/>
        <v>46915</v>
      </c>
      <c r="B2862" s="135">
        <f t="shared" si="1283"/>
        <v>277.17682285000001</v>
      </c>
      <c r="C2862" s="220">
        <f t="shared" si="1296"/>
        <v>163.56120923902162</v>
      </c>
      <c r="D2862" s="136">
        <f t="shared" si="1284"/>
        <v>6997.15</v>
      </c>
      <c r="E2862" s="137">
        <f t="shared" si="1306"/>
        <v>7036.33</v>
      </c>
      <c r="F2862" s="138">
        <f t="shared" si="1307"/>
        <v>46865</v>
      </c>
      <c r="G2862" s="139">
        <f t="shared" si="1285"/>
        <v>5.5994226220676957E-3</v>
      </c>
      <c r="H2862" s="140">
        <f t="shared" si="1302"/>
        <v>46924</v>
      </c>
      <c r="I2862" s="140">
        <f t="shared" si="1286"/>
        <v>46924</v>
      </c>
      <c r="J2862" s="141">
        <f t="shared" si="1298"/>
        <v>20</v>
      </c>
      <c r="K2862" s="141">
        <f t="shared" ref="K2862:K2925" si="1308">(J2862-(NETWORKDAYS(A2862,I2862,AD$148:AD$502)-1))</f>
        <v>15</v>
      </c>
      <c r="L2862" s="8">
        <f t="shared" si="1299"/>
        <v>1.00419663</v>
      </c>
      <c r="M2862" s="142">
        <f t="shared" si="1287"/>
        <v>1.00559942</v>
      </c>
      <c r="N2862" s="142">
        <f t="shared" si="1288"/>
        <v>1.6799713085083057</v>
      </c>
      <c r="O2862" s="135">
        <f t="shared" si="1289"/>
        <v>1.6870215200000001</v>
      </c>
      <c r="P2862" s="135">
        <f t="shared" si="1290"/>
        <v>275.93127981999999</v>
      </c>
      <c r="Q2862" s="190">
        <f t="shared" si="1303"/>
        <v>0</v>
      </c>
      <c r="R2862" s="191">
        <f t="shared" si="1300"/>
        <v>0</v>
      </c>
      <c r="S2862" s="135">
        <f t="shared" si="1291"/>
        <v>0</v>
      </c>
      <c r="T2862" s="145">
        <f t="shared" si="1301"/>
        <v>7.8600000000000003E-2</v>
      </c>
      <c r="U2862" s="143">
        <f t="shared" si="1292"/>
        <v>15</v>
      </c>
      <c r="V2862" s="143">
        <v>252</v>
      </c>
      <c r="W2862" s="142">
        <f t="shared" si="1293"/>
        <v>1.004513961</v>
      </c>
      <c r="X2862" s="135">
        <f t="shared" si="1294"/>
        <v>1.2455430300000001</v>
      </c>
      <c r="Y2862" s="135">
        <f t="shared" si="1295"/>
        <v>0</v>
      </c>
      <c r="Z2862" s="148" t="str">
        <f t="shared" si="1304"/>
        <v>A+J=</v>
      </c>
      <c r="AA2862" s="140">
        <f t="shared" si="1305"/>
        <v>46924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4"/>
      <c r="DX2862" s="1"/>
      <c r="DY2862" s="1"/>
      <c r="DZ2862" s="1"/>
      <c r="EA2862" s="1"/>
      <c r="EB2862" s="1"/>
      <c r="EC2862" s="1"/>
    </row>
    <row r="2863" spans="1:133" ht="15" x14ac:dyDescent="0.2">
      <c r="A2863" s="134">
        <f t="shared" si="1297"/>
        <v>46916</v>
      </c>
      <c r="B2863" s="135">
        <f t="shared" si="1283"/>
        <v>277.17682285000001</v>
      </c>
      <c r="C2863" s="220">
        <f t="shared" si="1296"/>
        <v>163.56120923902162</v>
      </c>
      <c r="D2863" s="136">
        <f t="shared" si="1284"/>
        <v>6997.15</v>
      </c>
      <c r="E2863" s="137">
        <f t="shared" si="1306"/>
        <v>7036.33</v>
      </c>
      <c r="F2863" s="138">
        <f t="shared" si="1307"/>
        <v>46865</v>
      </c>
      <c r="G2863" s="139">
        <f t="shared" si="1285"/>
        <v>5.5994226220676957E-3</v>
      </c>
      <c r="H2863" s="140">
        <f t="shared" si="1302"/>
        <v>46924</v>
      </c>
      <c r="I2863" s="140">
        <f t="shared" si="1286"/>
        <v>46924</v>
      </c>
      <c r="J2863" s="141">
        <f t="shared" si="1298"/>
        <v>20</v>
      </c>
      <c r="K2863" s="141">
        <f t="shared" si="1308"/>
        <v>15</v>
      </c>
      <c r="L2863" s="8">
        <f t="shared" si="1299"/>
        <v>1.00419663</v>
      </c>
      <c r="M2863" s="142">
        <f t="shared" si="1287"/>
        <v>1.00559942</v>
      </c>
      <c r="N2863" s="142">
        <f t="shared" si="1288"/>
        <v>1.6799713085083057</v>
      </c>
      <c r="O2863" s="135">
        <f t="shared" si="1289"/>
        <v>1.6870215200000001</v>
      </c>
      <c r="P2863" s="135">
        <f t="shared" si="1290"/>
        <v>275.93127981999999</v>
      </c>
      <c r="Q2863" s="190">
        <f t="shared" si="1303"/>
        <v>0</v>
      </c>
      <c r="R2863" s="191">
        <f t="shared" si="1300"/>
        <v>0</v>
      </c>
      <c r="S2863" s="135">
        <f t="shared" si="1291"/>
        <v>0</v>
      </c>
      <c r="T2863" s="145">
        <f t="shared" si="1301"/>
        <v>7.8600000000000003E-2</v>
      </c>
      <c r="U2863" s="143">
        <f t="shared" si="1292"/>
        <v>15</v>
      </c>
      <c r="V2863" s="143">
        <v>252</v>
      </c>
      <c r="W2863" s="142">
        <f t="shared" si="1293"/>
        <v>1.004513961</v>
      </c>
      <c r="X2863" s="135">
        <f t="shared" si="1294"/>
        <v>1.2455430300000001</v>
      </c>
      <c r="Y2863" s="135">
        <f t="shared" si="1295"/>
        <v>0</v>
      </c>
      <c r="Z2863" s="148" t="str">
        <f t="shared" si="1304"/>
        <v>A+J=</v>
      </c>
      <c r="AA2863" s="140">
        <f t="shared" si="1305"/>
        <v>46924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4"/>
      <c r="DX2863" s="1"/>
      <c r="DY2863" s="1"/>
      <c r="DZ2863" s="1"/>
      <c r="EA2863" s="1"/>
      <c r="EB2863" s="1"/>
      <c r="EC2863" s="1"/>
    </row>
    <row r="2864" spans="1:133" ht="15" x14ac:dyDescent="0.2">
      <c r="A2864" s="134">
        <f t="shared" si="1297"/>
        <v>46917</v>
      </c>
      <c r="B2864" s="135">
        <f t="shared" si="1283"/>
        <v>277.33747844000004</v>
      </c>
      <c r="C2864" s="220">
        <f t="shared" si="1296"/>
        <v>163.56120923902162</v>
      </c>
      <c r="D2864" s="136">
        <f t="shared" si="1284"/>
        <v>6997.15</v>
      </c>
      <c r="E2864" s="137">
        <f t="shared" si="1306"/>
        <v>7036.33</v>
      </c>
      <c r="F2864" s="138">
        <f t="shared" si="1307"/>
        <v>46865</v>
      </c>
      <c r="G2864" s="139">
        <f t="shared" si="1285"/>
        <v>5.5994226220676957E-3</v>
      </c>
      <c r="H2864" s="140">
        <f t="shared" si="1302"/>
        <v>46924</v>
      </c>
      <c r="I2864" s="140">
        <f t="shared" si="1286"/>
        <v>46924</v>
      </c>
      <c r="J2864" s="141">
        <f t="shared" si="1298"/>
        <v>20</v>
      </c>
      <c r="K2864" s="141">
        <f t="shared" si="1308"/>
        <v>16</v>
      </c>
      <c r="L2864" s="8">
        <f t="shared" si="1299"/>
        <v>1.0044770300000001</v>
      </c>
      <c r="M2864" s="142">
        <f t="shared" si="1287"/>
        <v>1.00559942</v>
      </c>
      <c r="N2864" s="142">
        <f t="shared" si="1288"/>
        <v>1.6799713085083057</v>
      </c>
      <c r="O2864" s="135">
        <f t="shared" si="1289"/>
        <v>1.68749259</v>
      </c>
      <c r="P2864" s="135">
        <f t="shared" si="1290"/>
        <v>276.00832860000003</v>
      </c>
      <c r="Q2864" s="190">
        <f t="shared" si="1303"/>
        <v>0</v>
      </c>
      <c r="R2864" s="191">
        <f t="shared" si="1300"/>
        <v>0</v>
      </c>
      <c r="S2864" s="135">
        <f t="shared" si="1291"/>
        <v>0</v>
      </c>
      <c r="T2864" s="145">
        <f t="shared" si="1301"/>
        <v>7.8600000000000003E-2</v>
      </c>
      <c r="U2864" s="143">
        <f t="shared" si="1292"/>
        <v>16</v>
      </c>
      <c r="V2864" s="143">
        <v>252</v>
      </c>
      <c r="W2864" s="142">
        <f t="shared" si="1293"/>
        <v>1.0048156150000001</v>
      </c>
      <c r="X2864" s="135">
        <f t="shared" si="1294"/>
        <v>1.3291498399999999</v>
      </c>
      <c r="Y2864" s="135">
        <f t="shared" si="1295"/>
        <v>0</v>
      </c>
      <c r="Z2864" s="148" t="str">
        <f t="shared" si="1304"/>
        <v>A+J=</v>
      </c>
      <c r="AA2864" s="140">
        <f t="shared" si="1305"/>
        <v>46924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4"/>
      <c r="DX2864" s="1"/>
      <c r="DY2864" s="1"/>
      <c r="DZ2864" s="1"/>
      <c r="EA2864" s="1"/>
      <c r="EB2864" s="1"/>
      <c r="EC2864" s="1"/>
    </row>
    <row r="2865" spans="1:133" ht="15" x14ac:dyDescent="0.2">
      <c r="A2865" s="134">
        <f t="shared" si="1297"/>
        <v>46918</v>
      </c>
      <c r="B2865" s="135">
        <f t="shared" si="1283"/>
        <v>277.49822535999999</v>
      </c>
      <c r="C2865" s="220">
        <f t="shared" si="1296"/>
        <v>163.56120923902162</v>
      </c>
      <c r="D2865" s="136">
        <f t="shared" si="1284"/>
        <v>6997.15</v>
      </c>
      <c r="E2865" s="137">
        <f t="shared" si="1306"/>
        <v>7036.33</v>
      </c>
      <c r="F2865" s="138">
        <f t="shared" si="1307"/>
        <v>46865</v>
      </c>
      <c r="G2865" s="139">
        <f t="shared" si="1285"/>
        <v>5.5994226220676957E-3</v>
      </c>
      <c r="H2865" s="140">
        <f t="shared" si="1302"/>
        <v>46924</v>
      </c>
      <c r="I2865" s="140">
        <f t="shared" si="1286"/>
        <v>46924</v>
      </c>
      <c r="J2865" s="141">
        <f t="shared" si="1298"/>
        <v>20</v>
      </c>
      <c r="K2865" s="141">
        <f t="shared" si="1308"/>
        <v>17</v>
      </c>
      <c r="L2865" s="8">
        <f t="shared" si="1299"/>
        <v>1.0047575099999999</v>
      </c>
      <c r="M2865" s="142">
        <f t="shared" si="1287"/>
        <v>1.00559942</v>
      </c>
      <c r="N2865" s="142">
        <f t="shared" si="1288"/>
        <v>1.6799713085083057</v>
      </c>
      <c r="O2865" s="135">
        <f t="shared" si="1289"/>
        <v>1.68796378</v>
      </c>
      <c r="P2865" s="135">
        <f t="shared" si="1290"/>
        <v>276.085397</v>
      </c>
      <c r="Q2865" s="190">
        <f t="shared" si="1303"/>
        <v>0</v>
      </c>
      <c r="R2865" s="191">
        <f t="shared" si="1300"/>
        <v>0</v>
      </c>
      <c r="S2865" s="135">
        <f t="shared" si="1291"/>
        <v>0</v>
      </c>
      <c r="T2865" s="145">
        <f t="shared" si="1301"/>
        <v>7.8600000000000003E-2</v>
      </c>
      <c r="U2865" s="143">
        <f t="shared" si="1292"/>
        <v>17</v>
      </c>
      <c r="V2865" s="143">
        <v>252</v>
      </c>
      <c r="W2865" s="142">
        <f t="shared" si="1293"/>
        <v>1.0051173600000001</v>
      </c>
      <c r="X2865" s="135">
        <f t="shared" si="1294"/>
        <v>1.41282836</v>
      </c>
      <c r="Y2865" s="135">
        <f t="shared" si="1295"/>
        <v>0</v>
      </c>
      <c r="Z2865" s="148" t="str">
        <f t="shared" si="1304"/>
        <v>A+J=</v>
      </c>
      <c r="AA2865" s="140">
        <f t="shared" si="1305"/>
        <v>46924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4"/>
      <c r="DX2865" s="1"/>
      <c r="DY2865" s="1"/>
      <c r="DZ2865" s="1"/>
      <c r="EA2865" s="1"/>
      <c r="EB2865" s="1"/>
      <c r="EC2865" s="1"/>
    </row>
    <row r="2866" spans="1:133" ht="15" x14ac:dyDescent="0.2">
      <c r="A2866" s="134">
        <f t="shared" si="1297"/>
        <v>46919</v>
      </c>
      <c r="B2866" s="135">
        <f t="shared" si="1283"/>
        <v>277.65906860000001</v>
      </c>
      <c r="C2866" s="220">
        <f t="shared" si="1296"/>
        <v>163.56120923902162</v>
      </c>
      <c r="D2866" s="136">
        <f t="shared" si="1284"/>
        <v>6997.15</v>
      </c>
      <c r="E2866" s="137">
        <f t="shared" si="1306"/>
        <v>7036.33</v>
      </c>
      <c r="F2866" s="138">
        <f t="shared" si="1307"/>
        <v>46865</v>
      </c>
      <c r="G2866" s="139">
        <f t="shared" si="1285"/>
        <v>5.5994226220676957E-3</v>
      </c>
      <c r="H2866" s="140">
        <f t="shared" si="1302"/>
        <v>46924</v>
      </c>
      <c r="I2866" s="140">
        <f t="shared" si="1286"/>
        <v>46924</v>
      </c>
      <c r="J2866" s="141">
        <f t="shared" si="1298"/>
        <v>20</v>
      </c>
      <c r="K2866" s="141">
        <f t="shared" si="1308"/>
        <v>18</v>
      </c>
      <c r="L2866" s="8">
        <f t="shared" si="1299"/>
        <v>1.0050380699999999</v>
      </c>
      <c r="M2866" s="142">
        <f t="shared" si="1287"/>
        <v>1.00559942</v>
      </c>
      <c r="N2866" s="142">
        <f t="shared" si="1288"/>
        <v>1.6799713085083057</v>
      </c>
      <c r="O2866" s="135">
        <f t="shared" si="1289"/>
        <v>1.6884351200000001</v>
      </c>
      <c r="P2866" s="135">
        <f t="shared" si="1290"/>
        <v>276.16248994</v>
      </c>
      <c r="Q2866" s="190">
        <f t="shared" si="1303"/>
        <v>0</v>
      </c>
      <c r="R2866" s="191">
        <f t="shared" si="1300"/>
        <v>0</v>
      </c>
      <c r="S2866" s="135">
        <f t="shared" si="1291"/>
        <v>0</v>
      </c>
      <c r="T2866" s="145">
        <f t="shared" si="1301"/>
        <v>7.8600000000000003E-2</v>
      </c>
      <c r="U2866" s="143">
        <f t="shared" si="1292"/>
        <v>18</v>
      </c>
      <c r="V2866" s="143">
        <v>252</v>
      </c>
      <c r="W2866" s="142">
        <f t="shared" si="1293"/>
        <v>1.0054191960000001</v>
      </c>
      <c r="X2866" s="135">
        <f t="shared" si="1294"/>
        <v>1.4965786599999999</v>
      </c>
      <c r="Y2866" s="135">
        <f t="shared" si="1295"/>
        <v>0</v>
      </c>
      <c r="Z2866" s="148" t="str">
        <f t="shared" si="1304"/>
        <v>A+J=</v>
      </c>
      <c r="AA2866" s="140">
        <f t="shared" si="1305"/>
        <v>46924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4"/>
      <c r="DX2866" s="1"/>
      <c r="DY2866" s="1"/>
      <c r="DZ2866" s="1"/>
      <c r="EA2866" s="1"/>
      <c r="EB2866" s="1"/>
      <c r="EC2866" s="1"/>
    </row>
    <row r="2867" spans="1:133" ht="15" x14ac:dyDescent="0.2">
      <c r="A2867" s="134">
        <f t="shared" si="1297"/>
        <v>46920</v>
      </c>
      <c r="B2867" s="135">
        <f t="shared" si="1283"/>
        <v>277.65906860000001</v>
      </c>
      <c r="C2867" s="220">
        <f t="shared" si="1296"/>
        <v>163.56120923902162</v>
      </c>
      <c r="D2867" s="136">
        <f t="shared" si="1284"/>
        <v>6997.15</v>
      </c>
      <c r="E2867" s="137">
        <f t="shared" si="1306"/>
        <v>7036.33</v>
      </c>
      <c r="F2867" s="138">
        <f t="shared" si="1307"/>
        <v>46865</v>
      </c>
      <c r="G2867" s="139">
        <f t="shared" si="1285"/>
        <v>5.5994226220676957E-3</v>
      </c>
      <c r="H2867" s="140">
        <f t="shared" si="1302"/>
        <v>46924</v>
      </c>
      <c r="I2867" s="140">
        <f t="shared" si="1286"/>
        <v>46924</v>
      </c>
      <c r="J2867" s="141">
        <f t="shared" si="1298"/>
        <v>20</v>
      </c>
      <c r="K2867" s="141">
        <f t="shared" si="1308"/>
        <v>18</v>
      </c>
      <c r="L2867" s="8">
        <f t="shared" si="1299"/>
        <v>1.0050380699999999</v>
      </c>
      <c r="M2867" s="142">
        <f t="shared" si="1287"/>
        <v>1.00559942</v>
      </c>
      <c r="N2867" s="142">
        <f t="shared" si="1288"/>
        <v>1.6799713085083057</v>
      </c>
      <c r="O2867" s="135">
        <f t="shared" si="1289"/>
        <v>1.6884351200000001</v>
      </c>
      <c r="P2867" s="135">
        <f t="shared" si="1290"/>
        <v>276.16248994</v>
      </c>
      <c r="Q2867" s="190">
        <f t="shared" si="1303"/>
        <v>0</v>
      </c>
      <c r="R2867" s="191">
        <f t="shared" si="1300"/>
        <v>0</v>
      </c>
      <c r="S2867" s="135">
        <f t="shared" si="1291"/>
        <v>0</v>
      </c>
      <c r="T2867" s="145">
        <f t="shared" si="1301"/>
        <v>7.8600000000000003E-2</v>
      </c>
      <c r="U2867" s="143">
        <f t="shared" si="1292"/>
        <v>18</v>
      </c>
      <c r="V2867" s="143">
        <v>252</v>
      </c>
      <c r="W2867" s="142">
        <f t="shared" si="1293"/>
        <v>1.0054191960000001</v>
      </c>
      <c r="X2867" s="135">
        <f t="shared" si="1294"/>
        <v>1.4965786599999999</v>
      </c>
      <c r="Y2867" s="135">
        <f t="shared" si="1295"/>
        <v>0</v>
      </c>
      <c r="Z2867" s="148" t="str">
        <f t="shared" si="1304"/>
        <v>A+J=</v>
      </c>
      <c r="AA2867" s="140">
        <f t="shared" si="1305"/>
        <v>46924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4"/>
      <c r="DX2867" s="1"/>
      <c r="DY2867" s="1"/>
      <c r="DZ2867" s="1"/>
      <c r="EA2867" s="1"/>
      <c r="EB2867" s="1"/>
      <c r="EC2867" s="1"/>
    </row>
    <row r="2868" spans="1:133" ht="15" x14ac:dyDescent="0.2">
      <c r="A2868" s="134">
        <f t="shared" si="1297"/>
        <v>46921</v>
      </c>
      <c r="B2868" s="135">
        <f t="shared" si="1283"/>
        <v>277.82000133000003</v>
      </c>
      <c r="C2868" s="220">
        <f t="shared" si="1296"/>
        <v>163.56120923902162</v>
      </c>
      <c r="D2868" s="136">
        <f t="shared" si="1284"/>
        <v>6997.15</v>
      </c>
      <c r="E2868" s="137">
        <f t="shared" si="1306"/>
        <v>7036.33</v>
      </c>
      <c r="F2868" s="138">
        <f t="shared" si="1307"/>
        <v>46865</v>
      </c>
      <c r="G2868" s="139">
        <f t="shared" si="1285"/>
        <v>5.5994226220676957E-3</v>
      </c>
      <c r="H2868" s="140">
        <f t="shared" si="1302"/>
        <v>46924</v>
      </c>
      <c r="I2868" s="140">
        <f t="shared" si="1286"/>
        <v>46924</v>
      </c>
      <c r="J2868" s="141">
        <f t="shared" si="1298"/>
        <v>20</v>
      </c>
      <c r="K2868" s="141">
        <f t="shared" si="1308"/>
        <v>19</v>
      </c>
      <c r="L2868" s="8">
        <f t="shared" si="1299"/>
        <v>1.0053186999999999</v>
      </c>
      <c r="M2868" s="142">
        <f t="shared" si="1287"/>
        <v>1.00559942</v>
      </c>
      <c r="N2868" s="142">
        <f t="shared" si="1288"/>
        <v>1.6799713085083057</v>
      </c>
      <c r="O2868" s="135">
        <f t="shared" si="1289"/>
        <v>1.6889065700000001</v>
      </c>
      <c r="P2868" s="135">
        <f t="shared" si="1290"/>
        <v>276.23960088000001</v>
      </c>
      <c r="Q2868" s="190">
        <f t="shared" si="1303"/>
        <v>0</v>
      </c>
      <c r="R2868" s="191">
        <f t="shared" si="1300"/>
        <v>0</v>
      </c>
      <c r="S2868" s="135">
        <f t="shared" si="1291"/>
        <v>0</v>
      </c>
      <c r="T2868" s="145">
        <f t="shared" si="1301"/>
        <v>7.8600000000000003E-2</v>
      </c>
      <c r="U2868" s="143">
        <f t="shared" si="1292"/>
        <v>19</v>
      </c>
      <c r="V2868" s="143">
        <v>252</v>
      </c>
      <c r="W2868" s="142">
        <f t="shared" si="1293"/>
        <v>1.005721122</v>
      </c>
      <c r="X2868" s="135">
        <f t="shared" si="1294"/>
        <v>1.58040045</v>
      </c>
      <c r="Y2868" s="135">
        <f t="shared" si="1295"/>
        <v>0</v>
      </c>
      <c r="Z2868" s="148" t="str">
        <f t="shared" si="1304"/>
        <v>A+J=</v>
      </c>
      <c r="AA2868" s="140">
        <f t="shared" si="1305"/>
        <v>46924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4"/>
      <c r="DX2868" s="1"/>
      <c r="DY2868" s="1"/>
      <c r="DZ2868" s="1"/>
      <c r="EA2868" s="1"/>
      <c r="EB2868" s="1"/>
      <c r="EC2868" s="1"/>
    </row>
    <row r="2869" spans="1:133" ht="15" x14ac:dyDescent="0.2">
      <c r="A2869" s="134">
        <f t="shared" si="1297"/>
        <v>46922</v>
      </c>
      <c r="B2869" s="135">
        <f t="shared" si="1283"/>
        <v>277.82000133000003</v>
      </c>
      <c r="C2869" s="220">
        <f t="shared" si="1296"/>
        <v>163.56120923902162</v>
      </c>
      <c r="D2869" s="136">
        <f t="shared" si="1284"/>
        <v>6997.15</v>
      </c>
      <c r="E2869" s="137">
        <f t="shared" si="1306"/>
        <v>7036.33</v>
      </c>
      <c r="F2869" s="138">
        <f t="shared" si="1307"/>
        <v>46865</v>
      </c>
      <c r="G2869" s="139">
        <f t="shared" si="1285"/>
        <v>5.5994226220676957E-3</v>
      </c>
      <c r="H2869" s="140">
        <f t="shared" si="1302"/>
        <v>46924</v>
      </c>
      <c r="I2869" s="140">
        <f t="shared" si="1286"/>
        <v>46924</v>
      </c>
      <c r="J2869" s="141">
        <f t="shared" si="1298"/>
        <v>20</v>
      </c>
      <c r="K2869" s="141">
        <f t="shared" si="1308"/>
        <v>19</v>
      </c>
      <c r="L2869" s="8">
        <f t="shared" si="1299"/>
        <v>1.0053186999999999</v>
      </c>
      <c r="M2869" s="142">
        <f t="shared" si="1287"/>
        <v>1.00559942</v>
      </c>
      <c r="N2869" s="142">
        <f t="shared" si="1288"/>
        <v>1.6799713085083057</v>
      </c>
      <c r="O2869" s="135">
        <f t="shared" si="1289"/>
        <v>1.6889065700000001</v>
      </c>
      <c r="P2869" s="135">
        <f t="shared" si="1290"/>
        <v>276.23960088000001</v>
      </c>
      <c r="Q2869" s="190">
        <f t="shared" si="1303"/>
        <v>0</v>
      </c>
      <c r="R2869" s="191">
        <f t="shared" si="1300"/>
        <v>0</v>
      </c>
      <c r="S2869" s="135">
        <f t="shared" si="1291"/>
        <v>0</v>
      </c>
      <c r="T2869" s="145">
        <f t="shared" si="1301"/>
        <v>7.8600000000000003E-2</v>
      </c>
      <c r="U2869" s="143">
        <f t="shared" si="1292"/>
        <v>19</v>
      </c>
      <c r="V2869" s="143">
        <v>252</v>
      </c>
      <c r="W2869" s="142">
        <f t="shared" si="1293"/>
        <v>1.005721122</v>
      </c>
      <c r="X2869" s="135">
        <f t="shared" si="1294"/>
        <v>1.58040045</v>
      </c>
      <c r="Y2869" s="135">
        <f t="shared" si="1295"/>
        <v>0</v>
      </c>
      <c r="Z2869" s="148" t="str">
        <f t="shared" si="1304"/>
        <v>A+J=</v>
      </c>
      <c r="AA2869" s="140">
        <f t="shared" si="1305"/>
        <v>46924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4"/>
      <c r="DX2869" s="1"/>
      <c r="DY2869" s="1"/>
      <c r="DZ2869" s="1"/>
      <c r="EA2869" s="1"/>
      <c r="EB2869" s="1"/>
      <c r="EC2869" s="1"/>
    </row>
    <row r="2870" spans="1:133" ht="15" x14ac:dyDescent="0.2">
      <c r="A2870" s="134">
        <f t="shared" si="1297"/>
        <v>46923</v>
      </c>
      <c r="B2870" s="135">
        <f t="shared" si="1283"/>
        <v>277.82000133000003</v>
      </c>
      <c r="C2870" s="220">
        <f t="shared" si="1296"/>
        <v>163.56120923902162</v>
      </c>
      <c r="D2870" s="136">
        <f t="shared" si="1284"/>
        <v>6997.15</v>
      </c>
      <c r="E2870" s="137">
        <f t="shared" si="1306"/>
        <v>7036.33</v>
      </c>
      <c r="F2870" s="138">
        <f t="shared" si="1307"/>
        <v>46865</v>
      </c>
      <c r="G2870" s="139">
        <f t="shared" si="1285"/>
        <v>5.5994226220676957E-3</v>
      </c>
      <c r="H2870" s="140">
        <f t="shared" si="1302"/>
        <v>46924</v>
      </c>
      <c r="I2870" s="140">
        <f t="shared" si="1286"/>
        <v>46924</v>
      </c>
      <c r="J2870" s="141">
        <f t="shared" si="1298"/>
        <v>20</v>
      </c>
      <c r="K2870" s="141">
        <f t="shared" si="1308"/>
        <v>19</v>
      </c>
      <c r="L2870" s="8">
        <f t="shared" si="1299"/>
        <v>1.0053186999999999</v>
      </c>
      <c r="M2870" s="142">
        <f t="shared" si="1287"/>
        <v>1.00559942</v>
      </c>
      <c r="N2870" s="142">
        <f t="shared" si="1288"/>
        <v>1.6799713085083057</v>
      </c>
      <c r="O2870" s="135">
        <f t="shared" si="1289"/>
        <v>1.6889065700000001</v>
      </c>
      <c r="P2870" s="135">
        <f t="shared" si="1290"/>
        <v>276.23960088000001</v>
      </c>
      <c r="Q2870" s="190">
        <f t="shared" si="1303"/>
        <v>0</v>
      </c>
      <c r="R2870" s="191">
        <f t="shared" si="1300"/>
        <v>0</v>
      </c>
      <c r="S2870" s="135">
        <f t="shared" si="1291"/>
        <v>0</v>
      </c>
      <c r="T2870" s="145">
        <f t="shared" si="1301"/>
        <v>7.8600000000000003E-2</v>
      </c>
      <c r="U2870" s="143">
        <f t="shared" si="1292"/>
        <v>19</v>
      </c>
      <c r="V2870" s="143">
        <v>252</v>
      </c>
      <c r="W2870" s="142">
        <f t="shared" si="1293"/>
        <v>1.005721122</v>
      </c>
      <c r="X2870" s="135">
        <f t="shared" si="1294"/>
        <v>1.58040045</v>
      </c>
      <c r="Y2870" s="135">
        <f t="shared" si="1295"/>
        <v>0</v>
      </c>
      <c r="Z2870" s="148" t="str">
        <f t="shared" si="1304"/>
        <v>A+J=</v>
      </c>
      <c r="AA2870" s="140">
        <f t="shared" si="1305"/>
        <v>46924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4"/>
      <c r="DX2870" s="1"/>
      <c r="DY2870" s="1"/>
      <c r="DZ2870" s="1"/>
      <c r="EA2870" s="1"/>
      <c r="EB2870" s="1"/>
      <c r="EC2870" s="1"/>
    </row>
    <row r="2871" spans="1:133" ht="15" x14ac:dyDescent="0.2">
      <c r="A2871" s="134">
        <f t="shared" si="1297"/>
        <v>46924</v>
      </c>
      <c r="B2871" s="135">
        <f t="shared" si="1283"/>
        <v>277.98103017</v>
      </c>
      <c r="C2871" s="220">
        <f t="shared" si="1296"/>
        <v>163.56120923902162</v>
      </c>
      <c r="D2871" s="136">
        <f t="shared" si="1284"/>
        <v>6997.15</v>
      </c>
      <c r="E2871" s="137">
        <f t="shared" si="1306"/>
        <v>7036.33</v>
      </c>
      <c r="F2871" s="138">
        <f t="shared" si="1307"/>
        <v>46865</v>
      </c>
      <c r="G2871" s="139">
        <f t="shared" si="1285"/>
        <v>5.5994226220676957E-3</v>
      </c>
      <c r="H2871" s="140">
        <f t="shared" si="1302"/>
        <v>46954</v>
      </c>
      <c r="I2871" s="140">
        <f t="shared" si="1286"/>
        <v>46924</v>
      </c>
      <c r="J2871" s="141">
        <f t="shared" si="1298"/>
        <v>20</v>
      </c>
      <c r="K2871" s="141">
        <f t="shared" si="1308"/>
        <v>20</v>
      </c>
      <c r="L2871" s="8">
        <f t="shared" si="1299"/>
        <v>1.00559942</v>
      </c>
      <c r="M2871" s="142">
        <f t="shared" si="1287"/>
        <v>1.00559942</v>
      </c>
      <c r="N2871" s="142">
        <f t="shared" si="1288"/>
        <v>1.6799713085083057</v>
      </c>
      <c r="O2871" s="135">
        <f t="shared" si="1289"/>
        <v>1.6893781699999999</v>
      </c>
      <c r="P2871" s="135">
        <f t="shared" si="1290"/>
        <v>276.31673633999998</v>
      </c>
      <c r="Q2871" s="190">
        <f t="shared" si="1303"/>
        <v>94</v>
      </c>
      <c r="R2871" s="191">
        <f t="shared" si="1300"/>
        <v>7.4676483388388615E-2</v>
      </c>
      <c r="S2871" s="135">
        <f t="shared" si="1291"/>
        <v>20.634362169999999</v>
      </c>
      <c r="T2871" s="145">
        <f t="shared" si="1301"/>
        <v>7.8600000000000003E-2</v>
      </c>
      <c r="U2871" s="143">
        <f t="shared" si="1292"/>
        <v>20</v>
      </c>
      <c r="V2871" s="143">
        <v>252</v>
      </c>
      <c r="W2871" s="142">
        <f t="shared" si="1293"/>
        <v>1.006023138</v>
      </c>
      <c r="X2871" s="135">
        <f t="shared" si="1294"/>
        <v>1.6642938300000001</v>
      </c>
      <c r="Y2871" s="135">
        <f t="shared" si="1295"/>
        <v>22.298656000000001</v>
      </c>
      <c r="Z2871" s="148" t="str">
        <f t="shared" si="1304"/>
        <v>A+J=</v>
      </c>
      <c r="AA2871" s="140">
        <f t="shared" si="1305"/>
        <v>46924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4"/>
      <c r="DX2871" s="1"/>
      <c r="DY2871" s="1"/>
      <c r="DZ2871" s="1"/>
      <c r="EA2871" s="1"/>
      <c r="EB2871" s="1"/>
      <c r="EC2871" s="1"/>
    </row>
    <row r="2872" spans="1:133" ht="15" x14ac:dyDescent="0.2">
      <c r="A2872" s="134">
        <f t="shared" si="1297"/>
        <v>46925</v>
      </c>
      <c r="B2872" s="135">
        <f t="shared" si="1283"/>
        <v>255.82407696999999</v>
      </c>
      <c r="C2872" s="220">
        <f t="shared" si="1296"/>
        <v>151.34703331534433</v>
      </c>
      <c r="D2872" s="136">
        <f t="shared" si="1284"/>
        <v>6997.15</v>
      </c>
      <c r="E2872" s="137">
        <f t="shared" si="1306"/>
        <v>7036.33</v>
      </c>
      <c r="F2872" s="138">
        <f t="shared" si="1307"/>
        <v>46893</v>
      </c>
      <c r="G2872" s="139">
        <f t="shared" si="1285"/>
        <v>5.5994226220676957E-3</v>
      </c>
      <c r="H2872" s="140">
        <f t="shared" si="1302"/>
        <v>46954</v>
      </c>
      <c r="I2872" s="140">
        <f t="shared" si="1286"/>
        <v>46954</v>
      </c>
      <c r="J2872" s="141">
        <f t="shared" si="1298"/>
        <v>22</v>
      </c>
      <c r="K2872" s="141">
        <f t="shared" si="1308"/>
        <v>1</v>
      </c>
      <c r="L2872" s="8">
        <f t="shared" si="1299"/>
        <v>1.0002538400000001</v>
      </c>
      <c r="M2872" s="142">
        <f t="shared" si="1287"/>
        <v>1.00559942</v>
      </c>
      <c r="N2872" s="142">
        <f t="shared" si="1288"/>
        <v>1.6893781734525932</v>
      </c>
      <c r="O2872" s="135">
        <f t="shared" si="1289"/>
        <v>1.6898070000000001</v>
      </c>
      <c r="P2872" s="135">
        <f t="shared" si="1290"/>
        <v>255.74727632</v>
      </c>
      <c r="Q2872" s="190">
        <f t="shared" si="1303"/>
        <v>0</v>
      </c>
      <c r="R2872" s="191">
        <f t="shared" si="1300"/>
        <v>0</v>
      </c>
      <c r="S2872" s="135">
        <f t="shared" si="1291"/>
        <v>0</v>
      </c>
      <c r="T2872" s="145">
        <f t="shared" si="1301"/>
        <v>7.8600000000000003E-2</v>
      </c>
      <c r="U2872" s="143">
        <f t="shared" si="1292"/>
        <v>1</v>
      </c>
      <c r="V2872" s="143">
        <v>252</v>
      </c>
      <c r="W2872" s="142">
        <f t="shared" si="1293"/>
        <v>1.0003002990000001</v>
      </c>
      <c r="X2872" s="135">
        <f t="shared" si="1294"/>
        <v>7.6800649999999998E-2</v>
      </c>
      <c r="Y2872" s="135">
        <f t="shared" si="1295"/>
        <v>0</v>
      </c>
      <c r="Z2872" s="148" t="str">
        <f t="shared" si="1304"/>
        <v>A+J=</v>
      </c>
      <c r="AA2872" s="140">
        <f t="shared" si="1305"/>
        <v>46954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4"/>
      <c r="DX2872" s="1"/>
      <c r="DY2872" s="1"/>
      <c r="DZ2872" s="1"/>
      <c r="EA2872" s="1"/>
      <c r="EB2872" s="1"/>
      <c r="EC2872" s="1"/>
    </row>
    <row r="2873" spans="1:133" ht="15" x14ac:dyDescent="0.2">
      <c r="A2873" s="134">
        <f t="shared" si="1297"/>
        <v>46926</v>
      </c>
      <c r="B2873" s="135">
        <f t="shared" si="1283"/>
        <v>255.96585665000001</v>
      </c>
      <c r="C2873" s="220">
        <f t="shared" si="1296"/>
        <v>151.34703331534433</v>
      </c>
      <c r="D2873" s="136">
        <f t="shared" si="1284"/>
        <v>6997.15</v>
      </c>
      <c r="E2873" s="137">
        <f t="shared" si="1306"/>
        <v>7036.33</v>
      </c>
      <c r="F2873" s="138">
        <f t="shared" si="1307"/>
        <v>46893</v>
      </c>
      <c r="G2873" s="139">
        <f t="shared" si="1285"/>
        <v>5.5994226220676957E-3</v>
      </c>
      <c r="H2873" s="140">
        <f t="shared" si="1302"/>
        <v>46954</v>
      </c>
      <c r="I2873" s="140">
        <f t="shared" si="1286"/>
        <v>46954</v>
      </c>
      <c r="J2873" s="141">
        <f t="shared" si="1298"/>
        <v>22</v>
      </c>
      <c r="K2873" s="141">
        <f t="shared" si="1308"/>
        <v>2</v>
      </c>
      <c r="L2873" s="8">
        <f t="shared" si="1299"/>
        <v>1.00050774</v>
      </c>
      <c r="M2873" s="142">
        <f t="shared" si="1287"/>
        <v>1.00559942</v>
      </c>
      <c r="N2873" s="142">
        <f t="shared" si="1288"/>
        <v>1.6893781734525932</v>
      </c>
      <c r="O2873" s="135">
        <f t="shared" si="1289"/>
        <v>1.6902359300000001</v>
      </c>
      <c r="P2873" s="135">
        <f t="shared" si="1290"/>
        <v>255.8121936</v>
      </c>
      <c r="Q2873" s="190">
        <f t="shared" si="1303"/>
        <v>0</v>
      </c>
      <c r="R2873" s="191">
        <f t="shared" si="1300"/>
        <v>0</v>
      </c>
      <c r="S2873" s="135">
        <f t="shared" si="1291"/>
        <v>0</v>
      </c>
      <c r="T2873" s="145">
        <f t="shared" si="1301"/>
        <v>7.8600000000000003E-2</v>
      </c>
      <c r="U2873" s="143">
        <f t="shared" si="1292"/>
        <v>2</v>
      </c>
      <c r="V2873" s="143">
        <v>252</v>
      </c>
      <c r="W2873" s="142">
        <f t="shared" si="1293"/>
        <v>1.0006006869999999</v>
      </c>
      <c r="X2873" s="135">
        <f t="shared" si="1294"/>
        <v>0.15366305</v>
      </c>
      <c r="Y2873" s="135">
        <f t="shared" si="1295"/>
        <v>0</v>
      </c>
      <c r="Z2873" s="148" t="str">
        <f t="shared" si="1304"/>
        <v>A+J=</v>
      </c>
      <c r="AA2873" s="140">
        <f t="shared" si="1305"/>
        <v>46954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4"/>
      <c r="DX2873" s="1"/>
      <c r="DY2873" s="1"/>
      <c r="DZ2873" s="1"/>
      <c r="EA2873" s="1"/>
      <c r="EB2873" s="1"/>
      <c r="EC2873" s="1"/>
    </row>
    <row r="2874" spans="1:133" ht="15" x14ac:dyDescent="0.2">
      <c r="A2874" s="134">
        <f t="shared" si="1297"/>
        <v>46927</v>
      </c>
      <c r="B2874" s="135">
        <f t="shared" si="1283"/>
        <v>256.10771681</v>
      </c>
      <c r="C2874" s="220">
        <f t="shared" si="1296"/>
        <v>151.34703331534433</v>
      </c>
      <c r="D2874" s="136">
        <f t="shared" si="1284"/>
        <v>6997.15</v>
      </c>
      <c r="E2874" s="137">
        <f t="shared" si="1306"/>
        <v>7036.33</v>
      </c>
      <c r="F2874" s="138">
        <f t="shared" si="1307"/>
        <v>46893</v>
      </c>
      <c r="G2874" s="139">
        <f t="shared" si="1285"/>
        <v>5.5994226220676957E-3</v>
      </c>
      <c r="H2874" s="140">
        <f t="shared" si="1302"/>
        <v>46954</v>
      </c>
      <c r="I2874" s="140">
        <f t="shared" si="1286"/>
        <v>46954</v>
      </c>
      <c r="J2874" s="141">
        <f t="shared" si="1298"/>
        <v>22</v>
      </c>
      <c r="K2874" s="141">
        <f t="shared" si="1308"/>
        <v>3</v>
      </c>
      <c r="L2874" s="8">
        <f t="shared" si="1299"/>
        <v>1.0007617099999999</v>
      </c>
      <c r="M2874" s="142">
        <f t="shared" si="1287"/>
        <v>1.00559942</v>
      </c>
      <c r="N2874" s="142">
        <f t="shared" si="1288"/>
        <v>1.6893781734525932</v>
      </c>
      <c r="O2874" s="135">
        <f t="shared" si="1289"/>
        <v>1.69066498</v>
      </c>
      <c r="P2874" s="135">
        <f t="shared" si="1290"/>
        <v>255.87712905000001</v>
      </c>
      <c r="Q2874" s="190">
        <f t="shared" si="1303"/>
        <v>0</v>
      </c>
      <c r="R2874" s="191">
        <f t="shared" si="1300"/>
        <v>0</v>
      </c>
      <c r="S2874" s="135">
        <f t="shared" si="1291"/>
        <v>0</v>
      </c>
      <c r="T2874" s="145">
        <f t="shared" si="1301"/>
        <v>7.8600000000000003E-2</v>
      </c>
      <c r="U2874" s="143">
        <f t="shared" si="1292"/>
        <v>3</v>
      </c>
      <c r="V2874" s="143">
        <v>252</v>
      </c>
      <c r="W2874" s="142">
        <f t="shared" si="1293"/>
        <v>1.000901166</v>
      </c>
      <c r="X2874" s="135">
        <f t="shared" si="1294"/>
        <v>0.23058776</v>
      </c>
      <c r="Y2874" s="135">
        <f t="shared" si="1295"/>
        <v>0</v>
      </c>
      <c r="Z2874" s="148" t="str">
        <f t="shared" si="1304"/>
        <v>A+J=</v>
      </c>
      <c r="AA2874" s="140">
        <f t="shared" si="1305"/>
        <v>46954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4"/>
      <c r="DX2874" s="1"/>
      <c r="DY2874" s="1"/>
      <c r="DZ2874" s="1"/>
      <c r="EA2874" s="1"/>
      <c r="EB2874" s="1"/>
      <c r="EC2874" s="1"/>
    </row>
    <row r="2875" spans="1:133" ht="15" x14ac:dyDescent="0.2">
      <c r="A2875" s="134">
        <f t="shared" si="1297"/>
        <v>46928</v>
      </c>
      <c r="B2875" s="135">
        <f t="shared" si="1283"/>
        <v>256.24965745999998</v>
      </c>
      <c r="C2875" s="220">
        <f t="shared" si="1296"/>
        <v>151.34703331534433</v>
      </c>
      <c r="D2875" s="136">
        <f t="shared" si="1284"/>
        <v>6997.15</v>
      </c>
      <c r="E2875" s="137">
        <f t="shared" si="1306"/>
        <v>7036.33</v>
      </c>
      <c r="F2875" s="138">
        <f t="shared" si="1307"/>
        <v>46893</v>
      </c>
      <c r="G2875" s="139">
        <f t="shared" si="1285"/>
        <v>5.5994226220676957E-3</v>
      </c>
      <c r="H2875" s="140">
        <f t="shared" si="1302"/>
        <v>46954</v>
      </c>
      <c r="I2875" s="140">
        <f t="shared" si="1286"/>
        <v>46954</v>
      </c>
      <c r="J2875" s="141">
        <f t="shared" si="1298"/>
        <v>22</v>
      </c>
      <c r="K2875" s="141">
        <f t="shared" si="1308"/>
        <v>4</v>
      </c>
      <c r="L2875" s="8">
        <f t="shared" si="1299"/>
        <v>1.0010157500000001</v>
      </c>
      <c r="M2875" s="142">
        <f t="shared" si="1287"/>
        <v>1.00559942</v>
      </c>
      <c r="N2875" s="142">
        <f t="shared" si="1288"/>
        <v>1.6893781734525932</v>
      </c>
      <c r="O2875" s="135">
        <f t="shared" si="1289"/>
        <v>1.6910941500000001</v>
      </c>
      <c r="P2875" s="135">
        <f t="shared" si="1290"/>
        <v>255.94208265</v>
      </c>
      <c r="Q2875" s="190">
        <f t="shared" si="1303"/>
        <v>0</v>
      </c>
      <c r="R2875" s="191">
        <f t="shared" si="1300"/>
        <v>0</v>
      </c>
      <c r="S2875" s="135">
        <f t="shared" si="1291"/>
        <v>0</v>
      </c>
      <c r="T2875" s="145">
        <f t="shared" si="1301"/>
        <v>7.8600000000000003E-2</v>
      </c>
      <c r="U2875" s="143">
        <f t="shared" si="1292"/>
        <v>4</v>
      </c>
      <c r="V2875" s="143">
        <v>252</v>
      </c>
      <c r="W2875" s="142">
        <f t="shared" si="1293"/>
        <v>1.0012017360000001</v>
      </c>
      <c r="X2875" s="135">
        <f t="shared" si="1294"/>
        <v>0.30757480999999998</v>
      </c>
      <c r="Y2875" s="135">
        <f t="shared" si="1295"/>
        <v>0</v>
      </c>
      <c r="Z2875" s="148" t="str">
        <f t="shared" si="1304"/>
        <v>A+J=</v>
      </c>
      <c r="AA2875" s="140">
        <f t="shared" si="1305"/>
        <v>46954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4"/>
      <c r="DX2875" s="1"/>
      <c r="DY2875" s="1"/>
      <c r="DZ2875" s="1"/>
      <c r="EA2875" s="1"/>
      <c r="EB2875" s="1"/>
      <c r="EC2875" s="1"/>
    </row>
    <row r="2876" spans="1:133" ht="15" x14ac:dyDescent="0.2">
      <c r="A2876" s="134">
        <f t="shared" si="1297"/>
        <v>46929</v>
      </c>
      <c r="B2876" s="135">
        <f t="shared" si="1283"/>
        <v>256.24965745999998</v>
      </c>
      <c r="C2876" s="220">
        <f t="shared" si="1296"/>
        <v>151.34703331534433</v>
      </c>
      <c r="D2876" s="136">
        <f t="shared" si="1284"/>
        <v>6997.15</v>
      </c>
      <c r="E2876" s="137">
        <f t="shared" si="1306"/>
        <v>7036.33</v>
      </c>
      <c r="F2876" s="138">
        <f t="shared" si="1307"/>
        <v>46893</v>
      </c>
      <c r="G2876" s="139">
        <f t="shared" si="1285"/>
        <v>5.5994226220676957E-3</v>
      </c>
      <c r="H2876" s="140">
        <f t="shared" si="1302"/>
        <v>46954</v>
      </c>
      <c r="I2876" s="140">
        <f t="shared" si="1286"/>
        <v>46954</v>
      </c>
      <c r="J2876" s="141">
        <f t="shared" si="1298"/>
        <v>22</v>
      </c>
      <c r="K2876" s="141">
        <f t="shared" si="1308"/>
        <v>4</v>
      </c>
      <c r="L2876" s="8">
        <f t="shared" si="1299"/>
        <v>1.0010157500000001</v>
      </c>
      <c r="M2876" s="142">
        <f t="shared" si="1287"/>
        <v>1.00559942</v>
      </c>
      <c r="N2876" s="142">
        <f t="shared" si="1288"/>
        <v>1.6893781734525932</v>
      </c>
      <c r="O2876" s="135">
        <f t="shared" si="1289"/>
        <v>1.6910941500000001</v>
      </c>
      <c r="P2876" s="135">
        <f t="shared" si="1290"/>
        <v>255.94208265</v>
      </c>
      <c r="Q2876" s="190">
        <f t="shared" si="1303"/>
        <v>0</v>
      </c>
      <c r="R2876" s="191">
        <f t="shared" si="1300"/>
        <v>0</v>
      </c>
      <c r="S2876" s="135">
        <f t="shared" si="1291"/>
        <v>0</v>
      </c>
      <c r="T2876" s="145">
        <f t="shared" si="1301"/>
        <v>7.8600000000000003E-2</v>
      </c>
      <c r="U2876" s="143">
        <f t="shared" si="1292"/>
        <v>4</v>
      </c>
      <c r="V2876" s="143">
        <v>252</v>
      </c>
      <c r="W2876" s="142">
        <f t="shared" si="1293"/>
        <v>1.0012017360000001</v>
      </c>
      <c r="X2876" s="135">
        <f t="shared" si="1294"/>
        <v>0.30757480999999998</v>
      </c>
      <c r="Y2876" s="135">
        <f t="shared" si="1295"/>
        <v>0</v>
      </c>
      <c r="Z2876" s="148" t="str">
        <f t="shared" si="1304"/>
        <v>A+J=</v>
      </c>
      <c r="AA2876" s="140">
        <f t="shared" si="1305"/>
        <v>46954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4"/>
      <c r="DX2876" s="1"/>
      <c r="DY2876" s="1"/>
      <c r="DZ2876" s="1"/>
      <c r="EA2876" s="1"/>
      <c r="EB2876" s="1"/>
      <c r="EC2876" s="1"/>
    </row>
    <row r="2877" spans="1:133" ht="15" x14ac:dyDescent="0.2">
      <c r="A2877" s="134">
        <f t="shared" si="1297"/>
        <v>46930</v>
      </c>
      <c r="B2877" s="135">
        <f t="shared" si="1283"/>
        <v>256.24965745999998</v>
      </c>
      <c r="C2877" s="220">
        <f t="shared" si="1296"/>
        <v>151.34703331534433</v>
      </c>
      <c r="D2877" s="136">
        <f t="shared" si="1284"/>
        <v>6997.15</v>
      </c>
      <c r="E2877" s="137">
        <f t="shared" si="1306"/>
        <v>7036.33</v>
      </c>
      <c r="F2877" s="138">
        <f t="shared" si="1307"/>
        <v>46893</v>
      </c>
      <c r="G2877" s="139">
        <f t="shared" si="1285"/>
        <v>5.5994226220676957E-3</v>
      </c>
      <c r="H2877" s="140">
        <f t="shared" si="1302"/>
        <v>46954</v>
      </c>
      <c r="I2877" s="140">
        <f t="shared" si="1286"/>
        <v>46954</v>
      </c>
      <c r="J2877" s="141">
        <f t="shared" si="1298"/>
        <v>22</v>
      </c>
      <c r="K2877" s="141">
        <f t="shared" si="1308"/>
        <v>4</v>
      </c>
      <c r="L2877" s="8">
        <f t="shared" si="1299"/>
        <v>1.0010157500000001</v>
      </c>
      <c r="M2877" s="142">
        <f t="shared" si="1287"/>
        <v>1.00559942</v>
      </c>
      <c r="N2877" s="142">
        <f t="shared" si="1288"/>
        <v>1.6893781734525932</v>
      </c>
      <c r="O2877" s="135">
        <f t="shared" si="1289"/>
        <v>1.6910941500000001</v>
      </c>
      <c r="P2877" s="135">
        <f t="shared" si="1290"/>
        <v>255.94208265</v>
      </c>
      <c r="Q2877" s="190">
        <f t="shared" si="1303"/>
        <v>0</v>
      </c>
      <c r="R2877" s="191">
        <f t="shared" si="1300"/>
        <v>0</v>
      </c>
      <c r="S2877" s="135">
        <f t="shared" si="1291"/>
        <v>0</v>
      </c>
      <c r="T2877" s="145">
        <f t="shared" si="1301"/>
        <v>7.8600000000000003E-2</v>
      </c>
      <c r="U2877" s="143">
        <f t="shared" si="1292"/>
        <v>4</v>
      </c>
      <c r="V2877" s="143">
        <v>252</v>
      </c>
      <c r="W2877" s="142">
        <f t="shared" si="1293"/>
        <v>1.0012017360000001</v>
      </c>
      <c r="X2877" s="135">
        <f t="shared" si="1294"/>
        <v>0.30757480999999998</v>
      </c>
      <c r="Y2877" s="135">
        <f t="shared" si="1295"/>
        <v>0</v>
      </c>
      <c r="Z2877" s="148" t="str">
        <f t="shared" si="1304"/>
        <v>A+J=</v>
      </c>
      <c r="AA2877" s="140">
        <f t="shared" si="1305"/>
        <v>46954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4"/>
      <c r="DX2877" s="1"/>
      <c r="DY2877" s="1"/>
      <c r="DZ2877" s="1"/>
      <c r="EA2877" s="1"/>
      <c r="EB2877" s="1"/>
      <c r="EC2877" s="1"/>
    </row>
    <row r="2878" spans="1:133" ht="15" x14ac:dyDescent="0.2">
      <c r="A2878" s="134">
        <f t="shared" si="1297"/>
        <v>46931</v>
      </c>
      <c r="B2878" s="135">
        <f t="shared" si="1283"/>
        <v>256.39167662000006</v>
      </c>
      <c r="C2878" s="220">
        <f t="shared" si="1296"/>
        <v>151.34703331534433</v>
      </c>
      <c r="D2878" s="136">
        <f t="shared" si="1284"/>
        <v>6997.15</v>
      </c>
      <c r="E2878" s="137">
        <f t="shared" si="1306"/>
        <v>7036.33</v>
      </c>
      <c r="F2878" s="138">
        <f t="shared" si="1307"/>
        <v>46893</v>
      </c>
      <c r="G2878" s="139">
        <f t="shared" si="1285"/>
        <v>5.5994226220676957E-3</v>
      </c>
      <c r="H2878" s="140">
        <f t="shared" si="1302"/>
        <v>46954</v>
      </c>
      <c r="I2878" s="140">
        <f t="shared" si="1286"/>
        <v>46954</v>
      </c>
      <c r="J2878" s="141">
        <f t="shared" si="1298"/>
        <v>22</v>
      </c>
      <c r="K2878" s="141">
        <f t="shared" si="1308"/>
        <v>5</v>
      </c>
      <c r="L2878" s="8">
        <f t="shared" si="1299"/>
        <v>1.0012698499999999</v>
      </c>
      <c r="M2878" s="142">
        <f t="shared" si="1287"/>
        <v>1.00559942</v>
      </c>
      <c r="N2878" s="142">
        <f t="shared" si="1288"/>
        <v>1.6893781734525932</v>
      </c>
      <c r="O2878" s="135">
        <f t="shared" si="1289"/>
        <v>1.6915234299999999</v>
      </c>
      <c r="P2878" s="135">
        <f t="shared" si="1290"/>
        <v>256.00705291000003</v>
      </c>
      <c r="Q2878" s="190">
        <f t="shared" si="1303"/>
        <v>0</v>
      </c>
      <c r="R2878" s="191">
        <f t="shared" si="1300"/>
        <v>0</v>
      </c>
      <c r="S2878" s="135">
        <f t="shared" si="1291"/>
        <v>0</v>
      </c>
      <c r="T2878" s="145">
        <f t="shared" si="1301"/>
        <v>7.8600000000000003E-2</v>
      </c>
      <c r="U2878" s="143">
        <f t="shared" si="1292"/>
        <v>5</v>
      </c>
      <c r="V2878" s="143">
        <v>252</v>
      </c>
      <c r="W2878" s="142">
        <f t="shared" si="1293"/>
        <v>1.0015023949999999</v>
      </c>
      <c r="X2878" s="135">
        <f t="shared" si="1294"/>
        <v>0.38462371000000001</v>
      </c>
      <c r="Y2878" s="135">
        <f t="shared" si="1295"/>
        <v>0</v>
      </c>
      <c r="Z2878" s="148" t="str">
        <f t="shared" si="1304"/>
        <v>A+J=</v>
      </c>
      <c r="AA2878" s="140">
        <f t="shared" si="1305"/>
        <v>46954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4"/>
      <c r="DX2878" s="1"/>
      <c r="DY2878" s="1"/>
      <c r="DZ2878" s="1"/>
      <c r="EA2878" s="1"/>
      <c r="EB2878" s="1"/>
      <c r="EC2878" s="1"/>
    </row>
    <row r="2879" spans="1:133" ht="15" x14ac:dyDescent="0.2">
      <c r="A2879" s="134">
        <f t="shared" si="1297"/>
        <v>46932</v>
      </c>
      <c r="B2879" s="135">
        <f t="shared" si="1283"/>
        <v>256.53377179</v>
      </c>
      <c r="C2879" s="220">
        <f t="shared" si="1296"/>
        <v>151.34703331534433</v>
      </c>
      <c r="D2879" s="136">
        <f t="shared" si="1284"/>
        <v>6997.15</v>
      </c>
      <c r="E2879" s="137">
        <f t="shared" si="1306"/>
        <v>7036.33</v>
      </c>
      <c r="F2879" s="138">
        <f t="shared" si="1307"/>
        <v>46893</v>
      </c>
      <c r="G2879" s="139">
        <f t="shared" si="1285"/>
        <v>5.5994226220676957E-3</v>
      </c>
      <c r="H2879" s="140">
        <f t="shared" si="1302"/>
        <v>46954</v>
      </c>
      <c r="I2879" s="140">
        <f t="shared" si="1286"/>
        <v>46954</v>
      </c>
      <c r="J2879" s="141">
        <f t="shared" si="1298"/>
        <v>22</v>
      </c>
      <c r="K2879" s="141">
        <f t="shared" si="1308"/>
        <v>6</v>
      </c>
      <c r="L2879" s="8">
        <f t="shared" si="1299"/>
        <v>1.00152401</v>
      </c>
      <c r="M2879" s="142">
        <f t="shared" si="1287"/>
        <v>1.00559942</v>
      </c>
      <c r="N2879" s="142">
        <f t="shared" si="1288"/>
        <v>1.6893781734525932</v>
      </c>
      <c r="O2879" s="135">
        <f t="shared" si="1289"/>
        <v>1.6919527999999999</v>
      </c>
      <c r="P2879" s="135">
        <f t="shared" si="1290"/>
        <v>256.07203678000002</v>
      </c>
      <c r="Q2879" s="190">
        <f t="shared" si="1303"/>
        <v>0</v>
      </c>
      <c r="R2879" s="191">
        <f t="shared" si="1300"/>
        <v>0</v>
      </c>
      <c r="S2879" s="135">
        <f t="shared" si="1291"/>
        <v>0</v>
      </c>
      <c r="T2879" s="145">
        <f t="shared" si="1301"/>
        <v>7.8600000000000003E-2</v>
      </c>
      <c r="U2879" s="143">
        <f t="shared" si="1292"/>
        <v>6</v>
      </c>
      <c r="V2879" s="143">
        <v>252</v>
      </c>
      <c r="W2879" s="142">
        <f t="shared" si="1293"/>
        <v>1.001803145</v>
      </c>
      <c r="X2879" s="135">
        <f t="shared" si="1294"/>
        <v>0.46173501</v>
      </c>
      <c r="Y2879" s="135">
        <f t="shared" si="1295"/>
        <v>0</v>
      </c>
      <c r="Z2879" s="148" t="str">
        <f t="shared" si="1304"/>
        <v>A+J=</v>
      </c>
      <c r="AA2879" s="140">
        <f t="shared" si="1305"/>
        <v>46954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4"/>
      <c r="DX2879" s="1"/>
      <c r="DY2879" s="1"/>
      <c r="DZ2879" s="1"/>
      <c r="EA2879" s="1"/>
      <c r="EB2879" s="1"/>
      <c r="EC2879" s="1"/>
    </row>
    <row r="2880" spans="1:133" ht="15" x14ac:dyDescent="0.2">
      <c r="A2880" s="134">
        <f t="shared" si="1297"/>
        <v>46933</v>
      </c>
      <c r="B2880" s="135">
        <f t="shared" si="1283"/>
        <v>256.67594729999996</v>
      </c>
      <c r="C2880" s="220">
        <f t="shared" si="1296"/>
        <v>151.34703331534433</v>
      </c>
      <c r="D2880" s="136">
        <f t="shared" si="1284"/>
        <v>6997.15</v>
      </c>
      <c r="E2880" s="137">
        <f t="shared" si="1306"/>
        <v>7036.33</v>
      </c>
      <c r="F2880" s="138">
        <f t="shared" si="1307"/>
        <v>46893</v>
      </c>
      <c r="G2880" s="139">
        <f t="shared" si="1285"/>
        <v>5.5994226220676957E-3</v>
      </c>
      <c r="H2880" s="140">
        <f t="shared" si="1302"/>
        <v>46954</v>
      </c>
      <c r="I2880" s="140">
        <f t="shared" si="1286"/>
        <v>46954</v>
      </c>
      <c r="J2880" s="141">
        <f t="shared" si="1298"/>
        <v>22</v>
      </c>
      <c r="K2880" s="141">
        <f t="shared" si="1308"/>
        <v>7</v>
      </c>
      <c r="L2880" s="8">
        <f t="shared" si="1299"/>
        <v>1.0017782399999999</v>
      </c>
      <c r="M2880" s="142">
        <f t="shared" si="1287"/>
        <v>1.00559942</v>
      </c>
      <c r="N2880" s="142">
        <f t="shared" si="1288"/>
        <v>1.6893781734525932</v>
      </c>
      <c r="O2880" s="135">
        <f t="shared" si="1289"/>
        <v>1.6923822900000001</v>
      </c>
      <c r="P2880" s="135">
        <f t="shared" si="1290"/>
        <v>256.13703881999999</v>
      </c>
      <c r="Q2880" s="190">
        <f t="shared" si="1303"/>
        <v>0</v>
      </c>
      <c r="R2880" s="191">
        <f t="shared" si="1300"/>
        <v>0</v>
      </c>
      <c r="S2880" s="135">
        <f t="shared" si="1291"/>
        <v>0</v>
      </c>
      <c r="T2880" s="145">
        <f t="shared" si="1301"/>
        <v>7.8600000000000003E-2</v>
      </c>
      <c r="U2880" s="143">
        <f t="shared" si="1292"/>
        <v>7</v>
      </c>
      <c r="V2880" s="143">
        <v>252</v>
      </c>
      <c r="W2880" s="142">
        <f t="shared" si="1293"/>
        <v>1.002103985</v>
      </c>
      <c r="X2880" s="135">
        <f t="shared" si="1294"/>
        <v>0.53890848000000002</v>
      </c>
      <c r="Y2880" s="135">
        <f t="shared" si="1295"/>
        <v>0</v>
      </c>
      <c r="Z2880" s="148" t="str">
        <f t="shared" si="1304"/>
        <v>A+J=</v>
      </c>
      <c r="AA2880" s="140">
        <f t="shared" si="1305"/>
        <v>46954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4"/>
      <c r="DX2880" s="1"/>
      <c r="DY2880" s="1"/>
      <c r="DZ2880" s="1"/>
      <c r="EA2880" s="1"/>
      <c r="EB2880" s="1"/>
      <c r="EC2880" s="1"/>
    </row>
    <row r="2881" spans="1:133" ht="15" x14ac:dyDescent="0.2">
      <c r="A2881" s="134">
        <f t="shared" si="1297"/>
        <v>46934</v>
      </c>
      <c r="B2881" s="135">
        <f t="shared" si="1283"/>
        <v>256.81820041000003</v>
      </c>
      <c r="C2881" s="220">
        <f t="shared" si="1296"/>
        <v>151.34703331534433</v>
      </c>
      <c r="D2881" s="136">
        <f t="shared" si="1284"/>
        <v>6997.15</v>
      </c>
      <c r="E2881" s="137">
        <f t="shared" si="1306"/>
        <v>7036.33</v>
      </c>
      <c r="F2881" s="138">
        <f t="shared" si="1307"/>
        <v>46893</v>
      </c>
      <c r="G2881" s="139">
        <f t="shared" si="1285"/>
        <v>5.5994226220676957E-3</v>
      </c>
      <c r="H2881" s="140">
        <f t="shared" si="1302"/>
        <v>46954</v>
      </c>
      <c r="I2881" s="140">
        <f t="shared" si="1286"/>
        <v>46954</v>
      </c>
      <c r="J2881" s="141">
        <f t="shared" si="1298"/>
        <v>22</v>
      </c>
      <c r="K2881" s="141">
        <f t="shared" si="1308"/>
        <v>8</v>
      </c>
      <c r="L2881" s="8">
        <f t="shared" si="1299"/>
        <v>1.0020325299999999</v>
      </c>
      <c r="M2881" s="142">
        <f t="shared" si="1287"/>
        <v>1.00559942</v>
      </c>
      <c r="N2881" s="142">
        <f t="shared" si="1288"/>
        <v>1.6893781734525932</v>
      </c>
      <c r="O2881" s="135">
        <f t="shared" si="1289"/>
        <v>1.69281188</v>
      </c>
      <c r="P2881" s="135">
        <f t="shared" si="1290"/>
        <v>256.20205599000002</v>
      </c>
      <c r="Q2881" s="190">
        <f t="shared" si="1303"/>
        <v>0</v>
      </c>
      <c r="R2881" s="191">
        <f t="shared" si="1300"/>
        <v>0</v>
      </c>
      <c r="S2881" s="135">
        <f t="shared" si="1291"/>
        <v>0</v>
      </c>
      <c r="T2881" s="145">
        <f t="shared" si="1301"/>
        <v>7.8600000000000003E-2</v>
      </c>
      <c r="U2881" s="143">
        <f t="shared" si="1292"/>
        <v>8</v>
      </c>
      <c r="V2881" s="143">
        <v>252</v>
      </c>
      <c r="W2881" s="142">
        <f t="shared" si="1293"/>
        <v>1.0024049159999999</v>
      </c>
      <c r="X2881" s="135">
        <f t="shared" si="1294"/>
        <v>0.61614442000000003</v>
      </c>
      <c r="Y2881" s="135">
        <f t="shared" si="1295"/>
        <v>0</v>
      </c>
      <c r="Z2881" s="148" t="str">
        <f t="shared" si="1304"/>
        <v>A+J=</v>
      </c>
      <c r="AA2881" s="140">
        <f t="shared" si="1305"/>
        <v>46954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4"/>
      <c r="DX2881" s="1"/>
      <c r="DY2881" s="1"/>
      <c r="DZ2881" s="1"/>
      <c r="EA2881" s="1"/>
      <c r="EB2881" s="1"/>
      <c r="EC2881" s="1"/>
    </row>
    <row r="2882" spans="1:133" ht="15" x14ac:dyDescent="0.2">
      <c r="A2882" s="134">
        <f t="shared" si="1297"/>
        <v>46935</v>
      </c>
      <c r="B2882" s="135">
        <f t="shared" si="1283"/>
        <v>256.96053393000005</v>
      </c>
      <c r="C2882" s="220">
        <f t="shared" si="1296"/>
        <v>151.34703331534433</v>
      </c>
      <c r="D2882" s="136">
        <f t="shared" si="1284"/>
        <v>6997.15</v>
      </c>
      <c r="E2882" s="137">
        <f t="shared" si="1306"/>
        <v>7036.33</v>
      </c>
      <c r="F2882" s="138">
        <f t="shared" si="1307"/>
        <v>46893</v>
      </c>
      <c r="G2882" s="139">
        <f t="shared" si="1285"/>
        <v>5.5994226220676957E-3</v>
      </c>
      <c r="H2882" s="140">
        <f t="shared" si="1302"/>
        <v>46954</v>
      </c>
      <c r="I2882" s="140">
        <f t="shared" si="1286"/>
        <v>46954</v>
      </c>
      <c r="J2882" s="141">
        <f t="shared" si="1298"/>
        <v>22</v>
      </c>
      <c r="K2882" s="141">
        <f t="shared" si="1308"/>
        <v>9</v>
      </c>
      <c r="L2882" s="8">
        <f t="shared" si="1299"/>
        <v>1.0022868899999999</v>
      </c>
      <c r="M2882" s="142">
        <f t="shared" si="1287"/>
        <v>1.00559942</v>
      </c>
      <c r="N2882" s="142">
        <f t="shared" si="1288"/>
        <v>1.6893781734525932</v>
      </c>
      <c r="O2882" s="135">
        <f t="shared" si="1289"/>
        <v>1.69324159</v>
      </c>
      <c r="P2882" s="135">
        <f t="shared" si="1290"/>
        <v>256.26709133000003</v>
      </c>
      <c r="Q2882" s="190">
        <f t="shared" si="1303"/>
        <v>0</v>
      </c>
      <c r="R2882" s="191">
        <f t="shared" si="1300"/>
        <v>0</v>
      </c>
      <c r="S2882" s="135">
        <f t="shared" si="1291"/>
        <v>0</v>
      </c>
      <c r="T2882" s="145">
        <f t="shared" si="1301"/>
        <v>7.8600000000000003E-2</v>
      </c>
      <c r="U2882" s="143">
        <f t="shared" si="1292"/>
        <v>9</v>
      </c>
      <c r="V2882" s="143">
        <v>252</v>
      </c>
      <c r="W2882" s="142">
        <f t="shared" si="1293"/>
        <v>1.002705937</v>
      </c>
      <c r="X2882" s="135">
        <f t="shared" si="1294"/>
        <v>0.69344260000000002</v>
      </c>
      <c r="Y2882" s="135">
        <f t="shared" si="1295"/>
        <v>0</v>
      </c>
      <c r="Z2882" s="148" t="str">
        <f t="shared" si="1304"/>
        <v>A+J=</v>
      </c>
      <c r="AA2882" s="140">
        <f t="shared" si="1305"/>
        <v>46954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4"/>
      <c r="DX2882" s="1"/>
      <c r="DY2882" s="1"/>
      <c r="DZ2882" s="1"/>
      <c r="EA2882" s="1"/>
      <c r="EB2882" s="1"/>
      <c r="EC2882" s="1"/>
    </row>
    <row r="2883" spans="1:133" ht="15" x14ac:dyDescent="0.2">
      <c r="A2883" s="134">
        <f t="shared" si="1297"/>
        <v>46936</v>
      </c>
      <c r="B2883" s="135">
        <f t="shared" si="1283"/>
        <v>256.96053393000005</v>
      </c>
      <c r="C2883" s="220">
        <f t="shared" si="1296"/>
        <v>151.34703331534433</v>
      </c>
      <c r="D2883" s="136">
        <f t="shared" si="1284"/>
        <v>6997.15</v>
      </c>
      <c r="E2883" s="137">
        <f t="shared" si="1306"/>
        <v>7036.33</v>
      </c>
      <c r="F2883" s="138">
        <f t="shared" si="1307"/>
        <v>46893</v>
      </c>
      <c r="G2883" s="139">
        <f t="shared" si="1285"/>
        <v>5.5994226220676957E-3</v>
      </c>
      <c r="H2883" s="140">
        <f t="shared" si="1302"/>
        <v>46954</v>
      </c>
      <c r="I2883" s="140">
        <f t="shared" si="1286"/>
        <v>46954</v>
      </c>
      <c r="J2883" s="141">
        <f t="shared" si="1298"/>
        <v>22</v>
      </c>
      <c r="K2883" s="141">
        <f t="shared" si="1308"/>
        <v>9</v>
      </c>
      <c r="L2883" s="8">
        <f t="shared" si="1299"/>
        <v>1.0022868899999999</v>
      </c>
      <c r="M2883" s="142">
        <f t="shared" si="1287"/>
        <v>1.00559942</v>
      </c>
      <c r="N2883" s="142">
        <f t="shared" si="1288"/>
        <v>1.6893781734525932</v>
      </c>
      <c r="O2883" s="135">
        <f t="shared" si="1289"/>
        <v>1.69324159</v>
      </c>
      <c r="P2883" s="135">
        <f t="shared" si="1290"/>
        <v>256.26709133000003</v>
      </c>
      <c r="Q2883" s="190">
        <f t="shared" si="1303"/>
        <v>0</v>
      </c>
      <c r="R2883" s="191">
        <f t="shared" si="1300"/>
        <v>0</v>
      </c>
      <c r="S2883" s="135">
        <f t="shared" si="1291"/>
        <v>0</v>
      </c>
      <c r="T2883" s="145">
        <f t="shared" si="1301"/>
        <v>7.8600000000000003E-2</v>
      </c>
      <c r="U2883" s="143">
        <f t="shared" si="1292"/>
        <v>9</v>
      </c>
      <c r="V2883" s="143">
        <v>252</v>
      </c>
      <c r="W2883" s="142">
        <f t="shared" si="1293"/>
        <v>1.002705937</v>
      </c>
      <c r="X2883" s="135">
        <f t="shared" si="1294"/>
        <v>0.69344260000000002</v>
      </c>
      <c r="Y2883" s="135">
        <f t="shared" si="1295"/>
        <v>0</v>
      </c>
      <c r="Z2883" s="148" t="str">
        <f t="shared" si="1304"/>
        <v>A+J=</v>
      </c>
      <c r="AA2883" s="140">
        <f t="shared" si="1305"/>
        <v>46954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4"/>
      <c r="DX2883" s="1"/>
      <c r="DY2883" s="1"/>
      <c r="DZ2883" s="1"/>
      <c r="EA2883" s="1"/>
      <c r="EB2883" s="1"/>
      <c r="EC2883" s="1"/>
    </row>
    <row r="2884" spans="1:133" ht="15" x14ac:dyDescent="0.2">
      <c r="A2884" s="134">
        <f t="shared" si="1297"/>
        <v>46937</v>
      </c>
      <c r="B2884" s="135">
        <f t="shared" si="1283"/>
        <v>256.96053393000005</v>
      </c>
      <c r="C2884" s="220">
        <f t="shared" si="1296"/>
        <v>151.34703331534433</v>
      </c>
      <c r="D2884" s="136">
        <f t="shared" si="1284"/>
        <v>6997.15</v>
      </c>
      <c r="E2884" s="137">
        <f t="shared" si="1306"/>
        <v>7036.33</v>
      </c>
      <c r="F2884" s="138">
        <f t="shared" si="1307"/>
        <v>46893</v>
      </c>
      <c r="G2884" s="139">
        <f t="shared" si="1285"/>
        <v>5.5994226220676957E-3</v>
      </c>
      <c r="H2884" s="140">
        <f t="shared" si="1302"/>
        <v>46954</v>
      </c>
      <c r="I2884" s="140">
        <f t="shared" si="1286"/>
        <v>46954</v>
      </c>
      <c r="J2884" s="141">
        <f t="shared" si="1298"/>
        <v>22</v>
      </c>
      <c r="K2884" s="141">
        <f t="shared" si="1308"/>
        <v>9</v>
      </c>
      <c r="L2884" s="8">
        <f t="shared" si="1299"/>
        <v>1.0022868899999999</v>
      </c>
      <c r="M2884" s="142">
        <f t="shared" si="1287"/>
        <v>1.00559942</v>
      </c>
      <c r="N2884" s="142">
        <f t="shared" si="1288"/>
        <v>1.6893781734525932</v>
      </c>
      <c r="O2884" s="135">
        <f t="shared" si="1289"/>
        <v>1.69324159</v>
      </c>
      <c r="P2884" s="135">
        <f t="shared" si="1290"/>
        <v>256.26709133000003</v>
      </c>
      <c r="Q2884" s="190">
        <f t="shared" si="1303"/>
        <v>0</v>
      </c>
      <c r="R2884" s="191">
        <f t="shared" si="1300"/>
        <v>0</v>
      </c>
      <c r="S2884" s="135">
        <f t="shared" si="1291"/>
        <v>0</v>
      </c>
      <c r="T2884" s="145">
        <f t="shared" si="1301"/>
        <v>7.8600000000000003E-2</v>
      </c>
      <c r="U2884" s="143">
        <f t="shared" si="1292"/>
        <v>9</v>
      </c>
      <c r="V2884" s="143">
        <v>252</v>
      </c>
      <c r="W2884" s="142">
        <f t="shared" si="1293"/>
        <v>1.002705937</v>
      </c>
      <c r="X2884" s="135">
        <f t="shared" si="1294"/>
        <v>0.69344260000000002</v>
      </c>
      <c r="Y2884" s="135">
        <f t="shared" si="1295"/>
        <v>0</v>
      </c>
      <c r="Z2884" s="148" t="str">
        <f t="shared" si="1304"/>
        <v>A+J=</v>
      </c>
      <c r="AA2884" s="140">
        <f t="shared" si="1305"/>
        <v>46954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4"/>
      <c r="DX2884" s="1"/>
      <c r="DY2884" s="1"/>
      <c r="DZ2884" s="1"/>
      <c r="EA2884" s="1"/>
      <c r="EB2884" s="1"/>
      <c r="EC2884" s="1"/>
    </row>
    <row r="2885" spans="1:133" ht="15" x14ac:dyDescent="0.2">
      <c r="A2885" s="134">
        <f t="shared" si="1297"/>
        <v>46938</v>
      </c>
      <c r="B2885" s="135">
        <f t="shared" si="1283"/>
        <v>257.10294484999997</v>
      </c>
      <c r="C2885" s="220">
        <f t="shared" si="1296"/>
        <v>151.34703331534433</v>
      </c>
      <c r="D2885" s="136">
        <f t="shared" si="1284"/>
        <v>6997.15</v>
      </c>
      <c r="E2885" s="137">
        <f t="shared" si="1306"/>
        <v>7036.33</v>
      </c>
      <c r="F2885" s="138">
        <f t="shared" si="1307"/>
        <v>46893</v>
      </c>
      <c r="G2885" s="139">
        <f t="shared" si="1285"/>
        <v>5.5994226220676957E-3</v>
      </c>
      <c r="H2885" s="140">
        <f t="shared" si="1302"/>
        <v>46954</v>
      </c>
      <c r="I2885" s="140">
        <f t="shared" si="1286"/>
        <v>46954</v>
      </c>
      <c r="J2885" s="141">
        <f t="shared" si="1298"/>
        <v>22</v>
      </c>
      <c r="K2885" s="141">
        <f t="shared" si="1308"/>
        <v>10</v>
      </c>
      <c r="L2885" s="8">
        <f t="shared" si="1299"/>
        <v>1.00254131</v>
      </c>
      <c r="M2885" s="142">
        <f t="shared" si="1287"/>
        <v>1.00559942</v>
      </c>
      <c r="N2885" s="142">
        <f t="shared" si="1288"/>
        <v>1.6893781734525932</v>
      </c>
      <c r="O2885" s="135">
        <f t="shared" si="1289"/>
        <v>1.6936713999999999</v>
      </c>
      <c r="P2885" s="135">
        <f t="shared" si="1290"/>
        <v>256.33214179999999</v>
      </c>
      <c r="Q2885" s="190">
        <f t="shared" si="1303"/>
        <v>0</v>
      </c>
      <c r="R2885" s="191">
        <f t="shared" si="1300"/>
        <v>0</v>
      </c>
      <c r="S2885" s="135">
        <f t="shared" si="1291"/>
        <v>0</v>
      </c>
      <c r="T2885" s="145">
        <f t="shared" si="1301"/>
        <v>7.8600000000000003E-2</v>
      </c>
      <c r="U2885" s="143">
        <f t="shared" si="1292"/>
        <v>10</v>
      </c>
      <c r="V2885" s="143">
        <v>252</v>
      </c>
      <c r="W2885" s="142">
        <f t="shared" si="1293"/>
        <v>1.003007048</v>
      </c>
      <c r="X2885" s="135">
        <f t="shared" si="1294"/>
        <v>0.77080305000000005</v>
      </c>
      <c r="Y2885" s="135">
        <f t="shared" si="1295"/>
        <v>0</v>
      </c>
      <c r="Z2885" s="148" t="str">
        <f t="shared" si="1304"/>
        <v>A+J=</v>
      </c>
      <c r="AA2885" s="140">
        <f t="shared" si="1305"/>
        <v>46954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4"/>
      <c r="DX2885" s="1"/>
      <c r="DY2885" s="1"/>
      <c r="DZ2885" s="1"/>
      <c r="EA2885" s="1"/>
      <c r="EB2885" s="1"/>
      <c r="EC2885" s="1"/>
    </row>
    <row r="2886" spans="1:133" ht="15" x14ac:dyDescent="0.2">
      <c r="A2886" s="134">
        <f t="shared" si="1297"/>
        <v>46939</v>
      </c>
      <c r="B2886" s="135">
        <f t="shared" si="1283"/>
        <v>257.24543649999998</v>
      </c>
      <c r="C2886" s="220">
        <f t="shared" si="1296"/>
        <v>151.34703331534433</v>
      </c>
      <c r="D2886" s="136">
        <f t="shared" si="1284"/>
        <v>6997.15</v>
      </c>
      <c r="E2886" s="137">
        <f t="shared" si="1306"/>
        <v>7036.33</v>
      </c>
      <c r="F2886" s="138">
        <f t="shared" si="1307"/>
        <v>46893</v>
      </c>
      <c r="G2886" s="139">
        <f t="shared" si="1285"/>
        <v>5.5994226220676957E-3</v>
      </c>
      <c r="H2886" s="140">
        <f t="shared" si="1302"/>
        <v>46954</v>
      </c>
      <c r="I2886" s="140">
        <f t="shared" si="1286"/>
        <v>46954</v>
      </c>
      <c r="J2886" s="141">
        <f t="shared" si="1298"/>
        <v>22</v>
      </c>
      <c r="K2886" s="141">
        <f t="shared" si="1308"/>
        <v>11</v>
      </c>
      <c r="L2886" s="8">
        <f t="shared" si="1299"/>
        <v>1.0027957999999999</v>
      </c>
      <c r="M2886" s="142">
        <f t="shared" si="1287"/>
        <v>1.00559942</v>
      </c>
      <c r="N2886" s="142">
        <f t="shared" si="1288"/>
        <v>1.6893781734525932</v>
      </c>
      <c r="O2886" s="135">
        <f t="shared" si="1289"/>
        <v>1.6941013300000001</v>
      </c>
      <c r="P2886" s="135">
        <f t="shared" si="1290"/>
        <v>256.39721042999997</v>
      </c>
      <c r="Q2886" s="190">
        <f t="shared" si="1303"/>
        <v>0</v>
      </c>
      <c r="R2886" s="191">
        <f t="shared" si="1300"/>
        <v>0</v>
      </c>
      <c r="S2886" s="135">
        <f t="shared" si="1291"/>
        <v>0</v>
      </c>
      <c r="T2886" s="145">
        <f t="shared" si="1301"/>
        <v>7.8600000000000003E-2</v>
      </c>
      <c r="U2886" s="143">
        <f t="shared" si="1292"/>
        <v>11</v>
      </c>
      <c r="V2886" s="143">
        <v>252</v>
      </c>
      <c r="W2886" s="142">
        <f t="shared" si="1293"/>
        <v>1.0033082499999999</v>
      </c>
      <c r="X2886" s="135">
        <f t="shared" si="1294"/>
        <v>0.84822607000000005</v>
      </c>
      <c r="Y2886" s="135">
        <f t="shared" si="1295"/>
        <v>0</v>
      </c>
      <c r="Z2886" s="148" t="str">
        <f t="shared" si="1304"/>
        <v>A+J=</v>
      </c>
      <c r="AA2886" s="140">
        <f t="shared" si="1305"/>
        <v>46954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4"/>
      <c r="DX2886" s="1"/>
      <c r="DY2886" s="1"/>
      <c r="DZ2886" s="1"/>
      <c r="EA2886" s="1"/>
      <c r="EB2886" s="1"/>
      <c r="EC2886" s="1"/>
    </row>
    <row r="2887" spans="1:133" ht="15" x14ac:dyDescent="0.2">
      <c r="A2887" s="134">
        <f t="shared" si="1297"/>
        <v>46940</v>
      </c>
      <c r="B2887" s="135">
        <f t="shared" ref="B2887:B2950" si="1309">(P2887+X2887)</f>
        <v>257.38800561000005</v>
      </c>
      <c r="C2887" s="220">
        <f t="shared" si="1296"/>
        <v>151.34703331534433</v>
      </c>
      <c r="D2887" s="136">
        <f t="shared" ref="D2887:D2950" si="1310">IF(E2887=E2886,D2886,E2886)</f>
        <v>6997.15</v>
      </c>
      <c r="E2887" s="137">
        <f t="shared" si="1306"/>
        <v>7036.33</v>
      </c>
      <c r="F2887" s="138">
        <f t="shared" si="1307"/>
        <v>46893</v>
      </c>
      <c r="G2887" s="139">
        <f t="shared" ref="G2887:G2950" si="1311">(E2887/D2887)-1</f>
        <v>5.5994226220676957E-3</v>
      </c>
      <c r="H2887" s="140">
        <f t="shared" si="1302"/>
        <v>46954</v>
      </c>
      <c r="I2887" s="140">
        <f t="shared" ref="I2887:I2950" si="1312">IF(A2887&gt;I2886,H2887,I2886)</f>
        <v>46954</v>
      </c>
      <c r="J2887" s="141">
        <f t="shared" si="1298"/>
        <v>22</v>
      </c>
      <c r="K2887" s="141">
        <f t="shared" si="1308"/>
        <v>12</v>
      </c>
      <c r="L2887" s="8">
        <f t="shared" si="1299"/>
        <v>1.0030503500000001</v>
      </c>
      <c r="M2887" s="142">
        <f t="shared" ref="M2887:M2950" si="1313">IF(I2887&gt;I2886,L2886,M2886)</f>
        <v>1.00559942</v>
      </c>
      <c r="N2887" s="142">
        <f t="shared" ref="N2887:N2950" si="1314">IF(I2887&gt;I2886,N2886*M2887,N2886)</f>
        <v>1.6893781734525932</v>
      </c>
      <c r="O2887" s="135">
        <f t="shared" ref="O2887:O2950" si="1315">TRUNC(TRUNC((L2887*N2887),15),8)</f>
        <v>1.69453136</v>
      </c>
      <c r="P2887" s="135">
        <f t="shared" ref="P2887:P2950" si="1316">TRUNC(C2887*O2887,8)</f>
        <v>256.46229419000002</v>
      </c>
      <c r="Q2887" s="190">
        <f t="shared" si="1303"/>
        <v>0</v>
      </c>
      <c r="R2887" s="191">
        <f t="shared" si="1300"/>
        <v>0</v>
      </c>
      <c r="S2887" s="135">
        <f t="shared" ref="S2887:S2950" si="1317">IF(R2887&gt;0,TRUNC(R2887*P2887,8),0)</f>
        <v>0</v>
      </c>
      <c r="T2887" s="145">
        <f t="shared" si="1301"/>
        <v>7.8600000000000003E-2</v>
      </c>
      <c r="U2887" s="143">
        <f t="shared" ref="U2887:U2950" si="1318">IF(Q2886&gt;0,1,IF(K2887=K2886,U2886,U2886+1))</f>
        <v>12</v>
      </c>
      <c r="V2887" s="143">
        <v>252</v>
      </c>
      <c r="W2887" s="142">
        <f t="shared" ref="W2887:W2950" si="1319">ROUND((1+T2887)^TRUNC((U2887/V2887),9),9)</f>
        <v>1.003609542</v>
      </c>
      <c r="X2887" s="135">
        <f t="shared" ref="X2887:X2950" si="1320">TRUNC((P2887*(W2887-1)),8)</f>
        <v>0.92571141999999995</v>
      </c>
      <c r="Y2887" s="135">
        <f t="shared" ref="Y2887:Y2950" si="1321">IF(Q2887&gt;0,S2887+X2887,0)</f>
        <v>0</v>
      </c>
      <c r="Z2887" s="148" t="str">
        <f t="shared" si="1304"/>
        <v>A+J=</v>
      </c>
      <c r="AA2887" s="140">
        <f t="shared" si="1305"/>
        <v>46954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4"/>
      <c r="DX2887" s="1"/>
      <c r="DY2887" s="1"/>
      <c r="DZ2887" s="1"/>
      <c r="EA2887" s="1"/>
      <c r="EB2887" s="1"/>
      <c r="EC2887" s="1"/>
    </row>
    <row r="2888" spans="1:133" ht="15" x14ac:dyDescent="0.2">
      <c r="A2888" s="134">
        <f t="shared" si="1297"/>
        <v>46941</v>
      </c>
      <c r="B2888" s="135">
        <f t="shared" si="1309"/>
        <v>257.53065527000001</v>
      </c>
      <c r="C2888" s="220">
        <f t="shared" si="1296"/>
        <v>151.34703331534433</v>
      </c>
      <c r="D2888" s="136">
        <f t="shared" si="1310"/>
        <v>6997.15</v>
      </c>
      <c r="E2888" s="137">
        <f t="shared" si="1306"/>
        <v>7036.33</v>
      </c>
      <c r="F2888" s="138">
        <f t="shared" si="1307"/>
        <v>46893</v>
      </c>
      <c r="G2888" s="139">
        <f t="shared" si="1311"/>
        <v>5.5994226220676957E-3</v>
      </c>
      <c r="H2888" s="140">
        <f t="shared" si="1302"/>
        <v>46954</v>
      </c>
      <c r="I2888" s="140">
        <f t="shared" si="1312"/>
        <v>46954</v>
      </c>
      <c r="J2888" s="141">
        <f t="shared" si="1298"/>
        <v>22</v>
      </c>
      <c r="K2888" s="141">
        <f t="shared" si="1308"/>
        <v>13</v>
      </c>
      <c r="L2888" s="8">
        <f t="shared" si="1299"/>
        <v>1.0033049700000001</v>
      </c>
      <c r="M2888" s="142">
        <f t="shared" si="1313"/>
        <v>1.00559942</v>
      </c>
      <c r="N2888" s="142">
        <f t="shared" si="1314"/>
        <v>1.6893781734525932</v>
      </c>
      <c r="O2888" s="135">
        <f t="shared" si="1315"/>
        <v>1.6949615099999999</v>
      </c>
      <c r="P2888" s="135">
        <f t="shared" si="1316"/>
        <v>256.52739611999999</v>
      </c>
      <c r="Q2888" s="190">
        <f t="shared" si="1303"/>
        <v>0</v>
      </c>
      <c r="R2888" s="191">
        <f t="shared" si="1300"/>
        <v>0</v>
      </c>
      <c r="S2888" s="135">
        <f t="shared" si="1317"/>
        <v>0</v>
      </c>
      <c r="T2888" s="145">
        <f t="shared" si="1301"/>
        <v>7.8600000000000003E-2</v>
      </c>
      <c r="U2888" s="143">
        <f t="shared" si="1318"/>
        <v>13</v>
      </c>
      <c r="V2888" s="143">
        <v>252</v>
      </c>
      <c r="W2888" s="142">
        <f t="shared" si="1319"/>
        <v>1.0039109239999999</v>
      </c>
      <c r="X2888" s="135">
        <f t="shared" si="1320"/>
        <v>1.0032591500000001</v>
      </c>
      <c r="Y2888" s="135">
        <f t="shared" si="1321"/>
        <v>0</v>
      </c>
      <c r="Z2888" s="148" t="str">
        <f t="shared" si="1304"/>
        <v>A+J=</v>
      </c>
      <c r="AA2888" s="140">
        <f t="shared" si="1305"/>
        <v>46954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4"/>
      <c r="DX2888" s="1"/>
      <c r="DY2888" s="1"/>
      <c r="DZ2888" s="1"/>
      <c r="EA2888" s="1"/>
      <c r="EB2888" s="1"/>
      <c r="EC2888" s="1"/>
    </row>
    <row r="2889" spans="1:133" ht="15" x14ac:dyDescent="0.2">
      <c r="A2889" s="134">
        <f t="shared" si="1297"/>
        <v>46942</v>
      </c>
      <c r="B2889" s="135">
        <f t="shared" si="1309"/>
        <v>257.67338271</v>
      </c>
      <c r="C2889" s="220">
        <f t="shared" ref="C2889:C2952" si="1322">C2888-(S2888/O2888)</f>
        <v>151.34703331534433</v>
      </c>
      <c r="D2889" s="136">
        <f t="shared" si="1310"/>
        <v>6997.15</v>
      </c>
      <c r="E2889" s="137">
        <f t="shared" si="1306"/>
        <v>7036.33</v>
      </c>
      <c r="F2889" s="138">
        <f t="shared" si="1307"/>
        <v>46893</v>
      </c>
      <c r="G2889" s="139">
        <f t="shared" si="1311"/>
        <v>5.5994226220676957E-3</v>
      </c>
      <c r="H2889" s="140">
        <f t="shared" si="1302"/>
        <v>46954</v>
      </c>
      <c r="I2889" s="140">
        <f t="shared" si="1312"/>
        <v>46954</v>
      </c>
      <c r="J2889" s="141">
        <f t="shared" si="1298"/>
        <v>22</v>
      </c>
      <c r="K2889" s="141">
        <f t="shared" si="1308"/>
        <v>14</v>
      </c>
      <c r="L2889" s="8">
        <f t="shared" si="1299"/>
        <v>1.0035596499999999</v>
      </c>
      <c r="M2889" s="142">
        <f t="shared" si="1313"/>
        <v>1.00559942</v>
      </c>
      <c r="N2889" s="142">
        <f t="shared" si="1314"/>
        <v>1.6893781734525932</v>
      </c>
      <c r="O2889" s="135">
        <f t="shared" si="1315"/>
        <v>1.6953917599999999</v>
      </c>
      <c r="P2889" s="135">
        <f t="shared" si="1316"/>
        <v>256.59251318000003</v>
      </c>
      <c r="Q2889" s="190">
        <f t="shared" si="1303"/>
        <v>0</v>
      </c>
      <c r="R2889" s="191">
        <f t="shared" si="1300"/>
        <v>0</v>
      </c>
      <c r="S2889" s="135">
        <f t="shared" si="1317"/>
        <v>0</v>
      </c>
      <c r="T2889" s="145">
        <f t="shared" si="1301"/>
        <v>7.8600000000000003E-2</v>
      </c>
      <c r="U2889" s="143">
        <f t="shared" si="1318"/>
        <v>14</v>
      </c>
      <c r="V2889" s="143">
        <v>252</v>
      </c>
      <c r="W2889" s="142">
        <f t="shared" si="1319"/>
        <v>1.0042123970000001</v>
      </c>
      <c r="X2889" s="135">
        <f t="shared" si="1320"/>
        <v>1.08086953</v>
      </c>
      <c r="Y2889" s="135">
        <f t="shared" si="1321"/>
        <v>0</v>
      </c>
      <c r="Z2889" s="148" t="str">
        <f t="shared" si="1304"/>
        <v>A+J=</v>
      </c>
      <c r="AA2889" s="140">
        <f t="shared" si="1305"/>
        <v>46954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4"/>
      <c r="DX2889" s="1"/>
      <c r="DY2889" s="1"/>
      <c r="DZ2889" s="1"/>
      <c r="EA2889" s="1"/>
      <c r="EB2889" s="1"/>
      <c r="EC2889" s="1"/>
    </row>
    <row r="2890" spans="1:133" ht="15" x14ac:dyDescent="0.2">
      <c r="A2890" s="134">
        <f t="shared" si="1297"/>
        <v>46943</v>
      </c>
      <c r="B2890" s="135">
        <f t="shared" si="1309"/>
        <v>257.67338271</v>
      </c>
      <c r="C2890" s="220">
        <f t="shared" si="1322"/>
        <v>151.34703331534433</v>
      </c>
      <c r="D2890" s="136">
        <f t="shared" si="1310"/>
        <v>6997.15</v>
      </c>
      <c r="E2890" s="137">
        <f t="shared" si="1306"/>
        <v>7036.33</v>
      </c>
      <c r="F2890" s="138">
        <f t="shared" si="1307"/>
        <v>46893</v>
      </c>
      <c r="G2890" s="139">
        <f t="shared" si="1311"/>
        <v>5.5994226220676957E-3</v>
      </c>
      <c r="H2890" s="140">
        <f t="shared" si="1302"/>
        <v>46954</v>
      </c>
      <c r="I2890" s="140">
        <f t="shared" si="1312"/>
        <v>46954</v>
      </c>
      <c r="J2890" s="141">
        <f t="shared" si="1298"/>
        <v>22</v>
      </c>
      <c r="K2890" s="141">
        <f t="shared" si="1308"/>
        <v>14</v>
      </c>
      <c r="L2890" s="8">
        <f t="shared" si="1299"/>
        <v>1.0035596499999999</v>
      </c>
      <c r="M2890" s="142">
        <f t="shared" si="1313"/>
        <v>1.00559942</v>
      </c>
      <c r="N2890" s="142">
        <f t="shared" si="1314"/>
        <v>1.6893781734525932</v>
      </c>
      <c r="O2890" s="135">
        <f t="shared" si="1315"/>
        <v>1.6953917599999999</v>
      </c>
      <c r="P2890" s="135">
        <f t="shared" si="1316"/>
        <v>256.59251318000003</v>
      </c>
      <c r="Q2890" s="190">
        <f t="shared" si="1303"/>
        <v>0</v>
      </c>
      <c r="R2890" s="191">
        <f t="shared" si="1300"/>
        <v>0</v>
      </c>
      <c r="S2890" s="135">
        <f t="shared" si="1317"/>
        <v>0</v>
      </c>
      <c r="T2890" s="145">
        <f t="shared" si="1301"/>
        <v>7.8600000000000003E-2</v>
      </c>
      <c r="U2890" s="143">
        <f t="shared" si="1318"/>
        <v>14</v>
      </c>
      <c r="V2890" s="143">
        <v>252</v>
      </c>
      <c r="W2890" s="142">
        <f t="shared" si="1319"/>
        <v>1.0042123970000001</v>
      </c>
      <c r="X2890" s="135">
        <f t="shared" si="1320"/>
        <v>1.08086953</v>
      </c>
      <c r="Y2890" s="135">
        <f t="shared" si="1321"/>
        <v>0</v>
      </c>
      <c r="Z2890" s="148" t="str">
        <f t="shared" si="1304"/>
        <v>A+J=</v>
      </c>
      <c r="AA2890" s="140">
        <f t="shared" si="1305"/>
        <v>46954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4"/>
      <c r="DX2890" s="1"/>
      <c r="DY2890" s="1"/>
      <c r="DZ2890" s="1"/>
      <c r="EA2890" s="1"/>
      <c r="EB2890" s="1"/>
      <c r="EC2890" s="1"/>
    </row>
    <row r="2891" spans="1:133" ht="15" x14ac:dyDescent="0.2">
      <c r="A2891" s="134">
        <f t="shared" ref="A2891:A2954" si="1323">(A2890+1)</f>
        <v>46944</v>
      </c>
      <c r="B2891" s="135">
        <f t="shared" si="1309"/>
        <v>257.67338271</v>
      </c>
      <c r="C2891" s="220">
        <f t="shared" si="1322"/>
        <v>151.34703331534433</v>
      </c>
      <c r="D2891" s="136">
        <f t="shared" si="1310"/>
        <v>6997.15</v>
      </c>
      <c r="E2891" s="137">
        <f t="shared" si="1306"/>
        <v>7036.33</v>
      </c>
      <c r="F2891" s="138">
        <f t="shared" si="1307"/>
        <v>46893</v>
      </c>
      <c r="G2891" s="139">
        <f t="shared" si="1311"/>
        <v>5.5994226220676957E-3</v>
      </c>
      <c r="H2891" s="140">
        <f t="shared" si="1302"/>
        <v>46954</v>
      </c>
      <c r="I2891" s="140">
        <f t="shared" si="1312"/>
        <v>46954</v>
      </c>
      <c r="J2891" s="141">
        <f t="shared" ref="J2891:J2954" si="1324">IF(I2891=I2890,J2890,NETWORKDAYS(I2890,I2891,$AD$148:$AD$502)-1)</f>
        <v>22</v>
      </c>
      <c r="K2891" s="141">
        <f t="shared" si="1308"/>
        <v>14</v>
      </c>
      <c r="L2891" s="8">
        <f t="shared" ref="L2891:L2954" si="1325">IF(E2891&lt;D2891,1,TRUNC((E2891/D2891)^TRUNC((K2891/J2891),9),8))</f>
        <v>1.0035596499999999</v>
      </c>
      <c r="M2891" s="142">
        <f t="shared" si="1313"/>
        <v>1.00559942</v>
      </c>
      <c r="N2891" s="142">
        <f t="shared" si="1314"/>
        <v>1.6893781734525932</v>
      </c>
      <c r="O2891" s="135">
        <f t="shared" si="1315"/>
        <v>1.6953917599999999</v>
      </c>
      <c r="P2891" s="135">
        <f t="shared" si="1316"/>
        <v>256.59251318000003</v>
      </c>
      <c r="Q2891" s="190">
        <f t="shared" si="1303"/>
        <v>0</v>
      </c>
      <c r="R2891" s="191">
        <f t="shared" ref="R2891:R2954" si="1326">IF(Q2891&gt;0,VLOOKUP($A2891,$AD$10:$AI$140,6),0)</f>
        <v>0</v>
      </c>
      <c r="S2891" s="135">
        <f t="shared" si="1317"/>
        <v>0</v>
      </c>
      <c r="T2891" s="145">
        <f t="shared" ref="T2891:T2954" si="1327">(T2890)</f>
        <v>7.8600000000000003E-2</v>
      </c>
      <c r="U2891" s="143">
        <f t="shared" si="1318"/>
        <v>14</v>
      </c>
      <c r="V2891" s="143">
        <v>252</v>
      </c>
      <c r="W2891" s="142">
        <f t="shared" si="1319"/>
        <v>1.0042123970000001</v>
      </c>
      <c r="X2891" s="135">
        <f t="shared" si="1320"/>
        <v>1.08086953</v>
      </c>
      <c r="Y2891" s="135">
        <f t="shared" si="1321"/>
        <v>0</v>
      </c>
      <c r="Z2891" s="148" t="str">
        <f t="shared" si="1304"/>
        <v>A+J=</v>
      </c>
      <c r="AA2891" s="140">
        <f t="shared" si="1305"/>
        <v>46954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4"/>
      <c r="DX2891" s="1"/>
      <c r="DY2891" s="1"/>
      <c r="DZ2891" s="1"/>
      <c r="EA2891" s="1"/>
      <c r="EB2891" s="1"/>
      <c r="EC2891" s="1"/>
    </row>
    <row r="2892" spans="1:133" ht="15" x14ac:dyDescent="0.2">
      <c r="A2892" s="134">
        <f t="shared" si="1323"/>
        <v>46945</v>
      </c>
      <c r="B2892" s="135">
        <f t="shared" si="1309"/>
        <v>257.81618949</v>
      </c>
      <c r="C2892" s="220">
        <f t="shared" si="1322"/>
        <v>151.34703331534433</v>
      </c>
      <c r="D2892" s="136">
        <f t="shared" si="1310"/>
        <v>6997.15</v>
      </c>
      <c r="E2892" s="137">
        <f t="shared" si="1306"/>
        <v>7036.33</v>
      </c>
      <c r="F2892" s="138">
        <f t="shared" si="1307"/>
        <v>46893</v>
      </c>
      <c r="G2892" s="139">
        <f t="shared" si="1311"/>
        <v>5.5994226220676957E-3</v>
      </c>
      <c r="H2892" s="140">
        <f t="shared" ref="H2892:H2955" si="1328">IF(DAY(A2892)=H$9,VLOOKUP(A2892,AH$118:AN$450,4),H2891)</f>
        <v>46954</v>
      </c>
      <c r="I2892" s="140">
        <f t="shared" si="1312"/>
        <v>46954</v>
      </c>
      <c r="J2892" s="141">
        <f t="shared" si="1324"/>
        <v>22</v>
      </c>
      <c r="K2892" s="141">
        <f t="shared" si="1308"/>
        <v>15</v>
      </c>
      <c r="L2892" s="8">
        <f t="shared" si="1325"/>
        <v>1.0038143900000001</v>
      </c>
      <c r="M2892" s="142">
        <f t="shared" si="1313"/>
        <v>1.00559942</v>
      </c>
      <c r="N2892" s="142">
        <f t="shared" si="1314"/>
        <v>1.6893781734525932</v>
      </c>
      <c r="O2892" s="135">
        <f t="shared" si="1315"/>
        <v>1.6958221200000001</v>
      </c>
      <c r="P2892" s="135">
        <f t="shared" si="1316"/>
        <v>256.65764689000002</v>
      </c>
      <c r="Q2892" s="190">
        <f t="shared" ref="Q2892:Q2955" si="1329">IF(VLOOKUP(A2892,AD$10:AK$140,8)=VLOOKUP(A2891,AD$10:AK$140,8),0,VLOOKUP(A2892,AD$10:AK$140,8))</f>
        <v>0</v>
      </c>
      <c r="R2892" s="191">
        <f t="shared" si="1326"/>
        <v>0</v>
      </c>
      <c r="S2892" s="135">
        <f t="shared" si="1317"/>
        <v>0</v>
      </c>
      <c r="T2892" s="145">
        <f t="shared" si="1327"/>
        <v>7.8600000000000003E-2</v>
      </c>
      <c r="U2892" s="143">
        <f t="shared" si="1318"/>
        <v>15</v>
      </c>
      <c r="V2892" s="143">
        <v>252</v>
      </c>
      <c r="W2892" s="142">
        <f t="shared" si="1319"/>
        <v>1.004513961</v>
      </c>
      <c r="X2892" s="135">
        <f t="shared" si="1320"/>
        <v>1.1585426000000001</v>
      </c>
      <c r="Y2892" s="135">
        <f t="shared" si="1321"/>
        <v>0</v>
      </c>
      <c r="Z2892" s="148" t="str">
        <f t="shared" ref="Z2892:Z2955" si="1330">IF($Q2891&gt;0,VLOOKUP($A2891,$AD$10:$AM$140,9),Z2891)</f>
        <v>A+J=</v>
      </c>
      <c r="AA2892" s="140">
        <f t="shared" ref="AA2892:AA2955" si="1331">IF($Q2891&gt;0,VLOOKUP($A2891,$AD$10:$AM$140,10),AA2891)</f>
        <v>46954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4"/>
      <c r="DX2892" s="1"/>
      <c r="DY2892" s="1"/>
      <c r="DZ2892" s="1"/>
      <c r="EA2892" s="1"/>
      <c r="EB2892" s="1"/>
      <c r="EC2892" s="1"/>
    </row>
    <row r="2893" spans="1:133" ht="15" x14ac:dyDescent="0.2">
      <c r="A2893" s="134">
        <f t="shared" si="1323"/>
        <v>46946</v>
      </c>
      <c r="B2893" s="135">
        <f t="shared" si="1309"/>
        <v>257.95907538999995</v>
      </c>
      <c r="C2893" s="220">
        <f t="shared" si="1322"/>
        <v>151.34703331534433</v>
      </c>
      <c r="D2893" s="136">
        <f t="shared" si="1310"/>
        <v>6997.15</v>
      </c>
      <c r="E2893" s="137">
        <f t="shared" si="1306"/>
        <v>7036.33</v>
      </c>
      <c r="F2893" s="138">
        <f t="shared" si="1307"/>
        <v>46893</v>
      </c>
      <c r="G2893" s="139">
        <f t="shared" si="1311"/>
        <v>5.5994226220676957E-3</v>
      </c>
      <c r="H2893" s="140">
        <f t="shared" si="1328"/>
        <v>46954</v>
      </c>
      <c r="I2893" s="140">
        <f t="shared" si="1312"/>
        <v>46954</v>
      </c>
      <c r="J2893" s="141">
        <f t="shared" si="1324"/>
        <v>22</v>
      </c>
      <c r="K2893" s="141">
        <f t="shared" si="1308"/>
        <v>16</v>
      </c>
      <c r="L2893" s="8">
        <f t="shared" si="1325"/>
        <v>1.0040692</v>
      </c>
      <c r="M2893" s="142">
        <f t="shared" si="1313"/>
        <v>1.00559942</v>
      </c>
      <c r="N2893" s="142">
        <f t="shared" si="1314"/>
        <v>1.6893781734525932</v>
      </c>
      <c r="O2893" s="135">
        <f t="shared" si="1315"/>
        <v>1.6962525900000001</v>
      </c>
      <c r="P2893" s="135">
        <f t="shared" si="1316"/>
        <v>256.72279723999998</v>
      </c>
      <c r="Q2893" s="190">
        <f t="shared" si="1329"/>
        <v>0</v>
      </c>
      <c r="R2893" s="191">
        <f t="shared" si="1326"/>
        <v>0</v>
      </c>
      <c r="S2893" s="135">
        <f t="shared" si="1317"/>
        <v>0</v>
      </c>
      <c r="T2893" s="145">
        <f t="shared" si="1327"/>
        <v>7.8600000000000003E-2</v>
      </c>
      <c r="U2893" s="143">
        <f t="shared" si="1318"/>
        <v>16</v>
      </c>
      <c r="V2893" s="143">
        <v>252</v>
      </c>
      <c r="W2893" s="142">
        <f t="shared" si="1319"/>
        <v>1.0048156150000001</v>
      </c>
      <c r="X2893" s="135">
        <f t="shared" si="1320"/>
        <v>1.23627815</v>
      </c>
      <c r="Y2893" s="135">
        <f t="shared" si="1321"/>
        <v>0</v>
      </c>
      <c r="Z2893" s="148" t="str">
        <f t="shared" si="1330"/>
        <v>A+J=</v>
      </c>
      <c r="AA2893" s="140">
        <f t="shared" si="1331"/>
        <v>46954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4"/>
      <c r="DX2893" s="1"/>
      <c r="DY2893" s="1"/>
      <c r="DZ2893" s="1"/>
      <c r="EA2893" s="1"/>
      <c r="EB2893" s="1"/>
      <c r="EC2893" s="1"/>
    </row>
    <row r="2894" spans="1:133" ht="15" x14ac:dyDescent="0.2">
      <c r="A2894" s="134">
        <f t="shared" si="1323"/>
        <v>46947</v>
      </c>
      <c r="B2894" s="135">
        <f t="shared" si="1309"/>
        <v>258.10203918000002</v>
      </c>
      <c r="C2894" s="220">
        <f t="shared" si="1322"/>
        <v>151.34703331534433</v>
      </c>
      <c r="D2894" s="136">
        <f t="shared" si="1310"/>
        <v>6997.15</v>
      </c>
      <c r="E2894" s="137">
        <f t="shared" si="1306"/>
        <v>7036.33</v>
      </c>
      <c r="F2894" s="138">
        <f t="shared" si="1307"/>
        <v>46893</v>
      </c>
      <c r="G2894" s="139">
        <f t="shared" si="1311"/>
        <v>5.5994226220676957E-3</v>
      </c>
      <c r="H2894" s="140">
        <f t="shared" si="1328"/>
        <v>46954</v>
      </c>
      <c r="I2894" s="140">
        <f t="shared" si="1312"/>
        <v>46954</v>
      </c>
      <c r="J2894" s="141">
        <f t="shared" si="1324"/>
        <v>22</v>
      </c>
      <c r="K2894" s="141">
        <f t="shared" si="1308"/>
        <v>17</v>
      </c>
      <c r="L2894" s="8">
        <f t="shared" si="1325"/>
        <v>1.00432407</v>
      </c>
      <c r="M2894" s="142">
        <f t="shared" si="1313"/>
        <v>1.00559942</v>
      </c>
      <c r="N2894" s="142">
        <f t="shared" si="1314"/>
        <v>1.6893781734525932</v>
      </c>
      <c r="O2894" s="135">
        <f t="shared" si="1315"/>
        <v>1.6966831600000001</v>
      </c>
      <c r="P2894" s="135">
        <f t="shared" si="1316"/>
        <v>256.78796274000001</v>
      </c>
      <c r="Q2894" s="190">
        <f t="shared" si="1329"/>
        <v>0</v>
      </c>
      <c r="R2894" s="191">
        <f t="shared" si="1326"/>
        <v>0</v>
      </c>
      <c r="S2894" s="135">
        <f t="shared" si="1317"/>
        <v>0</v>
      </c>
      <c r="T2894" s="145">
        <f t="shared" si="1327"/>
        <v>7.8600000000000003E-2</v>
      </c>
      <c r="U2894" s="143">
        <f t="shared" si="1318"/>
        <v>17</v>
      </c>
      <c r="V2894" s="143">
        <v>252</v>
      </c>
      <c r="W2894" s="142">
        <f t="shared" si="1319"/>
        <v>1.0051173600000001</v>
      </c>
      <c r="X2894" s="135">
        <f t="shared" si="1320"/>
        <v>1.31407644</v>
      </c>
      <c r="Y2894" s="135">
        <f t="shared" si="1321"/>
        <v>0</v>
      </c>
      <c r="Z2894" s="148" t="str">
        <f t="shared" si="1330"/>
        <v>A+J=</v>
      </c>
      <c r="AA2894" s="140">
        <f t="shared" si="1331"/>
        <v>46954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4"/>
      <c r="DX2894" s="1"/>
      <c r="DY2894" s="1"/>
      <c r="DZ2894" s="1"/>
      <c r="EA2894" s="1"/>
      <c r="EB2894" s="1"/>
      <c r="EC2894" s="1"/>
    </row>
    <row r="2895" spans="1:133" ht="15" x14ac:dyDescent="0.2">
      <c r="A2895" s="134">
        <f t="shared" si="1323"/>
        <v>46948</v>
      </c>
      <c r="B2895" s="135">
        <f t="shared" si="1309"/>
        <v>258.24508393000002</v>
      </c>
      <c r="C2895" s="220">
        <f t="shared" si="1322"/>
        <v>151.34703331534433</v>
      </c>
      <c r="D2895" s="136">
        <f t="shared" si="1310"/>
        <v>6997.15</v>
      </c>
      <c r="E2895" s="137">
        <f t="shared" si="1306"/>
        <v>7036.33</v>
      </c>
      <c r="F2895" s="138">
        <f t="shared" si="1307"/>
        <v>46893</v>
      </c>
      <c r="G2895" s="139">
        <f t="shared" si="1311"/>
        <v>5.5994226220676957E-3</v>
      </c>
      <c r="H2895" s="140">
        <f t="shared" si="1328"/>
        <v>46954</v>
      </c>
      <c r="I2895" s="140">
        <f t="shared" si="1312"/>
        <v>46954</v>
      </c>
      <c r="J2895" s="141">
        <f t="shared" si="1324"/>
        <v>22</v>
      </c>
      <c r="K2895" s="141">
        <f t="shared" si="1308"/>
        <v>18</v>
      </c>
      <c r="L2895" s="8">
        <f t="shared" si="1325"/>
        <v>1.00457901</v>
      </c>
      <c r="M2895" s="142">
        <f t="shared" si="1313"/>
        <v>1.00559942</v>
      </c>
      <c r="N2895" s="142">
        <f t="shared" si="1314"/>
        <v>1.6893781734525932</v>
      </c>
      <c r="O2895" s="135">
        <f t="shared" si="1315"/>
        <v>1.69711385</v>
      </c>
      <c r="P2895" s="135">
        <f t="shared" si="1316"/>
        <v>256.85314639000001</v>
      </c>
      <c r="Q2895" s="190">
        <f t="shared" si="1329"/>
        <v>0</v>
      </c>
      <c r="R2895" s="191">
        <f t="shared" si="1326"/>
        <v>0</v>
      </c>
      <c r="S2895" s="135">
        <f t="shared" si="1317"/>
        <v>0</v>
      </c>
      <c r="T2895" s="145">
        <f t="shared" si="1327"/>
        <v>7.8600000000000003E-2</v>
      </c>
      <c r="U2895" s="143">
        <f t="shared" si="1318"/>
        <v>18</v>
      </c>
      <c r="V2895" s="143">
        <v>252</v>
      </c>
      <c r="W2895" s="142">
        <f t="shared" si="1319"/>
        <v>1.0054191960000001</v>
      </c>
      <c r="X2895" s="135">
        <f t="shared" si="1320"/>
        <v>1.39193754</v>
      </c>
      <c r="Y2895" s="135">
        <f t="shared" si="1321"/>
        <v>0</v>
      </c>
      <c r="Z2895" s="148" t="str">
        <f t="shared" si="1330"/>
        <v>A+J=</v>
      </c>
      <c r="AA2895" s="140">
        <f t="shared" si="1331"/>
        <v>46954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4"/>
      <c r="DX2895" s="1"/>
      <c r="DY2895" s="1"/>
      <c r="DZ2895" s="1"/>
      <c r="EA2895" s="1"/>
      <c r="EB2895" s="1"/>
      <c r="EC2895" s="1"/>
    </row>
    <row r="2896" spans="1:133" ht="15" x14ac:dyDescent="0.2">
      <c r="A2896" s="134">
        <f t="shared" si="1323"/>
        <v>46949</v>
      </c>
      <c r="B2896" s="135">
        <f t="shared" si="1309"/>
        <v>258.38820941999995</v>
      </c>
      <c r="C2896" s="220">
        <f t="shared" si="1322"/>
        <v>151.34703331534433</v>
      </c>
      <c r="D2896" s="136">
        <f t="shared" si="1310"/>
        <v>6997.15</v>
      </c>
      <c r="E2896" s="137">
        <f t="shared" si="1306"/>
        <v>7036.33</v>
      </c>
      <c r="F2896" s="138">
        <f t="shared" si="1307"/>
        <v>46893</v>
      </c>
      <c r="G2896" s="139">
        <f t="shared" si="1311"/>
        <v>5.5994226220676957E-3</v>
      </c>
      <c r="H2896" s="140">
        <f t="shared" si="1328"/>
        <v>46954</v>
      </c>
      <c r="I2896" s="140">
        <f t="shared" si="1312"/>
        <v>46954</v>
      </c>
      <c r="J2896" s="141">
        <f t="shared" si="1324"/>
        <v>22</v>
      </c>
      <c r="K2896" s="141">
        <f t="shared" si="1308"/>
        <v>19</v>
      </c>
      <c r="L2896" s="8">
        <f t="shared" si="1325"/>
        <v>1.0048340200000001</v>
      </c>
      <c r="M2896" s="142">
        <f t="shared" si="1313"/>
        <v>1.00559942</v>
      </c>
      <c r="N2896" s="142">
        <f t="shared" si="1314"/>
        <v>1.6893781734525932</v>
      </c>
      <c r="O2896" s="135">
        <f t="shared" si="1315"/>
        <v>1.6975446599999999</v>
      </c>
      <c r="P2896" s="135">
        <f t="shared" si="1316"/>
        <v>256.91834820999998</v>
      </c>
      <c r="Q2896" s="190">
        <f t="shared" si="1329"/>
        <v>0</v>
      </c>
      <c r="R2896" s="191">
        <f t="shared" si="1326"/>
        <v>0</v>
      </c>
      <c r="S2896" s="135">
        <f t="shared" si="1317"/>
        <v>0</v>
      </c>
      <c r="T2896" s="145">
        <f t="shared" si="1327"/>
        <v>7.8600000000000003E-2</v>
      </c>
      <c r="U2896" s="143">
        <f t="shared" si="1318"/>
        <v>19</v>
      </c>
      <c r="V2896" s="143">
        <v>252</v>
      </c>
      <c r="W2896" s="142">
        <f t="shared" si="1319"/>
        <v>1.005721122</v>
      </c>
      <c r="X2896" s="135">
        <f t="shared" si="1320"/>
        <v>1.4698612099999999</v>
      </c>
      <c r="Y2896" s="135">
        <f t="shared" si="1321"/>
        <v>0</v>
      </c>
      <c r="Z2896" s="148" t="str">
        <f t="shared" si="1330"/>
        <v>A+J=</v>
      </c>
      <c r="AA2896" s="140">
        <f t="shared" si="1331"/>
        <v>46954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4"/>
      <c r="DX2896" s="1"/>
      <c r="DY2896" s="1"/>
      <c r="DZ2896" s="1"/>
      <c r="EA2896" s="1"/>
      <c r="EB2896" s="1"/>
      <c r="EC2896" s="1"/>
    </row>
    <row r="2897" spans="1:133" ht="15" x14ac:dyDescent="0.2">
      <c r="A2897" s="134">
        <f t="shared" si="1323"/>
        <v>46950</v>
      </c>
      <c r="B2897" s="135">
        <f t="shared" si="1309"/>
        <v>258.38820941999995</v>
      </c>
      <c r="C2897" s="220">
        <f t="shared" si="1322"/>
        <v>151.34703331534433</v>
      </c>
      <c r="D2897" s="136">
        <f t="shared" si="1310"/>
        <v>6997.15</v>
      </c>
      <c r="E2897" s="137">
        <f t="shared" si="1306"/>
        <v>7036.33</v>
      </c>
      <c r="F2897" s="138">
        <f t="shared" si="1307"/>
        <v>46893</v>
      </c>
      <c r="G2897" s="139">
        <f t="shared" si="1311"/>
        <v>5.5994226220676957E-3</v>
      </c>
      <c r="H2897" s="140">
        <f t="shared" si="1328"/>
        <v>46954</v>
      </c>
      <c r="I2897" s="140">
        <f t="shared" si="1312"/>
        <v>46954</v>
      </c>
      <c r="J2897" s="141">
        <f t="shared" si="1324"/>
        <v>22</v>
      </c>
      <c r="K2897" s="141">
        <f t="shared" si="1308"/>
        <v>19</v>
      </c>
      <c r="L2897" s="8">
        <f t="shared" si="1325"/>
        <v>1.0048340200000001</v>
      </c>
      <c r="M2897" s="142">
        <f t="shared" si="1313"/>
        <v>1.00559942</v>
      </c>
      <c r="N2897" s="142">
        <f t="shared" si="1314"/>
        <v>1.6893781734525932</v>
      </c>
      <c r="O2897" s="135">
        <f t="shared" si="1315"/>
        <v>1.6975446599999999</v>
      </c>
      <c r="P2897" s="135">
        <f t="shared" si="1316"/>
        <v>256.91834820999998</v>
      </c>
      <c r="Q2897" s="190">
        <f t="shared" si="1329"/>
        <v>0</v>
      </c>
      <c r="R2897" s="191">
        <f t="shared" si="1326"/>
        <v>0</v>
      </c>
      <c r="S2897" s="135">
        <f t="shared" si="1317"/>
        <v>0</v>
      </c>
      <c r="T2897" s="145">
        <f t="shared" si="1327"/>
        <v>7.8600000000000003E-2</v>
      </c>
      <c r="U2897" s="143">
        <f t="shared" si="1318"/>
        <v>19</v>
      </c>
      <c r="V2897" s="143">
        <v>252</v>
      </c>
      <c r="W2897" s="142">
        <f t="shared" si="1319"/>
        <v>1.005721122</v>
      </c>
      <c r="X2897" s="135">
        <f t="shared" si="1320"/>
        <v>1.4698612099999999</v>
      </c>
      <c r="Y2897" s="135">
        <f t="shared" si="1321"/>
        <v>0</v>
      </c>
      <c r="Z2897" s="148" t="str">
        <f t="shared" si="1330"/>
        <v>A+J=</v>
      </c>
      <c r="AA2897" s="140">
        <f t="shared" si="1331"/>
        <v>46954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4"/>
      <c r="DX2897" s="1"/>
      <c r="DY2897" s="1"/>
      <c r="DZ2897" s="1"/>
      <c r="EA2897" s="1"/>
      <c r="EB2897" s="1"/>
      <c r="EC2897" s="1"/>
    </row>
    <row r="2898" spans="1:133" ht="15" x14ac:dyDescent="0.2">
      <c r="A2898" s="134">
        <f t="shared" si="1323"/>
        <v>46951</v>
      </c>
      <c r="B2898" s="135">
        <f t="shared" si="1309"/>
        <v>258.38820941999995</v>
      </c>
      <c r="C2898" s="220">
        <f t="shared" si="1322"/>
        <v>151.34703331534433</v>
      </c>
      <c r="D2898" s="136">
        <f t="shared" si="1310"/>
        <v>6997.15</v>
      </c>
      <c r="E2898" s="137">
        <f t="shared" si="1306"/>
        <v>7036.33</v>
      </c>
      <c r="F2898" s="138">
        <f t="shared" si="1307"/>
        <v>46893</v>
      </c>
      <c r="G2898" s="139">
        <f t="shared" si="1311"/>
        <v>5.5994226220676957E-3</v>
      </c>
      <c r="H2898" s="140">
        <f t="shared" si="1328"/>
        <v>46954</v>
      </c>
      <c r="I2898" s="140">
        <f t="shared" si="1312"/>
        <v>46954</v>
      </c>
      <c r="J2898" s="141">
        <f t="shared" si="1324"/>
        <v>22</v>
      </c>
      <c r="K2898" s="141">
        <f t="shared" si="1308"/>
        <v>19</v>
      </c>
      <c r="L2898" s="8">
        <f t="shared" si="1325"/>
        <v>1.0048340200000001</v>
      </c>
      <c r="M2898" s="142">
        <f t="shared" si="1313"/>
        <v>1.00559942</v>
      </c>
      <c r="N2898" s="142">
        <f t="shared" si="1314"/>
        <v>1.6893781734525932</v>
      </c>
      <c r="O2898" s="135">
        <f t="shared" si="1315"/>
        <v>1.6975446599999999</v>
      </c>
      <c r="P2898" s="135">
        <f t="shared" si="1316"/>
        <v>256.91834820999998</v>
      </c>
      <c r="Q2898" s="190">
        <f t="shared" si="1329"/>
        <v>0</v>
      </c>
      <c r="R2898" s="191">
        <f t="shared" si="1326"/>
        <v>0</v>
      </c>
      <c r="S2898" s="135">
        <f t="shared" si="1317"/>
        <v>0</v>
      </c>
      <c r="T2898" s="145">
        <f t="shared" si="1327"/>
        <v>7.8600000000000003E-2</v>
      </c>
      <c r="U2898" s="143">
        <f t="shared" si="1318"/>
        <v>19</v>
      </c>
      <c r="V2898" s="143">
        <v>252</v>
      </c>
      <c r="W2898" s="142">
        <f t="shared" si="1319"/>
        <v>1.005721122</v>
      </c>
      <c r="X2898" s="135">
        <f t="shared" si="1320"/>
        <v>1.4698612099999999</v>
      </c>
      <c r="Y2898" s="135">
        <f t="shared" si="1321"/>
        <v>0</v>
      </c>
      <c r="Z2898" s="148" t="str">
        <f t="shared" si="1330"/>
        <v>A+J=</v>
      </c>
      <c r="AA2898" s="140">
        <f t="shared" si="1331"/>
        <v>46954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4"/>
      <c r="DX2898" s="1"/>
      <c r="DY2898" s="1"/>
      <c r="DZ2898" s="1"/>
      <c r="EA2898" s="1"/>
      <c r="EB2898" s="1"/>
      <c r="EC2898" s="1"/>
    </row>
    <row r="2899" spans="1:133" ht="15" x14ac:dyDescent="0.2">
      <c r="A2899" s="134">
        <f t="shared" si="1323"/>
        <v>46952</v>
      </c>
      <c r="B2899" s="135">
        <f t="shared" si="1309"/>
        <v>258.53141263000003</v>
      </c>
      <c r="C2899" s="220">
        <f t="shared" si="1322"/>
        <v>151.34703331534433</v>
      </c>
      <c r="D2899" s="136">
        <f t="shared" si="1310"/>
        <v>6997.15</v>
      </c>
      <c r="E2899" s="137">
        <f t="shared" si="1306"/>
        <v>7036.33</v>
      </c>
      <c r="F2899" s="138">
        <f t="shared" si="1307"/>
        <v>46893</v>
      </c>
      <c r="G2899" s="139">
        <f t="shared" si="1311"/>
        <v>5.5994226220676957E-3</v>
      </c>
      <c r="H2899" s="140">
        <f t="shared" si="1328"/>
        <v>46954</v>
      </c>
      <c r="I2899" s="140">
        <f t="shared" si="1312"/>
        <v>46954</v>
      </c>
      <c r="J2899" s="141">
        <f t="shared" si="1324"/>
        <v>22</v>
      </c>
      <c r="K2899" s="141">
        <f t="shared" si="1308"/>
        <v>20</v>
      </c>
      <c r="L2899" s="8">
        <f t="shared" si="1325"/>
        <v>1.00508909</v>
      </c>
      <c r="M2899" s="142">
        <f t="shared" si="1313"/>
        <v>1.00559942</v>
      </c>
      <c r="N2899" s="142">
        <f t="shared" si="1314"/>
        <v>1.6893781734525932</v>
      </c>
      <c r="O2899" s="135">
        <f t="shared" si="1315"/>
        <v>1.6979755700000001</v>
      </c>
      <c r="P2899" s="135">
        <f t="shared" si="1316"/>
        <v>256.98356516000001</v>
      </c>
      <c r="Q2899" s="190">
        <f t="shared" si="1329"/>
        <v>0</v>
      </c>
      <c r="R2899" s="191">
        <f t="shared" si="1326"/>
        <v>0</v>
      </c>
      <c r="S2899" s="135">
        <f t="shared" si="1317"/>
        <v>0</v>
      </c>
      <c r="T2899" s="145">
        <f t="shared" si="1327"/>
        <v>7.8600000000000003E-2</v>
      </c>
      <c r="U2899" s="143">
        <f t="shared" si="1318"/>
        <v>20</v>
      </c>
      <c r="V2899" s="143">
        <v>252</v>
      </c>
      <c r="W2899" s="142">
        <f t="shared" si="1319"/>
        <v>1.006023138</v>
      </c>
      <c r="X2899" s="135">
        <f t="shared" si="1320"/>
        <v>1.54784747</v>
      </c>
      <c r="Y2899" s="135">
        <f t="shared" si="1321"/>
        <v>0</v>
      </c>
      <c r="Z2899" s="148" t="str">
        <f t="shared" si="1330"/>
        <v>A+J=</v>
      </c>
      <c r="AA2899" s="140">
        <f t="shared" si="1331"/>
        <v>46954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4"/>
      <c r="DX2899" s="1"/>
      <c r="DY2899" s="1"/>
      <c r="DZ2899" s="1"/>
      <c r="EA2899" s="1"/>
      <c r="EB2899" s="1"/>
      <c r="EC2899" s="1"/>
    </row>
    <row r="2900" spans="1:133" ht="15" x14ac:dyDescent="0.2">
      <c r="A2900" s="134">
        <f t="shared" si="1323"/>
        <v>46953</v>
      </c>
      <c r="B2900" s="135">
        <f t="shared" si="1309"/>
        <v>258.67469411000002</v>
      </c>
      <c r="C2900" s="220">
        <f t="shared" si="1322"/>
        <v>151.34703331534433</v>
      </c>
      <c r="D2900" s="136">
        <f t="shared" si="1310"/>
        <v>6997.15</v>
      </c>
      <c r="E2900" s="137">
        <f t="shared" si="1306"/>
        <v>7036.33</v>
      </c>
      <c r="F2900" s="138">
        <f t="shared" si="1307"/>
        <v>46893</v>
      </c>
      <c r="G2900" s="139">
        <f t="shared" si="1311"/>
        <v>5.5994226220676957E-3</v>
      </c>
      <c r="H2900" s="140">
        <f t="shared" si="1328"/>
        <v>46954</v>
      </c>
      <c r="I2900" s="140">
        <f t="shared" si="1312"/>
        <v>46954</v>
      </c>
      <c r="J2900" s="141">
        <f t="shared" si="1324"/>
        <v>22</v>
      </c>
      <c r="K2900" s="141">
        <f t="shared" si="1308"/>
        <v>21</v>
      </c>
      <c r="L2900" s="8">
        <f t="shared" si="1325"/>
        <v>1.00534422</v>
      </c>
      <c r="M2900" s="142">
        <f t="shared" si="1313"/>
        <v>1.00559942</v>
      </c>
      <c r="N2900" s="142">
        <f t="shared" si="1314"/>
        <v>1.6893781734525932</v>
      </c>
      <c r="O2900" s="135">
        <f t="shared" si="1315"/>
        <v>1.6984065800000001</v>
      </c>
      <c r="P2900" s="135">
        <f t="shared" si="1316"/>
        <v>257.04879724</v>
      </c>
      <c r="Q2900" s="190">
        <f t="shared" si="1329"/>
        <v>0</v>
      </c>
      <c r="R2900" s="191">
        <f t="shared" si="1326"/>
        <v>0</v>
      </c>
      <c r="S2900" s="135">
        <f t="shared" si="1317"/>
        <v>0</v>
      </c>
      <c r="T2900" s="145">
        <f t="shared" si="1327"/>
        <v>7.8600000000000003E-2</v>
      </c>
      <c r="U2900" s="143">
        <f t="shared" si="1318"/>
        <v>21</v>
      </c>
      <c r="V2900" s="143">
        <v>252</v>
      </c>
      <c r="W2900" s="142">
        <f t="shared" si="1319"/>
        <v>1.0063252460000001</v>
      </c>
      <c r="X2900" s="135">
        <f t="shared" si="1320"/>
        <v>1.62589687</v>
      </c>
      <c r="Y2900" s="135">
        <f t="shared" si="1321"/>
        <v>0</v>
      </c>
      <c r="Z2900" s="148" t="str">
        <f t="shared" si="1330"/>
        <v>A+J=</v>
      </c>
      <c r="AA2900" s="140">
        <f t="shared" si="1331"/>
        <v>46954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4"/>
      <c r="DX2900" s="1"/>
      <c r="DY2900" s="1"/>
      <c r="DZ2900" s="1"/>
      <c r="EA2900" s="1"/>
      <c r="EB2900" s="1"/>
      <c r="EC2900" s="1"/>
    </row>
    <row r="2901" spans="1:133" ht="15" x14ac:dyDescent="0.2">
      <c r="A2901" s="134">
        <f t="shared" si="1323"/>
        <v>46954</v>
      </c>
      <c r="B2901" s="135">
        <f t="shared" si="1309"/>
        <v>258.81805644000002</v>
      </c>
      <c r="C2901" s="220">
        <f t="shared" si="1322"/>
        <v>151.34703331534433</v>
      </c>
      <c r="D2901" s="136">
        <f t="shared" si="1310"/>
        <v>6997.15</v>
      </c>
      <c r="E2901" s="137">
        <f t="shared" si="1306"/>
        <v>7036.33</v>
      </c>
      <c r="F2901" s="138">
        <f t="shared" si="1307"/>
        <v>46893</v>
      </c>
      <c r="G2901" s="139">
        <f t="shared" si="1311"/>
        <v>5.5994226220676957E-3</v>
      </c>
      <c r="H2901" s="140">
        <f t="shared" si="1328"/>
        <v>46986</v>
      </c>
      <c r="I2901" s="140">
        <f t="shared" si="1312"/>
        <v>46954</v>
      </c>
      <c r="J2901" s="141">
        <f t="shared" si="1324"/>
        <v>22</v>
      </c>
      <c r="K2901" s="141">
        <f t="shared" si="1308"/>
        <v>22</v>
      </c>
      <c r="L2901" s="8">
        <f t="shared" si="1325"/>
        <v>1.00559942</v>
      </c>
      <c r="M2901" s="142">
        <f t="shared" si="1313"/>
        <v>1.00559942</v>
      </c>
      <c r="N2901" s="142">
        <f t="shared" si="1314"/>
        <v>1.6893781734525932</v>
      </c>
      <c r="O2901" s="135">
        <f t="shared" si="1315"/>
        <v>1.6988377100000001</v>
      </c>
      <c r="P2901" s="135">
        <f t="shared" si="1316"/>
        <v>257.11404749000002</v>
      </c>
      <c r="Q2901" s="190">
        <f t="shared" si="1329"/>
        <v>95</v>
      </c>
      <c r="R2901" s="191">
        <f t="shared" si="1326"/>
        <v>8.0584888110050462E-2</v>
      </c>
      <c r="S2901" s="135">
        <f t="shared" si="1317"/>
        <v>20.71950674</v>
      </c>
      <c r="T2901" s="145">
        <f t="shared" si="1327"/>
        <v>7.8600000000000003E-2</v>
      </c>
      <c r="U2901" s="143">
        <f t="shared" si="1318"/>
        <v>22</v>
      </c>
      <c r="V2901" s="143">
        <v>252</v>
      </c>
      <c r="W2901" s="142">
        <f t="shared" si="1319"/>
        <v>1.006627444</v>
      </c>
      <c r="X2901" s="135">
        <f t="shared" si="1320"/>
        <v>1.70400895</v>
      </c>
      <c r="Y2901" s="135">
        <f t="shared" si="1321"/>
        <v>22.423515689999999</v>
      </c>
      <c r="Z2901" s="148" t="str">
        <f t="shared" si="1330"/>
        <v>A+J=</v>
      </c>
      <c r="AA2901" s="140">
        <f t="shared" si="1331"/>
        <v>46954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4"/>
      <c r="DX2901" s="1"/>
      <c r="DY2901" s="1"/>
      <c r="DZ2901" s="1"/>
      <c r="EA2901" s="1"/>
      <c r="EB2901" s="1"/>
      <c r="EC2901" s="1"/>
    </row>
    <row r="2902" spans="1:133" ht="15" x14ac:dyDescent="0.2">
      <c r="A2902" s="134">
        <f t="shared" si="1323"/>
        <v>46955</v>
      </c>
      <c r="B2902" s="135">
        <f t="shared" si="1309"/>
        <v>236.52555379</v>
      </c>
      <c r="C2902" s="220">
        <f t="shared" si="1322"/>
        <v>139.15074957497458</v>
      </c>
      <c r="D2902" s="136">
        <f t="shared" si="1310"/>
        <v>6997.15</v>
      </c>
      <c r="E2902" s="137">
        <f t="shared" si="1306"/>
        <v>7036.33</v>
      </c>
      <c r="F2902" s="138">
        <f t="shared" si="1307"/>
        <v>46924</v>
      </c>
      <c r="G2902" s="139">
        <f t="shared" si="1311"/>
        <v>5.5994226220676957E-3</v>
      </c>
      <c r="H2902" s="140">
        <f t="shared" si="1328"/>
        <v>46986</v>
      </c>
      <c r="I2902" s="140">
        <f t="shared" si="1312"/>
        <v>46986</v>
      </c>
      <c r="J2902" s="141">
        <f t="shared" si="1324"/>
        <v>22</v>
      </c>
      <c r="K2902" s="141">
        <f t="shared" si="1308"/>
        <v>1</v>
      </c>
      <c r="L2902" s="8">
        <f t="shared" si="1325"/>
        <v>1.0002538400000001</v>
      </c>
      <c r="M2902" s="142">
        <f t="shared" si="1313"/>
        <v>1.00559942</v>
      </c>
      <c r="N2902" s="142">
        <f t="shared" si="1314"/>
        <v>1.6988377113845872</v>
      </c>
      <c r="O2902" s="135">
        <f t="shared" si="1315"/>
        <v>1.6992689400000001</v>
      </c>
      <c r="P2902" s="135">
        <f t="shared" si="1316"/>
        <v>236.45454673</v>
      </c>
      <c r="Q2902" s="190">
        <f t="shared" si="1329"/>
        <v>0</v>
      </c>
      <c r="R2902" s="191">
        <f t="shared" si="1326"/>
        <v>0</v>
      </c>
      <c r="S2902" s="135">
        <f t="shared" si="1317"/>
        <v>0</v>
      </c>
      <c r="T2902" s="145">
        <f t="shared" si="1327"/>
        <v>7.8600000000000003E-2</v>
      </c>
      <c r="U2902" s="143">
        <f t="shared" si="1318"/>
        <v>1</v>
      </c>
      <c r="V2902" s="143">
        <v>252</v>
      </c>
      <c r="W2902" s="142">
        <f t="shared" si="1319"/>
        <v>1.0003002990000001</v>
      </c>
      <c r="X2902" s="135">
        <f t="shared" si="1320"/>
        <v>7.1007059999999997E-2</v>
      </c>
      <c r="Y2902" s="135">
        <f t="shared" si="1321"/>
        <v>0</v>
      </c>
      <c r="Z2902" s="148" t="str">
        <f t="shared" si="1330"/>
        <v>A+J=</v>
      </c>
      <c r="AA2902" s="140">
        <f t="shared" si="1331"/>
        <v>46986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4"/>
      <c r="DX2902" s="1"/>
      <c r="DY2902" s="1"/>
      <c r="DZ2902" s="1"/>
      <c r="EA2902" s="1"/>
      <c r="EB2902" s="1"/>
      <c r="EC2902" s="1"/>
    </row>
    <row r="2903" spans="1:133" ht="15" x14ac:dyDescent="0.2">
      <c r="A2903" s="134">
        <f t="shared" si="1323"/>
        <v>46956</v>
      </c>
      <c r="B2903" s="135">
        <f t="shared" si="1309"/>
        <v>236.65663784</v>
      </c>
      <c r="C2903" s="220">
        <f t="shared" si="1322"/>
        <v>139.15074957497458</v>
      </c>
      <c r="D2903" s="136">
        <f t="shared" si="1310"/>
        <v>6997.15</v>
      </c>
      <c r="E2903" s="137">
        <f t="shared" si="1306"/>
        <v>7036.33</v>
      </c>
      <c r="F2903" s="138">
        <f t="shared" si="1307"/>
        <v>46924</v>
      </c>
      <c r="G2903" s="139">
        <f t="shared" si="1311"/>
        <v>5.5994226220676957E-3</v>
      </c>
      <c r="H2903" s="140">
        <f t="shared" si="1328"/>
        <v>46986</v>
      </c>
      <c r="I2903" s="140">
        <f t="shared" si="1312"/>
        <v>46986</v>
      </c>
      <c r="J2903" s="141">
        <f t="shared" si="1324"/>
        <v>22</v>
      </c>
      <c r="K2903" s="141">
        <f t="shared" si="1308"/>
        <v>2</v>
      </c>
      <c r="L2903" s="8">
        <f t="shared" si="1325"/>
        <v>1.00050774</v>
      </c>
      <c r="M2903" s="142">
        <f t="shared" si="1313"/>
        <v>1.00559942</v>
      </c>
      <c r="N2903" s="142">
        <f t="shared" si="1314"/>
        <v>1.6988377113845872</v>
      </c>
      <c r="O2903" s="135">
        <f t="shared" si="1315"/>
        <v>1.6997002699999999</v>
      </c>
      <c r="P2903" s="135">
        <f t="shared" si="1316"/>
        <v>236.51456662000001</v>
      </c>
      <c r="Q2903" s="190">
        <f t="shared" si="1329"/>
        <v>0</v>
      </c>
      <c r="R2903" s="191">
        <f t="shared" si="1326"/>
        <v>0</v>
      </c>
      <c r="S2903" s="135">
        <f t="shared" si="1317"/>
        <v>0</v>
      </c>
      <c r="T2903" s="145">
        <f t="shared" si="1327"/>
        <v>7.8600000000000003E-2</v>
      </c>
      <c r="U2903" s="143">
        <f t="shared" si="1318"/>
        <v>2</v>
      </c>
      <c r="V2903" s="143">
        <v>252</v>
      </c>
      <c r="W2903" s="142">
        <f t="shared" si="1319"/>
        <v>1.0006006869999999</v>
      </c>
      <c r="X2903" s="135">
        <f t="shared" si="1320"/>
        <v>0.14207122</v>
      </c>
      <c r="Y2903" s="135">
        <f t="shared" si="1321"/>
        <v>0</v>
      </c>
      <c r="Z2903" s="148" t="str">
        <f t="shared" si="1330"/>
        <v>A+J=</v>
      </c>
      <c r="AA2903" s="140">
        <f t="shared" si="1331"/>
        <v>46986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4"/>
      <c r="DX2903" s="1"/>
      <c r="DY2903" s="1"/>
      <c r="DZ2903" s="1"/>
      <c r="EA2903" s="1"/>
      <c r="EB2903" s="1"/>
      <c r="EC2903" s="1"/>
    </row>
    <row r="2904" spans="1:133" ht="15" x14ac:dyDescent="0.2">
      <c r="A2904" s="134">
        <f t="shared" si="1323"/>
        <v>46957</v>
      </c>
      <c r="B2904" s="135">
        <f t="shared" si="1309"/>
        <v>236.65663784</v>
      </c>
      <c r="C2904" s="220">
        <f t="shared" si="1322"/>
        <v>139.15074957497458</v>
      </c>
      <c r="D2904" s="136">
        <f t="shared" si="1310"/>
        <v>6997.15</v>
      </c>
      <c r="E2904" s="137">
        <f t="shared" si="1306"/>
        <v>7036.33</v>
      </c>
      <c r="F2904" s="138">
        <f t="shared" si="1307"/>
        <v>46924</v>
      </c>
      <c r="G2904" s="139">
        <f t="shared" si="1311"/>
        <v>5.5994226220676957E-3</v>
      </c>
      <c r="H2904" s="140">
        <f t="shared" si="1328"/>
        <v>46986</v>
      </c>
      <c r="I2904" s="140">
        <f t="shared" si="1312"/>
        <v>46986</v>
      </c>
      <c r="J2904" s="141">
        <f t="shared" si="1324"/>
        <v>22</v>
      </c>
      <c r="K2904" s="141">
        <f t="shared" si="1308"/>
        <v>2</v>
      </c>
      <c r="L2904" s="8">
        <f t="shared" si="1325"/>
        <v>1.00050774</v>
      </c>
      <c r="M2904" s="142">
        <f t="shared" si="1313"/>
        <v>1.00559942</v>
      </c>
      <c r="N2904" s="142">
        <f t="shared" si="1314"/>
        <v>1.6988377113845872</v>
      </c>
      <c r="O2904" s="135">
        <f t="shared" si="1315"/>
        <v>1.6997002699999999</v>
      </c>
      <c r="P2904" s="135">
        <f t="shared" si="1316"/>
        <v>236.51456662000001</v>
      </c>
      <c r="Q2904" s="190">
        <f t="shared" si="1329"/>
        <v>0</v>
      </c>
      <c r="R2904" s="191">
        <f t="shared" si="1326"/>
        <v>0</v>
      </c>
      <c r="S2904" s="135">
        <f t="shared" si="1317"/>
        <v>0</v>
      </c>
      <c r="T2904" s="145">
        <f t="shared" si="1327"/>
        <v>7.8600000000000003E-2</v>
      </c>
      <c r="U2904" s="143">
        <f t="shared" si="1318"/>
        <v>2</v>
      </c>
      <c r="V2904" s="143">
        <v>252</v>
      </c>
      <c r="W2904" s="142">
        <f t="shared" si="1319"/>
        <v>1.0006006869999999</v>
      </c>
      <c r="X2904" s="135">
        <f t="shared" si="1320"/>
        <v>0.14207122</v>
      </c>
      <c r="Y2904" s="135">
        <f t="shared" si="1321"/>
        <v>0</v>
      </c>
      <c r="Z2904" s="148" t="str">
        <f t="shared" si="1330"/>
        <v>A+J=</v>
      </c>
      <c r="AA2904" s="140">
        <f t="shared" si="1331"/>
        <v>46986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4"/>
      <c r="DX2904" s="1"/>
      <c r="DY2904" s="1"/>
      <c r="DZ2904" s="1"/>
      <c r="EA2904" s="1"/>
      <c r="EB2904" s="1"/>
      <c r="EC2904" s="1"/>
    </row>
    <row r="2905" spans="1:133" ht="15" x14ac:dyDescent="0.2">
      <c r="A2905" s="134">
        <f t="shared" si="1323"/>
        <v>46958</v>
      </c>
      <c r="B2905" s="135">
        <f t="shared" si="1309"/>
        <v>236.65663784</v>
      </c>
      <c r="C2905" s="220">
        <f t="shared" si="1322"/>
        <v>139.15074957497458</v>
      </c>
      <c r="D2905" s="136">
        <f t="shared" si="1310"/>
        <v>6997.15</v>
      </c>
      <c r="E2905" s="137">
        <f t="shared" si="1306"/>
        <v>7036.33</v>
      </c>
      <c r="F2905" s="138">
        <f t="shared" si="1307"/>
        <v>46924</v>
      </c>
      <c r="G2905" s="139">
        <f t="shared" si="1311"/>
        <v>5.5994226220676957E-3</v>
      </c>
      <c r="H2905" s="140">
        <f t="shared" si="1328"/>
        <v>46986</v>
      </c>
      <c r="I2905" s="140">
        <f t="shared" si="1312"/>
        <v>46986</v>
      </c>
      <c r="J2905" s="141">
        <f t="shared" si="1324"/>
        <v>22</v>
      </c>
      <c r="K2905" s="141">
        <f t="shared" si="1308"/>
        <v>2</v>
      </c>
      <c r="L2905" s="8">
        <f t="shared" si="1325"/>
        <v>1.00050774</v>
      </c>
      <c r="M2905" s="142">
        <f t="shared" si="1313"/>
        <v>1.00559942</v>
      </c>
      <c r="N2905" s="142">
        <f t="shared" si="1314"/>
        <v>1.6988377113845872</v>
      </c>
      <c r="O2905" s="135">
        <f t="shared" si="1315"/>
        <v>1.6997002699999999</v>
      </c>
      <c r="P2905" s="135">
        <f t="shared" si="1316"/>
        <v>236.51456662000001</v>
      </c>
      <c r="Q2905" s="190">
        <f t="shared" si="1329"/>
        <v>0</v>
      </c>
      <c r="R2905" s="191">
        <f t="shared" si="1326"/>
        <v>0</v>
      </c>
      <c r="S2905" s="135">
        <f t="shared" si="1317"/>
        <v>0</v>
      </c>
      <c r="T2905" s="145">
        <f t="shared" si="1327"/>
        <v>7.8600000000000003E-2</v>
      </c>
      <c r="U2905" s="143">
        <f t="shared" si="1318"/>
        <v>2</v>
      </c>
      <c r="V2905" s="143">
        <v>252</v>
      </c>
      <c r="W2905" s="142">
        <f t="shared" si="1319"/>
        <v>1.0006006869999999</v>
      </c>
      <c r="X2905" s="135">
        <f t="shared" si="1320"/>
        <v>0.14207122</v>
      </c>
      <c r="Y2905" s="135">
        <f t="shared" si="1321"/>
        <v>0</v>
      </c>
      <c r="Z2905" s="148" t="str">
        <f t="shared" si="1330"/>
        <v>A+J=</v>
      </c>
      <c r="AA2905" s="140">
        <f t="shared" si="1331"/>
        <v>46986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4"/>
      <c r="DX2905" s="1"/>
      <c r="DY2905" s="1"/>
      <c r="DZ2905" s="1"/>
      <c r="EA2905" s="1"/>
      <c r="EB2905" s="1"/>
      <c r="EC2905" s="1"/>
    </row>
    <row r="2906" spans="1:133" ht="15" x14ac:dyDescent="0.2">
      <c r="A2906" s="134">
        <f t="shared" si="1323"/>
        <v>46959</v>
      </c>
      <c r="B2906" s="135">
        <f t="shared" si="1309"/>
        <v>236.78779759</v>
      </c>
      <c r="C2906" s="220">
        <f t="shared" si="1322"/>
        <v>139.15074957497458</v>
      </c>
      <c r="D2906" s="136">
        <f t="shared" si="1310"/>
        <v>6997.15</v>
      </c>
      <c r="E2906" s="137">
        <f t="shared" si="1306"/>
        <v>7036.33</v>
      </c>
      <c r="F2906" s="138">
        <f t="shared" si="1307"/>
        <v>46924</v>
      </c>
      <c r="G2906" s="139">
        <f t="shared" si="1311"/>
        <v>5.5994226220676957E-3</v>
      </c>
      <c r="H2906" s="140">
        <f t="shared" si="1328"/>
        <v>46986</v>
      </c>
      <c r="I2906" s="140">
        <f t="shared" si="1312"/>
        <v>46986</v>
      </c>
      <c r="J2906" s="141">
        <f t="shared" si="1324"/>
        <v>22</v>
      </c>
      <c r="K2906" s="141">
        <f t="shared" si="1308"/>
        <v>3</v>
      </c>
      <c r="L2906" s="8">
        <f t="shared" si="1325"/>
        <v>1.0007617099999999</v>
      </c>
      <c r="M2906" s="142">
        <f t="shared" si="1313"/>
        <v>1.00559942</v>
      </c>
      <c r="N2906" s="142">
        <f t="shared" si="1314"/>
        <v>1.6988377113845872</v>
      </c>
      <c r="O2906" s="135">
        <f t="shared" si="1315"/>
        <v>1.7001317300000001</v>
      </c>
      <c r="P2906" s="135">
        <f t="shared" si="1316"/>
        <v>236.57460459999999</v>
      </c>
      <c r="Q2906" s="190">
        <f t="shared" si="1329"/>
        <v>0</v>
      </c>
      <c r="R2906" s="191">
        <f t="shared" si="1326"/>
        <v>0</v>
      </c>
      <c r="S2906" s="135">
        <f t="shared" si="1317"/>
        <v>0</v>
      </c>
      <c r="T2906" s="145">
        <f t="shared" si="1327"/>
        <v>7.8600000000000003E-2</v>
      </c>
      <c r="U2906" s="143">
        <f t="shared" si="1318"/>
        <v>3</v>
      </c>
      <c r="V2906" s="143">
        <v>252</v>
      </c>
      <c r="W2906" s="142">
        <f t="shared" si="1319"/>
        <v>1.000901166</v>
      </c>
      <c r="X2906" s="135">
        <f t="shared" si="1320"/>
        <v>0.21319299</v>
      </c>
      <c r="Y2906" s="135">
        <f t="shared" si="1321"/>
        <v>0</v>
      </c>
      <c r="Z2906" s="148" t="str">
        <f t="shared" si="1330"/>
        <v>A+J=</v>
      </c>
      <c r="AA2906" s="140">
        <f t="shared" si="1331"/>
        <v>46986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4"/>
      <c r="DX2906" s="1"/>
      <c r="DY2906" s="1"/>
      <c r="DZ2906" s="1"/>
      <c r="EA2906" s="1"/>
      <c r="EB2906" s="1"/>
      <c r="EC2906" s="1"/>
    </row>
    <row r="2907" spans="1:133" ht="15" x14ac:dyDescent="0.2">
      <c r="A2907" s="134">
        <f t="shared" si="1323"/>
        <v>46960</v>
      </c>
      <c r="B2907" s="135">
        <f t="shared" si="1309"/>
        <v>236.91903027000001</v>
      </c>
      <c r="C2907" s="220">
        <f t="shared" si="1322"/>
        <v>139.15074957497458</v>
      </c>
      <c r="D2907" s="136">
        <f t="shared" si="1310"/>
        <v>6997.15</v>
      </c>
      <c r="E2907" s="137">
        <f t="shared" si="1306"/>
        <v>7036.33</v>
      </c>
      <c r="F2907" s="138">
        <f t="shared" si="1307"/>
        <v>46924</v>
      </c>
      <c r="G2907" s="139">
        <f t="shared" si="1311"/>
        <v>5.5994226220676957E-3</v>
      </c>
      <c r="H2907" s="140">
        <f t="shared" si="1328"/>
        <v>46986</v>
      </c>
      <c r="I2907" s="140">
        <f t="shared" si="1312"/>
        <v>46986</v>
      </c>
      <c r="J2907" s="141">
        <f t="shared" si="1324"/>
        <v>22</v>
      </c>
      <c r="K2907" s="141">
        <f t="shared" si="1308"/>
        <v>4</v>
      </c>
      <c r="L2907" s="8">
        <f t="shared" si="1325"/>
        <v>1.0010157500000001</v>
      </c>
      <c r="M2907" s="142">
        <f t="shared" si="1313"/>
        <v>1.00559942</v>
      </c>
      <c r="N2907" s="142">
        <f t="shared" si="1314"/>
        <v>1.6988377113845872</v>
      </c>
      <c r="O2907" s="135">
        <f t="shared" si="1315"/>
        <v>1.7005633</v>
      </c>
      <c r="P2907" s="135">
        <f t="shared" si="1316"/>
        <v>236.63465789</v>
      </c>
      <c r="Q2907" s="190">
        <f t="shared" si="1329"/>
        <v>0</v>
      </c>
      <c r="R2907" s="191">
        <f t="shared" si="1326"/>
        <v>0</v>
      </c>
      <c r="S2907" s="135">
        <f t="shared" si="1317"/>
        <v>0</v>
      </c>
      <c r="T2907" s="145">
        <f t="shared" si="1327"/>
        <v>7.8600000000000003E-2</v>
      </c>
      <c r="U2907" s="143">
        <f t="shared" si="1318"/>
        <v>4</v>
      </c>
      <c r="V2907" s="143">
        <v>252</v>
      </c>
      <c r="W2907" s="142">
        <f t="shared" si="1319"/>
        <v>1.0012017360000001</v>
      </c>
      <c r="X2907" s="135">
        <f t="shared" si="1320"/>
        <v>0.28437237999999998</v>
      </c>
      <c r="Y2907" s="135">
        <f t="shared" si="1321"/>
        <v>0</v>
      </c>
      <c r="Z2907" s="148" t="str">
        <f t="shared" si="1330"/>
        <v>A+J=</v>
      </c>
      <c r="AA2907" s="140">
        <f t="shared" si="1331"/>
        <v>46986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4"/>
      <c r="DX2907" s="1"/>
      <c r="DY2907" s="1"/>
      <c r="DZ2907" s="1"/>
      <c r="EA2907" s="1"/>
      <c r="EB2907" s="1"/>
      <c r="EC2907" s="1"/>
    </row>
    <row r="2908" spans="1:133" ht="15" x14ac:dyDescent="0.2">
      <c r="A2908" s="134">
        <f t="shared" si="1323"/>
        <v>46961</v>
      </c>
      <c r="B2908" s="135">
        <f t="shared" si="1309"/>
        <v>237.05033545999999</v>
      </c>
      <c r="C2908" s="220">
        <f t="shared" si="1322"/>
        <v>139.15074957497458</v>
      </c>
      <c r="D2908" s="136">
        <f t="shared" si="1310"/>
        <v>6997.15</v>
      </c>
      <c r="E2908" s="137">
        <f t="shared" si="1306"/>
        <v>7036.33</v>
      </c>
      <c r="F2908" s="138">
        <f t="shared" si="1307"/>
        <v>46924</v>
      </c>
      <c r="G2908" s="139">
        <f t="shared" si="1311"/>
        <v>5.5994226220676957E-3</v>
      </c>
      <c r="H2908" s="140">
        <f t="shared" si="1328"/>
        <v>46986</v>
      </c>
      <c r="I2908" s="140">
        <f t="shared" si="1312"/>
        <v>46986</v>
      </c>
      <c r="J2908" s="141">
        <f t="shared" si="1324"/>
        <v>22</v>
      </c>
      <c r="K2908" s="141">
        <f t="shared" si="1308"/>
        <v>5</v>
      </c>
      <c r="L2908" s="8">
        <f t="shared" si="1325"/>
        <v>1.0012698499999999</v>
      </c>
      <c r="M2908" s="142">
        <f t="shared" si="1313"/>
        <v>1.00559942</v>
      </c>
      <c r="N2908" s="142">
        <f t="shared" si="1314"/>
        <v>1.6988377113845872</v>
      </c>
      <c r="O2908" s="135">
        <f t="shared" si="1315"/>
        <v>1.7009949799999999</v>
      </c>
      <c r="P2908" s="135">
        <f t="shared" si="1316"/>
        <v>236.69472648999999</v>
      </c>
      <c r="Q2908" s="190">
        <f t="shared" si="1329"/>
        <v>0</v>
      </c>
      <c r="R2908" s="191">
        <f t="shared" si="1326"/>
        <v>0</v>
      </c>
      <c r="S2908" s="135">
        <f t="shared" si="1317"/>
        <v>0</v>
      </c>
      <c r="T2908" s="145">
        <f t="shared" si="1327"/>
        <v>7.8600000000000003E-2</v>
      </c>
      <c r="U2908" s="143">
        <f t="shared" si="1318"/>
        <v>5</v>
      </c>
      <c r="V2908" s="143">
        <v>252</v>
      </c>
      <c r="W2908" s="142">
        <f t="shared" si="1319"/>
        <v>1.0015023949999999</v>
      </c>
      <c r="X2908" s="135">
        <f t="shared" si="1320"/>
        <v>0.35560897000000002</v>
      </c>
      <c r="Y2908" s="135">
        <f t="shared" si="1321"/>
        <v>0</v>
      </c>
      <c r="Z2908" s="148" t="str">
        <f t="shared" si="1330"/>
        <v>A+J=</v>
      </c>
      <c r="AA2908" s="140">
        <f t="shared" si="1331"/>
        <v>46986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4"/>
      <c r="DX2908" s="1"/>
      <c r="DY2908" s="1"/>
      <c r="DZ2908" s="1"/>
      <c r="EA2908" s="1"/>
      <c r="EB2908" s="1"/>
      <c r="EC2908" s="1"/>
    </row>
    <row r="2909" spans="1:133" ht="15" x14ac:dyDescent="0.2">
      <c r="A2909" s="134">
        <f t="shared" si="1323"/>
        <v>46962</v>
      </c>
      <c r="B2909" s="135">
        <f t="shared" si="1309"/>
        <v>237.18171083999999</v>
      </c>
      <c r="C2909" s="220">
        <f t="shared" si="1322"/>
        <v>139.15074957497458</v>
      </c>
      <c r="D2909" s="136">
        <f t="shared" si="1310"/>
        <v>6997.15</v>
      </c>
      <c r="E2909" s="137">
        <f t="shared" si="1306"/>
        <v>7036.33</v>
      </c>
      <c r="F2909" s="138">
        <f t="shared" si="1307"/>
        <v>46924</v>
      </c>
      <c r="G2909" s="139">
        <f t="shared" si="1311"/>
        <v>5.5994226220676957E-3</v>
      </c>
      <c r="H2909" s="140">
        <f t="shared" si="1328"/>
        <v>46986</v>
      </c>
      <c r="I2909" s="140">
        <f t="shared" si="1312"/>
        <v>46986</v>
      </c>
      <c r="J2909" s="141">
        <f t="shared" si="1324"/>
        <v>22</v>
      </c>
      <c r="K2909" s="141">
        <f t="shared" si="1308"/>
        <v>6</v>
      </c>
      <c r="L2909" s="8">
        <f t="shared" si="1325"/>
        <v>1.00152401</v>
      </c>
      <c r="M2909" s="142">
        <f t="shared" si="1313"/>
        <v>1.00559942</v>
      </c>
      <c r="N2909" s="142">
        <f t="shared" si="1314"/>
        <v>1.6988377113845872</v>
      </c>
      <c r="O2909" s="135">
        <f t="shared" si="1315"/>
        <v>1.70142675</v>
      </c>
      <c r="P2909" s="135">
        <f t="shared" si="1316"/>
        <v>236.75480759999999</v>
      </c>
      <c r="Q2909" s="190">
        <f t="shared" si="1329"/>
        <v>0</v>
      </c>
      <c r="R2909" s="191">
        <f t="shared" si="1326"/>
        <v>0</v>
      </c>
      <c r="S2909" s="135">
        <f t="shared" si="1317"/>
        <v>0</v>
      </c>
      <c r="T2909" s="145">
        <f t="shared" si="1327"/>
        <v>7.8600000000000003E-2</v>
      </c>
      <c r="U2909" s="143">
        <f t="shared" si="1318"/>
        <v>6</v>
      </c>
      <c r="V2909" s="143">
        <v>252</v>
      </c>
      <c r="W2909" s="142">
        <f t="shared" si="1319"/>
        <v>1.001803145</v>
      </c>
      <c r="X2909" s="135">
        <f t="shared" si="1320"/>
        <v>0.42690324000000002</v>
      </c>
      <c r="Y2909" s="135">
        <f t="shared" si="1321"/>
        <v>0</v>
      </c>
      <c r="Z2909" s="148" t="str">
        <f t="shared" si="1330"/>
        <v>A+J=</v>
      </c>
      <c r="AA2909" s="140">
        <f t="shared" si="1331"/>
        <v>46986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4"/>
      <c r="DX2909" s="1"/>
      <c r="DY2909" s="1"/>
      <c r="DZ2909" s="1"/>
      <c r="EA2909" s="1"/>
      <c r="EB2909" s="1"/>
      <c r="EC2909" s="1"/>
    </row>
    <row r="2910" spans="1:133" ht="15" x14ac:dyDescent="0.2">
      <c r="A2910" s="134">
        <f t="shared" si="1323"/>
        <v>46963</v>
      </c>
      <c r="B2910" s="135">
        <f t="shared" si="1309"/>
        <v>237.31316182</v>
      </c>
      <c r="C2910" s="220">
        <f t="shared" si="1322"/>
        <v>139.15074957497458</v>
      </c>
      <c r="D2910" s="136">
        <f t="shared" si="1310"/>
        <v>6997.15</v>
      </c>
      <c r="E2910" s="137">
        <f t="shared" si="1306"/>
        <v>7036.33</v>
      </c>
      <c r="F2910" s="138">
        <f t="shared" si="1307"/>
        <v>46924</v>
      </c>
      <c r="G2910" s="139">
        <f t="shared" si="1311"/>
        <v>5.5994226220676957E-3</v>
      </c>
      <c r="H2910" s="140">
        <f t="shared" si="1328"/>
        <v>46986</v>
      </c>
      <c r="I2910" s="140">
        <f t="shared" si="1312"/>
        <v>46986</v>
      </c>
      <c r="J2910" s="141">
        <f t="shared" si="1324"/>
        <v>22</v>
      </c>
      <c r="K2910" s="141">
        <f t="shared" si="1308"/>
        <v>7</v>
      </c>
      <c r="L2910" s="8">
        <f t="shared" si="1325"/>
        <v>1.0017782399999999</v>
      </c>
      <c r="M2910" s="142">
        <f t="shared" si="1313"/>
        <v>1.00559942</v>
      </c>
      <c r="N2910" s="142">
        <f t="shared" si="1314"/>
        <v>1.6988377113845872</v>
      </c>
      <c r="O2910" s="135">
        <f t="shared" si="1315"/>
        <v>1.7018586499999999</v>
      </c>
      <c r="P2910" s="135">
        <f t="shared" si="1316"/>
        <v>236.81490681</v>
      </c>
      <c r="Q2910" s="190">
        <f t="shared" si="1329"/>
        <v>0</v>
      </c>
      <c r="R2910" s="191">
        <f t="shared" si="1326"/>
        <v>0</v>
      </c>
      <c r="S2910" s="135">
        <f t="shared" si="1317"/>
        <v>0</v>
      </c>
      <c r="T2910" s="145">
        <f t="shared" si="1327"/>
        <v>7.8600000000000003E-2</v>
      </c>
      <c r="U2910" s="143">
        <f t="shared" si="1318"/>
        <v>7</v>
      </c>
      <c r="V2910" s="143">
        <v>252</v>
      </c>
      <c r="W2910" s="142">
        <f t="shared" si="1319"/>
        <v>1.002103985</v>
      </c>
      <c r="X2910" s="135">
        <f t="shared" si="1320"/>
        <v>0.49825501</v>
      </c>
      <c r="Y2910" s="135">
        <f t="shared" si="1321"/>
        <v>0</v>
      </c>
      <c r="Z2910" s="148" t="str">
        <f t="shared" si="1330"/>
        <v>A+J=</v>
      </c>
      <c r="AA2910" s="140">
        <f t="shared" si="1331"/>
        <v>46986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4"/>
      <c r="DX2910" s="1"/>
      <c r="DY2910" s="1"/>
      <c r="DZ2910" s="1"/>
      <c r="EA2910" s="1"/>
      <c r="EB2910" s="1"/>
      <c r="EC2910" s="1"/>
    </row>
    <row r="2911" spans="1:133" ht="15" x14ac:dyDescent="0.2">
      <c r="A2911" s="134">
        <f t="shared" si="1323"/>
        <v>46964</v>
      </c>
      <c r="B2911" s="135">
        <f t="shared" si="1309"/>
        <v>237.31316182</v>
      </c>
      <c r="C2911" s="220">
        <f t="shared" si="1322"/>
        <v>139.15074957497458</v>
      </c>
      <c r="D2911" s="136">
        <f t="shared" si="1310"/>
        <v>6997.15</v>
      </c>
      <c r="E2911" s="137">
        <f t="shared" si="1306"/>
        <v>7036.33</v>
      </c>
      <c r="F2911" s="138">
        <f t="shared" si="1307"/>
        <v>46924</v>
      </c>
      <c r="G2911" s="139">
        <f t="shared" si="1311"/>
        <v>5.5994226220676957E-3</v>
      </c>
      <c r="H2911" s="140">
        <f t="shared" si="1328"/>
        <v>46986</v>
      </c>
      <c r="I2911" s="140">
        <f t="shared" si="1312"/>
        <v>46986</v>
      </c>
      <c r="J2911" s="141">
        <f t="shared" si="1324"/>
        <v>22</v>
      </c>
      <c r="K2911" s="141">
        <f t="shared" si="1308"/>
        <v>7</v>
      </c>
      <c r="L2911" s="8">
        <f t="shared" si="1325"/>
        <v>1.0017782399999999</v>
      </c>
      <c r="M2911" s="142">
        <f t="shared" si="1313"/>
        <v>1.00559942</v>
      </c>
      <c r="N2911" s="142">
        <f t="shared" si="1314"/>
        <v>1.6988377113845872</v>
      </c>
      <c r="O2911" s="135">
        <f t="shared" si="1315"/>
        <v>1.7018586499999999</v>
      </c>
      <c r="P2911" s="135">
        <f t="shared" si="1316"/>
        <v>236.81490681</v>
      </c>
      <c r="Q2911" s="190">
        <f t="shared" si="1329"/>
        <v>0</v>
      </c>
      <c r="R2911" s="191">
        <f t="shared" si="1326"/>
        <v>0</v>
      </c>
      <c r="S2911" s="135">
        <f t="shared" si="1317"/>
        <v>0</v>
      </c>
      <c r="T2911" s="145">
        <f t="shared" si="1327"/>
        <v>7.8600000000000003E-2</v>
      </c>
      <c r="U2911" s="143">
        <f t="shared" si="1318"/>
        <v>7</v>
      </c>
      <c r="V2911" s="143">
        <v>252</v>
      </c>
      <c r="W2911" s="142">
        <f t="shared" si="1319"/>
        <v>1.002103985</v>
      </c>
      <c r="X2911" s="135">
        <f t="shared" si="1320"/>
        <v>0.49825501</v>
      </c>
      <c r="Y2911" s="135">
        <f t="shared" si="1321"/>
        <v>0</v>
      </c>
      <c r="Z2911" s="148" t="str">
        <f t="shared" si="1330"/>
        <v>A+J=</v>
      </c>
      <c r="AA2911" s="140">
        <f t="shared" si="1331"/>
        <v>46986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4"/>
      <c r="DX2911" s="1"/>
      <c r="DY2911" s="1"/>
      <c r="DZ2911" s="1"/>
      <c r="EA2911" s="1"/>
      <c r="EB2911" s="1"/>
      <c r="EC2911" s="1"/>
    </row>
    <row r="2912" spans="1:133" ht="15" x14ac:dyDescent="0.2">
      <c r="A2912" s="134">
        <f t="shared" si="1323"/>
        <v>46965</v>
      </c>
      <c r="B2912" s="135">
        <f t="shared" si="1309"/>
        <v>237.31316182</v>
      </c>
      <c r="C2912" s="220">
        <f t="shared" si="1322"/>
        <v>139.15074957497458</v>
      </c>
      <c r="D2912" s="136">
        <f t="shared" si="1310"/>
        <v>6997.15</v>
      </c>
      <c r="E2912" s="137">
        <f t="shared" si="1306"/>
        <v>7036.33</v>
      </c>
      <c r="F2912" s="138">
        <f t="shared" si="1307"/>
        <v>46924</v>
      </c>
      <c r="G2912" s="139">
        <f t="shared" si="1311"/>
        <v>5.5994226220676957E-3</v>
      </c>
      <c r="H2912" s="140">
        <f t="shared" si="1328"/>
        <v>46986</v>
      </c>
      <c r="I2912" s="140">
        <f t="shared" si="1312"/>
        <v>46986</v>
      </c>
      <c r="J2912" s="141">
        <f t="shared" si="1324"/>
        <v>22</v>
      </c>
      <c r="K2912" s="141">
        <f t="shared" si="1308"/>
        <v>7</v>
      </c>
      <c r="L2912" s="8">
        <f t="shared" si="1325"/>
        <v>1.0017782399999999</v>
      </c>
      <c r="M2912" s="142">
        <f t="shared" si="1313"/>
        <v>1.00559942</v>
      </c>
      <c r="N2912" s="142">
        <f t="shared" si="1314"/>
        <v>1.6988377113845872</v>
      </c>
      <c r="O2912" s="135">
        <f t="shared" si="1315"/>
        <v>1.7018586499999999</v>
      </c>
      <c r="P2912" s="135">
        <f t="shared" si="1316"/>
        <v>236.81490681</v>
      </c>
      <c r="Q2912" s="190">
        <f t="shared" si="1329"/>
        <v>0</v>
      </c>
      <c r="R2912" s="191">
        <f t="shared" si="1326"/>
        <v>0</v>
      </c>
      <c r="S2912" s="135">
        <f t="shared" si="1317"/>
        <v>0</v>
      </c>
      <c r="T2912" s="145">
        <f t="shared" si="1327"/>
        <v>7.8600000000000003E-2</v>
      </c>
      <c r="U2912" s="143">
        <f t="shared" si="1318"/>
        <v>7</v>
      </c>
      <c r="V2912" s="143">
        <v>252</v>
      </c>
      <c r="W2912" s="142">
        <f t="shared" si="1319"/>
        <v>1.002103985</v>
      </c>
      <c r="X2912" s="135">
        <f t="shared" si="1320"/>
        <v>0.49825501</v>
      </c>
      <c r="Y2912" s="135">
        <f t="shared" si="1321"/>
        <v>0</v>
      </c>
      <c r="Z2912" s="148" t="str">
        <f t="shared" si="1330"/>
        <v>A+J=</v>
      </c>
      <c r="AA2912" s="140">
        <f t="shared" si="1331"/>
        <v>46986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4"/>
      <c r="DX2912" s="1"/>
      <c r="DY2912" s="1"/>
      <c r="DZ2912" s="1"/>
      <c r="EA2912" s="1"/>
      <c r="EB2912" s="1"/>
      <c r="EC2912" s="1"/>
    </row>
    <row r="2913" spans="1:133" ht="15" x14ac:dyDescent="0.2">
      <c r="A2913" s="134">
        <f t="shared" si="1323"/>
        <v>46966</v>
      </c>
      <c r="B2913" s="135">
        <f t="shared" si="1309"/>
        <v>237.44468307</v>
      </c>
      <c r="C2913" s="220">
        <f t="shared" si="1322"/>
        <v>139.15074957497458</v>
      </c>
      <c r="D2913" s="136">
        <f t="shared" si="1310"/>
        <v>6997.15</v>
      </c>
      <c r="E2913" s="137">
        <f t="shared" si="1306"/>
        <v>7036.33</v>
      </c>
      <c r="F2913" s="138">
        <f t="shared" si="1307"/>
        <v>46924</v>
      </c>
      <c r="G2913" s="139">
        <f t="shared" si="1311"/>
        <v>5.5994226220676957E-3</v>
      </c>
      <c r="H2913" s="140">
        <f t="shared" si="1328"/>
        <v>46986</v>
      </c>
      <c r="I2913" s="140">
        <f t="shared" si="1312"/>
        <v>46986</v>
      </c>
      <c r="J2913" s="141">
        <f t="shared" si="1324"/>
        <v>22</v>
      </c>
      <c r="K2913" s="141">
        <f t="shared" si="1308"/>
        <v>8</v>
      </c>
      <c r="L2913" s="8">
        <f t="shared" si="1325"/>
        <v>1.0020325299999999</v>
      </c>
      <c r="M2913" s="142">
        <f t="shared" si="1313"/>
        <v>1.00559942</v>
      </c>
      <c r="N2913" s="142">
        <f t="shared" si="1314"/>
        <v>1.6988377113845872</v>
      </c>
      <c r="O2913" s="135">
        <f t="shared" si="1315"/>
        <v>1.70229064</v>
      </c>
      <c r="P2913" s="135">
        <f t="shared" si="1316"/>
        <v>236.87501854999999</v>
      </c>
      <c r="Q2913" s="190">
        <f t="shared" si="1329"/>
        <v>0</v>
      </c>
      <c r="R2913" s="191">
        <f t="shared" si="1326"/>
        <v>0</v>
      </c>
      <c r="S2913" s="135">
        <f t="shared" si="1317"/>
        <v>0</v>
      </c>
      <c r="T2913" s="145">
        <f t="shared" si="1327"/>
        <v>7.8600000000000003E-2</v>
      </c>
      <c r="U2913" s="143">
        <f t="shared" si="1318"/>
        <v>8</v>
      </c>
      <c r="V2913" s="143">
        <v>252</v>
      </c>
      <c r="W2913" s="142">
        <f t="shared" si="1319"/>
        <v>1.0024049159999999</v>
      </c>
      <c r="X2913" s="135">
        <f t="shared" si="1320"/>
        <v>0.56966452000000001</v>
      </c>
      <c r="Y2913" s="135">
        <f t="shared" si="1321"/>
        <v>0</v>
      </c>
      <c r="Z2913" s="148" t="str">
        <f t="shared" si="1330"/>
        <v>A+J=</v>
      </c>
      <c r="AA2913" s="140">
        <f t="shared" si="1331"/>
        <v>46986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4"/>
      <c r="DX2913" s="1"/>
      <c r="DY2913" s="1"/>
      <c r="DZ2913" s="1"/>
      <c r="EA2913" s="1"/>
      <c r="EB2913" s="1"/>
      <c r="EC2913" s="1"/>
    </row>
    <row r="2914" spans="1:133" ht="15" x14ac:dyDescent="0.2">
      <c r="A2914" s="134">
        <f t="shared" si="1323"/>
        <v>46967</v>
      </c>
      <c r="B2914" s="135">
        <f t="shared" si="1309"/>
        <v>237.57627995000001</v>
      </c>
      <c r="C2914" s="220">
        <f t="shared" si="1322"/>
        <v>139.15074957497458</v>
      </c>
      <c r="D2914" s="136">
        <f t="shared" si="1310"/>
        <v>6997.15</v>
      </c>
      <c r="E2914" s="137">
        <f t="shared" si="1306"/>
        <v>7036.33</v>
      </c>
      <c r="F2914" s="138">
        <f t="shared" si="1307"/>
        <v>46924</v>
      </c>
      <c r="G2914" s="139">
        <f t="shared" si="1311"/>
        <v>5.5994226220676957E-3</v>
      </c>
      <c r="H2914" s="140">
        <f t="shared" si="1328"/>
        <v>46986</v>
      </c>
      <c r="I2914" s="140">
        <f t="shared" si="1312"/>
        <v>46986</v>
      </c>
      <c r="J2914" s="141">
        <f t="shared" si="1324"/>
        <v>22</v>
      </c>
      <c r="K2914" s="141">
        <f t="shared" si="1308"/>
        <v>9</v>
      </c>
      <c r="L2914" s="8">
        <f t="shared" si="1325"/>
        <v>1.0022868899999999</v>
      </c>
      <c r="M2914" s="142">
        <f t="shared" si="1313"/>
        <v>1.00559942</v>
      </c>
      <c r="N2914" s="142">
        <f t="shared" si="1314"/>
        <v>1.6988377113845872</v>
      </c>
      <c r="O2914" s="135">
        <f t="shared" si="1315"/>
        <v>1.7027227599999999</v>
      </c>
      <c r="P2914" s="135">
        <f t="shared" si="1316"/>
        <v>236.93514837000001</v>
      </c>
      <c r="Q2914" s="190">
        <f t="shared" si="1329"/>
        <v>0</v>
      </c>
      <c r="R2914" s="191">
        <f t="shared" si="1326"/>
        <v>0</v>
      </c>
      <c r="S2914" s="135">
        <f t="shared" si="1317"/>
        <v>0</v>
      </c>
      <c r="T2914" s="145">
        <f t="shared" si="1327"/>
        <v>7.8600000000000003E-2</v>
      </c>
      <c r="U2914" s="143">
        <f t="shared" si="1318"/>
        <v>9</v>
      </c>
      <c r="V2914" s="143">
        <v>252</v>
      </c>
      <c r="W2914" s="142">
        <f t="shared" si="1319"/>
        <v>1.002705937</v>
      </c>
      <c r="X2914" s="135">
        <f t="shared" si="1320"/>
        <v>0.64113158000000003</v>
      </c>
      <c r="Y2914" s="135">
        <f t="shared" si="1321"/>
        <v>0</v>
      </c>
      <c r="Z2914" s="148" t="str">
        <f t="shared" si="1330"/>
        <v>A+J=</v>
      </c>
      <c r="AA2914" s="140">
        <f t="shared" si="1331"/>
        <v>46986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4"/>
      <c r="DX2914" s="1"/>
      <c r="DY2914" s="1"/>
      <c r="DZ2914" s="1"/>
      <c r="EA2914" s="1"/>
      <c r="EB2914" s="1"/>
      <c r="EC2914" s="1"/>
    </row>
    <row r="2915" spans="1:133" ht="15" x14ac:dyDescent="0.2">
      <c r="A2915" s="134">
        <f t="shared" si="1323"/>
        <v>46968</v>
      </c>
      <c r="B2915" s="135">
        <f t="shared" si="1309"/>
        <v>237.70794831000001</v>
      </c>
      <c r="C2915" s="220">
        <f t="shared" si="1322"/>
        <v>139.15074957497458</v>
      </c>
      <c r="D2915" s="136">
        <f t="shared" si="1310"/>
        <v>6997.15</v>
      </c>
      <c r="E2915" s="137">
        <f t="shared" si="1306"/>
        <v>7036.33</v>
      </c>
      <c r="F2915" s="138">
        <f t="shared" si="1307"/>
        <v>46924</v>
      </c>
      <c r="G2915" s="139">
        <f t="shared" si="1311"/>
        <v>5.5994226220676957E-3</v>
      </c>
      <c r="H2915" s="140">
        <f t="shared" si="1328"/>
        <v>46986</v>
      </c>
      <c r="I2915" s="140">
        <f t="shared" si="1312"/>
        <v>46986</v>
      </c>
      <c r="J2915" s="141">
        <f t="shared" si="1324"/>
        <v>22</v>
      </c>
      <c r="K2915" s="141">
        <f t="shared" si="1308"/>
        <v>10</v>
      </c>
      <c r="L2915" s="8">
        <f t="shared" si="1325"/>
        <v>1.00254131</v>
      </c>
      <c r="M2915" s="142">
        <f t="shared" si="1313"/>
        <v>1.00559942</v>
      </c>
      <c r="N2915" s="142">
        <f t="shared" si="1314"/>
        <v>1.6988377113845872</v>
      </c>
      <c r="O2915" s="135">
        <f t="shared" si="1315"/>
        <v>1.7031549800000001</v>
      </c>
      <c r="P2915" s="135">
        <f t="shared" si="1316"/>
        <v>236.9952921</v>
      </c>
      <c r="Q2915" s="190">
        <f t="shared" si="1329"/>
        <v>0</v>
      </c>
      <c r="R2915" s="191">
        <f t="shared" si="1326"/>
        <v>0</v>
      </c>
      <c r="S2915" s="135">
        <f t="shared" si="1317"/>
        <v>0</v>
      </c>
      <c r="T2915" s="145">
        <f t="shared" si="1327"/>
        <v>7.8600000000000003E-2</v>
      </c>
      <c r="U2915" s="143">
        <f t="shared" si="1318"/>
        <v>10</v>
      </c>
      <c r="V2915" s="143">
        <v>252</v>
      </c>
      <c r="W2915" s="142">
        <f t="shared" si="1319"/>
        <v>1.003007048</v>
      </c>
      <c r="X2915" s="135">
        <f t="shared" si="1320"/>
        <v>0.71265621000000001</v>
      </c>
      <c r="Y2915" s="135">
        <f t="shared" si="1321"/>
        <v>0</v>
      </c>
      <c r="Z2915" s="148" t="str">
        <f t="shared" si="1330"/>
        <v>A+J=</v>
      </c>
      <c r="AA2915" s="140">
        <f t="shared" si="1331"/>
        <v>46986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4"/>
      <c r="DX2915" s="1"/>
      <c r="DY2915" s="1"/>
      <c r="DZ2915" s="1"/>
      <c r="EA2915" s="1"/>
      <c r="EB2915" s="1"/>
      <c r="EC2915" s="1"/>
    </row>
    <row r="2916" spans="1:133" ht="15" x14ac:dyDescent="0.2">
      <c r="A2916" s="134">
        <f t="shared" si="1323"/>
        <v>46969</v>
      </c>
      <c r="B2916" s="135">
        <f t="shared" si="1309"/>
        <v>237.83969124000001</v>
      </c>
      <c r="C2916" s="220">
        <f t="shared" si="1322"/>
        <v>139.15074957497458</v>
      </c>
      <c r="D2916" s="136">
        <f t="shared" si="1310"/>
        <v>6997.15</v>
      </c>
      <c r="E2916" s="137">
        <f t="shared" si="1306"/>
        <v>7036.33</v>
      </c>
      <c r="F2916" s="138">
        <f t="shared" si="1307"/>
        <v>46924</v>
      </c>
      <c r="G2916" s="139">
        <f t="shared" si="1311"/>
        <v>5.5994226220676957E-3</v>
      </c>
      <c r="H2916" s="140">
        <f t="shared" si="1328"/>
        <v>46986</v>
      </c>
      <c r="I2916" s="140">
        <f t="shared" si="1312"/>
        <v>46986</v>
      </c>
      <c r="J2916" s="141">
        <f t="shared" si="1324"/>
        <v>22</v>
      </c>
      <c r="K2916" s="141">
        <f t="shared" si="1308"/>
        <v>11</v>
      </c>
      <c r="L2916" s="8">
        <f t="shared" si="1325"/>
        <v>1.0027957999999999</v>
      </c>
      <c r="M2916" s="142">
        <f t="shared" si="1313"/>
        <v>1.00559942</v>
      </c>
      <c r="N2916" s="142">
        <f t="shared" si="1314"/>
        <v>1.6988377113845872</v>
      </c>
      <c r="O2916" s="135">
        <f t="shared" si="1315"/>
        <v>1.70358732</v>
      </c>
      <c r="P2916" s="135">
        <f t="shared" si="1316"/>
        <v>237.05545254</v>
      </c>
      <c r="Q2916" s="190">
        <f t="shared" si="1329"/>
        <v>0</v>
      </c>
      <c r="R2916" s="191">
        <f t="shared" si="1326"/>
        <v>0</v>
      </c>
      <c r="S2916" s="135">
        <f t="shared" si="1317"/>
        <v>0</v>
      </c>
      <c r="T2916" s="145">
        <f t="shared" si="1327"/>
        <v>7.8600000000000003E-2</v>
      </c>
      <c r="U2916" s="143">
        <f t="shared" si="1318"/>
        <v>11</v>
      </c>
      <c r="V2916" s="143">
        <v>252</v>
      </c>
      <c r="W2916" s="142">
        <f t="shared" si="1319"/>
        <v>1.0033082499999999</v>
      </c>
      <c r="X2916" s="135">
        <f t="shared" si="1320"/>
        <v>0.78423869999999996</v>
      </c>
      <c r="Y2916" s="135">
        <f t="shared" si="1321"/>
        <v>0</v>
      </c>
      <c r="Z2916" s="148" t="str">
        <f t="shared" si="1330"/>
        <v>A+J=</v>
      </c>
      <c r="AA2916" s="140">
        <f t="shared" si="1331"/>
        <v>46986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4"/>
      <c r="DX2916" s="1"/>
      <c r="DY2916" s="1"/>
      <c r="DZ2916" s="1"/>
      <c r="EA2916" s="1"/>
      <c r="EB2916" s="1"/>
      <c r="EC2916" s="1"/>
    </row>
    <row r="2917" spans="1:133" ht="15" x14ac:dyDescent="0.2">
      <c r="A2917" s="134">
        <f t="shared" si="1323"/>
        <v>46970</v>
      </c>
      <c r="B2917" s="135">
        <f t="shared" si="1309"/>
        <v>237.97150569999999</v>
      </c>
      <c r="C2917" s="220">
        <f t="shared" si="1322"/>
        <v>139.15074957497458</v>
      </c>
      <c r="D2917" s="136">
        <f t="shared" si="1310"/>
        <v>6997.15</v>
      </c>
      <c r="E2917" s="137">
        <f t="shared" si="1306"/>
        <v>7036.33</v>
      </c>
      <c r="F2917" s="138">
        <f t="shared" si="1307"/>
        <v>46924</v>
      </c>
      <c r="G2917" s="139">
        <f t="shared" si="1311"/>
        <v>5.5994226220676957E-3</v>
      </c>
      <c r="H2917" s="140">
        <f t="shared" si="1328"/>
        <v>46986</v>
      </c>
      <c r="I2917" s="140">
        <f t="shared" si="1312"/>
        <v>46986</v>
      </c>
      <c r="J2917" s="141">
        <f t="shared" si="1324"/>
        <v>22</v>
      </c>
      <c r="K2917" s="141">
        <f t="shared" si="1308"/>
        <v>12</v>
      </c>
      <c r="L2917" s="8">
        <f t="shared" si="1325"/>
        <v>1.0030503500000001</v>
      </c>
      <c r="M2917" s="142">
        <f t="shared" si="1313"/>
        <v>1.00559942</v>
      </c>
      <c r="N2917" s="142">
        <f t="shared" si="1314"/>
        <v>1.6988377113845872</v>
      </c>
      <c r="O2917" s="135">
        <f t="shared" si="1315"/>
        <v>1.70401976</v>
      </c>
      <c r="P2917" s="135">
        <f t="shared" si="1316"/>
        <v>237.11562688999999</v>
      </c>
      <c r="Q2917" s="190">
        <f t="shared" si="1329"/>
        <v>0</v>
      </c>
      <c r="R2917" s="191">
        <f t="shared" si="1326"/>
        <v>0</v>
      </c>
      <c r="S2917" s="135">
        <f t="shared" si="1317"/>
        <v>0</v>
      </c>
      <c r="T2917" s="145">
        <f t="shared" si="1327"/>
        <v>7.8600000000000003E-2</v>
      </c>
      <c r="U2917" s="143">
        <f t="shared" si="1318"/>
        <v>12</v>
      </c>
      <c r="V2917" s="143">
        <v>252</v>
      </c>
      <c r="W2917" s="142">
        <f t="shared" si="1319"/>
        <v>1.003609542</v>
      </c>
      <c r="X2917" s="135">
        <f t="shared" si="1320"/>
        <v>0.85587880999999999</v>
      </c>
      <c r="Y2917" s="135">
        <f t="shared" si="1321"/>
        <v>0</v>
      </c>
      <c r="Z2917" s="148" t="str">
        <f t="shared" si="1330"/>
        <v>A+J=</v>
      </c>
      <c r="AA2917" s="140">
        <f t="shared" si="1331"/>
        <v>46986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4"/>
      <c r="DX2917" s="1"/>
      <c r="DY2917" s="1"/>
      <c r="DZ2917" s="1"/>
      <c r="EA2917" s="1"/>
      <c r="EB2917" s="1"/>
      <c r="EC2917" s="1"/>
    </row>
    <row r="2918" spans="1:133" ht="15" x14ac:dyDescent="0.2">
      <c r="A2918" s="134">
        <f t="shared" si="1323"/>
        <v>46971</v>
      </c>
      <c r="B2918" s="135">
        <f t="shared" si="1309"/>
        <v>237.97150569999999</v>
      </c>
      <c r="C2918" s="220">
        <f t="shared" si="1322"/>
        <v>139.15074957497458</v>
      </c>
      <c r="D2918" s="136">
        <f t="shared" si="1310"/>
        <v>6997.15</v>
      </c>
      <c r="E2918" s="137">
        <f t="shared" si="1306"/>
        <v>7036.33</v>
      </c>
      <c r="F2918" s="138">
        <f t="shared" si="1307"/>
        <v>46924</v>
      </c>
      <c r="G2918" s="139">
        <f t="shared" si="1311"/>
        <v>5.5994226220676957E-3</v>
      </c>
      <c r="H2918" s="140">
        <f t="shared" si="1328"/>
        <v>46986</v>
      </c>
      <c r="I2918" s="140">
        <f t="shared" si="1312"/>
        <v>46986</v>
      </c>
      <c r="J2918" s="141">
        <f t="shared" si="1324"/>
        <v>22</v>
      </c>
      <c r="K2918" s="141">
        <f t="shared" si="1308"/>
        <v>12</v>
      </c>
      <c r="L2918" s="8">
        <f t="shared" si="1325"/>
        <v>1.0030503500000001</v>
      </c>
      <c r="M2918" s="142">
        <f t="shared" si="1313"/>
        <v>1.00559942</v>
      </c>
      <c r="N2918" s="142">
        <f t="shared" si="1314"/>
        <v>1.6988377113845872</v>
      </c>
      <c r="O2918" s="135">
        <f t="shared" si="1315"/>
        <v>1.70401976</v>
      </c>
      <c r="P2918" s="135">
        <f t="shared" si="1316"/>
        <v>237.11562688999999</v>
      </c>
      <c r="Q2918" s="190">
        <f t="shared" si="1329"/>
        <v>0</v>
      </c>
      <c r="R2918" s="191">
        <f t="shared" si="1326"/>
        <v>0</v>
      </c>
      <c r="S2918" s="135">
        <f t="shared" si="1317"/>
        <v>0</v>
      </c>
      <c r="T2918" s="145">
        <f t="shared" si="1327"/>
        <v>7.8600000000000003E-2</v>
      </c>
      <c r="U2918" s="143">
        <f t="shared" si="1318"/>
        <v>12</v>
      </c>
      <c r="V2918" s="143">
        <v>252</v>
      </c>
      <c r="W2918" s="142">
        <f t="shared" si="1319"/>
        <v>1.003609542</v>
      </c>
      <c r="X2918" s="135">
        <f t="shared" si="1320"/>
        <v>0.85587880999999999</v>
      </c>
      <c r="Y2918" s="135">
        <f t="shared" si="1321"/>
        <v>0</v>
      </c>
      <c r="Z2918" s="148" t="str">
        <f t="shared" si="1330"/>
        <v>A+J=</v>
      </c>
      <c r="AA2918" s="140">
        <f t="shared" si="1331"/>
        <v>46986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4"/>
      <c r="DX2918" s="1"/>
      <c r="DY2918" s="1"/>
      <c r="DZ2918" s="1"/>
      <c r="EA2918" s="1"/>
      <c r="EB2918" s="1"/>
      <c r="EC2918" s="1"/>
    </row>
    <row r="2919" spans="1:133" ht="15" x14ac:dyDescent="0.2">
      <c r="A2919" s="134">
        <f t="shared" si="1323"/>
        <v>46972</v>
      </c>
      <c r="B2919" s="135">
        <f t="shared" si="1309"/>
        <v>237.97150569999999</v>
      </c>
      <c r="C2919" s="220">
        <f t="shared" si="1322"/>
        <v>139.15074957497458</v>
      </c>
      <c r="D2919" s="136">
        <f t="shared" si="1310"/>
        <v>6997.15</v>
      </c>
      <c r="E2919" s="137">
        <f t="shared" si="1306"/>
        <v>7036.33</v>
      </c>
      <c r="F2919" s="138">
        <f t="shared" si="1307"/>
        <v>46924</v>
      </c>
      <c r="G2919" s="139">
        <f t="shared" si="1311"/>
        <v>5.5994226220676957E-3</v>
      </c>
      <c r="H2919" s="140">
        <f t="shared" si="1328"/>
        <v>46986</v>
      </c>
      <c r="I2919" s="140">
        <f t="shared" si="1312"/>
        <v>46986</v>
      </c>
      <c r="J2919" s="141">
        <f t="shared" si="1324"/>
        <v>22</v>
      </c>
      <c r="K2919" s="141">
        <f t="shared" si="1308"/>
        <v>12</v>
      </c>
      <c r="L2919" s="8">
        <f t="shared" si="1325"/>
        <v>1.0030503500000001</v>
      </c>
      <c r="M2919" s="142">
        <f t="shared" si="1313"/>
        <v>1.00559942</v>
      </c>
      <c r="N2919" s="142">
        <f t="shared" si="1314"/>
        <v>1.6988377113845872</v>
      </c>
      <c r="O2919" s="135">
        <f t="shared" si="1315"/>
        <v>1.70401976</v>
      </c>
      <c r="P2919" s="135">
        <f t="shared" si="1316"/>
        <v>237.11562688999999</v>
      </c>
      <c r="Q2919" s="190">
        <f t="shared" si="1329"/>
        <v>0</v>
      </c>
      <c r="R2919" s="191">
        <f t="shared" si="1326"/>
        <v>0</v>
      </c>
      <c r="S2919" s="135">
        <f t="shared" si="1317"/>
        <v>0</v>
      </c>
      <c r="T2919" s="145">
        <f t="shared" si="1327"/>
        <v>7.8600000000000003E-2</v>
      </c>
      <c r="U2919" s="143">
        <f t="shared" si="1318"/>
        <v>12</v>
      </c>
      <c r="V2919" s="143">
        <v>252</v>
      </c>
      <c r="W2919" s="142">
        <f t="shared" si="1319"/>
        <v>1.003609542</v>
      </c>
      <c r="X2919" s="135">
        <f t="shared" si="1320"/>
        <v>0.85587880999999999</v>
      </c>
      <c r="Y2919" s="135">
        <f t="shared" si="1321"/>
        <v>0</v>
      </c>
      <c r="Z2919" s="148" t="str">
        <f t="shared" si="1330"/>
        <v>A+J=</v>
      </c>
      <c r="AA2919" s="140">
        <f t="shared" si="1331"/>
        <v>46986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4"/>
      <c r="DX2919" s="1"/>
      <c r="DY2919" s="1"/>
      <c r="DZ2919" s="1"/>
      <c r="EA2919" s="1"/>
      <c r="EB2919" s="1"/>
      <c r="EC2919" s="1"/>
    </row>
    <row r="2920" spans="1:133" ht="15" x14ac:dyDescent="0.2">
      <c r="A2920" s="134">
        <f t="shared" si="1323"/>
        <v>46973</v>
      </c>
      <c r="B2920" s="135">
        <f t="shared" si="1309"/>
        <v>238.10339314000001</v>
      </c>
      <c r="C2920" s="220">
        <f t="shared" si="1322"/>
        <v>139.15074957497458</v>
      </c>
      <c r="D2920" s="136">
        <f t="shared" si="1310"/>
        <v>6997.15</v>
      </c>
      <c r="E2920" s="137">
        <f t="shared" si="1306"/>
        <v>7036.33</v>
      </c>
      <c r="F2920" s="138">
        <f t="shared" si="1307"/>
        <v>46924</v>
      </c>
      <c r="G2920" s="139">
        <f t="shared" si="1311"/>
        <v>5.5994226220676957E-3</v>
      </c>
      <c r="H2920" s="140">
        <f t="shared" si="1328"/>
        <v>46986</v>
      </c>
      <c r="I2920" s="140">
        <f t="shared" si="1312"/>
        <v>46986</v>
      </c>
      <c r="J2920" s="141">
        <f t="shared" si="1324"/>
        <v>22</v>
      </c>
      <c r="K2920" s="141">
        <f t="shared" si="1308"/>
        <v>13</v>
      </c>
      <c r="L2920" s="8">
        <f t="shared" si="1325"/>
        <v>1.0033049700000001</v>
      </c>
      <c r="M2920" s="142">
        <f t="shared" si="1313"/>
        <v>1.00559942</v>
      </c>
      <c r="N2920" s="142">
        <f t="shared" si="1314"/>
        <v>1.6988377113845872</v>
      </c>
      <c r="O2920" s="135">
        <f t="shared" si="1315"/>
        <v>1.70445231</v>
      </c>
      <c r="P2920" s="135">
        <f t="shared" si="1316"/>
        <v>237.17581655000001</v>
      </c>
      <c r="Q2920" s="190">
        <f t="shared" si="1329"/>
        <v>0</v>
      </c>
      <c r="R2920" s="191">
        <f t="shared" si="1326"/>
        <v>0</v>
      </c>
      <c r="S2920" s="135">
        <f t="shared" si="1317"/>
        <v>0</v>
      </c>
      <c r="T2920" s="145">
        <f t="shared" si="1327"/>
        <v>7.8600000000000003E-2</v>
      </c>
      <c r="U2920" s="143">
        <f t="shared" si="1318"/>
        <v>13</v>
      </c>
      <c r="V2920" s="143">
        <v>252</v>
      </c>
      <c r="W2920" s="142">
        <f t="shared" si="1319"/>
        <v>1.0039109239999999</v>
      </c>
      <c r="X2920" s="135">
        <f t="shared" si="1320"/>
        <v>0.92757659000000003</v>
      </c>
      <c r="Y2920" s="135">
        <f t="shared" si="1321"/>
        <v>0</v>
      </c>
      <c r="Z2920" s="148" t="str">
        <f t="shared" si="1330"/>
        <v>A+J=</v>
      </c>
      <c r="AA2920" s="140">
        <f t="shared" si="1331"/>
        <v>46986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4"/>
      <c r="DX2920" s="1"/>
      <c r="DY2920" s="1"/>
      <c r="DZ2920" s="1"/>
      <c r="EA2920" s="1"/>
      <c r="EB2920" s="1"/>
      <c r="EC2920" s="1"/>
    </row>
    <row r="2921" spans="1:133" ht="15" x14ac:dyDescent="0.2">
      <c r="A2921" s="134">
        <f t="shared" si="1323"/>
        <v>46974</v>
      </c>
      <c r="B2921" s="135">
        <f t="shared" si="1309"/>
        <v>238.23535380999999</v>
      </c>
      <c r="C2921" s="220">
        <f t="shared" si="1322"/>
        <v>139.15074957497458</v>
      </c>
      <c r="D2921" s="136">
        <f t="shared" si="1310"/>
        <v>6997.15</v>
      </c>
      <c r="E2921" s="137">
        <f t="shared" si="1306"/>
        <v>7036.33</v>
      </c>
      <c r="F2921" s="138">
        <f t="shared" si="1307"/>
        <v>46924</v>
      </c>
      <c r="G2921" s="139">
        <f t="shared" si="1311"/>
        <v>5.5994226220676957E-3</v>
      </c>
      <c r="H2921" s="140">
        <f t="shared" si="1328"/>
        <v>46986</v>
      </c>
      <c r="I2921" s="140">
        <f t="shared" si="1312"/>
        <v>46986</v>
      </c>
      <c r="J2921" s="141">
        <f t="shared" si="1324"/>
        <v>22</v>
      </c>
      <c r="K2921" s="141">
        <f t="shared" si="1308"/>
        <v>14</v>
      </c>
      <c r="L2921" s="8">
        <f t="shared" si="1325"/>
        <v>1.0035596499999999</v>
      </c>
      <c r="M2921" s="142">
        <f t="shared" si="1313"/>
        <v>1.00559942</v>
      </c>
      <c r="N2921" s="142">
        <f t="shared" si="1314"/>
        <v>1.6988377113845872</v>
      </c>
      <c r="O2921" s="135">
        <f t="shared" si="1315"/>
        <v>1.7048849699999999</v>
      </c>
      <c r="P2921" s="135">
        <f t="shared" si="1316"/>
        <v>237.23602151</v>
      </c>
      <c r="Q2921" s="190">
        <f t="shared" si="1329"/>
        <v>0</v>
      </c>
      <c r="R2921" s="191">
        <f t="shared" si="1326"/>
        <v>0</v>
      </c>
      <c r="S2921" s="135">
        <f t="shared" si="1317"/>
        <v>0</v>
      </c>
      <c r="T2921" s="145">
        <f t="shared" si="1327"/>
        <v>7.8600000000000003E-2</v>
      </c>
      <c r="U2921" s="143">
        <f t="shared" si="1318"/>
        <v>14</v>
      </c>
      <c r="V2921" s="143">
        <v>252</v>
      </c>
      <c r="W2921" s="142">
        <f t="shared" si="1319"/>
        <v>1.0042123970000001</v>
      </c>
      <c r="X2921" s="135">
        <f t="shared" si="1320"/>
        <v>0.99933229999999995</v>
      </c>
      <c r="Y2921" s="135">
        <f t="shared" si="1321"/>
        <v>0</v>
      </c>
      <c r="Z2921" s="148" t="str">
        <f t="shared" si="1330"/>
        <v>A+J=</v>
      </c>
      <c r="AA2921" s="140">
        <f t="shared" si="1331"/>
        <v>46986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4"/>
      <c r="DX2921" s="1"/>
      <c r="DY2921" s="1"/>
      <c r="DZ2921" s="1"/>
      <c r="EA2921" s="1"/>
      <c r="EB2921" s="1"/>
      <c r="EC2921" s="1"/>
    </row>
    <row r="2922" spans="1:133" ht="15" x14ac:dyDescent="0.2">
      <c r="A2922" s="134">
        <f t="shared" si="1323"/>
        <v>46975</v>
      </c>
      <c r="B2922" s="135">
        <f t="shared" si="1309"/>
        <v>238.36738776000001</v>
      </c>
      <c r="C2922" s="220">
        <f t="shared" si="1322"/>
        <v>139.15074957497458</v>
      </c>
      <c r="D2922" s="136">
        <f t="shared" si="1310"/>
        <v>6997.15</v>
      </c>
      <c r="E2922" s="137">
        <f t="shared" ref="E2922:E2985" si="1332">IF($K2922=1,VLOOKUP($A2921,$AO$10:$AS$131,4),E2921)</f>
        <v>7036.33</v>
      </c>
      <c r="F2922" s="138">
        <f t="shared" ref="F2922:F2985" si="1333">IF($K2922=1,VLOOKUP($A2921,$AO$10:$AS$131,5),F2921)</f>
        <v>46924</v>
      </c>
      <c r="G2922" s="139">
        <f t="shared" si="1311"/>
        <v>5.5994226220676957E-3</v>
      </c>
      <c r="H2922" s="140">
        <f t="shared" si="1328"/>
        <v>46986</v>
      </c>
      <c r="I2922" s="140">
        <f t="shared" si="1312"/>
        <v>46986</v>
      </c>
      <c r="J2922" s="141">
        <f t="shared" si="1324"/>
        <v>22</v>
      </c>
      <c r="K2922" s="141">
        <f t="shared" si="1308"/>
        <v>15</v>
      </c>
      <c r="L2922" s="8">
        <f t="shared" si="1325"/>
        <v>1.0038143900000001</v>
      </c>
      <c r="M2922" s="142">
        <f t="shared" si="1313"/>
        <v>1.00559942</v>
      </c>
      <c r="N2922" s="142">
        <f t="shared" si="1314"/>
        <v>1.6988377113845872</v>
      </c>
      <c r="O2922" s="135">
        <f t="shared" si="1315"/>
        <v>1.7053177399999999</v>
      </c>
      <c r="P2922" s="135">
        <f t="shared" si="1316"/>
        <v>237.29624178</v>
      </c>
      <c r="Q2922" s="190">
        <f t="shared" si="1329"/>
        <v>0</v>
      </c>
      <c r="R2922" s="191">
        <f t="shared" si="1326"/>
        <v>0</v>
      </c>
      <c r="S2922" s="135">
        <f t="shared" si="1317"/>
        <v>0</v>
      </c>
      <c r="T2922" s="145">
        <f t="shared" si="1327"/>
        <v>7.8600000000000003E-2</v>
      </c>
      <c r="U2922" s="143">
        <f t="shared" si="1318"/>
        <v>15</v>
      </c>
      <c r="V2922" s="143">
        <v>252</v>
      </c>
      <c r="W2922" s="142">
        <f t="shared" si="1319"/>
        <v>1.004513961</v>
      </c>
      <c r="X2922" s="135">
        <f t="shared" si="1320"/>
        <v>1.0711459800000001</v>
      </c>
      <c r="Y2922" s="135">
        <f t="shared" si="1321"/>
        <v>0</v>
      </c>
      <c r="Z2922" s="148" t="str">
        <f t="shared" si="1330"/>
        <v>A+J=</v>
      </c>
      <c r="AA2922" s="140">
        <f t="shared" si="1331"/>
        <v>46986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4"/>
      <c r="DX2922" s="1"/>
      <c r="DY2922" s="1"/>
      <c r="DZ2922" s="1"/>
      <c r="EA2922" s="1"/>
      <c r="EB2922" s="1"/>
      <c r="EC2922" s="1"/>
    </row>
    <row r="2923" spans="1:133" ht="15" x14ac:dyDescent="0.2">
      <c r="A2923" s="134">
        <f t="shared" si="1323"/>
        <v>46976</v>
      </c>
      <c r="B2923" s="135">
        <f t="shared" si="1309"/>
        <v>238.49949477000001</v>
      </c>
      <c r="C2923" s="220">
        <f t="shared" si="1322"/>
        <v>139.15074957497458</v>
      </c>
      <c r="D2923" s="136">
        <f t="shared" si="1310"/>
        <v>6997.15</v>
      </c>
      <c r="E2923" s="137">
        <f t="shared" si="1332"/>
        <v>7036.33</v>
      </c>
      <c r="F2923" s="138">
        <f t="shared" si="1333"/>
        <v>46924</v>
      </c>
      <c r="G2923" s="139">
        <f t="shared" si="1311"/>
        <v>5.5994226220676957E-3</v>
      </c>
      <c r="H2923" s="140">
        <f t="shared" si="1328"/>
        <v>46986</v>
      </c>
      <c r="I2923" s="140">
        <f t="shared" si="1312"/>
        <v>46986</v>
      </c>
      <c r="J2923" s="141">
        <f t="shared" si="1324"/>
        <v>22</v>
      </c>
      <c r="K2923" s="141">
        <f t="shared" si="1308"/>
        <v>16</v>
      </c>
      <c r="L2923" s="8">
        <f t="shared" si="1325"/>
        <v>1.0040692</v>
      </c>
      <c r="M2923" s="142">
        <f t="shared" si="1313"/>
        <v>1.00559942</v>
      </c>
      <c r="N2923" s="142">
        <f t="shared" si="1314"/>
        <v>1.6988377113845872</v>
      </c>
      <c r="O2923" s="135">
        <f t="shared" si="1315"/>
        <v>1.7057506200000001</v>
      </c>
      <c r="P2923" s="135">
        <f t="shared" si="1316"/>
        <v>237.35647736000001</v>
      </c>
      <c r="Q2923" s="190">
        <f t="shared" si="1329"/>
        <v>0</v>
      </c>
      <c r="R2923" s="191">
        <f t="shared" si="1326"/>
        <v>0</v>
      </c>
      <c r="S2923" s="135">
        <f t="shared" si="1317"/>
        <v>0</v>
      </c>
      <c r="T2923" s="145">
        <f t="shared" si="1327"/>
        <v>7.8600000000000003E-2</v>
      </c>
      <c r="U2923" s="143">
        <f t="shared" si="1318"/>
        <v>16</v>
      </c>
      <c r="V2923" s="143">
        <v>252</v>
      </c>
      <c r="W2923" s="142">
        <f t="shared" si="1319"/>
        <v>1.0048156150000001</v>
      </c>
      <c r="X2923" s="135">
        <f t="shared" si="1320"/>
        <v>1.1430174099999999</v>
      </c>
      <c r="Y2923" s="135">
        <f t="shared" si="1321"/>
        <v>0</v>
      </c>
      <c r="Z2923" s="148" t="str">
        <f t="shared" si="1330"/>
        <v>A+J=</v>
      </c>
      <c r="AA2923" s="140">
        <f t="shared" si="1331"/>
        <v>46986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4"/>
      <c r="DX2923" s="1"/>
      <c r="DY2923" s="1"/>
      <c r="DZ2923" s="1"/>
      <c r="EA2923" s="1"/>
      <c r="EB2923" s="1"/>
      <c r="EC2923" s="1"/>
    </row>
    <row r="2924" spans="1:133" ht="15" x14ac:dyDescent="0.2">
      <c r="A2924" s="134">
        <f t="shared" si="1323"/>
        <v>46977</v>
      </c>
      <c r="B2924" s="135">
        <f t="shared" si="1309"/>
        <v>238.63167371</v>
      </c>
      <c r="C2924" s="220">
        <f t="shared" si="1322"/>
        <v>139.15074957497458</v>
      </c>
      <c r="D2924" s="136">
        <f t="shared" si="1310"/>
        <v>6997.15</v>
      </c>
      <c r="E2924" s="137">
        <f t="shared" si="1332"/>
        <v>7036.33</v>
      </c>
      <c r="F2924" s="138">
        <f t="shared" si="1333"/>
        <v>46924</v>
      </c>
      <c r="G2924" s="139">
        <f t="shared" si="1311"/>
        <v>5.5994226220676957E-3</v>
      </c>
      <c r="H2924" s="140">
        <f t="shared" si="1328"/>
        <v>46986</v>
      </c>
      <c r="I2924" s="140">
        <f t="shared" si="1312"/>
        <v>46986</v>
      </c>
      <c r="J2924" s="141">
        <f t="shared" si="1324"/>
        <v>22</v>
      </c>
      <c r="K2924" s="141">
        <f t="shared" si="1308"/>
        <v>17</v>
      </c>
      <c r="L2924" s="8">
        <f t="shared" si="1325"/>
        <v>1.00432407</v>
      </c>
      <c r="M2924" s="142">
        <f t="shared" si="1313"/>
        <v>1.00559942</v>
      </c>
      <c r="N2924" s="142">
        <f t="shared" si="1314"/>
        <v>1.6988377113845872</v>
      </c>
      <c r="O2924" s="135">
        <f t="shared" si="1315"/>
        <v>1.7061835999999999</v>
      </c>
      <c r="P2924" s="135">
        <f t="shared" si="1316"/>
        <v>237.41672685</v>
      </c>
      <c r="Q2924" s="190">
        <f t="shared" si="1329"/>
        <v>0</v>
      </c>
      <c r="R2924" s="191">
        <f t="shared" si="1326"/>
        <v>0</v>
      </c>
      <c r="S2924" s="135">
        <f t="shared" si="1317"/>
        <v>0</v>
      </c>
      <c r="T2924" s="145">
        <f t="shared" si="1327"/>
        <v>7.8600000000000003E-2</v>
      </c>
      <c r="U2924" s="143">
        <f t="shared" si="1318"/>
        <v>17</v>
      </c>
      <c r="V2924" s="143">
        <v>252</v>
      </c>
      <c r="W2924" s="142">
        <f t="shared" si="1319"/>
        <v>1.0051173600000001</v>
      </c>
      <c r="X2924" s="135">
        <f t="shared" si="1320"/>
        <v>1.21494686</v>
      </c>
      <c r="Y2924" s="135">
        <f t="shared" si="1321"/>
        <v>0</v>
      </c>
      <c r="Z2924" s="148" t="str">
        <f t="shared" si="1330"/>
        <v>A+J=</v>
      </c>
      <c r="AA2924" s="140">
        <f t="shared" si="1331"/>
        <v>46986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4"/>
      <c r="DX2924" s="1"/>
      <c r="DY2924" s="1"/>
      <c r="DZ2924" s="1"/>
      <c r="EA2924" s="1"/>
      <c r="EB2924" s="1"/>
      <c r="EC2924" s="1"/>
    </row>
    <row r="2925" spans="1:133" ht="15" x14ac:dyDescent="0.2">
      <c r="A2925" s="134">
        <f t="shared" si="1323"/>
        <v>46978</v>
      </c>
      <c r="B2925" s="135">
        <f t="shared" si="1309"/>
        <v>238.63167371</v>
      </c>
      <c r="C2925" s="220">
        <f t="shared" si="1322"/>
        <v>139.15074957497458</v>
      </c>
      <c r="D2925" s="136">
        <f t="shared" si="1310"/>
        <v>6997.15</v>
      </c>
      <c r="E2925" s="137">
        <f t="shared" si="1332"/>
        <v>7036.33</v>
      </c>
      <c r="F2925" s="138">
        <f t="shared" si="1333"/>
        <v>46924</v>
      </c>
      <c r="G2925" s="139">
        <f t="shared" si="1311"/>
        <v>5.5994226220676957E-3</v>
      </c>
      <c r="H2925" s="140">
        <f t="shared" si="1328"/>
        <v>46986</v>
      </c>
      <c r="I2925" s="140">
        <f t="shared" si="1312"/>
        <v>46986</v>
      </c>
      <c r="J2925" s="141">
        <f t="shared" si="1324"/>
        <v>22</v>
      </c>
      <c r="K2925" s="141">
        <f t="shared" si="1308"/>
        <v>17</v>
      </c>
      <c r="L2925" s="8">
        <f t="shared" si="1325"/>
        <v>1.00432407</v>
      </c>
      <c r="M2925" s="142">
        <f t="shared" si="1313"/>
        <v>1.00559942</v>
      </c>
      <c r="N2925" s="142">
        <f t="shared" si="1314"/>
        <v>1.6988377113845872</v>
      </c>
      <c r="O2925" s="135">
        <f t="shared" si="1315"/>
        <v>1.7061835999999999</v>
      </c>
      <c r="P2925" s="135">
        <f t="shared" si="1316"/>
        <v>237.41672685</v>
      </c>
      <c r="Q2925" s="190">
        <f t="shared" si="1329"/>
        <v>0</v>
      </c>
      <c r="R2925" s="191">
        <f t="shared" si="1326"/>
        <v>0</v>
      </c>
      <c r="S2925" s="135">
        <f t="shared" si="1317"/>
        <v>0</v>
      </c>
      <c r="T2925" s="145">
        <f t="shared" si="1327"/>
        <v>7.8600000000000003E-2</v>
      </c>
      <c r="U2925" s="143">
        <f t="shared" si="1318"/>
        <v>17</v>
      </c>
      <c r="V2925" s="143">
        <v>252</v>
      </c>
      <c r="W2925" s="142">
        <f t="shared" si="1319"/>
        <v>1.0051173600000001</v>
      </c>
      <c r="X2925" s="135">
        <f t="shared" si="1320"/>
        <v>1.21494686</v>
      </c>
      <c r="Y2925" s="135">
        <f t="shared" si="1321"/>
        <v>0</v>
      </c>
      <c r="Z2925" s="148" t="str">
        <f t="shared" si="1330"/>
        <v>A+J=</v>
      </c>
      <c r="AA2925" s="140">
        <f t="shared" si="1331"/>
        <v>46986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4"/>
      <c r="DX2925" s="1"/>
      <c r="DY2925" s="1"/>
      <c r="DZ2925" s="1"/>
      <c r="EA2925" s="1"/>
      <c r="EB2925" s="1"/>
      <c r="EC2925" s="1"/>
    </row>
    <row r="2926" spans="1:133" ht="15" x14ac:dyDescent="0.2">
      <c r="A2926" s="134">
        <f t="shared" si="1323"/>
        <v>46979</v>
      </c>
      <c r="B2926" s="135">
        <f t="shared" si="1309"/>
        <v>238.63167371</v>
      </c>
      <c r="C2926" s="220">
        <f t="shared" si="1322"/>
        <v>139.15074957497458</v>
      </c>
      <c r="D2926" s="136">
        <f t="shared" si="1310"/>
        <v>6997.15</v>
      </c>
      <c r="E2926" s="137">
        <f t="shared" si="1332"/>
        <v>7036.33</v>
      </c>
      <c r="F2926" s="138">
        <f t="shared" si="1333"/>
        <v>46924</v>
      </c>
      <c r="G2926" s="139">
        <f t="shared" si="1311"/>
        <v>5.5994226220676957E-3</v>
      </c>
      <c r="H2926" s="140">
        <f t="shared" si="1328"/>
        <v>46986</v>
      </c>
      <c r="I2926" s="140">
        <f t="shared" si="1312"/>
        <v>46986</v>
      </c>
      <c r="J2926" s="141">
        <f t="shared" si="1324"/>
        <v>22</v>
      </c>
      <c r="K2926" s="141">
        <f t="shared" ref="K2926:K2989" si="1334">(J2926-(NETWORKDAYS(A2926,I2926,AD$148:AD$502)-1))</f>
        <v>17</v>
      </c>
      <c r="L2926" s="8">
        <f t="shared" si="1325"/>
        <v>1.00432407</v>
      </c>
      <c r="M2926" s="142">
        <f t="shared" si="1313"/>
        <v>1.00559942</v>
      </c>
      <c r="N2926" s="142">
        <f t="shared" si="1314"/>
        <v>1.6988377113845872</v>
      </c>
      <c r="O2926" s="135">
        <f t="shared" si="1315"/>
        <v>1.7061835999999999</v>
      </c>
      <c r="P2926" s="135">
        <f t="shared" si="1316"/>
        <v>237.41672685</v>
      </c>
      <c r="Q2926" s="190">
        <f t="shared" si="1329"/>
        <v>0</v>
      </c>
      <c r="R2926" s="191">
        <f t="shared" si="1326"/>
        <v>0</v>
      </c>
      <c r="S2926" s="135">
        <f t="shared" si="1317"/>
        <v>0</v>
      </c>
      <c r="T2926" s="145">
        <f t="shared" si="1327"/>
        <v>7.8600000000000003E-2</v>
      </c>
      <c r="U2926" s="143">
        <f t="shared" si="1318"/>
        <v>17</v>
      </c>
      <c r="V2926" s="143">
        <v>252</v>
      </c>
      <c r="W2926" s="142">
        <f t="shared" si="1319"/>
        <v>1.0051173600000001</v>
      </c>
      <c r="X2926" s="135">
        <f t="shared" si="1320"/>
        <v>1.21494686</v>
      </c>
      <c r="Y2926" s="135">
        <f t="shared" si="1321"/>
        <v>0</v>
      </c>
      <c r="Z2926" s="148" t="str">
        <f t="shared" si="1330"/>
        <v>A+J=</v>
      </c>
      <c r="AA2926" s="140">
        <f t="shared" si="1331"/>
        <v>46986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4"/>
      <c r="DX2926" s="1"/>
      <c r="DY2926" s="1"/>
      <c r="DZ2926" s="1"/>
      <c r="EA2926" s="1"/>
      <c r="EB2926" s="1"/>
      <c r="EC2926" s="1"/>
    </row>
    <row r="2927" spans="1:133" ht="15" x14ac:dyDescent="0.2">
      <c r="A2927" s="134">
        <f t="shared" si="1323"/>
        <v>46980</v>
      </c>
      <c r="B2927" s="135">
        <f t="shared" si="1309"/>
        <v>238.76392741000001</v>
      </c>
      <c r="C2927" s="220">
        <f t="shared" si="1322"/>
        <v>139.15074957497458</v>
      </c>
      <c r="D2927" s="136">
        <f t="shared" si="1310"/>
        <v>6997.15</v>
      </c>
      <c r="E2927" s="137">
        <f t="shared" si="1332"/>
        <v>7036.33</v>
      </c>
      <c r="F2927" s="138">
        <f t="shared" si="1333"/>
        <v>46924</v>
      </c>
      <c r="G2927" s="139">
        <f t="shared" si="1311"/>
        <v>5.5994226220676957E-3</v>
      </c>
      <c r="H2927" s="140">
        <f t="shared" si="1328"/>
        <v>46986</v>
      </c>
      <c r="I2927" s="140">
        <f t="shared" si="1312"/>
        <v>46986</v>
      </c>
      <c r="J2927" s="141">
        <f t="shared" si="1324"/>
        <v>22</v>
      </c>
      <c r="K2927" s="141">
        <f t="shared" si="1334"/>
        <v>18</v>
      </c>
      <c r="L2927" s="8">
        <f t="shared" si="1325"/>
        <v>1.00457901</v>
      </c>
      <c r="M2927" s="142">
        <f t="shared" si="1313"/>
        <v>1.00559942</v>
      </c>
      <c r="N2927" s="142">
        <f t="shared" si="1314"/>
        <v>1.6988377113845872</v>
      </c>
      <c r="O2927" s="135">
        <f t="shared" si="1315"/>
        <v>1.7066167000000001</v>
      </c>
      <c r="P2927" s="135">
        <f t="shared" si="1316"/>
        <v>237.47699304</v>
      </c>
      <c r="Q2927" s="190">
        <f t="shared" si="1329"/>
        <v>0</v>
      </c>
      <c r="R2927" s="191">
        <f t="shared" si="1326"/>
        <v>0</v>
      </c>
      <c r="S2927" s="135">
        <f t="shared" si="1317"/>
        <v>0</v>
      </c>
      <c r="T2927" s="145">
        <f t="shared" si="1327"/>
        <v>7.8600000000000003E-2</v>
      </c>
      <c r="U2927" s="143">
        <f t="shared" si="1318"/>
        <v>18</v>
      </c>
      <c r="V2927" s="143">
        <v>252</v>
      </c>
      <c r="W2927" s="142">
        <f t="shared" si="1319"/>
        <v>1.0054191960000001</v>
      </c>
      <c r="X2927" s="135">
        <f t="shared" si="1320"/>
        <v>1.28693437</v>
      </c>
      <c r="Y2927" s="135">
        <f t="shared" si="1321"/>
        <v>0</v>
      </c>
      <c r="Z2927" s="148" t="str">
        <f t="shared" si="1330"/>
        <v>A+J=</v>
      </c>
      <c r="AA2927" s="140">
        <f t="shared" si="1331"/>
        <v>46986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4"/>
      <c r="DX2927" s="1"/>
      <c r="DY2927" s="1"/>
      <c r="DZ2927" s="1"/>
      <c r="EA2927" s="1"/>
      <c r="EB2927" s="1"/>
      <c r="EC2927" s="1"/>
    </row>
    <row r="2928" spans="1:133" ht="15" x14ac:dyDescent="0.2">
      <c r="A2928" s="134">
        <f t="shared" si="1323"/>
        <v>46981</v>
      </c>
      <c r="B2928" s="135">
        <f t="shared" si="1309"/>
        <v>238.89625565</v>
      </c>
      <c r="C2928" s="220">
        <f t="shared" si="1322"/>
        <v>139.15074957497458</v>
      </c>
      <c r="D2928" s="136">
        <f t="shared" si="1310"/>
        <v>6997.15</v>
      </c>
      <c r="E2928" s="137">
        <f t="shared" si="1332"/>
        <v>7036.33</v>
      </c>
      <c r="F2928" s="138">
        <f t="shared" si="1333"/>
        <v>46924</v>
      </c>
      <c r="G2928" s="139">
        <f t="shared" si="1311"/>
        <v>5.5994226220676957E-3</v>
      </c>
      <c r="H2928" s="140">
        <f t="shared" si="1328"/>
        <v>46986</v>
      </c>
      <c r="I2928" s="140">
        <f t="shared" si="1312"/>
        <v>46986</v>
      </c>
      <c r="J2928" s="141">
        <f t="shared" si="1324"/>
        <v>22</v>
      </c>
      <c r="K2928" s="141">
        <f t="shared" si="1334"/>
        <v>19</v>
      </c>
      <c r="L2928" s="8">
        <f t="shared" si="1325"/>
        <v>1.0048340200000001</v>
      </c>
      <c r="M2928" s="142">
        <f t="shared" si="1313"/>
        <v>1.00559942</v>
      </c>
      <c r="N2928" s="142">
        <f t="shared" si="1314"/>
        <v>1.6988377113845872</v>
      </c>
      <c r="O2928" s="135">
        <f t="shared" si="1315"/>
        <v>1.70704992</v>
      </c>
      <c r="P2928" s="135">
        <f t="shared" si="1316"/>
        <v>237.53727592000001</v>
      </c>
      <c r="Q2928" s="190">
        <f t="shared" si="1329"/>
        <v>0</v>
      </c>
      <c r="R2928" s="191">
        <f t="shared" si="1326"/>
        <v>0</v>
      </c>
      <c r="S2928" s="135">
        <f t="shared" si="1317"/>
        <v>0</v>
      </c>
      <c r="T2928" s="145">
        <f t="shared" si="1327"/>
        <v>7.8600000000000003E-2</v>
      </c>
      <c r="U2928" s="143">
        <f t="shared" si="1318"/>
        <v>19</v>
      </c>
      <c r="V2928" s="143">
        <v>252</v>
      </c>
      <c r="W2928" s="142">
        <f t="shared" si="1319"/>
        <v>1.005721122</v>
      </c>
      <c r="X2928" s="135">
        <f t="shared" si="1320"/>
        <v>1.3589797299999999</v>
      </c>
      <c r="Y2928" s="135">
        <f t="shared" si="1321"/>
        <v>0</v>
      </c>
      <c r="Z2928" s="148" t="str">
        <f t="shared" si="1330"/>
        <v>A+J=</v>
      </c>
      <c r="AA2928" s="140">
        <f t="shared" si="1331"/>
        <v>46986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4"/>
      <c r="DX2928" s="1"/>
      <c r="DY2928" s="1"/>
      <c r="DZ2928" s="1"/>
      <c r="EA2928" s="1"/>
      <c r="EB2928" s="1"/>
      <c r="EC2928" s="1"/>
    </row>
    <row r="2929" spans="1:133" ht="15" x14ac:dyDescent="0.2">
      <c r="A2929" s="134">
        <f t="shared" si="1323"/>
        <v>46982</v>
      </c>
      <c r="B2929" s="135">
        <f t="shared" si="1309"/>
        <v>239.02865568999999</v>
      </c>
      <c r="C2929" s="220">
        <f t="shared" si="1322"/>
        <v>139.15074957497458</v>
      </c>
      <c r="D2929" s="136">
        <f t="shared" si="1310"/>
        <v>6997.15</v>
      </c>
      <c r="E2929" s="137">
        <f t="shared" si="1332"/>
        <v>7036.33</v>
      </c>
      <c r="F2929" s="138">
        <f t="shared" si="1333"/>
        <v>46924</v>
      </c>
      <c r="G2929" s="139">
        <f t="shared" si="1311"/>
        <v>5.5994226220676957E-3</v>
      </c>
      <c r="H2929" s="140">
        <f t="shared" si="1328"/>
        <v>46986</v>
      </c>
      <c r="I2929" s="140">
        <f t="shared" si="1312"/>
        <v>46986</v>
      </c>
      <c r="J2929" s="141">
        <f t="shared" si="1324"/>
        <v>22</v>
      </c>
      <c r="K2929" s="141">
        <f t="shared" si="1334"/>
        <v>20</v>
      </c>
      <c r="L2929" s="8">
        <f t="shared" si="1325"/>
        <v>1.00508909</v>
      </c>
      <c r="M2929" s="142">
        <f t="shared" si="1313"/>
        <v>1.00559942</v>
      </c>
      <c r="N2929" s="142">
        <f t="shared" si="1314"/>
        <v>1.6988377113845872</v>
      </c>
      <c r="O2929" s="135">
        <f t="shared" si="1315"/>
        <v>1.70748324</v>
      </c>
      <c r="P2929" s="135">
        <f t="shared" si="1316"/>
        <v>237.59757273</v>
      </c>
      <c r="Q2929" s="190">
        <f t="shared" si="1329"/>
        <v>0</v>
      </c>
      <c r="R2929" s="191">
        <f t="shared" si="1326"/>
        <v>0</v>
      </c>
      <c r="S2929" s="135">
        <f t="shared" si="1317"/>
        <v>0</v>
      </c>
      <c r="T2929" s="145">
        <f t="shared" si="1327"/>
        <v>7.8600000000000003E-2</v>
      </c>
      <c r="U2929" s="143">
        <f t="shared" si="1318"/>
        <v>20</v>
      </c>
      <c r="V2929" s="143">
        <v>252</v>
      </c>
      <c r="W2929" s="142">
        <f t="shared" si="1319"/>
        <v>1.006023138</v>
      </c>
      <c r="X2929" s="135">
        <f t="shared" si="1320"/>
        <v>1.4310829599999999</v>
      </c>
      <c r="Y2929" s="135">
        <f t="shared" si="1321"/>
        <v>0</v>
      </c>
      <c r="Z2929" s="148" t="str">
        <f t="shared" si="1330"/>
        <v>A+J=</v>
      </c>
      <c r="AA2929" s="140">
        <f t="shared" si="1331"/>
        <v>46986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4"/>
      <c r="DX2929" s="1"/>
      <c r="DY2929" s="1"/>
      <c r="DZ2929" s="1"/>
      <c r="EA2929" s="1"/>
      <c r="EB2929" s="1"/>
      <c r="EC2929" s="1"/>
    </row>
    <row r="2930" spans="1:133" ht="15" x14ac:dyDescent="0.2">
      <c r="A2930" s="134">
        <f t="shared" si="1323"/>
        <v>46983</v>
      </c>
      <c r="B2930" s="135">
        <f t="shared" si="1309"/>
        <v>239.16112942000001</v>
      </c>
      <c r="C2930" s="220">
        <f t="shared" si="1322"/>
        <v>139.15074957497458</v>
      </c>
      <c r="D2930" s="136">
        <f t="shared" si="1310"/>
        <v>6997.15</v>
      </c>
      <c r="E2930" s="137">
        <f t="shared" si="1332"/>
        <v>7036.33</v>
      </c>
      <c r="F2930" s="138">
        <f t="shared" si="1333"/>
        <v>46924</v>
      </c>
      <c r="G2930" s="139">
        <f t="shared" si="1311"/>
        <v>5.5994226220676957E-3</v>
      </c>
      <c r="H2930" s="140">
        <f t="shared" si="1328"/>
        <v>46986</v>
      </c>
      <c r="I2930" s="140">
        <f t="shared" si="1312"/>
        <v>46986</v>
      </c>
      <c r="J2930" s="141">
        <f t="shared" si="1324"/>
        <v>22</v>
      </c>
      <c r="K2930" s="141">
        <f t="shared" si="1334"/>
        <v>21</v>
      </c>
      <c r="L2930" s="8">
        <f t="shared" si="1325"/>
        <v>1.00534422</v>
      </c>
      <c r="M2930" s="142">
        <f t="shared" si="1313"/>
        <v>1.00559942</v>
      </c>
      <c r="N2930" s="142">
        <f t="shared" si="1314"/>
        <v>1.6988377113845872</v>
      </c>
      <c r="O2930" s="135">
        <f t="shared" si="1315"/>
        <v>1.7079166699999999</v>
      </c>
      <c r="P2930" s="135">
        <f t="shared" si="1316"/>
        <v>237.65788484000001</v>
      </c>
      <c r="Q2930" s="190">
        <f t="shared" si="1329"/>
        <v>0</v>
      </c>
      <c r="R2930" s="191">
        <f t="shared" si="1326"/>
        <v>0</v>
      </c>
      <c r="S2930" s="135">
        <f t="shared" si="1317"/>
        <v>0</v>
      </c>
      <c r="T2930" s="145">
        <f t="shared" si="1327"/>
        <v>7.8600000000000003E-2</v>
      </c>
      <c r="U2930" s="143">
        <f t="shared" si="1318"/>
        <v>21</v>
      </c>
      <c r="V2930" s="143">
        <v>252</v>
      </c>
      <c r="W2930" s="142">
        <f t="shared" si="1319"/>
        <v>1.0063252460000001</v>
      </c>
      <c r="X2930" s="135">
        <f t="shared" si="1320"/>
        <v>1.5032445800000001</v>
      </c>
      <c r="Y2930" s="135">
        <f t="shared" si="1321"/>
        <v>0</v>
      </c>
      <c r="Z2930" s="148" t="str">
        <f t="shared" si="1330"/>
        <v>A+J=</v>
      </c>
      <c r="AA2930" s="140">
        <f t="shared" si="1331"/>
        <v>46986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4"/>
      <c r="DX2930" s="1"/>
      <c r="DY2930" s="1"/>
      <c r="DZ2930" s="1"/>
      <c r="EA2930" s="1"/>
      <c r="EB2930" s="1"/>
      <c r="EC2930" s="1"/>
    </row>
    <row r="2931" spans="1:133" ht="15" x14ac:dyDescent="0.2">
      <c r="A2931" s="134">
        <f t="shared" si="1323"/>
        <v>46984</v>
      </c>
      <c r="B2931" s="135">
        <f t="shared" si="1309"/>
        <v>239.29367637999999</v>
      </c>
      <c r="C2931" s="220">
        <f t="shared" si="1322"/>
        <v>139.15074957497458</v>
      </c>
      <c r="D2931" s="136">
        <f t="shared" si="1310"/>
        <v>6997.15</v>
      </c>
      <c r="E2931" s="137">
        <f t="shared" si="1332"/>
        <v>7036.33</v>
      </c>
      <c r="F2931" s="138">
        <f t="shared" si="1333"/>
        <v>46924</v>
      </c>
      <c r="G2931" s="139">
        <f t="shared" si="1311"/>
        <v>5.5994226220676957E-3</v>
      </c>
      <c r="H2931" s="140">
        <f t="shared" si="1328"/>
        <v>46986</v>
      </c>
      <c r="I2931" s="140">
        <f t="shared" si="1312"/>
        <v>46986</v>
      </c>
      <c r="J2931" s="141">
        <f t="shared" si="1324"/>
        <v>22</v>
      </c>
      <c r="K2931" s="141">
        <f t="shared" si="1334"/>
        <v>22</v>
      </c>
      <c r="L2931" s="8">
        <f t="shared" si="1325"/>
        <v>1.00559942</v>
      </c>
      <c r="M2931" s="142">
        <f t="shared" si="1313"/>
        <v>1.00559942</v>
      </c>
      <c r="N2931" s="142">
        <f t="shared" si="1314"/>
        <v>1.6988377113845872</v>
      </c>
      <c r="O2931" s="135">
        <f t="shared" si="1315"/>
        <v>1.7083502100000001</v>
      </c>
      <c r="P2931" s="135">
        <f t="shared" si="1316"/>
        <v>237.71821224999999</v>
      </c>
      <c r="Q2931" s="190">
        <f t="shared" si="1329"/>
        <v>0</v>
      </c>
      <c r="R2931" s="191">
        <f t="shared" si="1326"/>
        <v>0</v>
      </c>
      <c r="S2931" s="135">
        <f t="shared" si="1317"/>
        <v>0</v>
      </c>
      <c r="T2931" s="145">
        <f t="shared" si="1327"/>
        <v>7.8600000000000003E-2</v>
      </c>
      <c r="U2931" s="143">
        <f t="shared" si="1318"/>
        <v>22</v>
      </c>
      <c r="V2931" s="143">
        <v>252</v>
      </c>
      <c r="W2931" s="142">
        <f t="shared" si="1319"/>
        <v>1.006627444</v>
      </c>
      <c r="X2931" s="135">
        <f t="shared" si="1320"/>
        <v>1.5754641300000001</v>
      </c>
      <c r="Y2931" s="135">
        <f t="shared" si="1321"/>
        <v>0</v>
      </c>
      <c r="Z2931" s="148" t="str">
        <f t="shared" si="1330"/>
        <v>A+J=</v>
      </c>
      <c r="AA2931" s="140">
        <f t="shared" si="1331"/>
        <v>46986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4"/>
      <c r="DX2931" s="1"/>
      <c r="DY2931" s="1"/>
      <c r="DZ2931" s="1"/>
      <c r="EA2931" s="1"/>
      <c r="EB2931" s="1"/>
      <c r="EC2931" s="1"/>
    </row>
    <row r="2932" spans="1:133" ht="15" x14ac:dyDescent="0.2">
      <c r="A2932" s="134">
        <f t="shared" si="1323"/>
        <v>46985</v>
      </c>
      <c r="B2932" s="135">
        <f t="shared" si="1309"/>
        <v>239.29367637999999</v>
      </c>
      <c r="C2932" s="220">
        <f t="shared" si="1322"/>
        <v>139.15074957497458</v>
      </c>
      <c r="D2932" s="136">
        <f t="shared" si="1310"/>
        <v>6997.15</v>
      </c>
      <c r="E2932" s="137">
        <f t="shared" si="1332"/>
        <v>7036.33</v>
      </c>
      <c r="F2932" s="138">
        <f t="shared" si="1333"/>
        <v>46924</v>
      </c>
      <c r="G2932" s="139">
        <f t="shared" si="1311"/>
        <v>5.5994226220676957E-3</v>
      </c>
      <c r="H2932" s="140">
        <f t="shared" si="1328"/>
        <v>47016</v>
      </c>
      <c r="I2932" s="140">
        <f t="shared" si="1312"/>
        <v>46986</v>
      </c>
      <c r="J2932" s="141">
        <f t="shared" si="1324"/>
        <v>22</v>
      </c>
      <c r="K2932" s="141">
        <f t="shared" si="1334"/>
        <v>22</v>
      </c>
      <c r="L2932" s="8">
        <f t="shared" si="1325"/>
        <v>1.00559942</v>
      </c>
      <c r="M2932" s="142">
        <f t="shared" si="1313"/>
        <v>1.00559942</v>
      </c>
      <c r="N2932" s="142">
        <f t="shared" si="1314"/>
        <v>1.6988377113845872</v>
      </c>
      <c r="O2932" s="135">
        <f t="shared" si="1315"/>
        <v>1.7083502100000001</v>
      </c>
      <c r="P2932" s="135">
        <f t="shared" si="1316"/>
        <v>237.71821224999999</v>
      </c>
      <c r="Q2932" s="190">
        <f t="shared" si="1329"/>
        <v>0</v>
      </c>
      <c r="R2932" s="191">
        <f t="shared" si="1326"/>
        <v>0</v>
      </c>
      <c r="S2932" s="135">
        <f t="shared" si="1317"/>
        <v>0</v>
      </c>
      <c r="T2932" s="145">
        <f t="shared" si="1327"/>
        <v>7.8600000000000003E-2</v>
      </c>
      <c r="U2932" s="143">
        <f t="shared" si="1318"/>
        <v>22</v>
      </c>
      <c r="V2932" s="143">
        <v>252</v>
      </c>
      <c r="W2932" s="142">
        <f t="shared" si="1319"/>
        <v>1.006627444</v>
      </c>
      <c r="X2932" s="135">
        <f t="shared" si="1320"/>
        <v>1.5754641300000001</v>
      </c>
      <c r="Y2932" s="135">
        <f t="shared" si="1321"/>
        <v>0</v>
      </c>
      <c r="Z2932" s="148" t="str">
        <f t="shared" si="1330"/>
        <v>A+J=</v>
      </c>
      <c r="AA2932" s="140">
        <f t="shared" si="1331"/>
        <v>46986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4"/>
      <c r="DX2932" s="1"/>
      <c r="DY2932" s="1"/>
      <c r="DZ2932" s="1"/>
      <c r="EA2932" s="1"/>
      <c r="EB2932" s="1"/>
      <c r="EC2932" s="1"/>
    </row>
    <row r="2933" spans="1:133" ht="15" x14ac:dyDescent="0.2">
      <c r="A2933" s="134">
        <f t="shared" si="1323"/>
        <v>46986</v>
      </c>
      <c r="B2933" s="135">
        <f t="shared" si="1309"/>
        <v>239.29367637999999</v>
      </c>
      <c r="C2933" s="220">
        <f t="shared" si="1322"/>
        <v>139.15074957497458</v>
      </c>
      <c r="D2933" s="136">
        <f t="shared" si="1310"/>
        <v>6997.15</v>
      </c>
      <c r="E2933" s="137">
        <f t="shared" si="1332"/>
        <v>7036.33</v>
      </c>
      <c r="F2933" s="138">
        <f t="shared" si="1333"/>
        <v>46924</v>
      </c>
      <c r="G2933" s="139">
        <f t="shared" si="1311"/>
        <v>5.5994226220676957E-3</v>
      </c>
      <c r="H2933" s="140">
        <f t="shared" si="1328"/>
        <v>47016</v>
      </c>
      <c r="I2933" s="140">
        <f t="shared" si="1312"/>
        <v>46986</v>
      </c>
      <c r="J2933" s="141">
        <f t="shared" si="1324"/>
        <v>22</v>
      </c>
      <c r="K2933" s="141">
        <f t="shared" si="1334"/>
        <v>22</v>
      </c>
      <c r="L2933" s="8">
        <f t="shared" si="1325"/>
        <v>1.00559942</v>
      </c>
      <c r="M2933" s="142">
        <f t="shared" si="1313"/>
        <v>1.00559942</v>
      </c>
      <c r="N2933" s="142">
        <f t="shared" si="1314"/>
        <v>1.6988377113845872</v>
      </c>
      <c r="O2933" s="135">
        <f t="shared" si="1315"/>
        <v>1.7083502100000001</v>
      </c>
      <c r="P2933" s="135">
        <f t="shared" si="1316"/>
        <v>237.71821224999999</v>
      </c>
      <c r="Q2933" s="190">
        <f t="shared" si="1329"/>
        <v>96</v>
      </c>
      <c r="R2933" s="191">
        <f t="shared" si="1326"/>
        <v>8.8228873860681178E-2</v>
      </c>
      <c r="S2933" s="135">
        <f t="shared" si="1317"/>
        <v>20.97361016</v>
      </c>
      <c r="T2933" s="145">
        <f t="shared" si="1327"/>
        <v>7.8600000000000003E-2</v>
      </c>
      <c r="U2933" s="143">
        <f t="shared" si="1318"/>
        <v>22</v>
      </c>
      <c r="V2933" s="143">
        <v>252</v>
      </c>
      <c r="W2933" s="142">
        <f t="shared" si="1319"/>
        <v>1.006627444</v>
      </c>
      <c r="X2933" s="135">
        <f t="shared" si="1320"/>
        <v>1.5754641300000001</v>
      </c>
      <c r="Y2933" s="135">
        <f t="shared" si="1321"/>
        <v>22.54907429</v>
      </c>
      <c r="Z2933" s="148" t="str">
        <f t="shared" si="1330"/>
        <v>A+J=</v>
      </c>
      <c r="AA2933" s="140">
        <f t="shared" si="1331"/>
        <v>46986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4"/>
      <c r="DX2933" s="1"/>
      <c r="DY2933" s="1"/>
      <c r="DZ2933" s="1"/>
      <c r="EA2933" s="1"/>
      <c r="EB2933" s="1"/>
      <c r="EC2933" s="1"/>
    </row>
    <row r="2934" spans="1:133" ht="15" x14ac:dyDescent="0.2">
      <c r="A2934" s="134">
        <f t="shared" si="1323"/>
        <v>46987</v>
      </c>
      <c r="B2934" s="135">
        <f t="shared" si="1309"/>
        <v>216.86734628000002</v>
      </c>
      <c r="C2934" s="220">
        <f t="shared" si="1322"/>
        <v>126.87363564527278</v>
      </c>
      <c r="D2934" s="136">
        <f t="shared" si="1310"/>
        <v>6997.15</v>
      </c>
      <c r="E2934" s="137">
        <f t="shared" si="1332"/>
        <v>7036.33</v>
      </c>
      <c r="F2934" s="138">
        <f t="shared" si="1333"/>
        <v>46955</v>
      </c>
      <c r="G2934" s="139">
        <f t="shared" si="1311"/>
        <v>5.5994226220676957E-3</v>
      </c>
      <c r="H2934" s="140">
        <f t="shared" si="1328"/>
        <v>47016</v>
      </c>
      <c r="I2934" s="140">
        <f t="shared" si="1312"/>
        <v>47016</v>
      </c>
      <c r="J2934" s="141">
        <f t="shared" si="1324"/>
        <v>21</v>
      </c>
      <c r="K2934" s="141">
        <f t="shared" si="1334"/>
        <v>1</v>
      </c>
      <c r="L2934" s="8">
        <f t="shared" si="1325"/>
        <v>1.0002659300000001</v>
      </c>
      <c r="M2934" s="142">
        <f t="shared" si="1313"/>
        <v>1.00559942</v>
      </c>
      <c r="N2934" s="142">
        <f t="shared" si="1314"/>
        <v>1.7083502172424683</v>
      </c>
      <c r="O2934" s="135">
        <f t="shared" si="1315"/>
        <v>1.70880451</v>
      </c>
      <c r="P2934" s="135">
        <f t="shared" si="1316"/>
        <v>216.80224079000001</v>
      </c>
      <c r="Q2934" s="190">
        <f t="shared" si="1329"/>
        <v>0</v>
      </c>
      <c r="R2934" s="191">
        <f t="shared" si="1326"/>
        <v>0</v>
      </c>
      <c r="S2934" s="135">
        <f t="shared" si="1317"/>
        <v>0</v>
      </c>
      <c r="T2934" s="145">
        <f t="shared" si="1327"/>
        <v>7.8600000000000003E-2</v>
      </c>
      <c r="U2934" s="143">
        <f t="shared" si="1318"/>
        <v>1</v>
      </c>
      <c r="V2934" s="143">
        <v>252</v>
      </c>
      <c r="W2934" s="142">
        <f t="shared" si="1319"/>
        <v>1.0003002990000001</v>
      </c>
      <c r="X2934" s="135">
        <f t="shared" si="1320"/>
        <v>6.5105490000000002E-2</v>
      </c>
      <c r="Y2934" s="135">
        <f t="shared" si="1321"/>
        <v>0</v>
      </c>
      <c r="Z2934" s="148" t="str">
        <f t="shared" si="1330"/>
        <v>A+J=</v>
      </c>
      <c r="AA2934" s="140">
        <f t="shared" si="1331"/>
        <v>47016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4"/>
      <c r="DX2934" s="1"/>
      <c r="DY2934" s="1"/>
      <c r="DZ2934" s="1"/>
      <c r="EA2934" s="1"/>
      <c r="EB2934" s="1"/>
      <c r="EC2934" s="1"/>
    </row>
    <row r="2935" spans="1:133" ht="15" x14ac:dyDescent="0.2">
      <c r="A2935" s="134">
        <f t="shared" si="1323"/>
        <v>46988</v>
      </c>
      <c r="B2935" s="135">
        <f t="shared" si="1309"/>
        <v>216.99015961000001</v>
      </c>
      <c r="C2935" s="220">
        <f t="shared" si="1322"/>
        <v>126.87363564527278</v>
      </c>
      <c r="D2935" s="136">
        <f t="shared" si="1310"/>
        <v>6997.15</v>
      </c>
      <c r="E2935" s="137">
        <f t="shared" si="1332"/>
        <v>7036.33</v>
      </c>
      <c r="F2935" s="138">
        <f t="shared" si="1333"/>
        <v>46955</v>
      </c>
      <c r="G2935" s="139">
        <f t="shared" si="1311"/>
        <v>5.5994226220676957E-3</v>
      </c>
      <c r="H2935" s="140">
        <f t="shared" si="1328"/>
        <v>47016</v>
      </c>
      <c r="I2935" s="140">
        <f t="shared" si="1312"/>
        <v>47016</v>
      </c>
      <c r="J2935" s="141">
        <f t="shared" si="1324"/>
        <v>21</v>
      </c>
      <c r="K2935" s="141">
        <f t="shared" si="1334"/>
        <v>2</v>
      </c>
      <c r="L2935" s="8">
        <f t="shared" si="1325"/>
        <v>1.00053193</v>
      </c>
      <c r="M2935" s="142">
        <f t="shared" si="1313"/>
        <v>1.00559942</v>
      </c>
      <c r="N2935" s="142">
        <f t="shared" si="1314"/>
        <v>1.7083502172424683</v>
      </c>
      <c r="O2935" s="135">
        <f t="shared" si="1315"/>
        <v>1.7092589300000001</v>
      </c>
      <c r="P2935" s="135">
        <f t="shared" si="1316"/>
        <v>216.85989470000001</v>
      </c>
      <c r="Q2935" s="190">
        <f t="shared" si="1329"/>
        <v>0</v>
      </c>
      <c r="R2935" s="191">
        <f t="shared" si="1326"/>
        <v>0</v>
      </c>
      <c r="S2935" s="135">
        <f t="shared" si="1317"/>
        <v>0</v>
      </c>
      <c r="T2935" s="145">
        <f t="shared" si="1327"/>
        <v>7.8600000000000003E-2</v>
      </c>
      <c r="U2935" s="143">
        <f t="shared" si="1318"/>
        <v>2</v>
      </c>
      <c r="V2935" s="143">
        <v>252</v>
      </c>
      <c r="W2935" s="142">
        <f t="shared" si="1319"/>
        <v>1.0006006869999999</v>
      </c>
      <c r="X2935" s="135">
        <f t="shared" si="1320"/>
        <v>0.13026491000000001</v>
      </c>
      <c r="Y2935" s="135">
        <f t="shared" si="1321"/>
        <v>0</v>
      </c>
      <c r="Z2935" s="148" t="str">
        <f t="shared" si="1330"/>
        <v>A+J=</v>
      </c>
      <c r="AA2935" s="140">
        <f t="shared" si="1331"/>
        <v>47016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4"/>
      <c r="DX2935" s="1"/>
      <c r="DY2935" s="1"/>
      <c r="DZ2935" s="1"/>
      <c r="EA2935" s="1"/>
      <c r="EB2935" s="1"/>
      <c r="EC2935" s="1"/>
    </row>
    <row r="2936" spans="1:133" ht="15" x14ac:dyDescent="0.2">
      <c r="A2936" s="134">
        <f t="shared" si="1323"/>
        <v>46989</v>
      </c>
      <c r="B2936" s="135">
        <f t="shared" si="1309"/>
        <v>217.11304383999999</v>
      </c>
      <c r="C2936" s="220">
        <f t="shared" si="1322"/>
        <v>126.87363564527278</v>
      </c>
      <c r="D2936" s="136">
        <f t="shared" si="1310"/>
        <v>6997.15</v>
      </c>
      <c r="E2936" s="137">
        <f t="shared" si="1332"/>
        <v>7036.33</v>
      </c>
      <c r="F2936" s="138">
        <f t="shared" si="1333"/>
        <v>46955</v>
      </c>
      <c r="G2936" s="139">
        <f t="shared" si="1311"/>
        <v>5.5994226220676957E-3</v>
      </c>
      <c r="H2936" s="140">
        <f t="shared" si="1328"/>
        <v>47016</v>
      </c>
      <c r="I2936" s="140">
        <f t="shared" si="1312"/>
        <v>47016</v>
      </c>
      <c r="J2936" s="141">
        <f t="shared" si="1324"/>
        <v>21</v>
      </c>
      <c r="K2936" s="141">
        <f t="shared" si="1334"/>
        <v>3</v>
      </c>
      <c r="L2936" s="8">
        <f t="shared" si="1325"/>
        <v>1.0007980000000001</v>
      </c>
      <c r="M2936" s="142">
        <f t="shared" si="1313"/>
        <v>1.00559942</v>
      </c>
      <c r="N2936" s="142">
        <f t="shared" si="1314"/>
        <v>1.7083502172424683</v>
      </c>
      <c r="O2936" s="135">
        <f t="shared" si="1315"/>
        <v>1.70971348</v>
      </c>
      <c r="P2936" s="135">
        <f t="shared" si="1316"/>
        <v>216.91756511</v>
      </c>
      <c r="Q2936" s="190">
        <f t="shared" si="1329"/>
        <v>0</v>
      </c>
      <c r="R2936" s="191">
        <f t="shared" si="1326"/>
        <v>0</v>
      </c>
      <c r="S2936" s="135">
        <f t="shared" si="1317"/>
        <v>0</v>
      </c>
      <c r="T2936" s="145">
        <f t="shared" si="1327"/>
        <v>7.8600000000000003E-2</v>
      </c>
      <c r="U2936" s="143">
        <f t="shared" si="1318"/>
        <v>3</v>
      </c>
      <c r="V2936" s="143">
        <v>252</v>
      </c>
      <c r="W2936" s="142">
        <f t="shared" si="1319"/>
        <v>1.000901166</v>
      </c>
      <c r="X2936" s="135">
        <f t="shared" si="1320"/>
        <v>0.19547872999999999</v>
      </c>
      <c r="Y2936" s="135">
        <f t="shared" si="1321"/>
        <v>0</v>
      </c>
      <c r="Z2936" s="148" t="str">
        <f t="shared" si="1330"/>
        <v>A+J=</v>
      </c>
      <c r="AA2936" s="140">
        <f t="shared" si="1331"/>
        <v>47016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4"/>
      <c r="DX2936" s="1"/>
      <c r="DY2936" s="1"/>
      <c r="DZ2936" s="1"/>
      <c r="EA2936" s="1"/>
      <c r="EB2936" s="1"/>
      <c r="EC2936" s="1"/>
    </row>
    <row r="2937" spans="1:133" ht="15" x14ac:dyDescent="0.2">
      <c r="A2937" s="134">
        <f t="shared" si="1323"/>
        <v>46990</v>
      </c>
      <c r="B2937" s="135">
        <f t="shared" si="1309"/>
        <v>217.23599644000001</v>
      </c>
      <c r="C2937" s="220">
        <f t="shared" si="1322"/>
        <v>126.87363564527278</v>
      </c>
      <c r="D2937" s="136">
        <f t="shared" si="1310"/>
        <v>6997.15</v>
      </c>
      <c r="E2937" s="137">
        <f t="shared" si="1332"/>
        <v>7036.33</v>
      </c>
      <c r="F2937" s="138">
        <f t="shared" si="1333"/>
        <v>46955</v>
      </c>
      <c r="G2937" s="139">
        <f t="shared" si="1311"/>
        <v>5.5994226220676957E-3</v>
      </c>
      <c r="H2937" s="140">
        <f t="shared" si="1328"/>
        <v>47016</v>
      </c>
      <c r="I2937" s="140">
        <f t="shared" si="1312"/>
        <v>47016</v>
      </c>
      <c r="J2937" s="141">
        <f t="shared" si="1324"/>
        <v>21</v>
      </c>
      <c r="K2937" s="141">
        <f t="shared" si="1334"/>
        <v>4</v>
      </c>
      <c r="L2937" s="8">
        <f t="shared" si="1325"/>
        <v>1.00106414</v>
      </c>
      <c r="M2937" s="142">
        <f t="shared" si="1313"/>
        <v>1.00559942</v>
      </c>
      <c r="N2937" s="142">
        <f t="shared" si="1314"/>
        <v>1.7083502172424683</v>
      </c>
      <c r="O2937" s="135">
        <f t="shared" si="1315"/>
        <v>1.7101681399999999</v>
      </c>
      <c r="P2937" s="135">
        <f t="shared" si="1316"/>
        <v>216.97524948</v>
      </c>
      <c r="Q2937" s="190">
        <f t="shared" si="1329"/>
        <v>0</v>
      </c>
      <c r="R2937" s="191">
        <f t="shared" si="1326"/>
        <v>0</v>
      </c>
      <c r="S2937" s="135">
        <f t="shared" si="1317"/>
        <v>0</v>
      </c>
      <c r="T2937" s="145">
        <f t="shared" si="1327"/>
        <v>7.8600000000000003E-2</v>
      </c>
      <c r="U2937" s="143">
        <f t="shared" si="1318"/>
        <v>4</v>
      </c>
      <c r="V2937" s="143">
        <v>252</v>
      </c>
      <c r="W2937" s="142">
        <f t="shared" si="1319"/>
        <v>1.0012017360000001</v>
      </c>
      <c r="X2937" s="135">
        <f t="shared" si="1320"/>
        <v>0.26074696000000003</v>
      </c>
      <c r="Y2937" s="135">
        <f t="shared" si="1321"/>
        <v>0</v>
      </c>
      <c r="Z2937" s="148" t="str">
        <f t="shared" si="1330"/>
        <v>A+J=</v>
      </c>
      <c r="AA2937" s="140">
        <f t="shared" si="1331"/>
        <v>47016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4"/>
      <c r="DX2937" s="1"/>
      <c r="DY2937" s="1"/>
      <c r="DZ2937" s="1"/>
      <c r="EA2937" s="1"/>
      <c r="EB2937" s="1"/>
      <c r="EC2937" s="1"/>
    </row>
    <row r="2938" spans="1:133" ht="15" x14ac:dyDescent="0.2">
      <c r="A2938" s="134">
        <f t="shared" si="1323"/>
        <v>46991</v>
      </c>
      <c r="B2938" s="135">
        <f t="shared" si="1309"/>
        <v>217.35901955000003</v>
      </c>
      <c r="C2938" s="220">
        <f t="shared" si="1322"/>
        <v>126.87363564527278</v>
      </c>
      <c r="D2938" s="136">
        <f t="shared" si="1310"/>
        <v>6997.15</v>
      </c>
      <c r="E2938" s="137">
        <f t="shared" si="1332"/>
        <v>7036.33</v>
      </c>
      <c r="F2938" s="138">
        <f t="shared" si="1333"/>
        <v>46955</v>
      </c>
      <c r="G2938" s="139">
        <f t="shared" si="1311"/>
        <v>5.5994226220676957E-3</v>
      </c>
      <c r="H2938" s="140">
        <f t="shared" si="1328"/>
        <v>47016</v>
      </c>
      <c r="I2938" s="140">
        <f t="shared" si="1312"/>
        <v>47016</v>
      </c>
      <c r="J2938" s="141">
        <f t="shared" si="1324"/>
        <v>21</v>
      </c>
      <c r="K2938" s="141">
        <f t="shared" si="1334"/>
        <v>5</v>
      </c>
      <c r="L2938" s="8">
        <f t="shared" si="1325"/>
        <v>1.0013303600000001</v>
      </c>
      <c r="M2938" s="142">
        <f t="shared" si="1313"/>
        <v>1.00559942</v>
      </c>
      <c r="N2938" s="142">
        <f t="shared" si="1314"/>
        <v>1.7083502172424683</v>
      </c>
      <c r="O2938" s="135">
        <f t="shared" si="1315"/>
        <v>1.71062293</v>
      </c>
      <c r="P2938" s="135">
        <f t="shared" si="1316"/>
        <v>217.03295034000001</v>
      </c>
      <c r="Q2938" s="190">
        <f t="shared" si="1329"/>
        <v>0</v>
      </c>
      <c r="R2938" s="191">
        <f t="shared" si="1326"/>
        <v>0</v>
      </c>
      <c r="S2938" s="135">
        <f t="shared" si="1317"/>
        <v>0</v>
      </c>
      <c r="T2938" s="145">
        <f t="shared" si="1327"/>
        <v>7.8600000000000003E-2</v>
      </c>
      <c r="U2938" s="143">
        <f t="shared" si="1318"/>
        <v>5</v>
      </c>
      <c r="V2938" s="143">
        <v>252</v>
      </c>
      <c r="W2938" s="142">
        <f t="shared" si="1319"/>
        <v>1.0015023949999999</v>
      </c>
      <c r="X2938" s="135">
        <f t="shared" si="1320"/>
        <v>0.32606921</v>
      </c>
      <c r="Y2938" s="135">
        <f t="shared" si="1321"/>
        <v>0</v>
      </c>
      <c r="Z2938" s="148" t="str">
        <f t="shared" si="1330"/>
        <v>A+J=</v>
      </c>
      <c r="AA2938" s="140">
        <f t="shared" si="1331"/>
        <v>47016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4"/>
      <c r="DX2938" s="1"/>
      <c r="DY2938" s="1"/>
      <c r="DZ2938" s="1"/>
      <c r="EA2938" s="1"/>
      <c r="EB2938" s="1"/>
      <c r="EC2938" s="1"/>
    </row>
    <row r="2939" spans="1:133" ht="15" x14ac:dyDescent="0.2">
      <c r="A2939" s="134">
        <f t="shared" si="1323"/>
        <v>46992</v>
      </c>
      <c r="B2939" s="135">
        <f t="shared" si="1309"/>
        <v>217.35901955000003</v>
      </c>
      <c r="C2939" s="220">
        <f t="shared" si="1322"/>
        <v>126.87363564527278</v>
      </c>
      <c r="D2939" s="136">
        <f t="shared" si="1310"/>
        <v>6997.15</v>
      </c>
      <c r="E2939" s="137">
        <f t="shared" si="1332"/>
        <v>7036.33</v>
      </c>
      <c r="F2939" s="138">
        <f t="shared" si="1333"/>
        <v>46955</v>
      </c>
      <c r="G2939" s="139">
        <f t="shared" si="1311"/>
        <v>5.5994226220676957E-3</v>
      </c>
      <c r="H2939" s="140">
        <f t="shared" si="1328"/>
        <v>47016</v>
      </c>
      <c r="I2939" s="140">
        <f t="shared" si="1312"/>
        <v>47016</v>
      </c>
      <c r="J2939" s="141">
        <f t="shared" si="1324"/>
        <v>21</v>
      </c>
      <c r="K2939" s="141">
        <f t="shared" si="1334"/>
        <v>5</v>
      </c>
      <c r="L2939" s="8">
        <f t="shared" si="1325"/>
        <v>1.0013303600000001</v>
      </c>
      <c r="M2939" s="142">
        <f t="shared" si="1313"/>
        <v>1.00559942</v>
      </c>
      <c r="N2939" s="142">
        <f t="shared" si="1314"/>
        <v>1.7083502172424683</v>
      </c>
      <c r="O2939" s="135">
        <f t="shared" si="1315"/>
        <v>1.71062293</v>
      </c>
      <c r="P2939" s="135">
        <f t="shared" si="1316"/>
        <v>217.03295034000001</v>
      </c>
      <c r="Q2939" s="190">
        <f t="shared" si="1329"/>
        <v>0</v>
      </c>
      <c r="R2939" s="191">
        <f t="shared" si="1326"/>
        <v>0</v>
      </c>
      <c r="S2939" s="135">
        <f t="shared" si="1317"/>
        <v>0</v>
      </c>
      <c r="T2939" s="145">
        <f t="shared" si="1327"/>
        <v>7.8600000000000003E-2</v>
      </c>
      <c r="U2939" s="143">
        <f t="shared" si="1318"/>
        <v>5</v>
      </c>
      <c r="V2939" s="143">
        <v>252</v>
      </c>
      <c r="W2939" s="142">
        <f t="shared" si="1319"/>
        <v>1.0015023949999999</v>
      </c>
      <c r="X2939" s="135">
        <f t="shared" si="1320"/>
        <v>0.32606921</v>
      </c>
      <c r="Y2939" s="135">
        <f t="shared" si="1321"/>
        <v>0</v>
      </c>
      <c r="Z2939" s="148" t="str">
        <f t="shared" si="1330"/>
        <v>A+J=</v>
      </c>
      <c r="AA2939" s="140">
        <f t="shared" si="1331"/>
        <v>47016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4"/>
      <c r="DX2939" s="1"/>
      <c r="DY2939" s="1"/>
      <c r="DZ2939" s="1"/>
      <c r="EA2939" s="1"/>
      <c r="EB2939" s="1"/>
      <c r="EC2939" s="1"/>
    </row>
    <row r="2940" spans="1:133" ht="15" x14ac:dyDescent="0.2">
      <c r="A2940" s="134">
        <f t="shared" si="1323"/>
        <v>46993</v>
      </c>
      <c r="B2940" s="135">
        <f t="shared" si="1309"/>
        <v>217.35901955000003</v>
      </c>
      <c r="C2940" s="220">
        <f t="shared" si="1322"/>
        <v>126.87363564527278</v>
      </c>
      <c r="D2940" s="136">
        <f t="shared" si="1310"/>
        <v>6997.15</v>
      </c>
      <c r="E2940" s="137">
        <f t="shared" si="1332"/>
        <v>7036.33</v>
      </c>
      <c r="F2940" s="138">
        <f t="shared" si="1333"/>
        <v>46955</v>
      </c>
      <c r="G2940" s="139">
        <f t="shared" si="1311"/>
        <v>5.5994226220676957E-3</v>
      </c>
      <c r="H2940" s="140">
        <f t="shared" si="1328"/>
        <v>47016</v>
      </c>
      <c r="I2940" s="140">
        <f t="shared" si="1312"/>
        <v>47016</v>
      </c>
      <c r="J2940" s="141">
        <f t="shared" si="1324"/>
        <v>21</v>
      </c>
      <c r="K2940" s="141">
        <f t="shared" si="1334"/>
        <v>5</v>
      </c>
      <c r="L2940" s="8">
        <f t="shared" si="1325"/>
        <v>1.0013303600000001</v>
      </c>
      <c r="M2940" s="142">
        <f t="shared" si="1313"/>
        <v>1.00559942</v>
      </c>
      <c r="N2940" s="142">
        <f t="shared" si="1314"/>
        <v>1.7083502172424683</v>
      </c>
      <c r="O2940" s="135">
        <f t="shared" si="1315"/>
        <v>1.71062293</v>
      </c>
      <c r="P2940" s="135">
        <f t="shared" si="1316"/>
        <v>217.03295034000001</v>
      </c>
      <c r="Q2940" s="190">
        <f t="shared" si="1329"/>
        <v>0</v>
      </c>
      <c r="R2940" s="191">
        <f t="shared" si="1326"/>
        <v>0</v>
      </c>
      <c r="S2940" s="135">
        <f t="shared" si="1317"/>
        <v>0</v>
      </c>
      <c r="T2940" s="145">
        <f t="shared" si="1327"/>
        <v>7.8600000000000003E-2</v>
      </c>
      <c r="U2940" s="143">
        <f t="shared" si="1318"/>
        <v>5</v>
      </c>
      <c r="V2940" s="143">
        <v>252</v>
      </c>
      <c r="W2940" s="142">
        <f t="shared" si="1319"/>
        <v>1.0015023949999999</v>
      </c>
      <c r="X2940" s="135">
        <f t="shared" si="1320"/>
        <v>0.32606921</v>
      </c>
      <c r="Y2940" s="135">
        <f t="shared" si="1321"/>
        <v>0</v>
      </c>
      <c r="Z2940" s="148" t="str">
        <f t="shared" si="1330"/>
        <v>A+J=</v>
      </c>
      <c r="AA2940" s="140">
        <f t="shared" si="1331"/>
        <v>47016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4"/>
      <c r="DX2940" s="1"/>
      <c r="DY2940" s="1"/>
      <c r="DZ2940" s="1"/>
      <c r="EA2940" s="1"/>
      <c r="EB2940" s="1"/>
      <c r="EC2940" s="1"/>
    </row>
    <row r="2941" spans="1:133" ht="15" x14ac:dyDescent="0.2">
      <c r="A2941" s="134">
        <f t="shared" si="1323"/>
        <v>46994</v>
      </c>
      <c r="B2941" s="135">
        <f t="shared" si="1309"/>
        <v>217.4821111</v>
      </c>
      <c r="C2941" s="220">
        <f t="shared" si="1322"/>
        <v>126.87363564527278</v>
      </c>
      <c r="D2941" s="136">
        <f t="shared" si="1310"/>
        <v>6997.15</v>
      </c>
      <c r="E2941" s="137">
        <f t="shared" si="1332"/>
        <v>7036.33</v>
      </c>
      <c r="F2941" s="138">
        <f t="shared" si="1333"/>
        <v>46955</v>
      </c>
      <c r="G2941" s="139">
        <f t="shared" si="1311"/>
        <v>5.5994226220676957E-3</v>
      </c>
      <c r="H2941" s="140">
        <f t="shared" si="1328"/>
        <v>47016</v>
      </c>
      <c r="I2941" s="140">
        <f t="shared" si="1312"/>
        <v>47016</v>
      </c>
      <c r="J2941" s="141">
        <f t="shared" si="1324"/>
        <v>21</v>
      </c>
      <c r="K2941" s="141">
        <f t="shared" si="1334"/>
        <v>6</v>
      </c>
      <c r="L2941" s="8">
        <f t="shared" si="1325"/>
        <v>1.00159664</v>
      </c>
      <c r="M2941" s="142">
        <f t="shared" si="1313"/>
        <v>1.00559942</v>
      </c>
      <c r="N2941" s="142">
        <f t="shared" si="1314"/>
        <v>1.7083502172424683</v>
      </c>
      <c r="O2941" s="135">
        <f t="shared" si="1315"/>
        <v>1.71107783</v>
      </c>
      <c r="P2941" s="135">
        <f t="shared" si="1316"/>
        <v>217.09066515999999</v>
      </c>
      <c r="Q2941" s="190">
        <f t="shared" si="1329"/>
        <v>0</v>
      </c>
      <c r="R2941" s="191">
        <f t="shared" si="1326"/>
        <v>0</v>
      </c>
      <c r="S2941" s="135">
        <f t="shared" si="1317"/>
        <v>0</v>
      </c>
      <c r="T2941" s="145">
        <f t="shared" si="1327"/>
        <v>7.8600000000000003E-2</v>
      </c>
      <c r="U2941" s="143">
        <f t="shared" si="1318"/>
        <v>6</v>
      </c>
      <c r="V2941" s="143">
        <v>252</v>
      </c>
      <c r="W2941" s="142">
        <f t="shared" si="1319"/>
        <v>1.001803145</v>
      </c>
      <c r="X2941" s="135">
        <f t="shared" si="1320"/>
        <v>0.39144593999999999</v>
      </c>
      <c r="Y2941" s="135">
        <f t="shared" si="1321"/>
        <v>0</v>
      </c>
      <c r="Z2941" s="148" t="str">
        <f t="shared" si="1330"/>
        <v>A+J=</v>
      </c>
      <c r="AA2941" s="140">
        <f t="shared" si="1331"/>
        <v>47016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4"/>
      <c r="DX2941" s="1"/>
      <c r="DY2941" s="1"/>
      <c r="DZ2941" s="1"/>
      <c r="EA2941" s="1"/>
      <c r="EB2941" s="1"/>
      <c r="EC2941" s="1"/>
    </row>
    <row r="2942" spans="1:133" ht="15" x14ac:dyDescent="0.2">
      <c r="A2942" s="134">
        <f t="shared" si="1323"/>
        <v>46995</v>
      </c>
      <c r="B2942" s="135">
        <f t="shared" si="1309"/>
        <v>217.60527471</v>
      </c>
      <c r="C2942" s="220">
        <f t="shared" si="1322"/>
        <v>126.87363564527278</v>
      </c>
      <c r="D2942" s="136">
        <f t="shared" si="1310"/>
        <v>6997.15</v>
      </c>
      <c r="E2942" s="137">
        <f t="shared" si="1332"/>
        <v>7036.33</v>
      </c>
      <c r="F2942" s="138">
        <f t="shared" si="1333"/>
        <v>46955</v>
      </c>
      <c r="G2942" s="139">
        <f t="shared" si="1311"/>
        <v>5.5994226220676957E-3</v>
      </c>
      <c r="H2942" s="140">
        <f t="shared" si="1328"/>
        <v>47016</v>
      </c>
      <c r="I2942" s="140">
        <f t="shared" si="1312"/>
        <v>47016</v>
      </c>
      <c r="J2942" s="141">
        <f t="shared" si="1324"/>
        <v>21</v>
      </c>
      <c r="K2942" s="141">
        <f t="shared" si="1334"/>
        <v>7</v>
      </c>
      <c r="L2942" s="8">
        <f t="shared" si="1325"/>
        <v>1.0018629999999999</v>
      </c>
      <c r="M2942" s="142">
        <f t="shared" si="1313"/>
        <v>1.00559942</v>
      </c>
      <c r="N2942" s="142">
        <f t="shared" si="1314"/>
        <v>1.7083502172424683</v>
      </c>
      <c r="O2942" s="135">
        <f t="shared" si="1315"/>
        <v>1.7115328700000001</v>
      </c>
      <c r="P2942" s="135">
        <f t="shared" si="1316"/>
        <v>217.14839774000001</v>
      </c>
      <c r="Q2942" s="190">
        <f t="shared" si="1329"/>
        <v>0</v>
      </c>
      <c r="R2942" s="191">
        <f t="shared" si="1326"/>
        <v>0</v>
      </c>
      <c r="S2942" s="135">
        <f t="shared" si="1317"/>
        <v>0</v>
      </c>
      <c r="T2942" s="145">
        <f t="shared" si="1327"/>
        <v>7.8600000000000003E-2</v>
      </c>
      <c r="U2942" s="143">
        <f t="shared" si="1318"/>
        <v>7</v>
      </c>
      <c r="V2942" s="143">
        <v>252</v>
      </c>
      <c r="W2942" s="142">
        <f t="shared" si="1319"/>
        <v>1.002103985</v>
      </c>
      <c r="X2942" s="135">
        <f t="shared" si="1320"/>
        <v>0.45687696999999999</v>
      </c>
      <c r="Y2942" s="135">
        <f t="shared" si="1321"/>
        <v>0</v>
      </c>
      <c r="Z2942" s="148" t="str">
        <f t="shared" si="1330"/>
        <v>A+J=</v>
      </c>
      <c r="AA2942" s="140">
        <f t="shared" si="1331"/>
        <v>47016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4"/>
      <c r="DX2942" s="1"/>
      <c r="DY2942" s="1"/>
      <c r="DZ2942" s="1"/>
      <c r="EA2942" s="1"/>
      <c r="EB2942" s="1"/>
      <c r="EC2942" s="1"/>
    </row>
    <row r="2943" spans="1:133" ht="15" x14ac:dyDescent="0.2">
      <c r="A2943" s="134">
        <f t="shared" si="1323"/>
        <v>46996</v>
      </c>
      <c r="B2943" s="135">
        <f t="shared" si="1309"/>
        <v>217.72850552</v>
      </c>
      <c r="C2943" s="220">
        <f t="shared" si="1322"/>
        <v>126.87363564527278</v>
      </c>
      <c r="D2943" s="136">
        <f t="shared" si="1310"/>
        <v>6997.15</v>
      </c>
      <c r="E2943" s="137">
        <f t="shared" si="1332"/>
        <v>7036.33</v>
      </c>
      <c r="F2943" s="138">
        <f t="shared" si="1333"/>
        <v>46955</v>
      </c>
      <c r="G2943" s="139">
        <f t="shared" si="1311"/>
        <v>5.5994226220676957E-3</v>
      </c>
      <c r="H2943" s="140">
        <f t="shared" si="1328"/>
        <v>47016</v>
      </c>
      <c r="I2943" s="140">
        <f t="shared" si="1312"/>
        <v>47016</v>
      </c>
      <c r="J2943" s="141">
        <f t="shared" si="1324"/>
        <v>21</v>
      </c>
      <c r="K2943" s="141">
        <f t="shared" si="1334"/>
        <v>8</v>
      </c>
      <c r="L2943" s="8">
        <f t="shared" si="1325"/>
        <v>1.0021294199999999</v>
      </c>
      <c r="M2943" s="142">
        <f t="shared" si="1313"/>
        <v>1.00559942</v>
      </c>
      <c r="N2943" s="142">
        <f t="shared" si="1314"/>
        <v>1.7083502172424683</v>
      </c>
      <c r="O2943" s="135">
        <f t="shared" si="1315"/>
        <v>1.71198801</v>
      </c>
      <c r="P2943" s="135">
        <f t="shared" si="1316"/>
        <v>217.206143</v>
      </c>
      <c r="Q2943" s="190">
        <f t="shared" si="1329"/>
        <v>0</v>
      </c>
      <c r="R2943" s="191">
        <f t="shared" si="1326"/>
        <v>0</v>
      </c>
      <c r="S2943" s="135">
        <f t="shared" si="1317"/>
        <v>0</v>
      </c>
      <c r="T2943" s="145">
        <f t="shared" si="1327"/>
        <v>7.8600000000000003E-2</v>
      </c>
      <c r="U2943" s="143">
        <f t="shared" si="1318"/>
        <v>8</v>
      </c>
      <c r="V2943" s="143">
        <v>252</v>
      </c>
      <c r="W2943" s="142">
        <f t="shared" si="1319"/>
        <v>1.0024049159999999</v>
      </c>
      <c r="X2943" s="135">
        <f t="shared" si="1320"/>
        <v>0.52236252000000005</v>
      </c>
      <c r="Y2943" s="135">
        <f t="shared" si="1321"/>
        <v>0</v>
      </c>
      <c r="Z2943" s="148" t="str">
        <f t="shared" si="1330"/>
        <v>A+J=</v>
      </c>
      <c r="AA2943" s="140">
        <f t="shared" si="1331"/>
        <v>47016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4"/>
      <c r="DX2943" s="1"/>
      <c r="DY2943" s="1"/>
      <c r="DZ2943" s="1"/>
      <c r="EA2943" s="1"/>
      <c r="EB2943" s="1"/>
      <c r="EC2943" s="1"/>
    </row>
    <row r="2944" spans="1:133" ht="15" x14ac:dyDescent="0.2">
      <c r="A2944" s="134">
        <f t="shared" si="1323"/>
        <v>46997</v>
      </c>
      <c r="B2944" s="135">
        <f t="shared" si="1309"/>
        <v>217.85180719000002</v>
      </c>
      <c r="C2944" s="220">
        <f t="shared" si="1322"/>
        <v>126.87363564527278</v>
      </c>
      <c r="D2944" s="136">
        <f t="shared" si="1310"/>
        <v>6997.15</v>
      </c>
      <c r="E2944" s="137">
        <f t="shared" si="1332"/>
        <v>7036.33</v>
      </c>
      <c r="F2944" s="138">
        <f t="shared" si="1333"/>
        <v>46955</v>
      </c>
      <c r="G2944" s="139">
        <f t="shared" si="1311"/>
        <v>5.5994226220676957E-3</v>
      </c>
      <c r="H2944" s="140">
        <f t="shared" si="1328"/>
        <v>47016</v>
      </c>
      <c r="I2944" s="140">
        <f t="shared" si="1312"/>
        <v>47016</v>
      </c>
      <c r="J2944" s="141">
        <f t="shared" si="1324"/>
        <v>21</v>
      </c>
      <c r="K2944" s="141">
        <f t="shared" si="1334"/>
        <v>9</v>
      </c>
      <c r="L2944" s="8">
        <f t="shared" si="1325"/>
        <v>1.0023959200000001</v>
      </c>
      <c r="M2944" s="142">
        <f t="shared" si="1313"/>
        <v>1.00559942</v>
      </c>
      <c r="N2944" s="142">
        <f t="shared" si="1314"/>
        <v>1.7083502172424683</v>
      </c>
      <c r="O2944" s="135">
        <f t="shared" si="1315"/>
        <v>1.71244328</v>
      </c>
      <c r="P2944" s="135">
        <f t="shared" si="1316"/>
        <v>217.26390476</v>
      </c>
      <c r="Q2944" s="190">
        <f t="shared" si="1329"/>
        <v>0</v>
      </c>
      <c r="R2944" s="191">
        <f t="shared" si="1326"/>
        <v>0</v>
      </c>
      <c r="S2944" s="135">
        <f t="shared" si="1317"/>
        <v>0</v>
      </c>
      <c r="T2944" s="145">
        <f t="shared" si="1327"/>
        <v>7.8600000000000003E-2</v>
      </c>
      <c r="U2944" s="143">
        <f t="shared" si="1318"/>
        <v>9</v>
      </c>
      <c r="V2944" s="143">
        <v>252</v>
      </c>
      <c r="W2944" s="142">
        <f t="shared" si="1319"/>
        <v>1.002705937</v>
      </c>
      <c r="X2944" s="135">
        <f t="shared" si="1320"/>
        <v>0.58790242999999998</v>
      </c>
      <c r="Y2944" s="135">
        <f t="shared" si="1321"/>
        <v>0</v>
      </c>
      <c r="Z2944" s="148" t="str">
        <f t="shared" si="1330"/>
        <v>A+J=</v>
      </c>
      <c r="AA2944" s="140">
        <f t="shared" si="1331"/>
        <v>47016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4"/>
      <c r="DX2944" s="1"/>
      <c r="DY2944" s="1"/>
      <c r="DZ2944" s="1"/>
      <c r="EA2944" s="1"/>
      <c r="EB2944" s="1"/>
      <c r="EC2944" s="1"/>
    </row>
    <row r="2945" spans="1:133" ht="15" x14ac:dyDescent="0.2">
      <c r="A2945" s="134">
        <f t="shared" si="1323"/>
        <v>46998</v>
      </c>
      <c r="B2945" s="135">
        <f t="shared" si="1309"/>
        <v>217.97517975</v>
      </c>
      <c r="C2945" s="220">
        <f t="shared" si="1322"/>
        <v>126.87363564527278</v>
      </c>
      <c r="D2945" s="136">
        <f t="shared" si="1310"/>
        <v>6997.15</v>
      </c>
      <c r="E2945" s="137">
        <f t="shared" si="1332"/>
        <v>7036.33</v>
      </c>
      <c r="F2945" s="138">
        <f t="shared" si="1333"/>
        <v>46955</v>
      </c>
      <c r="G2945" s="139">
        <f t="shared" si="1311"/>
        <v>5.5994226220676957E-3</v>
      </c>
      <c r="H2945" s="140">
        <f t="shared" si="1328"/>
        <v>47016</v>
      </c>
      <c r="I2945" s="140">
        <f t="shared" si="1312"/>
        <v>47016</v>
      </c>
      <c r="J2945" s="141">
        <f t="shared" si="1324"/>
        <v>21</v>
      </c>
      <c r="K2945" s="141">
        <f t="shared" si="1334"/>
        <v>10</v>
      </c>
      <c r="L2945" s="8">
        <f t="shared" si="1325"/>
        <v>1.0026624900000001</v>
      </c>
      <c r="M2945" s="142">
        <f t="shared" si="1313"/>
        <v>1.00559942</v>
      </c>
      <c r="N2945" s="142">
        <f t="shared" si="1314"/>
        <v>1.7083502172424683</v>
      </c>
      <c r="O2945" s="135">
        <f t="shared" si="1315"/>
        <v>1.7128986799999999</v>
      </c>
      <c r="P2945" s="135">
        <f t="shared" si="1316"/>
        <v>217.32168301999999</v>
      </c>
      <c r="Q2945" s="190">
        <f t="shared" si="1329"/>
        <v>0</v>
      </c>
      <c r="R2945" s="191">
        <f t="shared" si="1326"/>
        <v>0</v>
      </c>
      <c r="S2945" s="135">
        <f t="shared" si="1317"/>
        <v>0</v>
      </c>
      <c r="T2945" s="145">
        <f t="shared" si="1327"/>
        <v>7.8600000000000003E-2</v>
      </c>
      <c r="U2945" s="143">
        <f t="shared" si="1318"/>
        <v>10</v>
      </c>
      <c r="V2945" s="143">
        <v>252</v>
      </c>
      <c r="W2945" s="142">
        <f t="shared" si="1319"/>
        <v>1.003007048</v>
      </c>
      <c r="X2945" s="135">
        <f t="shared" si="1320"/>
        <v>0.65349672999999997</v>
      </c>
      <c r="Y2945" s="135">
        <f t="shared" si="1321"/>
        <v>0</v>
      </c>
      <c r="Z2945" s="148" t="str">
        <f t="shared" si="1330"/>
        <v>A+J=</v>
      </c>
      <c r="AA2945" s="140">
        <f t="shared" si="1331"/>
        <v>47016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4"/>
      <c r="DX2945" s="1"/>
      <c r="DY2945" s="1"/>
      <c r="DZ2945" s="1"/>
      <c r="EA2945" s="1"/>
      <c r="EB2945" s="1"/>
      <c r="EC2945" s="1"/>
    </row>
    <row r="2946" spans="1:133" ht="15" x14ac:dyDescent="0.2">
      <c r="A2946" s="134">
        <f t="shared" si="1323"/>
        <v>46999</v>
      </c>
      <c r="B2946" s="135">
        <f t="shared" si="1309"/>
        <v>217.97517975</v>
      </c>
      <c r="C2946" s="220">
        <f t="shared" si="1322"/>
        <v>126.87363564527278</v>
      </c>
      <c r="D2946" s="136">
        <f t="shared" si="1310"/>
        <v>6997.15</v>
      </c>
      <c r="E2946" s="137">
        <f t="shared" si="1332"/>
        <v>7036.33</v>
      </c>
      <c r="F2946" s="138">
        <f t="shared" si="1333"/>
        <v>46955</v>
      </c>
      <c r="G2946" s="139">
        <f t="shared" si="1311"/>
        <v>5.5994226220676957E-3</v>
      </c>
      <c r="H2946" s="140">
        <f t="shared" si="1328"/>
        <v>47016</v>
      </c>
      <c r="I2946" s="140">
        <f t="shared" si="1312"/>
        <v>47016</v>
      </c>
      <c r="J2946" s="141">
        <f t="shared" si="1324"/>
        <v>21</v>
      </c>
      <c r="K2946" s="141">
        <f t="shared" si="1334"/>
        <v>10</v>
      </c>
      <c r="L2946" s="8">
        <f t="shared" si="1325"/>
        <v>1.0026624900000001</v>
      </c>
      <c r="M2946" s="142">
        <f t="shared" si="1313"/>
        <v>1.00559942</v>
      </c>
      <c r="N2946" s="142">
        <f t="shared" si="1314"/>
        <v>1.7083502172424683</v>
      </c>
      <c r="O2946" s="135">
        <f t="shared" si="1315"/>
        <v>1.7128986799999999</v>
      </c>
      <c r="P2946" s="135">
        <f t="shared" si="1316"/>
        <v>217.32168301999999</v>
      </c>
      <c r="Q2946" s="190">
        <f t="shared" si="1329"/>
        <v>0</v>
      </c>
      <c r="R2946" s="191">
        <f t="shared" si="1326"/>
        <v>0</v>
      </c>
      <c r="S2946" s="135">
        <f t="shared" si="1317"/>
        <v>0</v>
      </c>
      <c r="T2946" s="145">
        <f t="shared" si="1327"/>
        <v>7.8600000000000003E-2</v>
      </c>
      <c r="U2946" s="143">
        <f t="shared" si="1318"/>
        <v>10</v>
      </c>
      <c r="V2946" s="143">
        <v>252</v>
      </c>
      <c r="W2946" s="142">
        <f t="shared" si="1319"/>
        <v>1.003007048</v>
      </c>
      <c r="X2946" s="135">
        <f t="shared" si="1320"/>
        <v>0.65349672999999997</v>
      </c>
      <c r="Y2946" s="135">
        <f t="shared" si="1321"/>
        <v>0</v>
      </c>
      <c r="Z2946" s="148" t="str">
        <f t="shared" si="1330"/>
        <v>A+J=</v>
      </c>
      <c r="AA2946" s="140">
        <f t="shared" si="1331"/>
        <v>47016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4"/>
      <c r="DX2946" s="1"/>
      <c r="DY2946" s="1"/>
      <c r="DZ2946" s="1"/>
      <c r="EA2946" s="1"/>
      <c r="EB2946" s="1"/>
      <c r="EC2946" s="1"/>
    </row>
    <row r="2947" spans="1:133" ht="15" x14ac:dyDescent="0.2">
      <c r="A2947" s="134">
        <f t="shared" si="1323"/>
        <v>47000</v>
      </c>
      <c r="B2947" s="135">
        <f t="shared" si="1309"/>
        <v>217.97517975</v>
      </c>
      <c r="C2947" s="220">
        <f t="shared" si="1322"/>
        <v>126.87363564527278</v>
      </c>
      <c r="D2947" s="136">
        <f t="shared" si="1310"/>
        <v>6997.15</v>
      </c>
      <c r="E2947" s="137">
        <f t="shared" si="1332"/>
        <v>7036.33</v>
      </c>
      <c r="F2947" s="138">
        <f t="shared" si="1333"/>
        <v>46955</v>
      </c>
      <c r="G2947" s="139">
        <f t="shared" si="1311"/>
        <v>5.5994226220676957E-3</v>
      </c>
      <c r="H2947" s="140">
        <f t="shared" si="1328"/>
        <v>47016</v>
      </c>
      <c r="I2947" s="140">
        <f t="shared" si="1312"/>
        <v>47016</v>
      </c>
      <c r="J2947" s="141">
        <f t="shared" si="1324"/>
        <v>21</v>
      </c>
      <c r="K2947" s="141">
        <f t="shared" si="1334"/>
        <v>10</v>
      </c>
      <c r="L2947" s="8">
        <f t="shared" si="1325"/>
        <v>1.0026624900000001</v>
      </c>
      <c r="M2947" s="142">
        <f t="shared" si="1313"/>
        <v>1.00559942</v>
      </c>
      <c r="N2947" s="142">
        <f t="shared" si="1314"/>
        <v>1.7083502172424683</v>
      </c>
      <c r="O2947" s="135">
        <f t="shared" si="1315"/>
        <v>1.7128986799999999</v>
      </c>
      <c r="P2947" s="135">
        <f t="shared" si="1316"/>
        <v>217.32168301999999</v>
      </c>
      <c r="Q2947" s="190">
        <f t="shared" si="1329"/>
        <v>0</v>
      </c>
      <c r="R2947" s="191">
        <f t="shared" si="1326"/>
        <v>0</v>
      </c>
      <c r="S2947" s="135">
        <f t="shared" si="1317"/>
        <v>0</v>
      </c>
      <c r="T2947" s="145">
        <f t="shared" si="1327"/>
        <v>7.8600000000000003E-2</v>
      </c>
      <c r="U2947" s="143">
        <f t="shared" si="1318"/>
        <v>10</v>
      </c>
      <c r="V2947" s="143">
        <v>252</v>
      </c>
      <c r="W2947" s="142">
        <f t="shared" si="1319"/>
        <v>1.003007048</v>
      </c>
      <c r="X2947" s="135">
        <f t="shared" si="1320"/>
        <v>0.65349672999999997</v>
      </c>
      <c r="Y2947" s="135">
        <f t="shared" si="1321"/>
        <v>0</v>
      </c>
      <c r="Z2947" s="148" t="str">
        <f t="shared" si="1330"/>
        <v>A+J=</v>
      </c>
      <c r="AA2947" s="140">
        <f t="shared" si="1331"/>
        <v>47016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4"/>
      <c r="DX2947" s="1"/>
      <c r="DY2947" s="1"/>
      <c r="DZ2947" s="1"/>
      <c r="EA2947" s="1"/>
      <c r="EB2947" s="1"/>
      <c r="EC2947" s="1"/>
    </row>
    <row r="2948" spans="1:133" ht="15" x14ac:dyDescent="0.2">
      <c r="A2948" s="134">
        <f t="shared" si="1323"/>
        <v>47001</v>
      </c>
      <c r="B2948" s="135">
        <f t="shared" si="1309"/>
        <v>218.09862086999999</v>
      </c>
      <c r="C2948" s="220">
        <f t="shared" si="1322"/>
        <v>126.87363564527278</v>
      </c>
      <c r="D2948" s="136">
        <f t="shared" si="1310"/>
        <v>6997.15</v>
      </c>
      <c r="E2948" s="137">
        <f t="shared" si="1332"/>
        <v>7036.33</v>
      </c>
      <c r="F2948" s="138">
        <f t="shared" si="1333"/>
        <v>46955</v>
      </c>
      <c r="G2948" s="139">
        <f t="shared" si="1311"/>
        <v>5.5994226220676957E-3</v>
      </c>
      <c r="H2948" s="140">
        <f t="shared" si="1328"/>
        <v>47016</v>
      </c>
      <c r="I2948" s="140">
        <f t="shared" si="1312"/>
        <v>47016</v>
      </c>
      <c r="J2948" s="141">
        <f t="shared" si="1324"/>
        <v>21</v>
      </c>
      <c r="K2948" s="141">
        <f t="shared" si="1334"/>
        <v>11</v>
      </c>
      <c r="L2948" s="8">
        <f t="shared" si="1325"/>
        <v>1.0029291300000001</v>
      </c>
      <c r="M2948" s="142">
        <f t="shared" si="1313"/>
        <v>1.00559942</v>
      </c>
      <c r="N2948" s="142">
        <f t="shared" si="1314"/>
        <v>1.7083502172424683</v>
      </c>
      <c r="O2948" s="135">
        <f t="shared" si="1315"/>
        <v>1.71335419</v>
      </c>
      <c r="P2948" s="135">
        <f t="shared" si="1316"/>
        <v>217.37947523</v>
      </c>
      <c r="Q2948" s="190">
        <f t="shared" si="1329"/>
        <v>0</v>
      </c>
      <c r="R2948" s="191">
        <f t="shared" si="1326"/>
        <v>0</v>
      </c>
      <c r="S2948" s="135">
        <f t="shared" si="1317"/>
        <v>0</v>
      </c>
      <c r="T2948" s="145">
        <f t="shared" si="1327"/>
        <v>7.8600000000000003E-2</v>
      </c>
      <c r="U2948" s="143">
        <f t="shared" si="1318"/>
        <v>11</v>
      </c>
      <c r="V2948" s="143">
        <v>252</v>
      </c>
      <c r="W2948" s="142">
        <f t="shared" si="1319"/>
        <v>1.0033082499999999</v>
      </c>
      <c r="X2948" s="135">
        <f t="shared" si="1320"/>
        <v>0.71914564000000003</v>
      </c>
      <c r="Y2948" s="135">
        <f t="shared" si="1321"/>
        <v>0</v>
      </c>
      <c r="Z2948" s="148" t="str">
        <f t="shared" si="1330"/>
        <v>A+J=</v>
      </c>
      <c r="AA2948" s="140">
        <f t="shared" si="1331"/>
        <v>47016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4"/>
      <c r="DX2948" s="1"/>
      <c r="DY2948" s="1"/>
      <c r="DZ2948" s="1"/>
      <c r="EA2948" s="1"/>
      <c r="EB2948" s="1"/>
      <c r="EC2948" s="1"/>
    </row>
    <row r="2949" spans="1:133" ht="15" x14ac:dyDescent="0.2">
      <c r="A2949" s="134">
        <f t="shared" si="1323"/>
        <v>47002</v>
      </c>
      <c r="B2949" s="135">
        <f t="shared" si="1309"/>
        <v>218.22213293000001</v>
      </c>
      <c r="C2949" s="220">
        <f t="shared" si="1322"/>
        <v>126.87363564527278</v>
      </c>
      <c r="D2949" s="136">
        <f t="shared" si="1310"/>
        <v>6997.15</v>
      </c>
      <c r="E2949" s="137">
        <f t="shared" si="1332"/>
        <v>7036.33</v>
      </c>
      <c r="F2949" s="138">
        <f t="shared" si="1333"/>
        <v>46955</v>
      </c>
      <c r="G2949" s="139">
        <f t="shared" si="1311"/>
        <v>5.5994226220676957E-3</v>
      </c>
      <c r="H2949" s="140">
        <f t="shared" si="1328"/>
        <v>47016</v>
      </c>
      <c r="I2949" s="140">
        <f t="shared" si="1312"/>
        <v>47016</v>
      </c>
      <c r="J2949" s="141">
        <f t="shared" si="1324"/>
        <v>21</v>
      </c>
      <c r="K2949" s="141">
        <f t="shared" si="1334"/>
        <v>12</v>
      </c>
      <c r="L2949" s="8">
        <f t="shared" si="1325"/>
        <v>1.0031958400000001</v>
      </c>
      <c r="M2949" s="142">
        <f t="shared" si="1313"/>
        <v>1.00559942</v>
      </c>
      <c r="N2949" s="142">
        <f t="shared" si="1314"/>
        <v>1.7083502172424683</v>
      </c>
      <c r="O2949" s="135">
        <f t="shared" si="1315"/>
        <v>1.71380983</v>
      </c>
      <c r="P2949" s="135">
        <f t="shared" si="1316"/>
        <v>217.43728393000001</v>
      </c>
      <c r="Q2949" s="190">
        <f t="shared" si="1329"/>
        <v>0</v>
      </c>
      <c r="R2949" s="191">
        <f t="shared" si="1326"/>
        <v>0</v>
      </c>
      <c r="S2949" s="135">
        <f t="shared" si="1317"/>
        <v>0</v>
      </c>
      <c r="T2949" s="145">
        <f t="shared" si="1327"/>
        <v>7.8600000000000003E-2</v>
      </c>
      <c r="U2949" s="143">
        <f t="shared" si="1318"/>
        <v>12</v>
      </c>
      <c r="V2949" s="143">
        <v>252</v>
      </c>
      <c r="W2949" s="142">
        <f t="shared" si="1319"/>
        <v>1.003609542</v>
      </c>
      <c r="X2949" s="135">
        <f t="shared" si="1320"/>
        <v>0.78484900000000002</v>
      </c>
      <c r="Y2949" s="135">
        <f t="shared" si="1321"/>
        <v>0</v>
      </c>
      <c r="Z2949" s="148" t="str">
        <f t="shared" si="1330"/>
        <v>A+J=</v>
      </c>
      <c r="AA2949" s="140">
        <f t="shared" si="1331"/>
        <v>47016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4"/>
      <c r="DX2949" s="1"/>
      <c r="DY2949" s="1"/>
      <c r="DZ2949" s="1"/>
      <c r="EA2949" s="1"/>
      <c r="EB2949" s="1"/>
      <c r="EC2949" s="1"/>
    </row>
    <row r="2950" spans="1:133" ht="15" x14ac:dyDescent="0.2">
      <c r="A2950" s="134">
        <f t="shared" si="1323"/>
        <v>47003</v>
      </c>
      <c r="B2950" s="135">
        <f t="shared" si="1309"/>
        <v>218.34571342000001</v>
      </c>
      <c r="C2950" s="220">
        <f t="shared" si="1322"/>
        <v>126.87363564527278</v>
      </c>
      <c r="D2950" s="136">
        <f t="shared" si="1310"/>
        <v>6997.15</v>
      </c>
      <c r="E2950" s="137">
        <f t="shared" si="1332"/>
        <v>7036.33</v>
      </c>
      <c r="F2950" s="138">
        <f t="shared" si="1333"/>
        <v>46955</v>
      </c>
      <c r="G2950" s="139">
        <f t="shared" si="1311"/>
        <v>5.5994226220676957E-3</v>
      </c>
      <c r="H2950" s="140">
        <f t="shared" si="1328"/>
        <v>47016</v>
      </c>
      <c r="I2950" s="140">
        <f t="shared" si="1312"/>
        <v>47016</v>
      </c>
      <c r="J2950" s="141">
        <f t="shared" si="1324"/>
        <v>21</v>
      </c>
      <c r="K2950" s="141">
        <f t="shared" si="1334"/>
        <v>13</v>
      </c>
      <c r="L2950" s="8">
        <f t="shared" si="1325"/>
        <v>1.0034626200000001</v>
      </c>
      <c r="M2950" s="142">
        <f t="shared" si="1313"/>
        <v>1.00559942</v>
      </c>
      <c r="N2950" s="142">
        <f t="shared" si="1314"/>
        <v>1.7083502172424683</v>
      </c>
      <c r="O2950" s="135">
        <f t="shared" si="1315"/>
        <v>1.71426558</v>
      </c>
      <c r="P2950" s="135">
        <f t="shared" si="1316"/>
        <v>217.49510659000001</v>
      </c>
      <c r="Q2950" s="190">
        <f t="shared" si="1329"/>
        <v>0</v>
      </c>
      <c r="R2950" s="191">
        <f t="shared" si="1326"/>
        <v>0</v>
      </c>
      <c r="S2950" s="135">
        <f t="shared" si="1317"/>
        <v>0</v>
      </c>
      <c r="T2950" s="145">
        <f t="shared" si="1327"/>
        <v>7.8600000000000003E-2</v>
      </c>
      <c r="U2950" s="143">
        <f t="shared" si="1318"/>
        <v>13</v>
      </c>
      <c r="V2950" s="143">
        <v>252</v>
      </c>
      <c r="W2950" s="142">
        <f t="shared" si="1319"/>
        <v>1.0039109239999999</v>
      </c>
      <c r="X2950" s="135">
        <f t="shared" si="1320"/>
        <v>0.85060683000000004</v>
      </c>
      <c r="Y2950" s="135">
        <f t="shared" si="1321"/>
        <v>0</v>
      </c>
      <c r="Z2950" s="148" t="str">
        <f t="shared" si="1330"/>
        <v>A+J=</v>
      </c>
      <c r="AA2950" s="140">
        <f t="shared" si="1331"/>
        <v>47016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4"/>
      <c r="DX2950" s="1"/>
      <c r="DY2950" s="1"/>
      <c r="DZ2950" s="1"/>
      <c r="EA2950" s="1"/>
      <c r="EB2950" s="1"/>
      <c r="EC2950" s="1"/>
    </row>
    <row r="2951" spans="1:133" ht="15" x14ac:dyDescent="0.2">
      <c r="A2951" s="134">
        <f t="shared" si="1323"/>
        <v>47004</v>
      </c>
      <c r="B2951" s="135">
        <f t="shared" ref="B2951:B3014" si="1335">(P2951+X2951)</f>
        <v>218.34571342000001</v>
      </c>
      <c r="C2951" s="220">
        <f t="shared" si="1322"/>
        <v>126.87363564527278</v>
      </c>
      <c r="D2951" s="136">
        <f t="shared" ref="D2951:D3014" si="1336">IF(E2951=E2950,D2950,E2950)</f>
        <v>6997.15</v>
      </c>
      <c r="E2951" s="137">
        <f t="shared" si="1332"/>
        <v>7036.33</v>
      </c>
      <c r="F2951" s="138">
        <f t="shared" si="1333"/>
        <v>46955</v>
      </c>
      <c r="G2951" s="139">
        <f t="shared" ref="G2951:G3014" si="1337">(E2951/D2951)-1</f>
        <v>5.5994226220676957E-3</v>
      </c>
      <c r="H2951" s="140">
        <f t="shared" si="1328"/>
        <v>47016</v>
      </c>
      <c r="I2951" s="140">
        <f t="shared" ref="I2951:I3014" si="1338">IF(A2951&gt;I2950,H2951,I2950)</f>
        <v>47016</v>
      </c>
      <c r="J2951" s="141">
        <f t="shared" si="1324"/>
        <v>21</v>
      </c>
      <c r="K2951" s="141">
        <f t="shared" si="1334"/>
        <v>13</v>
      </c>
      <c r="L2951" s="8">
        <f t="shared" si="1325"/>
        <v>1.0034626200000001</v>
      </c>
      <c r="M2951" s="142">
        <f t="shared" ref="M2951:M3014" si="1339">IF(I2951&gt;I2950,L2950,M2950)</f>
        <v>1.00559942</v>
      </c>
      <c r="N2951" s="142">
        <f t="shared" ref="N2951:N3014" si="1340">IF(I2951&gt;I2950,N2950*M2951,N2950)</f>
        <v>1.7083502172424683</v>
      </c>
      <c r="O2951" s="135">
        <f t="shared" ref="O2951:O3014" si="1341">TRUNC(TRUNC((L2951*N2951),15),8)</f>
        <v>1.71426558</v>
      </c>
      <c r="P2951" s="135">
        <f t="shared" ref="P2951:P3014" si="1342">TRUNC(C2951*O2951,8)</f>
        <v>217.49510659000001</v>
      </c>
      <c r="Q2951" s="190">
        <f t="shared" si="1329"/>
        <v>0</v>
      </c>
      <c r="R2951" s="191">
        <f t="shared" si="1326"/>
        <v>0</v>
      </c>
      <c r="S2951" s="135">
        <f t="shared" ref="S2951:S3014" si="1343">IF(R2951&gt;0,TRUNC(R2951*P2951,8),0)</f>
        <v>0</v>
      </c>
      <c r="T2951" s="145">
        <f t="shared" si="1327"/>
        <v>7.8600000000000003E-2</v>
      </c>
      <c r="U2951" s="143">
        <f t="shared" ref="U2951:U3014" si="1344">IF(Q2950&gt;0,1,IF(K2951=K2950,U2950,U2950+1))</f>
        <v>13</v>
      </c>
      <c r="V2951" s="143">
        <v>252</v>
      </c>
      <c r="W2951" s="142">
        <f t="shared" ref="W2951:W3014" si="1345">ROUND((1+T2951)^TRUNC((U2951/V2951),9),9)</f>
        <v>1.0039109239999999</v>
      </c>
      <c r="X2951" s="135">
        <f t="shared" ref="X2951:X3014" si="1346">TRUNC((P2951*(W2951-1)),8)</f>
        <v>0.85060683000000004</v>
      </c>
      <c r="Y2951" s="135">
        <f t="shared" ref="Y2951:Y3014" si="1347">IF(Q2951&gt;0,S2951+X2951,0)</f>
        <v>0</v>
      </c>
      <c r="Z2951" s="148" t="str">
        <f t="shared" si="1330"/>
        <v>A+J=</v>
      </c>
      <c r="AA2951" s="140">
        <f t="shared" si="1331"/>
        <v>47016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4"/>
      <c r="DX2951" s="1"/>
      <c r="DY2951" s="1"/>
      <c r="DZ2951" s="1"/>
      <c r="EA2951" s="1"/>
      <c r="EB2951" s="1"/>
      <c r="EC2951" s="1"/>
    </row>
    <row r="2952" spans="1:133" ht="15" x14ac:dyDescent="0.2">
      <c r="A2952" s="134">
        <f t="shared" si="1323"/>
        <v>47005</v>
      </c>
      <c r="B2952" s="135">
        <f t="shared" si="1335"/>
        <v>218.46936385000001</v>
      </c>
      <c r="C2952" s="220">
        <f t="shared" si="1322"/>
        <v>126.87363564527278</v>
      </c>
      <c r="D2952" s="136">
        <f t="shared" si="1336"/>
        <v>6997.15</v>
      </c>
      <c r="E2952" s="137">
        <f t="shared" si="1332"/>
        <v>7036.33</v>
      </c>
      <c r="F2952" s="138">
        <f t="shared" si="1333"/>
        <v>46955</v>
      </c>
      <c r="G2952" s="139">
        <f t="shared" si="1337"/>
        <v>5.5994226220676957E-3</v>
      </c>
      <c r="H2952" s="140">
        <f t="shared" si="1328"/>
        <v>47016</v>
      </c>
      <c r="I2952" s="140">
        <f t="shared" si="1338"/>
        <v>47016</v>
      </c>
      <c r="J2952" s="141">
        <f t="shared" si="1324"/>
        <v>21</v>
      </c>
      <c r="K2952" s="141">
        <f t="shared" si="1334"/>
        <v>14</v>
      </c>
      <c r="L2952" s="8">
        <f t="shared" si="1325"/>
        <v>1.0037294699999999</v>
      </c>
      <c r="M2952" s="142">
        <f t="shared" si="1339"/>
        <v>1.00559942</v>
      </c>
      <c r="N2952" s="142">
        <f t="shared" si="1340"/>
        <v>1.7083502172424683</v>
      </c>
      <c r="O2952" s="135">
        <f t="shared" si="1341"/>
        <v>1.7147214500000001</v>
      </c>
      <c r="P2952" s="135">
        <f t="shared" si="1342"/>
        <v>217.55294448000001</v>
      </c>
      <c r="Q2952" s="190">
        <f t="shared" si="1329"/>
        <v>0</v>
      </c>
      <c r="R2952" s="191">
        <f t="shared" si="1326"/>
        <v>0</v>
      </c>
      <c r="S2952" s="135">
        <f t="shared" si="1343"/>
        <v>0</v>
      </c>
      <c r="T2952" s="145">
        <f t="shared" si="1327"/>
        <v>7.8600000000000003E-2</v>
      </c>
      <c r="U2952" s="143">
        <f t="shared" si="1344"/>
        <v>14</v>
      </c>
      <c r="V2952" s="143">
        <v>252</v>
      </c>
      <c r="W2952" s="142">
        <f t="shared" si="1345"/>
        <v>1.0042123970000001</v>
      </c>
      <c r="X2952" s="135">
        <f t="shared" si="1346"/>
        <v>0.91641936999999996</v>
      </c>
      <c r="Y2952" s="135">
        <f t="shared" si="1347"/>
        <v>0</v>
      </c>
      <c r="Z2952" s="148" t="str">
        <f t="shared" si="1330"/>
        <v>A+J=</v>
      </c>
      <c r="AA2952" s="140">
        <f t="shared" si="1331"/>
        <v>47016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4"/>
      <c r="DX2952" s="1"/>
      <c r="DY2952" s="1"/>
      <c r="DZ2952" s="1"/>
      <c r="EA2952" s="1"/>
      <c r="EB2952" s="1"/>
      <c r="EC2952" s="1"/>
    </row>
    <row r="2953" spans="1:133" ht="15" x14ac:dyDescent="0.2">
      <c r="A2953" s="134">
        <f t="shared" si="1323"/>
        <v>47006</v>
      </c>
      <c r="B2953" s="135">
        <f t="shared" si="1335"/>
        <v>218.46936385000001</v>
      </c>
      <c r="C2953" s="220">
        <f t="shared" ref="C2953:C3016" si="1348">C2952-(S2952/O2952)</f>
        <v>126.87363564527278</v>
      </c>
      <c r="D2953" s="136">
        <f t="shared" si="1336"/>
        <v>6997.15</v>
      </c>
      <c r="E2953" s="137">
        <f t="shared" si="1332"/>
        <v>7036.33</v>
      </c>
      <c r="F2953" s="138">
        <f t="shared" si="1333"/>
        <v>46955</v>
      </c>
      <c r="G2953" s="139">
        <f t="shared" si="1337"/>
        <v>5.5994226220676957E-3</v>
      </c>
      <c r="H2953" s="140">
        <f t="shared" si="1328"/>
        <v>47016</v>
      </c>
      <c r="I2953" s="140">
        <f t="shared" si="1338"/>
        <v>47016</v>
      </c>
      <c r="J2953" s="141">
        <f t="shared" si="1324"/>
        <v>21</v>
      </c>
      <c r="K2953" s="141">
        <f t="shared" si="1334"/>
        <v>14</v>
      </c>
      <c r="L2953" s="8">
        <f t="shared" si="1325"/>
        <v>1.0037294699999999</v>
      </c>
      <c r="M2953" s="142">
        <f t="shared" si="1339"/>
        <v>1.00559942</v>
      </c>
      <c r="N2953" s="142">
        <f t="shared" si="1340"/>
        <v>1.7083502172424683</v>
      </c>
      <c r="O2953" s="135">
        <f t="shared" si="1341"/>
        <v>1.7147214500000001</v>
      </c>
      <c r="P2953" s="135">
        <f t="shared" si="1342"/>
        <v>217.55294448000001</v>
      </c>
      <c r="Q2953" s="190">
        <f t="shared" si="1329"/>
        <v>0</v>
      </c>
      <c r="R2953" s="191">
        <f t="shared" si="1326"/>
        <v>0</v>
      </c>
      <c r="S2953" s="135">
        <f t="shared" si="1343"/>
        <v>0</v>
      </c>
      <c r="T2953" s="145">
        <f t="shared" si="1327"/>
        <v>7.8600000000000003E-2</v>
      </c>
      <c r="U2953" s="143">
        <f t="shared" si="1344"/>
        <v>14</v>
      </c>
      <c r="V2953" s="143">
        <v>252</v>
      </c>
      <c r="W2953" s="142">
        <f t="shared" si="1345"/>
        <v>1.0042123970000001</v>
      </c>
      <c r="X2953" s="135">
        <f t="shared" si="1346"/>
        <v>0.91641936999999996</v>
      </c>
      <c r="Y2953" s="135">
        <f t="shared" si="1347"/>
        <v>0</v>
      </c>
      <c r="Z2953" s="148" t="str">
        <f t="shared" si="1330"/>
        <v>A+J=</v>
      </c>
      <c r="AA2953" s="140">
        <f t="shared" si="1331"/>
        <v>47016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4"/>
      <c r="DX2953" s="1"/>
      <c r="DY2953" s="1"/>
      <c r="DZ2953" s="1"/>
      <c r="EA2953" s="1"/>
      <c r="EB2953" s="1"/>
      <c r="EC2953" s="1"/>
    </row>
    <row r="2954" spans="1:133" ht="15" x14ac:dyDescent="0.2">
      <c r="A2954" s="134">
        <f t="shared" si="1323"/>
        <v>47007</v>
      </c>
      <c r="B2954" s="135">
        <f t="shared" si="1335"/>
        <v>218.46936385000001</v>
      </c>
      <c r="C2954" s="220">
        <f t="shared" si="1348"/>
        <v>126.87363564527278</v>
      </c>
      <c r="D2954" s="136">
        <f t="shared" si="1336"/>
        <v>6997.15</v>
      </c>
      <c r="E2954" s="137">
        <f t="shared" si="1332"/>
        <v>7036.33</v>
      </c>
      <c r="F2954" s="138">
        <f t="shared" si="1333"/>
        <v>46955</v>
      </c>
      <c r="G2954" s="139">
        <f t="shared" si="1337"/>
        <v>5.5994226220676957E-3</v>
      </c>
      <c r="H2954" s="140">
        <f t="shared" si="1328"/>
        <v>47016</v>
      </c>
      <c r="I2954" s="140">
        <f t="shared" si="1338"/>
        <v>47016</v>
      </c>
      <c r="J2954" s="141">
        <f t="shared" si="1324"/>
        <v>21</v>
      </c>
      <c r="K2954" s="141">
        <f t="shared" si="1334"/>
        <v>14</v>
      </c>
      <c r="L2954" s="8">
        <f t="shared" si="1325"/>
        <v>1.0037294699999999</v>
      </c>
      <c r="M2954" s="142">
        <f t="shared" si="1339"/>
        <v>1.00559942</v>
      </c>
      <c r="N2954" s="142">
        <f t="shared" si="1340"/>
        <v>1.7083502172424683</v>
      </c>
      <c r="O2954" s="135">
        <f t="shared" si="1341"/>
        <v>1.7147214500000001</v>
      </c>
      <c r="P2954" s="135">
        <f t="shared" si="1342"/>
        <v>217.55294448000001</v>
      </c>
      <c r="Q2954" s="190">
        <f t="shared" si="1329"/>
        <v>0</v>
      </c>
      <c r="R2954" s="191">
        <f t="shared" si="1326"/>
        <v>0</v>
      </c>
      <c r="S2954" s="135">
        <f t="shared" si="1343"/>
        <v>0</v>
      </c>
      <c r="T2954" s="145">
        <f t="shared" si="1327"/>
        <v>7.8600000000000003E-2</v>
      </c>
      <c r="U2954" s="143">
        <f t="shared" si="1344"/>
        <v>14</v>
      </c>
      <c r="V2954" s="143">
        <v>252</v>
      </c>
      <c r="W2954" s="142">
        <f t="shared" si="1345"/>
        <v>1.0042123970000001</v>
      </c>
      <c r="X2954" s="135">
        <f t="shared" si="1346"/>
        <v>0.91641936999999996</v>
      </c>
      <c r="Y2954" s="135">
        <f t="shared" si="1347"/>
        <v>0</v>
      </c>
      <c r="Z2954" s="148" t="str">
        <f t="shared" si="1330"/>
        <v>A+J=</v>
      </c>
      <c r="AA2954" s="140">
        <f t="shared" si="1331"/>
        <v>47016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4"/>
      <c r="DX2954" s="1"/>
      <c r="DY2954" s="1"/>
      <c r="DZ2954" s="1"/>
      <c r="EA2954" s="1"/>
      <c r="EB2954" s="1"/>
      <c r="EC2954" s="1"/>
    </row>
    <row r="2955" spans="1:133" ht="15" x14ac:dyDescent="0.2">
      <c r="A2955" s="134">
        <f t="shared" ref="A2955:A3018" si="1349">(A2954+1)</f>
        <v>47008</v>
      </c>
      <c r="B2955" s="135">
        <f t="shared" si="1335"/>
        <v>218.5930855</v>
      </c>
      <c r="C2955" s="220">
        <f t="shared" si="1348"/>
        <v>126.87363564527278</v>
      </c>
      <c r="D2955" s="136">
        <f t="shared" si="1336"/>
        <v>6997.15</v>
      </c>
      <c r="E2955" s="137">
        <f t="shared" si="1332"/>
        <v>7036.33</v>
      </c>
      <c r="F2955" s="138">
        <f t="shared" si="1333"/>
        <v>46955</v>
      </c>
      <c r="G2955" s="139">
        <f t="shared" si="1337"/>
        <v>5.5994226220676957E-3</v>
      </c>
      <c r="H2955" s="140">
        <f t="shared" si="1328"/>
        <v>47016</v>
      </c>
      <c r="I2955" s="140">
        <f t="shared" si="1338"/>
        <v>47016</v>
      </c>
      <c r="J2955" s="141">
        <f t="shared" ref="J2955:J3018" si="1350">IF(I2955=I2954,J2954,NETWORKDAYS(I2954,I2955,$AD$148:$AD$502)-1)</f>
        <v>21</v>
      </c>
      <c r="K2955" s="141">
        <f t="shared" si="1334"/>
        <v>15</v>
      </c>
      <c r="L2955" s="8">
        <f t="shared" ref="L2955:L3018" si="1351">IF(E2955&lt;D2955,1,TRUNC((E2955/D2955)^TRUNC((K2955/J2955),9),8))</f>
        <v>1.00399639</v>
      </c>
      <c r="M2955" s="142">
        <f t="shared" si="1339"/>
        <v>1.00559942</v>
      </c>
      <c r="N2955" s="142">
        <f t="shared" si="1340"/>
        <v>1.7083502172424683</v>
      </c>
      <c r="O2955" s="135">
        <f t="shared" si="1341"/>
        <v>1.7151774500000001</v>
      </c>
      <c r="P2955" s="135">
        <f t="shared" si="1342"/>
        <v>217.61079885000001</v>
      </c>
      <c r="Q2955" s="190">
        <f t="shared" si="1329"/>
        <v>0</v>
      </c>
      <c r="R2955" s="191">
        <f t="shared" ref="R2955:R3018" si="1352">IF(Q2955&gt;0,VLOOKUP($A2955,$AD$10:$AI$140,6),0)</f>
        <v>0</v>
      </c>
      <c r="S2955" s="135">
        <f t="shared" si="1343"/>
        <v>0</v>
      </c>
      <c r="T2955" s="145">
        <f t="shared" ref="T2955:T3018" si="1353">(T2954)</f>
        <v>7.8600000000000003E-2</v>
      </c>
      <c r="U2955" s="143">
        <f t="shared" si="1344"/>
        <v>15</v>
      </c>
      <c r="V2955" s="143">
        <v>252</v>
      </c>
      <c r="W2955" s="142">
        <f t="shared" si="1345"/>
        <v>1.004513961</v>
      </c>
      <c r="X2955" s="135">
        <f t="shared" si="1346"/>
        <v>0.98228665000000004</v>
      </c>
      <c r="Y2955" s="135">
        <f t="shared" si="1347"/>
        <v>0</v>
      </c>
      <c r="Z2955" s="148" t="str">
        <f t="shared" si="1330"/>
        <v>A+J=</v>
      </c>
      <c r="AA2955" s="140">
        <f t="shared" si="1331"/>
        <v>47016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4"/>
      <c r="DX2955" s="1"/>
      <c r="DY2955" s="1"/>
      <c r="DZ2955" s="1"/>
      <c r="EA2955" s="1"/>
      <c r="EB2955" s="1"/>
      <c r="EC2955" s="1"/>
    </row>
    <row r="2956" spans="1:133" ht="15" x14ac:dyDescent="0.2">
      <c r="A2956" s="134">
        <f t="shared" si="1349"/>
        <v>47009</v>
      </c>
      <c r="B2956" s="135">
        <f t="shared" si="1335"/>
        <v>218.71687568000002</v>
      </c>
      <c r="C2956" s="220">
        <f t="shared" si="1348"/>
        <v>126.87363564527278</v>
      </c>
      <c r="D2956" s="136">
        <f t="shared" si="1336"/>
        <v>6997.15</v>
      </c>
      <c r="E2956" s="137">
        <f t="shared" si="1332"/>
        <v>7036.33</v>
      </c>
      <c r="F2956" s="138">
        <f t="shared" si="1333"/>
        <v>46955</v>
      </c>
      <c r="G2956" s="139">
        <f t="shared" si="1337"/>
        <v>5.5994226220676957E-3</v>
      </c>
      <c r="H2956" s="140">
        <f t="shared" ref="H2956:H3019" si="1354">IF(DAY(A2956)=H$9,VLOOKUP(A2956,AH$118:AN$450,4),H2955)</f>
        <v>47016</v>
      </c>
      <c r="I2956" s="140">
        <f t="shared" si="1338"/>
        <v>47016</v>
      </c>
      <c r="J2956" s="141">
        <f t="shared" si="1350"/>
        <v>21</v>
      </c>
      <c r="K2956" s="141">
        <f t="shared" si="1334"/>
        <v>16</v>
      </c>
      <c r="L2956" s="8">
        <f t="shared" si="1351"/>
        <v>1.00426338</v>
      </c>
      <c r="M2956" s="142">
        <f t="shared" si="1339"/>
        <v>1.00559942</v>
      </c>
      <c r="N2956" s="142">
        <f t="shared" si="1340"/>
        <v>1.7083502172424683</v>
      </c>
      <c r="O2956" s="135">
        <f t="shared" si="1341"/>
        <v>1.7156335599999999</v>
      </c>
      <c r="P2956" s="135">
        <f t="shared" si="1342"/>
        <v>217.66866719000001</v>
      </c>
      <c r="Q2956" s="190">
        <f t="shared" ref="Q2956:Q3019" si="1355">IF(VLOOKUP(A2956,AD$10:AK$140,8)=VLOOKUP(A2955,AD$10:AK$140,8),0,VLOOKUP(A2956,AD$10:AK$140,8))</f>
        <v>0</v>
      </c>
      <c r="R2956" s="191">
        <f t="shared" si="1352"/>
        <v>0</v>
      </c>
      <c r="S2956" s="135">
        <f t="shared" si="1343"/>
        <v>0</v>
      </c>
      <c r="T2956" s="145">
        <f t="shared" si="1353"/>
        <v>7.8600000000000003E-2</v>
      </c>
      <c r="U2956" s="143">
        <f t="shared" si="1344"/>
        <v>16</v>
      </c>
      <c r="V2956" s="143">
        <v>252</v>
      </c>
      <c r="W2956" s="142">
        <f t="shared" si="1345"/>
        <v>1.0048156150000001</v>
      </c>
      <c r="X2956" s="135">
        <f t="shared" si="1346"/>
        <v>1.0482084899999999</v>
      </c>
      <c r="Y2956" s="135">
        <f t="shared" si="1347"/>
        <v>0</v>
      </c>
      <c r="Z2956" s="148" t="str">
        <f t="shared" ref="Z2956:Z3019" si="1356">IF($Q2955&gt;0,VLOOKUP($A2955,$AD$10:$AM$140,9),Z2955)</f>
        <v>A+J=</v>
      </c>
      <c r="AA2956" s="140">
        <f t="shared" ref="AA2956:AA3019" si="1357">IF($Q2955&gt;0,VLOOKUP($A2955,$AD$10:$AM$140,10),AA2955)</f>
        <v>47016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4"/>
      <c r="DX2956" s="1"/>
      <c r="DY2956" s="1"/>
      <c r="DZ2956" s="1"/>
      <c r="EA2956" s="1"/>
      <c r="EB2956" s="1"/>
      <c r="EC2956" s="1"/>
    </row>
    <row r="2957" spans="1:133" ht="15" x14ac:dyDescent="0.2">
      <c r="A2957" s="134">
        <f t="shared" si="1349"/>
        <v>47010</v>
      </c>
      <c r="B2957" s="135">
        <f t="shared" si="1335"/>
        <v>218.84073842999999</v>
      </c>
      <c r="C2957" s="220">
        <f t="shared" si="1348"/>
        <v>126.87363564527278</v>
      </c>
      <c r="D2957" s="136">
        <f t="shared" si="1336"/>
        <v>6997.15</v>
      </c>
      <c r="E2957" s="137">
        <f t="shared" si="1332"/>
        <v>7036.33</v>
      </c>
      <c r="F2957" s="138">
        <f t="shared" si="1333"/>
        <v>46955</v>
      </c>
      <c r="G2957" s="139">
        <f t="shared" si="1337"/>
        <v>5.5994226220676957E-3</v>
      </c>
      <c r="H2957" s="140">
        <f t="shared" si="1354"/>
        <v>47016</v>
      </c>
      <c r="I2957" s="140">
        <f t="shared" si="1338"/>
        <v>47016</v>
      </c>
      <c r="J2957" s="141">
        <f t="shared" si="1350"/>
        <v>21</v>
      </c>
      <c r="K2957" s="141">
        <f t="shared" si="1334"/>
        <v>17</v>
      </c>
      <c r="L2957" s="8">
        <f t="shared" si="1351"/>
        <v>1.0045304500000001</v>
      </c>
      <c r="M2957" s="142">
        <f t="shared" si="1339"/>
        <v>1.00559942</v>
      </c>
      <c r="N2957" s="142">
        <f t="shared" si="1340"/>
        <v>1.7083502172424683</v>
      </c>
      <c r="O2957" s="135">
        <f t="shared" si="1341"/>
        <v>1.7160898099999999</v>
      </c>
      <c r="P2957" s="135">
        <f t="shared" si="1342"/>
        <v>217.72655327999999</v>
      </c>
      <c r="Q2957" s="190">
        <f t="shared" si="1355"/>
        <v>0</v>
      </c>
      <c r="R2957" s="191">
        <f t="shared" si="1352"/>
        <v>0</v>
      </c>
      <c r="S2957" s="135">
        <f t="shared" si="1343"/>
        <v>0</v>
      </c>
      <c r="T2957" s="145">
        <f t="shared" si="1353"/>
        <v>7.8600000000000003E-2</v>
      </c>
      <c r="U2957" s="143">
        <f t="shared" si="1344"/>
        <v>17</v>
      </c>
      <c r="V2957" s="143">
        <v>252</v>
      </c>
      <c r="W2957" s="142">
        <f t="shared" si="1345"/>
        <v>1.0051173600000001</v>
      </c>
      <c r="X2957" s="135">
        <f t="shared" si="1346"/>
        <v>1.11418515</v>
      </c>
      <c r="Y2957" s="135">
        <f t="shared" si="1347"/>
        <v>0</v>
      </c>
      <c r="Z2957" s="148" t="str">
        <f t="shared" si="1356"/>
        <v>A+J=</v>
      </c>
      <c r="AA2957" s="140">
        <f t="shared" si="1357"/>
        <v>47016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4"/>
      <c r="DX2957" s="1"/>
      <c r="DY2957" s="1"/>
      <c r="DZ2957" s="1"/>
      <c r="EA2957" s="1"/>
      <c r="EB2957" s="1"/>
      <c r="EC2957" s="1"/>
    </row>
    <row r="2958" spans="1:133" ht="15" x14ac:dyDescent="0.2">
      <c r="A2958" s="134">
        <f t="shared" si="1349"/>
        <v>47011</v>
      </c>
      <c r="B2958" s="135">
        <f t="shared" si="1335"/>
        <v>218.96466869999998</v>
      </c>
      <c r="C2958" s="220">
        <f t="shared" si="1348"/>
        <v>126.87363564527278</v>
      </c>
      <c r="D2958" s="136">
        <f t="shared" si="1336"/>
        <v>6997.15</v>
      </c>
      <c r="E2958" s="137">
        <f t="shared" si="1332"/>
        <v>7036.33</v>
      </c>
      <c r="F2958" s="138">
        <f t="shared" si="1333"/>
        <v>46955</v>
      </c>
      <c r="G2958" s="139">
        <f t="shared" si="1337"/>
        <v>5.5994226220676957E-3</v>
      </c>
      <c r="H2958" s="140">
        <f t="shared" si="1354"/>
        <v>47016</v>
      </c>
      <c r="I2958" s="140">
        <f t="shared" si="1338"/>
        <v>47016</v>
      </c>
      <c r="J2958" s="141">
        <f t="shared" si="1350"/>
        <v>21</v>
      </c>
      <c r="K2958" s="141">
        <f t="shared" si="1334"/>
        <v>18</v>
      </c>
      <c r="L2958" s="8">
        <f t="shared" si="1351"/>
        <v>1.00479758</v>
      </c>
      <c r="M2958" s="142">
        <f t="shared" si="1339"/>
        <v>1.00559942</v>
      </c>
      <c r="N2958" s="142">
        <f t="shared" si="1340"/>
        <v>1.7083502172424683</v>
      </c>
      <c r="O2958" s="135">
        <f t="shared" si="1341"/>
        <v>1.71654616</v>
      </c>
      <c r="P2958" s="135">
        <f t="shared" si="1342"/>
        <v>217.78445206999999</v>
      </c>
      <c r="Q2958" s="190">
        <f t="shared" si="1355"/>
        <v>0</v>
      </c>
      <c r="R2958" s="191">
        <f t="shared" si="1352"/>
        <v>0</v>
      </c>
      <c r="S2958" s="135">
        <f t="shared" si="1343"/>
        <v>0</v>
      </c>
      <c r="T2958" s="145">
        <f t="shared" si="1353"/>
        <v>7.8600000000000003E-2</v>
      </c>
      <c r="U2958" s="143">
        <f t="shared" si="1344"/>
        <v>18</v>
      </c>
      <c r="V2958" s="143">
        <v>252</v>
      </c>
      <c r="W2958" s="142">
        <f t="shared" si="1345"/>
        <v>1.0054191960000001</v>
      </c>
      <c r="X2958" s="135">
        <f t="shared" si="1346"/>
        <v>1.1802166300000001</v>
      </c>
      <c r="Y2958" s="135">
        <f t="shared" si="1347"/>
        <v>0</v>
      </c>
      <c r="Z2958" s="148" t="str">
        <f t="shared" si="1356"/>
        <v>A+J=</v>
      </c>
      <c r="AA2958" s="140">
        <f t="shared" si="1357"/>
        <v>47016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4"/>
      <c r="DX2958" s="1"/>
      <c r="DY2958" s="1"/>
      <c r="DZ2958" s="1"/>
      <c r="EA2958" s="1"/>
      <c r="EB2958" s="1"/>
      <c r="EC2958" s="1"/>
    </row>
    <row r="2959" spans="1:133" ht="15" x14ac:dyDescent="0.2">
      <c r="A2959" s="134">
        <f t="shared" si="1349"/>
        <v>47012</v>
      </c>
      <c r="B2959" s="135">
        <f t="shared" si="1335"/>
        <v>219.08867136999999</v>
      </c>
      <c r="C2959" s="220">
        <f t="shared" si="1348"/>
        <v>126.87363564527278</v>
      </c>
      <c r="D2959" s="136">
        <f t="shared" si="1336"/>
        <v>6997.15</v>
      </c>
      <c r="E2959" s="137">
        <f t="shared" si="1332"/>
        <v>7036.33</v>
      </c>
      <c r="F2959" s="138">
        <f t="shared" si="1333"/>
        <v>46955</v>
      </c>
      <c r="G2959" s="139">
        <f t="shared" si="1337"/>
        <v>5.5994226220676957E-3</v>
      </c>
      <c r="H2959" s="140">
        <f t="shared" si="1354"/>
        <v>47016</v>
      </c>
      <c r="I2959" s="140">
        <f t="shared" si="1338"/>
        <v>47016</v>
      </c>
      <c r="J2959" s="141">
        <f t="shared" si="1350"/>
        <v>21</v>
      </c>
      <c r="K2959" s="141">
        <f t="shared" si="1334"/>
        <v>19</v>
      </c>
      <c r="L2959" s="8">
        <f t="shared" si="1351"/>
        <v>1.00506479</v>
      </c>
      <c r="M2959" s="142">
        <f t="shared" si="1339"/>
        <v>1.00559942</v>
      </c>
      <c r="N2959" s="142">
        <f t="shared" si="1340"/>
        <v>1.7083502172424683</v>
      </c>
      <c r="O2959" s="135">
        <f t="shared" si="1341"/>
        <v>1.71700265</v>
      </c>
      <c r="P2959" s="135">
        <f t="shared" si="1342"/>
        <v>217.84236860999999</v>
      </c>
      <c r="Q2959" s="190">
        <f t="shared" si="1355"/>
        <v>0</v>
      </c>
      <c r="R2959" s="191">
        <f t="shared" si="1352"/>
        <v>0</v>
      </c>
      <c r="S2959" s="135">
        <f t="shared" si="1343"/>
        <v>0</v>
      </c>
      <c r="T2959" s="145">
        <f t="shared" si="1353"/>
        <v>7.8600000000000003E-2</v>
      </c>
      <c r="U2959" s="143">
        <f t="shared" si="1344"/>
        <v>19</v>
      </c>
      <c r="V2959" s="143">
        <v>252</v>
      </c>
      <c r="W2959" s="142">
        <f t="shared" si="1345"/>
        <v>1.005721122</v>
      </c>
      <c r="X2959" s="135">
        <f t="shared" si="1346"/>
        <v>1.2463027600000001</v>
      </c>
      <c r="Y2959" s="135">
        <f t="shared" si="1347"/>
        <v>0</v>
      </c>
      <c r="Z2959" s="148" t="str">
        <f t="shared" si="1356"/>
        <v>A+J=</v>
      </c>
      <c r="AA2959" s="140">
        <f t="shared" si="1357"/>
        <v>47016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4"/>
      <c r="DX2959" s="1"/>
      <c r="DY2959" s="1"/>
      <c r="DZ2959" s="1"/>
      <c r="EA2959" s="1"/>
      <c r="EB2959" s="1"/>
      <c r="EC2959" s="1"/>
    </row>
    <row r="2960" spans="1:133" ht="15" x14ac:dyDescent="0.2">
      <c r="A2960" s="134">
        <f t="shared" si="1349"/>
        <v>47013</v>
      </c>
      <c r="B2960" s="135">
        <f t="shared" si="1335"/>
        <v>219.08867136999999</v>
      </c>
      <c r="C2960" s="220">
        <f t="shared" si="1348"/>
        <v>126.87363564527278</v>
      </c>
      <c r="D2960" s="136">
        <f t="shared" si="1336"/>
        <v>6997.15</v>
      </c>
      <c r="E2960" s="137">
        <f t="shared" si="1332"/>
        <v>7036.33</v>
      </c>
      <c r="F2960" s="138">
        <f t="shared" si="1333"/>
        <v>46955</v>
      </c>
      <c r="G2960" s="139">
        <f t="shared" si="1337"/>
        <v>5.5994226220676957E-3</v>
      </c>
      <c r="H2960" s="140">
        <f t="shared" si="1354"/>
        <v>47016</v>
      </c>
      <c r="I2960" s="140">
        <f t="shared" si="1338"/>
        <v>47016</v>
      </c>
      <c r="J2960" s="141">
        <f t="shared" si="1350"/>
        <v>21</v>
      </c>
      <c r="K2960" s="141">
        <f t="shared" si="1334"/>
        <v>19</v>
      </c>
      <c r="L2960" s="8">
        <f t="shared" si="1351"/>
        <v>1.00506479</v>
      </c>
      <c r="M2960" s="142">
        <f t="shared" si="1339"/>
        <v>1.00559942</v>
      </c>
      <c r="N2960" s="142">
        <f t="shared" si="1340"/>
        <v>1.7083502172424683</v>
      </c>
      <c r="O2960" s="135">
        <f t="shared" si="1341"/>
        <v>1.71700265</v>
      </c>
      <c r="P2960" s="135">
        <f t="shared" si="1342"/>
        <v>217.84236860999999</v>
      </c>
      <c r="Q2960" s="190">
        <f t="shared" si="1355"/>
        <v>0</v>
      </c>
      <c r="R2960" s="191">
        <f t="shared" si="1352"/>
        <v>0</v>
      </c>
      <c r="S2960" s="135">
        <f t="shared" si="1343"/>
        <v>0</v>
      </c>
      <c r="T2960" s="145">
        <f t="shared" si="1353"/>
        <v>7.8600000000000003E-2</v>
      </c>
      <c r="U2960" s="143">
        <f t="shared" si="1344"/>
        <v>19</v>
      </c>
      <c r="V2960" s="143">
        <v>252</v>
      </c>
      <c r="W2960" s="142">
        <f t="shared" si="1345"/>
        <v>1.005721122</v>
      </c>
      <c r="X2960" s="135">
        <f t="shared" si="1346"/>
        <v>1.2463027600000001</v>
      </c>
      <c r="Y2960" s="135">
        <f t="shared" si="1347"/>
        <v>0</v>
      </c>
      <c r="Z2960" s="148" t="str">
        <f t="shared" si="1356"/>
        <v>A+J=</v>
      </c>
      <c r="AA2960" s="140">
        <f t="shared" si="1357"/>
        <v>47016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4"/>
      <c r="DX2960" s="1"/>
      <c r="DY2960" s="1"/>
      <c r="DZ2960" s="1"/>
      <c r="EA2960" s="1"/>
      <c r="EB2960" s="1"/>
      <c r="EC2960" s="1"/>
    </row>
    <row r="2961" spans="1:133" ht="15" x14ac:dyDescent="0.2">
      <c r="A2961" s="134">
        <f t="shared" si="1349"/>
        <v>47014</v>
      </c>
      <c r="B2961" s="135">
        <f t="shared" si="1335"/>
        <v>219.08867136999999</v>
      </c>
      <c r="C2961" s="220">
        <f t="shared" si="1348"/>
        <v>126.87363564527278</v>
      </c>
      <c r="D2961" s="136">
        <f t="shared" si="1336"/>
        <v>6997.15</v>
      </c>
      <c r="E2961" s="137">
        <f t="shared" si="1332"/>
        <v>7036.33</v>
      </c>
      <c r="F2961" s="138">
        <f t="shared" si="1333"/>
        <v>46955</v>
      </c>
      <c r="G2961" s="139">
        <f t="shared" si="1337"/>
        <v>5.5994226220676957E-3</v>
      </c>
      <c r="H2961" s="140">
        <f t="shared" si="1354"/>
        <v>47016</v>
      </c>
      <c r="I2961" s="140">
        <f t="shared" si="1338"/>
        <v>47016</v>
      </c>
      <c r="J2961" s="141">
        <f t="shared" si="1350"/>
        <v>21</v>
      </c>
      <c r="K2961" s="141">
        <f t="shared" si="1334"/>
        <v>19</v>
      </c>
      <c r="L2961" s="8">
        <f t="shared" si="1351"/>
        <v>1.00506479</v>
      </c>
      <c r="M2961" s="142">
        <f t="shared" si="1339"/>
        <v>1.00559942</v>
      </c>
      <c r="N2961" s="142">
        <f t="shared" si="1340"/>
        <v>1.7083502172424683</v>
      </c>
      <c r="O2961" s="135">
        <f t="shared" si="1341"/>
        <v>1.71700265</v>
      </c>
      <c r="P2961" s="135">
        <f t="shared" si="1342"/>
        <v>217.84236860999999</v>
      </c>
      <c r="Q2961" s="190">
        <f t="shared" si="1355"/>
        <v>0</v>
      </c>
      <c r="R2961" s="191">
        <f t="shared" si="1352"/>
        <v>0</v>
      </c>
      <c r="S2961" s="135">
        <f t="shared" si="1343"/>
        <v>0</v>
      </c>
      <c r="T2961" s="145">
        <f t="shared" si="1353"/>
        <v>7.8600000000000003E-2</v>
      </c>
      <c r="U2961" s="143">
        <f t="shared" si="1344"/>
        <v>19</v>
      </c>
      <c r="V2961" s="143">
        <v>252</v>
      </c>
      <c r="W2961" s="142">
        <f t="shared" si="1345"/>
        <v>1.005721122</v>
      </c>
      <c r="X2961" s="135">
        <f t="shared" si="1346"/>
        <v>1.2463027600000001</v>
      </c>
      <c r="Y2961" s="135">
        <f t="shared" si="1347"/>
        <v>0</v>
      </c>
      <c r="Z2961" s="148" t="str">
        <f t="shared" si="1356"/>
        <v>A+J=</v>
      </c>
      <c r="AA2961" s="140">
        <f t="shared" si="1357"/>
        <v>47016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4"/>
      <c r="DX2961" s="1"/>
      <c r="DY2961" s="1"/>
      <c r="DZ2961" s="1"/>
      <c r="EA2961" s="1"/>
      <c r="EB2961" s="1"/>
      <c r="EC2961" s="1"/>
    </row>
    <row r="2962" spans="1:133" ht="15" x14ac:dyDescent="0.2">
      <c r="A2962" s="134">
        <f t="shared" si="1349"/>
        <v>47015</v>
      </c>
      <c r="B2962" s="135">
        <f t="shared" si="1335"/>
        <v>219.21274395</v>
      </c>
      <c r="C2962" s="220">
        <f t="shared" si="1348"/>
        <v>126.87363564527278</v>
      </c>
      <c r="D2962" s="136">
        <f t="shared" si="1336"/>
        <v>6997.15</v>
      </c>
      <c r="E2962" s="137">
        <f t="shared" si="1332"/>
        <v>7036.33</v>
      </c>
      <c r="F2962" s="138">
        <f t="shared" si="1333"/>
        <v>46955</v>
      </c>
      <c r="G2962" s="139">
        <f t="shared" si="1337"/>
        <v>5.5994226220676957E-3</v>
      </c>
      <c r="H2962" s="140">
        <f t="shared" si="1354"/>
        <v>47016</v>
      </c>
      <c r="I2962" s="140">
        <f t="shared" si="1338"/>
        <v>47016</v>
      </c>
      <c r="J2962" s="141">
        <f t="shared" si="1350"/>
        <v>21</v>
      </c>
      <c r="K2962" s="141">
        <f t="shared" si="1334"/>
        <v>20</v>
      </c>
      <c r="L2962" s="8">
        <f t="shared" si="1351"/>
        <v>1.0053320699999999</v>
      </c>
      <c r="M2962" s="142">
        <f t="shared" si="1339"/>
        <v>1.00559942</v>
      </c>
      <c r="N2962" s="142">
        <f t="shared" si="1340"/>
        <v>1.7083502172424683</v>
      </c>
      <c r="O2962" s="135">
        <f t="shared" si="1341"/>
        <v>1.71745926</v>
      </c>
      <c r="P2962" s="135">
        <f t="shared" si="1342"/>
        <v>217.90030038</v>
      </c>
      <c r="Q2962" s="190">
        <f t="shared" si="1355"/>
        <v>0</v>
      </c>
      <c r="R2962" s="191">
        <f t="shared" si="1352"/>
        <v>0</v>
      </c>
      <c r="S2962" s="135">
        <f t="shared" si="1343"/>
        <v>0</v>
      </c>
      <c r="T2962" s="145">
        <f t="shared" si="1353"/>
        <v>7.8600000000000003E-2</v>
      </c>
      <c r="U2962" s="143">
        <f t="shared" si="1344"/>
        <v>20</v>
      </c>
      <c r="V2962" s="143">
        <v>252</v>
      </c>
      <c r="W2962" s="142">
        <f t="shared" si="1345"/>
        <v>1.006023138</v>
      </c>
      <c r="X2962" s="135">
        <f t="shared" si="1346"/>
        <v>1.3124435699999999</v>
      </c>
      <c r="Y2962" s="135">
        <f t="shared" si="1347"/>
        <v>0</v>
      </c>
      <c r="Z2962" s="148" t="str">
        <f t="shared" si="1356"/>
        <v>A+J=</v>
      </c>
      <c r="AA2962" s="140">
        <f t="shared" si="1357"/>
        <v>47016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4"/>
      <c r="DX2962" s="1"/>
      <c r="DY2962" s="1"/>
      <c r="DZ2962" s="1"/>
      <c r="EA2962" s="1"/>
      <c r="EB2962" s="1"/>
      <c r="EC2962" s="1"/>
    </row>
    <row r="2963" spans="1:133" ht="15" x14ac:dyDescent="0.2">
      <c r="A2963" s="134">
        <f t="shared" si="1349"/>
        <v>47016</v>
      </c>
      <c r="B2963" s="135">
        <f t="shared" si="1335"/>
        <v>219.33688563000001</v>
      </c>
      <c r="C2963" s="220">
        <f t="shared" si="1348"/>
        <v>126.87363564527278</v>
      </c>
      <c r="D2963" s="136">
        <f t="shared" si="1336"/>
        <v>6997.15</v>
      </c>
      <c r="E2963" s="137">
        <f t="shared" si="1332"/>
        <v>7036.33</v>
      </c>
      <c r="F2963" s="138">
        <f t="shared" si="1333"/>
        <v>46955</v>
      </c>
      <c r="G2963" s="139">
        <f t="shared" si="1337"/>
        <v>5.5994226220676957E-3</v>
      </c>
      <c r="H2963" s="140">
        <f t="shared" si="1354"/>
        <v>47046</v>
      </c>
      <c r="I2963" s="140">
        <f t="shared" si="1338"/>
        <v>47016</v>
      </c>
      <c r="J2963" s="141">
        <f t="shared" si="1350"/>
        <v>21</v>
      </c>
      <c r="K2963" s="141">
        <f t="shared" si="1334"/>
        <v>21</v>
      </c>
      <c r="L2963" s="8">
        <f t="shared" si="1351"/>
        <v>1.00559942</v>
      </c>
      <c r="M2963" s="142">
        <f t="shared" si="1339"/>
        <v>1.00559942</v>
      </c>
      <c r="N2963" s="142">
        <f t="shared" si="1340"/>
        <v>1.7083502172424683</v>
      </c>
      <c r="O2963" s="135">
        <f t="shared" si="1341"/>
        <v>1.7179159799999999</v>
      </c>
      <c r="P2963" s="135">
        <f t="shared" si="1342"/>
        <v>217.95824611</v>
      </c>
      <c r="Q2963" s="190">
        <f t="shared" si="1355"/>
        <v>97</v>
      </c>
      <c r="R2963" s="191">
        <f t="shared" si="1352"/>
        <v>9.7709983070668596E-2</v>
      </c>
      <c r="S2963" s="135">
        <f t="shared" si="1343"/>
        <v>21.296696529999998</v>
      </c>
      <c r="T2963" s="145">
        <f t="shared" si="1353"/>
        <v>7.8600000000000003E-2</v>
      </c>
      <c r="U2963" s="143">
        <f t="shared" si="1344"/>
        <v>21</v>
      </c>
      <c r="V2963" s="143">
        <v>252</v>
      </c>
      <c r="W2963" s="142">
        <f t="shared" si="1345"/>
        <v>1.0063252460000001</v>
      </c>
      <c r="X2963" s="135">
        <f t="shared" si="1346"/>
        <v>1.3786395199999999</v>
      </c>
      <c r="Y2963" s="135">
        <f t="shared" si="1347"/>
        <v>22.675336049999999</v>
      </c>
      <c r="Z2963" s="148" t="str">
        <f t="shared" si="1356"/>
        <v>A+J=</v>
      </c>
      <c r="AA2963" s="140">
        <f t="shared" si="1357"/>
        <v>47016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4"/>
      <c r="DX2963" s="1"/>
      <c r="DY2963" s="1"/>
      <c r="DZ2963" s="1"/>
      <c r="EA2963" s="1"/>
      <c r="EB2963" s="1"/>
      <c r="EC2963" s="1"/>
    </row>
    <row r="2964" spans="1:133" ht="15" x14ac:dyDescent="0.2">
      <c r="A2964" s="134">
        <f t="shared" si="1349"/>
        <v>47017</v>
      </c>
      <c r="B2964" s="135">
        <f t="shared" si="1335"/>
        <v>196.77292127999999</v>
      </c>
      <c r="C2964" s="220">
        <f t="shared" si="1348"/>
        <v>114.47681485896169</v>
      </c>
      <c r="D2964" s="136">
        <f t="shared" si="1336"/>
        <v>6997.15</v>
      </c>
      <c r="E2964" s="137">
        <f t="shared" si="1332"/>
        <v>7036.33</v>
      </c>
      <c r="F2964" s="138">
        <f t="shared" si="1333"/>
        <v>46985</v>
      </c>
      <c r="G2964" s="139">
        <f t="shared" si="1337"/>
        <v>5.5994226220676957E-3</v>
      </c>
      <c r="H2964" s="140">
        <f t="shared" si="1354"/>
        <v>47046</v>
      </c>
      <c r="I2964" s="140">
        <f t="shared" si="1338"/>
        <v>47046</v>
      </c>
      <c r="J2964" s="141">
        <f t="shared" si="1350"/>
        <v>21</v>
      </c>
      <c r="K2964" s="141">
        <f t="shared" si="1334"/>
        <v>1</v>
      </c>
      <c r="L2964" s="8">
        <f t="shared" si="1351"/>
        <v>1.0002659300000001</v>
      </c>
      <c r="M2964" s="142">
        <f t="shared" si="1339"/>
        <v>1.00559942</v>
      </c>
      <c r="N2964" s="142">
        <f t="shared" si="1340"/>
        <v>1.7179159876159</v>
      </c>
      <c r="O2964" s="135">
        <f t="shared" si="1341"/>
        <v>1.7183728300000001</v>
      </c>
      <c r="P2964" s="135">
        <f t="shared" si="1342"/>
        <v>196.71384831</v>
      </c>
      <c r="Q2964" s="190">
        <f t="shared" si="1355"/>
        <v>0</v>
      </c>
      <c r="R2964" s="191">
        <f t="shared" si="1352"/>
        <v>0</v>
      </c>
      <c r="S2964" s="135">
        <f t="shared" si="1343"/>
        <v>0</v>
      </c>
      <c r="T2964" s="145">
        <f t="shared" si="1353"/>
        <v>7.8600000000000003E-2</v>
      </c>
      <c r="U2964" s="143">
        <f t="shared" si="1344"/>
        <v>1</v>
      </c>
      <c r="V2964" s="143">
        <v>252</v>
      </c>
      <c r="W2964" s="142">
        <f t="shared" si="1345"/>
        <v>1.0003002990000001</v>
      </c>
      <c r="X2964" s="135">
        <f t="shared" si="1346"/>
        <v>5.9072970000000002E-2</v>
      </c>
      <c r="Y2964" s="135">
        <f t="shared" si="1347"/>
        <v>0</v>
      </c>
      <c r="Z2964" s="148" t="str">
        <f t="shared" si="1356"/>
        <v>A+J=</v>
      </c>
      <c r="AA2964" s="140">
        <f t="shared" si="1357"/>
        <v>47046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4"/>
      <c r="DX2964" s="1"/>
      <c r="DY2964" s="1"/>
      <c r="DZ2964" s="1"/>
      <c r="EA2964" s="1"/>
      <c r="EB2964" s="1"/>
      <c r="EC2964" s="1"/>
    </row>
    <row r="2965" spans="1:133" ht="15" x14ac:dyDescent="0.2">
      <c r="A2965" s="134">
        <f t="shared" si="1349"/>
        <v>47018</v>
      </c>
      <c r="B2965" s="135">
        <f t="shared" si="1335"/>
        <v>196.88435451000001</v>
      </c>
      <c r="C2965" s="220">
        <f t="shared" si="1348"/>
        <v>114.47681485896169</v>
      </c>
      <c r="D2965" s="136">
        <f t="shared" si="1336"/>
        <v>6997.15</v>
      </c>
      <c r="E2965" s="137">
        <f t="shared" si="1332"/>
        <v>7036.33</v>
      </c>
      <c r="F2965" s="138">
        <f t="shared" si="1333"/>
        <v>46985</v>
      </c>
      <c r="G2965" s="139">
        <f t="shared" si="1337"/>
        <v>5.5994226220676957E-3</v>
      </c>
      <c r="H2965" s="140">
        <f t="shared" si="1354"/>
        <v>47046</v>
      </c>
      <c r="I2965" s="140">
        <f t="shared" si="1338"/>
        <v>47046</v>
      </c>
      <c r="J2965" s="141">
        <f t="shared" si="1350"/>
        <v>21</v>
      </c>
      <c r="K2965" s="141">
        <f t="shared" si="1334"/>
        <v>2</v>
      </c>
      <c r="L2965" s="8">
        <f t="shared" si="1351"/>
        <v>1.00053193</v>
      </c>
      <c r="M2965" s="142">
        <f t="shared" si="1339"/>
        <v>1.00559942</v>
      </c>
      <c r="N2965" s="142">
        <f t="shared" si="1340"/>
        <v>1.7179159876159</v>
      </c>
      <c r="O2965" s="135">
        <f t="shared" si="1341"/>
        <v>1.71882979</v>
      </c>
      <c r="P2965" s="135">
        <f t="shared" si="1342"/>
        <v>196.76615964000001</v>
      </c>
      <c r="Q2965" s="190">
        <f t="shared" si="1355"/>
        <v>0</v>
      </c>
      <c r="R2965" s="191">
        <f t="shared" si="1352"/>
        <v>0</v>
      </c>
      <c r="S2965" s="135">
        <f t="shared" si="1343"/>
        <v>0</v>
      </c>
      <c r="T2965" s="145">
        <f t="shared" si="1353"/>
        <v>7.8600000000000003E-2</v>
      </c>
      <c r="U2965" s="143">
        <f t="shared" si="1344"/>
        <v>2</v>
      </c>
      <c r="V2965" s="143">
        <v>252</v>
      </c>
      <c r="W2965" s="142">
        <f t="shared" si="1345"/>
        <v>1.0006006869999999</v>
      </c>
      <c r="X2965" s="135">
        <f t="shared" si="1346"/>
        <v>0.11819486999999999</v>
      </c>
      <c r="Y2965" s="135">
        <f t="shared" si="1347"/>
        <v>0</v>
      </c>
      <c r="Z2965" s="148" t="str">
        <f t="shared" si="1356"/>
        <v>A+J=</v>
      </c>
      <c r="AA2965" s="140">
        <f t="shared" si="1357"/>
        <v>47046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4"/>
      <c r="DX2965" s="1"/>
      <c r="DY2965" s="1"/>
      <c r="DZ2965" s="1"/>
      <c r="EA2965" s="1"/>
      <c r="EB2965" s="1"/>
      <c r="EC2965" s="1"/>
    </row>
    <row r="2966" spans="1:133" ht="15" x14ac:dyDescent="0.2">
      <c r="A2966" s="134">
        <f t="shared" si="1349"/>
        <v>47019</v>
      </c>
      <c r="B2966" s="135">
        <f t="shared" si="1335"/>
        <v>196.99585196999999</v>
      </c>
      <c r="C2966" s="220">
        <f t="shared" si="1348"/>
        <v>114.47681485896169</v>
      </c>
      <c r="D2966" s="136">
        <f t="shared" si="1336"/>
        <v>6997.15</v>
      </c>
      <c r="E2966" s="137">
        <f t="shared" si="1332"/>
        <v>7036.33</v>
      </c>
      <c r="F2966" s="138">
        <f t="shared" si="1333"/>
        <v>46985</v>
      </c>
      <c r="G2966" s="139">
        <f t="shared" si="1337"/>
        <v>5.5994226220676957E-3</v>
      </c>
      <c r="H2966" s="140">
        <f t="shared" si="1354"/>
        <v>47046</v>
      </c>
      <c r="I2966" s="140">
        <f t="shared" si="1338"/>
        <v>47046</v>
      </c>
      <c r="J2966" s="141">
        <f t="shared" si="1350"/>
        <v>21</v>
      </c>
      <c r="K2966" s="141">
        <f t="shared" si="1334"/>
        <v>3</v>
      </c>
      <c r="L2966" s="8">
        <f t="shared" si="1351"/>
        <v>1.0007980000000001</v>
      </c>
      <c r="M2966" s="142">
        <f t="shared" si="1339"/>
        <v>1.00559942</v>
      </c>
      <c r="N2966" s="142">
        <f t="shared" si="1340"/>
        <v>1.7179159876159</v>
      </c>
      <c r="O2966" s="135">
        <f t="shared" si="1341"/>
        <v>1.7192868800000001</v>
      </c>
      <c r="P2966" s="135">
        <f t="shared" si="1342"/>
        <v>196.81848585</v>
      </c>
      <c r="Q2966" s="190">
        <f t="shared" si="1355"/>
        <v>0</v>
      </c>
      <c r="R2966" s="191">
        <f t="shared" si="1352"/>
        <v>0</v>
      </c>
      <c r="S2966" s="135">
        <f t="shared" si="1343"/>
        <v>0</v>
      </c>
      <c r="T2966" s="145">
        <f t="shared" si="1353"/>
        <v>7.8600000000000003E-2</v>
      </c>
      <c r="U2966" s="143">
        <f t="shared" si="1344"/>
        <v>3</v>
      </c>
      <c r="V2966" s="143">
        <v>252</v>
      </c>
      <c r="W2966" s="142">
        <f t="shared" si="1345"/>
        <v>1.000901166</v>
      </c>
      <c r="X2966" s="135">
        <f t="shared" si="1346"/>
        <v>0.17736611999999999</v>
      </c>
      <c r="Y2966" s="135">
        <f t="shared" si="1347"/>
        <v>0</v>
      </c>
      <c r="Z2966" s="148" t="str">
        <f t="shared" si="1356"/>
        <v>A+J=</v>
      </c>
      <c r="AA2966" s="140">
        <f t="shared" si="1357"/>
        <v>47046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4"/>
      <c r="DX2966" s="1"/>
      <c r="DY2966" s="1"/>
      <c r="DZ2966" s="1"/>
      <c r="EA2966" s="1"/>
      <c r="EB2966" s="1"/>
      <c r="EC2966" s="1"/>
    </row>
    <row r="2967" spans="1:133" ht="15" x14ac:dyDescent="0.2">
      <c r="A2967" s="134">
        <f t="shared" si="1349"/>
        <v>47020</v>
      </c>
      <c r="B2967" s="135">
        <f t="shared" si="1335"/>
        <v>196.99585196999999</v>
      </c>
      <c r="C2967" s="220">
        <f t="shared" si="1348"/>
        <v>114.47681485896169</v>
      </c>
      <c r="D2967" s="136">
        <f t="shared" si="1336"/>
        <v>6997.15</v>
      </c>
      <c r="E2967" s="137">
        <f t="shared" si="1332"/>
        <v>7036.33</v>
      </c>
      <c r="F2967" s="138">
        <f t="shared" si="1333"/>
        <v>46985</v>
      </c>
      <c r="G2967" s="139">
        <f t="shared" si="1337"/>
        <v>5.5994226220676957E-3</v>
      </c>
      <c r="H2967" s="140">
        <f t="shared" si="1354"/>
        <v>47046</v>
      </c>
      <c r="I2967" s="140">
        <f t="shared" si="1338"/>
        <v>47046</v>
      </c>
      <c r="J2967" s="141">
        <f t="shared" si="1350"/>
        <v>21</v>
      </c>
      <c r="K2967" s="141">
        <f t="shared" si="1334"/>
        <v>3</v>
      </c>
      <c r="L2967" s="8">
        <f t="shared" si="1351"/>
        <v>1.0007980000000001</v>
      </c>
      <c r="M2967" s="142">
        <f t="shared" si="1339"/>
        <v>1.00559942</v>
      </c>
      <c r="N2967" s="142">
        <f t="shared" si="1340"/>
        <v>1.7179159876159</v>
      </c>
      <c r="O2967" s="135">
        <f t="shared" si="1341"/>
        <v>1.7192868800000001</v>
      </c>
      <c r="P2967" s="135">
        <f t="shared" si="1342"/>
        <v>196.81848585</v>
      </c>
      <c r="Q2967" s="190">
        <f t="shared" si="1355"/>
        <v>0</v>
      </c>
      <c r="R2967" s="191">
        <f t="shared" si="1352"/>
        <v>0</v>
      </c>
      <c r="S2967" s="135">
        <f t="shared" si="1343"/>
        <v>0</v>
      </c>
      <c r="T2967" s="145">
        <f t="shared" si="1353"/>
        <v>7.8600000000000003E-2</v>
      </c>
      <c r="U2967" s="143">
        <f t="shared" si="1344"/>
        <v>3</v>
      </c>
      <c r="V2967" s="143">
        <v>252</v>
      </c>
      <c r="W2967" s="142">
        <f t="shared" si="1345"/>
        <v>1.000901166</v>
      </c>
      <c r="X2967" s="135">
        <f t="shared" si="1346"/>
        <v>0.17736611999999999</v>
      </c>
      <c r="Y2967" s="135">
        <f t="shared" si="1347"/>
        <v>0</v>
      </c>
      <c r="Z2967" s="148" t="str">
        <f t="shared" si="1356"/>
        <v>A+J=</v>
      </c>
      <c r="AA2967" s="140">
        <f t="shared" si="1357"/>
        <v>47046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4"/>
      <c r="DX2967" s="1"/>
      <c r="DY2967" s="1"/>
      <c r="DZ2967" s="1"/>
      <c r="EA2967" s="1"/>
      <c r="EB2967" s="1"/>
      <c r="EC2967" s="1"/>
    </row>
    <row r="2968" spans="1:133" ht="15" x14ac:dyDescent="0.2">
      <c r="A2968" s="134">
        <f t="shared" si="1349"/>
        <v>47021</v>
      </c>
      <c r="B2968" s="135">
        <f t="shared" si="1335"/>
        <v>196.99585196999999</v>
      </c>
      <c r="C2968" s="220">
        <f t="shared" si="1348"/>
        <v>114.47681485896169</v>
      </c>
      <c r="D2968" s="136">
        <f t="shared" si="1336"/>
        <v>6997.15</v>
      </c>
      <c r="E2968" s="137">
        <f t="shared" si="1332"/>
        <v>7036.33</v>
      </c>
      <c r="F2968" s="138">
        <f t="shared" si="1333"/>
        <v>46985</v>
      </c>
      <c r="G2968" s="139">
        <f t="shared" si="1337"/>
        <v>5.5994226220676957E-3</v>
      </c>
      <c r="H2968" s="140">
        <f t="shared" si="1354"/>
        <v>47046</v>
      </c>
      <c r="I2968" s="140">
        <f t="shared" si="1338"/>
        <v>47046</v>
      </c>
      <c r="J2968" s="141">
        <f t="shared" si="1350"/>
        <v>21</v>
      </c>
      <c r="K2968" s="141">
        <f t="shared" si="1334"/>
        <v>3</v>
      </c>
      <c r="L2968" s="8">
        <f t="shared" si="1351"/>
        <v>1.0007980000000001</v>
      </c>
      <c r="M2968" s="142">
        <f t="shared" si="1339"/>
        <v>1.00559942</v>
      </c>
      <c r="N2968" s="142">
        <f t="shared" si="1340"/>
        <v>1.7179159876159</v>
      </c>
      <c r="O2968" s="135">
        <f t="shared" si="1341"/>
        <v>1.7192868800000001</v>
      </c>
      <c r="P2968" s="135">
        <f t="shared" si="1342"/>
        <v>196.81848585</v>
      </c>
      <c r="Q2968" s="190">
        <f t="shared" si="1355"/>
        <v>0</v>
      </c>
      <c r="R2968" s="191">
        <f t="shared" si="1352"/>
        <v>0</v>
      </c>
      <c r="S2968" s="135">
        <f t="shared" si="1343"/>
        <v>0</v>
      </c>
      <c r="T2968" s="145">
        <f t="shared" si="1353"/>
        <v>7.8600000000000003E-2</v>
      </c>
      <c r="U2968" s="143">
        <f t="shared" si="1344"/>
        <v>3</v>
      </c>
      <c r="V2968" s="143">
        <v>252</v>
      </c>
      <c r="W2968" s="142">
        <f t="shared" si="1345"/>
        <v>1.000901166</v>
      </c>
      <c r="X2968" s="135">
        <f t="shared" si="1346"/>
        <v>0.17736611999999999</v>
      </c>
      <c r="Y2968" s="135">
        <f t="shared" si="1347"/>
        <v>0</v>
      </c>
      <c r="Z2968" s="148" t="str">
        <f t="shared" si="1356"/>
        <v>A+J=</v>
      </c>
      <c r="AA2968" s="140">
        <f t="shared" si="1357"/>
        <v>47046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4"/>
      <c r="DX2968" s="1"/>
      <c r="DY2968" s="1"/>
      <c r="DZ2968" s="1"/>
      <c r="EA2968" s="1"/>
      <c r="EB2968" s="1"/>
      <c r="EC2968" s="1"/>
    </row>
    <row r="2969" spans="1:133" ht="15" x14ac:dyDescent="0.2">
      <c r="A2969" s="134">
        <f t="shared" si="1349"/>
        <v>47022</v>
      </c>
      <c r="B2969" s="135">
        <f t="shared" si="1335"/>
        <v>197.10741253999998</v>
      </c>
      <c r="C2969" s="220">
        <f t="shared" si="1348"/>
        <v>114.47681485896169</v>
      </c>
      <c r="D2969" s="136">
        <f t="shared" si="1336"/>
        <v>6997.15</v>
      </c>
      <c r="E2969" s="137">
        <f t="shared" si="1332"/>
        <v>7036.33</v>
      </c>
      <c r="F2969" s="138">
        <f t="shared" si="1333"/>
        <v>46985</v>
      </c>
      <c r="G2969" s="139">
        <f t="shared" si="1337"/>
        <v>5.5994226220676957E-3</v>
      </c>
      <c r="H2969" s="140">
        <f t="shared" si="1354"/>
        <v>47046</v>
      </c>
      <c r="I2969" s="140">
        <f t="shared" si="1338"/>
        <v>47046</v>
      </c>
      <c r="J2969" s="141">
        <f t="shared" si="1350"/>
        <v>21</v>
      </c>
      <c r="K2969" s="141">
        <f t="shared" si="1334"/>
        <v>4</v>
      </c>
      <c r="L2969" s="8">
        <f t="shared" si="1351"/>
        <v>1.00106414</v>
      </c>
      <c r="M2969" s="142">
        <f t="shared" si="1339"/>
        <v>1.00559942</v>
      </c>
      <c r="N2969" s="142">
        <f t="shared" si="1340"/>
        <v>1.7179159876159</v>
      </c>
      <c r="O2969" s="135">
        <f t="shared" si="1341"/>
        <v>1.7197440900000001</v>
      </c>
      <c r="P2969" s="135">
        <f t="shared" si="1342"/>
        <v>196.87082579</v>
      </c>
      <c r="Q2969" s="190">
        <f t="shared" si="1355"/>
        <v>0</v>
      </c>
      <c r="R2969" s="191">
        <f t="shared" si="1352"/>
        <v>0</v>
      </c>
      <c r="S2969" s="135">
        <f t="shared" si="1343"/>
        <v>0</v>
      </c>
      <c r="T2969" s="145">
        <f t="shared" si="1353"/>
        <v>7.8600000000000003E-2</v>
      </c>
      <c r="U2969" s="143">
        <f t="shared" si="1344"/>
        <v>4</v>
      </c>
      <c r="V2969" s="143">
        <v>252</v>
      </c>
      <c r="W2969" s="142">
        <f t="shared" si="1345"/>
        <v>1.0012017360000001</v>
      </c>
      <c r="X2969" s="135">
        <f t="shared" si="1346"/>
        <v>0.23658675000000001</v>
      </c>
      <c r="Y2969" s="135">
        <f t="shared" si="1347"/>
        <v>0</v>
      </c>
      <c r="Z2969" s="148" t="str">
        <f t="shared" si="1356"/>
        <v>A+J=</v>
      </c>
      <c r="AA2969" s="140">
        <f t="shared" si="1357"/>
        <v>47046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4"/>
      <c r="DX2969" s="1"/>
      <c r="DY2969" s="1"/>
      <c r="DZ2969" s="1"/>
      <c r="EA2969" s="1"/>
      <c r="EB2969" s="1"/>
      <c r="EC2969" s="1"/>
    </row>
    <row r="2970" spans="1:133" ht="15" x14ac:dyDescent="0.2">
      <c r="A2970" s="134">
        <f t="shared" si="1349"/>
        <v>47023</v>
      </c>
      <c r="B2970" s="135">
        <f t="shared" si="1335"/>
        <v>197.21903702</v>
      </c>
      <c r="C2970" s="220">
        <f t="shared" si="1348"/>
        <v>114.47681485896169</v>
      </c>
      <c r="D2970" s="136">
        <f t="shared" si="1336"/>
        <v>6997.15</v>
      </c>
      <c r="E2970" s="137">
        <f t="shared" si="1332"/>
        <v>7036.33</v>
      </c>
      <c r="F2970" s="138">
        <f t="shared" si="1333"/>
        <v>46985</v>
      </c>
      <c r="G2970" s="139">
        <f t="shared" si="1337"/>
        <v>5.5994226220676957E-3</v>
      </c>
      <c r="H2970" s="140">
        <f t="shared" si="1354"/>
        <v>47046</v>
      </c>
      <c r="I2970" s="140">
        <f t="shared" si="1338"/>
        <v>47046</v>
      </c>
      <c r="J2970" s="141">
        <f t="shared" si="1350"/>
        <v>21</v>
      </c>
      <c r="K2970" s="141">
        <f t="shared" si="1334"/>
        <v>5</v>
      </c>
      <c r="L2970" s="8">
        <f t="shared" si="1351"/>
        <v>1.0013303600000001</v>
      </c>
      <c r="M2970" s="142">
        <f t="shared" si="1339"/>
        <v>1.00559942</v>
      </c>
      <c r="N2970" s="142">
        <f t="shared" si="1340"/>
        <v>1.7179159876159</v>
      </c>
      <c r="O2970" s="135">
        <f t="shared" si="1341"/>
        <v>1.7202014299999999</v>
      </c>
      <c r="P2970" s="135">
        <f t="shared" si="1342"/>
        <v>196.92318062000001</v>
      </c>
      <c r="Q2970" s="190">
        <f t="shared" si="1355"/>
        <v>0</v>
      </c>
      <c r="R2970" s="191">
        <f t="shared" si="1352"/>
        <v>0</v>
      </c>
      <c r="S2970" s="135">
        <f t="shared" si="1343"/>
        <v>0</v>
      </c>
      <c r="T2970" s="145">
        <f t="shared" si="1353"/>
        <v>7.8600000000000003E-2</v>
      </c>
      <c r="U2970" s="143">
        <f t="shared" si="1344"/>
        <v>5</v>
      </c>
      <c r="V2970" s="143">
        <v>252</v>
      </c>
      <c r="W2970" s="142">
        <f t="shared" si="1345"/>
        <v>1.0015023949999999</v>
      </c>
      <c r="X2970" s="135">
        <f t="shared" si="1346"/>
        <v>0.29585640000000002</v>
      </c>
      <c r="Y2970" s="135">
        <f t="shared" si="1347"/>
        <v>0</v>
      </c>
      <c r="Z2970" s="148" t="str">
        <f t="shared" si="1356"/>
        <v>A+J=</v>
      </c>
      <c r="AA2970" s="140">
        <f t="shared" si="1357"/>
        <v>47046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4"/>
      <c r="DX2970" s="1"/>
      <c r="DY2970" s="1"/>
      <c r="DZ2970" s="1"/>
      <c r="EA2970" s="1"/>
      <c r="EB2970" s="1"/>
      <c r="EC2970" s="1"/>
    </row>
    <row r="2971" spans="1:133" ht="15" x14ac:dyDescent="0.2">
      <c r="A2971" s="134">
        <f t="shared" si="1349"/>
        <v>47024</v>
      </c>
      <c r="B2971" s="135">
        <f t="shared" si="1335"/>
        <v>197.33072351000001</v>
      </c>
      <c r="C2971" s="220">
        <f t="shared" si="1348"/>
        <v>114.47681485896169</v>
      </c>
      <c r="D2971" s="136">
        <f t="shared" si="1336"/>
        <v>6997.15</v>
      </c>
      <c r="E2971" s="137">
        <f t="shared" si="1332"/>
        <v>7036.33</v>
      </c>
      <c r="F2971" s="138">
        <f t="shared" si="1333"/>
        <v>46985</v>
      </c>
      <c r="G2971" s="139">
        <f t="shared" si="1337"/>
        <v>5.5994226220676957E-3</v>
      </c>
      <c r="H2971" s="140">
        <f t="shared" si="1354"/>
        <v>47046</v>
      </c>
      <c r="I2971" s="140">
        <f t="shared" si="1338"/>
        <v>47046</v>
      </c>
      <c r="J2971" s="141">
        <f t="shared" si="1350"/>
        <v>21</v>
      </c>
      <c r="K2971" s="141">
        <f t="shared" si="1334"/>
        <v>6</v>
      </c>
      <c r="L2971" s="8">
        <f t="shared" si="1351"/>
        <v>1.00159664</v>
      </c>
      <c r="M2971" s="142">
        <f t="shared" si="1339"/>
        <v>1.00559942</v>
      </c>
      <c r="N2971" s="142">
        <f t="shared" si="1340"/>
        <v>1.7179159876159</v>
      </c>
      <c r="O2971" s="135">
        <f t="shared" si="1341"/>
        <v>1.72065888</v>
      </c>
      <c r="P2971" s="135">
        <f t="shared" si="1342"/>
        <v>196.97554804000001</v>
      </c>
      <c r="Q2971" s="190">
        <f t="shared" si="1355"/>
        <v>0</v>
      </c>
      <c r="R2971" s="191">
        <f t="shared" si="1352"/>
        <v>0</v>
      </c>
      <c r="S2971" s="135">
        <f t="shared" si="1343"/>
        <v>0</v>
      </c>
      <c r="T2971" s="145">
        <f t="shared" si="1353"/>
        <v>7.8600000000000003E-2</v>
      </c>
      <c r="U2971" s="143">
        <f t="shared" si="1344"/>
        <v>6</v>
      </c>
      <c r="V2971" s="143">
        <v>252</v>
      </c>
      <c r="W2971" s="142">
        <f t="shared" si="1345"/>
        <v>1.001803145</v>
      </c>
      <c r="X2971" s="135">
        <f t="shared" si="1346"/>
        <v>0.35517546999999999</v>
      </c>
      <c r="Y2971" s="135">
        <f t="shared" si="1347"/>
        <v>0</v>
      </c>
      <c r="Z2971" s="148" t="str">
        <f t="shared" si="1356"/>
        <v>A+J=</v>
      </c>
      <c r="AA2971" s="140">
        <f t="shared" si="1357"/>
        <v>47046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4"/>
      <c r="DX2971" s="1"/>
      <c r="DY2971" s="1"/>
      <c r="DZ2971" s="1"/>
      <c r="EA2971" s="1"/>
      <c r="EB2971" s="1"/>
      <c r="EC2971" s="1"/>
    </row>
    <row r="2972" spans="1:133" ht="15" x14ac:dyDescent="0.2">
      <c r="A2972" s="134">
        <f t="shared" si="1349"/>
        <v>47025</v>
      </c>
      <c r="B2972" s="135">
        <f t="shared" si="1335"/>
        <v>197.44247415000001</v>
      </c>
      <c r="C2972" s="220">
        <f t="shared" si="1348"/>
        <v>114.47681485896169</v>
      </c>
      <c r="D2972" s="136">
        <f t="shared" si="1336"/>
        <v>6997.15</v>
      </c>
      <c r="E2972" s="137">
        <f t="shared" si="1332"/>
        <v>7036.33</v>
      </c>
      <c r="F2972" s="138">
        <f t="shared" si="1333"/>
        <v>46985</v>
      </c>
      <c r="G2972" s="139">
        <f t="shared" si="1337"/>
        <v>5.5994226220676957E-3</v>
      </c>
      <c r="H2972" s="140">
        <f t="shared" si="1354"/>
        <v>47046</v>
      </c>
      <c r="I2972" s="140">
        <f t="shared" si="1338"/>
        <v>47046</v>
      </c>
      <c r="J2972" s="141">
        <f t="shared" si="1350"/>
        <v>21</v>
      </c>
      <c r="K2972" s="141">
        <f t="shared" si="1334"/>
        <v>7</v>
      </c>
      <c r="L2972" s="8">
        <f t="shared" si="1351"/>
        <v>1.0018629999999999</v>
      </c>
      <c r="M2972" s="142">
        <f t="shared" si="1339"/>
        <v>1.00559942</v>
      </c>
      <c r="N2972" s="142">
        <f t="shared" si="1340"/>
        <v>1.7179159876159</v>
      </c>
      <c r="O2972" s="135">
        <f t="shared" si="1341"/>
        <v>1.72111646</v>
      </c>
      <c r="P2972" s="135">
        <f t="shared" si="1342"/>
        <v>197.02793034000001</v>
      </c>
      <c r="Q2972" s="190">
        <f t="shared" si="1355"/>
        <v>0</v>
      </c>
      <c r="R2972" s="191">
        <f t="shared" si="1352"/>
        <v>0</v>
      </c>
      <c r="S2972" s="135">
        <f t="shared" si="1343"/>
        <v>0</v>
      </c>
      <c r="T2972" s="145">
        <f t="shared" si="1353"/>
        <v>7.8600000000000003E-2</v>
      </c>
      <c r="U2972" s="143">
        <f t="shared" si="1344"/>
        <v>7</v>
      </c>
      <c r="V2972" s="143">
        <v>252</v>
      </c>
      <c r="W2972" s="142">
        <f t="shared" si="1345"/>
        <v>1.002103985</v>
      </c>
      <c r="X2972" s="135">
        <f t="shared" si="1346"/>
        <v>0.41454381000000001</v>
      </c>
      <c r="Y2972" s="135">
        <f t="shared" si="1347"/>
        <v>0</v>
      </c>
      <c r="Z2972" s="148" t="str">
        <f t="shared" si="1356"/>
        <v>A+J=</v>
      </c>
      <c r="AA2972" s="140">
        <f t="shared" si="1357"/>
        <v>47046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4"/>
      <c r="DX2972" s="1"/>
      <c r="DY2972" s="1"/>
      <c r="DZ2972" s="1"/>
      <c r="EA2972" s="1"/>
      <c r="EB2972" s="1"/>
      <c r="EC2972" s="1"/>
    </row>
    <row r="2973" spans="1:133" ht="15" x14ac:dyDescent="0.2">
      <c r="A2973" s="134">
        <f t="shared" si="1349"/>
        <v>47026</v>
      </c>
      <c r="B2973" s="135">
        <f t="shared" si="1335"/>
        <v>197.55428685000001</v>
      </c>
      <c r="C2973" s="220">
        <f t="shared" si="1348"/>
        <v>114.47681485896169</v>
      </c>
      <c r="D2973" s="136">
        <f t="shared" si="1336"/>
        <v>6997.15</v>
      </c>
      <c r="E2973" s="137">
        <f t="shared" si="1332"/>
        <v>7036.33</v>
      </c>
      <c r="F2973" s="138">
        <f t="shared" si="1333"/>
        <v>46985</v>
      </c>
      <c r="G2973" s="139">
        <f t="shared" si="1337"/>
        <v>5.5994226220676957E-3</v>
      </c>
      <c r="H2973" s="140">
        <f t="shared" si="1354"/>
        <v>47046</v>
      </c>
      <c r="I2973" s="140">
        <f t="shared" si="1338"/>
        <v>47046</v>
      </c>
      <c r="J2973" s="141">
        <f t="shared" si="1350"/>
        <v>21</v>
      </c>
      <c r="K2973" s="141">
        <f t="shared" si="1334"/>
        <v>8</v>
      </c>
      <c r="L2973" s="8">
        <f t="shared" si="1351"/>
        <v>1.0021294199999999</v>
      </c>
      <c r="M2973" s="142">
        <f t="shared" si="1339"/>
        <v>1.00559942</v>
      </c>
      <c r="N2973" s="142">
        <f t="shared" si="1340"/>
        <v>1.7179159876159</v>
      </c>
      <c r="O2973" s="135">
        <f t="shared" si="1341"/>
        <v>1.7215741499999999</v>
      </c>
      <c r="P2973" s="135">
        <f t="shared" si="1342"/>
        <v>197.08032523</v>
      </c>
      <c r="Q2973" s="190">
        <f t="shared" si="1355"/>
        <v>0</v>
      </c>
      <c r="R2973" s="191">
        <f t="shared" si="1352"/>
        <v>0</v>
      </c>
      <c r="S2973" s="135">
        <f t="shared" si="1343"/>
        <v>0</v>
      </c>
      <c r="T2973" s="145">
        <f t="shared" si="1353"/>
        <v>7.8600000000000003E-2</v>
      </c>
      <c r="U2973" s="143">
        <f t="shared" si="1344"/>
        <v>8</v>
      </c>
      <c r="V2973" s="143">
        <v>252</v>
      </c>
      <c r="W2973" s="142">
        <f t="shared" si="1345"/>
        <v>1.0024049159999999</v>
      </c>
      <c r="X2973" s="135">
        <f t="shared" si="1346"/>
        <v>0.47396161999999997</v>
      </c>
      <c r="Y2973" s="135">
        <f t="shared" si="1347"/>
        <v>0</v>
      </c>
      <c r="Z2973" s="148" t="str">
        <f t="shared" si="1356"/>
        <v>A+J=</v>
      </c>
      <c r="AA2973" s="140">
        <f t="shared" si="1357"/>
        <v>47046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4"/>
      <c r="DX2973" s="1"/>
      <c r="DY2973" s="1"/>
      <c r="DZ2973" s="1"/>
      <c r="EA2973" s="1"/>
      <c r="EB2973" s="1"/>
      <c r="EC2973" s="1"/>
    </row>
    <row r="2974" spans="1:133" ht="15" x14ac:dyDescent="0.2">
      <c r="A2974" s="134">
        <f t="shared" si="1349"/>
        <v>47027</v>
      </c>
      <c r="B2974" s="135">
        <f t="shared" si="1335"/>
        <v>197.55428685000001</v>
      </c>
      <c r="C2974" s="220">
        <f t="shared" si="1348"/>
        <v>114.47681485896169</v>
      </c>
      <c r="D2974" s="136">
        <f t="shared" si="1336"/>
        <v>6997.15</v>
      </c>
      <c r="E2974" s="137">
        <f t="shared" si="1332"/>
        <v>7036.33</v>
      </c>
      <c r="F2974" s="138">
        <f t="shared" si="1333"/>
        <v>46985</v>
      </c>
      <c r="G2974" s="139">
        <f t="shared" si="1337"/>
        <v>5.5994226220676957E-3</v>
      </c>
      <c r="H2974" s="140">
        <f t="shared" si="1354"/>
        <v>47046</v>
      </c>
      <c r="I2974" s="140">
        <f t="shared" si="1338"/>
        <v>47046</v>
      </c>
      <c r="J2974" s="141">
        <f t="shared" si="1350"/>
        <v>21</v>
      </c>
      <c r="K2974" s="141">
        <f t="shared" si="1334"/>
        <v>8</v>
      </c>
      <c r="L2974" s="8">
        <f t="shared" si="1351"/>
        <v>1.0021294199999999</v>
      </c>
      <c r="M2974" s="142">
        <f t="shared" si="1339"/>
        <v>1.00559942</v>
      </c>
      <c r="N2974" s="142">
        <f t="shared" si="1340"/>
        <v>1.7179159876159</v>
      </c>
      <c r="O2974" s="135">
        <f t="shared" si="1341"/>
        <v>1.7215741499999999</v>
      </c>
      <c r="P2974" s="135">
        <f t="shared" si="1342"/>
        <v>197.08032523</v>
      </c>
      <c r="Q2974" s="190">
        <f t="shared" si="1355"/>
        <v>0</v>
      </c>
      <c r="R2974" s="191">
        <f t="shared" si="1352"/>
        <v>0</v>
      </c>
      <c r="S2974" s="135">
        <f t="shared" si="1343"/>
        <v>0</v>
      </c>
      <c r="T2974" s="145">
        <f t="shared" si="1353"/>
        <v>7.8600000000000003E-2</v>
      </c>
      <c r="U2974" s="143">
        <f t="shared" si="1344"/>
        <v>8</v>
      </c>
      <c r="V2974" s="143">
        <v>252</v>
      </c>
      <c r="W2974" s="142">
        <f t="shared" si="1345"/>
        <v>1.0024049159999999</v>
      </c>
      <c r="X2974" s="135">
        <f t="shared" si="1346"/>
        <v>0.47396161999999997</v>
      </c>
      <c r="Y2974" s="135">
        <f t="shared" si="1347"/>
        <v>0</v>
      </c>
      <c r="Z2974" s="148" t="str">
        <f t="shared" si="1356"/>
        <v>A+J=</v>
      </c>
      <c r="AA2974" s="140">
        <f t="shared" si="1357"/>
        <v>47046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4"/>
      <c r="DX2974" s="1"/>
      <c r="DY2974" s="1"/>
      <c r="DZ2974" s="1"/>
      <c r="EA2974" s="1"/>
      <c r="EB2974" s="1"/>
      <c r="EC2974" s="1"/>
    </row>
    <row r="2975" spans="1:133" ht="15" x14ac:dyDescent="0.2">
      <c r="A2975" s="134">
        <f t="shared" si="1349"/>
        <v>47028</v>
      </c>
      <c r="B2975" s="135">
        <f t="shared" si="1335"/>
        <v>197.55428685000001</v>
      </c>
      <c r="C2975" s="220">
        <f t="shared" si="1348"/>
        <v>114.47681485896169</v>
      </c>
      <c r="D2975" s="136">
        <f t="shared" si="1336"/>
        <v>6997.15</v>
      </c>
      <c r="E2975" s="137">
        <f t="shared" si="1332"/>
        <v>7036.33</v>
      </c>
      <c r="F2975" s="138">
        <f t="shared" si="1333"/>
        <v>46985</v>
      </c>
      <c r="G2975" s="139">
        <f t="shared" si="1337"/>
        <v>5.5994226220676957E-3</v>
      </c>
      <c r="H2975" s="140">
        <f t="shared" si="1354"/>
        <v>47046</v>
      </c>
      <c r="I2975" s="140">
        <f t="shared" si="1338"/>
        <v>47046</v>
      </c>
      <c r="J2975" s="141">
        <f t="shared" si="1350"/>
        <v>21</v>
      </c>
      <c r="K2975" s="141">
        <f t="shared" si="1334"/>
        <v>8</v>
      </c>
      <c r="L2975" s="8">
        <f t="shared" si="1351"/>
        <v>1.0021294199999999</v>
      </c>
      <c r="M2975" s="142">
        <f t="shared" si="1339"/>
        <v>1.00559942</v>
      </c>
      <c r="N2975" s="142">
        <f t="shared" si="1340"/>
        <v>1.7179159876159</v>
      </c>
      <c r="O2975" s="135">
        <f t="shared" si="1341"/>
        <v>1.7215741499999999</v>
      </c>
      <c r="P2975" s="135">
        <f t="shared" si="1342"/>
        <v>197.08032523</v>
      </c>
      <c r="Q2975" s="190">
        <f t="shared" si="1355"/>
        <v>0</v>
      </c>
      <c r="R2975" s="191">
        <f t="shared" si="1352"/>
        <v>0</v>
      </c>
      <c r="S2975" s="135">
        <f t="shared" si="1343"/>
        <v>0</v>
      </c>
      <c r="T2975" s="145">
        <f t="shared" si="1353"/>
        <v>7.8600000000000003E-2</v>
      </c>
      <c r="U2975" s="143">
        <f t="shared" si="1344"/>
        <v>8</v>
      </c>
      <c r="V2975" s="143">
        <v>252</v>
      </c>
      <c r="W2975" s="142">
        <f t="shared" si="1345"/>
        <v>1.0024049159999999</v>
      </c>
      <c r="X2975" s="135">
        <f t="shared" si="1346"/>
        <v>0.47396161999999997</v>
      </c>
      <c r="Y2975" s="135">
        <f t="shared" si="1347"/>
        <v>0</v>
      </c>
      <c r="Z2975" s="148" t="str">
        <f t="shared" si="1356"/>
        <v>A+J=</v>
      </c>
      <c r="AA2975" s="140">
        <f t="shared" si="1357"/>
        <v>47046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4"/>
      <c r="DX2975" s="1"/>
      <c r="DY2975" s="1"/>
      <c r="DZ2975" s="1"/>
      <c r="EA2975" s="1"/>
      <c r="EB2975" s="1"/>
      <c r="EC2975" s="1"/>
    </row>
    <row r="2976" spans="1:133" ht="15" x14ac:dyDescent="0.2">
      <c r="A2976" s="134">
        <f t="shared" si="1349"/>
        <v>47029</v>
      </c>
      <c r="B2976" s="135">
        <f t="shared" si="1335"/>
        <v>197.66616377</v>
      </c>
      <c r="C2976" s="220">
        <f t="shared" si="1348"/>
        <v>114.47681485896169</v>
      </c>
      <c r="D2976" s="136">
        <f t="shared" si="1336"/>
        <v>6997.15</v>
      </c>
      <c r="E2976" s="137">
        <f t="shared" si="1332"/>
        <v>7036.33</v>
      </c>
      <c r="F2976" s="138">
        <f t="shared" si="1333"/>
        <v>46985</v>
      </c>
      <c r="G2976" s="139">
        <f t="shared" si="1337"/>
        <v>5.5994226220676957E-3</v>
      </c>
      <c r="H2976" s="140">
        <f t="shared" si="1354"/>
        <v>47046</v>
      </c>
      <c r="I2976" s="140">
        <f t="shared" si="1338"/>
        <v>47046</v>
      </c>
      <c r="J2976" s="141">
        <f t="shared" si="1350"/>
        <v>21</v>
      </c>
      <c r="K2976" s="141">
        <f t="shared" si="1334"/>
        <v>9</v>
      </c>
      <c r="L2976" s="8">
        <f t="shared" si="1351"/>
        <v>1.0023959200000001</v>
      </c>
      <c r="M2976" s="142">
        <f t="shared" si="1339"/>
        <v>1.00559942</v>
      </c>
      <c r="N2976" s="142">
        <f t="shared" si="1340"/>
        <v>1.7179159876159</v>
      </c>
      <c r="O2976" s="135">
        <f t="shared" si="1341"/>
        <v>1.72203197</v>
      </c>
      <c r="P2976" s="135">
        <f t="shared" si="1342"/>
        <v>197.13273501</v>
      </c>
      <c r="Q2976" s="190">
        <f t="shared" si="1355"/>
        <v>0</v>
      </c>
      <c r="R2976" s="191">
        <f t="shared" si="1352"/>
        <v>0</v>
      </c>
      <c r="S2976" s="135">
        <f t="shared" si="1343"/>
        <v>0</v>
      </c>
      <c r="T2976" s="145">
        <f t="shared" si="1353"/>
        <v>7.8600000000000003E-2</v>
      </c>
      <c r="U2976" s="143">
        <f t="shared" si="1344"/>
        <v>9</v>
      </c>
      <c r="V2976" s="143">
        <v>252</v>
      </c>
      <c r="W2976" s="142">
        <f t="shared" si="1345"/>
        <v>1.002705937</v>
      </c>
      <c r="X2976" s="135">
        <f t="shared" si="1346"/>
        <v>0.53342875999999995</v>
      </c>
      <c r="Y2976" s="135">
        <f t="shared" si="1347"/>
        <v>0</v>
      </c>
      <c r="Z2976" s="148" t="str">
        <f t="shared" si="1356"/>
        <v>A+J=</v>
      </c>
      <c r="AA2976" s="140">
        <f t="shared" si="1357"/>
        <v>47046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4"/>
      <c r="DX2976" s="1"/>
      <c r="DY2976" s="1"/>
      <c r="DZ2976" s="1"/>
      <c r="EA2976" s="1"/>
      <c r="EB2976" s="1"/>
      <c r="EC2976" s="1"/>
    </row>
    <row r="2977" spans="1:133" ht="15" x14ac:dyDescent="0.2">
      <c r="A2977" s="134">
        <f t="shared" si="1349"/>
        <v>47030</v>
      </c>
      <c r="B2977" s="135">
        <f t="shared" si="1335"/>
        <v>197.77810489000001</v>
      </c>
      <c r="C2977" s="220">
        <f t="shared" si="1348"/>
        <v>114.47681485896169</v>
      </c>
      <c r="D2977" s="136">
        <f t="shared" si="1336"/>
        <v>6997.15</v>
      </c>
      <c r="E2977" s="137">
        <f t="shared" si="1332"/>
        <v>7036.33</v>
      </c>
      <c r="F2977" s="138">
        <f t="shared" si="1333"/>
        <v>46985</v>
      </c>
      <c r="G2977" s="139">
        <f t="shared" si="1337"/>
        <v>5.5994226220676957E-3</v>
      </c>
      <c r="H2977" s="140">
        <f t="shared" si="1354"/>
        <v>47046</v>
      </c>
      <c r="I2977" s="140">
        <f t="shared" si="1338"/>
        <v>47046</v>
      </c>
      <c r="J2977" s="141">
        <f t="shared" si="1350"/>
        <v>21</v>
      </c>
      <c r="K2977" s="141">
        <f t="shared" si="1334"/>
        <v>10</v>
      </c>
      <c r="L2977" s="8">
        <f t="shared" si="1351"/>
        <v>1.0026624900000001</v>
      </c>
      <c r="M2977" s="142">
        <f t="shared" si="1339"/>
        <v>1.00559942</v>
      </c>
      <c r="N2977" s="142">
        <f t="shared" si="1340"/>
        <v>1.7179159876159</v>
      </c>
      <c r="O2977" s="135">
        <f t="shared" si="1341"/>
        <v>1.7224899199999999</v>
      </c>
      <c r="P2977" s="135">
        <f t="shared" si="1342"/>
        <v>197.18515966000001</v>
      </c>
      <c r="Q2977" s="190">
        <f t="shared" si="1355"/>
        <v>0</v>
      </c>
      <c r="R2977" s="191">
        <f t="shared" si="1352"/>
        <v>0</v>
      </c>
      <c r="S2977" s="135">
        <f t="shared" si="1343"/>
        <v>0</v>
      </c>
      <c r="T2977" s="145">
        <f t="shared" si="1353"/>
        <v>7.8600000000000003E-2</v>
      </c>
      <c r="U2977" s="143">
        <f t="shared" si="1344"/>
        <v>10</v>
      </c>
      <c r="V2977" s="143">
        <v>252</v>
      </c>
      <c r="W2977" s="142">
        <f t="shared" si="1345"/>
        <v>1.003007048</v>
      </c>
      <c r="X2977" s="135">
        <f t="shared" si="1346"/>
        <v>0.59294522999999999</v>
      </c>
      <c r="Y2977" s="135">
        <f t="shared" si="1347"/>
        <v>0</v>
      </c>
      <c r="Z2977" s="148" t="str">
        <f t="shared" si="1356"/>
        <v>A+J=</v>
      </c>
      <c r="AA2977" s="140">
        <f t="shared" si="1357"/>
        <v>47046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4"/>
      <c r="DX2977" s="1"/>
      <c r="DY2977" s="1"/>
      <c r="DZ2977" s="1"/>
      <c r="EA2977" s="1"/>
      <c r="EB2977" s="1"/>
      <c r="EC2977" s="1"/>
    </row>
    <row r="2978" spans="1:133" ht="15" x14ac:dyDescent="0.2">
      <c r="A2978" s="134">
        <f t="shared" si="1349"/>
        <v>47031</v>
      </c>
      <c r="B2978" s="135">
        <f t="shared" si="1335"/>
        <v>197.89010818</v>
      </c>
      <c r="C2978" s="220">
        <f t="shared" si="1348"/>
        <v>114.47681485896169</v>
      </c>
      <c r="D2978" s="136">
        <f t="shared" si="1336"/>
        <v>6997.15</v>
      </c>
      <c r="E2978" s="137">
        <f t="shared" si="1332"/>
        <v>7036.33</v>
      </c>
      <c r="F2978" s="138">
        <f t="shared" si="1333"/>
        <v>46985</v>
      </c>
      <c r="G2978" s="139">
        <f t="shared" si="1337"/>
        <v>5.5994226220676957E-3</v>
      </c>
      <c r="H2978" s="140">
        <f t="shared" si="1354"/>
        <v>47046</v>
      </c>
      <c r="I2978" s="140">
        <f t="shared" si="1338"/>
        <v>47046</v>
      </c>
      <c r="J2978" s="141">
        <f t="shared" si="1350"/>
        <v>21</v>
      </c>
      <c r="K2978" s="141">
        <f t="shared" si="1334"/>
        <v>11</v>
      </c>
      <c r="L2978" s="8">
        <f t="shared" si="1351"/>
        <v>1.0029291300000001</v>
      </c>
      <c r="M2978" s="142">
        <f t="shared" si="1339"/>
        <v>1.00559942</v>
      </c>
      <c r="N2978" s="142">
        <f t="shared" si="1340"/>
        <v>1.7179159876159</v>
      </c>
      <c r="O2978" s="135">
        <f t="shared" si="1341"/>
        <v>1.72294798</v>
      </c>
      <c r="P2978" s="135">
        <f t="shared" si="1342"/>
        <v>197.23759691000001</v>
      </c>
      <c r="Q2978" s="190">
        <f t="shared" si="1355"/>
        <v>0</v>
      </c>
      <c r="R2978" s="191">
        <f t="shared" si="1352"/>
        <v>0</v>
      </c>
      <c r="S2978" s="135">
        <f t="shared" si="1343"/>
        <v>0</v>
      </c>
      <c r="T2978" s="145">
        <f t="shared" si="1353"/>
        <v>7.8600000000000003E-2</v>
      </c>
      <c r="U2978" s="143">
        <f t="shared" si="1344"/>
        <v>11</v>
      </c>
      <c r="V2978" s="143">
        <v>252</v>
      </c>
      <c r="W2978" s="142">
        <f t="shared" si="1345"/>
        <v>1.0033082499999999</v>
      </c>
      <c r="X2978" s="135">
        <f t="shared" si="1346"/>
        <v>0.65251126999999998</v>
      </c>
      <c r="Y2978" s="135">
        <f t="shared" si="1347"/>
        <v>0</v>
      </c>
      <c r="Z2978" s="148" t="str">
        <f t="shared" si="1356"/>
        <v>A+J=</v>
      </c>
      <c r="AA2978" s="140">
        <f t="shared" si="1357"/>
        <v>47046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4"/>
      <c r="DX2978" s="1"/>
      <c r="DY2978" s="1"/>
      <c r="DZ2978" s="1"/>
      <c r="EA2978" s="1"/>
      <c r="EB2978" s="1"/>
      <c r="EC2978" s="1"/>
    </row>
    <row r="2979" spans="1:133" ht="15" x14ac:dyDescent="0.2">
      <c r="A2979" s="134">
        <f t="shared" si="1349"/>
        <v>47032</v>
      </c>
      <c r="B2979" s="135">
        <f t="shared" si="1335"/>
        <v>198.00217575000002</v>
      </c>
      <c r="C2979" s="220">
        <f t="shared" si="1348"/>
        <v>114.47681485896169</v>
      </c>
      <c r="D2979" s="136">
        <f t="shared" si="1336"/>
        <v>6997.15</v>
      </c>
      <c r="E2979" s="137">
        <f t="shared" si="1332"/>
        <v>7036.33</v>
      </c>
      <c r="F2979" s="138">
        <f t="shared" si="1333"/>
        <v>46985</v>
      </c>
      <c r="G2979" s="139">
        <f t="shared" si="1337"/>
        <v>5.5994226220676957E-3</v>
      </c>
      <c r="H2979" s="140">
        <f t="shared" si="1354"/>
        <v>47046</v>
      </c>
      <c r="I2979" s="140">
        <f t="shared" si="1338"/>
        <v>47046</v>
      </c>
      <c r="J2979" s="141">
        <f t="shared" si="1350"/>
        <v>21</v>
      </c>
      <c r="K2979" s="141">
        <f t="shared" si="1334"/>
        <v>12</v>
      </c>
      <c r="L2979" s="8">
        <f t="shared" si="1351"/>
        <v>1.0031958400000001</v>
      </c>
      <c r="M2979" s="142">
        <f t="shared" si="1339"/>
        <v>1.00559942</v>
      </c>
      <c r="N2979" s="142">
        <f t="shared" si="1340"/>
        <v>1.7179159876159</v>
      </c>
      <c r="O2979" s="135">
        <f t="shared" si="1341"/>
        <v>1.7234061700000001</v>
      </c>
      <c r="P2979" s="135">
        <f t="shared" si="1342"/>
        <v>197.29004904000001</v>
      </c>
      <c r="Q2979" s="190">
        <f t="shared" si="1355"/>
        <v>0</v>
      </c>
      <c r="R2979" s="191">
        <f t="shared" si="1352"/>
        <v>0</v>
      </c>
      <c r="S2979" s="135">
        <f t="shared" si="1343"/>
        <v>0</v>
      </c>
      <c r="T2979" s="145">
        <f t="shared" si="1353"/>
        <v>7.8600000000000003E-2</v>
      </c>
      <c r="U2979" s="143">
        <f t="shared" si="1344"/>
        <v>12</v>
      </c>
      <c r="V2979" s="143">
        <v>252</v>
      </c>
      <c r="W2979" s="142">
        <f t="shared" si="1345"/>
        <v>1.003609542</v>
      </c>
      <c r="X2979" s="135">
        <f t="shared" si="1346"/>
        <v>0.71212671000000005</v>
      </c>
      <c r="Y2979" s="135">
        <f t="shared" si="1347"/>
        <v>0</v>
      </c>
      <c r="Z2979" s="148" t="str">
        <f t="shared" si="1356"/>
        <v>A+J=</v>
      </c>
      <c r="AA2979" s="140">
        <f t="shared" si="1357"/>
        <v>47046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4"/>
      <c r="DX2979" s="1"/>
      <c r="DY2979" s="1"/>
      <c r="DZ2979" s="1"/>
      <c r="EA2979" s="1"/>
      <c r="EB2979" s="1"/>
      <c r="EC2979" s="1"/>
    </row>
    <row r="2980" spans="1:133" ht="15" x14ac:dyDescent="0.2">
      <c r="A2980" s="134">
        <f t="shared" si="1349"/>
        <v>47033</v>
      </c>
      <c r="B2980" s="135">
        <f t="shared" si="1335"/>
        <v>198.11430534000002</v>
      </c>
      <c r="C2980" s="220">
        <f t="shared" si="1348"/>
        <v>114.47681485896169</v>
      </c>
      <c r="D2980" s="136">
        <f t="shared" si="1336"/>
        <v>6997.15</v>
      </c>
      <c r="E2980" s="137">
        <f t="shared" si="1332"/>
        <v>7036.33</v>
      </c>
      <c r="F2980" s="138">
        <f t="shared" si="1333"/>
        <v>46985</v>
      </c>
      <c r="G2980" s="139">
        <f t="shared" si="1337"/>
        <v>5.5994226220676957E-3</v>
      </c>
      <c r="H2980" s="140">
        <f t="shared" si="1354"/>
        <v>47046</v>
      </c>
      <c r="I2980" s="140">
        <f t="shared" si="1338"/>
        <v>47046</v>
      </c>
      <c r="J2980" s="141">
        <f t="shared" si="1350"/>
        <v>21</v>
      </c>
      <c r="K2980" s="141">
        <f t="shared" si="1334"/>
        <v>13</v>
      </c>
      <c r="L2980" s="8">
        <f t="shared" si="1351"/>
        <v>1.0034626200000001</v>
      </c>
      <c r="M2980" s="142">
        <f t="shared" si="1339"/>
        <v>1.00559942</v>
      </c>
      <c r="N2980" s="142">
        <f t="shared" si="1340"/>
        <v>1.7179159876159</v>
      </c>
      <c r="O2980" s="135">
        <f t="shared" si="1341"/>
        <v>1.7238644700000001</v>
      </c>
      <c r="P2980" s="135">
        <f t="shared" si="1342"/>
        <v>197.34251377000001</v>
      </c>
      <c r="Q2980" s="190">
        <f t="shared" si="1355"/>
        <v>0</v>
      </c>
      <c r="R2980" s="191">
        <f t="shared" si="1352"/>
        <v>0</v>
      </c>
      <c r="S2980" s="135">
        <f t="shared" si="1343"/>
        <v>0</v>
      </c>
      <c r="T2980" s="145">
        <f t="shared" si="1353"/>
        <v>7.8600000000000003E-2</v>
      </c>
      <c r="U2980" s="143">
        <f t="shared" si="1344"/>
        <v>13</v>
      </c>
      <c r="V2980" s="143">
        <v>252</v>
      </c>
      <c r="W2980" s="142">
        <f t="shared" si="1345"/>
        <v>1.0039109239999999</v>
      </c>
      <c r="X2980" s="135">
        <f t="shared" si="1346"/>
        <v>0.77179156999999998</v>
      </c>
      <c r="Y2980" s="135">
        <f t="shared" si="1347"/>
        <v>0</v>
      </c>
      <c r="Z2980" s="148" t="str">
        <f t="shared" si="1356"/>
        <v>A+J=</v>
      </c>
      <c r="AA2980" s="140">
        <f t="shared" si="1357"/>
        <v>47046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4"/>
      <c r="DX2980" s="1"/>
      <c r="DY2980" s="1"/>
      <c r="DZ2980" s="1"/>
      <c r="EA2980" s="1"/>
      <c r="EB2980" s="1"/>
      <c r="EC2980" s="1"/>
    </row>
    <row r="2981" spans="1:133" ht="15" x14ac:dyDescent="0.2">
      <c r="A2981" s="134">
        <f t="shared" si="1349"/>
        <v>47034</v>
      </c>
      <c r="B2981" s="135">
        <f t="shared" si="1335"/>
        <v>198.11430534000002</v>
      </c>
      <c r="C2981" s="220">
        <f t="shared" si="1348"/>
        <v>114.47681485896169</v>
      </c>
      <c r="D2981" s="136">
        <f t="shared" si="1336"/>
        <v>6997.15</v>
      </c>
      <c r="E2981" s="137">
        <f t="shared" si="1332"/>
        <v>7036.33</v>
      </c>
      <c r="F2981" s="138">
        <f t="shared" si="1333"/>
        <v>46985</v>
      </c>
      <c r="G2981" s="139">
        <f t="shared" si="1337"/>
        <v>5.5994226220676957E-3</v>
      </c>
      <c r="H2981" s="140">
        <f t="shared" si="1354"/>
        <v>47046</v>
      </c>
      <c r="I2981" s="140">
        <f t="shared" si="1338"/>
        <v>47046</v>
      </c>
      <c r="J2981" s="141">
        <f t="shared" si="1350"/>
        <v>21</v>
      </c>
      <c r="K2981" s="141">
        <f t="shared" si="1334"/>
        <v>13</v>
      </c>
      <c r="L2981" s="8">
        <f t="shared" si="1351"/>
        <v>1.0034626200000001</v>
      </c>
      <c r="M2981" s="142">
        <f t="shared" si="1339"/>
        <v>1.00559942</v>
      </c>
      <c r="N2981" s="142">
        <f t="shared" si="1340"/>
        <v>1.7179159876159</v>
      </c>
      <c r="O2981" s="135">
        <f t="shared" si="1341"/>
        <v>1.7238644700000001</v>
      </c>
      <c r="P2981" s="135">
        <f t="shared" si="1342"/>
        <v>197.34251377000001</v>
      </c>
      <c r="Q2981" s="190">
        <f t="shared" si="1355"/>
        <v>0</v>
      </c>
      <c r="R2981" s="191">
        <f t="shared" si="1352"/>
        <v>0</v>
      </c>
      <c r="S2981" s="135">
        <f t="shared" si="1343"/>
        <v>0</v>
      </c>
      <c r="T2981" s="145">
        <f t="shared" si="1353"/>
        <v>7.8600000000000003E-2</v>
      </c>
      <c r="U2981" s="143">
        <f t="shared" si="1344"/>
        <v>13</v>
      </c>
      <c r="V2981" s="143">
        <v>252</v>
      </c>
      <c r="W2981" s="142">
        <f t="shared" si="1345"/>
        <v>1.0039109239999999</v>
      </c>
      <c r="X2981" s="135">
        <f t="shared" si="1346"/>
        <v>0.77179156999999998</v>
      </c>
      <c r="Y2981" s="135">
        <f t="shared" si="1347"/>
        <v>0</v>
      </c>
      <c r="Z2981" s="148" t="str">
        <f t="shared" si="1356"/>
        <v>A+J=</v>
      </c>
      <c r="AA2981" s="140">
        <f t="shared" si="1357"/>
        <v>47046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4"/>
      <c r="DX2981" s="1"/>
      <c r="DY2981" s="1"/>
      <c r="DZ2981" s="1"/>
      <c r="EA2981" s="1"/>
      <c r="EB2981" s="1"/>
      <c r="EC2981" s="1"/>
    </row>
    <row r="2982" spans="1:133" ht="15" x14ac:dyDescent="0.2">
      <c r="A2982" s="134">
        <f t="shared" si="1349"/>
        <v>47035</v>
      </c>
      <c r="B2982" s="135">
        <f t="shared" si="1335"/>
        <v>198.11430534000002</v>
      </c>
      <c r="C2982" s="220">
        <f t="shared" si="1348"/>
        <v>114.47681485896169</v>
      </c>
      <c r="D2982" s="136">
        <f t="shared" si="1336"/>
        <v>6997.15</v>
      </c>
      <c r="E2982" s="137">
        <f t="shared" si="1332"/>
        <v>7036.33</v>
      </c>
      <c r="F2982" s="138">
        <f t="shared" si="1333"/>
        <v>46985</v>
      </c>
      <c r="G2982" s="139">
        <f t="shared" si="1337"/>
        <v>5.5994226220676957E-3</v>
      </c>
      <c r="H2982" s="140">
        <f t="shared" si="1354"/>
        <v>47046</v>
      </c>
      <c r="I2982" s="140">
        <f t="shared" si="1338"/>
        <v>47046</v>
      </c>
      <c r="J2982" s="141">
        <f t="shared" si="1350"/>
        <v>21</v>
      </c>
      <c r="K2982" s="141">
        <f t="shared" si="1334"/>
        <v>13</v>
      </c>
      <c r="L2982" s="8">
        <f t="shared" si="1351"/>
        <v>1.0034626200000001</v>
      </c>
      <c r="M2982" s="142">
        <f t="shared" si="1339"/>
        <v>1.00559942</v>
      </c>
      <c r="N2982" s="142">
        <f t="shared" si="1340"/>
        <v>1.7179159876159</v>
      </c>
      <c r="O2982" s="135">
        <f t="shared" si="1341"/>
        <v>1.7238644700000001</v>
      </c>
      <c r="P2982" s="135">
        <f t="shared" si="1342"/>
        <v>197.34251377000001</v>
      </c>
      <c r="Q2982" s="190">
        <f t="shared" si="1355"/>
        <v>0</v>
      </c>
      <c r="R2982" s="191">
        <f t="shared" si="1352"/>
        <v>0</v>
      </c>
      <c r="S2982" s="135">
        <f t="shared" si="1343"/>
        <v>0</v>
      </c>
      <c r="T2982" s="145">
        <f t="shared" si="1353"/>
        <v>7.8600000000000003E-2</v>
      </c>
      <c r="U2982" s="143">
        <f t="shared" si="1344"/>
        <v>13</v>
      </c>
      <c r="V2982" s="143">
        <v>252</v>
      </c>
      <c r="W2982" s="142">
        <f t="shared" si="1345"/>
        <v>1.0039109239999999</v>
      </c>
      <c r="X2982" s="135">
        <f t="shared" si="1346"/>
        <v>0.77179156999999998</v>
      </c>
      <c r="Y2982" s="135">
        <f t="shared" si="1347"/>
        <v>0</v>
      </c>
      <c r="Z2982" s="148" t="str">
        <f t="shared" si="1356"/>
        <v>A+J=</v>
      </c>
      <c r="AA2982" s="140">
        <f t="shared" si="1357"/>
        <v>47046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4"/>
      <c r="DX2982" s="1"/>
      <c r="DY2982" s="1"/>
      <c r="DZ2982" s="1"/>
      <c r="EA2982" s="1"/>
      <c r="EB2982" s="1"/>
      <c r="EC2982" s="1"/>
    </row>
    <row r="2983" spans="1:133" ht="15" x14ac:dyDescent="0.2">
      <c r="A2983" s="134">
        <f t="shared" si="1349"/>
        <v>47036</v>
      </c>
      <c r="B2983" s="135">
        <f t="shared" si="1335"/>
        <v>198.22649944999998</v>
      </c>
      <c r="C2983" s="220">
        <f t="shared" si="1348"/>
        <v>114.47681485896169</v>
      </c>
      <c r="D2983" s="136">
        <f t="shared" si="1336"/>
        <v>6997.15</v>
      </c>
      <c r="E2983" s="137">
        <f t="shared" si="1332"/>
        <v>7036.33</v>
      </c>
      <c r="F2983" s="138">
        <f t="shared" si="1333"/>
        <v>46985</v>
      </c>
      <c r="G2983" s="139">
        <f t="shared" si="1337"/>
        <v>5.5994226220676957E-3</v>
      </c>
      <c r="H2983" s="140">
        <f t="shared" si="1354"/>
        <v>47046</v>
      </c>
      <c r="I2983" s="140">
        <f t="shared" si="1338"/>
        <v>47046</v>
      </c>
      <c r="J2983" s="141">
        <f t="shared" si="1350"/>
        <v>21</v>
      </c>
      <c r="K2983" s="141">
        <f t="shared" si="1334"/>
        <v>14</v>
      </c>
      <c r="L2983" s="8">
        <f t="shared" si="1351"/>
        <v>1.0037294699999999</v>
      </c>
      <c r="M2983" s="142">
        <f t="shared" si="1339"/>
        <v>1.00559942</v>
      </c>
      <c r="N2983" s="142">
        <f t="shared" si="1340"/>
        <v>1.7179159876159</v>
      </c>
      <c r="O2983" s="135">
        <f t="shared" si="1341"/>
        <v>1.7243229</v>
      </c>
      <c r="P2983" s="135">
        <f t="shared" si="1342"/>
        <v>197.39499337999999</v>
      </c>
      <c r="Q2983" s="190">
        <f t="shared" si="1355"/>
        <v>0</v>
      </c>
      <c r="R2983" s="191">
        <f t="shared" si="1352"/>
        <v>0</v>
      </c>
      <c r="S2983" s="135">
        <f t="shared" si="1343"/>
        <v>0</v>
      </c>
      <c r="T2983" s="145">
        <f t="shared" si="1353"/>
        <v>7.8600000000000003E-2</v>
      </c>
      <c r="U2983" s="143">
        <f t="shared" si="1344"/>
        <v>14</v>
      </c>
      <c r="V2983" s="143">
        <v>252</v>
      </c>
      <c r="W2983" s="142">
        <f t="shared" si="1345"/>
        <v>1.0042123970000001</v>
      </c>
      <c r="X2983" s="135">
        <f t="shared" si="1346"/>
        <v>0.83150606999999999</v>
      </c>
      <c r="Y2983" s="135">
        <f t="shared" si="1347"/>
        <v>0</v>
      </c>
      <c r="Z2983" s="148" t="str">
        <f t="shared" si="1356"/>
        <v>A+J=</v>
      </c>
      <c r="AA2983" s="140">
        <f t="shared" si="1357"/>
        <v>47046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4"/>
      <c r="DX2983" s="1"/>
      <c r="DY2983" s="1"/>
      <c r="DZ2983" s="1"/>
      <c r="EA2983" s="1"/>
      <c r="EB2983" s="1"/>
      <c r="EC2983" s="1"/>
    </row>
    <row r="2984" spans="1:133" ht="15" x14ac:dyDescent="0.2">
      <c r="A2984" s="134">
        <f t="shared" si="1349"/>
        <v>47037</v>
      </c>
      <c r="B2984" s="135">
        <f t="shared" si="1335"/>
        <v>198.33875581000001</v>
      </c>
      <c r="C2984" s="220">
        <f t="shared" si="1348"/>
        <v>114.47681485896169</v>
      </c>
      <c r="D2984" s="136">
        <f t="shared" si="1336"/>
        <v>6997.15</v>
      </c>
      <c r="E2984" s="137">
        <f t="shared" si="1332"/>
        <v>7036.33</v>
      </c>
      <c r="F2984" s="138">
        <f t="shared" si="1333"/>
        <v>46985</v>
      </c>
      <c r="G2984" s="139">
        <f t="shared" si="1337"/>
        <v>5.5994226220676957E-3</v>
      </c>
      <c r="H2984" s="140">
        <f t="shared" si="1354"/>
        <v>47046</v>
      </c>
      <c r="I2984" s="140">
        <f t="shared" si="1338"/>
        <v>47046</v>
      </c>
      <c r="J2984" s="141">
        <f t="shared" si="1350"/>
        <v>21</v>
      </c>
      <c r="K2984" s="141">
        <f t="shared" si="1334"/>
        <v>15</v>
      </c>
      <c r="L2984" s="8">
        <f t="shared" si="1351"/>
        <v>1.00399639</v>
      </c>
      <c r="M2984" s="142">
        <f t="shared" si="1339"/>
        <v>1.00559942</v>
      </c>
      <c r="N2984" s="142">
        <f t="shared" si="1340"/>
        <v>1.7179159876159</v>
      </c>
      <c r="O2984" s="135">
        <f t="shared" si="1341"/>
        <v>1.7247814400000001</v>
      </c>
      <c r="P2984" s="135">
        <f t="shared" si="1342"/>
        <v>197.44748557</v>
      </c>
      <c r="Q2984" s="190">
        <f t="shared" si="1355"/>
        <v>0</v>
      </c>
      <c r="R2984" s="191">
        <f t="shared" si="1352"/>
        <v>0</v>
      </c>
      <c r="S2984" s="135">
        <f t="shared" si="1343"/>
        <v>0</v>
      </c>
      <c r="T2984" s="145">
        <f t="shared" si="1353"/>
        <v>7.8600000000000003E-2</v>
      </c>
      <c r="U2984" s="143">
        <f t="shared" si="1344"/>
        <v>15</v>
      </c>
      <c r="V2984" s="143">
        <v>252</v>
      </c>
      <c r="W2984" s="142">
        <f t="shared" si="1345"/>
        <v>1.004513961</v>
      </c>
      <c r="X2984" s="135">
        <f t="shared" si="1346"/>
        <v>0.89127023999999999</v>
      </c>
      <c r="Y2984" s="135">
        <f t="shared" si="1347"/>
        <v>0</v>
      </c>
      <c r="Z2984" s="148" t="str">
        <f t="shared" si="1356"/>
        <v>A+J=</v>
      </c>
      <c r="AA2984" s="140">
        <f t="shared" si="1357"/>
        <v>47046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4"/>
      <c r="DX2984" s="1"/>
      <c r="DY2984" s="1"/>
      <c r="DZ2984" s="1"/>
      <c r="EA2984" s="1"/>
      <c r="EB2984" s="1"/>
      <c r="EC2984" s="1"/>
    </row>
    <row r="2985" spans="1:133" ht="15" x14ac:dyDescent="0.2">
      <c r="A2985" s="134">
        <f t="shared" si="1349"/>
        <v>47038</v>
      </c>
      <c r="B2985" s="135">
        <f t="shared" si="1335"/>
        <v>198.45107657</v>
      </c>
      <c r="C2985" s="220">
        <f t="shared" si="1348"/>
        <v>114.47681485896169</v>
      </c>
      <c r="D2985" s="136">
        <f t="shared" si="1336"/>
        <v>6997.15</v>
      </c>
      <c r="E2985" s="137">
        <f t="shared" si="1332"/>
        <v>7036.33</v>
      </c>
      <c r="F2985" s="138">
        <f t="shared" si="1333"/>
        <v>46985</v>
      </c>
      <c r="G2985" s="139">
        <f t="shared" si="1337"/>
        <v>5.5994226220676957E-3</v>
      </c>
      <c r="H2985" s="140">
        <f t="shared" si="1354"/>
        <v>47046</v>
      </c>
      <c r="I2985" s="140">
        <f t="shared" si="1338"/>
        <v>47046</v>
      </c>
      <c r="J2985" s="141">
        <f t="shared" si="1350"/>
        <v>21</v>
      </c>
      <c r="K2985" s="141">
        <f t="shared" si="1334"/>
        <v>16</v>
      </c>
      <c r="L2985" s="8">
        <f t="shared" si="1351"/>
        <v>1.00426338</v>
      </c>
      <c r="M2985" s="142">
        <f t="shared" si="1339"/>
        <v>1.00559942</v>
      </c>
      <c r="N2985" s="142">
        <f t="shared" si="1340"/>
        <v>1.7179159876159</v>
      </c>
      <c r="O2985" s="135">
        <f t="shared" si="1341"/>
        <v>1.7252401100000001</v>
      </c>
      <c r="P2985" s="135">
        <f t="shared" si="1342"/>
        <v>197.49999265</v>
      </c>
      <c r="Q2985" s="190">
        <f t="shared" si="1355"/>
        <v>0</v>
      </c>
      <c r="R2985" s="191">
        <f t="shared" si="1352"/>
        <v>0</v>
      </c>
      <c r="S2985" s="135">
        <f t="shared" si="1343"/>
        <v>0</v>
      </c>
      <c r="T2985" s="145">
        <f t="shared" si="1353"/>
        <v>7.8600000000000003E-2</v>
      </c>
      <c r="U2985" s="143">
        <f t="shared" si="1344"/>
        <v>16</v>
      </c>
      <c r="V2985" s="143">
        <v>252</v>
      </c>
      <c r="W2985" s="142">
        <f t="shared" si="1345"/>
        <v>1.0048156150000001</v>
      </c>
      <c r="X2985" s="135">
        <f t="shared" si="1346"/>
        <v>0.95108391999999997</v>
      </c>
      <c r="Y2985" s="135">
        <f t="shared" si="1347"/>
        <v>0</v>
      </c>
      <c r="Z2985" s="148" t="str">
        <f t="shared" si="1356"/>
        <v>A+J=</v>
      </c>
      <c r="AA2985" s="140">
        <f t="shared" si="1357"/>
        <v>47046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4"/>
      <c r="DX2985" s="1"/>
      <c r="DY2985" s="1"/>
      <c r="DZ2985" s="1"/>
      <c r="EA2985" s="1"/>
      <c r="EB2985" s="1"/>
      <c r="EC2985" s="1"/>
    </row>
    <row r="2986" spans="1:133" ht="15" x14ac:dyDescent="0.2">
      <c r="A2986" s="134">
        <f t="shared" si="1349"/>
        <v>47039</v>
      </c>
      <c r="B2986" s="135">
        <f t="shared" si="1335"/>
        <v>198.45107657</v>
      </c>
      <c r="C2986" s="220">
        <f t="shared" si="1348"/>
        <v>114.47681485896169</v>
      </c>
      <c r="D2986" s="136">
        <f t="shared" si="1336"/>
        <v>6997.15</v>
      </c>
      <c r="E2986" s="137">
        <f t="shared" ref="E2986:E3049" si="1358">IF($K2986=1,VLOOKUP($A2985,$AO$10:$AS$131,4),E2985)</f>
        <v>7036.33</v>
      </c>
      <c r="F2986" s="138">
        <f t="shared" ref="F2986:F3049" si="1359">IF($K2986=1,VLOOKUP($A2985,$AO$10:$AS$131,5),F2985)</f>
        <v>46985</v>
      </c>
      <c r="G2986" s="139">
        <f t="shared" si="1337"/>
        <v>5.5994226220676957E-3</v>
      </c>
      <c r="H2986" s="140">
        <f t="shared" si="1354"/>
        <v>47046</v>
      </c>
      <c r="I2986" s="140">
        <f t="shared" si="1338"/>
        <v>47046</v>
      </c>
      <c r="J2986" s="141">
        <f t="shared" si="1350"/>
        <v>21</v>
      </c>
      <c r="K2986" s="141">
        <f t="shared" si="1334"/>
        <v>16</v>
      </c>
      <c r="L2986" s="8">
        <f t="shared" si="1351"/>
        <v>1.00426338</v>
      </c>
      <c r="M2986" s="142">
        <f t="shared" si="1339"/>
        <v>1.00559942</v>
      </c>
      <c r="N2986" s="142">
        <f t="shared" si="1340"/>
        <v>1.7179159876159</v>
      </c>
      <c r="O2986" s="135">
        <f t="shared" si="1341"/>
        <v>1.7252401100000001</v>
      </c>
      <c r="P2986" s="135">
        <f t="shared" si="1342"/>
        <v>197.49999265</v>
      </c>
      <c r="Q2986" s="190">
        <f t="shared" si="1355"/>
        <v>0</v>
      </c>
      <c r="R2986" s="191">
        <f t="shared" si="1352"/>
        <v>0</v>
      </c>
      <c r="S2986" s="135">
        <f t="shared" si="1343"/>
        <v>0</v>
      </c>
      <c r="T2986" s="145">
        <f t="shared" si="1353"/>
        <v>7.8600000000000003E-2</v>
      </c>
      <c r="U2986" s="143">
        <f t="shared" si="1344"/>
        <v>16</v>
      </c>
      <c r="V2986" s="143">
        <v>252</v>
      </c>
      <c r="W2986" s="142">
        <f t="shared" si="1345"/>
        <v>1.0048156150000001</v>
      </c>
      <c r="X2986" s="135">
        <f t="shared" si="1346"/>
        <v>0.95108391999999997</v>
      </c>
      <c r="Y2986" s="135">
        <f t="shared" si="1347"/>
        <v>0</v>
      </c>
      <c r="Z2986" s="148" t="str">
        <f t="shared" si="1356"/>
        <v>A+J=</v>
      </c>
      <c r="AA2986" s="140">
        <f t="shared" si="1357"/>
        <v>47046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4"/>
      <c r="DX2986" s="1"/>
      <c r="DY2986" s="1"/>
      <c r="DZ2986" s="1"/>
      <c r="EA2986" s="1"/>
      <c r="EB2986" s="1"/>
      <c r="EC2986" s="1"/>
    </row>
    <row r="2987" spans="1:133" ht="15" x14ac:dyDescent="0.2">
      <c r="A2987" s="134">
        <f t="shared" si="1349"/>
        <v>47040</v>
      </c>
      <c r="B2987" s="135">
        <f t="shared" si="1335"/>
        <v>198.56346310000001</v>
      </c>
      <c r="C2987" s="220">
        <f t="shared" si="1348"/>
        <v>114.47681485896169</v>
      </c>
      <c r="D2987" s="136">
        <f t="shared" si="1336"/>
        <v>6997.15</v>
      </c>
      <c r="E2987" s="137">
        <f t="shared" si="1358"/>
        <v>7036.33</v>
      </c>
      <c r="F2987" s="138">
        <f t="shared" si="1359"/>
        <v>46985</v>
      </c>
      <c r="G2987" s="139">
        <f t="shared" si="1337"/>
        <v>5.5994226220676957E-3</v>
      </c>
      <c r="H2987" s="140">
        <f t="shared" si="1354"/>
        <v>47046</v>
      </c>
      <c r="I2987" s="140">
        <f t="shared" si="1338"/>
        <v>47046</v>
      </c>
      <c r="J2987" s="141">
        <f t="shared" si="1350"/>
        <v>21</v>
      </c>
      <c r="K2987" s="141">
        <f t="shared" si="1334"/>
        <v>17</v>
      </c>
      <c r="L2987" s="8">
        <f t="shared" si="1351"/>
        <v>1.0045304500000001</v>
      </c>
      <c r="M2987" s="142">
        <f t="shared" si="1339"/>
        <v>1.00559942</v>
      </c>
      <c r="N2987" s="142">
        <f t="shared" si="1340"/>
        <v>1.7179159876159</v>
      </c>
      <c r="O2987" s="135">
        <f t="shared" si="1341"/>
        <v>1.7256989199999999</v>
      </c>
      <c r="P2987" s="135">
        <f t="shared" si="1342"/>
        <v>197.55251576000001</v>
      </c>
      <c r="Q2987" s="190">
        <f t="shared" si="1355"/>
        <v>0</v>
      </c>
      <c r="R2987" s="191">
        <f t="shared" si="1352"/>
        <v>0</v>
      </c>
      <c r="S2987" s="135">
        <f t="shared" si="1343"/>
        <v>0</v>
      </c>
      <c r="T2987" s="145">
        <f t="shared" si="1353"/>
        <v>7.8600000000000003E-2</v>
      </c>
      <c r="U2987" s="143">
        <f t="shared" si="1344"/>
        <v>17</v>
      </c>
      <c r="V2987" s="143">
        <v>252</v>
      </c>
      <c r="W2987" s="142">
        <f t="shared" si="1345"/>
        <v>1.0051173600000001</v>
      </c>
      <c r="X2987" s="135">
        <f t="shared" si="1346"/>
        <v>1.01094734</v>
      </c>
      <c r="Y2987" s="135">
        <f t="shared" si="1347"/>
        <v>0</v>
      </c>
      <c r="Z2987" s="148" t="str">
        <f t="shared" si="1356"/>
        <v>A+J=</v>
      </c>
      <c r="AA2987" s="140">
        <f t="shared" si="1357"/>
        <v>47046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4"/>
      <c r="DX2987" s="1"/>
      <c r="DY2987" s="1"/>
      <c r="DZ2987" s="1"/>
      <c r="EA2987" s="1"/>
      <c r="EB2987" s="1"/>
      <c r="EC2987" s="1"/>
    </row>
    <row r="2988" spans="1:133" ht="15" x14ac:dyDescent="0.2">
      <c r="A2988" s="134">
        <f t="shared" si="1349"/>
        <v>47041</v>
      </c>
      <c r="B2988" s="135">
        <f t="shared" si="1335"/>
        <v>198.56346310000001</v>
      </c>
      <c r="C2988" s="220">
        <f t="shared" si="1348"/>
        <v>114.47681485896169</v>
      </c>
      <c r="D2988" s="136">
        <f t="shared" si="1336"/>
        <v>6997.15</v>
      </c>
      <c r="E2988" s="137">
        <f t="shared" si="1358"/>
        <v>7036.33</v>
      </c>
      <c r="F2988" s="138">
        <f t="shared" si="1359"/>
        <v>46985</v>
      </c>
      <c r="G2988" s="139">
        <f t="shared" si="1337"/>
        <v>5.5994226220676957E-3</v>
      </c>
      <c r="H2988" s="140">
        <f t="shared" si="1354"/>
        <v>47046</v>
      </c>
      <c r="I2988" s="140">
        <f t="shared" si="1338"/>
        <v>47046</v>
      </c>
      <c r="J2988" s="141">
        <f t="shared" si="1350"/>
        <v>21</v>
      </c>
      <c r="K2988" s="141">
        <f t="shared" si="1334"/>
        <v>17</v>
      </c>
      <c r="L2988" s="8">
        <f t="shared" si="1351"/>
        <v>1.0045304500000001</v>
      </c>
      <c r="M2988" s="142">
        <f t="shared" si="1339"/>
        <v>1.00559942</v>
      </c>
      <c r="N2988" s="142">
        <f t="shared" si="1340"/>
        <v>1.7179159876159</v>
      </c>
      <c r="O2988" s="135">
        <f t="shared" si="1341"/>
        <v>1.7256989199999999</v>
      </c>
      <c r="P2988" s="135">
        <f t="shared" si="1342"/>
        <v>197.55251576000001</v>
      </c>
      <c r="Q2988" s="190">
        <f t="shared" si="1355"/>
        <v>0</v>
      </c>
      <c r="R2988" s="191">
        <f t="shared" si="1352"/>
        <v>0</v>
      </c>
      <c r="S2988" s="135">
        <f t="shared" si="1343"/>
        <v>0</v>
      </c>
      <c r="T2988" s="145">
        <f t="shared" si="1353"/>
        <v>7.8600000000000003E-2</v>
      </c>
      <c r="U2988" s="143">
        <f t="shared" si="1344"/>
        <v>17</v>
      </c>
      <c r="V2988" s="143">
        <v>252</v>
      </c>
      <c r="W2988" s="142">
        <f t="shared" si="1345"/>
        <v>1.0051173600000001</v>
      </c>
      <c r="X2988" s="135">
        <f t="shared" si="1346"/>
        <v>1.01094734</v>
      </c>
      <c r="Y2988" s="135">
        <f t="shared" si="1347"/>
        <v>0</v>
      </c>
      <c r="Z2988" s="148" t="str">
        <f t="shared" si="1356"/>
        <v>A+J=</v>
      </c>
      <c r="AA2988" s="140">
        <f t="shared" si="1357"/>
        <v>47046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4"/>
      <c r="DX2988" s="1"/>
      <c r="DY2988" s="1"/>
      <c r="DZ2988" s="1"/>
      <c r="EA2988" s="1"/>
      <c r="EB2988" s="1"/>
      <c r="EC2988" s="1"/>
    </row>
    <row r="2989" spans="1:133" ht="15" x14ac:dyDescent="0.2">
      <c r="A2989" s="134">
        <f t="shared" si="1349"/>
        <v>47042</v>
      </c>
      <c r="B2989" s="135">
        <f t="shared" si="1335"/>
        <v>198.56346310000001</v>
      </c>
      <c r="C2989" s="220">
        <f t="shared" si="1348"/>
        <v>114.47681485896169</v>
      </c>
      <c r="D2989" s="136">
        <f t="shared" si="1336"/>
        <v>6997.15</v>
      </c>
      <c r="E2989" s="137">
        <f t="shared" si="1358"/>
        <v>7036.33</v>
      </c>
      <c r="F2989" s="138">
        <f t="shared" si="1359"/>
        <v>46985</v>
      </c>
      <c r="G2989" s="139">
        <f t="shared" si="1337"/>
        <v>5.5994226220676957E-3</v>
      </c>
      <c r="H2989" s="140">
        <f t="shared" si="1354"/>
        <v>47046</v>
      </c>
      <c r="I2989" s="140">
        <f t="shared" si="1338"/>
        <v>47046</v>
      </c>
      <c r="J2989" s="141">
        <f t="shared" si="1350"/>
        <v>21</v>
      </c>
      <c r="K2989" s="141">
        <f t="shared" si="1334"/>
        <v>17</v>
      </c>
      <c r="L2989" s="8">
        <f t="shared" si="1351"/>
        <v>1.0045304500000001</v>
      </c>
      <c r="M2989" s="142">
        <f t="shared" si="1339"/>
        <v>1.00559942</v>
      </c>
      <c r="N2989" s="142">
        <f t="shared" si="1340"/>
        <v>1.7179159876159</v>
      </c>
      <c r="O2989" s="135">
        <f t="shared" si="1341"/>
        <v>1.7256989199999999</v>
      </c>
      <c r="P2989" s="135">
        <f t="shared" si="1342"/>
        <v>197.55251576000001</v>
      </c>
      <c r="Q2989" s="190">
        <f t="shared" si="1355"/>
        <v>0</v>
      </c>
      <c r="R2989" s="191">
        <f t="shared" si="1352"/>
        <v>0</v>
      </c>
      <c r="S2989" s="135">
        <f t="shared" si="1343"/>
        <v>0</v>
      </c>
      <c r="T2989" s="145">
        <f t="shared" si="1353"/>
        <v>7.8600000000000003E-2</v>
      </c>
      <c r="U2989" s="143">
        <f t="shared" si="1344"/>
        <v>17</v>
      </c>
      <c r="V2989" s="143">
        <v>252</v>
      </c>
      <c r="W2989" s="142">
        <f t="shared" si="1345"/>
        <v>1.0051173600000001</v>
      </c>
      <c r="X2989" s="135">
        <f t="shared" si="1346"/>
        <v>1.01094734</v>
      </c>
      <c r="Y2989" s="135">
        <f t="shared" si="1347"/>
        <v>0</v>
      </c>
      <c r="Z2989" s="148" t="str">
        <f t="shared" si="1356"/>
        <v>A+J=</v>
      </c>
      <c r="AA2989" s="140">
        <f t="shared" si="1357"/>
        <v>47046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4"/>
      <c r="DX2989" s="1"/>
      <c r="DY2989" s="1"/>
      <c r="DZ2989" s="1"/>
      <c r="EA2989" s="1"/>
      <c r="EB2989" s="1"/>
      <c r="EC2989" s="1"/>
    </row>
    <row r="2990" spans="1:133" ht="15" x14ac:dyDescent="0.2">
      <c r="A2990" s="134">
        <f t="shared" si="1349"/>
        <v>47043</v>
      </c>
      <c r="B2990" s="135">
        <f t="shared" si="1335"/>
        <v>198.67590966</v>
      </c>
      <c r="C2990" s="220">
        <f t="shared" si="1348"/>
        <v>114.47681485896169</v>
      </c>
      <c r="D2990" s="136">
        <f t="shared" si="1336"/>
        <v>6997.15</v>
      </c>
      <c r="E2990" s="137">
        <f t="shared" si="1358"/>
        <v>7036.33</v>
      </c>
      <c r="F2990" s="138">
        <f t="shared" si="1359"/>
        <v>46985</v>
      </c>
      <c r="G2990" s="139">
        <f t="shared" si="1337"/>
        <v>5.5994226220676957E-3</v>
      </c>
      <c r="H2990" s="140">
        <f t="shared" si="1354"/>
        <v>47046</v>
      </c>
      <c r="I2990" s="140">
        <f t="shared" si="1338"/>
        <v>47046</v>
      </c>
      <c r="J2990" s="141">
        <f t="shared" si="1350"/>
        <v>21</v>
      </c>
      <c r="K2990" s="141">
        <f t="shared" ref="K2990:K3053" si="1360">(J2990-(NETWORKDAYS(A2990,I2990,AD$148:AD$502)-1))</f>
        <v>18</v>
      </c>
      <c r="L2990" s="8">
        <f t="shared" si="1351"/>
        <v>1.00479758</v>
      </c>
      <c r="M2990" s="142">
        <f t="shared" si="1339"/>
        <v>1.00559942</v>
      </c>
      <c r="N2990" s="142">
        <f t="shared" si="1340"/>
        <v>1.7179159876159</v>
      </c>
      <c r="O2990" s="135">
        <f t="shared" si="1341"/>
        <v>1.7261578200000001</v>
      </c>
      <c r="P2990" s="135">
        <f t="shared" si="1342"/>
        <v>197.60504917</v>
      </c>
      <c r="Q2990" s="190">
        <f t="shared" si="1355"/>
        <v>0</v>
      </c>
      <c r="R2990" s="191">
        <f t="shared" si="1352"/>
        <v>0</v>
      </c>
      <c r="S2990" s="135">
        <f t="shared" si="1343"/>
        <v>0</v>
      </c>
      <c r="T2990" s="145">
        <f t="shared" si="1353"/>
        <v>7.8600000000000003E-2</v>
      </c>
      <c r="U2990" s="143">
        <f t="shared" si="1344"/>
        <v>18</v>
      </c>
      <c r="V2990" s="143">
        <v>252</v>
      </c>
      <c r="W2990" s="142">
        <f t="shared" si="1345"/>
        <v>1.0054191960000001</v>
      </c>
      <c r="X2990" s="135">
        <f t="shared" si="1346"/>
        <v>1.0708604900000001</v>
      </c>
      <c r="Y2990" s="135">
        <f t="shared" si="1347"/>
        <v>0</v>
      </c>
      <c r="Z2990" s="148" t="str">
        <f t="shared" si="1356"/>
        <v>A+J=</v>
      </c>
      <c r="AA2990" s="140">
        <f t="shared" si="1357"/>
        <v>47046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4"/>
      <c r="DX2990" s="1"/>
      <c r="DY2990" s="1"/>
      <c r="DZ2990" s="1"/>
      <c r="EA2990" s="1"/>
      <c r="EB2990" s="1"/>
      <c r="EC2990" s="1"/>
    </row>
    <row r="2991" spans="1:133" ht="15" x14ac:dyDescent="0.2">
      <c r="A2991" s="134">
        <f t="shared" si="1349"/>
        <v>47044</v>
      </c>
      <c r="B2991" s="135">
        <f t="shared" si="1335"/>
        <v>198.78842299000002</v>
      </c>
      <c r="C2991" s="220">
        <f t="shared" si="1348"/>
        <v>114.47681485896169</v>
      </c>
      <c r="D2991" s="136">
        <f t="shared" si="1336"/>
        <v>6997.15</v>
      </c>
      <c r="E2991" s="137">
        <f t="shared" si="1358"/>
        <v>7036.33</v>
      </c>
      <c r="F2991" s="138">
        <f t="shared" si="1359"/>
        <v>46985</v>
      </c>
      <c r="G2991" s="139">
        <f t="shared" si="1337"/>
        <v>5.5994226220676957E-3</v>
      </c>
      <c r="H2991" s="140">
        <f t="shared" si="1354"/>
        <v>47046</v>
      </c>
      <c r="I2991" s="140">
        <f t="shared" si="1338"/>
        <v>47046</v>
      </c>
      <c r="J2991" s="141">
        <f t="shared" si="1350"/>
        <v>21</v>
      </c>
      <c r="K2991" s="141">
        <f t="shared" si="1360"/>
        <v>19</v>
      </c>
      <c r="L2991" s="8">
        <f t="shared" si="1351"/>
        <v>1.00506479</v>
      </c>
      <c r="M2991" s="142">
        <f t="shared" si="1339"/>
        <v>1.00559942</v>
      </c>
      <c r="N2991" s="142">
        <f t="shared" si="1340"/>
        <v>1.7179159876159</v>
      </c>
      <c r="O2991" s="135">
        <f t="shared" si="1341"/>
        <v>1.72661687</v>
      </c>
      <c r="P2991" s="135">
        <f t="shared" si="1342"/>
        <v>197.65759975</v>
      </c>
      <c r="Q2991" s="190">
        <f t="shared" si="1355"/>
        <v>0</v>
      </c>
      <c r="R2991" s="191">
        <f t="shared" si="1352"/>
        <v>0</v>
      </c>
      <c r="S2991" s="135">
        <f t="shared" si="1343"/>
        <v>0</v>
      </c>
      <c r="T2991" s="145">
        <f t="shared" si="1353"/>
        <v>7.8600000000000003E-2</v>
      </c>
      <c r="U2991" s="143">
        <f t="shared" si="1344"/>
        <v>19</v>
      </c>
      <c r="V2991" s="143">
        <v>252</v>
      </c>
      <c r="W2991" s="142">
        <f t="shared" si="1345"/>
        <v>1.005721122</v>
      </c>
      <c r="X2991" s="135">
        <f t="shared" si="1346"/>
        <v>1.13082324</v>
      </c>
      <c r="Y2991" s="135">
        <f t="shared" si="1347"/>
        <v>0</v>
      </c>
      <c r="Z2991" s="148" t="str">
        <f t="shared" si="1356"/>
        <v>A+J=</v>
      </c>
      <c r="AA2991" s="140">
        <f t="shared" si="1357"/>
        <v>47046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4"/>
      <c r="DX2991" s="1"/>
      <c r="DY2991" s="1"/>
      <c r="DZ2991" s="1"/>
      <c r="EA2991" s="1"/>
      <c r="EB2991" s="1"/>
      <c r="EC2991" s="1"/>
    </row>
    <row r="2992" spans="1:133" ht="15" x14ac:dyDescent="0.2">
      <c r="A2992" s="134">
        <f t="shared" si="1349"/>
        <v>47045</v>
      </c>
      <c r="B2992" s="135">
        <f t="shared" si="1335"/>
        <v>198.90099852</v>
      </c>
      <c r="C2992" s="220">
        <f t="shared" si="1348"/>
        <v>114.47681485896169</v>
      </c>
      <c r="D2992" s="136">
        <f t="shared" si="1336"/>
        <v>6997.15</v>
      </c>
      <c r="E2992" s="137">
        <f t="shared" si="1358"/>
        <v>7036.33</v>
      </c>
      <c r="F2992" s="138">
        <f t="shared" si="1359"/>
        <v>46985</v>
      </c>
      <c r="G2992" s="139">
        <f t="shared" si="1337"/>
        <v>5.5994226220676957E-3</v>
      </c>
      <c r="H2992" s="140">
        <f t="shared" si="1354"/>
        <v>47046</v>
      </c>
      <c r="I2992" s="140">
        <f t="shared" si="1338"/>
        <v>47046</v>
      </c>
      <c r="J2992" s="141">
        <f t="shared" si="1350"/>
        <v>21</v>
      </c>
      <c r="K2992" s="141">
        <f t="shared" si="1360"/>
        <v>20</v>
      </c>
      <c r="L2992" s="8">
        <f t="shared" si="1351"/>
        <v>1.0053320699999999</v>
      </c>
      <c r="M2992" s="142">
        <f t="shared" si="1339"/>
        <v>1.00559942</v>
      </c>
      <c r="N2992" s="142">
        <f t="shared" si="1340"/>
        <v>1.7179159876159</v>
      </c>
      <c r="O2992" s="135">
        <f t="shared" si="1341"/>
        <v>1.7270760300000001</v>
      </c>
      <c r="P2992" s="135">
        <f t="shared" si="1342"/>
        <v>197.71016293</v>
      </c>
      <c r="Q2992" s="190">
        <f t="shared" si="1355"/>
        <v>0</v>
      </c>
      <c r="R2992" s="191">
        <f t="shared" si="1352"/>
        <v>0</v>
      </c>
      <c r="S2992" s="135">
        <f t="shared" si="1343"/>
        <v>0</v>
      </c>
      <c r="T2992" s="145">
        <f t="shared" si="1353"/>
        <v>7.8600000000000003E-2</v>
      </c>
      <c r="U2992" s="143">
        <f t="shared" si="1344"/>
        <v>20</v>
      </c>
      <c r="V2992" s="143">
        <v>252</v>
      </c>
      <c r="W2992" s="142">
        <f t="shared" si="1345"/>
        <v>1.006023138</v>
      </c>
      <c r="X2992" s="135">
        <f t="shared" si="1346"/>
        <v>1.1908355900000001</v>
      </c>
      <c r="Y2992" s="135">
        <f t="shared" si="1347"/>
        <v>0</v>
      </c>
      <c r="Z2992" s="148" t="str">
        <f t="shared" si="1356"/>
        <v>A+J=</v>
      </c>
      <c r="AA2992" s="140">
        <f t="shared" si="1357"/>
        <v>47046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4"/>
      <c r="DX2992" s="1"/>
      <c r="DY2992" s="1"/>
      <c r="DZ2992" s="1"/>
      <c r="EA2992" s="1"/>
      <c r="EB2992" s="1"/>
      <c r="EC2992" s="1"/>
    </row>
    <row r="2993" spans="1:133" ht="15" x14ac:dyDescent="0.2">
      <c r="A2993" s="134">
        <f t="shared" si="1349"/>
        <v>47046</v>
      </c>
      <c r="B2993" s="135">
        <f t="shared" si="1335"/>
        <v>199.01363895999998</v>
      </c>
      <c r="C2993" s="220">
        <f t="shared" si="1348"/>
        <v>114.47681485896169</v>
      </c>
      <c r="D2993" s="136">
        <f t="shared" si="1336"/>
        <v>6997.15</v>
      </c>
      <c r="E2993" s="137">
        <f t="shared" si="1358"/>
        <v>7036.33</v>
      </c>
      <c r="F2993" s="138">
        <f t="shared" si="1359"/>
        <v>46985</v>
      </c>
      <c r="G2993" s="139">
        <f t="shared" si="1337"/>
        <v>5.5994226220676957E-3</v>
      </c>
      <c r="H2993" s="140">
        <f t="shared" si="1354"/>
        <v>47077</v>
      </c>
      <c r="I2993" s="140">
        <f t="shared" si="1338"/>
        <v>47046</v>
      </c>
      <c r="J2993" s="141">
        <f t="shared" si="1350"/>
        <v>21</v>
      </c>
      <c r="K2993" s="141">
        <f t="shared" si="1360"/>
        <v>21</v>
      </c>
      <c r="L2993" s="8">
        <f t="shared" si="1351"/>
        <v>1.00559942</v>
      </c>
      <c r="M2993" s="142">
        <f t="shared" si="1339"/>
        <v>1.00559942</v>
      </c>
      <c r="N2993" s="142">
        <f t="shared" si="1340"/>
        <v>1.7179159876159</v>
      </c>
      <c r="O2993" s="135">
        <f t="shared" si="1341"/>
        <v>1.7275353200000001</v>
      </c>
      <c r="P2993" s="135">
        <f t="shared" si="1342"/>
        <v>197.76274097999999</v>
      </c>
      <c r="Q2993" s="190">
        <f t="shared" si="1355"/>
        <v>98</v>
      </c>
      <c r="R2993" s="191">
        <f t="shared" si="1352"/>
        <v>0.10897607296947474</v>
      </c>
      <c r="S2993" s="135">
        <f t="shared" si="1343"/>
        <v>21.551406889999999</v>
      </c>
      <c r="T2993" s="145">
        <f t="shared" si="1353"/>
        <v>7.8600000000000003E-2</v>
      </c>
      <c r="U2993" s="143">
        <f t="shared" si="1344"/>
        <v>21</v>
      </c>
      <c r="V2993" s="143">
        <v>252</v>
      </c>
      <c r="W2993" s="142">
        <f t="shared" si="1345"/>
        <v>1.0063252460000001</v>
      </c>
      <c r="X2993" s="135">
        <f t="shared" si="1346"/>
        <v>1.25089798</v>
      </c>
      <c r="Y2993" s="135">
        <f t="shared" si="1347"/>
        <v>22.80230487</v>
      </c>
      <c r="Z2993" s="148" t="str">
        <f t="shared" si="1356"/>
        <v>A+J=</v>
      </c>
      <c r="AA2993" s="140">
        <f t="shared" si="1357"/>
        <v>47046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4"/>
      <c r="DX2993" s="1"/>
      <c r="DY2993" s="1"/>
      <c r="DZ2993" s="1"/>
      <c r="EA2993" s="1"/>
      <c r="EB2993" s="1"/>
      <c r="EC2993" s="1"/>
    </row>
    <row r="2994" spans="1:133" ht="15" x14ac:dyDescent="0.2">
      <c r="A2994" s="134">
        <f t="shared" si="1349"/>
        <v>47047</v>
      </c>
      <c r="B2994" s="135">
        <f t="shared" si="1335"/>
        <v>176.31605704</v>
      </c>
      <c r="C2994" s="220">
        <f t="shared" si="1348"/>
        <v>102.00158113117892</v>
      </c>
      <c r="D2994" s="136">
        <f t="shared" si="1336"/>
        <v>6997.15</v>
      </c>
      <c r="E2994" s="137">
        <f t="shared" si="1358"/>
        <v>7036.33</v>
      </c>
      <c r="F2994" s="138">
        <f t="shared" si="1359"/>
        <v>47016</v>
      </c>
      <c r="G2994" s="139">
        <f t="shared" si="1337"/>
        <v>5.5994226220676957E-3</v>
      </c>
      <c r="H2994" s="140">
        <f t="shared" si="1354"/>
        <v>47077</v>
      </c>
      <c r="I2994" s="140">
        <f t="shared" si="1338"/>
        <v>47077</v>
      </c>
      <c r="J2994" s="141">
        <f t="shared" si="1350"/>
        <v>19</v>
      </c>
      <c r="K2994" s="141">
        <f t="shared" si="1360"/>
        <v>1</v>
      </c>
      <c r="L2994" s="8">
        <f t="shared" si="1351"/>
        <v>1.0002939200000001</v>
      </c>
      <c r="M2994" s="142">
        <f t="shared" si="1339"/>
        <v>1.00559942</v>
      </c>
      <c r="N2994" s="142">
        <f t="shared" si="1340"/>
        <v>1.7275353207552764</v>
      </c>
      <c r="O2994" s="135">
        <f t="shared" si="1341"/>
        <v>1.72804307</v>
      </c>
      <c r="P2994" s="135">
        <f t="shared" si="1342"/>
        <v>176.26312540000001</v>
      </c>
      <c r="Q2994" s="190">
        <f t="shared" si="1355"/>
        <v>0</v>
      </c>
      <c r="R2994" s="191">
        <f t="shared" si="1352"/>
        <v>0</v>
      </c>
      <c r="S2994" s="135">
        <f t="shared" si="1343"/>
        <v>0</v>
      </c>
      <c r="T2994" s="145">
        <f t="shared" si="1353"/>
        <v>7.8600000000000003E-2</v>
      </c>
      <c r="U2994" s="143">
        <f t="shared" si="1344"/>
        <v>1</v>
      </c>
      <c r="V2994" s="143">
        <v>252</v>
      </c>
      <c r="W2994" s="142">
        <f t="shared" si="1345"/>
        <v>1.0003002990000001</v>
      </c>
      <c r="X2994" s="135">
        <f t="shared" si="1346"/>
        <v>5.2931640000000002E-2</v>
      </c>
      <c r="Y2994" s="135">
        <f t="shared" si="1347"/>
        <v>0</v>
      </c>
      <c r="Z2994" s="148" t="str">
        <f t="shared" si="1356"/>
        <v>A+J=</v>
      </c>
      <c r="AA2994" s="140">
        <f t="shared" si="1357"/>
        <v>47077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4"/>
      <c r="DX2994" s="1"/>
      <c r="DY2994" s="1"/>
      <c r="DZ2994" s="1"/>
      <c r="EA2994" s="1"/>
      <c r="EB2994" s="1"/>
      <c r="EC2994" s="1"/>
    </row>
    <row r="2995" spans="1:133" ht="15" x14ac:dyDescent="0.2">
      <c r="A2995" s="134">
        <f t="shared" si="1349"/>
        <v>47048</v>
      </c>
      <c r="B2995" s="135">
        <f t="shared" si="1335"/>
        <v>176.31605704</v>
      </c>
      <c r="C2995" s="220">
        <f t="shared" si="1348"/>
        <v>102.00158113117892</v>
      </c>
      <c r="D2995" s="136">
        <f t="shared" si="1336"/>
        <v>6997.15</v>
      </c>
      <c r="E2995" s="137">
        <f t="shared" si="1358"/>
        <v>7036.33</v>
      </c>
      <c r="F2995" s="138">
        <f t="shared" si="1359"/>
        <v>47016</v>
      </c>
      <c r="G2995" s="139">
        <f t="shared" si="1337"/>
        <v>5.5994226220676957E-3</v>
      </c>
      <c r="H2995" s="140">
        <f t="shared" si="1354"/>
        <v>47077</v>
      </c>
      <c r="I2995" s="140">
        <f t="shared" si="1338"/>
        <v>47077</v>
      </c>
      <c r="J2995" s="141">
        <f t="shared" si="1350"/>
        <v>19</v>
      </c>
      <c r="K2995" s="141">
        <f t="shared" si="1360"/>
        <v>1</v>
      </c>
      <c r="L2995" s="8">
        <f t="shared" si="1351"/>
        <v>1.0002939200000001</v>
      </c>
      <c r="M2995" s="142">
        <f t="shared" si="1339"/>
        <v>1.00559942</v>
      </c>
      <c r="N2995" s="142">
        <f t="shared" si="1340"/>
        <v>1.7275353207552764</v>
      </c>
      <c r="O2995" s="135">
        <f t="shared" si="1341"/>
        <v>1.72804307</v>
      </c>
      <c r="P2995" s="135">
        <f t="shared" si="1342"/>
        <v>176.26312540000001</v>
      </c>
      <c r="Q2995" s="190">
        <f t="shared" si="1355"/>
        <v>0</v>
      </c>
      <c r="R2995" s="191">
        <f t="shared" si="1352"/>
        <v>0</v>
      </c>
      <c r="S2995" s="135">
        <f t="shared" si="1343"/>
        <v>0</v>
      </c>
      <c r="T2995" s="145">
        <f t="shared" si="1353"/>
        <v>7.8600000000000003E-2</v>
      </c>
      <c r="U2995" s="143">
        <f t="shared" si="1344"/>
        <v>1</v>
      </c>
      <c r="V2995" s="143">
        <v>252</v>
      </c>
      <c r="W2995" s="142">
        <f t="shared" si="1345"/>
        <v>1.0003002990000001</v>
      </c>
      <c r="X2995" s="135">
        <f t="shared" si="1346"/>
        <v>5.2931640000000002E-2</v>
      </c>
      <c r="Y2995" s="135">
        <f t="shared" si="1347"/>
        <v>0</v>
      </c>
      <c r="Z2995" s="148" t="str">
        <f t="shared" si="1356"/>
        <v>A+J=</v>
      </c>
      <c r="AA2995" s="140">
        <f t="shared" si="1357"/>
        <v>47077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4"/>
      <c r="DX2995" s="1"/>
      <c r="DY2995" s="1"/>
      <c r="DZ2995" s="1"/>
      <c r="EA2995" s="1"/>
      <c r="EB2995" s="1"/>
      <c r="EC2995" s="1"/>
    </row>
    <row r="2996" spans="1:133" ht="15" x14ac:dyDescent="0.2">
      <c r="A2996" s="134">
        <f t="shared" si="1349"/>
        <v>47049</v>
      </c>
      <c r="B2996" s="135">
        <f t="shared" si="1335"/>
        <v>176.31605704</v>
      </c>
      <c r="C2996" s="220">
        <f t="shared" si="1348"/>
        <v>102.00158113117892</v>
      </c>
      <c r="D2996" s="136">
        <f t="shared" si="1336"/>
        <v>6997.15</v>
      </c>
      <c r="E2996" s="137">
        <f t="shared" si="1358"/>
        <v>7036.33</v>
      </c>
      <c r="F2996" s="138">
        <f t="shared" si="1359"/>
        <v>47016</v>
      </c>
      <c r="G2996" s="139">
        <f t="shared" si="1337"/>
        <v>5.5994226220676957E-3</v>
      </c>
      <c r="H2996" s="140">
        <f t="shared" si="1354"/>
        <v>47077</v>
      </c>
      <c r="I2996" s="140">
        <f t="shared" si="1338"/>
        <v>47077</v>
      </c>
      <c r="J2996" s="141">
        <f t="shared" si="1350"/>
        <v>19</v>
      </c>
      <c r="K2996" s="141">
        <f t="shared" si="1360"/>
        <v>1</v>
      </c>
      <c r="L2996" s="8">
        <f t="shared" si="1351"/>
        <v>1.0002939200000001</v>
      </c>
      <c r="M2996" s="142">
        <f t="shared" si="1339"/>
        <v>1.00559942</v>
      </c>
      <c r="N2996" s="142">
        <f t="shared" si="1340"/>
        <v>1.7275353207552764</v>
      </c>
      <c r="O2996" s="135">
        <f t="shared" si="1341"/>
        <v>1.72804307</v>
      </c>
      <c r="P2996" s="135">
        <f t="shared" si="1342"/>
        <v>176.26312540000001</v>
      </c>
      <c r="Q2996" s="190">
        <f t="shared" si="1355"/>
        <v>0</v>
      </c>
      <c r="R2996" s="191">
        <f t="shared" si="1352"/>
        <v>0</v>
      </c>
      <c r="S2996" s="135">
        <f t="shared" si="1343"/>
        <v>0</v>
      </c>
      <c r="T2996" s="145">
        <f t="shared" si="1353"/>
        <v>7.8600000000000003E-2</v>
      </c>
      <c r="U2996" s="143">
        <f t="shared" si="1344"/>
        <v>1</v>
      </c>
      <c r="V2996" s="143">
        <v>252</v>
      </c>
      <c r="W2996" s="142">
        <f t="shared" si="1345"/>
        <v>1.0003002990000001</v>
      </c>
      <c r="X2996" s="135">
        <f t="shared" si="1346"/>
        <v>5.2931640000000002E-2</v>
      </c>
      <c r="Y2996" s="135">
        <f t="shared" si="1347"/>
        <v>0</v>
      </c>
      <c r="Z2996" s="148" t="str">
        <f t="shared" si="1356"/>
        <v>A+J=</v>
      </c>
      <c r="AA2996" s="140">
        <f t="shared" si="1357"/>
        <v>47077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4"/>
      <c r="DX2996" s="1"/>
      <c r="DY2996" s="1"/>
      <c r="DZ2996" s="1"/>
      <c r="EA2996" s="1"/>
      <c r="EB2996" s="1"/>
      <c r="EC2996" s="1"/>
    </row>
    <row r="2997" spans="1:133" ht="15" x14ac:dyDescent="0.2">
      <c r="A2997" s="134">
        <f t="shared" si="1349"/>
        <v>47050</v>
      </c>
      <c r="B2997" s="135">
        <f t="shared" si="1335"/>
        <v>176.42084514000001</v>
      </c>
      <c r="C2997" s="220">
        <f t="shared" si="1348"/>
        <v>102.00158113117892</v>
      </c>
      <c r="D2997" s="136">
        <f t="shared" si="1336"/>
        <v>6997.15</v>
      </c>
      <c r="E2997" s="137">
        <f t="shared" si="1358"/>
        <v>7036.33</v>
      </c>
      <c r="F2997" s="138">
        <f t="shared" si="1359"/>
        <v>47016</v>
      </c>
      <c r="G2997" s="139">
        <f t="shared" si="1337"/>
        <v>5.5994226220676957E-3</v>
      </c>
      <c r="H2997" s="140">
        <f t="shared" si="1354"/>
        <v>47077</v>
      </c>
      <c r="I2997" s="140">
        <f t="shared" si="1338"/>
        <v>47077</v>
      </c>
      <c r="J2997" s="141">
        <f t="shared" si="1350"/>
        <v>19</v>
      </c>
      <c r="K2997" s="141">
        <f t="shared" si="1360"/>
        <v>2</v>
      </c>
      <c r="L2997" s="8">
        <f t="shared" si="1351"/>
        <v>1.00058794</v>
      </c>
      <c r="M2997" s="142">
        <f t="shared" si="1339"/>
        <v>1.00559942</v>
      </c>
      <c r="N2997" s="142">
        <f t="shared" si="1340"/>
        <v>1.7275353207552764</v>
      </c>
      <c r="O2997" s="135">
        <f t="shared" si="1341"/>
        <v>1.7285509999999999</v>
      </c>
      <c r="P2997" s="135">
        <f t="shared" si="1342"/>
        <v>176.31493506000001</v>
      </c>
      <c r="Q2997" s="190">
        <f t="shared" si="1355"/>
        <v>0</v>
      </c>
      <c r="R2997" s="191">
        <f t="shared" si="1352"/>
        <v>0</v>
      </c>
      <c r="S2997" s="135">
        <f t="shared" si="1343"/>
        <v>0</v>
      </c>
      <c r="T2997" s="145">
        <f t="shared" si="1353"/>
        <v>7.8600000000000003E-2</v>
      </c>
      <c r="U2997" s="143">
        <f t="shared" si="1344"/>
        <v>2</v>
      </c>
      <c r="V2997" s="143">
        <v>252</v>
      </c>
      <c r="W2997" s="142">
        <f t="shared" si="1345"/>
        <v>1.0006006869999999</v>
      </c>
      <c r="X2997" s="135">
        <f t="shared" si="1346"/>
        <v>0.10591008</v>
      </c>
      <c r="Y2997" s="135">
        <f t="shared" si="1347"/>
        <v>0</v>
      </c>
      <c r="Z2997" s="148" t="str">
        <f t="shared" si="1356"/>
        <v>A+J=</v>
      </c>
      <c r="AA2997" s="140">
        <f t="shared" si="1357"/>
        <v>47077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4"/>
      <c r="DX2997" s="1"/>
      <c r="DY2997" s="1"/>
      <c r="DZ2997" s="1"/>
      <c r="EA2997" s="1"/>
      <c r="EB2997" s="1"/>
      <c r="EC2997" s="1"/>
    </row>
    <row r="2998" spans="1:133" ht="15" x14ac:dyDescent="0.2">
      <c r="A2998" s="134">
        <f t="shared" si="1349"/>
        <v>47051</v>
      </c>
      <c r="B2998" s="135">
        <f t="shared" si="1335"/>
        <v>176.52569471999999</v>
      </c>
      <c r="C2998" s="220">
        <f t="shared" si="1348"/>
        <v>102.00158113117892</v>
      </c>
      <c r="D2998" s="136">
        <f t="shared" si="1336"/>
        <v>6997.15</v>
      </c>
      <c r="E2998" s="137">
        <f t="shared" si="1358"/>
        <v>7036.33</v>
      </c>
      <c r="F2998" s="138">
        <f t="shared" si="1359"/>
        <v>47016</v>
      </c>
      <c r="G2998" s="139">
        <f t="shared" si="1337"/>
        <v>5.5994226220676957E-3</v>
      </c>
      <c r="H2998" s="140">
        <f t="shared" si="1354"/>
        <v>47077</v>
      </c>
      <c r="I2998" s="140">
        <f t="shared" si="1338"/>
        <v>47077</v>
      </c>
      <c r="J2998" s="141">
        <f t="shared" si="1350"/>
        <v>19</v>
      </c>
      <c r="K2998" s="141">
        <f t="shared" si="1360"/>
        <v>3</v>
      </c>
      <c r="L2998" s="8">
        <f t="shared" si="1351"/>
        <v>1.00088204</v>
      </c>
      <c r="M2998" s="142">
        <f t="shared" si="1339"/>
        <v>1.00559942</v>
      </c>
      <c r="N2998" s="142">
        <f t="shared" si="1340"/>
        <v>1.7275353207552764</v>
      </c>
      <c r="O2998" s="135">
        <f t="shared" si="1341"/>
        <v>1.7290590699999999</v>
      </c>
      <c r="P2998" s="135">
        <f t="shared" si="1342"/>
        <v>176.366759</v>
      </c>
      <c r="Q2998" s="190">
        <f t="shared" si="1355"/>
        <v>0</v>
      </c>
      <c r="R2998" s="191">
        <f t="shared" si="1352"/>
        <v>0</v>
      </c>
      <c r="S2998" s="135">
        <f t="shared" si="1343"/>
        <v>0</v>
      </c>
      <c r="T2998" s="145">
        <f t="shared" si="1353"/>
        <v>7.8600000000000003E-2</v>
      </c>
      <c r="U2998" s="143">
        <f t="shared" si="1344"/>
        <v>3</v>
      </c>
      <c r="V2998" s="143">
        <v>252</v>
      </c>
      <c r="W2998" s="142">
        <f t="shared" si="1345"/>
        <v>1.000901166</v>
      </c>
      <c r="X2998" s="135">
        <f t="shared" si="1346"/>
        <v>0.15893572</v>
      </c>
      <c r="Y2998" s="135">
        <f t="shared" si="1347"/>
        <v>0</v>
      </c>
      <c r="Z2998" s="148" t="str">
        <f t="shared" si="1356"/>
        <v>A+J=</v>
      </c>
      <c r="AA2998" s="140">
        <f t="shared" si="1357"/>
        <v>47077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4"/>
      <c r="DX2998" s="1"/>
      <c r="DY2998" s="1"/>
      <c r="DZ2998" s="1"/>
      <c r="EA2998" s="1"/>
      <c r="EB2998" s="1"/>
      <c r="EC2998" s="1"/>
    </row>
    <row r="2999" spans="1:133" ht="15" x14ac:dyDescent="0.2">
      <c r="A2999" s="134">
        <f t="shared" si="1349"/>
        <v>47052</v>
      </c>
      <c r="B2999" s="135">
        <f t="shared" si="1335"/>
        <v>176.63060579999998</v>
      </c>
      <c r="C2999" s="220">
        <f t="shared" si="1348"/>
        <v>102.00158113117892</v>
      </c>
      <c r="D2999" s="136">
        <f t="shared" si="1336"/>
        <v>6997.15</v>
      </c>
      <c r="E2999" s="137">
        <f t="shared" si="1358"/>
        <v>7036.33</v>
      </c>
      <c r="F2999" s="138">
        <f t="shared" si="1359"/>
        <v>47016</v>
      </c>
      <c r="G2999" s="139">
        <f t="shared" si="1337"/>
        <v>5.5994226220676957E-3</v>
      </c>
      <c r="H2999" s="140">
        <f t="shared" si="1354"/>
        <v>47077</v>
      </c>
      <c r="I2999" s="140">
        <f t="shared" si="1338"/>
        <v>47077</v>
      </c>
      <c r="J2999" s="141">
        <f t="shared" si="1350"/>
        <v>19</v>
      </c>
      <c r="K2999" s="141">
        <f t="shared" si="1360"/>
        <v>4</v>
      </c>
      <c r="L2999" s="8">
        <f t="shared" si="1351"/>
        <v>1.0011762200000001</v>
      </c>
      <c r="M2999" s="142">
        <f t="shared" si="1339"/>
        <v>1.00559942</v>
      </c>
      <c r="N2999" s="142">
        <f t="shared" si="1340"/>
        <v>1.7275353207552764</v>
      </c>
      <c r="O2999" s="135">
        <f t="shared" si="1341"/>
        <v>1.7295672799999999</v>
      </c>
      <c r="P2999" s="135">
        <f t="shared" si="1342"/>
        <v>176.41859722999999</v>
      </c>
      <c r="Q2999" s="190">
        <f t="shared" si="1355"/>
        <v>0</v>
      </c>
      <c r="R2999" s="191">
        <f t="shared" si="1352"/>
        <v>0</v>
      </c>
      <c r="S2999" s="135">
        <f t="shared" si="1343"/>
        <v>0</v>
      </c>
      <c r="T2999" s="145">
        <f t="shared" si="1353"/>
        <v>7.8600000000000003E-2</v>
      </c>
      <c r="U2999" s="143">
        <f t="shared" si="1344"/>
        <v>4</v>
      </c>
      <c r="V2999" s="143">
        <v>252</v>
      </c>
      <c r="W2999" s="142">
        <f t="shared" si="1345"/>
        <v>1.0012017360000001</v>
      </c>
      <c r="X2999" s="135">
        <f t="shared" si="1346"/>
        <v>0.21200857000000001</v>
      </c>
      <c r="Y2999" s="135">
        <f t="shared" si="1347"/>
        <v>0</v>
      </c>
      <c r="Z2999" s="148" t="str">
        <f t="shared" si="1356"/>
        <v>A+J=</v>
      </c>
      <c r="AA2999" s="140">
        <f t="shared" si="1357"/>
        <v>47077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4"/>
      <c r="DX2999" s="1"/>
      <c r="DY2999" s="1"/>
      <c r="DZ2999" s="1"/>
      <c r="EA2999" s="1"/>
      <c r="EB2999" s="1"/>
      <c r="EC2999" s="1"/>
    </row>
    <row r="3000" spans="1:133" ht="15" x14ac:dyDescent="0.2">
      <c r="A3000" s="134">
        <f t="shared" si="1349"/>
        <v>47053</v>
      </c>
      <c r="B3000" s="135">
        <f t="shared" si="1335"/>
        <v>176.73558111</v>
      </c>
      <c r="C3000" s="220">
        <f t="shared" si="1348"/>
        <v>102.00158113117892</v>
      </c>
      <c r="D3000" s="136">
        <f t="shared" si="1336"/>
        <v>6997.15</v>
      </c>
      <c r="E3000" s="137">
        <f t="shared" si="1358"/>
        <v>7036.33</v>
      </c>
      <c r="F3000" s="138">
        <f t="shared" si="1359"/>
        <v>47016</v>
      </c>
      <c r="G3000" s="139">
        <f t="shared" si="1337"/>
        <v>5.5994226220676957E-3</v>
      </c>
      <c r="H3000" s="140">
        <f t="shared" si="1354"/>
        <v>47077</v>
      </c>
      <c r="I3000" s="140">
        <f t="shared" si="1338"/>
        <v>47077</v>
      </c>
      <c r="J3000" s="141">
        <f t="shared" si="1350"/>
        <v>19</v>
      </c>
      <c r="K3000" s="141">
        <f t="shared" si="1360"/>
        <v>5</v>
      </c>
      <c r="L3000" s="8">
        <f t="shared" si="1351"/>
        <v>1.0014704999999999</v>
      </c>
      <c r="M3000" s="142">
        <f t="shared" si="1339"/>
        <v>1.00559942</v>
      </c>
      <c r="N3000" s="142">
        <f t="shared" si="1340"/>
        <v>1.7275353207552764</v>
      </c>
      <c r="O3000" s="135">
        <f t="shared" si="1341"/>
        <v>1.73007566</v>
      </c>
      <c r="P3000" s="135">
        <f t="shared" si="1342"/>
        <v>176.47045279</v>
      </c>
      <c r="Q3000" s="190">
        <f t="shared" si="1355"/>
        <v>0</v>
      </c>
      <c r="R3000" s="191">
        <f t="shared" si="1352"/>
        <v>0</v>
      </c>
      <c r="S3000" s="135">
        <f t="shared" si="1343"/>
        <v>0</v>
      </c>
      <c r="T3000" s="145">
        <f t="shared" si="1353"/>
        <v>7.8600000000000003E-2</v>
      </c>
      <c r="U3000" s="143">
        <f t="shared" si="1344"/>
        <v>5</v>
      </c>
      <c r="V3000" s="143">
        <v>252</v>
      </c>
      <c r="W3000" s="142">
        <f t="shared" si="1345"/>
        <v>1.0015023949999999</v>
      </c>
      <c r="X3000" s="135">
        <f t="shared" si="1346"/>
        <v>0.26512831999999997</v>
      </c>
      <c r="Y3000" s="135">
        <f t="shared" si="1347"/>
        <v>0</v>
      </c>
      <c r="Z3000" s="148" t="str">
        <f t="shared" si="1356"/>
        <v>A+J=</v>
      </c>
      <c r="AA3000" s="140">
        <f t="shared" si="1357"/>
        <v>47077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4"/>
      <c r="DX3000" s="1"/>
      <c r="DY3000" s="1"/>
      <c r="DZ3000" s="1"/>
      <c r="EA3000" s="1"/>
      <c r="EB3000" s="1"/>
      <c r="EC3000" s="1"/>
    </row>
    <row r="3001" spans="1:133" ht="15" x14ac:dyDescent="0.2">
      <c r="A3001" s="134">
        <f t="shared" si="1349"/>
        <v>47054</v>
      </c>
      <c r="B3001" s="135">
        <f t="shared" si="1335"/>
        <v>176.84061696000001</v>
      </c>
      <c r="C3001" s="220">
        <f t="shared" si="1348"/>
        <v>102.00158113117892</v>
      </c>
      <c r="D3001" s="136">
        <f t="shared" si="1336"/>
        <v>6997.15</v>
      </c>
      <c r="E3001" s="137">
        <f t="shared" si="1358"/>
        <v>7036.33</v>
      </c>
      <c r="F3001" s="138">
        <f t="shared" si="1359"/>
        <v>47016</v>
      </c>
      <c r="G3001" s="139">
        <f t="shared" si="1337"/>
        <v>5.5994226220676957E-3</v>
      </c>
      <c r="H3001" s="140">
        <f t="shared" si="1354"/>
        <v>47077</v>
      </c>
      <c r="I3001" s="140">
        <f t="shared" si="1338"/>
        <v>47077</v>
      </c>
      <c r="J3001" s="141">
        <f t="shared" si="1350"/>
        <v>19</v>
      </c>
      <c r="K3001" s="141">
        <f t="shared" si="1360"/>
        <v>6</v>
      </c>
      <c r="L3001" s="8">
        <f t="shared" si="1351"/>
        <v>1.00176486</v>
      </c>
      <c r="M3001" s="142">
        <f t="shared" si="1339"/>
        <v>1.00559942</v>
      </c>
      <c r="N3001" s="142">
        <f t="shared" si="1340"/>
        <v>1.7275353207552764</v>
      </c>
      <c r="O3001" s="135">
        <f t="shared" si="1341"/>
        <v>1.73058417</v>
      </c>
      <c r="P3001" s="135">
        <f t="shared" si="1342"/>
        <v>176.52232162000001</v>
      </c>
      <c r="Q3001" s="190">
        <f t="shared" si="1355"/>
        <v>0</v>
      </c>
      <c r="R3001" s="191">
        <f t="shared" si="1352"/>
        <v>0</v>
      </c>
      <c r="S3001" s="135">
        <f t="shared" si="1343"/>
        <v>0</v>
      </c>
      <c r="T3001" s="145">
        <f t="shared" si="1353"/>
        <v>7.8600000000000003E-2</v>
      </c>
      <c r="U3001" s="143">
        <f t="shared" si="1344"/>
        <v>6</v>
      </c>
      <c r="V3001" s="143">
        <v>252</v>
      </c>
      <c r="W3001" s="142">
        <f t="shared" si="1345"/>
        <v>1.001803145</v>
      </c>
      <c r="X3001" s="135">
        <f t="shared" si="1346"/>
        <v>0.31829533999999998</v>
      </c>
      <c r="Y3001" s="135">
        <f t="shared" si="1347"/>
        <v>0</v>
      </c>
      <c r="Z3001" s="148" t="str">
        <f t="shared" si="1356"/>
        <v>A+J=</v>
      </c>
      <c r="AA3001" s="140">
        <f t="shared" si="1357"/>
        <v>47077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4"/>
      <c r="DX3001" s="1"/>
      <c r="DY3001" s="1"/>
      <c r="DZ3001" s="1"/>
      <c r="EA3001" s="1"/>
      <c r="EB3001" s="1"/>
      <c r="EC3001" s="1"/>
    </row>
    <row r="3002" spans="1:133" ht="15" x14ac:dyDescent="0.2">
      <c r="A3002" s="134">
        <f t="shared" si="1349"/>
        <v>47055</v>
      </c>
      <c r="B3002" s="135">
        <f t="shared" si="1335"/>
        <v>176.84061696000001</v>
      </c>
      <c r="C3002" s="220">
        <f t="shared" si="1348"/>
        <v>102.00158113117892</v>
      </c>
      <c r="D3002" s="136">
        <f t="shared" si="1336"/>
        <v>6997.15</v>
      </c>
      <c r="E3002" s="137">
        <f t="shared" si="1358"/>
        <v>7036.33</v>
      </c>
      <c r="F3002" s="138">
        <f t="shared" si="1359"/>
        <v>47016</v>
      </c>
      <c r="G3002" s="139">
        <f t="shared" si="1337"/>
        <v>5.5994226220676957E-3</v>
      </c>
      <c r="H3002" s="140">
        <f t="shared" si="1354"/>
        <v>47077</v>
      </c>
      <c r="I3002" s="140">
        <f t="shared" si="1338"/>
        <v>47077</v>
      </c>
      <c r="J3002" s="141">
        <f t="shared" si="1350"/>
        <v>19</v>
      </c>
      <c r="K3002" s="141">
        <f t="shared" si="1360"/>
        <v>6</v>
      </c>
      <c r="L3002" s="8">
        <f t="shared" si="1351"/>
        <v>1.00176486</v>
      </c>
      <c r="M3002" s="142">
        <f t="shared" si="1339"/>
        <v>1.00559942</v>
      </c>
      <c r="N3002" s="142">
        <f t="shared" si="1340"/>
        <v>1.7275353207552764</v>
      </c>
      <c r="O3002" s="135">
        <f t="shared" si="1341"/>
        <v>1.73058417</v>
      </c>
      <c r="P3002" s="135">
        <f t="shared" si="1342"/>
        <v>176.52232162000001</v>
      </c>
      <c r="Q3002" s="190">
        <f t="shared" si="1355"/>
        <v>0</v>
      </c>
      <c r="R3002" s="191">
        <f t="shared" si="1352"/>
        <v>0</v>
      </c>
      <c r="S3002" s="135">
        <f t="shared" si="1343"/>
        <v>0</v>
      </c>
      <c r="T3002" s="145">
        <f t="shared" si="1353"/>
        <v>7.8600000000000003E-2</v>
      </c>
      <c r="U3002" s="143">
        <f t="shared" si="1344"/>
        <v>6</v>
      </c>
      <c r="V3002" s="143">
        <v>252</v>
      </c>
      <c r="W3002" s="142">
        <f t="shared" si="1345"/>
        <v>1.001803145</v>
      </c>
      <c r="X3002" s="135">
        <f t="shared" si="1346"/>
        <v>0.31829533999999998</v>
      </c>
      <c r="Y3002" s="135">
        <f t="shared" si="1347"/>
        <v>0</v>
      </c>
      <c r="Z3002" s="148" t="str">
        <f t="shared" si="1356"/>
        <v>A+J=</v>
      </c>
      <c r="AA3002" s="140">
        <f t="shared" si="1357"/>
        <v>47077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4"/>
      <c r="DX3002" s="1"/>
      <c r="DY3002" s="1"/>
      <c r="DZ3002" s="1"/>
      <c r="EA3002" s="1"/>
      <c r="EB3002" s="1"/>
      <c r="EC3002" s="1"/>
    </row>
    <row r="3003" spans="1:133" ht="15" x14ac:dyDescent="0.2">
      <c r="A3003" s="134">
        <f t="shared" si="1349"/>
        <v>47056</v>
      </c>
      <c r="B3003" s="135">
        <f t="shared" si="1335"/>
        <v>176.84061696000001</v>
      </c>
      <c r="C3003" s="220">
        <f t="shared" si="1348"/>
        <v>102.00158113117892</v>
      </c>
      <c r="D3003" s="136">
        <f t="shared" si="1336"/>
        <v>6997.15</v>
      </c>
      <c r="E3003" s="137">
        <f t="shared" si="1358"/>
        <v>7036.33</v>
      </c>
      <c r="F3003" s="138">
        <f t="shared" si="1359"/>
        <v>47016</v>
      </c>
      <c r="G3003" s="139">
        <f t="shared" si="1337"/>
        <v>5.5994226220676957E-3</v>
      </c>
      <c r="H3003" s="140">
        <f t="shared" si="1354"/>
        <v>47077</v>
      </c>
      <c r="I3003" s="140">
        <f t="shared" si="1338"/>
        <v>47077</v>
      </c>
      <c r="J3003" s="141">
        <f t="shared" si="1350"/>
        <v>19</v>
      </c>
      <c r="K3003" s="141">
        <f t="shared" si="1360"/>
        <v>6</v>
      </c>
      <c r="L3003" s="8">
        <f t="shared" si="1351"/>
        <v>1.00176486</v>
      </c>
      <c r="M3003" s="142">
        <f t="shared" si="1339"/>
        <v>1.00559942</v>
      </c>
      <c r="N3003" s="142">
        <f t="shared" si="1340"/>
        <v>1.7275353207552764</v>
      </c>
      <c r="O3003" s="135">
        <f t="shared" si="1341"/>
        <v>1.73058417</v>
      </c>
      <c r="P3003" s="135">
        <f t="shared" si="1342"/>
        <v>176.52232162000001</v>
      </c>
      <c r="Q3003" s="190">
        <f t="shared" si="1355"/>
        <v>0</v>
      </c>
      <c r="R3003" s="191">
        <f t="shared" si="1352"/>
        <v>0</v>
      </c>
      <c r="S3003" s="135">
        <f t="shared" si="1343"/>
        <v>0</v>
      </c>
      <c r="T3003" s="145">
        <f t="shared" si="1353"/>
        <v>7.8600000000000003E-2</v>
      </c>
      <c r="U3003" s="143">
        <f t="shared" si="1344"/>
        <v>6</v>
      </c>
      <c r="V3003" s="143">
        <v>252</v>
      </c>
      <c r="W3003" s="142">
        <f t="shared" si="1345"/>
        <v>1.001803145</v>
      </c>
      <c r="X3003" s="135">
        <f t="shared" si="1346"/>
        <v>0.31829533999999998</v>
      </c>
      <c r="Y3003" s="135">
        <f t="shared" si="1347"/>
        <v>0</v>
      </c>
      <c r="Z3003" s="148" t="str">
        <f t="shared" si="1356"/>
        <v>A+J=</v>
      </c>
      <c r="AA3003" s="140">
        <f t="shared" si="1357"/>
        <v>47077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4"/>
      <c r="DX3003" s="1"/>
      <c r="DY3003" s="1"/>
      <c r="DZ3003" s="1"/>
      <c r="EA3003" s="1"/>
      <c r="EB3003" s="1"/>
      <c r="EC3003" s="1"/>
    </row>
    <row r="3004" spans="1:133" ht="15" x14ac:dyDescent="0.2">
      <c r="A3004" s="134">
        <f t="shared" si="1349"/>
        <v>47057</v>
      </c>
      <c r="B3004" s="135">
        <f t="shared" si="1335"/>
        <v>176.94571521999998</v>
      </c>
      <c r="C3004" s="220">
        <f t="shared" si="1348"/>
        <v>102.00158113117892</v>
      </c>
      <c r="D3004" s="136">
        <f t="shared" si="1336"/>
        <v>6997.15</v>
      </c>
      <c r="E3004" s="137">
        <f t="shared" si="1358"/>
        <v>7036.33</v>
      </c>
      <c r="F3004" s="138">
        <f t="shared" si="1359"/>
        <v>47016</v>
      </c>
      <c r="G3004" s="139">
        <f t="shared" si="1337"/>
        <v>5.5994226220676957E-3</v>
      </c>
      <c r="H3004" s="140">
        <f t="shared" si="1354"/>
        <v>47077</v>
      </c>
      <c r="I3004" s="140">
        <f t="shared" si="1338"/>
        <v>47077</v>
      </c>
      <c r="J3004" s="141">
        <f t="shared" si="1350"/>
        <v>19</v>
      </c>
      <c r="K3004" s="141">
        <f t="shared" si="1360"/>
        <v>7</v>
      </c>
      <c r="L3004" s="8">
        <f t="shared" si="1351"/>
        <v>1.0020593</v>
      </c>
      <c r="M3004" s="142">
        <f t="shared" si="1339"/>
        <v>1.00559942</v>
      </c>
      <c r="N3004" s="142">
        <f t="shared" si="1340"/>
        <v>1.7275353207552764</v>
      </c>
      <c r="O3004" s="135">
        <f t="shared" si="1341"/>
        <v>1.7310928299999999</v>
      </c>
      <c r="P3004" s="135">
        <f t="shared" si="1342"/>
        <v>176.57420574</v>
      </c>
      <c r="Q3004" s="190">
        <f t="shared" si="1355"/>
        <v>0</v>
      </c>
      <c r="R3004" s="191">
        <f t="shared" si="1352"/>
        <v>0</v>
      </c>
      <c r="S3004" s="135">
        <f t="shared" si="1343"/>
        <v>0</v>
      </c>
      <c r="T3004" s="145">
        <f t="shared" si="1353"/>
        <v>7.8600000000000003E-2</v>
      </c>
      <c r="U3004" s="143">
        <f t="shared" si="1344"/>
        <v>7</v>
      </c>
      <c r="V3004" s="143">
        <v>252</v>
      </c>
      <c r="W3004" s="142">
        <f t="shared" si="1345"/>
        <v>1.002103985</v>
      </c>
      <c r="X3004" s="135">
        <f t="shared" si="1346"/>
        <v>0.37150948</v>
      </c>
      <c r="Y3004" s="135">
        <f t="shared" si="1347"/>
        <v>0</v>
      </c>
      <c r="Z3004" s="148" t="str">
        <f t="shared" si="1356"/>
        <v>A+J=</v>
      </c>
      <c r="AA3004" s="140">
        <f t="shared" si="1357"/>
        <v>47077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4"/>
      <c r="DX3004" s="1"/>
      <c r="DY3004" s="1"/>
      <c r="DZ3004" s="1"/>
      <c r="EA3004" s="1"/>
      <c r="EB3004" s="1"/>
      <c r="EC3004" s="1"/>
    </row>
    <row r="3005" spans="1:133" ht="15" x14ac:dyDescent="0.2">
      <c r="A3005" s="134">
        <f t="shared" si="1349"/>
        <v>47058</v>
      </c>
      <c r="B3005" s="135">
        <f t="shared" si="1335"/>
        <v>177.05087815000002</v>
      </c>
      <c r="C3005" s="220">
        <f t="shared" si="1348"/>
        <v>102.00158113117892</v>
      </c>
      <c r="D3005" s="136">
        <f t="shared" si="1336"/>
        <v>6997.15</v>
      </c>
      <c r="E3005" s="137">
        <f t="shared" si="1358"/>
        <v>7036.33</v>
      </c>
      <c r="F3005" s="138">
        <f t="shared" si="1359"/>
        <v>47016</v>
      </c>
      <c r="G3005" s="139">
        <f t="shared" si="1337"/>
        <v>5.5994226220676957E-3</v>
      </c>
      <c r="H3005" s="140">
        <f t="shared" si="1354"/>
        <v>47077</v>
      </c>
      <c r="I3005" s="140">
        <f t="shared" si="1338"/>
        <v>47077</v>
      </c>
      <c r="J3005" s="141">
        <f t="shared" si="1350"/>
        <v>19</v>
      </c>
      <c r="K3005" s="141">
        <f t="shared" si="1360"/>
        <v>8</v>
      </c>
      <c r="L3005" s="8">
        <f t="shared" si="1351"/>
        <v>1.0023538400000001</v>
      </c>
      <c r="M3005" s="142">
        <f t="shared" si="1339"/>
        <v>1.00559942</v>
      </c>
      <c r="N3005" s="142">
        <f t="shared" si="1340"/>
        <v>1.7275353207552764</v>
      </c>
      <c r="O3005" s="135">
        <f t="shared" si="1341"/>
        <v>1.7316016599999999</v>
      </c>
      <c r="P3005" s="135">
        <f t="shared" si="1342"/>
        <v>176.62610720000001</v>
      </c>
      <c r="Q3005" s="190">
        <f t="shared" si="1355"/>
        <v>0</v>
      </c>
      <c r="R3005" s="191">
        <f t="shared" si="1352"/>
        <v>0</v>
      </c>
      <c r="S3005" s="135">
        <f t="shared" si="1343"/>
        <v>0</v>
      </c>
      <c r="T3005" s="145">
        <f t="shared" si="1353"/>
        <v>7.8600000000000003E-2</v>
      </c>
      <c r="U3005" s="143">
        <f t="shared" si="1344"/>
        <v>8</v>
      </c>
      <c r="V3005" s="143">
        <v>252</v>
      </c>
      <c r="W3005" s="142">
        <f t="shared" si="1345"/>
        <v>1.0024049159999999</v>
      </c>
      <c r="X3005" s="135">
        <f t="shared" si="1346"/>
        <v>0.42477094999999998</v>
      </c>
      <c r="Y3005" s="135">
        <f t="shared" si="1347"/>
        <v>0</v>
      </c>
      <c r="Z3005" s="148" t="str">
        <f t="shared" si="1356"/>
        <v>A+J=</v>
      </c>
      <c r="AA3005" s="140">
        <f t="shared" si="1357"/>
        <v>47077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4"/>
      <c r="DX3005" s="1"/>
      <c r="DY3005" s="1"/>
      <c r="DZ3005" s="1"/>
      <c r="EA3005" s="1"/>
      <c r="EB3005" s="1"/>
      <c r="EC3005" s="1"/>
    </row>
    <row r="3006" spans="1:133" ht="15" x14ac:dyDescent="0.2">
      <c r="A3006" s="134">
        <f t="shared" si="1349"/>
        <v>47059</v>
      </c>
      <c r="B3006" s="135">
        <f t="shared" si="1335"/>
        <v>177.15610151999999</v>
      </c>
      <c r="C3006" s="220">
        <f t="shared" si="1348"/>
        <v>102.00158113117892</v>
      </c>
      <c r="D3006" s="136">
        <f t="shared" si="1336"/>
        <v>6997.15</v>
      </c>
      <c r="E3006" s="137">
        <f t="shared" si="1358"/>
        <v>7036.33</v>
      </c>
      <c r="F3006" s="138">
        <f t="shared" si="1359"/>
        <v>47016</v>
      </c>
      <c r="G3006" s="139">
        <f t="shared" si="1337"/>
        <v>5.5994226220676957E-3</v>
      </c>
      <c r="H3006" s="140">
        <f t="shared" si="1354"/>
        <v>47077</v>
      </c>
      <c r="I3006" s="140">
        <f t="shared" si="1338"/>
        <v>47077</v>
      </c>
      <c r="J3006" s="141">
        <f t="shared" si="1350"/>
        <v>19</v>
      </c>
      <c r="K3006" s="141">
        <f t="shared" si="1360"/>
        <v>9</v>
      </c>
      <c r="L3006" s="8">
        <f t="shared" si="1351"/>
        <v>1.0026484600000001</v>
      </c>
      <c r="M3006" s="142">
        <f t="shared" si="1339"/>
        <v>1.00559942</v>
      </c>
      <c r="N3006" s="142">
        <f t="shared" si="1340"/>
        <v>1.7275353207552764</v>
      </c>
      <c r="O3006" s="135">
        <f t="shared" si="1341"/>
        <v>1.73211062</v>
      </c>
      <c r="P3006" s="135">
        <f t="shared" si="1342"/>
        <v>176.67802193</v>
      </c>
      <c r="Q3006" s="190">
        <f t="shared" si="1355"/>
        <v>0</v>
      </c>
      <c r="R3006" s="191">
        <f t="shared" si="1352"/>
        <v>0</v>
      </c>
      <c r="S3006" s="135">
        <f t="shared" si="1343"/>
        <v>0</v>
      </c>
      <c r="T3006" s="145">
        <f t="shared" si="1353"/>
        <v>7.8600000000000003E-2</v>
      </c>
      <c r="U3006" s="143">
        <f t="shared" si="1344"/>
        <v>9</v>
      </c>
      <c r="V3006" s="143">
        <v>252</v>
      </c>
      <c r="W3006" s="142">
        <f t="shared" si="1345"/>
        <v>1.002705937</v>
      </c>
      <c r="X3006" s="135">
        <f t="shared" si="1346"/>
        <v>0.47807959</v>
      </c>
      <c r="Y3006" s="135">
        <f t="shared" si="1347"/>
        <v>0</v>
      </c>
      <c r="Z3006" s="148" t="str">
        <f t="shared" si="1356"/>
        <v>A+J=</v>
      </c>
      <c r="AA3006" s="140">
        <f t="shared" si="1357"/>
        <v>47077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4"/>
      <c r="DX3006" s="1"/>
      <c r="DY3006" s="1"/>
      <c r="DZ3006" s="1"/>
      <c r="EA3006" s="1"/>
      <c r="EB3006" s="1"/>
      <c r="EC3006" s="1"/>
    </row>
    <row r="3007" spans="1:133" ht="15" x14ac:dyDescent="0.2">
      <c r="A3007" s="134">
        <f t="shared" si="1349"/>
        <v>47060</v>
      </c>
      <c r="B3007" s="135">
        <f t="shared" si="1335"/>
        <v>177.15610151999999</v>
      </c>
      <c r="C3007" s="220">
        <f t="shared" si="1348"/>
        <v>102.00158113117892</v>
      </c>
      <c r="D3007" s="136">
        <f t="shared" si="1336"/>
        <v>6997.15</v>
      </c>
      <c r="E3007" s="137">
        <f t="shared" si="1358"/>
        <v>7036.33</v>
      </c>
      <c r="F3007" s="138">
        <f t="shared" si="1359"/>
        <v>47016</v>
      </c>
      <c r="G3007" s="139">
        <f t="shared" si="1337"/>
        <v>5.5994226220676957E-3</v>
      </c>
      <c r="H3007" s="140">
        <f t="shared" si="1354"/>
        <v>47077</v>
      </c>
      <c r="I3007" s="140">
        <f t="shared" si="1338"/>
        <v>47077</v>
      </c>
      <c r="J3007" s="141">
        <f t="shared" si="1350"/>
        <v>19</v>
      </c>
      <c r="K3007" s="141">
        <f t="shared" si="1360"/>
        <v>9</v>
      </c>
      <c r="L3007" s="8">
        <f t="shared" si="1351"/>
        <v>1.0026484600000001</v>
      </c>
      <c r="M3007" s="142">
        <f t="shared" si="1339"/>
        <v>1.00559942</v>
      </c>
      <c r="N3007" s="142">
        <f t="shared" si="1340"/>
        <v>1.7275353207552764</v>
      </c>
      <c r="O3007" s="135">
        <f t="shared" si="1341"/>
        <v>1.73211062</v>
      </c>
      <c r="P3007" s="135">
        <f t="shared" si="1342"/>
        <v>176.67802193</v>
      </c>
      <c r="Q3007" s="190">
        <f t="shared" si="1355"/>
        <v>0</v>
      </c>
      <c r="R3007" s="191">
        <f t="shared" si="1352"/>
        <v>0</v>
      </c>
      <c r="S3007" s="135">
        <f t="shared" si="1343"/>
        <v>0</v>
      </c>
      <c r="T3007" s="145">
        <f t="shared" si="1353"/>
        <v>7.8600000000000003E-2</v>
      </c>
      <c r="U3007" s="143">
        <f t="shared" si="1344"/>
        <v>9</v>
      </c>
      <c r="V3007" s="143">
        <v>252</v>
      </c>
      <c r="W3007" s="142">
        <f t="shared" si="1345"/>
        <v>1.002705937</v>
      </c>
      <c r="X3007" s="135">
        <f t="shared" si="1346"/>
        <v>0.47807959</v>
      </c>
      <c r="Y3007" s="135">
        <f t="shared" si="1347"/>
        <v>0</v>
      </c>
      <c r="Z3007" s="148" t="str">
        <f t="shared" si="1356"/>
        <v>A+J=</v>
      </c>
      <c r="AA3007" s="140">
        <f t="shared" si="1357"/>
        <v>47077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4"/>
      <c r="DX3007" s="1"/>
      <c r="DY3007" s="1"/>
      <c r="DZ3007" s="1"/>
      <c r="EA3007" s="1"/>
      <c r="EB3007" s="1"/>
      <c r="EC3007" s="1"/>
    </row>
    <row r="3008" spans="1:133" ht="15" x14ac:dyDescent="0.2">
      <c r="A3008" s="134">
        <f t="shared" si="1349"/>
        <v>47061</v>
      </c>
      <c r="B3008" s="135">
        <f t="shared" si="1335"/>
        <v>177.26138738999998</v>
      </c>
      <c r="C3008" s="220">
        <f t="shared" si="1348"/>
        <v>102.00158113117892</v>
      </c>
      <c r="D3008" s="136">
        <f t="shared" si="1336"/>
        <v>6997.15</v>
      </c>
      <c r="E3008" s="137">
        <f t="shared" si="1358"/>
        <v>7036.33</v>
      </c>
      <c r="F3008" s="138">
        <f t="shared" si="1359"/>
        <v>47016</v>
      </c>
      <c r="G3008" s="139">
        <f t="shared" si="1337"/>
        <v>5.5994226220676957E-3</v>
      </c>
      <c r="H3008" s="140">
        <f t="shared" si="1354"/>
        <v>47077</v>
      </c>
      <c r="I3008" s="140">
        <f t="shared" si="1338"/>
        <v>47077</v>
      </c>
      <c r="J3008" s="141">
        <f t="shared" si="1350"/>
        <v>19</v>
      </c>
      <c r="K3008" s="141">
        <f t="shared" si="1360"/>
        <v>10</v>
      </c>
      <c r="L3008" s="8">
        <f t="shared" si="1351"/>
        <v>1.0029431600000001</v>
      </c>
      <c r="M3008" s="142">
        <f t="shared" si="1339"/>
        <v>1.00559942</v>
      </c>
      <c r="N3008" s="142">
        <f t="shared" si="1340"/>
        <v>1.7275353207552764</v>
      </c>
      <c r="O3008" s="135">
        <f t="shared" si="1341"/>
        <v>1.7326197299999999</v>
      </c>
      <c r="P3008" s="135">
        <f t="shared" si="1342"/>
        <v>176.72995194999999</v>
      </c>
      <c r="Q3008" s="190">
        <f t="shared" si="1355"/>
        <v>0</v>
      </c>
      <c r="R3008" s="191">
        <f t="shared" si="1352"/>
        <v>0</v>
      </c>
      <c r="S3008" s="135">
        <f t="shared" si="1343"/>
        <v>0</v>
      </c>
      <c r="T3008" s="145">
        <f t="shared" si="1353"/>
        <v>7.8600000000000003E-2</v>
      </c>
      <c r="U3008" s="143">
        <f t="shared" si="1344"/>
        <v>10</v>
      </c>
      <c r="V3008" s="143">
        <v>252</v>
      </c>
      <c r="W3008" s="142">
        <f t="shared" si="1345"/>
        <v>1.003007048</v>
      </c>
      <c r="X3008" s="135">
        <f t="shared" si="1346"/>
        <v>0.53143543999999998</v>
      </c>
      <c r="Y3008" s="135">
        <f t="shared" si="1347"/>
        <v>0</v>
      </c>
      <c r="Z3008" s="148" t="str">
        <f t="shared" si="1356"/>
        <v>A+J=</v>
      </c>
      <c r="AA3008" s="140">
        <f t="shared" si="1357"/>
        <v>47077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4"/>
      <c r="DX3008" s="1"/>
      <c r="DY3008" s="1"/>
      <c r="DZ3008" s="1"/>
      <c r="EA3008" s="1"/>
      <c r="EB3008" s="1"/>
      <c r="EC3008" s="1"/>
    </row>
    <row r="3009" spans="1:133" ht="15" x14ac:dyDescent="0.2">
      <c r="A3009" s="134">
        <f t="shared" si="1349"/>
        <v>47062</v>
      </c>
      <c r="B3009" s="135">
        <f t="shared" si="1335"/>
        <v>177.26138738999998</v>
      </c>
      <c r="C3009" s="220">
        <f t="shared" si="1348"/>
        <v>102.00158113117892</v>
      </c>
      <c r="D3009" s="136">
        <f t="shared" si="1336"/>
        <v>6997.15</v>
      </c>
      <c r="E3009" s="137">
        <f t="shared" si="1358"/>
        <v>7036.33</v>
      </c>
      <c r="F3009" s="138">
        <f t="shared" si="1359"/>
        <v>47016</v>
      </c>
      <c r="G3009" s="139">
        <f t="shared" si="1337"/>
        <v>5.5994226220676957E-3</v>
      </c>
      <c r="H3009" s="140">
        <f t="shared" si="1354"/>
        <v>47077</v>
      </c>
      <c r="I3009" s="140">
        <f t="shared" si="1338"/>
        <v>47077</v>
      </c>
      <c r="J3009" s="141">
        <f t="shared" si="1350"/>
        <v>19</v>
      </c>
      <c r="K3009" s="141">
        <f t="shared" si="1360"/>
        <v>10</v>
      </c>
      <c r="L3009" s="8">
        <f t="shared" si="1351"/>
        <v>1.0029431600000001</v>
      </c>
      <c r="M3009" s="142">
        <f t="shared" si="1339"/>
        <v>1.00559942</v>
      </c>
      <c r="N3009" s="142">
        <f t="shared" si="1340"/>
        <v>1.7275353207552764</v>
      </c>
      <c r="O3009" s="135">
        <f t="shared" si="1341"/>
        <v>1.7326197299999999</v>
      </c>
      <c r="P3009" s="135">
        <f t="shared" si="1342"/>
        <v>176.72995194999999</v>
      </c>
      <c r="Q3009" s="190">
        <f t="shared" si="1355"/>
        <v>0</v>
      </c>
      <c r="R3009" s="191">
        <f t="shared" si="1352"/>
        <v>0</v>
      </c>
      <c r="S3009" s="135">
        <f t="shared" si="1343"/>
        <v>0</v>
      </c>
      <c r="T3009" s="145">
        <f t="shared" si="1353"/>
        <v>7.8600000000000003E-2</v>
      </c>
      <c r="U3009" s="143">
        <f t="shared" si="1344"/>
        <v>10</v>
      </c>
      <c r="V3009" s="143">
        <v>252</v>
      </c>
      <c r="W3009" s="142">
        <f t="shared" si="1345"/>
        <v>1.003007048</v>
      </c>
      <c r="X3009" s="135">
        <f t="shared" si="1346"/>
        <v>0.53143543999999998</v>
      </c>
      <c r="Y3009" s="135">
        <f t="shared" si="1347"/>
        <v>0</v>
      </c>
      <c r="Z3009" s="148" t="str">
        <f t="shared" si="1356"/>
        <v>A+J=</v>
      </c>
      <c r="AA3009" s="140">
        <f t="shared" si="1357"/>
        <v>47077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4"/>
      <c r="DX3009" s="1"/>
      <c r="DY3009" s="1"/>
      <c r="DZ3009" s="1"/>
      <c r="EA3009" s="1"/>
      <c r="EB3009" s="1"/>
      <c r="EC3009" s="1"/>
    </row>
    <row r="3010" spans="1:133" ht="15" x14ac:dyDescent="0.2">
      <c r="A3010" s="134">
        <f t="shared" si="1349"/>
        <v>47063</v>
      </c>
      <c r="B3010" s="135">
        <f t="shared" si="1335"/>
        <v>177.26138738999998</v>
      </c>
      <c r="C3010" s="220">
        <f t="shared" si="1348"/>
        <v>102.00158113117892</v>
      </c>
      <c r="D3010" s="136">
        <f t="shared" si="1336"/>
        <v>6997.15</v>
      </c>
      <c r="E3010" s="137">
        <f t="shared" si="1358"/>
        <v>7036.33</v>
      </c>
      <c r="F3010" s="138">
        <f t="shared" si="1359"/>
        <v>47016</v>
      </c>
      <c r="G3010" s="139">
        <f t="shared" si="1337"/>
        <v>5.5994226220676957E-3</v>
      </c>
      <c r="H3010" s="140">
        <f t="shared" si="1354"/>
        <v>47077</v>
      </c>
      <c r="I3010" s="140">
        <f t="shared" si="1338"/>
        <v>47077</v>
      </c>
      <c r="J3010" s="141">
        <f t="shared" si="1350"/>
        <v>19</v>
      </c>
      <c r="K3010" s="141">
        <f t="shared" si="1360"/>
        <v>10</v>
      </c>
      <c r="L3010" s="8">
        <f t="shared" si="1351"/>
        <v>1.0029431600000001</v>
      </c>
      <c r="M3010" s="142">
        <f t="shared" si="1339"/>
        <v>1.00559942</v>
      </c>
      <c r="N3010" s="142">
        <f t="shared" si="1340"/>
        <v>1.7275353207552764</v>
      </c>
      <c r="O3010" s="135">
        <f t="shared" si="1341"/>
        <v>1.7326197299999999</v>
      </c>
      <c r="P3010" s="135">
        <f t="shared" si="1342"/>
        <v>176.72995194999999</v>
      </c>
      <c r="Q3010" s="190">
        <f t="shared" si="1355"/>
        <v>0</v>
      </c>
      <c r="R3010" s="191">
        <f t="shared" si="1352"/>
        <v>0</v>
      </c>
      <c r="S3010" s="135">
        <f t="shared" si="1343"/>
        <v>0</v>
      </c>
      <c r="T3010" s="145">
        <f t="shared" si="1353"/>
        <v>7.8600000000000003E-2</v>
      </c>
      <c r="U3010" s="143">
        <f t="shared" si="1344"/>
        <v>10</v>
      </c>
      <c r="V3010" s="143">
        <v>252</v>
      </c>
      <c r="W3010" s="142">
        <f t="shared" si="1345"/>
        <v>1.003007048</v>
      </c>
      <c r="X3010" s="135">
        <f t="shared" si="1346"/>
        <v>0.53143543999999998</v>
      </c>
      <c r="Y3010" s="135">
        <f t="shared" si="1347"/>
        <v>0</v>
      </c>
      <c r="Z3010" s="148" t="str">
        <f t="shared" si="1356"/>
        <v>A+J=</v>
      </c>
      <c r="AA3010" s="140">
        <f t="shared" si="1357"/>
        <v>47077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4"/>
      <c r="DX3010" s="1"/>
      <c r="DY3010" s="1"/>
      <c r="DZ3010" s="1"/>
      <c r="EA3010" s="1"/>
      <c r="EB3010" s="1"/>
      <c r="EC3010" s="1"/>
    </row>
    <row r="3011" spans="1:133" ht="15" x14ac:dyDescent="0.2">
      <c r="A3011" s="134">
        <f t="shared" si="1349"/>
        <v>47064</v>
      </c>
      <c r="B3011" s="135">
        <f t="shared" si="1335"/>
        <v>177.36673599000002</v>
      </c>
      <c r="C3011" s="220">
        <f t="shared" si="1348"/>
        <v>102.00158113117892</v>
      </c>
      <c r="D3011" s="136">
        <f t="shared" si="1336"/>
        <v>6997.15</v>
      </c>
      <c r="E3011" s="137">
        <f t="shared" si="1358"/>
        <v>7036.33</v>
      </c>
      <c r="F3011" s="138">
        <f t="shared" si="1359"/>
        <v>47016</v>
      </c>
      <c r="G3011" s="139">
        <f t="shared" si="1337"/>
        <v>5.5994226220676957E-3</v>
      </c>
      <c r="H3011" s="140">
        <f t="shared" si="1354"/>
        <v>47077</v>
      </c>
      <c r="I3011" s="140">
        <f t="shared" si="1338"/>
        <v>47077</v>
      </c>
      <c r="J3011" s="141">
        <f t="shared" si="1350"/>
        <v>19</v>
      </c>
      <c r="K3011" s="141">
        <f t="shared" si="1360"/>
        <v>11</v>
      </c>
      <c r="L3011" s="8">
        <f t="shared" si="1351"/>
        <v>1.0032379499999999</v>
      </c>
      <c r="M3011" s="142">
        <f t="shared" si="1339"/>
        <v>1.00559942</v>
      </c>
      <c r="N3011" s="142">
        <f t="shared" si="1340"/>
        <v>1.7275353207552764</v>
      </c>
      <c r="O3011" s="135">
        <f t="shared" si="1341"/>
        <v>1.73312899</v>
      </c>
      <c r="P3011" s="135">
        <f t="shared" si="1342"/>
        <v>176.78189728000001</v>
      </c>
      <c r="Q3011" s="190">
        <f t="shared" si="1355"/>
        <v>0</v>
      </c>
      <c r="R3011" s="191">
        <f t="shared" si="1352"/>
        <v>0</v>
      </c>
      <c r="S3011" s="135">
        <f t="shared" si="1343"/>
        <v>0</v>
      </c>
      <c r="T3011" s="145">
        <f t="shared" si="1353"/>
        <v>7.8600000000000003E-2</v>
      </c>
      <c r="U3011" s="143">
        <f t="shared" si="1344"/>
        <v>11</v>
      </c>
      <c r="V3011" s="143">
        <v>252</v>
      </c>
      <c r="W3011" s="142">
        <f t="shared" si="1345"/>
        <v>1.0033082499999999</v>
      </c>
      <c r="X3011" s="135">
        <f t="shared" si="1346"/>
        <v>0.58483870999999998</v>
      </c>
      <c r="Y3011" s="135">
        <f t="shared" si="1347"/>
        <v>0</v>
      </c>
      <c r="Z3011" s="148" t="str">
        <f t="shared" si="1356"/>
        <v>A+J=</v>
      </c>
      <c r="AA3011" s="140">
        <f t="shared" si="1357"/>
        <v>47077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4"/>
      <c r="DX3011" s="1"/>
      <c r="DY3011" s="1"/>
      <c r="DZ3011" s="1"/>
      <c r="EA3011" s="1"/>
      <c r="EB3011" s="1"/>
      <c r="EC3011" s="1"/>
    </row>
    <row r="3012" spans="1:133" ht="15" x14ac:dyDescent="0.2">
      <c r="A3012" s="134">
        <f t="shared" si="1349"/>
        <v>47065</v>
      </c>
      <c r="B3012" s="135">
        <f t="shared" si="1335"/>
        <v>177.47214713</v>
      </c>
      <c r="C3012" s="220">
        <f t="shared" si="1348"/>
        <v>102.00158113117892</v>
      </c>
      <c r="D3012" s="136">
        <f t="shared" si="1336"/>
        <v>6997.15</v>
      </c>
      <c r="E3012" s="137">
        <f t="shared" si="1358"/>
        <v>7036.33</v>
      </c>
      <c r="F3012" s="138">
        <f t="shared" si="1359"/>
        <v>47016</v>
      </c>
      <c r="G3012" s="139">
        <f t="shared" si="1337"/>
        <v>5.5994226220676957E-3</v>
      </c>
      <c r="H3012" s="140">
        <f t="shared" si="1354"/>
        <v>47077</v>
      </c>
      <c r="I3012" s="140">
        <f t="shared" si="1338"/>
        <v>47077</v>
      </c>
      <c r="J3012" s="141">
        <f t="shared" si="1350"/>
        <v>19</v>
      </c>
      <c r="K3012" s="141">
        <f t="shared" si="1360"/>
        <v>12</v>
      </c>
      <c r="L3012" s="8">
        <f t="shared" si="1351"/>
        <v>1.0035328299999999</v>
      </c>
      <c r="M3012" s="142">
        <f t="shared" si="1339"/>
        <v>1.00559942</v>
      </c>
      <c r="N3012" s="142">
        <f t="shared" si="1340"/>
        <v>1.7275353207552764</v>
      </c>
      <c r="O3012" s="135">
        <f t="shared" si="1341"/>
        <v>1.7336384</v>
      </c>
      <c r="P3012" s="135">
        <f t="shared" si="1342"/>
        <v>176.8338579</v>
      </c>
      <c r="Q3012" s="190">
        <f t="shared" si="1355"/>
        <v>0</v>
      </c>
      <c r="R3012" s="191">
        <f t="shared" si="1352"/>
        <v>0</v>
      </c>
      <c r="S3012" s="135">
        <f t="shared" si="1343"/>
        <v>0</v>
      </c>
      <c r="T3012" s="145">
        <f t="shared" si="1353"/>
        <v>7.8600000000000003E-2</v>
      </c>
      <c r="U3012" s="143">
        <f t="shared" si="1344"/>
        <v>12</v>
      </c>
      <c r="V3012" s="143">
        <v>252</v>
      </c>
      <c r="W3012" s="142">
        <f t="shared" si="1345"/>
        <v>1.003609542</v>
      </c>
      <c r="X3012" s="135">
        <f t="shared" si="1346"/>
        <v>0.63828923000000004</v>
      </c>
      <c r="Y3012" s="135">
        <f t="shared" si="1347"/>
        <v>0</v>
      </c>
      <c r="Z3012" s="148" t="str">
        <f t="shared" si="1356"/>
        <v>A+J=</v>
      </c>
      <c r="AA3012" s="140">
        <f t="shared" si="1357"/>
        <v>47077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4"/>
      <c r="DX3012" s="1"/>
      <c r="DY3012" s="1"/>
      <c r="DZ3012" s="1"/>
      <c r="EA3012" s="1"/>
      <c r="EB3012" s="1"/>
      <c r="EC3012" s="1"/>
    </row>
    <row r="3013" spans="1:133" ht="15" x14ac:dyDescent="0.2">
      <c r="A3013" s="134">
        <f t="shared" si="1349"/>
        <v>47066</v>
      </c>
      <c r="B3013" s="135">
        <f t="shared" si="1335"/>
        <v>177.57762292999999</v>
      </c>
      <c r="C3013" s="220">
        <f t="shared" si="1348"/>
        <v>102.00158113117892</v>
      </c>
      <c r="D3013" s="136">
        <f t="shared" si="1336"/>
        <v>6997.15</v>
      </c>
      <c r="E3013" s="137">
        <f t="shared" si="1358"/>
        <v>7036.33</v>
      </c>
      <c r="F3013" s="138">
        <f t="shared" si="1359"/>
        <v>47016</v>
      </c>
      <c r="G3013" s="139">
        <f t="shared" si="1337"/>
        <v>5.5994226220676957E-3</v>
      </c>
      <c r="H3013" s="140">
        <f t="shared" si="1354"/>
        <v>47077</v>
      </c>
      <c r="I3013" s="140">
        <f t="shared" si="1338"/>
        <v>47077</v>
      </c>
      <c r="J3013" s="141">
        <f t="shared" si="1350"/>
        <v>19</v>
      </c>
      <c r="K3013" s="141">
        <f t="shared" si="1360"/>
        <v>13</v>
      </c>
      <c r="L3013" s="8">
        <f t="shared" si="1351"/>
        <v>1.0038278</v>
      </c>
      <c r="M3013" s="142">
        <f t="shared" si="1339"/>
        <v>1.00559942</v>
      </c>
      <c r="N3013" s="142">
        <f t="shared" si="1340"/>
        <v>1.7275353207552764</v>
      </c>
      <c r="O3013" s="135">
        <f t="shared" si="1341"/>
        <v>1.7341479799999999</v>
      </c>
      <c r="P3013" s="135">
        <f t="shared" si="1342"/>
        <v>176.88583586999999</v>
      </c>
      <c r="Q3013" s="190">
        <f t="shared" si="1355"/>
        <v>0</v>
      </c>
      <c r="R3013" s="191">
        <f t="shared" si="1352"/>
        <v>0</v>
      </c>
      <c r="S3013" s="135">
        <f t="shared" si="1343"/>
        <v>0</v>
      </c>
      <c r="T3013" s="145">
        <f t="shared" si="1353"/>
        <v>7.8600000000000003E-2</v>
      </c>
      <c r="U3013" s="143">
        <f t="shared" si="1344"/>
        <v>13</v>
      </c>
      <c r="V3013" s="143">
        <v>252</v>
      </c>
      <c r="W3013" s="142">
        <f t="shared" si="1345"/>
        <v>1.0039109239999999</v>
      </c>
      <c r="X3013" s="135">
        <f t="shared" si="1346"/>
        <v>0.69178706000000001</v>
      </c>
      <c r="Y3013" s="135">
        <f t="shared" si="1347"/>
        <v>0</v>
      </c>
      <c r="Z3013" s="148" t="str">
        <f t="shared" si="1356"/>
        <v>A+J=</v>
      </c>
      <c r="AA3013" s="140">
        <f t="shared" si="1357"/>
        <v>47077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4"/>
      <c r="DX3013" s="1"/>
      <c r="DY3013" s="1"/>
      <c r="DZ3013" s="1"/>
      <c r="EA3013" s="1"/>
      <c r="EB3013" s="1"/>
      <c r="EC3013" s="1"/>
    </row>
    <row r="3014" spans="1:133" ht="15" x14ac:dyDescent="0.2">
      <c r="A3014" s="134">
        <f t="shared" si="1349"/>
        <v>47067</v>
      </c>
      <c r="B3014" s="135">
        <f t="shared" si="1335"/>
        <v>177.68315844</v>
      </c>
      <c r="C3014" s="220">
        <f t="shared" si="1348"/>
        <v>102.00158113117892</v>
      </c>
      <c r="D3014" s="136">
        <f t="shared" si="1336"/>
        <v>6997.15</v>
      </c>
      <c r="E3014" s="137">
        <f t="shared" si="1358"/>
        <v>7036.33</v>
      </c>
      <c r="F3014" s="138">
        <f t="shared" si="1359"/>
        <v>47016</v>
      </c>
      <c r="G3014" s="139">
        <f t="shared" si="1337"/>
        <v>5.5994226220676957E-3</v>
      </c>
      <c r="H3014" s="140">
        <f t="shared" si="1354"/>
        <v>47077</v>
      </c>
      <c r="I3014" s="140">
        <f t="shared" si="1338"/>
        <v>47077</v>
      </c>
      <c r="J3014" s="141">
        <f t="shared" si="1350"/>
        <v>19</v>
      </c>
      <c r="K3014" s="141">
        <f t="shared" si="1360"/>
        <v>14</v>
      </c>
      <c r="L3014" s="8">
        <f t="shared" si="1351"/>
        <v>1.0041228499999999</v>
      </c>
      <c r="M3014" s="142">
        <f t="shared" si="1339"/>
        <v>1.00559942</v>
      </c>
      <c r="N3014" s="142">
        <f t="shared" si="1340"/>
        <v>1.7275353207552764</v>
      </c>
      <c r="O3014" s="135">
        <f t="shared" si="1341"/>
        <v>1.73465768</v>
      </c>
      <c r="P3014" s="135">
        <f t="shared" si="1342"/>
        <v>176.93782608000001</v>
      </c>
      <c r="Q3014" s="190">
        <f t="shared" si="1355"/>
        <v>0</v>
      </c>
      <c r="R3014" s="191">
        <f t="shared" si="1352"/>
        <v>0</v>
      </c>
      <c r="S3014" s="135">
        <f t="shared" si="1343"/>
        <v>0</v>
      </c>
      <c r="T3014" s="145">
        <f t="shared" si="1353"/>
        <v>7.8600000000000003E-2</v>
      </c>
      <c r="U3014" s="143">
        <f t="shared" si="1344"/>
        <v>14</v>
      </c>
      <c r="V3014" s="143">
        <v>252</v>
      </c>
      <c r="W3014" s="142">
        <f t="shared" si="1345"/>
        <v>1.0042123970000001</v>
      </c>
      <c r="X3014" s="135">
        <f t="shared" si="1346"/>
        <v>0.74533236000000003</v>
      </c>
      <c r="Y3014" s="135">
        <f t="shared" si="1347"/>
        <v>0</v>
      </c>
      <c r="Z3014" s="148" t="str">
        <f t="shared" si="1356"/>
        <v>A+J=</v>
      </c>
      <c r="AA3014" s="140">
        <f t="shared" si="1357"/>
        <v>47077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4"/>
      <c r="DX3014" s="1"/>
      <c r="DY3014" s="1"/>
      <c r="DZ3014" s="1"/>
      <c r="EA3014" s="1"/>
      <c r="EB3014" s="1"/>
      <c r="EC3014" s="1"/>
    </row>
    <row r="3015" spans="1:133" ht="15" x14ac:dyDescent="0.2">
      <c r="A3015" s="134">
        <f t="shared" si="1349"/>
        <v>47068</v>
      </c>
      <c r="B3015" s="135">
        <f t="shared" ref="B3015:B3078" si="1361">(P3015+X3015)</f>
        <v>177.78875882000003</v>
      </c>
      <c r="C3015" s="220">
        <f t="shared" si="1348"/>
        <v>102.00158113117892</v>
      </c>
      <c r="D3015" s="136">
        <f t="shared" ref="D3015:D3078" si="1362">IF(E3015=E3014,D3014,E3014)</f>
        <v>6997.15</v>
      </c>
      <c r="E3015" s="137">
        <f t="shared" si="1358"/>
        <v>7036.33</v>
      </c>
      <c r="F3015" s="138">
        <f t="shared" si="1359"/>
        <v>47016</v>
      </c>
      <c r="G3015" s="139">
        <f t="shared" ref="G3015:G3078" si="1363">(E3015/D3015)-1</f>
        <v>5.5994226220676957E-3</v>
      </c>
      <c r="H3015" s="140">
        <f t="shared" si="1354"/>
        <v>47077</v>
      </c>
      <c r="I3015" s="140">
        <f t="shared" ref="I3015:I3078" si="1364">IF(A3015&gt;I3014,H3015,I3014)</f>
        <v>47077</v>
      </c>
      <c r="J3015" s="141">
        <f t="shared" si="1350"/>
        <v>19</v>
      </c>
      <c r="K3015" s="141">
        <f t="shared" si="1360"/>
        <v>15</v>
      </c>
      <c r="L3015" s="8">
        <f t="shared" si="1351"/>
        <v>1.0044179900000001</v>
      </c>
      <c r="M3015" s="142">
        <f t="shared" ref="M3015:M3078" si="1365">IF(I3015&gt;I3014,L3014,M3014)</f>
        <v>1.00559942</v>
      </c>
      <c r="N3015" s="142">
        <f t="shared" ref="N3015:N3078" si="1366">IF(I3015&gt;I3014,N3014*M3015,N3014)</f>
        <v>1.7275353207552764</v>
      </c>
      <c r="O3015" s="135">
        <f t="shared" ref="O3015:O3078" si="1367">TRUNC(TRUNC((L3015*N3015),15),8)</f>
        <v>1.7351675499999999</v>
      </c>
      <c r="P3015" s="135">
        <f t="shared" ref="P3015:P3078" si="1368">TRUNC(C3015*O3015,8)</f>
        <v>176.98983362000001</v>
      </c>
      <c r="Q3015" s="190">
        <f t="shared" si="1355"/>
        <v>0</v>
      </c>
      <c r="R3015" s="191">
        <f t="shared" si="1352"/>
        <v>0</v>
      </c>
      <c r="S3015" s="135">
        <f t="shared" ref="S3015:S3078" si="1369">IF(R3015&gt;0,TRUNC(R3015*P3015,8),0)</f>
        <v>0</v>
      </c>
      <c r="T3015" s="145">
        <f t="shared" si="1353"/>
        <v>7.8600000000000003E-2</v>
      </c>
      <c r="U3015" s="143">
        <f t="shared" ref="U3015:U3078" si="1370">IF(Q3014&gt;0,1,IF(K3015=K3014,U3014,U3014+1))</f>
        <v>15</v>
      </c>
      <c r="V3015" s="143">
        <v>252</v>
      </c>
      <c r="W3015" s="142">
        <f t="shared" ref="W3015:W3078" si="1371">ROUND((1+T3015)^TRUNC((U3015/V3015),9),9)</f>
        <v>1.004513961</v>
      </c>
      <c r="X3015" s="135">
        <f t="shared" ref="X3015:X3078" si="1372">TRUNC((P3015*(W3015-1)),8)</f>
        <v>0.7989252</v>
      </c>
      <c r="Y3015" s="135">
        <f t="shared" ref="Y3015:Y3078" si="1373">IF(Q3015&gt;0,S3015+X3015,0)</f>
        <v>0</v>
      </c>
      <c r="Z3015" s="148" t="str">
        <f t="shared" si="1356"/>
        <v>A+J=</v>
      </c>
      <c r="AA3015" s="140">
        <f t="shared" si="1357"/>
        <v>47077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4"/>
      <c r="DX3015" s="1"/>
      <c r="DY3015" s="1"/>
      <c r="DZ3015" s="1"/>
      <c r="EA3015" s="1"/>
      <c r="EB3015" s="1"/>
      <c r="EC3015" s="1"/>
    </row>
    <row r="3016" spans="1:133" ht="15" x14ac:dyDescent="0.2">
      <c r="A3016" s="134">
        <f t="shared" si="1349"/>
        <v>47069</v>
      </c>
      <c r="B3016" s="135">
        <f t="shared" si="1361"/>
        <v>177.78875882000003</v>
      </c>
      <c r="C3016" s="220">
        <f t="shared" si="1348"/>
        <v>102.00158113117892</v>
      </c>
      <c r="D3016" s="136">
        <f t="shared" si="1362"/>
        <v>6997.15</v>
      </c>
      <c r="E3016" s="137">
        <f t="shared" si="1358"/>
        <v>7036.33</v>
      </c>
      <c r="F3016" s="138">
        <f t="shared" si="1359"/>
        <v>47016</v>
      </c>
      <c r="G3016" s="139">
        <f t="shared" si="1363"/>
        <v>5.5994226220676957E-3</v>
      </c>
      <c r="H3016" s="140">
        <f t="shared" si="1354"/>
        <v>47077</v>
      </c>
      <c r="I3016" s="140">
        <f t="shared" si="1364"/>
        <v>47077</v>
      </c>
      <c r="J3016" s="141">
        <f t="shared" si="1350"/>
        <v>19</v>
      </c>
      <c r="K3016" s="141">
        <f t="shared" si="1360"/>
        <v>15</v>
      </c>
      <c r="L3016" s="8">
        <f t="shared" si="1351"/>
        <v>1.0044179900000001</v>
      </c>
      <c r="M3016" s="142">
        <f t="shared" si="1365"/>
        <v>1.00559942</v>
      </c>
      <c r="N3016" s="142">
        <f t="shared" si="1366"/>
        <v>1.7275353207552764</v>
      </c>
      <c r="O3016" s="135">
        <f t="shared" si="1367"/>
        <v>1.7351675499999999</v>
      </c>
      <c r="P3016" s="135">
        <f t="shared" si="1368"/>
        <v>176.98983362000001</v>
      </c>
      <c r="Q3016" s="190">
        <f t="shared" si="1355"/>
        <v>0</v>
      </c>
      <c r="R3016" s="191">
        <f t="shared" si="1352"/>
        <v>0</v>
      </c>
      <c r="S3016" s="135">
        <f t="shared" si="1369"/>
        <v>0</v>
      </c>
      <c r="T3016" s="145">
        <f t="shared" si="1353"/>
        <v>7.8600000000000003E-2</v>
      </c>
      <c r="U3016" s="143">
        <f t="shared" si="1370"/>
        <v>15</v>
      </c>
      <c r="V3016" s="143">
        <v>252</v>
      </c>
      <c r="W3016" s="142">
        <f t="shared" si="1371"/>
        <v>1.004513961</v>
      </c>
      <c r="X3016" s="135">
        <f t="shared" si="1372"/>
        <v>0.7989252</v>
      </c>
      <c r="Y3016" s="135">
        <f t="shared" si="1373"/>
        <v>0</v>
      </c>
      <c r="Z3016" s="148" t="str">
        <f t="shared" si="1356"/>
        <v>A+J=</v>
      </c>
      <c r="AA3016" s="140">
        <f t="shared" si="1357"/>
        <v>47077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4"/>
      <c r="DX3016" s="1"/>
      <c r="DY3016" s="1"/>
      <c r="DZ3016" s="1"/>
      <c r="EA3016" s="1"/>
      <c r="EB3016" s="1"/>
      <c r="EC3016" s="1"/>
    </row>
    <row r="3017" spans="1:133" ht="15" x14ac:dyDescent="0.2">
      <c r="A3017" s="134">
        <f t="shared" si="1349"/>
        <v>47070</v>
      </c>
      <c r="B3017" s="135">
        <f t="shared" si="1361"/>
        <v>177.78875882000003</v>
      </c>
      <c r="C3017" s="220">
        <f t="shared" ref="C3017:C3080" si="1374">C3016-(S3016/O3016)</f>
        <v>102.00158113117892</v>
      </c>
      <c r="D3017" s="136">
        <f t="shared" si="1362"/>
        <v>6997.15</v>
      </c>
      <c r="E3017" s="137">
        <f t="shared" si="1358"/>
        <v>7036.33</v>
      </c>
      <c r="F3017" s="138">
        <f t="shared" si="1359"/>
        <v>47016</v>
      </c>
      <c r="G3017" s="139">
        <f t="shared" si="1363"/>
        <v>5.5994226220676957E-3</v>
      </c>
      <c r="H3017" s="140">
        <f t="shared" si="1354"/>
        <v>47077</v>
      </c>
      <c r="I3017" s="140">
        <f t="shared" si="1364"/>
        <v>47077</v>
      </c>
      <c r="J3017" s="141">
        <f t="shared" si="1350"/>
        <v>19</v>
      </c>
      <c r="K3017" s="141">
        <f t="shared" si="1360"/>
        <v>15</v>
      </c>
      <c r="L3017" s="8">
        <f t="shared" si="1351"/>
        <v>1.0044179900000001</v>
      </c>
      <c r="M3017" s="142">
        <f t="shared" si="1365"/>
        <v>1.00559942</v>
      </c>
      <c r="N3017" s="142">
        <f t="shared" si="1366"/>
        <v>1.7275353207552764</v>
      </c>
      <c r="O3017" s="135">
        <f t="shared" si="1367"/>
        <v>1.7351675499999999</v>
      </c>
      <c r="P3017" s="135">
        <f t="shared" si="1368"/>
        <v>176.98983362000001</v>
      </c>
      <c r="Q3017" s="190">
        <f t="shared" si="1355"/>
        <v>0</v>
      </c>
      <c r="R3017" s="191">
        <f t="shared" si="1352"/>
        <v>0</v>
      </c>
      <c r="S3017" s="135">
        <f t="shared" si="1369"/>
        <v>0</v>
      </c>
      <c r="T3017" s="145">
        <f t="shared" si="1353"/>
        <v>7.8600000000000003E-2</v>
      </c>
      <c r="U3017" s="143">
        <f t="shared" si="1370"/>
        <v>15</v>
      </c>
      <c r="V3017" s="143">
        <v>252</v>
      </c>
      <c r="W3017" s="142">
        <f t="shared" si="1371"/>
        <v>1.004513961</v>
      </c>
      <c r="X3017" s="135">
        <f t="shared" si="1372"/>
        <v>0.7989252</v>
      </c>
      <c r="Y3017" s="135">
        <f t="shared" si="1373"/>
        <v>0</v>
      </c>
      <c r="Z3017" s="148" t="str">
        <f t="shared" si="1356"/>
        <v>A+J=</v>
      </c>
      <c r="AA3017" s="140">
        <f t="shared" si="1357"/>
        <v>47077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4"/>
      <c r="DX3017" s="1"/>
      <c r="DY3017" s="1"/>
      <c r="DZ3017" s="1"/>
      <c r="EA3017" s="1"/>
      <c r="EB3017" s="1"/>
      <c r="EC3017" s="1"/>
    </row>
    <row r="3018" spans="1:133" ht="15" x14ac:dyDescent="0.2">
      <c r="A3018" s="134">
        <f t="shared" si="1349"/>
        <v>47071</v>
      </c>
      <c r="B3018" s="135">
        <f t="shared" si="1361"/>
        <v>177.89442188000001</v>
      </c>
      <c r="C3018" s="220">
        <f t="shared" si="1374"/>
        <v>102.00158113117892</v>
      </c>
      <c r="D3018" s="136">
        <f t="shared" si="1362"/>
        <v>6997.15</v>
      </c>
      <c r="E3018" s="137">
        <f t="shared" si="1358"/>
        <v>7036.33</v>
      </c>
      <c r="F3018" s="138">
        <f t="shared" si="1359"/>
        <v>47016</v>
      </c>
      <c r="G3018" s="139">
        <f t="shared" si="1363"/>
        <v>5.5994226220676957E-3</v>
      </c>
      <c r="H3018" s="140">
        <f t="shared" si="1354"/>
        <v>47077</v>
      </c>
      <c r="I3018" s="140">
        <f t="shared" si="1364"/>
        <v>47077</v>
      </c>
      <c r="J3018" s="141">
        <f t="shared" si="1350"/>
        <v>19</v>
      </c>
      <c r="K3018" s="141">
        <f t="shared" si="1360"/>
        <v>16</v>
      </c>
      <c r="L3018" s="8">
        <f t="shared" si="1351"/>
        <v>1.00471322</v>
      </c>
      <c r="M3018" s="142">
        <f t="shared" si="1365"/>
        <v>1.00559942</v>
      </c>
      <c r="N3018" s="142">
        <f t="shared" si="1366"/>
        <v>1.7275353207552764</v>
      </c>
      <c r="O3018" s="135">
        <f t="shared" si="1367"/>
        <v>1.73567757</v>
      </c>
      <c r="P3018" s="135">
        <f t="shared" si="1368"/>
        <v>177.04185647</v>
      </c>
      <c r="Q3018" s="190">
        <f t="shared" si="1355"/>
        <v>0</v>
      </c>
      <c r="R3018" s="191">
        <f t="shared" si="1352"/>
        <v>0</v>
      </c>
      <c r="S3018" s="135">
        <f t="shared" si="1369"/>
        <v>0</v>
      </c>
      <c r="T3018" s="145">
        <f t="shared" si="1353"/>
        <v>7.8600000000000003E-2</v>
      </c>
      <c r="U3018" s="143">
        <f t="shared" si="1370"/>
        <v>16</v>
      </c>
      <c r="V3018" s="143">
        <v>252</v>
      </c>
      <c r="W3018" s="142">
        <f t="shared" si="1371"/>
        <v>1.0048156150000001</v>
      </c>
      <c r="X3018" s="135">
        <f t="shared" si="1372"/>
        <v>0.85256540999999997</v>
      </c>
      <c r="Y3018" s="135">
        <f t="shared" si="1373"/>
        <v>0</v>
      </c>
      <c r="Z3018" s="148" t="str">
        <f t="shared" si="1356"/>
        <v>A+J=</v>
      </c>
      <c r="AA3018" s="140">
        <f t="shared" si="1357"/>
        <v>47077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4"/>
      <c r="DX3018" s="1"/>
      <c r="DY3018" s="1"/>
      <c r="DZ3018" s="1"/>
      <c r="EA3018" s="1"/>
      <c r="EB3018" s="1"/>
      <c r="EC3018" s="1"/>
    </row>
    <row r="3019" spans="1:133" ht="15" x14ac:dyDescent="0.2">
      <c r="A3019" s="134">
        <f t="shared" ref="A3019:A3082" si="1375">(A3018+1)</f>
        <v>47072</v>
      </c>
      <c r="B3019" s="135">
        <f t="shared" si="1361"/>
        <v>178.00014680000001</v>
      </c>
      <c r="C3019" s="220">
        <f t="shared" si="1374"/>
        <v>102.00158113117892</v>
      </c>
      <c r="D3019" s="136">
        <f t="shared" si="1362"/>
        <v>6997.15</v>
      </c>
      <c r="E3019" s="137">
        <f t="shared" si="1358"/>
        <v>7036.33</v>
      </c>
      <c r="F3019" s="138">
        <f t="shared" si="1359"/>
        <v>47016</v>
      </c>
      <c r="G3019" s="139">
        <f t="shared" si="1363"/>
        <v>5.5994226220676957E-3</v>
      </c>
      <c r="H3019" s="140">
        <f t="shared" si="1354"/>
        <v>47077</v>
      </c>
      <c r="I3019" s="140">
        <f t="shared" si="1364"/>
        <v>47077</v>
      </c>
      <c r="J3019" s="141">
        <f t="shared" ref="J3019:J3082" si="1376">IF(I3019=I3018,J3018,NETWORKDAYS(I3018,I3019,$AD$148:$AD$502)-1)</f>
        <v>19</v>
      </c>
      <c r="K3019" s="141">
        <f t="shared" si="1360"/>
        <v>17</v>
      </c>
      <c r="L3019" s="8">
        <f t="shared" ref="L3019:L3082" si="1377">IF(E3019&lt;D3019,1,TRUNC((E3019/D3019)^TRUNC((K3019/J3019),9),8))</f>
        <v>1.00500853</v>
      </c>
      <c r="M3019" s="142">
        <f t="shared" si="1365"/>
        <v>1.00559942</v>
      </c>
      <c r="N3019" s="142">
        <f t="shared" si="1366"/>
        <v>1.7275353207552764</v>
      </c>
      <c r="O3019" s="135">
        <f t="shared" si="1367"/>
        <v>1.7361877299999999</v>
      </c>
      <c r="P3019" s="135">
        <f t="shared" si="1368"/>
        <v>177.0938936</v>
      </c>
      <c r="Q3019" s="190">
        <f t="shared" si="1355"/>
        <v>0</v>
      </c>
      <c r="R3019" s="191">
        <f t="shared" ref="R3019:R3082" si="1378">IF(Q3019&gt;0,VLOOKUP($A3019,$AD$10:$AI$140,6),0)</f>
        <v>0</v>
      </c>
      <c r="S3019" s="135">
        <f t="shared" si="1369"/>
        <v>0</v>
      </c>
      <c r="T3019" s="145">
        <f t="shared" ref="T3019:T3082" si="1379">(T3018)</f>
        <v>7.8600000000000003E-2</v>
      </c>
      <c r="U3019" s="143">
        <f t="shared" si="1370"/>
        <v>17</v>
      </c>
      <c r="V3019" s="143">
        <v>252</v>
      </c>
      <c r="W3019" s="142">
        <f t="shared" si="1371"/>
        <v>1.0051173600000001</v>
      </c>
      <c r="X3019" s="135">
        <f t="shared" si="1372"/>
        <v>0.90625319999999998</v>
      </c>
      <c r="Y3019" s="135">
        <f t="shared" si="1373"/>
        <v>0</v>
      </c>
      <c r="Z3019" s="148" t="str">
        <f t="shared" si="1356"/>
        <v>A+J=</v>
      </c>
      <c r="AA3019" s="140">
        <f t="shared" si="1357"/>
        <v>47077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4"/>
      <c r="DX3019" s="1"/>
      <c r="DY3019" s="1"/>
      <c r="DZ3019" s="1"/>
      <c r="EA3019" s="1"/>
      <c r="EB3019" s="1"/>
      <c r="EC3019" s="1"/>
    </row>
    <row r="3020" spans="1:133" ht="15" x14ac:dyDescent="0.2">
      <c r="A3020" s="134">
        <f t="shared" si="1375"/>
        <v>47073</v>
      </c>
      <c r="B3020" s="135">
        <f t="shared" si="1361"/>
        <v>178.00014680000001</v>
      </c>
      <c r="C3020" s="220">
        <f t="shared" si="1374"/>
        <v>102.00158113117892</v>
      </c>
      <c r="D3020" s="136">
        <f t="shared" si="1362"/>
        <v>6997.15</v>
      </c>
      <c r="E3020" s="137">
        <f t="shared" si="1358"/>
        <v>7036.33</v>
      </c>
      <c r="F3020" s="138">
        <f t="shared" si="1359"/>
        <v>47016</v>
      </c>
      <c r="G3020" s="139">
        <f t="shared" si="1363"/>
        <v>5.5994226220676957E-3</v>
      </c>
      <c r="H3020" s="140">
        <f t="shared" ref="H3020:H3083" si="1380">IF(DAY(A3020)=H$9,VLOOKUP(A3020,AH$118:AN$450,4),H3019)</f>
        <v>47077</v>
      </c>
      <c r="I3020" s="140">
        <f t="shared" si="1364"/>
        <v>47077</v>
      </c>
      <c r="J3020" s="141">
        <f t="shared" si="1376"/>
        <v>19</v>
      </c>
      <c r="K3020" s="141">
        <f t="shared" si="1360"/>
        <v>17</v>
      </c>
      <c r="L3020" s="8">
        <f t="shared" si="1377"/>
        <v>1.00500853</v>
      </c>
      <c r="M3020" s="142">
        <f t="shared" si="1365"/>
        <v>1.00559942</v>
      </c>
      <c r="N3020" s="142">
        <f t="shared" si="1366"/>
        <v>1.7275353207552764</v>
      </c>
      <c r="O3020" s="135">
        <f t="shared" si="1367"/>
        <v>1.7361877299999999</v>
      </c>
      <c r="P3020" s="135">
        <f t="shared" si="1368"/>
        <v>177.0938936</v>
      </c>
      <c r="Q3020" s="190">
        <f t="shared" ref="Q3020:Q3083" si="1381">IF(VLOOKUP(A3020,AD$10:AK$140,8)=VLOOKUP(A3019,AD$10:AK$140,8),0,VLOOKUP(A3020,AD$10:AK$140,8))</f>
        <v>0</v>
      </c>
      <c r="R3020" s="191">
        <f t="shared" si="1378"/>
        <v>0</v>
      </c>
      <c r="S3020" s="135">
        <f t="shared" si="1369"/>
        <v>0</v>
      </c>
      <c r="T3020" s="145">
        <f t="shared" si="1379"/>
        <v>7.8600000000000003E-2</v>
      </c>
      <c r="U3020" s="143">
        <f t="shared" si="1370"/>
        <v>17</v>
      </c>
      <c r="V3020" s="143">
        <v>252</v>
      </c>
      <c r="W3020" s="142">
        <f t="shared" si="1371"/>
        <v>1.0051173600000001</v>
      </c>
      <c r="X3020" s="135">
        <f t="shared" si="1372"/>
        <v>0.90625319999999998</v>
      </c>
      <c r="Y3020" s="135">
        <f t="shared" si="1373"/>
        <v>0</v>
      </c>
      <c r="Z3020" s="148" t="str">
        <f t="shared" ref="Z3020:Z3083" si="1382">IF($Q3019&gt;0,VLOOKUP($A3019,$AD$10:$AM$140,9),Z3019)</f>
        <v>A+J=</v>
      </c>
      <c r="AA3020" s="140">
        <f t="shared" ref="AA3020:AA3083" si="1383">IF($Q3019&gt;0,VLOOKUP($A3019,$AD$10:$AM$140,10),AA3019)</f>
        <v>47077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4"/>
      <c r="DX3020" s="1"/>
      <c r="DY3020" s="1"/>
      <c r="DZ3020" s="1"/>
      <c r="EA3020" s="1"/>
      <c r="EB3020" s="1"/>
      <c r="EC3020" s="1"/>
    </row>
    <row r="3021" spans="1:133" ht="15" x14ac:dyDescent="0.2">
      <c r="A3021" s="134">
        <f t="shared" si="1375"/>
        <v>47074</v>
      </c>
      <c r="B3021" s="135">
        <f t="shared" si="1361"/>
        <v>178.10593462</v>
      </c>
      <c r="C3021" s="220">
        <f t="shared" si="1374"/>
        <v>102.00158113117892</v>
      </c>
      <c r="D3021" s="136">
        <f t="shared" si="1362"/>
        <v>6997.15</v>
      </c>
      <c r="E3021" s="137">
        <f t="shared" si="1358"/>
        <v>7036.33</v>
      </c>
      <c r="F3021" s="138">
        <f t="shared" si="1359"/>
        <v>47016</v>
      </c>
      <c r="G3021" s="139">
        <f t="shared" si="1363"/>
        <v>5.5994226220676957E-3</v>
      </c>
      <c r="H3021" s="140">
        <f t="shared" si="1380"/>
        <v>47077</v>
      </c>
      <c r="I3021" s="140">
        <f t="shared" si="1364"/>
        <v>47077</v>
      </c>
      <c r="J3021" s="141">
        <f t="shared" si="1376"/>
        <v>19</v>
      </c>
      <c r="K3021" s="141">
        <f t="shared" si="1360"/>
        <v>18</v>
      </c>
      <c r="L3021" s="8">
        <f t="shared" si="1377"/>
        <v>1.00530393</v>
      </c>
      <c r="M3021" s="142">
        <f t="shared" si="1365"/>
        <v>1.00559942</v>
      </c>
      <c r="N3021" s="142">
        <f t="shared" si="1366"/>
        <v>1.7275353207552764</v>
      </c>
      <c r="O3021" s="135">
        <f t="shared" si="1367"/>
        <v>1.7366980400000001</v>
      </c>
      <c r="P3021" s="135">
        <f t="shared" si="1368"/>
        <v>177.14594602</v>
      </c>
      <c r="Q3021" s="190">
        <f t="shared" si="1381"/>
        <v>0</v>
      </c>
      <c r="R3021" s="191">
        <f t="shared" si="1378"/>
        <v>0</v>
      </c>
      <c r="S3021" s="135">
        <f t="shared" si="1369"/>
        <v>0</v>
      </c>
      <c r="T3021" s="145">
        <f t="shared" si="1379"/>
        <v>7.8600000000000003E-2</v>
      </c>
      <c r="U3021" s="143">
        <f t="shared" si="1370"/>
        <v>18</v>
      </c>
      <c r="V3021" s="143">
        <v>252</v>
      </c>
      <c r="W3021" s="142">
        <f t="shared" si="1371"/>
        <v>1.0054191960000001</v>
      </c>
      <c r="X3021" s="135">
        <f t="shared" si="1372"/>
        <v>0.95998859999999997</v>
      </c>
      <c r="Y3021" s="135">
        <f t="shared" si="1373"/>
        <v>0</v>
      </c>
      <c r="Z3021" s="148" t="str">
        <f t="shared" si="1382"/>
        <v>A+J=</v>
      </c>
      <c r="AA3021" s="140">
        <f t="shared" si="1383"/>
        <v>47077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4"/>
      <c r="DX3021" s="1"/>
      <c r="DY3021" s="1"/>
      <c r="DZ3021" s="1"/>
      <c r="EA3021" s="1"/>
      <c r="EB3021" s="1"/>
      <c r="EC3021" s="1"/>
    </row>
    <row r="3022" spans="1:133" ht="15" x14ac:dyDescent="0.2">
      <c r="A3022" s="134">
        <f t="shared" si="1375"/>
        <v>47075</v>
      </c>
      <c r="B3022" s="135">
        <f t="shared" si="1361"/>
        <v>178.21178622999997</v>
      </c>
      <c r="C3022" s="220">
        <f t="shared" si="1374"/>
        <v>102.00158113117892</v>
      </c>
      <c r="D3022" s="136">
        <f t="shared" si="1362"/>
        <v>6997.15</v>
      </c>
      <c r="E3022" s="137">
        <f t="shared" si="1358"/>
        <v>7036.33</v>
      </c>
      <c r="F3022" s="138">
        <f t="shared" si="1359"/>
        <v>47016</v>
      </c>
      <c r="G3022" s="139">
        <f t="shared" si="1363"/>
        <v>5.5994226220676957E-3</v>
      </c>
      <c r="H3022" s="140">
        <f t="shared" si="1380"/>
        <v>47077</v>
      </c>
      <c r="I3022" s="140">
        <f t="shared" si="1364"/>
        <v>47077</v>
      </c>
      <c r="J3022" s="141">
        <f t="shared" si="1376"/>
        <v>19</v>
      </c>
      <c r="K3022" s="141">
        <f t="shared" si="1360"/>
        <v>19</v>
      </c>
      <c r="L3022" s="8">
        <f t="shared" si="1377"/>
        <v>1.00559942</v>
      </c>
      <c r="M3022" s="142">
        <f t="shared" si="1365"/>
        <v>1.00559942</v>
      </c>
      <c r="N3022" s="142">
        <f t="shared" si="1366"/>
        <v>1.7275353207552764</v>
      </c>
      <c r="O3022" s="135">
        <f t="shared" si="1367"/>
        <v>1.7372085100000001</v>
      </c>
      <c r="P3022" s="135">
        <f t="shared" si="1368"/>
        <v>177.19801476999999</v>
      </c>
      <c r="Q3022" s="190">
        <f t="shared" si="1381"/>
        <v>0</v>
      </c>
      <c r="R3022" s="191">
        <f t="shared" si="1378"/>
        <v>0</v>
      </c>
      <c r="S3022" s="135">
        <f t="shared" si="1369"/>
        <v>0</v>
      </c>
      <c r="T3022" s="145">
        <f t="shared" si="1379"/>
        <v>7.8600000000000003E-2</v>
      </c>
      <c r="U3022" s="143">
        <f t="shared" si="1370"/>
        <v>19</v>
      </c>
      <c r="V3022" s="143">
        <v>252</v>
      </c>
      <c r="W3022" s="142">
        <f t="shared" si="1371"/>
        <v>1.005721122</v>
      </c>
      <c r="X3022" s="135">
        <f t="shared" si="1372"/>
        <v>1.0137714600000001</v>
      </c>
      <c r="Y3022" s="135">
        <f t="shared" si="1373"/>
        <v>0</v>
      </c>
      <c r="Z3022" s="148" t="str">
        <f t="shared" si="1382"/>
        <v>A+J=</v>
      </c>
      <c r="AA3022" s="140">
        <f t="shared" si="1383"/>
        <v>47077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4"/>
      <c r="DX3022" s="1"/>
      <c r="DY3022" s="1"/>
      <c r="DZ3022" s="1"/>
      <c r="EA3022" s="1"/>
      <c r="EB3022" s="1"/>
      <c r="EC3022" s="1"/>
    </row>
    <row r="3023" spans="1:133" ht="15" x14ac:dyDescent="0.2">
      <c r="A3023" s="134">
        <f t="shared" si="1375"/>
        <v>47076</v>
      </c>
      <c r="B3023" s="135">
        <f t="shared" si="1361"/>
        <v>178.21178622999997</v>
      </c>
      <c r="C3023" s="220">
        <f t="shared" si="1374"/>
        <v>102.00158113117892</v>
      </c>
      <c r="D3023" s="136">
        <f t="shared" si="1362"/>
        <v>6997.15</v>
      </c>
      <c r="E3023" s="137">
        <f t="shared" si="1358"/>
        <v>7036.33</v>
      </c>
      <c r="F3023" s="138">
        <f t="shared" si="1359"/>
        <v>47016</v>
      </c>
      <c r="G3023" s="139">
        <f t="shared" si="1363"/>
        <v>5.5994226220676957E-3</v>
      </c>
      <c r="H3023" s="140">
        <f t="shared" si="1380"/>
        <v>47077</v>
      </c>
      <c r="I3023" s="140">
        <f t="shared" si="1364"/>
        <v>47077</v>
      </c>
      <c r="J3023" s="141">
        <f t="shared" si="1376"/>
        <v>19</v>
      </c>
      <c r="K3023" s="141">
        <f t="shared" si="1360"/>
        <v>19</v>
      </c>
      <c r="L3023" s="8">
        <f t="shared" si="1377"/>
        <v>1.00559942</v>
      </c>
      <c r="M3023" s="142">
        <f t="shared" si="1365"/>
        <v>1.00559942</v>
      </c>
      <c r="N3023" s="142">
        <f t="shared" si="1366"/>
        <v>1.7275353207552764</v>
      </c>
      <c r="O3023" s="135">
        <f t="shared" si="1367"/>
        <v>1.7372085100000001</v>
      </c>
      <c r="P3023" s="135">
        <f t="shared" si="1368"/>
        <v>177.19801476999999</v>
      </c>
      <c r="Q3023" s="190">
        <f t="shared" si="1381"/>
        <v>0</v>
      </c>
      <c r="R3023" s="191">
        <f t="shared" si="1378"/>
        <v>0</v>
      </c>
      <c r="S3023" s="135">
        <f t="shared" si="1369"/>
        <v>0</v>
      </c>
      <c r="T3023" s="145">
        <f t="shared" si="1379"/>
        <v>7.8600000000000003E-2</v>
      </c>
      <c r="U3023" s="143">
        <f t="shared" si="1370"/>
        <v>19</v>
      </c>
      <c r="V3023" s="143">
        <v>252</v>
      </c>
      <c r="W3023" s="142">
        <f t="shared" si="1371"/>
        <v>1.005721122</v>
      </c>
      <c r="X3023" s="135">
        <f t="shared" si="1372"/>
        <v>1.0137714600000001</v>
      </c>
      <c r="Y3023" s="135">
        <f t="shared" si="1373"/>
        <v>0</v>
      </c>
      <c r="Z3023" s="148" t="str">
        <f t="shared" si="1382"/>
        <v>A+J=</v>
      </c>
      <c r="AA3023" s="140">
        <f t="shared" si="1383"/>
        <v>47077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4"/>
      <c r="DX3023" s="1"/>
      <c r="DY3023" s="1"/>
      <c r="DZ3023" s="1"/>
      <c r="EA3023" s="1"/>
      <c r="EB3023" s="1"/>
      <c r="EC3023" s="1"/>
    </row>
    <row r="3024" spans="1:133" ht="15" x14ac:dyDescent="0.2">
      <c r="A3024" s="134">
        <f t="shared" si="1375"/>
        <v>47077</v>
      </c>
      <c r="B3024" s="135">
        <f t="shared" si="1361"/>
        <v>178.21178622999997</v>
      </c>
      <c r="C3024" s="220">
        <f t="shared" si="1374"/>
        <v>102.00158113117892</v>
      </c>
      <c r="D3024" s="136">
        <f t="shared" si="1362"/>
        <v>6997.15</v>
      </c>
      <c r="E3024" s="137">
        <f t="shared" si="1358"/>
        <v>7036.33</v>
      </c>
      <c r="F3024" s="138">
        <f t="shared" si="1359"/>
        <v>47016</v>
      </c>
      <c r="G3024" s="139">
        <f t="shared" si="1363"/>
        <v>5.5994226220676957E-3</v>
      </c>
      <c r="H3024" s="140">
        <f t="shared" si="1380"/>
        <v>47107</v>
      </c>
      <c r="I3024" s="140">
        <f t="shared" si="1364"/>
        <v>47077</v>
      </c>
      <c r="J3024" s="141">
        <f t="shared" si="1376"/>
        <v>19</v>
      </c>
      <c r="K3024" s="141">
        <f t="shared" si="1360"/>
        <v>19</v>
      </c>
      <c r="L3024" s="8">
        <f t="shared" si="1377"/>
        <v>1.00559942</v>
      </c>
      <c r="M3024" s="142">
        <f t="shared" si="1365"/>
        <v>1.00559942</v>
      </c>
      <c r="N3024" s="142">
        <f t="shared" si="1366"/>
        <v>1.7275353207552764</v>
      </c>
      <c r="O3024" s="135">
        <f t="shared" si="1367"/>
        <v>1.7372085100000001</v>
      </c>
      <c r="P3024" s="135">
        <f t="shared" si="1368"/>
        <v>177.19801476999999</v>
      </c>
      <c r="Q3024" s="190">
        <f t="shared" si="1381"/>
        <v>99</v>
      </c>
      <c r="R3024" s="191">
        <f t="shared" si="1378"/>
        <v>0.12368204614241225</v>
      </c>
      <c r="S3024" s="135">
        <f t="shared" si="1369"/>
        <v>21.916213030000002</v>
      </c>
      <c r="T3024" s="145">
        <f t="shared" si="1379"/>
        <v>7.8600000000000003E-2</v>
      </c>
      <c r="U3024" s="143">
        <f t="shared" si="1370"/>
        <v>19</v>
      </c>
      <c r="V3024" s="143">
        <v>252</v>
      </c>
      <c r="W3024" s="142">
        <f t="shared" si="1371"/>
        <v>1.005721122</v>
      </c>
      <c r="X3024" s="135">
        <f t="shared" si="1372"/>
        <v>1.0137714600000001</v>
      </c>
      <c r="Y3024" s="135">
        <f t="shared" si="1373"/>
        <v>22.929984490000002</v>
      </c>
      <c r="Z3024" s="148" t="str">
        <f t="shared" si="1382"/>
        <v>A+J=</v>
      </c>
      <c r="AA3024" s="140">
        <f t="shared" si="1383"/>
        <v>47077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4"/>
      <c r="DX3024" s="1"/>
      <c r="DY3024" s="1"/>
      <c r="DZ3024" s="1"/>
      <c r="EA3024" s="1"/>
      <c r="EB3024" s="1"/>
      <c r="EC3024" s="1"/>
    </row>
    <row r="3025" spans="1:133" ht="15" x14ac:dyDescent="0.2">
      <c r="A3025" s="134">
        <f t="shared" si="1375"/>
        <v>47078</v>
      </c>
      <c r="B3025" s="135">
        <f t="shared" si="1361"/>
        <v>155.367861</v>
      </c>
      <c r="C3025" s="220">
        <f t="shared" si="1374"/>
        <v>89.385816872690455</v>
      </c>
      <c r="D3025" s="136">
        <f t="shared" si="1362"/>
        <v>6997.15</v>
      </c>
      <c r="E3025" s="137">
        <f t="shared" si="1358"/>
        <v>7036.33</v>
      </c>
      <c r="F3025" s="138">
        <f t="shared" si="1359"/>
        <v>47046</v>
      </c>
      <c r="G3025" s="139">
        <f t="shared" si="1363"/>
        <v>5.5994226220676957E-3</v>
      </c>
      <c r="H3025" s="140">
        <f t="shared" si="1380"/>
        <v>47107</v>
      </c>
      <c r="I3025" s="140">
        <f t="shared" si="1364"/>
        <v>47107</v>
      </c>
      <c r="J3025" s="141">
        <f t="shared" si="1376"/>
        <v>22</v>
      </c>
      <c r="K3025" s="141">
        <f t="shared" si="1360"/>
        <v>1</v>
      </c>
      <c r="L3025" s="8">
        <f t="shared" si="1377"/>
        <v>1.0002538400000001</v>
      </c>
      <c r="M3025" s="142">
        <f t="shared" si="1365"/>
        <v>1.00559942</v>
      </c>
      <c r="N3025" s="142">
        <f t="shared" si="1366"/>
        <v>1.7372085165810198</v>
      </c>
      <c r="O3025" s="135">
        <f t="shared" si="1367"/>
        <v>1.73764948</v>
      </c>
      <c r="P3025" s="135">
        <f t="shared" si="1368"/>
        <v>155.3212182</v>
      </c>
      <c r="Q3025" s="190">
        <f t="shared" si="1381"/>
        <v>0</v>
      </c>
      <c r="R3025" s="191">
        <f t="shared" si="1378"/>
        <v>0</v>
      </c>
      <c r="S3025" s="135">
        <f t="shared" si="1369"/>
        <v>0</v>
      </c>
      <c r="T3025" s="145">
        <f t="shared" si="1379"/>
        <v>7.8600000000000003E-2</v>
      </c>
      <c r="U3025" s="143">
        <f t="shared" si="1370"/>
        <v>1</v>
      </c>
      <c r="V3025" s="143">
        <v>252</v>
      </c>
      <c r="W3025" s="142">
        <f t="shared" si="1371"/>
        <v>1.0003002990000001</v>
      </c>
      <c r="X3025" s="135">
        <f t="shared" si="1372"/>
        <v>4.6642799999999998E-2</v>
      </c>
      <c r="Y3025" s="135">
        <f t="shared" si="1373"/>
        <v>0</v>
      </c>
      <c r="Z3025" s="148" t="str">
        <f t="shared" si="1382"/>
        <v>A+J=</v>
      </c>
      <c r="AA3025" s="140">
        <f t="shared" si="1383"/>
        <v>47107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4"/>
      <c r="DX3025" s="1"/>
      <c r="DY3025" s="1"/>
      <c r="DZ3025" s="1"/>
      <c r="EA3025" s="1"/>
      <c r="EB3025" s="1"/>
      <c r="EC3025" s="1"/>
    </row>
    <row r="3026" spans="1:133" ht="15" x14ac:dyDescent="0.2">
      <c r="A3026" s="134">
        <f t="shared" si="1375"/>
        <v>47079</v>
      </c>
      <c r="B3026" s="135">
        <f t="shared" si="1361"/>
        <v>155.45396761000001</v>
      </c>
      <c r="C3026" s="220">
        <f t="shared" si="1374"/>
        <v>89.385816872690455</v>
      </c>
      <c r="D3026" s="136">
        <f t="shared" si="1362"/>
        <v>6997.15</v>
      </c>
      <c r="E3026" s="137">
        <f t="shared" si="1358"/>
        <v>7036.33</v>
      </c>
      <c r="F3026" s="138">
        <f t="shared" si="1359"/>
        <v>47046</v>
      </c>
      <c r="G3026" s="139">
        <f t="shared" si="1363"/>
        <v>5.5994226220676957E-3</v>
      </c>
      <c r="H3026" s="140">
        <f t="shared" si="1380"/>
        <v>47107</v>
      </c>
      <c r="I3026" s="140">
        <f t="shared" si="1364"/>
        <v>47107</v>
      </c>
      <c r="J3026" s="141">
        <f t="shared" si="1376"/>
        <v>22</v>
      </c>
      <c r="K3026" s="141">
        <f t="shared" si="1360"/>
        <v>2</v>
      </c>
      <c r="L3026" s="8">
        <f t="shared" si="1377"/>
        <v>1.00050774</v>
      </c>
      <c r="M3026" s="142">
        <f t="shared" si="1365"/>
        <v>1.00559942</v>
      </c>
      <c r="N3026" s="142">
        <f t="shared" si="1366"/>
        <v>1.7372085165810198</v>
      </c>
      <c r="O3026" s="135">
        <f t="shared" si="1367"/>
        <v>1.7380905600000001</v>
      </c>
      <c r="P3026" s="135">
        <f t="shared" si="1368"/>
        <v>155.36064450000001</v>
      </c>
      <c r="Q3026" s="190">
        <f t="shared" si="1381"/>
        <v>0</v>
      </c>
      <c r="R3026" s="191">
        <f t="shared" si="1378"/>
        <v>0</v>
      </c>
      <c r="S3026" s="135">
        <f t="shared" si="1369"/>
        <v>0</v>
      </c>
      <c r="T3026" s="145">
        <f t="shared" si="1379"/>
        <v>7.8600000000000003E-2</v>
      </c>
      <c r="U3026" s="143">
        <f t="shared" si="1370"/>
        <v>2</v>
      </c>
      <c r="V3026" s="143">
        <v>252</v>
      </c>
      <c r="W3026" s="142">
        <f t="shared" si="1371"/>
        <v>1.0006006869999999</v>
      </c>
      <c r="X3026" s="135">
        <f t="shared" si="1372"/>
        <v>9.3323110000000001E-2</v>
      </c>
      <c r="Y3026" s="135">
        <f t="shared" si="1373"/>
        <v>0</v>
      </c>
      <c r="Z3026" s="148" t="str">
        <f t="shared" si="1382"/>
        <v>A+J=</v>
      </c>
      <c r="AA3026" s="140">
        <f t="shared" si="1383"/>
        <v>47107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4"/>
      <c r="DX3026" s="1"/>
      <c r="DY3026" s="1"/>
      <c r="DZ3026" s="1"/>
      <c r="EA3026" s="1"/>
      <c r="EB3026" s="1"/>
      <c r="EC3026" s="1"/>
    </row>
    <row r="3027" spans="1:133" ht="15" x14ac:dyDescent="0.2">
      <c r="A3027" s="134">
        <f t="shared" si="1375"/>
        <v>47080</v>
      </c>
      <c r="B3027" s="135">
        <f t="shared" si="1361"/>
        <v>155.54012277999999</v>
      </c>
      <c r="C3027" s="220">
        <f t="shared" si="1374"/>
        <v>89.385816872690455</v>
      </c>
      <c r="D3027" s="136">
        <f t="shared" si="1362"/>
        <v>6997.15</v>
      </c>
      <c r="E3027" s="137">
        <f t="shared" si="1358"/>
        <v>7036.33</v>
      </c>
      <c r="F3027" s="138">
        <f t="shared" si="1359"/>
        <v>47046</v>
      </c>
      <c r="G3027" s="139">
        <f t="shared" si="1363"/>
        <v>5.5994226220676957E-3</v>
      </c>
      <c r="H3027" s="140">
        <f t="shared" si="1380"/>
        <v>47107</v>
      </c>
      <c r="I3027" s="140">
        <f t="shared" si="1364"/>
        <v>47107</v>
      </c>
      <c r="J3027" s="141">
        <f t="shared" si="1376"/>
        <v>22</v>
      </c>
      <c r="K3027" s="141">
        <f t="shared" si="1360"/>
        <v>3</v>
      </c>
      <c r="L3027" s="8">
        <f t="shared" si="1377"/>
        <v>1.0007617099999999</v>
      </c>
      <c r="M3027" s="142">
        <f t="shared" si="1365"/>
        <v>1.00559942</v>
      </c>
      <c r="N3027" s="142">
        <f t="shared" si="1366"/>
        <v>1.7372085165810198</v>
      </c>
      <c r="O3027" s="135">
        <f t="shared" si="1367"/>
        <v>1.7385317600000001</v>
      </c>
      <c r="P3027" s="135">
        <f t="shared" si="1368"/>
        <v>155.40008151999999</v>
      </c>
      <c r="Q3027" s="190">
        <f t="shared" si="1381"/>
        <v>0</v>
      </c>
      <c r="R3027" s="191">
        <f t="shared" si="1378"/>
        <v>0</v>
      </c>
      <c r="S3027" s="135">
        <f t="shared" si="1369"/>
        <v>0</v>
      </c>
      <c r="T3027" s="145">
        <f t="shared" si="1379"/>
        <v>7.8600000000000003E-2</v>
      </c>
      <c r="U3027" s="143">
        <f t="shared" si="1370"/>
        <v>3</v>
      </c>
      <c r="V3027" s="143">
        <v>252</v>
      </c>
      <c r="W3027" s="142">
        <f t="shared" si="1371"/>
        <v>1.000901166</v>
      </c>
      <c r="X3027" s="135">
        <f t="shared" si="1372"/>
        <v>0.14004126</v>
      </c>
      <c r="Y3027" s="135">
        <f t="shared" si="1373"/>
        <v>0</v>
      </c>
      <c r="Z3027" s="148" t="str">
        <f t="shared" si="1382"/>
        <v>A+J=</v>
      </c>
      <c r="AA3027" s="140">
        <f t="shared" si="1383"/>
        <v>47107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4"/>
      <c r="DX3027" s="1"/>
      <c r="DY3027" s="1"/>
      <c r="DZ3027" s="1"/>
      <c r="EA3027" s="1"/>
      <c r="EB3027" s="1"/>
      <c r="EC3027" s="1"/>
    </row>
    <row r="3028" spans="1:133" ht="15" x14ac:dyDescent="0.2">
      <c r="A3028" s="134">
        <f t="shared" si="1375"/>
        <v>47081</v>
      </c>
      <c r="B3028" s="135">
        <f t="shared" si="1361"/>
        <v>155.62632654000001</v>
      </c>
      <c r="C3028" s="220">
        <f t="shared" si="1374"/>
        <v>89.385816872690455</v>
      </c>
      <c r="D3028" s="136">
        <f t="shared" si="1362"/>
        <v>6997.15</v>
      </c>
      <c r="E3028" s="137">
        <f t="shared" si="1358"/>
        <v>7036.33</v>
      </c>
      <c r="F3028" s="138">
        <f t="shared" si="1359"/>
        <v>47046</v>
      </c>
      <c r="G3028" s="139">
        <f t="shared" si="1363"/>
        <v>5.5994226220676957E-3</v>
      </c>
      <c r="H3028" s="140">
        <f t="shared" si="1380"/>
        <v>47107</v>
      </c>
      <c r="I3028" s="140">
        <f t="shared" si="1364"/>
        <v>47107</v>
      </c>
      <c r="J3028" s="141">
        <f t="shared" si="1376"/>
        <v>22</v>
      </c>
      <c r="K3028" s="141">
        <f t="shared" si="1360"/>
        <v>4</v>
      </c>
      <c r="L3028" s="8">
        <f t="shared" si="1377"/>
        <v>1.0010157500000001</v>
      </c>
      <c r="M3028" s="142">
        <f t="shared" si="1365"/>
        <v>1.00559942</v>
      </c>
      <c r="N3028" s="142">
        <f t="shared" si="1366"/>
        <v>1.7372085165810198</v>
      </c>
      <c r="O3028" s="135">
        <f t="shared" si="1367"/>
        <v>1.7389730800000001</v>
      </c>
      <c r="P3028" s="135">
        <f t="shared" si="1368"/>
        <v>155.43952927000001</v>
      </c>
      <c r="Q3028" s="190">
        <f t="shared" si="1381"/>
        <v>0</v>
      </c>
      <c r="R3028" s="191">
        <f t="shared" si="1378"/>
        <v>0</v>
      </c>
      <c r="S3028" s="135">
        <f t="shared" si="1369"/>
        <v>0</v>
      </c>
      <c r="T3028" s="145">
        <f t="shared" si="1379"/>
        <v>7.8600000000000003E-2</v>
      </c>
      <c r="U3028" s="143">
        <f t="shared" si="1370"/>
        <v>4</v>
      </c>
      <c r="V3028" s="143">
        <v>252</v>
      </c>
      <c r="W3028" s="142">
        <f t="shared" si="1371"/>
        <v>1.0012017360000001</v>
      </c>
      <c r="X3028" s="135">
        <f t="shared" si="1372"/>
        <v>0.18679726999999999</v>
      </c>
      <c r="Y3028" s="135">
        <f t="shared" si="1373"/>
        <v>0</v>
      </c>
      <c r="Z3028" s="148" t="str">
        <f t="shared" si="1382"/>
        <v>A+J=</v>
      </c>
      <c r="AA3028" s="140">
        <f t="shared" si="1383"/>
        <v>47107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4"/>
      <c r="DX3028" s="1"/>
      <c r="DY3028" s="1"/>
      <c r="DZ3028" s="1"/>
      <c r="EA3028" s="1"/>
      <c r="EB3028" s="1"/>
      <c r="EC3028" s="1"/>
    </row>
    <row r="3029" spans="1:133" ht="15" x14ac:dyDescent="0.2">
      <c r="A3029" s="134">
        <f t="shared" si="1375"/>
        <v>47082</v>
      </c>
      <c r="B3029" s="135">
        <f t="shared" si="1361"/>
        <v>155.71257770000003</v>
      </c>
      <c r="C3029" s="220">
        <f t="shared" si="1374"/>
        <v>89.385816872690455</v>
      </c>
      <c r="D3029" s="136">
        <f t="shared" si="1362"/>
        <v>6997.15</v>
      </c>
      <c r="E3029" s="137">
        <f t="shared" si="1358"/>
        <v>7036.33</v>
      </c>
      <c r="F3029" s="138">
        <f t="shared" si="1359"/>
        <v>47046</v>
      </c>
      <c r="G3029" s="139">
        <f t="shared" si="1363"/>
        <v>5.5994226220676957E-3</v>
      </c>
      <c r="H3029" s="140">
        <f t="shared" si="1380"/>
        <v>47107</v>
      </c>
      <c r="I3029" s="140">
        <f t="shared" si="1364"/>
        <v>47107</v>
      </c>
      <c r="J3029" s="141">
        <f t="shared" si="1376"/>
        <v>22</v>
      </c>
      <c r="K3029" s="141">
        <f t="shared" si="1360"/>
        <v>5</v>
      </c>
      <c r="L3029" s="8">
        <f t="shared" si="1377"/>
        <v>1.0012698499999999</v>
      </c>
      <c r="M3029" s="142">
        <f t="shared" si="1365"/>
        <v>1.00559942</v>
      </c>
      <c r="N3029" s="142">
        <f t="shared" si="1366"/>
        <v>1.7372085165810198</v>
      </c>
      <c r="O3029" s="135">
        <f t="shared" si="1367"/>
        <v>1.73941451</v>
      </c>
      <c r="P3029" s="135">
        <f t="shared" si="1368"/>
        <v>155.47898685000001</v>
      </c>
      <c r="Q3029" s="190">
        <f t="shared" si="1381"/>
        <v>0</v>
      </c>
      <c r="R3029" s="191">
        <f t="shared" si="1378"/>
        <v>0</v>
      </c>
      <c r="S3029" s="135">
        <f t="shared" si="1369"/>
        <v>0</v>
      </c>
      <c r="T3029" s="145">
        <f t="shared" si="1379"/>
        <v>7.8600000000000003E-2</v>
      </c>
      <c r="U3029" s="143">
        <f t="shared" si="1370"/>
        <v>5</v>
      </c>
      <c r="V3029" s="143">
        <v>252</v>
      </c>
      <c r="W3029" s="142">
        <f t="shared" si="1371"/>
        <v>1.0015023949999999</v>
      </c>
      <c r="X3029" s="135">
        <f t="shared" si="1372"/>
        <v>0.23359084999999999</v>
      </c>
      <c r="Y3029" s="135">
        <f t="shared" si="1373"/>
        <v>0</v>
      </c>
      <c r="Z3029" s="148" t="str">
        <f t="shared" si="1382"/>
        <v>A+J=</v>
      </c>
      <c r="AA3029" s="140">
        <f t="shared" si="1383"/>
        <v>47107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4"/>
      <c r="DX3029" s="1"/>
      <c r="DY3029" s="1"/>
      <c r="DZ3029" s="1"/>
      <c r="EA3029" s="1"/>
      <c r="EB3029" s="1"/>
      <c r="EC3029" s="1"/>
    </row>
    <row r="3030" spans="1:133" ht="15" x14ac:dyDescent="0.2">
      <c r="A3030" s="134">
        <f t="shared" si="1375"/>
        <v>47083</v>
      </c>
      <c r="B3030" s="135">
        <f t="shared" si="1361"/>
        <v>155.71257770000003</v>
      </c>
      <c r="C3030" s="220">
        <f t="shared" si="1374"/>
        <v>89.385816872690455</v>
      </c>
      <c r="D3030" s="136">
        <f t="shared" si="1362"/>
        <v>6997.15</v>
      </c>
      <c r="E3030" s="137">
        <f t="shared" si="1358"/>
        <v>7036.33</v>
      </c>
      <c r="F3030" s="138">
        <f t="shared" si="1359"/>
        <v>47046</v>
      </c>
      <c r="G3030" s="139">
        <f t="shared" si="1363"/>
        <v>5.5994226220676957E-3</v>
      </c>
      <c r="H3030" s="140">
        <f t="shared" si="1380"/>
        <v>47107</v>
      </c>
      <c r="I3030" s="140">
        <f t="shared" si="1364"/>
        <v>47107</v>
      </c>
      <c r="J3030" s="141">
        <f t="shared" si="1376"/>
        <v>22</v>
      </c>
      <c r="K3030" s="141">
        <f t="shared" si="1360"/>
        <v>5</v>
      </c>
      <c r="L3030" s="8">
        <f t="shared" si="1377"/>
        <v>1.0012698499999999</v>
      </c>
      <c r="M3030" s="142">
        <f t="shared" si="1365"/>
        <v>1.00559942</v>
      </c>
      <c r="N3030" s="142">
        <f t="shared" si="1366"/>
        <v>1.7372085165810198</v>
      </c>
      <c r="O3030" s="135">
        <f t="shared" si="1367"/>
        <v>1.73941451</v>
      </c>
      <c r="P3030" s="135">
        <f t="shared" si="1368"/>
        <v>155.47898685000001</v>
      </c>
      <c r="Q3030" s="190">
        <f t="shared" si="1381"/>
        <v>0</v>
      </c>
      <c r="R3030" s="191">
        <f t="shared" si="1378"/>
        <v>0</v>
      </c>
      <c r="S3030" s="135">
        <f t="shared" si="1369"/>
        <v>0</v>
      </c>
      <c r="T3030" s="145">
        <f t="shared" si="1379"/>
        <v>7.8600000000000003E-2</v>
      </c>
      <c r="U3030" s="143">
        <f t="shared" si="1370"/>
        <v>5</v>
      </c>
      <c r="V3030" s="143">
        <v>252</v>
      </c>
      <c r="W3030" s="142">
        <f t="shared" si="1371"/>
        <v>1.0015023949999999</v>
      </c>
      <c r="X3030" s="135">
        <f t="shared" si="1372"/>
        <v>0.23359084999999999</v>
      </c>
      <c r="Y3030" s="135">
        <f t="shared" si="1373"/>
        <v>0</v>
      </c>
      <c r="Z3030" s="148" t="str">
        <f t="shared" si="1382"/>
        <v>A+J=</v>
      </c>
      <c r="AA3030" s="140">
        <f t="shared" si="1383"/>
        <v>47107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4"/>
      <c r="DX3030" s="1"/>
      <c r="DY3030" s="1"/>
      <c r="DZ3030" s="1"/>
      <c r="EA3030" s="1"/>
      <c r="EB3030" s="1"/>
      <c r="EC3030" s="1"/>
    </row>
    <row r="3031" spans="1:133" ht="15" x14ac:dyDescent="0.2">
      <c r="A3031" s="134">
        <f t="shared" si="1375"/>
        <v>47084</v>
      </c>
      <c r="B3031" s="135">
        <f t="shared" si="1361"/>
        <v>155.71257770000003</v>
      </c>
      <c r="C3031" s="220">
        <f t="shared" si="1374"/>
        <v>89.385816872690455</v>
      </c>
      <c r="D3031" s="136">
        <f t="shared" si="1362"/>
        <v>6997.15</v>
      </c>
      <c r="E3031" s="137">
        <f t="shared" si="1358"/>
        <v>7036.33</v>
      </c>
      <c r="F3031" s="138">
        <f t="shared" si="1359"/>
        <v>47046</v>
      </c>
      <c r="G3031" s="139">
        <f t="shared" si="1363"/>
        <v>5.5994226220676957E-3</v>
      </c>
      <c r="H3031" s="140">
        <f t="shared" si="1380"/>
        <v>47107</v>
      </c>
      <c r="I3031" s="140">
        <f t="shared" si="1364"/>
        <v>47107</v>
      </c>
      <c r="J3031" s="141">
        <f t="shared" si="1376"/>
        <v>22</v>
      </c>
      <c r="K3031" s="141">
        <f t="shared" si="1360"/>
        <v>5</v>
      </c>
      <c r="L3031" s="8">
        <f t="shared" si="1377"/>
        <v>1.0012698499999999</v>
      </c>
      <c r="M3031" s="142">
        <f t="shared" si="1365"/>
        <v>1.00559942</v>
      </c>
      <c r="N3031" s="142">
        <f t="shared" si="1366"/>
        <v>1.7372085165810198</v>
      </c>
      <c r="O3031" s="135">
        <f t="shared" si="1367"/>
        <v>1.73941451</v>
      </c>
      <c r="P3031" s="135">
        <f t="shared" si="1368"/>
        <v>155.47898685000001</v>
      </c>
      <c r="Q3031" s="190">
        <f t="shared" si="1381"/>
        <v>0</v>
      </c>
      <c r="R3031" s="191">
        <f t="shared" si="1378"/>
        <v>0</v>
      </c>
      <c r="S3031" s="135">
        <f t="shared" si="1369"/>
        <v>0</v>
      </c>
      <c r="T3031" s="145">
        <f t="shared" si="1379"/>
        <v>7.8600000000000003E-2</v>
      </c>
      <c r="U3031" s="143">
        <f t="shared" si="1370"/>
        <v>5</v>
      </c>
      <c r="V3031" s="143">
        <v>252</v>
      </c>
      <c r="W3031" s="142">
        <f t="shared" si="1371"/>
        <v>1.0015023949999999</v>
      </c>
      <c r="X3031" s="135">
        <f t="shared" si="1372"/>
        <v>0.23359084999999999</v>
      </c>
      <c r="Y3031" s="135">
        <f t="shared" si="1373"/>
        <v>0</v>
      </c>
      <c r="Z3031" s="148" t="str">
        <f t="shared" si="1382"/>
        <v>A+J=</v>
      </c>
      <c r="AA3031" s="140">
        <f t="shared" si="1383"/>
        <v>47107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4"/>
      <c r="DX3031" s="1"/>
      <c r="DY3031" s="1"/>
      <c r="DZ3031" s="1"/>
      <c r="EA3031" s="1"/>
      <c r="EB3031" s="1"/>
      <c r="EC3031" s="1"/>
    </row>
    <row r="3032" spans="1:133" ht="15" x14ac:dyDescent="0.2">
      <c r="A3032" s="134">
        <f t="shared" si="1375"/>
        <v>47085</v>
      </c>
      <c r="B3032" s="135">
        <f t="shared" si="1361"/>
        <v>155.79887479000001</v>
      </c>
      <c r="C3032" s="220">
        <f t="shared" si="1374"/>
        <v>89.385816872690455</v>
      </c>
      <c r="D3032" s="136">
        <f t="shared" si="1362"/>
        <v>6997.15</v>
      </c>
      <c r="E3032" s="137">
        <f t="shared" si="1358"/>
        <v>7036.33</v>
      </c>
      <c r="F3032" s="138">
        <f t="shared" si="1359"/>
        <v>47046</v>
      </c>
      <c r="G3032" s="139">
        <f t="shared" si="1363"/>
        <v>5.5994226220676957E-3</v>
      </c>
      <c r="H3032" s="140">
        <f t="shared" si="1380"/>
        <v>47107</v>
      </c>
      <c r="I3032" s="140">
        <f t="shared" si="1364"/>
        <v>47107</v>
      </c>
      <c r="J3032" s="141">
        <f t="shared" si="1376"/>
        <v>22</v>
      </c>
      <c r="K3032" s="141">
        <f t="shared" si="1360"/>
        <v>6</v>
      </c>
      <c r="L3032" s="8">
        <f t="shared" si="1377"/>
        <v>1.00152401</v>
      </c>
      <c r="M3032" s="142">
        <f t="shared" si="1365"/>
        <v>1.00559942</v>
      </c>
      <c r="N3032" s="142">
        <f t="shared" si="1366"/>
        <v>1.7372085165810198</v>
      </c>
      <c r="O3032" s="135">
        <f t="shared" si="1367"/>
        <v>1.7398560300000001</v>
      </c>
      <c r="P3032" s="135">
        <f t="shared" si="1368"/>
        <v>155.51845248000001</v>
      </c>
      <c r="Q3032" s="190">
        <f t="shared" si="1381"/>
        <v>0</v>
      </c>
      <c r="R3032" s="191">
        <f t="shared" si="1378"/>
        <v>0</v>
      </c>
      <c r="S3032" s="135">
        <f t="shared" si="1369"/>
        <v>0</v>
      </c>
      <c r="T3032" s="145">
        <f t="shared" si="1379"/>
        <v>7.8600000000000003E-2</v>
      </c>
      <c r="U3032" s="143">
        <f t="shared" si="1370"/>
        <v>6</v>
      </c>
      <c r="V3032" s="143">
        <v>252</v>
      </c>
      <c r="W3032" s="142">
        <f t="shared" si="1371"/>
        <v>1.001803145</v>
      </c>
      <c r="X3032" s="135">
        <f t="shared" si="1372"/>
        <v>0.28042231000000001</v>
      </c>
      <c r="Y3032" s="135">
        <f t="shared" si="1373"/>
        <v>0</v>
      </c>
      <c r="Z3032" s="148" t="str">
        <f t="shared" si="1382"/>
        <v>A+J=</v>
      </c>
      <c r="AA3032" s="140">
        <f t="shared" si="1383"/>
        <v>47107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4"/>
      <c r="DX3032" s="1"/>
      <c r="DY3032" s="1"/>
      <c r="DZ3032" s="1"/>
      <c r="EA3032" s="1"/>
      <c r="EB3032" s="1"/>
      <c r="EC3032" s="1"/>
    </row>
    <row r="3033" spans="1:133" ht="15" x14ac:dyDescent="0.2">
      <c r="A3033" s="134">
        <f t="shared" si="1375"/>
        <v>47086</v>
      </c>
      <c r="B3033" s="135">
        <f t="shared" si="1361"/>
        <v>155.88522217000002</v>
      </c>
      <c r="C3033" s="220">
        <f t="shared" si="1374"/>
        <v>89.385816872690455</v>
      </c>
      <c r="D3033" s="136">
        <f t="shared" si="1362"/>
        <v>6997.15</v>
      </c>
      <c r="E3033" s="137">
        <f t="shared" si="1358"/>
        <v>7036.33</v>
      </c>
      <c r="F3033" s="138">
        <f t="shared" si="1359"/>
        <v>47046</v>
      </c>
      <c r="G3033" s="139">
        <f t="shared" si="1363"/>
        <v>5.5994226220676957E-3</v>
      </c>
      <c r="H3033" s="140">
        <f t="shared" si="1380"/>
        <v>47107</v>
      </c>
      <c r="I3033" s="140">
        <f t="shared" si="1364"/>
        <v>47107</v>
      </c>
      <c r="J3033" s="141">
        <f t="shared" si="1376"/>
        <v>22</v>
      </c>
      <c r="K3033" s="141">
        <f t="shared" si="1360"/>
        <v>7</v>
      </c>
      <c r="L3033" s="8">
        <f t="shared" si="1377"/>
        <v>1.0017782399999999</v>
      </c>
      <c r="M3033" s="142">
        <f t="shared" si="1365"/>
        <v>1.00559942</v>
      </c>
      <c r="N3033" s="142">
        <f t="shared" si="1366"/>
        <v>1.7372085165810198</v>
      </c>
      <c r="O3033" s="135">
        <f t="shared" si="1367"/>
        <v>1.74029769</v>
      </c>
      <c r="P3033" s="135">
        <f t="shared" si="1368"/>
        <v>155.55793062000001</v>
      </c>
      <c r="Q3033" s="190">
        <f t="shared" si="1381"/>
        <v>0</v>
      </c>
      <c r="R3033" s="191">
        <f t="shared" si="1378"/>
        <v>0</v>
      </c>
      <c r="S3033" s="135">
        <f t="shared" si="1369"/>
        <v>0</v>
      </c>
      <c r="T3033" s="145">
        <f t="shared" si="1379"/>
        <v>7.8600000000000003E-2</v>
      </c>
      <c r="U3033" s="143">
        <f t="shared" si="1370"/>
        <v>7</v>
      </c>
      <c r="V3033" s="143">
        <v>252</v>
      </c>
      <c r="W3033" s="142">
        <f t="shared" si="1371"/>
        <v>1.002103985</v>
      </c>
      <c r="X3033" s="135">
        <f t="shared" si="1372"/>
        <v>0.32729154999999999</v>
      </c>
      <c r="Y3033" s="135">
        <f t="shared" si="1373"/>
        <v>0</v>
      </c>
      <c r="Z3033" s="148" t="str">
        <f t="shared" si="1382"/>
        <v>A+J=</v>
      </c>
      <c r="AA3033" s="140">
        <f t="shared" si="1383"/>
        <v>47107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4"/>
      <c r="DX3033" s="1"/>
      <c r="DY3033" s="1"/>
      <c r="DZ3033" s="1"/>
      <c r="EA3033" s="1"/>
      <c r="EB3033" s="1"/>
      <c r="EC3033" s="1"/>
    </row>
    <row r="3034" spans="1:133" ht="15" x14ac:dyDescent="0.2">
      <c r="A3034" s="134">
        <f t="shared" si="1375"/>
        <v>47087</v>
      </c>
      <c r="B3034" s="135">
        <f t="shared" si="1361"/>
        <v>155.97161550999999</v>
      </c>
      <c r="C3034" s="220">
        <f t="shared" si="1374"/>
        <v>89.385816872690455</v>
      </c>
      <c r="D3034" s="136">
        <f t="shared" si="1362"/>
        <v>6997.15</v>
      </c>
      <c r="E3034" s="137">
        <f t="shared" si="1358"/>
        <v>7036.33</v>
      </c>
      <c r="F3034" s="138">
        <f t="shared" si="1359"/>
        <v>47046</v>
      </c>
      <c r="G3034" s="139">
        <f t="shared" si="1363"/>
        <v>5.5994226220676957E-3</v>
      </c>
      <c r="H3034" s="140">
        <f t="shared" si="1380"/>
        <v>47107</v>
      </c>
      <c r="I3034" s="140">
        <f t="shared" si="1364"/>
        <v>47107</v>
      </c>
      <c r="J3034" s="141">
        <f t="shared" si="1376"/>
        <v>22</v>
      </c>
      <c r="K3034" s="141">
        <f t="shared" si="1360"/>
        <v>8</v>
      </c>
      <c r="L3034" s="8">
        <f t="shared" si="1377"/>
        <v>1.0020325299999999</v>
      </c>
      <c r="M3034" s="142">
        <f t="shared" si="1365"/>
        <v>1.00559942</v>
      </c>
      <c r="N3034" s="142">
        <f t="shared" si="1366"/>
        <v>1.7372085165810198</v>
      </c>
      <c r="O3034" s="135">
        <f t="shared" si="1367"/>
        <v>1.74073944</v>
      </c>
      <c r="P3034" s="135">
        <f t="shared" si="1368"/>
        <v>155.59741679999999</v>
      </c>
      <c r="Q3034" s="190">
        <f t="shared" si="1381"/>
        <v>0</v>
      </c>
      <c r="R3034" s="191">
        <f t="shared" si="1378"/>
        <v>0</v>
      </c>
      <c r="S3034" s="135">
        <f t="shared" si="1369"/>
        <v>0</v>
      </c>
      <c r="T3034" s="145">
        <f t="shared" si="1379"/>
        <v>7.8600000000000003E-2</v>
      </c>
      <c r="U3034" s="143">
        <f t="shared" si="1370"/>
        <v>8</v>
      </c>
      <c r="V3034" s="143">
        <v>252</v>
      </c>
      <c r="W3034" s="142">
        <f t="shared" si="1371"/>
        <v>1.0024049159999999</v>
      </c>
      <c r="X3034" s="135">
        <f t="shared" si="1372"/>
        <v>0.37419870999999999</v>
      </c>
      <c r="Y3034" s="135">
        <f t="shared" si="1373"/>
        <v>0</v>
      </c>
      <c r="Z3034" s="148" t="str">
        <f t="shared" si="1382"/>
        <v>A+J=</v>
      </c>
      <c r="AA3034" s="140">
        <f t="shared" si="1383"/>
        <v>47107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4"/>
      <c r="DX3034" s="1"/>
      <c r="DY3034" s="1"/>
      <c r="DZ3034" s="1"/>
      <c r="EA3034" s="1"/>
      <c r="EB3034" s="1"/>
      <c r="EC3034" s="1"/>
    </row>
    <row r="3035" spans="1:133" ht="15" x14ac:dyDescent="0.2">
      <c r="A3035" s="134">
        <f t="shared" si="1375"/>
        <v>47088</v>
      </c>
      <c r="B3035" s="135">
        <f t="shared" si="1361"/>
        <v>156.05805828999999</v>
      </c>
      <c r="C3035" s="220">
        <f t="shared" si="1374"/>
        <v>89.385816872690455</v>
      </c>
      <c r="D3035" s="136">
        <f t="shared" si="1362"/>
        <v>6997.15</v>
      </c>
      <c r="E3035" s="137">
        <f t="shared" si="1358"/>
        <v>7036.33</v>
      </c>
      <c r="F3035" s="138">
        <f t="shared" si="1359"/>
        <v>47046</v>
      </c>
      <c r="G3035" s="139">
        <f t="shared" si="1363"/>
        <v>5.5994226220676957E-3</v>
      </c>
      <c r="H3035" s="140">
        <f t="shared" si="1380"/>
        <v>47107</v>
      </c>
      <c r="I3035" s="140">
        <f t="shared" si="1364"/>
        <v>47107</v>
      </c>
      <c r="J3035" s="141">
        <f t="shared" si="1376"/>
        <v>22</v>
      </c>
      <c r="K3035" s="141">
        <f t="shared" si="1360"/>
        <v>9</v>
      </c>
      <c r="L3035" s="8">
        <f t="shared" si="1377"/>
        <v>1.0022868899999999</v>
      </c>
      <c r="M3035" s="142">
        <f t="shared" si="1365"/>
        <v>1.00559942</v>
      </c>
      <c r="N3035" s="142">
        <f t="shared" si="1366"/>
        <v>1.7372085165810198</v>
      </c>
      <c r="O3035" s="135">
        <f t="shared" si="1367"/>
        <v>1.7411813199999999</v>
      </c>
      <c r="P3035" s="135">
        <f t="shared" si="1368"/>
        <v>155.63691460999999</v>
      </c>
      <c r="Q3035" s="190">
        <f t="shared" si="1381"/>
        <v>0</v>
      </c>
      <c r="R3035" s="191">
        <f t="shared" si="1378"/>
        <v>0</v>
      </c>
      <c r="S3035" s="135">
        <f t="shared" si="1369"/>
        <v>0</v>
      </c>
      <c r="T3035" s="145">
        <f t="shared" si="1379"/>
        <v>7.8600000000000003E-2</v>
      </c>
      <c r="U3035" s="143">
        <f t="shared" si="1370"/>
        <v>9</v>
      </c>
      <c r="V3035" s="143">
        <v>252</v>
      </c>
      <c r="W3035" s="142">
        <f t="shared" si="1371"/>
        <v>1.002705937</v>
      </c>
      <c r="X3035" s="135">
        <f t="shared" si="1372"/>
        <v>0.42114368000000002</v>
      </c>
      <c r="Y3035" s="135">
        <f t="shared" si="1373"/>
        <v>0</v>
      </c>
      <c r="Z3035" s="148" t="str">
        <f t="shared" si="1382"/>
        <v>A+J=</v>
      </c>
      <c r="AA3035" s="140">
        <f t="shared" si="1383"/>
        <v>47107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4"/>
      <c r="DX3035" s="1"/>
      <c r="DY3035" s="1"/>
      <c r="DZ3035" s="1"/>
      <c r="EA3035" s="1"/>
      <c r="EB3035" s="1"/>
      <c r="EC3035" s="1"/>
    </row>
    <row r="3036" spans="1:133" ht="15" x14ac:dyDescent="0.2">
      <c r="A3036" s="134">
        <f t="shared" si="1375"/>
        <v>47089</v>
      </c>
      <c r="B3036" s="135">
        <f t="shared" si="1361"/>
        <v>156.14454781999999</v>
      </c>
      <c r="C3036" s="220">
        <f t="shared" si="1374"/>
        <v>89.385816872690455</v>
      </c>
      <c r="D3036" s="136">
        <f t="shared" si="1362"/>
        <v>6997.15</v>
      </c>
      <c r="E3036" s="137">
        <f t="shared" si="1358"/>
        <v>7036.33</v>
      </c>
      <c r="F3036" s="138">
        <f t="shared" si="1359"/>
        <v>47046</v>
      </c>
      <c r="G3036" s="139">
        <f t="shared" si="1363"/>
        <v>5.5994226220676957E-3</v>
      </c>
      <c r="H3036" s="140">
        <f t="shared" si="1380"/>
        <v>47107</v>
      </c>
      <c r="I3036" s="140">
        <f t="shared" si="1364"/>
        <v>47107</v>
      </c>
      <c r="J3036" s="141">
        <f t="shared" si="1376"/>
        <v>22</v>
      </c>
      <c r="K3036" s="141">
        <f t="shared" si="1360"/>
        <v>10</v>
      </c>
      <c r="L3036" s="8">
        <f t="shared" si="1377"/>
        <v>1.00254131</v>
      </c>
      <c r="M3036" s="142">
        <f t="shared" si="1365"/>
        <v>1.00559942</v>
      </c>
      <c r="N3036" s="142">
        <f t="shared" si="1366"/>
        <v>1.7372085165810198</v>
      </c>
      <c r="O3036" s="135">
        <f t="shared" si="1367"/>
        <v>1.7416233000000001</v>
      </c>
      <c r="P3036" s="135">
        <f t="shared" si="1368"/>
        <v>155.67642135</v>
      </c>
      <c r="Q3036" s="190">
        <f t="shared" si="1381"/>
        <v>0</v>
      </c>
      <c r="R3036" s="191">
        <f t="shared" si="1378"/>
        <v>0</v>
      </c>
      <c r="S3036" s="135">
        <f t="shared" si="1369"/>
        <v>0</v>
      </c>
      <c r="T3036" s="145">
        <f t="shared" si="1379"/>
        <v>7.8600000000000003E-2</v>
      </c>
      <c r="U3036" s="143">
        <f t="shared" si="1370"/>
        <v>10</v>
      </c>
      <c r="V3036" s="143">
        <v>252</v>
      </c>
      <c r="W3036" s="142">
        <f t="shared" si="1371"/>
        <v>1.003007048</v>
      </c>
      <c r="X3036" s="135">
        <f t="shared" si="1372"/>
        <v>0.46812647000000002</v>
      </c>
      <c r="Y3036" s="135">
        <f t="shared" si="1373"/>
        <v>0</v>
      </c>
      <c r="Z3036" s="148" t="str">
        <f t="shared" si="1382"/>
        <v>A+J=</v>
      </c>
      <c r="AA3036" s="140">
        <f t="shared" si="1383"/>
        <v>47107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4"/>
      <c r="DX3036" s="1"/>
      <c r="DY3036" s="1"/>
      <c r="DZ3036" s="1"/>
      <c r="EA3036" s="1"/>
      <c r="EB3036" s="1"/>
      <c r="EC3036" s="1"/>
    </row>
    <row r="3037" spans="1:133" ht="15" x14ac:dyDescent="0.2">
      <c r="A3037" s="134">
        <f t="shared" si="1375"/>
        <v>47090</v>
      </c>
      <c r="B3037" s="135">
        <f t="shared" si="1361"/>
        <v>156.14454781999999</v>
      </c>
      <c r="C3037" s="220">
        <f t="shared" si="1374"/>
        <v>89.385816872690455</v>
      </c>
      <c r="D3037" s="136">
        <f t="shared" si="1362"/>
        <v>6997.15</v>
      </c>
      <c r="E3037" s="137">
        <f t="shared" si="1358"/>
        <v>7036.33</v>
      </c>
      <c r="F3037" s="138">
        <f t="shared" si="1359"/>
        <v>47046</v>
      </c>
      <c r="G3037" s="139">
        <f t="shared" si="1363"/>
        <v>5.5994226220676957E-3</v>
      </c>
      <c r="H3037" s="140">
        <f t="shared" si="1380"/>
        <v>47107</v>
      </c>
      <c r="I3037" s="140">
        <f t="shared" si="1364"/>
        <v>47107</v>
      </c>
      <c r="J3037" s="141">
        <f t="shared" si="1376"/>
        <v>22</v>
      </c>
      <c r="K3037" s="141">
        <f t="shared" si="1360"/>
        <v>10</v>
      </c>
      <c r="L3037" s="8">
        <f t="shared" si="1377"/>
        <v>1.00254131</v>
      </c>
      <c r="M3037" s="142">
        <f t="shared" si="1365"/>
        <v>1.00559942</v>
      </c>
      <c r="N3037" s="142">
        <f t="shared" si="1366"/>
        <v>1.7372085165810198</v>
      </c>
      <c r="O3037" s="135">
        <f t="shared" si="1367"/>
        <v>1.7416233000000001</v>
      </c>
      <c r="P3037" s="135">
        <f t="shared" si="1368"/>
        <v>155.67642135</v>
      </c>
      <c r="Q3037" s="190">
        <f t="shared" si="1381"/>
        <v>0</v>
      </c>
      <c r="R3037" s="191">
        <f t="shared" si="1378"/>
        <v>0</v>
      </c>
      <c r="S3037" s="135">
        <f t="shared" si="1369"/>
        <v>0</v>
      </c>
      <c r="T3037" s="145">
        <f t="shared" si="1379"/>
        <v>7.8600000000000003E-2</v>
      </c>
      <c r="U3037" s="143">
        <f t="shared" si="1370"/>
        <v>10</v>
      </c>
      <c r="V3037" s="143">
        <v>252</v>
      </c>
      <c r="W3037" s="142">
        <f t="shared" si="1371"/>
        <v>1.003007048</v>
      </c>
      <c r="X3037" s="135">
        <f t="shared" si="1372"/>
        <v>0.46812647000000002</v>
      </c>
      <c r="Y3037" s="135">
        <f t="shared" si="1373"/>
        <v>0</v>
      </c>
      <c r="Z3037" s="148" t="str">
        <f t="shared" si="1382"/>
        <v>A+J=</v>
      </c>
      <c r="AA3037" s="140">
        <f t="shared" si="1383"/>
        <v>47107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4"/>
      <c r="DX3037" s="1"/>
      <c r="DY3037" s="1"/>
      <c r="DZ3037" s="1"/>
      <c r="EA3037" s="1"/>
      <c r="EB3037" s="1"/>
      <c r="EC3037" s="1"/>
    </row>
    <row r="3038" spans="1:133" ht="15" x14ac:dyDescent="0.2">
      <c r="A3038" s="134">
        <f t="shared" si="1375"/>
        <v>47091</v>
      </c>
      <c r="B3038" s="135">
        <f t="shared" si="1361"/>
        <v>156.14454781999999</v>
      </c>
      <c r="C3038" s="220">
        <f t="shared" si="1374"/>
        <v>89.385816872690455</v>
      </c>
      <c r="D3038" s="136">
        <f t="shared" si="1362"/>
        <v>6997.15</v>
      </c>
      <c r="E3038" s="137">
        <f t="shared" si="1358"/>
        <v>7036.33</v>
      </c>
      <c r="F3038" s="138">
        <f t="shared" si="1359"/>
        <v>47046</v>
      </c>
      <c r="G3038" s="139">
        <f t="shared" si="1363"/>
        <v>5.5994226220676957E-3</v>
      </c>
      <c r="H3038" s="140">
        <f t="shared" si="1380"/>
        <v>47107</v>
      </c>
      <c r="I3038" s="140">
        <f t="shared" si="1364"/>
        <v>47107</v>
      </c>
      <c r="J3038" s="141">
        <f t="shared" si="1376"/>
        <v>22</v>
      </c>
      <c r="K3038" s="141">
        <f t="shared" si="1360"/>
        <v>10</v>
      </c>
      <c r="L3038" s="8">
        <f t="shared" si="1377"/>
        <v>1.00254131</v>
      </c>
      <c r="M3038" s="142">
        <f t="shared" si="1365"/>
        <v>1.00559942</v>
      </c>
      <c r="N3038" s="142">
        <f t="shared" si="1366"/>
        <v>1.7372085165810198</v>
      </c>
      <c r="O3038" s="135">
        <f t="shared" si="1367"/>
        <v>1.7416233000000001</v>
      </c>
      <c r="P3038" s="135">
        <f t="shared" si="1368"/>
        <v>155.67642135</v>
      </c>
      <c r="Q3038" s="190">
        <f t="shared" si="1381"/>
        <v>0</v>
      </c>
      <c r="R3038" s="191">
        <f t="shared" si="1378"/>
        <v>0</v>
      </c>
      <c r="S3038" s="135">
        <f t="shared" si="1369"/>
        <v>0</v>
      </c>
      <c r="T3038" s="145">
        <f t="shared" si="1379"/>
        <v>7.8600000000000003E-2</v>
      </c>
      <c r="U3038" s="143">
        <f t="shared" si="1370"/>
        <v>10</v>
      </c>
      <c r="V3038" s="143">
        <v>252</v>
      </c>
      <c r="W3038" s="142">
        <f t="shared" si="1371"/>
        <v>1.003007048</v>
      </c>
      <c r="X3038" s="135">
        <f t="shared" si="1372"/>
        <v>0.46812647000000002</v>
      </c>
      <c r="Y3038" s="135">
        <f t="shared" si="1373"/>
        <v>0</v>
      </c>
      <c r="Z3038" s="148" t="str">
        <f t="shared" si="1382"/>
        <v>A+J=</v>
      </c>
      <c r="AA3038" s="140">
        <f t="shared" si="1383"/>
        <v>47107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4"/>
      <c r="DX3038" s="1"/>
      <c r="DY3038" s="1"/>
      <c r="DZ3038" s="1"/>
      <c r="EA3038" s="1"/>
      <c r="EB3038" s="1"/>
      <c r="EC3038" s="1"/>
    </row>
    <row r="3039" spans="1:133" ht="15" x14ac:dyDescent="0.2">
      <c r="A3039" s="134">
        <f t="shared" si="1375"/>
        <v>47092</v>
      </c>
      <c r="B3039" s="135">
        <f t="shared" si="1361"/>
        <v>156.23108607</v>
      </c>
      <c r="C3039" s="220">
        <f t="shared" si="1374"/>
        <v>89.385816872690455</v>
      </c>
      <c r="D3039" s="136">
        <f t="shared" si="1362"/>
        <v>6997.15</v>
      </c>
      <c r="E3039" s="137">
        <f t="shared" si="1358"/>
        <v>7036.33</v>
      </c>
      <c r="F3039" s="138">
        <f t="shared" si="1359"/>
        <v>47046</v>
      </c>
      <c r="G3039" s="139">
        <f t="shared" si="1363"/>
        <v>5.5994226220676957E-3</v>
      </c>
      <c r="H3039" s="140">
        <f t="shared" si="1380"/>
        <v>47107</v>
      </c>
      <c r="I3039" s="140">
        <f t="shared" si="1364"/>
        <v>47107</v>
      </c>
      <c r="J3039" s="141">
        <f t="shared" si="1376"/>
        <v>22</v>
      </c>
      <c r="K3039" s="141">
        <f t="shared" si="1360"/>
        <v>11</v>
      </c>
      <c r="L3039" s="8">
        <f t="shared" si="1377"/>
        <v>1.0027957999999999</v>
      </c>
      <c r="M3039" s="142">
        <f t="shared" si="1365"/>
        <v>1.00559942</v>
      </c>
      <c r="N3039" s="142">
        <f t="shared" si="1366"/>
        <v>1.7372085165810198</v>
      </c>
      <c r="O3039" s="135">
        <f t="shared" si="1367"/>
        <v>1.7420654</v>
      </c>
      <c r="P3039" s="135">
        <f t="shared" si="1368"/>
        <v>155.71593881999999</v>
      </c>
      <c r="Q3039" s="190">
        <f t="shared" si="1381"/>
        <v>0</v>
      </c>
      <c r="R3039" s="191">
        <f t="shared" si="1378"/>
        <v>0</v>
      </c>
      <c r="S3039" s="135">
        <f t="shared" si="1369"/>
        <v>0</v>
      </c>
      <c r="T3039" s="145">
        <f t="shared" si="1379"/>
        <v>7.8600000000000003E-2</v>
      </c>
      <c r="U3039" s="143">
        <f t="shared" si="1370"/>
        <v>11</v>
      </c>
      <c r="V3039" s="143">
        <v>252</v>
      </c>
      <c r="W3039" s="142">
        <f t="shared" si="1371"/>
        <v>1.0033082499999999</v>
      </c>
      <c r="X3039" s="135">
        <f t="shared" si="1372"/>
        <v>0.51514724999999995</v>
      </c>
      <c r="Y3039" s="135">
        <f t="shared" si="1373"/>
        <v>0</v>
      </c>
      <c r="Z3039" s="148" t="str">
        <f t="shared" si="1382"/>
        <v>A+J=</v>
      </c>
      <c r="AA3039" s="140">
        <f t="shared" si="1383"/>
        <v>47107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4"/>
      <c r="DX3039" s="1"/>
      <c r="DY3039" s="1"/>
      <c r="DZ3039" s="1"/>
      <c r="EA3039" s="1"/>
      <c r="EB3039" s="1"/>
      <c r="EC3039" s="1"/>
    </row>
    <row r="3040" spans="1:133" ht="15" x14ac:dyDescent="0.2">
      <c r="A3040" s="134">
        <f t="shared" si="1375"/>
        <v>47093</v>
      </c>
      <c r="B3040" s="135">
        <f t="shared" si="1361"/>
        <v>156.31767201</v>
      </c>
      <c r="C3040" s="220">
        <f t="shared" si="1374"/>
        <v>89.385816872690455</v>
      </c>
      <c r="D3040" s="136">
        <f t="shared" si="1362"/>
        <v>6997.15</v>
      </c>
      <c r="E3040" s="137">
        <f t="shared" si="1358"/>
        <v>7036.33</v>
      </c>
      <c r="F3040" s="138">
        <f t="shared" si="1359"/>
        <v>47046</v>
      </c>
      <c r="G3040" s="139">
        <f t="shared" si="1363"/>
        <v>5.5994226220676957E-3</v>
      </c>
      <c r="H3040" s="140">
        <f t="shared" si="1380"/>
        <v>47107</v>
      </c>
      <c r="I3040" s="140">
        <f t="shared" si="1364"/>
        <v>47107</v>
      </c>
      <c r="J3040" s="141">
        <f t="shared" si="1376"/>
        <v>22</v>
      </c>
      <c r="K3040" s="141">
        <f t="shared" si="1360"/>
        <v>12</v>
      </c>
      <c r="L3040" s="8">
        <f t="shared" si="1377"/>
        <v>1.0030503500000001</v>
      </c>
      <c r="M3040" s="142">
        <f t="shared" si="1365"/>
        <v>1.00559942</v>
      </c>
      <c r="N3040" s="142">
        <f t="shared" si="1366"/>
        <v>1.7372085165810198</v>
      </c>
      <c r="O3040" s="135">
        <f t="shared" si="1367"/>
        <v>1.7425076100000001</v>
      </c>
      <c r="P3040" s="135">
        <f t="shared" si="1368"/>
        <v>155.75546611999999</v>
      </c>
      <c r="Q3040" s="190">
        <f t="shared" si="1381"/>
        <v>0</v>
      </c>
      <c r="R3040" s="191">
        <f t="shared" si="1378"/>
        <v>0</v>
      </c>
      <c r="S3040" s="135">
        <f t="shared" si="1369"/>
        <v>0</v>
      </c>
      <c r="T3040" s="145">
        <f t="shared" si="1379"/>
        <v>7.8600000000000003E-2</v>
      </c>
      <c r="U3040" s="143">
        <f t="shared" si="1370"/>
        <v>12</v>
      </c>
      <c r="V3040" s="143">
        <v>252</v>
      </c>
      <c r="W3040" s="142">
        <f t="shared" si="1371"/>
        <v>1.003609542</v>
      </c>
      <c r="X3040" s="135">
        <f t="shared" si="1372"/>
        <v>0.56220588999999999</v>
      </c>
      <c r="Y3040" s="135">
        <f t="shared" si="1373"/>
        <v>0</v>
      </c>
      <c r="Z3040" s="148" t="str">
        <f t="shared" si="1382"/>
        <v>A+J=</v>
      </c>
      <c r="AA3040" s="140">
        <f t="shared" si="1383"/>
        <v>47107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4"/>
      <c r="DX3040" s="1"/>
      <c r="DY3040" s="1"/>
      <c r="DZ3040" s="1"/>
      <c r="EA3040" s="1"/>
      <c r="EB3040" s="1"/>
      <c r="EC3040" s="1"/>
    </row>
    <row r="3041" spans="1:133" ht="15" x14ac:dyDescent="0.2">
      <c r="A3041" s="134">
        <f t="shared" si="1375"/>
        <v>47094</v>
      </c>
      <c r="B3041" s="135">
        <f t="shared" si="1361"/>
        <v>156.40430566999999</v>
      </c>
      <c r="C3041" s="220">
        <f t="shared" si="1374"/>
        <v>89.385816872690455</v>
      </c>
      <c r="D3041" s="136">
        <f t="shared" si="1362"/>
        <v>6997.15</v>
      </c>
      <c r="E3041" s="137">
        <f t="shared" si="1358"/>
        <v>7036.33</v>
      </c>
      <c r="F3041" s="138">
        <f t="shared" si="1359"/>
        <v>47046</v>
      </c>
      <c r="G3041" s="139">
        <f t="shared" si="1363"/>
        <v>5.5994226220676957E-3</v>
      </c>
      <c r="H3041" s="140">
        <f t="shared" si="1380"/>
        <v>47107</v>
      </c>
      <c r="I3041" s="140">
        <f t="shared" si="1364"/>
        <v>47107</v>
      </c>
      <c r="J3041" s="141">
        <f t="shared" si="1376"/>
        <v>22</v>
      </c>
      <c r="K3041" s="141">
        <f t="shared" si="1360"/>
        <v>13</v>
      </c>
      <c r="L3041" s="8">
        <f t="shared" si="1377"/>
        <v>1.0033049700000001</v>
      </c>
      <c r="M3041" s="142">
        <f t="shared" si="1365"/>
        <v>1.00559942</v>
      </c>
      <c r="N3041" s="142">
        <f t="shared" si="1366"/>
        <v>1.7372085165810198</v>
      </c>
      <c r="O3041" s="135">
        <f t="shared" si="1367"/>
        <v>1.74294993</v>
      </c>
      <c r="P3041" s="135">
        <f t="shared" si="1368"/>
        <v>155.79500325999999</v>
      </c>
      <c r="Q3041" s="190">
        <f t="shared" si="1381"/>
        <v>0</v>
      </c>
      <c r="R3041" s="191">
        <f t="shared" si="1378"/>
        <v>0</v>
      </c>
      <c r="S3041" s="135">
        <f t="shared" si="1369"/>
        <v>0</v>
      </c>
      <c r="T3041" s="145">
        <f t="shared" si="1379"/>
        <v>7.8600000000000003E-2</v>
      </c>
      <c r="U3041" s="143">
        <f t="shared" si="1370"/>
        <v>13</v>
      </c>
      <c r="V3041" s="143">
        <v>252</v>
      </c>
      <c r="W3041" s="142">
        <f t="shared" si="1371"/>
        <v>1.0039109239999999</v>
      </c>
      <c r="X3041" s="135">
        <f t="shared" si="1372"/>
        <v>0.60930240999999996</v>
      </c>
      <c r="Y3041" s="135">
        <f t="shared" si="1373"/>
        <v>0</v>
      </c>
      <c r="Z3041" s="148" t="str">
        <f t="shared" si="1382"/>
        <v>A+J=</v>
      </c>
      <c r="AA3041" s="140">
        <f t="shared" si="1383"/>
        <v>47107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4"/>
      <c r="DX3041" s="1"/>
      <c r="DY3041" s="1"/>
      <c r="DZ3041" s="1"/>
      <c r="EA3041" s="1"/>
      <c r="EB3041" s="1"/>
      <c r="EC3041" s="1"/>
    </row>
    <row r="3042" spans="1:133" ht="15" x14ac:dyDescent="0.2">
      <c r="A3042" s="134">
        <f t="shared" si="1375"/>
        <v>47095</v>
      </c>
      <c r="B3042" s="135">
        <f t="shared" si="1361"/>
        <v>156.49098810999999</v>
      </c>
      <c r="C3042" s="220">
        <f t="shared" si="1374"/>
        <v>89.385816872690455</v>
      </c>
      <c r="D3042" s="136">
        <f t="shared" si="1362"/>
        <v>6997.15</v>
      </c>
      <c r="E3042" s="137">
        <f t="shared" si="1358"/>
        <v>7036.33</v>
      </c>
      <c r="F3042" s="138">
        <f t="shared" si="1359"/>
        <v>47046</v>
      </c>
      <c r="G3042" s="139">
        <f t="shared" si="1363"/>
        <v>5.5994226220676957E-3</v>
      </c>
      <c r="H3042" s="140">
        <f t="shared" si="1380"/>
        <v>47107</v>
      </c>
      <c r="I3042" s="140">
        <f t="shared" si="1364"/>
        <v>47107</v>
      </c>
      <c r="J3042" s="141">
        <f t="shared" si="1376"/>
        <v>22</v>
      </c>
      <c r="K3042" s="141">
        <f t="shared" si="1360"/>
        <v>14</v>
      </c>
      <c r="L3042" s="8">
        <f t="shared" si="1377"/>
        <v>1.0035596499999999</v>
      </c>
      <c r="M3042" s="142">
        <f t="shared" si="1365"/>
        <v>1.00559942</v>
      </c>
      <c r="N3042" s="142">
        <f t="shared" si="1366"/>
        <v>1.7372085165810198</v>
      </c>
      <c r="O3042" s="135">
        <f t="shared" si="1367"/>
        <v>1.74339237</v>
      </c>
      <c r="P3042" s="135">
        <f t="shared" si="1368"/>
        <v>155.83455111999999</v>
      </c>
      <c r="Q3042" s="190">
        <f t="shared" si="1381"/>
        <v>0</v>
      </c>
      <c r="R3042" s="191">
        <f t="shared" si="1378"/>
        <v>0</v>
      </c>
      <c r="S3042" s="135">
        <f t="shared" si="1369"/>
        <v>0</v>
      </c>
      <c r="T3042" s="145">
        <f t="shared" si="1379"/>
        <v>7.8600000000000003E-2</v>
      </c>
      <c r="U3042" s="143">
        <f t="shared" si="1370"/>
        <v>14</v>
      </c>
      <c r="V3042" s="143">
        <v>252</v>
      </c>
      <c r="W3042" s="142">
        <f t="shared" si="1371"/>
        <v>1.0042123970000001</v>
      </c>
      <c r="X3042" s="135">
        <f t="shared" si="1372"/>
        <v>0.65643699</v>
      </c>
      <c r="Y3042" s="135">
        <f t="shared" si="1373"/>
        <v>0</v>
      </c>
      <c r="Z3042" s="148" t="str">
        <f t="shared" si="1382"/>
        <v>A+J=</v>
      </c>
      <c r="AA3042" s="140">
        <f t="shared" si="1383"/>
        <v>47107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4"/>
      <c r="DX3042" s="1"/>
      <c r="DY3042" s="1"/>
      <c r="DZ3042" s="1"/>
      <c r="EA3042" s="1"/>
      <c r="EB3042" s="1"/>
      <c r="EC3042" s="1"/>
    </row>
    <row r="3043" spans="1:133" ht="15" x14ac:dyDescent="0.2">
      <c r="A3043" s="134">
        <f t="shared" si="1375"/>
        <v>47096</v>
      </c>
      <c r="B3043" s="135">
        <f t="shared" si="1361"/>
        <v>156.57771664999999</v>
      </c>
      <c r="C3043" s="220">
        <f t="shared" si="1374"/>
        <v>89.385816872690455</v>
      </c>
      <c r="D3043" s="136">
        <f t="shared" si="1362"/>
        <v>6997.15</v>
      </c>
      <c r="E3043" s="137">
        <f t="shared" si="1358"/>
        <v>7036.33</v>
      </c>
      <c r="F3043" s="138">
        <f t="shared" si="1359"/>
        <v>47046</v>
      </c>
      <c r="G3043" s="139">
        <f t="shared" si="1363"/>
        <v>5.5994226220676957E-3</v>
      </c>
      <c r="H3043" s="140">
        <f t="shared" si="1380"/>
        <v>47107</v>
      </c>
      <c r="I3043" s="140">
        <f t="shared" si="1364"/>
        <v>47107</v>
      </c>
      <c r="J3043" s="141">
        <f t="shared" si="1376"/>
        <v>22</v>
      </c>
      <c r="K3043" s="141">
        <f t="shared" si="1360"/>
        <v>15</v>
      </c>
      <c r="L3043" s="8">
        <f t="shared" si="1377"/>
        <v>1.0038143900000001</v>
      </c>
      <c r="M3043" s="142">
        <f t="shared" si="1365"/>
        <v>1.00559942</v>
      </c>
      <c r="N3043" s="142">
        <f t="shared" si="1366"/>
        <v>1.7372085165810198</v>
      </c>
      <c r="O3043" s="135">
        <f t="shared" si="1367"/>
        <v>1.7438349</v>
      </c>
      <c r="P3043" s="135">
        <f t="shared" si="1368"/>
        <v>155.87410702</v>
      </c>
      <c r="Q3043" s="190">
        <f t="shared" si="1381"/>
        <v>0</v>
      </c>
      <c r="R3043" s="191">
        <f t="shared" si="1378"/>
        <v>0</v>
      </c>
      <c r="S3043" s="135">
        <f t="shared" si="1369"/>
        <v>0</v>
      </c>
      <c r="T3043" s="145">
        <f t="shared" si="1379"/>
        <v>7.8600000000000003E-2</v>
      </c>
      <c r="U3043" s="143">
        <f t="shared" si="1370"/>
        <v>15</v>
      </c>
      <c r="V3043" s="143">
        <v>252</v>
      </c>
      <c r="W3043" s="142">
        <f t="shared" si="1371"/>
        <v>1.004513961</v>
      </c>
      <c r="X3043" s="135">
        <f t="shared" si="1372"/>
        <v>0.70360962999999999</v>
      </c>
      <c r="Y3043" s="135">
        <f t="shared" si="1373"/>
        <v>0</v>
      </c>
      <c r="Z3043" s="148" t="str">
        <f t="shared" si="1382"/>
        <v>A+J=</v>
      </c>
      <c r="AA3043" s="140">
        <f t="shared" si="1383"/>
        <v>47107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4"/>
      <c r="DX3043" s="1"/>
      <c r="DY3043" s="1"/>
      <c r="DZ3043" s="1"/>
      <c r="EA3043" s="1"/>
      <c r="EB3043" s="1"/>
      <c r="EC3043" s="1"/>
    </row>
    <row r="3044" spans="1:133" ht="15" x14ac:dyDescent="0.2">
      <c r="A3044" s="134">
        <f t="shared" si="1375"/>
        <v>47097</v>
      </c>
      <c r="B3044" s="135">
        <f t="shared" si="1361"/>
        <v>156.57771664999999</v>
      </c>
      <c r="C3044" s="220">
        <f t="shared" si="1374"/>
        <v>89.385816872690455</v>
      </c>
      <c r="D3044" s="136">
        <f t="shared" si="1362"/>
        <v>6997.15</v>
      </c>
      <c r="E3044" s="137">
        <f t="shared" si="1358"/>
        <v>7036.33</v>
      </c>
      <c r="F3044" s="138">
        <f t="shared" si="1359"/>
        <v>47046</v>
      </c>
      <c r="G3044" s="139">
        <f t="shared" si="1363"/>
        <v>5.5994226220676957E-3</v>
      </c>
      <c r="H3044" s="140">
        <f t="shared" si="1380"/>
        <v>47107</v>
      </c>
      <c r="I3044" s="140">
        <f t="shared" si="1364"/>
        <v>47107</v>
      </c>
      <c r="J3044" s="141">
        <f t="shared" si="1376"/>
        <v>22</v>
      </c>
      <c r="K3044" s="141">
        <f t="shared" si="1360"/>
        <v>15</v>
      </c>
      <c r="L3044" s="8">
        <f t="shared" si="1377"/>
        <v>1.0038143900000001</v>
      </c>
      <c r="M3044" s="142">
        <f t="shared" si="1365"/>
        <v>1.00559942</v>
      </c>
      <c r="N3044" s="142">
        <f t="shared" si="1366"/>
        <v>1.7372085165810198</v>
      </c>
      <c r="O3044" s="135">
        <f t="shared" si="1367"/>
        <v>1.7438349</v>
      </c>
      <c r="P3044" s="135">
        <f t="shared" si="1368"/>
        <v>155.87410702</v>
      </c>
      <c r="Q3044" s="190">
        <f t="shared" si="1381"/>
        <v>0</v>
      </c>
      <c r="R3044" s="191">
        <f t="shared" si="1378"/>
        <v>0</v>
      </c>
      <c r="S3044" s="135">
        <f t="shared" si="1369"/>
        <v>0</v>
      </c>
      <c r="T3044" s="145">
        <f t="shared" si="1379"/>
        <v>7.8600000000000003E-2</v>
      </c>
      <c r="U3044" s="143">
        <f t="shared" si="1370"/>
        <v>15</v>
      </c>
      <c r="V3044" s="143">
        <v>252</v>
      </c>
      <c r="W3044" s="142">
        <f t="shared" si="1371"/>
        <v>1.004513961</v>
      </c>
      <c r="X3044" s="135">
        <f t="shared" si="1372"/>
        <v>0.70360962999999999</v>
      </c>
      <c r="Y3044" s="135">
        <f t="shared" si="1373"/>
        <v>0</v>
      </c>
      <c r="Z3044" s="148" t="str">
        <f t="shared" si="1382"/>
        <v>A+J=</v>
      </c>
      <c r="AA3044" s="140">
        <f t="shared" si="1383"/>
        <v>47107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4"/>
      <c r="DX3044" s="1"/>
      <c r="DY3044" s="1"/>
      <c r="DZ3044" s="1"/>
      <c r="EA3044" s="1"/>
      <c r="EB3044" s="1"/>
      <c r="EC3044" s="1"/>
    </row>
    <row r="3045" spans="1:133" ht="15" x14ac:dyDescent="0.2">
      <c r="A3045" s="134">
        <f t="shared" si="1375"/>
        <v>47098</v>
      </c>
      <c r="B3045" s="135">
        <f t="shared" si="1361"/>
        <v>156.57771664999999</v>
      </c>
      <c r="C3045" s="220">
        <f t="shared" si="1374"/>
        <v>89.385816872690455</v>
      </c>
      <c r="D3045" s="136">
        <f t="shared" si="1362"/>
        <v>6997.15</v>
      </c>
      <c r="E3045" s="137">
        <f t="shared" si="1358"/>
        <v>7036.33</v>
      </c>
      <c r="F3045" s="138">
        <f t="shared" si="1359"/>
        <v>47046</v>
      </c>
      <c r="G3045" s="139">
        <f t="shared" si="1363"/>
        <v>5.5994226220676957E-3</v>
      </c>
      <c r="H3045" s="140">
        <f t="shared" si="1380"/>
        <v>47107</v>
      </c>
      <c r="I3045" s="140">
        <f t="shared" si="1364"/>
        <v>47107</v>
      </c>
      <c r="J3045" s="141">
        <f t="shared" si="1376"/>
        <v>22</v>
      </c>
      <c r="K3045" s="141">
        <f t="shared" si="1360"/>
        <v>15</v>
      </c>
      <c r="L3045" s="8">
        <f t="shared" si="1377"/>
        <v>1.0038143900000001</v>
      </c>
      <c r="M3045" s="142">
        <f t="shared" si="1365"/>
        <v>1.00559942</v>
      </c>
      <c r="N3045" s="142">
        <f t="shared" si="1366"/>
        <v>1.7372085165810198</v>
      </c>
      <c r="O3045" s="135">
        <f t="shared" si="1367"/>
        <v>1.7438349</v>
      </c>
      <c r="P3045" s="135">
        <f t="shared" si="1368"/>
        <v>155.87410702</v>
      </c>
      <c r="Q3045" s="190">
        <f t="shared" si="1381"/>
        <v>0</v>
      </c>
      <c r="R3045" s="191">
        <f t="shared" si="1378"/>
        <v>0</v>
      </c>
      <c r="S3045" s="135">
        <f t="shared" si="1369"/>
        <v>0</v>
      </c>
      <c r="T3045" s="145">
        <f t="shared" si="1379"/>
        <v>7.8600000000000003E-2</v>
      </c>
      <c r="U3045" s="143">
        <f t="shared" si="1370"/>
        <v>15</v>
      </c>
      <c r="V3045" s="143">
        <v>252</v>
      </c>
      <c r="W3045" s="142">
        <f t="shared" si="1371"/>
        <v>1.004513961</v>
      </c>
      <c r="X3045" s="135">
        <f t="shared" si="1372"/>
        <v>0.70360962999999999</v>
      </c>
      <c r="Y3045" s="135">
        <f t="shared" si="1373"/>
        <v>0</v>
      </c>
      <c r="Z3045" s="148" t="str">
        <f t="shared" si="1382"/>
        <v>A+J=</v>
      </c>
      <c r="AA3045" s="140">
        <f t="shared" si="1383"/>
        <v>47107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4"/>
      <c r="DX3045" s="1"/>
      <c r="DY3045" s="1"/>
      <c r="DZ3045" s="1"/>
      <c r="EA3045" s="1"/>
      <c r="EB3045" s="1"/>
      <c r="EC3045" s="1"/>
    </row>
    <row r="3046" spans="1:133" ht="15" x14ac:dyDescent="0.2">
      <c r="A3046" s="134">
        <f t="shared" si="1375"/>
        <v>47099</v>
      </c>
      <c r="B3046" s="135">
        <f t="shared" si="1361"/>
        <v>156.66449477</v>
      </c>
      <c r="C3046" s="220">
        <f t="shared" si="1374"/>
        <v>89.385816872690455</v>
      </c>
      <c r="D3046" s="136">
        <f t="shared" si="1362"/>
        <v>6997.15</v>
      </c>
      <c r="E3046" s="137">
        <f t="shared" si="1358"/>
        <v>7036.33</v>
      </c>
      <c r="F3046" s="138">
        <f t="shared" si="1359"/>
        <v>47046</v>
      </c>
      <c r="G3046" s="139">
        <f t="shared" si="1363"/>
        <v>5.5994226220676957E-3</v>
      </c>
      <c r="H3046" s="140">
        <f t="shared" si="1380"/>
        <v>47107</v>
      </c>
      <c r="I3046" s="140">
        <f t="shared" si="1364"/>
        <v>47107</v>
      </c>
      <c r="J3046" s="141">
        <f t="shared" si="1376"/>
        <v>22</v>
      </c>
      <c r="K3046" s="141">
        <f t="shared" si="1360"/>
        <v>16</v>
      </c>
      <c r="L3046" s="8">
        <f t="shared" si="1377"/>
        <v>1.0040692</v>
      </c>
      <c r="M3046" s="142">
        <f t="shared" si="1365"/>
        <v>1.00559942</v>
      </c>
      <c r="N3046" s="142">
        <f t="shared" si="1366"/>
        <v>1.7372085165810198</v>
      </c>
      <c r="O3046" s="135">
        <f t="shared" si="1367"/>
        <v>1.74427756</v>
      </c>
      <c r="P3046" s="135">
        <f t="shared" si="1368"/>
        <v>155.91367455</v>
      </c>
      <c r="Q3046" s="190">
        <f t="shared" si="1381"/>
        <v>0</v>
      </c>
      <c r="R3046" s="191">
        <f t="shared" si="1378"/>
        <v>0</v>
      </c>
      <c r="S3046" s="135">
        <f t="shared" si="1369"/>
        <v>0</v>
      </c>
      <c r="T3046" s="145">
        <f t="shared" si="1379"/>
        <v>7.8600000000000003E-2</v>
      </c>
      <c r="U3046" s="143">
        <f t="shared" si="1370"/>
        <v>16</v>
      </c>
      <c r="V3046" s="143">
        <v>252</v>
      </c>
      <c r="W3046" s="142">
        <f t="shared" si="1371"/>
        <v>1.0048156150000001</v>
      </c>
      <c r="X3046" s="135">
        <f t="shared" si="1372"/>
        <v>0.75082022000000004</v>
      </c>
      <c r="Y3046" s="135">
        <f t="shared" si="1373"/>
        <v>0</v>
      </c>
      <c r="Z3046" s="148" t="str">
        <f t="shared" si="1382"/>
        <v>A+J=</v>
      </c>
      <c r="AA3046" s="140">
        <f t="shared" si="1383"/>
        <v>47107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4"/>
      <c r="DX3046" s="1"/>
      <c r="DY3046" s="1"/>
      <c r="DZ3046" s="1"/>
      <c r="EA3046" s="1"/>
      <c r="EB3046" s="1"/>
      <c r="EC3046" s="1"/>
    </row>
    <row r="3047" spans="1:133" ht="15" x14ac:dyDescent="0.2">
      <c r="A3047" s="134">
        <f t="shared" si="1375"/>
        <v>47100</v>
      </c>
      <c r="B3047" s="135">
        <f t="shared" si="1361"/>
        <v>156.75131992999999</v>
      </c>
      <c r="C3047" s="220">
        <f t="shared" si="1374"/>
        <v>89.385816872690455</v>
      </c>
      <c r="D3047" s="136">
        <f t="shared" si="1362"/>
        <v>6997.15</v>
      </c>
      <c r="E3047" s="137">
        <f t="shared" si="1358"/>
        <v>7036.33</v>
      </c>
      <c r="F3047" s="138">
        <f t="shared" si="1359"/>
        <v>47046</v>
      </c>
      <c r="G3047" s="139">
        <f t="shared" si="1363"/>
        <v>5.5994226220676957E-3</v>
      </c>
      <c r="H3047" s="140">
        <f t="shared" si="1380"/>
        <v>47107</v>
      </c>
      <c r="I3047" s="140">
        <f t="shared" si="1364"/>
        <v>47107</v>
      </c>
      <c r="J3047" s="141">
        <f t="shared" si="1376"/>
        <v>22</v>
      </c>
      <c r="K3047" s="141">
        <f t="shared" si="1360"/>
        <v>17</v>
      </c>
      <c r="L3047" s="8">
        <f t="shared" si="1377"/>
        <v>1.00432407</v>
      </c>
      <c r="M3047" s="142">
        <f t="shared" si="1365"/>
        <v>1.00559942</v>
      </c>
      <c r="N3047" s="142">
        <f t="shared" si="1366"/>
        <v>1.7372085165810198</v>
      </c>
      <c r="O3047" s="135">
        <f t="shared" si="1367"/>
        <v>1.7447203200000001</v>
      </c>
      <c r="P3047" s="135">
        <f t="shared" si="1368"/>
        <v>155.95325101</v>
      </c>
      <c r="Q3047" s="190">
        <f t="shared" si="1381"/>
        <v>0</v>
      </c>
      <c r="R3047" s="191">
        <f t="shared" si="1378"/>
        <v>0</v>
      </c>
      <c r="S3047" s="135">
        <f t="shared" si="1369"/>
        <v>0</v>
      </c>
      <c r="T3047" s="145">
        <f t="shared" si="1379"/>
        <v>7.8600000000000003E-2</v>
      </c>
      <c r="U3047" s="143">
        <f t="shared" si="1370"/>
        <v>17</v>
      </c>
      <c r="V3047" s="143">
        <v>252</v>
      </c>
      <c r="W3047" s="142">
        <f t="shared" si="1371"/>
        <v>1.0051173600000001</v>
      </c>
      <c r="X3047" s="135">
        <f t="shared" si="1372"/>
        <v>0.79806891999999996</v>
      </c>
      <c r="Y3047" s="135">
        <f t="shared" si="1373"/>
        <v>0</v>
      </c>
      <c r="Z3047" s="148" t="str">
        <f t="shared" si="1382"/>
        <v>A+J=</v>
      </c>
      <c r="AA3047" s="140">
        <f t="shared" si="1383"/>
        <v>47107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4"/>
      <c r="DX3047" s="1"/>
      <c r="DY3047" s="1"/>
      <c r="DZ3047" s="1"/>
      <c r="EA3047" s="1"/>
      <c r="EB3047" s="1"/>
      <c r="EC3047" s="1"/>
    </row>
    <row r="3048" spans="1:133" ht="15" x14ac:dyDescent="0.2">
      <c r="A3048" s="134">
        <f t="shared" si="1375"/>
        <v>47101</v>
      </c>
      <c r="B3048" s="135">
        <f t="shared" si="1361"/>
        <v>156.83819485999999</v>
      </c>
      <c r="C3048" s="220">
        <f t="shared" si="1374"/>
        <v>89.385816872690455</v>
      </c>
      <c r="D3048" s="136">
        <f t="shared" si="1362"/>
        <v>6997.15</v>
      </c>
      <c r="E3048" s="137">
        <f t="shared" si="1358"/>
        <v>7036.33</v>
      </c>
      <c r="F3048" s="138">
        <f t="shared" si="1359"/>
        <v>47046</v>
      </c>
      <c r="G3048" s="139">
        <f t="shared" si="1363"/>
        <v>5.5994226220676957E-3</v>
      </c>
      <c r="H3048" s="140">
        <f t="shared" si="1380"/>
        <v>47107</v>
      </c>
      <c r="I3048" s="140">
        <f t="shared" si="1364"/>
        <v>47107</v>
      </c>
      <c r="J3048" s="141">
        <f t="shared" si="1376"/>
        <v>22</v>
      </c>
      <c r="K3048" s="141">
        <f t="shared" si="1360"/>
        <v>18</v>
      </c>
      <c r="L3048" s="8">
        <f t="shared" si="1377"/>
        <v>1.00457901</v>
      </c>
      <c r="M3048" s="142">
        <f t="shared" si="1365"/>
        <v>1.00559942</v>
      </c>
      <c r="N3048" s="142">
        <f t="shared" si="1366"/>
        <v>1.7372085165810198</v>
      </c>
      <c r="O3048" s="135">
        <f t="shared" si="1367"/>
        <v>1.7451632100000001</v>
      </c>
      <c r="P3048" s="135">
        <f t="shared" si="1368"/>
        <v>155.9928391</v>
      </c>
      <c r="Q3048" s="190">
        <f t="shared" si="1381"/>
        <v>0</v>
      </c>
      <c r="R3048" s="191">
        <f t="shared" si="1378"/>
        <v>0</v>
      </c>
      <c r="S3048" s="135">
        <f t="shared" si="1369"/>
        <v>0</v>
      </c>
      <c r="T3048" s="145">
        <f t="shared" si="1379"/>
        <v>7.8600000000000003E-2</v>
      </c>
      <c r="U3048" s="143">
        <f t="shared" si="1370"/>
        <v>18</v>
      </c>
      <c r="V3048" s="143">
        <v>252</v>
      </c>
      <c r="W3048" s="142">
        <f t="shared" si="1371"/>
        <v>1.0054191960000001</v>
      </c>
      <c r="X3048" s="135">
        <f t="shared" si="1372"/>
        <v>0.84535576000000001</v>
      </c>
      <c r="Y3048" s="135">
        <f t="shared" si="1373"/>
        <v>0</v>
      </c>
      <c r="Z3048" s="148" t="str">
        <f t="shared" si="1382"/>
        <v>A+J=</v>
      </c>
      <c r="AA3048" s="140">
        <f t="shared" si="1383"/>
        <v>47107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4"/>
      <c r="DX3048" s="1"/>
      <c r="DY3048" s="1"/>
      <c r="DZ3048" s="1"/>
      <c r="EA3048" s="1"/>
      <c r="EB3048" s="1"/>
      <c r="EC3048" s="1"/>
    </row>
    <row r="3049" spans="1:133" ht="15" x14ac:dyDescent="0.2">
      <c r="A3049" s="134">
        <f t="shared" si="1375"/>
        <v>47102</v>
      </c>
      <c r="B3049" s="135">
        <f t="shared" si="1361"/>
        <v>156.92511761</v>
      </c>
      <c r="C3049" s="220">
        <f t="shared" si="1374"/>
        <v>89.385816872690455</v>
      </c>
      <c r="D3049" s="136">
        <f t="shared" si="1362"/>
        <v>6997.15</v>
      </c>
      <c r="E3049" s="137">
        <f t="shared" si="1358"/>
        <v>7036.33</v>
      </c>
      <c r="F3049" s="138">
        <f t="shared" si="1359"/>
        <v>47046</v>
      </c>
      <c r="G3049" s="139">
        <f t="shared" si="1363"/>
        <v>5.5994226220676957E-3</v>
      </c>
      <c r="H3049" s="140">
        <f t="shared" si="1380"/>
        <v>47107</v>
      </c>
      <c r="I3049" s="140">
        <f t="shared" si="1364"/>
        <v>47107</v>
      </c>
      <c r="J3049" s="141">
        <f t="shared" si="1376"/>
        <v>22</v>
      </c>
      <c r="K3049" s="141">
        <f t="shared" si="1360"/>
        <v>19</v>
      </c>
      <c r="L3049" s="8">
        <f t="shared" si="1377"/>
        <v>1.0048340200000001</v>
      </c>
      <c r="M3049" s="142">
        <f t="shared" si="1365"/>
        <v>1.00559942</v>
      </c>
      <c r="N3049" s="142">
        <f t="shared" si="1366"/>
        <v>1.7372085165810198</v>
      </c>
      <c r="O3049" s="135">
        <f t="shared" si="1367"/>
        <v>1.74560621</v>
      </c>
      <c r="P3049" s="135">
        <f t="shared" si="1368"/>
        <v>156.03243701</v>
      </c>
      <c r="Q3049" s="190">
        <f t="shared" si="1381"/>
        <v>0</v>
      </c>
      <c r="R3049" s="191">
        <f t="shared" si="1378"/>
        <v>0</v>
      </c>
      <c r="S3049" s="135">
        <f t="shared" si="1369"/>
        <v>0</v>
      </c>
      <c r="T3049" s="145">
        <f t="shared" si="1379"/>
        <v>7.8600000000000003E-2</v>
      </c>
      <c r="U3049" s="143">
        <f t="shared" si="1370"/>
        <v>19</v>
      </c>
      <c r="V3049" s="143">
        <v>252</v>
      </c>
      <c r="W3049" s="142">
        <f t="shared" si="1371"/>
        <v>1.005721122</v>
      </c>
      <c r="X3049" s="135">
        <f t="shared" si="1372"/>
        <v>0.89268060000000005</v>
      </c>
      <c r="Y3049" s="135">
        <f t="shared" si="1373"/>
        <v>0</v>
      </c>
      <c r="Z3049" s="148" t="str">
        <f t="shared" si="1382"/>
        <v>A+J=</v>
      </c>
      <c r="AA3049" s="140">
        <f t="shared" si="1383"/>
        <v>47107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4"/>
      <c r="DX3049" s="1"/>
      <c r="DY3049" s="1"/>
      <c r="DZ3049" s="1"/>
      <c r="EA3049" s="1"/>
      <c r="EB3049" s="1"/>
      <c r="EC3049" s="1"/>
    </row>
    <row r="3050" spans="1:133" ht="15" x14ac:dyDescent="0.2">
      <c r="A3050" s="134">
        <f t="shared" si="1375"/>
        <v>47103</v>
      </c>
      <c r="B3050" s="135">
        <f t="shared" si="1361"/>
        <v>157.01208822000001</v>
      </c>
      <c r="C3050" s="220">
        <f t="shared" si="1374"/>
        <v>89.385816872690455</v>
      </c>
      <c r="D3050" s="136">
        <f t="shared" si="1362"/>
        <v>6997.15</v>
      </c>
      <c r="E3050" s="137">
        <f t="shared" ref="E3050:E3113" si="1384">IF($K3050=1,VLOOKUP($A3049,$AO$10:$AS$131,4),E3049)</f>
        <v>7036.33</v>
      </c>
      <c r="F3050" s="138">
        <f t="shared" ref="F3050:F3113" si="1385">IF($K3050=1,VLOOKUP($A3049,$AO$10:$AS$131,5),F3049)</f>
        <v>47046</v>
      </c>
      <c r="G3050" s="139">
        <f t="shared" si="1363"/>
        <v>5.5994226220676957E-3</v>
      </c>
      <c r="H3050" s="140">
        <f t="shared" si="1380"/>
        <v>47107</v>
      </c>
      <c r="I3050" s="140">
        <f t="shared" si="1364"/>
        <v>47107</v>
      </c>
      <c r="J3050" s="141">
        <f t="shared" si="1376"/>
        <v>22</v>
      </c>
      <c r="K3050" s="141">
        <f t="shared" si="1360"/>
        <v>20</v>
      </c>
      <c r="L3050" s="8">
        <f t="shared" si="1377"/>
        <v>1.00508909</v>
      </c>
      <c r="M3050" s="142">
        <f t="shared" si="1365"/>
        <v>1.00559942</v>
      </c>
      <c r="N3050" s="142">
        <f t="shared" si="1366"/>
        <v>1.7372085165810198</v>
      </c>
      <c r="O3050" s="135">
        <f t="shared" si="1367"/>
        <v>1.74604932</v>
      </c>
      <c r="P3050" s="135">
        <f t="shared" si="1368"/>
        <v>156.07204476000001</v>
      </c>
      <c r="Q3050" s="190">
        <f t="shared" si="1381"/>
        <v>0</v>
      </c>
      <c r="R3050" s="191">
        <f t="shared" si="1378"/>
        <v>0</v>
      </c>
      <c r="S3050" s="135">
        <f t="shared" si="1369"/>
        <v>0</v>
      </c>
      <c r="T3050" s="145">
        <f t="shared" si="1379"/>
        <v>7.8600000000000003E-2</v>
      </c>
      <c r="U3050" s="143">
        <f t="shared" si="1370"/>
        <v>20</v>
      </c>
      <c r="V3050" s="143">
        <v>252</v>
      </c>
      <c r="W3050" s="142">
        <f t="shared" si="1371"/>
        <v>1.006023138</v>
      </c>
      <c r="X3050" s="135">
        <f t="shared" si="1372"/>
        <v>0.94004346000000005</v>
      </c>
      <c r="Y3050" s="135">
        <f t="shared" si="1373"/>
        <v>0</v>
      </c>
      <c r="Z3050" s="148" t="str">
        <f t="shared" si="1382"/>
        <v>A+J=</v>
      </c>
      <c r="AA3050" s="140">
        <f t="shared" si="1383"/>
        <v>47107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4"/>
      <c r="DX3050" s="1"/>
      <c r="DY3050" s="1"/>
      <c r="DZ3050" s="1"/>
      <c r="EA3050" s="1"/>
      <c r="EB3050" s="1"/>
      <c r="EC3050" s="1"/>
    </row>
    <row r="3051" spans="1:133" ht="15" x14ac:dyDescent="0.2">
      <c r="A3051" s="134">
        <f t="shared" si="1375"/>
        <v>47104</v>
      </c>
      <c r="B3051" s="135">
        <f t="shared" si="1361"/>
        <v>157.01208822000001</v>
      </c>
      <c r="C3051" s="220">
        <f t="shared" si="1374"/>
        <v>89.385816872690455</v>
      </c>
      <c r="D3051" s="136">
        <f t="shared" si="1362"/>
        <v>6997.15</v>
      </c>
      <c r="E3051" s="137">
        <f t="shared" si="1384"/>
        <v>7036.33</v>
      </c>
      <c r="F3051" s="138">
        <f t="shared" si="1385"/>
        <v>47046</v>
      </c>
      <c r="G3051" s="139">
        <f t="shared" si="1363"/>
        <v>5.5994226220676957E-3</v>
      </c>
      <c r="H3051" s="140">
        <f t="shared" si="1380"/>
        <v>47107</v>
      </c>
      <c r="I3051" s="140">
        <f t="shared" si="1364"/>
        <v>47107</v>
      </c>
      <c r="J3051" s="141">
        <f t="shared" si="1376"/>
        <v>22</v>
      </c>
      <c r="K3051" s="141">
        <f t="shared" si="1360"/>
        <v>20</v>
      </c>
      <c r="L3051" s="8">
        <f t="shared" si="1377"/>
        <v>1.00508909</v>
      </c>
      <c r="M3051" s="142">
        <f t="shared" si="1365"/>
        <v>1.00559942</v>
      </c>
      <c r="N3051" s="142">
        <f t="shared" si="1366"/>
        <v>1.7372085165810198</v>
      </c>
      <c r="O3051" s="135">
        <f t="shared" si="1367"/>
        <v>1.74604932</v>
      </c>
      <c r="P3051" s="135">
        <f t="shared" si="1368"/>
        <v>156.07204476000001</v>
      </c>
      <c r="Q3051" s="190">
        <f t="shared" si="1381"/>
        <v>0</v>
      </c>
      <c r="R3051" s="191">
        <f t="shared" si="1378"/>
        <v>0</v>
      </c>
      <c r="S3051" s="135">
        <f t="shared" si="1369"/>
        <v>0</v>
      </c>
      <c r="T3051" s="145">
        <f t="shared" si="1379"/>
        <v>7.8600000000000003E-2</v>
      </c>
      <c r="U3051" s="143">
        <f t="shared" si="1370"/>
        <v>20</v>
      </c>
      <c r="V3051" s="143">
        <v>252</v>
      </c>
      <c r="W3051" s="142">
        <f t="shared" si="1371"/>
        <v>1.006023138</v>
      </c>
      <c r="X3051" s="135">
        <f t="shared" si="1372"/>
        <v>0.94004346000000005</v>
      </c>
      <c r="Y3051" s="135">
        <f t="shared" si="1373"/>
        <v>0</v>
      </c>
      <c r="Z3051" s="148" t="str">
        <f t="shared" si="1382"/>
        <v>A+J=</v>
      </c>
      <c r="AA3051" s="140">
        <f t="shared" si="1383"/>
        <v>47107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4"/>
      <c r="DX3051" s="1"/>
      <c r="DY3051" s="1"/>
      <c r="DZ3051" s="1"/>
      <c r="EA3051" s="1"/>
      <c r="EB3051" s="1"/>
      <c r="EC3051" s="1"/>
    </row>
    <row r="3052" spans="1:133" ht="15" x14ac:dyDescent="0.2">
      <c r="A3052" s="134">
        <f t="shared" si="1375"/>
        <v>47105</v>
      </c>
      <c r="B3052" s="135">
        <f t="shared" si="1361"/>
        <v>157.01208822000001</v>
      </c>
      <c r="C3052" s="220">
        <f t="shared" si="1374"/>
        <v>89.385816872690455</v>
      </c>
      <c r="D3052" s="136">
        <f t="shared" si="1362"/>
        <v>6997.15</v>
      </c>
      <c r="E3052" s="137">
        <f t="shared" si="1384"/>
        <v>7036.33</v>
      </c>
      <c r="F3052" s="138">
        <f t="shared" si="1385"/>
        <v>47046</v>
      </c>
      <c r="G3052" s="139">
        <f t="shared" si="1363"/>
        <v>5.5994226220676957E-3</v>
      </c>
      <c r="H3052" s="140">
        <f t="shared" si="1380"/>
        <v>47107</v>
      </c>
      <c r="I3052" s="140">
        <f t="shared" si="1364"/>
        <v>47107</v>
      </c>
      <c r="J3052" s="141">
        <f t="shared" si="1376"/>
        <v>22</v>
      </c>
      <c r="K3052" s="141">
        <f t="shared" si="1360"/>
        <v>20</v>
      </c>
      <c r="L3052" s="8">
        <f t="shared" si="1377"/>
        <v>1.00508909</v>
      </c>
      <c r="M3052" s="142">
        <f t="shared" si="1365"/>
        <v>1.00559942</v>
      </c>
      <c r="N3052" s="142">
        <f t="shared" si="1366"/>
        <v>1.7372085165810198</v>
      </c>
      <c r="O3052" s="135">
        <f t="shared" si="1367"/>
        <v>1.74604932</v>
      </c>
      <c r="P3052" s="135">
        <f t="shared" si="1368"/>
        <v>156.07204476000001</v>
      </c>
      <c r="Q3052" s="190">
        <f t="shared" si="1381"/>
        <v>0</v>
      </c>
      <c r="R3052" s="191">
        <f t="shared" si="1378"/>
        <v>0</v>
      </c>
      <c r="S3052" s="135">
        <f t="shared" si="1369"/>
        <v>0</v>
      </c>
      <c r="T3052" s="145">
        <f t="shared" si="1379"/>
        <v>7.8600000000000003E-2</v>
      </c>
      <c r="U3052" s="143">
        <f t="shared" si="1370"/>
        <v>20</v>
      </c>
      <c r="V3052" s="143">
        <v>252</v>
      </c>
      <c r="W3052" s="142">
        <f t="shared" si="1371"/>
        <v>1.006023138</v>
      </c>
      <c r="X3052" s="135">
        <f t="shared" si="1372"/>
        <v>0.94004346000000005</v>
      </c>
      <c r="Y3052" s="135">
        <f t="shared" si="1373"/>
        <v>0</v>
      </c>
      <c r="Z3052" s="148" t="str">
        <f t="shared" si="1382"/>
        <v>A+J=</v>
      </c>
      <c r="AA3052" s="140">
        <f t="shared" si="1383"/>
        <v>47107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4"/>
      <c r="DX3052" s="1"/>
      <c r="DY3052" s="1"/>
      <c r="DZ3052" s="1"/>
      <c r="EA3052" s="1"/>
      <c r="EB3052" s="1"/>
      <c r="EC3052" s="1"/>
    </row>
    <row r="3053" spans="1:133" ht="15" x14ac:dyDescent="0.2">
      <c r="A3053" s="134">
        <f t="shared" si="1375"/>
        <v>47106</v>
      </c>
      <c r="B3053" s="135">
        <f t="shared" si="1361"/>
        <v>157.099107</v>
      </c>
      <c r="C3053" s="220">
        <f t="shared" si="1374"/>
        <v>89.385816872690455</v>
      </c>
      <c r="D3053" s="136">
        <f t="shared" si="1362"/>
        <v>6997.15</v>
      </c>
      <c r="E3053" s="137">
        <f t="shared" si="1384"/>
        <v>7036.33</v>
      </c>
      <c r="F3053" s="138">
        <f t="shared" si="1385"/>
        <v>47046</v>
      </c>
      <c r="G3053" s="139">
        <f t="shared" si="1363"/>
        <v>5.5994226220676957E-3</v>
      </c>
      <c r="H3053" s="140">
        <f t="shared" si="1380"/>
        <v>47107</v>
      </c>
      <c r="I3053" s="140">
        <f t="shared" si="1364"/>
        <v>47107</v>
      </c>
      <c r="J3053" s="141">
        <f t="shared" si="1376"/>
        <v>22</v>
      </c>
      <c r="K3053" s="141">
        <f t="shared" si="1360"/>
        <v>21</v>
      </c>
      <c r="L3053" s="8">
        <f t="shared" si="1377"/>
        <v>1.00534422</v>
      </c>
      <c r="M3053" s="142">
        <f t="shared" si="1365"/>
        <v>1.00559942</v>
      </c>
      <c r="N3053" s="142">
        <f t="shared" si="1366"/>
        <v>1.7372085165810198</v>
      </c>
      <c r="O3053" s="135">
        <f t="shared" si="1367"/>
        <v>1.74649254</v>
      </c>
      <c r="P3053" s="135">
        <f t="shared" si="1368"/>
        <v>156.11166234000001</v>
      </c>
      <c r="Q3053" s="190">
        <f t="shared" si="1381"/>
        <v>0</v>
      </c>
      <c r="R3053" s="191">
        <f t="shared" si="1378"/>
        <v>0</v>
      </c>
      <c r="S3053" s="135">
        <f t="shared" si="1369"/>
        <v>0</v>
      </c>
      <c r="T3053" s="145">
        <f t="shared" si="1379"/>
        <v>7.8600000000000003E-2</v>
      </c>
      <c r="U3053" s="143">
        <f t="shared" si="1370"/>
        <v>21</v>
      </c>
      <c r="V3053" s="143">
        <v>252</v>
      </c>
      <c r="W3053" s="142">
        <f t="shared" si="1371"/>
        <v>1.0063252460000001</v>
      </c>
      <c r="X3053" s="135">
        <f t="shared" si="1372"/>
        <v>0.98744465999999997</v>
      </c>
      <c r="Y3053" s="135">
        <f t="shared" si="1373"/>
        <v>0</v>
      </c>
      <c r="Z3053" s="148" t="str">
        <f t="shared" si="1382"/>
        <v>A+J=</v>
      </c>
      <c r="AA3053" s="140">
        <f t="shared" si="1383"/>
        <v>47107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4"/>
      <c r="DX3053" s="1"/>
      <c r="DY3053" s="1"/>
      <c r="DZ3053" s="1"/>
      <c r="EA3053" s="1"/>
      <c r="EB3053" s="1"/>
      <c r="EC3053" s="1"/>
    </row>
    <row r="3054" spans="1:133" ht="15" x14ac:dyDescent="0.2">
      <c r="A3054" s="134">
        <f t="shared" si="1375"/>
        <v>47107</v>
      </c>
      <c r="B3054" s="135">
        <f t="shared" si="1361"/>
        <v>157.18617368</v>
      </c>
      <c r="C3054" s="220">
        <f t="shared" si="1374"/>
        <v>89.385816872690455</v>
      </c>
      <c r="D3054" s="136">
        <f t="shared" si="1362"/>
        <v>6997.15</v>
      </c>
      <c r="E3054" s="137">
        <f t="shared" si="1384"/>
        <v>7036.33</v>
      </c>
      <c r="F3054" s="138">
        <f t="shared" si="1385"/>
        <v>47046</v>
      </c>
      <c r="G3054" s="139">
        <f t="shared" si="1363"/>
        <v>5.5994226220676957E-3</v>
      </c>
      <c r="H3054" s="140">
        <f t="shared" si="1380"/>
        <v>47140</v>
      </c>
      <c r="I3054" s="140">
        <f t="shared" si="1364"/>
        <v>47107</v>
      </c>
      <c r="J3054" s="141">
        <f t="shared" si="1376"/>
        <v>22</v>
      </c>
      <c r="K3054" s="141">
        <f t="shared" ref="K3054:K3117" si="1386">(J3054-(NETWORKDAYS(A3054,I3054,AD$148:AD$502)-1))</f>
        <v>22</v>
      </c>
      <c r="L3054" s="8">
        <f t="shared" si="1377"/>
        <v>1.00559942</v>
      </c>
      <c r="M3054" s="142">
        <f t="shared" si="1365"/>
        <v>1.00559942</v>
      </c>
      <c r="N3054" s="142">
        <f t="shared" si="1366"/>
        <v>1.7372085165810198</v>
      </c>
      <c r="O3054" s="135">
        <f t="shared" si="1367"/>
        <v>1.7469358699999999</v>
      </c>
      <c r="P3054" s="135">
        <f t="shared" si="1368"/>
        <v>156.15128976</v>
      </c>
      <c r="Q3054" s="190">
        <f t="shared" si="1381"/>
        <v>100</v>
      </c>
      <c r="R3054" s="191">
        <f t="shared" si="1378"/>
        <v>0.14103946993807639</v>
      </c>
      <c r="S3054" s="135">
        <f t="shared" si="1369"/>
        <v>22.023495130000001</v>
      </c>
      <c r="T3054" s="145">
        <f t="shared" si="1379"/>
        <v>7.8600000000000003E-2</v>
      </c>
      <c r="U3054" s="143">
        <f t="shared" si="1370"/>
        <v>22</v>
      </c>
      <c r="V3054" s="143">
        <v>252</v>
      </c>
      <c r="W3054" s="142">
        <f t="shared" si="1371"/>
        <v>1.006627444</v>
      </c>
      <c r="X3054" s="135">
        <f t="shared" si="1372"/>
        <v>1.03488392</v>
      </c>
      <c r="Y3054" s="135">
        <f t="shared" si="1373"/>
        <v>23.058379049999999</v>
      </c>
      <c r="Z3054" s="148" t="str">
        <f t="shared" si="1382"/>
        <v>A+J=</v>
      </c>
      <c r="AA3054" s="140">
        <f t="shared" si="1383"/>
        <v>47107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4"/>
      <c r="DX3054" s="1"/>
      <c r="DY3054" s="1"/>
      <c r="DZ3054" s="1"/>
      <c r="EA3054" s="1"/>
      <c r="EB3054" s="1"/>
      <c r="EC3054" s="1"/>
    </row>
    <row r="3055" spans="1:133" ht="15" x14ac:dyDescent="0.2">
      <c r="A3055" s="134">
        <f t="shared" si="1375"/>
        <v>47108</v>
      </c>
      <c r="B3055" s="135">
        <f t="shared" si="1361"/>
        <v>134.20375218000001</v>
      </c>
      <c r="C3055" s="220">
        <f t="shared" si="1374"/>
        <v>76.778888645840311</v>
      </c>
      <c r="D3055" s="136">
        <f t="shared" si="1362"/>
        <v>6997.15</v>
      </c>
      <c r="E3055" s="137">
        <f t="shared" si="1384"/>
        <v>7036.33</v>
      </c>
      <c r="F3055" s="138">
        <f t="shared" si="1385"/>
        <v>47077</v>
      </c>
      <c r="G3055" s="139">
        <f t="shared" si="1363"/>
        <v>5.5994226220676957E-3</v>
      </c>
      <c r="H3055" s="140">
        <f t="shared" si="1380"/>
        <v>47140</v>
      </c>
      <c r="I3055" s="140">
        <f t="shared" si="1364"/>
        <v>47140</v>
      </c>
      <c r="J3055" s="141">
        <f t="shared" si="1376"/>
        <v>21</v>
      </c>
      <c r="K3055" s="141">
        <f t="shared" si="1386"/>
        <v>1</v>
      </c>
      <c r="L3055" s="8">
        <f t="shared" si="1377"/>
        <v>1.0002659300000001</v>
      </c>
      <c r="M3055" s="142">
        <f t="shared" si="1365"/>
        <v>1.00559942</v>
      </c>
      <c r="N3055" s="142">
        <f t="shared" si="1366"/>
        <v>1.7469358766929339</v>
      </c>
      <c r="O3055" s="135">
        <f t="shared" si="1367"/>
        <v>1.7474004299999999</v>
      </c>
      <c r="P3055" s="135">
        <f t="shared" si="1368"/>
        <v>134.16346303</v>
      </c>
      <c r="Q3055" s="190">
        <f t="shared" si="1381"/>
        <v>0</v>
      </c>
      <c r="R3055" s="191">
        <f t="shared" si="1378"/>
        <v>0</v>
      </c>
      <c r="S3055" s="135">
        <f t="shared" si="1369"/>
        <v>0</v>
      </c>
      <c r="T3055" s="145">
        <f t="shared" si="1379"/>
        <v>7.8600000000000003E-2</v>
      </c>
      <c r="U3055" s="143">
        <f t="shared" si="1370"/>
        <v>1</v>
      </c>
      <c r="V3055" s="143">
        <v>252</v>
      </c>
      <c r="W3055" s="142">
        <f t="shared" si="1371"/>
        <v>1.0003002990000001</v>
      </c>
      <c r="X3055" s="135">
        <f t="shared" si="1372"/>
        <v>4.0289150000000003E-2</v>
      </c>
      <c r="Y3055" s="135">
        <f t="shared" si="1373"/>
        <v>0</v>
      </c>
      <c r="Z3055" s="148" t="str">
        <f t="shared" si="1382"/>
        <v>A+J=</v>
      </c>
      <c r="AA3055" s="140">
        <f t="shared" si="1383"/>
        <v>47140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4"/>
      <c r="DX3055" s="1"/>
      <c r="DY3055" s="1"/>
      <c r="DZ3055" s="1"/>
      <c r="EA3055" s="1"/>
      <c r="EB3055" s="1"/>
      <c r="EC3055" s="1"/>
    </row>
    <row r="3056" spans="1:133" ht="15" x14ac:dyDescent="0.2">
      <c r="A3056" s="134">
        <f t="shared" si="1375"/>
        <v>47109</v>
      </c>
      <c r="B3056" s="135">
        <f t="shared" si="1361"/>
        <v>134.27975308000001</v>
      </c>
      <c r="C3056" s="220">
        <f t="shared" si="1374"/>
        <v>76.778888645840311</v>
      </c>
      <c r="D3056" s="136">
        <f t="shared" si="1362"/>
        <v>6997.15</v>
      </c>
      <c r="E3056" s="137">
        <f t="shared" si="1384"/>
        <v>7036.33</v>
      </c>
      <c r="F3056" s="138">
        <f t="shared" si="1385"/>
        <v>47077</v>
      </c>
      <c r="G3056" s="139">
        <f t="shared" si="1363"/>
        <v>5.5994226220676957E-3</v>
      </c>
      <c r="H3056" s="140">
        <f t="shared" si="1380"/>
        <v>47140</v>
      </c>
      <c r="I3056" s="140">
        <f t="shared" si="1364"/>
        <v>47140</v>
      </c>
      <c r="J3056" s="141">
        <f t="shared" si="1376"/>
        <v>21</v>
      </c>
      <c r="K3056" s="141">
        <f t="shared" si="1386"/>
        <v>2</v>
      </c>
      <c r="L3056" s="8">
        <f t="shared" si="1377"/>
        <v>1.00053193</v>
      </c>
      <c r="M3056" s="142">
        <f t="shared" si="1365"/>
        <v>1.00559942</v>
      </c>
      <c r="N3056" s="142">
        <f t="shared" si="1366"/>
        <v>1.7469358766929339</v>
      </c>
      <c r="O3056" s="135">
        <f t="shared" si="1367"/>
        <v>1.7478651199999999</v>
      </c>
      <c r="P3056" s="135">
        <f t="shared" si="1368"/>
        <v>134.19914141000001</v>
      </c>
      <c r="Q3056" s="190">
        <f t="shared" si="1381"/>
        <v>0</v>
      </c>
      <c r="R3056" s="191">
        <f t="shared" si="1378"/>
        <v>0</v>
      </c>
      <c r="S3056" s="135">
        <f t="shared" si="1369"/>
        <v>0</v>
      </c>
      <c r="T3056" s="145">
        <f t="shared" si="1379"/>
        <v>7.8600000000000003E-2</v>
      </c>
      <c r="U3056" s="143">
        <f t="shared" si="1370"/>
        <v>2</v>
      </c>
      <c r="V3056" s="143">
        <v>252</v>
      </c>
      <c r="W3056" s="142">
        <f t="shared" si="1371"/>
        <v>1.0006006869999999</v>
      </c>
      <c r="X3056" s="135">
        <f t="shared" si="1372"/>
        <v>8.0611669999999996E-2</v>
      </c>
      <c r="Y3056" s="135">
        <f t="shared" si="1373"/>
        <v>0</v>
      </c>
      <c r="Z3056" s="148" t="str">
        <f t="shared" si="1382"/>
        <v>A+J=</v>
      </c>
      <c r="AA3056" s="140">
        <f t="shared" si="1383"/>
        <v>47140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4"/>
      <c r="DX3056" s="1"/>
      <c r="DY3056" s="1"/>
      <c r="DZ3056" s="1"/>
      <c r="EA3056" s="1"/>
      <c r="EB3056" s="1"/>
      <c r="EC3056" s="1"/>
    </row>
    <row r="3057" spans="1:133" ht="15" x14ac:dyDescent="0.2">
      <c r="A3057" s="134">
        <f t="shared" si="1375"/>
        <v>47110</v>
      </c>
      <c r="B3057" s="135">
        <f t="shared" si="1361"/>
        <v>134.35579687000001</v>
      </c>
      <c r="C3057" s="220">
        <f t="shared" si="1374"/>
        <v>76.778888645840311</v>
      </c>
      <c r="D3057" s="136">
        <f t="shared" si="1362"/>
        <v>6997.15</v>
      </c>
      <c r="E3057" s="137">
        <f t="shared" si="1384"/>
        <v>7036.33</v>
      </c>
      <c r="F3057" s="138">
        <f t="shared" si="1385"/>
        <v>47077</v>
      </c>
      <c r="G3057" s="139">
        <f t="shared" si="1363"/>
        <v>5.5994226220676957E-3</v>
      </c>
      <c r="H3057" s="140">
        <f t="shared" si="1380"/>
        <v>47140</v>
      </c>
      <c r="I3057" s="140">
        <f t="shared" si="1364"/>
        <v>47140</v>
      </c>
      <c r="J3057" s="141">
        <f t="shared" si="1376"/>
        <v>21</v>
      </c>
      <c r="K3057" s="141">
        <f t="shared" si="1386"/>
        <v>3</v>
      </c>
      <c r="L3057" s="8">
        <f t="shared" si="1377"/>
        <v>1.0007980000000001</v>
      </c>
      <c r="M3057" s="142">
        <f t="shared" si="1365"/>
        <v>1.00559942</v>
      </c>
      <c r="N3057" s="142">
        <f t="shared" si="1366"/>
        <v>1.7469358766929339</v>
      </c>
      <c r="O3057" s="135">
        <f t="shared" si="1367"/>
        <v>1.7483299299999999</v>
      </c>
      <c r="P3057" s="135">
        <f t="shared" si="1368"/>
        <v>134.23482901</v>
      </c>
      <c r="Q3057" s="190">
        <f t="shared" si="1381"/>
        <v>0</v>
      </c>
      <c r="R3057" s="191">
        <f t="shared" si="1378"/>
        <v>0</v>
      </c>
      <c r="S3057" s="135">
        <f t="shared" si="1369"/>
        <v>0</v>
      </c>
      <c r="T3057" s="145">
        <f t="shared" si="1379"/>
        <v>7.8600000000000003E-2</v>
      </c>
      <c r="U3057" s="143">
        <f t="shared" si="1370"/>
        <v>3</v>
      </c>
      <c r="V3057" s="143">
        <v>252</v>
      </c>
      <c r="W3057" s="142">
        <f t="shared" si="1371"/>
        <v>1.000901166</v>
      </c>
      <c r="X3057" s="135">
        <f t="shared" si="1372"/>
        <v>0.12096786</v>
      </c>
      <c r="Y3057" s="135">
        <f t="shared" si="1373"/>
        <v>0</v>
      </c>
      <c r="Z3057" s="148" t="str">
        <f t="shared" si="1382"/>
        <v>A+J=</v>
      </c>
      <c r="AA3057" s="140">
        <f t="shared" si="1383"/>
        <v>47140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4"/>
      <c r="DX3057" s="1"/>
      <c r="DY3057" s="1"/>
      <c r="DZ3057" s="1"/>
      <c r="EA3057" s="1"/>
      <c r="EB3057" s="1"/>
      <c r="EC3057" s="1"/>
    </row>
    <row r="3058" spans="1:133" ht="15" x14ac:dyDescent="0.2">
      <c r="A3058" s="134">
        <f t="shared" si="1375"/>
        <v>47111</v>
      </c>
      <c r="B3058" s="135">
        <f t="shared" si="1361"/>
        <v>134.35579687000001</v>
      </c>
      <c r="C3058" s="220">
        <f t="shared" si="1374"/>
        <v>76.778888645840311</v>
      </c>
      <c r="D3058" s="136">
        <f t="shared" si="1362"/>
        <v>6997.15</v>
      </c>
      <c r="E3058" s="137">
        <f t="shared" si="1384"/>
        <v>7036.33</v>
      </c>
      <c r="F3058" s="138">
        <f t="shared" si="1385"/>
        <v>47077</v>
      </c>
      <c r="G3058" s="139">
        <f t="shared" si="1363"/>
        <v>5.5994226220676957E-3</v>
      </c>
      <c r="H3058" s="140">
        <f t="shared" si="1380"/>
        <v>47140</v>
      </c>
      <c r="I3058" s="140">
        <f t="shared" si="1364"/>
        <v>47140</v>
      </c>
      <c r="J3058" s="141">
        <f t="shared" si="1376"/>
        <v>21</v>
      </c>
      <c r="K3058" s="141">
        <f t="shared" si="1386"/>
        <v>3</v>
      </c>
      <c r="L3058" s="8">
        <f t="shared" si="1377"/>
        <v>1.0007980000000001</v>
      </c>
      <c r="M3058" s="142">
        <f t="shared" si="1365"/>
        <v>1.00559942</v>
      </c>
      <c r="N3058" s="142">
        <f t="shared" si="1366"/>
        <v>1.7469358766929339</v>
      </c>
      <c r="O3058" s="135">
        <f t="shared" si="1367"/>
        <v>1.7483299299999999</v>
      </c>
      <c r="P3058" s="135">
        <f t="shared" si="1368"/>
        <v>134.23482901</v>
      </c>
      <c r="Q3058" s="190">
        <f t="shared" si="1381"/>
        <v>0</v>
      </c>
      <c r="R3058" s="191">
        <f t="shared" si="1378"/>
        <v>0</v>
      </c>
      <c r="S3058" s="135">
        <f t="shared" si="1369"/>
        <v>0</v>
      </c>
      <c r="T3058" s="145">
        <f t="shared" si="1379"/>
        <v>7.8600000000000003E-2</v>
      </c>
      <c r="U3058" s="143">
        <f t="shared" si="1370"/>
        <v>3</v>
      </c>
      <c r="V3058" s="143">
        <v>252</v>
      </c>
      <c r="W3058" s="142">
        <f t="shared" si="1371"/>
        <v>1.000901166</v>
      </c>
      <c r="X3058" s="135">
        <f t="shared" si="1372"/>
        <v>0.12096786</v>
      </c>
      <c r="Y3058" s="135">
        <f t="shared" si="1373"/>
        <v>0</v>
      </c>
      <c r="Z3058" s="148" t="str">
        <f t="shared" si="1382"/>
        <v>A+J=</v>
      </c>
      <c r="AA3058" s="140">
        <f t="shared" si="1383"/>
        <v>47140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4"/>
      <c r="DX3058" s="1"/>
      <c r="DY3058" s="1"/>
      <c r="DZ3058" s="1"/>
      <c r="EA3058" s="1"/>
      <c r="EB3058" s="1"/>
      <c r="EC3058" s="1"/>
    </row>
    <row r="3059" spans="1:133" ht="15" x14ac:dyDescent="0.2">
      <c r="A3059" s="134">
        <f t="shared" si="1375"/>
        <v>47112</v>
      </c>
      <c r="B3059" s="135">
        <f t="shared" si="1361"/>
        <v>134.35579687000001</v>
      </c>
      <c r="C3059" s="220">
        <f t="shared" si="1374"/>
        <v>76.778888645840311</v>
      </c>
      <c r="D3059" s="136">
        <f t="shared" si="1362"/>
        <v>6997.15</v>
      </c>
      <c r="E3059" s="137">
        <f t="shared" si="1384"/>
        <v>7036.33</v>
      </c>
      <c r="F3059" s="138">
        <f t="shared" si="1385"/>
        <v>47077</v>
      </c>
      <c r="G3059" s="139">
        <f t="shared" si="1363"/>
        <v>5.5994226220676957E-3</v>
      </c>
      <c r="H3059" s="140">
        <f t="shared" si="1380"/>
        <v>47140</v>
      </c>
      <c r="I3059" s="140">
        <f t="shared" si="1364"/>
        <v>47140</v>
      </c>
      <c r="J3059" s="141">
        <f t="shared" si="1376"/>
        <v>21</v>
      </c>
      <c r="K3059" s="141">
        <f t="shared" si="1386"/>
        <v>3</v>
      </c>
      <c r="L3059" s="8">
        <f t="shared" si="1377"/>
        <v>1.0007980000000001</v>
      </c>
      <c r="M3059" s="142">
        <f t="shared" si="1365"/>
        <v>1.00559942</v>
      </c>
      <c r="N3059" s="142">
        <f t="shared" si="1366"/>
        <v>1.7469358766929339</v>
      </c>
      <c r="O3059" s="135">
        <f t="shared" si="1367"/>
        <v>1.7483299299999999</v>
      </c>
      <c r="P3059" s="135">
        <f t="shared" si="1368"/>
        <v>134.23482901</v>
      </c>
      <c r="Q3059" s="190">
        <f t="shared" si="1381"/>
        <v>0</v>
      </c>
      <c r="R3059" s="191">
        <f t="shared" si="1378"/>
        <v>0</v>
      </c>
      <c r="S3059" s="135">
        <f t="shared" si="1369"/>
        <v>0</v>
      </c>
      <c r="T3059" s="145">
        <f t="shared" si="1379"/>
        <v>7.8600000000000003E-2</v>
      </c>
      <c r="U3059" s="143">
        <f t="shared" si="1370"/>
        <v>3</v>
      </c>
      <c r="V3059" s="143">
        <v>252</v>
      </c>
      <c r="W3059" s="142">
        <f t="shared" si="1371"/>
        <v>1.000901166</v>
      </c>
      <c r="X3059" s="135">
        <f t="shared" si="1372"/>
        <v>0.12096786</v>
      </c>
      <c r="Y3059" s="135">
        <f t="shared" si="1373"/>
        <v>0</v>
      </c>
      <c r="Z3059" s="148" t="str">
        <f t="shared" si="1382"/>
        <v>A+J=</v>
      </c>
      <c r="AA3059" s="140">
        <f t="shared" si="1383"/>
        <v>47140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4"/>
      <c r="DX3059" s="1"/>
      <c r="DY3059" s="1"/>
      <c r="DZ3059" s="1"/>
      <c r="EA3059" s="1"/>
      <c r="EB3059" s="1"/>
      <c r="EC3059" s="1"/>
    </row>
    <row r="3060" spans="1:133" ht="15" x14ac:dyDescent="0.2">
      <c r="A3060" s="134">
        <f t="shared" si="1375"/>
        <v>47113</v>
      </c>
      <c r="B3060" s="135">
        <f t="shared" si="1361"/>
        <v>134.35579687000001</v>
      </c>
      <c r="C3060" s="220">
        <f t="shared" si="1374"/>
        <v>76.778888645840311</v>
      </c>
      <c r="D3060" s="136">
        <f t="shared" si="1362"/>
        <v>6997.15</v>
      </c>
      <c r="E3060" s="137">
        <f t="shared" si="1384"/>
        <v>7036.33</v>
      </c>
      <c r="F3060" s="138">
        <f t="shared" si="1385"/>
        <v>47077</v>
      </c>
      <c r="G3060" s="139">
        <f t="shared" si="1363"/>
        <v>5.5994226220676957E-3</v>
      </c>
      <c r="H3060" s="140">
        <f t="shared" si="1380"/>
        <v>47140</v>
      </c>
      <c r="I3060" s="140">
        <f t="shared" si="1364"/>
        <v>47140</v>
      </c>
      <c r="J3060" s="141">
        <f t="shared" si="1376"/>
        <v>21</v>
      </c>
      <c r="K3060" s="141">
        <f t="shared" si="1386"/>
        <v>3</v>
      </c>
      <c r="L3060" s="8">
        <f t="shared" si="1377"/>
        <v>1.0007980000000001</v>
      </c>
      <c r="M3060" s="142">
        <f t="shared" si="1365"/>
        <v>1.00559942</v>
      </c>
      <c r="N3060" s="142">
        <f t="shared" si="1366"/>
        <v>1.7469358766929339</v>
      </c>
      <c r="O3060" s="135">
        <f t="shared" si="1367"/>
        <v>1.7483299299999999</v>
      </c>
      <c r="P3060" s="135">
        <f t="shared" si="1368"/>
        <v>134.23482901</v>
      </c>
      <c r="Q3060" s="190">
        <f t="shared" si="1381"/>
        <v>0</v>
      </c>
      <c r="R3060" s="191">
        <f t="shared" si="1378"/>
        <v>0</v>
      </c>
      <c r="S3060" s="135">
        <f t="shared" si="1369"/>
        <v>0</v>
      </c>
      <c r="T3060" s="145">
        <f t="shared" si="1379"/>
        <v>7.8600000000000003E-2</v>
      </c>
      <c r="U3060" s="143">
        <f t="shared" si="1370"/>
        <v>3</v>
      </c>
      <c r="V3060" s="143">
        <v>252</v>
      </c>
      <c r="W3060" s="142">
        <f t="shared" si="1371"/>
        <v>1.000901166</v>
      </c>
      <c r="X3060" s="135">
        <f t="shared" si="1372"/>
        <v>0.12096786</v>
      </c>
      <c r="Y3060" s="135">
        <f t="shared" si="1373"/>
        <v>0</v>
      </c>
      <c r="Z3060" s="148" t="str">
        <f t="shared" si="1382"/>
        <v>A+J=</v>
      </c>
      <c r="AA3060" s="140">
        <f t="shared" si="1383"/>
        <v>47140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4"/>
      <c r="DX3060" s="1"/>
      <c r="DY3060" s="1"/>
      <c r="DZ3060" s="1"/>
      <c r="EA3060" s="1"/>
      <c r="EB3060" s="1"/>
      <c r="EC3060" s="1"/>
    </row>
    <row r="3061" spans="1:133" ht="15" x14ac:dyDescent="0.2">
      <c r="A3061" s="134">
        <f t="shared" si="1375"/>
        <v>47114</v>
      </c>
      <c r="B3061" s="135">
        <f t="shared" si="1361"/>
        <v>134.43188354</v>
      </c>
      <c r="C3061" s="220">
        <f t="shared" si="1374"/>
        <v>76.778888645840311</v>
      </c>
      <c r="D3061" s="136">
        <f t="shared" si="1362"/>
        <v>6997.15</v>
      </c>
      <c r="E3061" s="137">
        <f t="shared" si="1384"/>
        <v>7036.33</v>
      </c>
      <c r="F3061" s="138">
        <f t="shared" si="1385"/>
        <v>47077</v>
      </c>
      <c r="G3061" s="139">
        <f t="shared" si="1363"/>
        <v>5.5994226220676957E-3</v>
      </c>
      <c r="H3061" s="140">
        <f t="shared" si="1380"/>
        <v>47140</v>
      </c>
      <c r="I3061" s="140">
        <f t="shared" si="1364"/>
        <v>47140</v>
      </c>
      <c r="J3061" s="141">
        <f t="shared" si="1376"/>
        <v>21</v>
      </c>
      <c r="K3061" s="141">
        <f t="shared" si="1386"/>
        <v>4</v>
      </c>
      <c r="L3061" s="8">
        <f t="shared" si="1377"/>
        <v>1.00106414</v>
      </c>
      <c r="M3061" s="142">
        <f t="shared" si="1365"/>
        <v>1.00559942</v>
      </c>
      <c r="N3061" s="142">
        <f t="shared" si="1366"/>
        <v>1.7469358766929339</v>
      </c>
      <c r="O3061" s="135">
        <f t="shared" si="1367"/>
        <v>1.7487948600000001</v>
      </c>
      <c r="P3061" s="135">
        <f t="shared" si="1368"/>
        <v>134.27052581999999</v>
      </c>
      <c r="Q3061" s="190">
        <f t="shared" si="1381"/>
        <v>0</v>
      </c>
      <c r="R3061" s="191">
        <f t="shared" si="1378"/>
        <v>0</v>
      </c>
      <c r="S3061" s="135">
        <f t="shared" si="1369"/>
        <v>0</v>
      </c>
      <c r="T3061" s="145">
        <f t="shared" si="1379"/>
        <v>7.8600000000000003E-2</v>
      </c>
      <c r="U3061" s="143">
        <f t="shared" si="1370"/>
        <v>4</v>
      </c>
      <c r="V3061" s="143">
        <v>252</v>
      </c>
      <c r="W3061" s="142">
        <f t="shared" si="1371"/>
        <v>1.0012017360000001</v>
      </c>
      <c r="X3061" s="135">
        <f t="shared" si="1372"/>
        <v>0.16135772000000001</v>
      </c>
      <c r="Y3061" s="135">
        <f t="shared" si="1373"/>
        <v>0</v>
      </c>
      <c r="Z3061" s="148" t="str">
        <f t="shared" si="1382"/>
        <v>A+J=</v>
      </c>
      <c r="AA3061" s="140">
        <f t="shared" si="1383"/>
        <v>47140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4"/>
      <c r="DX3061" s="1"/>
      <c r="DY3061" s="1"/>
      <c r="DZ3061" s="1"/>
      <c r="EA3061" s="1"/>
      <c r="EB3061" s="1"/>
      <c r="EC3061" s="1"/>
    </row>
    <row r="3062" spans="1:133" ht="15" x14ac:dyDescent="0.2">
      <c r="A3062" s="134">
        <f t="shared" si="1375"/>
        <v>47115</v>
      </c>
      <c r="B3062" s="135">
        <f t="shared" si="1361"/>
        <v>134.50801437999999</v>
      </c>
      <c r="C3062" s="220">
        <f t="shared" si="1374"/>
        <v>76.778888645840311</v>
      </c>
      <c r="D3062" s="136">
        <f t="shared" si="1362"/>
        <v>6997.15</v>
      </c>
      <c r="E3062" s="137">
        <f t="shared" si="1384"/>
        <v>7036.33</v>
      </c>
      <c r="F3062" s="138">
        <f t="shared" si="1385"/>
        <v>47077</v>
      </c>
      <c r="G3062" s="139">
        <f t="shared" si="1363"/>
        <v>5.5994226220676957E-3</v>
      </c>
      <c r="H3062" s="140">
        <f t="shared" si="1380"/>
        <v>47140</v>
      </c>
      <c r="I3062" s="140">
        <f t="shared" si="1364"/>
        <v>47140</v>
      </c>
      <c r="J3062" s="141">
        <f t="shared" si="1376"/>
        <v>21</v>
      </c>
      <c r="K3062" s="141">
        <f t="shared" si="1386"/>
        <v>5</v>
      </c>
      <c r="L3062" s="8">
        <f t="shared" si="1377"/>
        <v>1.0013303600000001</v>
      </c>
      <c r="M3062" s="142">
        <f t="shared" si="1365"/>
        <v>1.00559942</v>
      </c>
      <c r="N3062" s="142">
        <f t="shared" si="1366"/>
        <v>1.7469358766929339</v>
      </c>
      <c r="O3062" s="135">
        <f t="shared" si="1367"/>
        <v>1.74925993</v>
      </c>
      <c r="P3062" s="135">
        <f t="shared" si="1368"/>
        <v>134.30623337</v>
      </c>
      <c r="Q3062" s="190">
        <f t="shared" si="1381"/>
        <v>0</v>
      </c>
      <c r="R3062" s="191">
        <f t="shared" si="1378"/>
        <v>0</v>
      </c>
      <c r="S3062" s="135">
        <f t="shared" si="1369"/>
        <v>0</v>
      </c>
      <c r="T3062" s="145">
        <f t="shared" si="1379"/>
        <v>7.8600000000000003E-2</v>
      </c>
      <c r="U3062" s="143">
        <f t="shared" si="1370"/>
        <v>5</v>
      </c>
      <c r="V3062" s="143">
        <v>252</v>
      </c>
      <c r="W3062" s="142">
        <f t="shared" si="1371"/>
        <v>1.0015023949999999</v>
      </c>
      <c r="X3062" s="135">
        <f t="shared" si="1372"/>
        <v>0.20178101000000001</v>
      </c>
      <c r="Y3062" s="135">
        <f t="shared" si="1373"/>
        <v>0</v>
      </c>
      <c r="Z3062" s="148" t="str">
        <f t="shared" si="1382"/>
        <v>A+J=</v>
      </c>
      <c r="AA3062" s="140">
        <f t="shared" si="1383"/>
        <v>47140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4"/>
      <c r="DX3062" s="1"/>
      <c r="DY3062" s="1"/>
      <c r="DZ3062" s="1"/>
      <c r="EA3062" s="1"/>
      <c r="EB3062" s="1"/>
      <c r="EC3062" s="1"/>
    </row>
    <row r="3063" spans="1:133" ht="15" x14ac:dyDescent="0.2">
      <c r="A3063" s="134">
        <f t="shared" si="1375"/>
        <v>47116</v>
      </c>
      <c r="B3063" s="135">
        <f t="shared" si="1361"/>
        <v>134.58418662</v>
      </c>
      <c r="C3063" s="220">
        <f t="shared" si="1374"/>
        <v>76.778888645840311</v>
      </c>
      <c r="D3063" s="136">
        <f t="shared" si="1362"/>
        <v>6997.15</v>
      </c>
      <c r="E3063" s="137">
        <f t="shared" si="1384"/>
        <v>7036.33</v>
      </c>
      <c r="F3063" s="138">
        <f t="shared" si="1385"/>
        <v>47077</v>
      </c>
      <c r="G3063" s="139">
        <f t="shared" si="1363"/>
        <v>5.5994226220676957E-3</v>
      </c>
      <c r="H3063" s="140">
        <f t="shared" si="1380"/>
        <v>47140</v>
      </c>
      <c r="I3063" s="140">
        <f t="shared" si="1364"/>
        <v>47140</v>
      </c>
      <c r="J3063" s="141">
        <f t="shared" si="1376"/>
        <v>21</v>
      </c>
      <c r="K3063" s="141">
        <f t="shared" si="1386"/>
        <v>6</v>
      </c>
      <c r="L3063" s="8">
        <f t="shared" si="1377"/>
        <v>1.00159664</v>
      </c>
      <c r="M3063" s="142">
        <f t="shared" si="1365"/>
        <v>1.00559942</v>
      </c>
      <c r="N3063" s="142">
        <f t="shared" si="1366"/>
        <v>1.7469358766929339</v>
      </c>
      <c r="O3063" s="135">
        <f t="shared" si="1367"/>
        <v>1.7497251</v>
      </c>
      <c r="P3063" s="135">
        <f t="shared" si="1368"/>
        <v>134.34194861</v>
      </c>
      <c r="Q3063" s="190">
        <f t="shared" si="1381"/>
        <v>0</v>
      </c>
      <c r="R3063" s="191">
        <f t="shared" si="1378"/>
        <v>0</v>
      </c>
      <c r="S3063" s="135">
        <f t="shared" si="1369"/>
        <v>0</v>
      </c>
      <c r="T3063" s="145">
        <f t="shared" si="1379"/>
        <v>7.8600000000000003E-2</v>
      </c>
      <c r="U3063" s="143">
        <f t="shared" si="1370"/>
        <v>6</v>
      </c>
      <c r="V3063" s="143">
        <v>252</v>
      </c>
      <c r="W3063" s="142">
        <f t="shared" si="1371"/>
        <v>1.001803145</v>
      </c>
      <c r="X3063" s="135">
        <f t="shared" si="1372"/>
        <v>0.24223801</v>
      </c>
      <c r="Y3063" s="135">
        <f t="shared" si="1373"/>
        <v>0</v>
      </c>
      <c r="Z3063" s="148" t="str">
        <f t="shared" si="1382"/>
        <v>A+J=</v>
      </c>
      <c r="AA3063" s="140">
        <f t="shared" si="1383"/>
        <v>47140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4"/>
      <c r="DX3063" s="1"/>
      <c r="DY3063" s="1"/>
      <c r="DZ3063" s="1"/>
      <c r="EA3063" s="1"/>
      <c r="EB3063" s="1"/>
      <c r="EC3063" s="1"/>
    </row>
    <row r="3064" spans="1:133" ht="15" x14ac:dyDescent="0.2">
      <c r="A3064" s="134">
        <f t="shared" si="1375"/>
        <v>47117</v>
      </c>
      <c r="B3064" s="135">
        <f t="shared" si="1361"/>
        <v>134.66040319999999</v>
      </c>
      <c r="C3064" s="220">
        <f t="shared" si="1374"/>
        <v>76.778888645840311</v>
      </c>
      <c r="D3064" s="136">
        <f t="shared" si="1362"/>
        <v>6997.15</v>
      </c>
      <c r="E3064" s="137">
        <f t="shared" si="1384"/>
        <v>7036.33</v>
      </c>
      <c r="F3064" s="138">
        <f t="shared" si="1385"/>
        <v>47077</v>
      </c>
      <c r="G3064" s="139">
        <f t="shared" si="1363"/>
        <v>5.5994226220676957E-3</v>
      </c>
      <c r="H3064" s="140">
        <f t="shared" si="1380"/>
        <v>47140</v>
      </c>
      <c r="I3064" s="140">
        <f t="shared" si="1364"/>
        <v>47140</v>
      </c>
      <c r="J3064" s="141">
        <f t="shared" si="1376"/>
        <v>21</v>
      </c>
      <c r="K3064" s="141">
        <f t="shared" si="1386"/>
        <v>7</v>
      </c>
      <c r="L3064" s="8">
        <f t="shared" si="1377"/>
        <v>1.0018629999999999</v>
      </c>
      <c r="M3064" s="142">
        <f t="shared" si="1365"/>
        <v>1.00559942</v>
      </c>
      <c r="N3064" s="142">
        <f t="shared" si="1366"/>
        <v>1.7469358766929339</v>
      </c>
      <c r="O3064" s="135">
        <f t="shared" si="1367"/>
        <v>1.7501904100000001</v>
      </c>
      <c r="P3064" s="135">
        <f t="shared" si="1368"/>
        <v>134.37767459</v>
      </c>
      <c r="Q3064" s="190">
        <f t="shared" si="1381"/>
        <v>0</v>
      </c>
      <c r="R3064" s="191">
        <f t="shared" si="1378"/>
        <v>0</v>
      </c>
      <c r="S3064" s="135">
        <f t="shared" si="1369"/>
        <v>0</v>
      </c>
      <c r="T3064" s="145">
        <f t="shared" si="1379"/>
        <v>7.8600000000000003E-2</v>
      </c>
      <c r="U3064" s="143">
        <f t="shared" si="1370"/>
        <v>7</v>
      </c>
      <c r="V3064" s="143">
        <v>252</v>
      </c>
      <c r="W3064" s="142">
        <f t="shared" si="1371"/>
        <v>1.002103985</v>
      </c>
      <c r="X3064" s="135">
        <f t="shared" si="1372"/>
        <v>0.28272860999999999</v>
      </c>
      <c r="Y3064" s="135">
        <f t="shared" si="1373"/>
        <v>0</v>
      </c>
      <c r="Z3064" s="148" t="str">
        <f t="shared" si="1382"/>
        <v>A+J=</v>
      </c>
      <c r="AA3064" s="140">
        <f t="shared" si="1383"/>
        <v>47140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4"/>
      <c r="DX3064" s="1"/>
      <c r="DY3064" s="1"/>
      <c r="DZ3064" s="1"/>
      <c r="EA3064" s="1"/>
      <c r="EB3064" s="1"/>
      <c r="EC3064" s="1"/>
    </row>
    <row r="3065" spans="1:133" ht="15" x14ac:dyDescent="0.2">
      <c r="A3065" s="134">
        <f t="shared" si="1375"/>
        <v>47118</v>
      </c>
      <c r="B3065" s="135">
        <f t="shared" si="1361"/>
        <v>134.66040319999999</v>
      </c>
      <c r="C3065" s="220">
        <f t="shared" si="1374"/>
        <v>76.778888645840311</v>
      </c>
      <c r="D3065" s="136">
        <f t="shared" si="1362"/>
        <v>6997.15</v>
      </c>
      <c r="E3065" s="137">
        <f t="shared" si="1384"/>
        <v>7036.33</v>
      </c>
      <c r="F3065" s="138">
        <f t="shared" si="1385"/>
        <v>47077</v>
      </c>
      <c r="G3065" s="139">
        <f t="shared" si="1363"/>
        <v>5.5994226220676957E-3</v>
      </c>
      <c r="H3065" s="140">
        <f t="shared" si="1380"/>
        <v>47140</v>
      </c>
      <c r="I3065" s="140">
        <f t="shared" si="1364"/>
        <v>47140</v>
      </c>
      <c r="J3065" s="141">
        <f t="shared" si="1376"/>
        <v>21</v>
      </c>
      <c r="K3065" s="141">
        <f t="shared" si="1386"/>
        <v>7</v>
      </c>
      <c r="L3065" s="8">
        <f t="shared" si="1377"/>
        <v>1.0018629999999999</v>
      </c>
      <c r="M3065" s="142">
        <f t="shared" si="1365"/>
        <v>1.00559942</v>
      </c>
      <c r="N3065" s="142">
        <f t="shared" si="1366"/>
        <v>1.7469358766929339</v>
      </c>
      <c r="O3065" s="135">
        <f t="shared" si="1367"/>
        <v>1.7501904100000001</v>
      </c>
      <c r="P3065" s="135">
        <f t="shared" si="1368"/>
        <v>134.37767459</v>
      </c>
      <c r="Q3065" s="190">
        <f t="shared" si="1381"/>
        <v>0</v>
      </c>
      <c r="R3065" s="191">
        <f t="shared" si="1378"/>
        <v>0</v>
      </c>
      <c r="S3065" s="135">
        <f t="shared" si="1369"/>
        <v>0</v>
      </c>
      <c r="T3065" s="145">
        <f t="shared" si="1379"/>
        <v>7.8600000000000003E-2</v>
      </c>
      <c r="U3065" s="143">
        <f t="shared" si="1370"/>
        <v>7</v>
      </c>
      <c r="V3065" s="143">
        <v>252</v>
      </c>
      <c r="W3065" s="142">
        <f t="shared" si="1371"/>
        <v>1.002103985</v>
      </c>
      <c r="X3065" s="135">
        <f t="shared" si="1372"/>
        <v>0.28272860999999999</v>
      </c>
      <c r="Y3065" s="135">
        <f t="shared" si="1373"/>
        <v>0</v>
      </c>
      <c r="Z3065" s="148" t="str">
        <f t="shared" si="1382"/>
        <v>A+J=</v>
      </c>
      <c r="AA3065" s="140">
        <f t="shared" si="1383"/>
        <v>47140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4"/>
      <c r="DX3065" s="1"/>
      <c r="DY3065" s="1"/>
      <c r="DZ3065" s="1"/>
      <c r="EA3065" s="1"/>
      <c r="EB3065" s="1"/>
      <c r="EC3065" s="1"/>
    </row>
    <row r="3066" spans="1:133" ht="15" x14ac:dyDescent="0.2">
      <c r="A3066" s="134">
        <f t="shared" si="1375"/>
        <v>47119</v>
      </c>
      <c r="B3066" s="135">
        <f t="shared" si="1361"/>
        <v>134.66040319999999</v>
      </c>
      <c r="C3066" s="220">
        <f t="shared" si="1374"/>
        <v>76.778888645840311</v>
      </c>
      <c r="D3066" s="136">
        <f t="shared" si="1362"/>
        <v>6997.15</v>
      </c>
      <c r="E3066" s="137">
        <f t="shared" si="1384"/>
        <v>7036.33</v>
      </c>
      <c r="F3066" s="138">
        <f t="shared" si="1385"/>
        <v>47077</v>
      </c>
      <c r="G3066" s="139">
        <f t="shared" si="1363"/>
        <v>5.5994226220676957E-3</v>
      </c>
      <c r="H3066" s="140">
        <f t="shared" si="1380"/>
        <v>47140</v>
      </c>
      <c r="I3066" s="140">
        <f t="shared" si="1364"/>
        <v>47140</v>
      </c>
      <c r="J3066" s="141">
        <f t="shared" si="1376"/>
        <v>21</v>
      </c>
      <c r="K3066" s="141">
        <f t="shared" si="1386"/>
        <v>7</v>
      </c>
      <c r="L3066" s="8">
        <f t="shared" si="1377"/>
        <v>1.0018629999999999</v>
      </c>
      <c r="M3066" s="142">
        <f t="shared" si="1365"/>
        <v>1.00559942</v>
      </c>
      <c r="N3066" s="142">
        <f t="shared" si="1366"/>
        <v>1.7469358766929339</v>
      </c>
      <c r="O3066" s="135">
        <f t="shared" si="1367"/>
        <v>1.7501904100000001</v>
      </c>
      <c r="P3066" s="135">
        <f t="shared" si="1368"/>
        <v>134.37767459</v>
      </c>
      <c r="Q3066" s="190">
        <f t="shared" si="1381"/>
        <v>0</v>
      </c>
      <c r="R3066" s="191">
        <f t="shared" si="1378"/>
        <v>0</v>
      </c>
      <c r="S3066" s="135">
        <f t="shared" si="1369"/>
        <v>0</v>
      </c>
      <c r="T3066" s="145">
        <f t="shared" si="1379"/>
        <v>7.8600000000000003E-2</v>
      </c>
      <c r="U3066" s="143">
        <f t="shared" si="1370"/>
        <v>7</v>
      </c>
      <c r="V3066" s="143">
        <v>252</v>
      </c>
      <c r="W3066" s="142">
        <f t="shared" si="1371"/>
        <v>1.002103985</v>
      </c>
      <c r="X3066" s="135">
        <f t="shared" si="1372"/>
        <v>0.28272860999999999</v>
      </c>
      <c r="Y3066" s="135">
        <f t="shared" si="1373"/>
        <v>0</v>
      </c>
      <c r="Z3066" s="148" t="str">
        <f t="shared" si="1382"/>
        <v>A+J=</v>
      </c>
      <c r="AA3066" s="140">
        <f t="shared" si="1383"/>
        <v>47140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4"/>
      <c r="DX3066" s="1"/>
      <c r="DY3066" s="1"/>
      <c r="DZ3066" s="1"/>
      <c r="EA3066" s="1"/>
      <c r="EB3066" s="1"/>
      <c r="EC3066" s="1"/>
    </row>
    <row r="3067" spans="1:133" ht="15" x14ac:dyDescent="0.2">
      <c r="A3067" s="134">
        <f t="shared" si="1375"/>
        <v>47120</v>
      </c>
      <c r="B3067" s="135">
        <f t="shared" si="1361"/>
        <v>134.66040319999999</v>
      </c>
      <c r="C3067" s="220">
        <f t="shared" si="1374"/>
        <v>76.778888645840311</v>
      </c>
      <c r="D3067" s="136">
        <f t="shared" si="1362"/>
        <v>6997.15</v>
      </c>
      <c r="E3067" s="137">
        <f t="shared" si="1384"/>
        <v>7036.33</v>
      </c>
      <c r="F3067" s="138">
        <f t="shared" si="1385"/>
        <v>47077</v>
      </c>
      <c r="G3067" s="139">
        <f t="shared" si="1363"/>
        <v>5.5994226220676957E-3</v>
      </c>
      <c r="H3067" s="140">
        <f t="shared" si="1380"/>
        <v>47140</v>
      </c>
      <c r="I3067" s="140">
        <f t="shared" si="1364"/>
        <v>47140</v>
      </c>
      <c r="J3067" s="141">
        <f t="shared" si="1376"/>
        <v>21</v>
      </c>
      <c r="K3067" s="141">
        <f t="shared" si="1386"/>
        <v>7</v>
      </c>
      <c r="L3067" s="8">
        <f t="shared" si="1377"/>
        <v>1.0018629999999999</v>
      </c>
      <c r="M3067" s="142">
        <f t="shared" si="1365"/>
        <v>1.00559942</v>
      </c>
      <c r="N3067" s="142">
        <f t="shared" si="1366"/>
        <v>1.7469358766929339</v>
      </c>
      <c r="O3067" s="135">
        <f t="shared" si="1367"/>
        <v>1.7501904100000001</v>
      </c>
      <c r="P3067" s="135">
        <f t="shared" si="1368"/>
        <v>134.37767459</v>
      </c>
      <c r="Q3067" s="190">
        <f t="shared" si="1381"/>
        <v>0</v>
      </c>
      <c r="R3067" s="191">
        <f t="shared" si="1378"/>
        <v>0</v>
      </c>
      <c r="S3067" s="135">
        <f t="shared" si="1369"/>
        <v>0</v>
      </c>
      <c r="T3067" s="145">
        <f t="shared" si="1379"/>
        <v>7.8600000000000003E-2</v>
      </c>
      <c r="U3067" s="143">
        <f t="shared" si="1370"/>
        <v>7</v>
      </c>
      <c r="V3067" s="143">
        <v>252</v>
      </c>
      <c r="W3067" s="142">
        <f t="shared" si="1371"/>
        <v>1.002103985</v>
      </c>
      <c r="X3067" s="135">
        <f t="shared" si="1372"/>
        <v>0.28272860999999999</v>
      </c>
      <c r="Y3067" s="135">
        <f t="shared" si="1373"/>
        <v>0</v>
      </c>
      <c r="Z3067" s="148" t="str">
        <f t="shared" si="1382"/>
        <v>A+J=</v>
      </c>
      <c r="AA3067" s="140">
        <f t="shared" si="1383"/>
        <v>47140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4"/>
      <c r="DX3067" s="1"/>
      <c r="DY3067" s="1"/>
      <c r="DZ3067" s="1"/>
      <c r="EA3067" s="1"/>
      <c r="EB3067" s="1"/>
      <c r="EC3067" s="1"/>
    </row>
    <row r="3068" spans="1:133" ht="15" x14ac:dyDescent="0.2">
      <c r="A3068" s="134">
        <f t="shared" si="1375"/>
        <v>47121</v>
      </c>
      <c r="B3068" s="135">
        <f t="shared" si="1361"/>
        <v>134.73666197</v>
      </c>
      <c r="C3068" s="220">
        <f t="shared" si="1374"/>
        <v>76.778888645840311</v>
      </c>
      <c r="D3068" s="136">
        <f t="shared" si="1362"/>
        <v>6997.15</v>
      </c>
      <c r="E3068" s="137">
        <f t="shared" si="1384"/>
        <v>7036.33</v>
      </c>
      <c r="F3068" s="138">
        <f t="shared" si="1385"/>
        <v>47077</v>
      </c>
      <c r="G3068" s="139">
        <f t="shared" si="1363"/>
        <v>5.5994226220676957E-3</v>
      </c>
      <c r="H3068" s="140">
        <f t="shared" si="1380"/>
        <v>47140</v>
      </c>
      <c r="I3068" s="140">
        <f t="shared" si="1364"/>
        <v>47140</v>
      </c>
      <c r="J3068" s="141">
        <f t="shared" si="1376"/>
        <v>21</v>
      </c>
      <c r="K3068" s="141">
        <f t="shared" si="1386"/>
        <v>8</v>
      </c>
      <c r="L3068" s="8">
        <f t="shared" si="1377"/>
        <v>1.0021294199999999</v>
      </c>
      <c r="M3068" s="142">
        <f t="shared" si="1365"/>
        <v>1.00559942</v>
      </c>
      <c r="N3068" s="142">
        <f t="shared" si="1366"/>
        <v>1.7469358766929339</v>
      </c>
      <c r="O3068" s="135">
        <f t="shared" si="1367"/>
        <v>1.7506558299999999</v>
      </c>
      <c r="P3068" s="135">
        <f t="shared" si="1368"/>
        <v>134.41340901999999</v>
      </c>
      <c r="Q3068" s="190">
        <f t="shared" si="1381"/>
        <v>0</v>
      </c>
      <c r="R3068" s="191">
        <f t="shared" si="1378"/>
        <v>0</v>
      </c>
      <c r="S3068" s="135">
        <f t="shared" si="1369"/>
        <v>0</v>
      </c>
      <c r="T3068" s="145">
        <f t="shared" si="1379"/>
        <v>7.8600000000000003E-2</v>
      </c>
      <c r="U3068" s="143">
        <f t="shared" si="1370"/>
        <v>8</v>
      </c>
      <c r="V3068" s="143">
        <v>252</v>
      </c>
      <c r="W3068" s="142">
        <f t="shared" si="1371"/>
        <v>1.0024049159999999</v>
      </c>
      <c r="X3068" s="135">
        <f t="shared" si="1372"/>
        <v>0.32325294999999998</v>
      </c>
      <c r="Y3068" s="135">
        <f t="shared" si="1373"/>
        <v>0</v>
      </c>
      <c r="Z3068" s="148" t="str">
        <f t="shared" si="1382"/>
        <v>A+J=</v>
      </c>
      <c r="AA3068" s="140">
        <f t="shared" si="1383"/>
        <v>47140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4"/>
      <c r="DX3068" s="1"/>
      <c r="DY3068" s="1"/>
      <c r="DZ3068" s="1"/>
      <c r="EA3068" s="1"/>
      <c r="EB3068" s="1"/>
      <c r="EC3068" s="1"/>
    </row>
    <row r="3069" spans="1:133" ht="15" x14ac:dyDescent="0.2">
      <c r="A3069" s="134">
        <f t="shared" si="1375"/>
        <v>47122</v>
      </c>
      <c r="B3069" s="135">
        <f t="shared" si="1361"/>
        <v>134.81296514000002</v>
      </c>
      <c r="C3069" s="220">
        <f t="shared" si="1374"/>
        <v>76.778888645840311</v>
      </c>
      <c r="D3069" s="136">
        <f t="shared" si="1362"/>
        <v>6997.15</v>
      </c>
      <c r="E3069" s="137">
        <f t="shared" si="1384"/>
        <v>7036.33</v>
      </c>
      <c r="F3069" s="138">
        <f t="shared" si="1385"/>
        <v>47077</v>
      </c>
      <c r="G3069" s="139">
        <f t="shared" si="1363"/>
        <v>5.5994226220676957E-3</v>
      </c>
      <c r="H3069" s="140">
        <f t="shared" si="1380"/>
        <v>47140</v>
      </c>
      <c r="I3069" s="140">
        <f t="shared" si="1364"/>
        <v>47140</v>
      </c>
      <c r="J3069" s="141">
        <f t="shared" si="1376"/>
        <v>21</v>
      </c>
      <c r="K3069" s="141">
        <f t="shared" si="1386"/>
        <v>9</v>
      </c>
      <c r="L3069" s="8">
        <f t="shared" si="1377"/>
        <v>1.0023959200000001</v>
      </c>
      <c r="M3069" s="142">
        <f t="shared" si="1365"/>
        <v>1.00559942</v>
      </c>
      <c r="N3069" s="142">
        <f t="shared" si="1366"/>
        <v>1.7469358766929339</v>
      </c>
      <c r="O3069" s="135">
        <f t="shared" si="1367"/>
        <v>1.75112139</v>
      </c>
      <c r="P3069" s="135">
        <f t="shared" si="1368"/>
        <v>134.44915420000001</v>
      </c>
      <c r="Q3069" s="190">
        <f t="shared" si="1381"/>
        <v>0</v>
      </c>
      <c r="R3069" s="191">
        <f t="shared" si="1378"/>
        <v>0</v>
      </c>
      <c r="S3069" s="135">
        <f t="shared" si="1369"/>
        <v>0</v>
      </c>
      <c r="T3069" s="145">
        <f t="shared" si="1379"/>
        <v>7.8600000000000003E-2</v>
      </c>
      <c r="U3069" s="143">
        <f t="shared" si="1370"/>
        <v>9</v>
      </c>
      <c r="V3069" s="143">
        <v>252</v>
      </c>
      <c r="W3069" s="142">
        <f t="shared" si="1371"/>
        <v>1.002705937</v>
      </c>
      <c r="X3069" s="135">
        <f t="shared" si="1372"/>
        <v>0.36381094000000003</v>
      </c>
      <c r="Y3069" s="135">
        <f t="shared" si="1373"/>
        <v>0</v>
      </c>
      <c r="Z3069" s="148" t="str">
        <f t="shared" si="1382"/>
        <v>A+J=</v>
      </c>
      <c r="AA3069" s="140">
        <f t="shared" si="1383"/>
        <v>47140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4"/>
      <c r="DX3069" s="1"/>
      <c r="DY3069" s="1"/>
      <c r="DZ3069" s="1"/>
      <c r="EA3069" s="1"/>
      <c r="EB3069" s="1"/>
      <c r="EC3069" s="1"/>
    </row>
    <row r="3070" spans="1:133" ht="15" x14ac:dyDescent="0.2">
      <c r="A3070" s="134">
        <f t="shared" si="1375"/>
        <v>47123</v>
      </c>
      <c r="B3070" s="135">
        <f t="shared" si="1361"/>
        <v>134.88931117000001</v>
      </c>
      <c r="C3070" s="220">
        <f t="shared" si="1374"/>
        <v>76.778888645840311</v>
      </c>
      <c r="D3070" s="136">
        <f t="shared" si="1362"/>
        <v>6997.15</v>
      </c>
      <c r="E3070" s="137">
        <f t="shared" si="1384"/>
        <v>7036.33</v>
      </c>
      <c r="F3070" s="138">
        <f t="shared" si="1385"/>
        <v>47077</v>
      </c>
      <c r="G3070" s="139">
        <f t="shared" si="1363"/>
        <v>5.5994226220676957E-3</v>
      </c>
      <c r="H3070" s="140">
        <f t="shared" si="1380"/>
        <v>47140</v>
      </c>
      <c r="I3070" s="140">
        <f t="shared" si="1364"/>
        <v>47140</v>
      </c>
      <c r="J3070" s="141">
        <f t="shared" si="1376"/>
        <v>21</v>
      </c>
      <c r="K3070" s="141">
        <f t="shared" si="1386"/>
        <v>10</v>
      </c>
      <c r="L3070" s="8">
        <f t="shared" si="1377"/>
        <v>1.0026624900000001</v>
      </c>
      <c r="M3070" s="142">
        <f t="shared" si="1365"/>
        <v>1.00559942</v>
      </c>
      <c r="N3070" s="142">
        <f t="shared" si="1366"/>
        <v>1.7469358766929339</v>
      </c>
      <c r="O3070" s="135">
        <f t="shared" si="1367"/>
        <v>1.75158707</v>
      </c>
      <c r="P3070" s="135">
        <f t="shared" si="1368"/>
        <v>134.48490860000001</v>
      </c>
      <c r="Q3070" s="190">
        <f t="shared" si="1381"/>
        <v>0</v>
      </c>
      <c r="R3070" s="191">
        <f t="shared" si="1378"/>
        <v>0</v>
      </c>
      <c r="S3070" s="135">
        <f t="shared" si="1369"/>
        <v>0</v>
      </c>
      <c r="T3070" s="145">
        <f t="shared" si="1379"/>
        <v>7.8600000000000003E-2</v>
      </c>
      <c r="U3070" s="143">
        <f t="shared" si="1370"/>
        <v>10</v>
      </c>
      <c r="V3070" s="143">
        <v>252</v>
      </c>
      <c r="W3070" s="142">
        <f t="shared" si="1371"/>
        <v>1.003007048</v>
      </c>
      <c r="X3070" s="135">
        <f t="shared" si="1372"/>
        <v>0.40440257000000002</v>
      </c>
      <c r="Y3070" s="135">
        <f t="shared" si="1373"/>
        <v>0</v>
      </c>
      <c r="Z3070" s="148" t="str">
        <f t="shared" si="1382"/>
        <v>A+J=</v>
      </c>
      <c r="AA3070" s="140">
        <f t="shared" si="1383"/>
        <v>47140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4"/>
      <c r="DX3070" s="1"/>
      <c r="DY3070" s="1"/>
      <c r="DZ3070" s="1"/>
      <c r="EA3070" s="1"/>
      <c r="EB3070" s="1"/>
      <c r="EC3070" s="1"/>
    </row>
    <row r="3071" spans="1:133" ht="15" x14ac:dyDescent="0.2">
      <c r="A3071" s="134">
        <f t="shared" si="1375"/>
        <v>47124</v>
      </c>
      <c r="B3071" s="135">
        <f t="shared" si="1361"/>
        <v>134.96570020999999</v>
      </c>
      <c r="C3071" s="220">
        <f t="shared" si="1374"/>
        <v>76.778888645840311</v>
      </c>
      <c r="D3071" s="136">
        <f t="shared" si="1362"/>
        <v>6997.15</v>
      </c>
      <c r="E3071" s="137">
        <f t="shared" si="1384"/>
        <v>7036.33</v>
      </c>
      <c r="F3071" s="138">
        <f t="shared" si="1385"/>
        <v>47077</v>
      </c>
      <c r="G3071" s="139">
        <f t="shared" si="1363"/>
        <v>5.5994226220676957E-3</v>
      </c>
      <c r="H3071" s="140">
        <f t="shared" si="1380"/>
        <v>47140</v>
      </c>
      <c r="I3071" s="140">
        <f t="shared" si="1364"/>
        <v>47140</v>
      </c>
      <c r="J3071" s="141">
        <f t="shared" si="1376"/>
        <v>21</v>
      </c>
      <c r="K3071" s="141">
        <f t="shared" si="1386"/>
        <v>11</v>
      </c>
      <c r="L3071" s="8">
        <f t="shared" si="1377"/>
        <v>1.0029291300000001</v>
      </c>
      <c r="M3071" s="142">
        <f t="shared" si="1365"/>
        <v>1.00559942</v>
      </c>
      <c r="N3071" s="142">
        <f t="shared" si="1366"/>
        <v>1.7469358766929339</v>
      </c>
      <c r="O3071" s="135">
        <f t="shared" si="1367"/>
        <v>1.75205287</v>
      </c>
      <c r="P3071" s="135">
        <f t="shared" si="1368"/>
        <v>134.52067220000001</v>
      </c>
      <c r="Q3071" s="190">
        <f t="shared" si="1381"/>
        <v>0</v>
      </c>
      <c r="R3071" s="191">
        <f t="shared" si="1378"/>
        <v>0</v>
      </c>
      <c r="S3071" s="135">
        <f t="shared" si="1369"/>
        <v>0</v>
      </c>
      <c r="T3071" s="145">
        <f t="shared" si="1379"/>
        <v>7.8600000000000003E-2</v>
      </c>
      <c r="U3071" s="143">
        <f t="shared" si="1370"/>
        <v>11</v>
      </c>
      <c r="V3071" s="143">
        <v>252</v>
      </c>
      <c r="W3071" s="142">
        <f t="shared" si="1371"/>
        <v>1.0033082499999999</v>
      </c>
      <c r="X3071" s="135">
        <f t="shared" si="1372"/>
        <v>0.44502800999999997</v>
      </c>
      <c r="Y3071" s="135">
        <f t="shared" si="1373"/>
        <v>0</v>
      </c>
      <c r="Z3071" s="148" t="str">
        <f t="shared" si="1382"/>
        <v>A+J=</v>
      </c>
      <c r="AA3071" s="140">
        <f t="shared" si="1383"/>
        <v>47140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4"/>
      <c r="DX3071" s="1"/>
      <c r="DY3071" s="1"/>
      <c r="DZ3071" s="1"/>
      <c r="EA3071" s="1"/>
      <c r="EB3071" s="1"/>
      <c r="EC3071" s="1"/>
    </row>
    <row r="3072" spans="1:133" ht="15" x14ac:dyDescent="0.2">
      <c r="A3072" s="134">
        <f t="shared" si="1375"/>
        <v>47125</v>
      </c>
      <c r="B3072" s="135">
        <f t="shared" si="1361"/>
        <v>134.96570020999999</v>
      </c>
      <c r="C3072" s="220">
        <f t="shared" si="1374"/>
        <v>76.778888645840311</v>
      </c>
      <c r="D3072" s="136">
        <f t="shared" si="1362"/>
        <v>6997.15</v>
      </c>
      <c r="E3072" s="137">
        <f t="shared" si="1384"/>
        <v>7036.33</v>
      </c>
      <c r="F3072" s="138">
        <f t="shared" si="1385"/>
        <v>47077</v>
      </c>
      <c r="G3072" s="139">
        <f t="shared" si="1363"/>
        <v>5.5994226220676957E-3</v>
      </c>
      <c r="H3072" s="140">
        <f t="shared" si="1380"/>
        <v>47140</v>
      </c>
      <c r="I3072" s="140">
        <f t="shared" si="1364"/>
        <v>47140</v>
      </c>
      <c r="J3072" s="141">
        <f t="shared" si="1376"/>
        <v>21</v>
      </c>
      <c r="K3072" s="141">
        <f t="shared" si="1386"/>
        <v>11</v>
      </c>
      <c r="L3072" s="8">
        <f t="shared" si="1377"/>
        <v>1.0029291300000001</v>
      </c>
      <c r="M3072" s="142">
        <f t="shared" si="1365"/>
        <v>1.00559942</v>
      </c>
      <c r="N3072" s="142">
        <f t="shared" si="1366"/>
        <v>1.7469358766929339</v>
      </c>
      <c r="O3072" s="135">
        <f t="shared" si="1367"/>
        <v>1.75205287</v>
      </c>
      <c r="P3072" s="135">
        <f t="shared" si="1368"/>
        <v>134.52067220000001</v>
      </c>
      <c r="Q3072" s="190">
        <f t="shared" si="1381"/>
        <v>0</v>
      </c>
      <c r="R3072" s="191">
        <f t="shared" si="1378"/>
        <v>0</v>
      </c>
      <c r="S3072" s="135">
        <f t="shared" si="1369"/>
        <v>0</v>
      </c>
      <c r="T3072" s="145">
        <f t="shared" si="1379"/>
        <v>7.8600000000000003E-2</v>
      </c>
      <c r="U3072" s="143">
        <f t="shared" si="1370"/>
        <v>11</v>
      </c>
      <c r="V3072" s="143">
        <v>252</v>
      </c>
      <c r="W3072" s="142">
        <f t="shared" si="1371"/>
        <v>1.0033082499999999</v>
      </c>
      <c r="X3072" s="135">
        <f t="shared" si="1372"/>
        <v>0.44502800999999997</v>
      </c>
      <c r="Y3072" s="135">
        <f t="shared" si="1373"/>
        <v>0</v>
      </c>
      <c r="Z3072" s="148" t="str">
        <f t="shared" si="1382"/>
        <v>A+J=</v>
      </c>
      <c r="AA3072" s="140">
        <f t="shared" si="1383"/>
        <v>47140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4"/>
      <c r="DX3072" s="1"/>
      <c r="DY3072" s="1"/>
      <c r="DZ3072" s="1"/>
      <c r="EA3072" s="1"/>
      <c r="EB3072" s="1"/>
      <c r="EC3072" s="1"/>
    </row>
    <row r="3073" spans="1:133" ht="15" x14ac:dyDescent="0.2">
      <c r="A3073" s="134">
        <f t="shared" si="1375"/>
        <v>47126</v>
      </c>
      <c r="B3073" s="135">
        <f t="shared" si="1361"/>
        <v>134.96570020999999</v>
      </c>
      <c r="C3073" s="220">
        <f t="shared" si="1374"/>
        <v>76.778888645840311</v>
      </c>
      <c r="D3073" s="136">
        <f t="shared" si="1362"/>
        <v>6997.15</v>
      </c>
      <c r="E3073" s="137">
        <f t="shared" si="1384"/>
        <v>7036.33</v>
      </c>
      <c r="F3073" s="138">
        <f t="shared" si="1385"/>
        <v>47077</v>
      </c>
      <c r="G3073" s="139">
        <f t="shared" si="1363"/>
        <v>5.5994226220676957E-3</v>
      </c>
      <c r="H3073" s="140">
        <f t="shared" si="1380"/>
        <v>47140</v>
      </c>
      <c r="I3073" s="140">
        <f t="shared" si="1364"/>
        <v>47140</v>
      </c>
      <c r="J3073" s="141">
        <f t="shared" si="1376"/>
        <v>21</v>
      </c>
      <c r="K3073" s="141">
        <f t="shared" si="1386"/>
        <v>11</v>
      </c>
      <c r="L3073" s="8">
        <f t="shared" si="1377"/>
        <v>1.0029291300000001</v>
      </c>
      <c r="M3073" s="142">
        <f t="shared" si="1365"/>
        <v>1.00559942</v>
      </c>
      <c r="N3073" s="142">
        <f t="shared" si="1366"/>
        <v>1.7469358766929339</v>
      </c>
      <c r="O3073" s="135">
        <f t="shared" si="1367"/>
        <v>1.75205287</v>
      </c>
      <c r="P3073" s="135">
        <f t="shared" si="1368"/>
        <v>134.52067220000001</v>
      </c>
      <c r="Q3073" s="190">
        <f t="shared" si="1381"/>
        <v>0</v>
      </c>
      <c r="R3073" s="191">
        <f t="shared" si="1378"/>
        <v>0</v>
      </c>
      <c r="S3073" s="135">
        <f t="shared" si="1369"/>
        <v>0</v>
      </c>
      <c r="T3073" s="145">
        <f t="shared" si="1379"/>
        <v>7.8600000000000003E-2</v>
      </c>
      <c r="U3073" s="143">
        <f t="shared" si="1370"/>
        <v>11</v>
      </c>
      <c r="V3073" s="143">
        <v>252</v>
      </c>
      <c r="W3073" s="142">
        <f t="shared" si="1371"/>
        <v>1.0033082499999999</v>
      </c>
      <c r="X3073" s="135">
        <f t="shared" si="1372"/>
        <v>0.44502800999999997</v>
      </c>
      <c r="Y3073" s="135">
        <f t="shared" si="1373"/>
        <v>0</v>
      </c>
      <c r="Z3073" s="148" t="str">
        <f t="shared" si="1382"/>
        <v>A+J=</v>
      </c>
      <c r="AA3073" s="140">
        <f t="shared" si="1383"/>
        <v>47140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4"/>
      <c r="DX3073" s="1"/>
      <c r="DY3073" s="1"/>
      <c r="DZ3073" s="1"/>
      <c r="EA3073" s="1"/>
      <c r="EB3073" s="1"/>
      <c r="EC3073" s="1"/>
    </row>
    <row r="3074" spans="1:133" ht="15" x14ac:dyDescent="0.2">
      <c r="A3074" s="134">
        <f t="shared" si="1375"/>
        <v>47127</v>
      </c>
      <c r="B3074" s="135">
        <f t="shared" si="1361"/>
        <v>135.04213293000001</v>
      </c>
      <c r="C3074" s="220">
        <f t="shared" si="1374"/>
        <v>76.778888645840311</v>
      </c>
      <c r="D3074" s="136">
        <f t="shared" si="1362"/>
        <v>6997.15</v>
      </c>
      <c r="E3074" s="137">
        <f t="shared" si="1384"/>
        <v>7036.33</v>
      </c>
      <c r="F3074" s="138">
        <f t="shared" si="1385"/>
        <v>47077</v>
      </c>
      <c r="G3074" s="139">
        <f t="shared" si="1363"/>
        <v>5.5994226220676957E-3</v>
      </c>
      <c r="H3074" s="140">
        <f t="shared" si="1380"/>
        <v>47140</v>
      </c>
      <c r="I3074" s="140">
        <f t="shared" si="1364"/>
        <v>47140</v>
      </c>
      <c r="J3074" s="141">
        <f t="shared" si="1376"/>
        <v>21</v>
      </c>
      <c r="K3074" s="141">
        <f t="shared" si="1386"/>
        <v>12</v>
      </c>
      <c r="L3074" s="8">
        <f t="shared" si="1377"/>
        <v>1.0031958400000001</v>
      </c>
      <c r="M3074" s="142">
        <f t="shared" si="1365"/>
        <v>1.00559942</v>
      </c>
      <c r="N3074" s="142">
        <f t="shared" si="1366"/>
        <v>1.7469358766929339</v>
      </c>
      <c r="O3074" s="135">
        <f t="shared" si="1367"/>
        <v>1.7525188</v>
      </c>
      <c r="P3074" s="135">
        <f t="shared" si="1368"/>
        <v>134.55644579</v>
      </c>
      <c r="Q3074" s="190">
        <f t="shared" si="1381"/>
        <v>0</v>
      </c>
      <c r="R3074" s="191">
        <f t="shared" si="1378"/>
        <v>0</v>
      </c>
      <c r="S3074" s="135">
        <f t="shared" si="1369"/>
        <v>0</v>
      </c>
      <c r="T3074" s="145">
        <f t="shared" si="1379"/>
        <v>7.8600000000000003E-2</v>
      </c>
      <c r="U3074" s="143">
        <f t="shared" si="1370"/>
        <v>12</v>
      </c>
      <c r="V3074" s="143">
        <v>252</v>
      </c>
      <c r="W3074" s="142">
        <f t="shared" si="1371"/>
        <v>1.003609542</v>
      </c>
      <c r="X3074" s="135">
        <f t="shared" si="1372"/>
        <v>0.48568714000000002</v>
      </c>
      <c r="Y3074" s="135">
        <f t="shared" si="1373"/>
        <v>0</v>
      </c>
      <c r="Z3074" s="148" t="str">
        <f t="shared" si="1382"/>
        <v>A+J=</v>
      </c>
      <c r="AA3074" s="140">
        <f t="shared" si="1383"/>
        <v>47140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4"/>
      <c r="DX3074" s="1"/>
      <c r="DY3074" s="1"/>
      <c r="DZ3074" s="1"/>
      <c r="EA3074" s="1"/>
      <c r="EB3074" s="1"/>
      <c r="EC3074" s="1"/>
    </row>
    <row r="3075" spans="1:133" ht="15" x14ac:dyDescent="0.2">
      <c r="A3075" s="134">
        <f t="shared" si="1375"/>
        <v>47128</v>
      </c>
      <c r="B3075" s="135">
        <f t="shared" si="1361"/>
        <v>135.11860855999998</v>
      </c>
      <c r="C3075" s="220">
        <f t="shared" si="1374"/>
        <v>76.778888645840311</v>
      </c>
      <c r="D3075" s="136">
        <f t="shared" si="1362"/>
        <v>6997.15</v>
      </c>
      <c r="E3075" s="137">
        <f t="shared" si="1384"/>
        <v>7036.33</v>
      </c>
      <c r="F3075" s="138">
        <f t="shared" si="1385"/>
        <v>47077</v>
      </c>
      <c r="G3075" s="139">
        <f t="shared" si="1363"/>
        <v>5.5994226220676957E-3</v>
      </c>
      <c r="H3075" s="140">
        <f t="shared" si="1380"/>
        <v>47140</v>
      </c>
      <c r="I3075" s="140">
        <f t="shared" si="1364"/>
        <v>47140</v>
      </c>
      <c r="J3075" s="141">
        <f t="shared" si="1376"/>
        <v>21</v>
      </c>
      <c r="K3075" s="141">
        <f t="shared" si="1386"/>
        <v>13</v>
      </c>
      <c r="L3075" s="8">
        <f t="shared" si="1377"/>
        <v>1.0034626200000001</v>
      </c>
      <c r="M3075" s="142">
        <f t="shared" si="1365"/>
        <v>1.00559942</v>
      </c>
      <c r="N3075" s="142">
        <f t="shared" si="1366"/>
        <v>1.7469358766929339</v>
      </c>
      <c r="O3075" s="135">
        <f t="shared" si="1367"/>
        <v>1.75298485</v>
      </c>
      <c r="P3075" s="135">
        <f t="shared" si="1368"/>
        <v>134.59222858999999</v>
      </c>
      <c r="Q3075" s="190">
        <f t="shared" si="1381"/>
        <v>0</v>
      </c>
      <c r="R3075" s="191">
        <f t="shared" si="1378"/>
        <v>0</v>
      </c>
      <c r="S3075" s="135">
        <f t="shared" si="1369"/>
        <v>0</v>
      </c>
      <c r="T3075" s="145">
        <f t="shared" si="1379"/>
        <v>7.8600000000000003E-2</v>
      </c>
      <c r="U3075" s="143">
        <f t="shared" si="1370"/>
        <v>13</v>
      </c>
      <c r="V3075" s="143">
        <v>252</v>
      </c>
      <c r="W3075" s="142">
        <f t="shared" si="1371"/>
        <v>1.0039109239999999</v>
      </c>
      <c r="X3075" s="135">
        <f t="shared" si="1372"/>
        <v>0.52637997000000003</v>
      </c>
      <c r="Y3075" s="135">
        <f t="shared" si="1373"/>
        <v>0</v>
      </c>
      <c r="Z3075" s="148" t="str">
        <f t="shared" si="1382"/>
        <v>A+J=</v>
      </c>
      <c r="AA3075" s="140">
        <f t="shared" si="1383"/>
        <v>47140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4"/>
      <c r="DX3075" s="1"/>
      <c r="DY3075" s="1"/>
      <c r="DZ3075" s="1"/>
      <c r="EA3075" s="1"/>
      <c r="EB3075" s="1"/>
      <c r="EC3075" s="1"/>
    </row>
    <row r="3076" spans="1:133" ht="15" x14ac:dyDescent="0.2">
      <c r="A3076" s="134">
        <f t="shared" si="1375"/>
        <v>47129</v>
      </c>
      <c r="B3076" s="135">
        <f t="shared" si="1361"/>
        <v>135.19512727999998</v>
      </c>
      <c r="C3076" s="220">
        <f t="shared" si="1374"/>
        <v>76.778888645840311</v>
      </c>
      <c r="D3076" s="136">
        <f t="shared" si="1362"/>
        <v>6997.15</v>
      </c>
      <c r="E3076" s="137">
        <f t="shared" si="1384"/>
        <v>7036.33</v>
      </c>
      <c r="F3076" s="138">
        <f t="shared" si="1385"/>
        <v>47077</v>
      </c>
      <c r="G3076" s="139">
        <f t="shared" si="1363"/>
        <v>5.5994226220676957E-3</v>
      </c>
      <c r="H3076" s="140">
        <f t="shared" si="1380"/>
        <v>47140</v>
      </c>
      <c r="I3076" s="140">
        <f t="shared" si="1364"/>
        <v>47140</v>
      </c>
      <c r="J3076" s="141">
        <f t="shared" si="1376"/>
        <v>21</v>
      </c>
      <c r="K3076" s="141">
        <f t="shared" si="1386"/>
        <v>14</v>
      </c>
      <c r="L3076" s="8">
        <f t="shared" si="1377"/>
        <v>1.0037294699999999</v>
      </c>
      <c r="M3076" s="142">
        <f t="shared" si="1365"/>
        <v>1.00559942</v>
      </c>
      <c r="N3076" s="142">
        <f t="shared" si="1366"/>
        <v>1.7469358766929339</v>
      </c>
      <c r="O3076" s="135">
        <f t="shared" si="1367"/>
        <v>1.75345102</v>
      </c>
      <c r="P3076" s="135">
        <f t="shared" si="1368"/>
        <v>134.62802060999999</v>
      </c>
      <c r="Q3076" s="190">
        <f t="shared" si="1381"/>
        <v>0</v>
      </c>
      <c r="R3076" s="191">
        <f t="shared" si="1378"/>
        <v>0</v>
      </c>
      <c r="S3076" s="135">
        <f t="shared" si="1369"/>
        <v>0</v>
      </c>
      <c r="T3076" s="145">
        <f t="shared" si="1379"/>
        <v>7.8600000000000003E-2</v>
      </c>
      <c r="U3076" s="143">
        <f t="shared" si="1370"/>
        <v>14</v>
      </c>
      <c r="V3076" s="143">
        <v>252</v>
      </c>
      <c r="W3076" s="142">
        <f t="shared" si="1371"/>
        <v>1.0042123970000001</v>
      </c>
      <c r="X3076" s="135">
        <f t="shared" si="1372"/>
        <v>0.56710667000000003</v>
      </c>
      <c r="Y3076" s="135">
        <f t="shared" si="1373"/>
        <v>0</v>
      </c>
      <c r="Z3076" s="148" t="str">
        <f t="shared" si="1382"/>
        <v>A+J=</v>
      </c>
      <c r="AA3076" s="140">
        <f t="shared" si="1383"/>
        <v>47140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4"/>
      <c r="DX3076" s="1"/>
      <c r="DY3076" s="1"/>
      <c r="DZ3076" s="1"/>
      <c r="EA3076" s="1"/>
      <c r="EB3076" s="1"/>
      <c r="EC3076" s="1"/>
    </row>
    <row r="3077" spans="1:133" ht="15" x14ac:dyDescent="0.2">
      <c r="A3077" s="134">
        <f t="shared" si="1375"/>
        <v>47130</v>
      </c>
      <c r="B3077" s="135">
        <f t="shared" si="1361"/>
        <v>135.27168906</v>
      </c>
      <c r="C3077" s="220">
        <f t="shared" si="1374"/>
        <v>76.778888645840311</v>
      </c>
      <c r="D3077" s="136">
        <f t="shared" si="1362"/>
        <v>6997.15</v>
      </c>
      <c r="E3077" s="137">
        <f t="shared" si="1384"/>
        <v>7036.33</v>
      </c>
      <c r="F3077" s="138">
        <f t="shared" si="1385"/>
        <v>47077</v>
      </c>
      <c r="G3077" s="139">
        <f t="shared" si="1363"/>
        <v>5.5994226220676957E-3</v>
      </c>
      <c r="H3077" s="140">
        <f t="shared" si="1380"/>
        <v>47140</v>
      </c>
      <c r="I3077" s="140">
        <f t="shared" si="1364"/>
        <v>47140</v>
      </c>
      <c r="J3077" s="141">
        <f t="shared" si="1376"/>
        <v>21</v>
      </c>
      <c r="K3077" s="141">
        <f t="shared" si="1386"/>
        <v>15</v>
      </c>
      <c r="L3077" s="8">
        <f t="shared" si="1377"/>
        <v>1.00399639</v>
      </c>
      <c r="M3077" s="142">
        <f t="shared" si="1365"/>
        <v>1.00559942</v>
      </c>
      <c r="N3077" s="142">
        <f t="shared" si="1366"/>
        <v>1.7469358766929339</v>
      </c>
      <c r="O3077" s="135">
        <f t="shared" si="1367"/>
        <v>1.7539173100000001</v>
      </c>
      <c r="P3077" s="135">
        <f t="shared" si="1368"/>
        <v>134.66382182999999</v>
      </c>
      <c r="Q3077" s="190">
        <f t="shared" si="1381"/>
        <v>0</v>
      </c>
      <c r="R3077" s="191">
        <f t="shared" si="1378"/>
        <v>0</v>
      </c>
      <c r="S3077" s="135">
        <f t="shared" si="1369"/>
        <v>0</v>
      </c>
      <c r="T3077" s="145">
        <f t="shared" si="1379"/>
        <v>7.8600000000000003E-2</v>
      </c>
      <c r="U3077" s="143">
        <f t="shared" si="1370"/>
        <v>15</v>
      </c>
      <c r="V3077" s="143">
        <v>252</v>
      </c>
      <c r="W3077" s="142">
        <f t="shared" si="1371"/>
        <v>1.004513961</v>
      </c>
      <c r="X3077" s="135">
        <f t="shared" si="1372"/>
        <v>0.60786722999999998</v>
      </c>
      <c r="Y3077" s="135">
        <f t="shared" si="1373"/>
        <v>0</v>
      </c>
      <c r="Z3077" s="148" t="str">
        <f t="shared" si="1382"/>
        <v>A+J=</v>
      </c>
      <c r="AA3077" s="140">
        <f t="shared" si="1383"/>
        <v>47140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4"/>
      <c r="DX3077" s="1"/>
      <c r="DY3077" s="1"/>
      <c r="DZ3077" s="1"/>
      <c r="EA3077" s="1"/>
      <c r="EB3077" s="1"/>
      <c r="EC3077" s="1"/>
    </row>
    <row r="3078" spans="1:133" ht="15" x14ac:dyDescent="0.2">
      <c r="A3078" s="134">
        <f t="shared" si="1375"/>
        <v>47131</v>
      </c>
      <c r="B3078" s="135">
        <f t="shared" si="1361"/>
        <v>135.34829382999999</v>
      </c>
      <c r="C3078" s="220">
        <f t="shared" si="1374"/>
        <v>76.778888645840311</v>
      </c>
      <c r="D3078" s="136">
        <f t="shared" si="1362"/>
        <v>6997.15</v>
      </c>
      <c r="E3078" s="137">
        <f t="shared" si="1384"/>
        <v>7036.33</v>
      </c>
      <c r="F3078" s="138">
        <f t="shared" si="1385"/>
        <v>47077</v>
      </c>
      <c r="G3078" s="139">
        <f t="shared" si="1363"/>
        <v>5.5994226220676957E-3</v>
      </c>
      <c r="H3078" s="140">
        <f t="shared" si="1380"/>
        <v>47140</v>
      </c>
      <c r="I3078" s="140">
        <f t="shared" si="1364"/>
        <v>47140</v>
      </c>
      <c r="J3078" s="141">
        <f t="shared" si="1376"/>
        <v>21</v>
      </c>
      <c r="K3078" s="141">
        <f t="shared" si="1386"/>
        <v>16</v>
      </c>
      <c r="L3078" s="8">
        <f t="shared" si="1377"/>
        <v>1.00426338</v>
      </c>
      <c r="M3078" s="142">
        <f t="shared" si="1365"/>
        <v>1.00559942</v>
      </c>
      <c r="N3078" s="142">
        <f t="shared" si="1366"/>
        <v>1.7469358766929339</v>
      </c>
      <c r="O3078" s="135">
        <f t="shared" si="1367"/>
        <v>1.7543837200000001</v>
      </c>
      <c r="P3078" s="135">
        <f t="shared" si="1368"/>
        <v>134.69963227</v>
      </c>
      <c r="Q3078" s="190">
        <f t="shared" si="1381"/>
        <v>0</v>
      </c>
      <c r="R3078" s="191">
        <f t="shared" si="1378"/>
        <v>0</v>
      </c>
      <c r="S3078" s="135">
        <f t="shared" si="1369"/>
        <v>0</v>
      </c>
      <c r="T3078" s="145">
        <f t="shared" si="1379"/>
        <v>7.8600000000000003E-2</v>
      </c>
      <c r="U3078" s="143">
        <f t="shared" si="1370"/>
        <v>16</v>
      </c>
      <c r="V3078" s="143">
        <v>252</v>
      </c>
      <c r="W3078" s="142">
        <f t="shared" si="1371"/>
        <v>1.0048156150000001</v>
      </c>
      <c r="X3078" s="135">
        <f t="shared" si="1372"/>
        <v>0.64866155999999997</v>
      </c>
      <c r="Y3078" s="135">
        <f t="shared" si="1373"/>
        <v>0</v>
      </c>
      <c r="Z3078" s="148" t="str">
        <f t="shared" si="1382"/>
        <v>A+J=</v>
      </c>
      <c r="AA3078" s="140">
        <f t="shared" si="1383"/>
        <v>47140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4"/>
      <c r="DX3078" s="1"/>
      <c r="DY3078" s="1"/>
      <c r="DZ3078" s="1"/>
      <c r="EA3078" s="1"/>
      <c r="EB3078" s="1"/>
      <c r="EC3078" s="1"/>
    </row>
    <row r="3079" spans="1:133" ht="15" x14ac:dyDescent="0.2">
      <c r="A3079" s="134">
        <f t="shared" si="1375"/>
        <v>47132</v>
      </c>
      <c r="B3079" s="135">
        <f t="shared" ref="B3079:B3142" si="1387">(P3079+X3079)</f>
        <v>135.34829382999999</v>
      </c>
      <c r="C3079" s="220">
        <f t="shared" si="1374"/>
        <v>76.778888645840311</v>
      </c>
      <c r="D3079" s="136">
        <f t="shared" ref="D3079:D3142" si="1388">IF(E3079=E3078,D3078,E3078)</f>
        <v>6997.15</v>
      </c>
      <c r="E3079" s="137">
        <f t="shared" si="1384"/>
        <v>7036.33</v>
      </c>
      <c r="F3079" s="138">
        <f t="shared" si="1385"/>
        <v>47077</v>
      </c>
      <c r="G3079" s="139">
        <f t="shared" ref="G3079:G3142" si="1389">(E3079/D3079)-1</f>
        <v>5.5994226220676957E-3</v>
      </c>
      <c r="H3079" s="140">
        <f t="shared" si="1380"/>
        <v>47140</v>
      </c>
      <c r="I3079" s="140">
        <f t="shared" ref="I3079:I3142" si="1390">IF(A3079&gt;I3078,H3079,I3078)</f>
        <v>47140</v>
      </c>
      <c r="J3079" s="141">
        <f t="shared" si="1376"/>
        <v>21</v>
      </c>
      <c r="K3079" s="141">
        <f t="shared" si="1386"/>
        <v>16</v>
      </c>
      <c r="L3079" s="8">
        <f t="shared" si="1377"/>
        <v>1.00426338</v>
      </c>
      <c r="M3079" s="142">
        <f t="shared" ref="M3079:M3142" si="1391">IF(I3079&gt;I3078,L3078,M3078)</f>
        <v>1.00559942</v>
      </c>
      <c r="N3079" s="142">
        <f t="shared" ref="N3079:N3142" si="1392">IF(I3079&gt;I3078,N3078*M3079,N3078)</f>
        <v>1.7469358766929339</v>
      </c>
      <c r="O3079" s="135">
        <f t="shared" ref="O3079:O3142" si="1393">TRUNC(TRUNC((L3079*N3079),15),8)</f>
        <v>1.7543837200000001</v>
      </c>
      <c r="P3079" s="135">
        <f t="shared" ref="P3079:P3142" si="1394">TRUNC(C3079*O3079,8)</f>
        <v>134.69963227</v>
      </c>
      <c r="Q3079" s="190">
        <f t="shared" si="1381"/>
        <v>0</v>
      </c>
      <c r="R3079" s="191">
        <f t="shared" si="1378"/>
        <v>0</v>
      </c>
      <c r="S3079" s="135">
        <f t="shared" ref="S3079:S3142" si="1395">IF(R3079&gt;0,TRUNC(R3079*P3079,8),0)</f>
        <v>0</v>
      </c>
      <c r="T3079" s="145">
        <f t="shared" si="1379"/>
        <v>7.8600000000000003E-2</v>
      </c>
      <c r="U3079" s="143">
        <f t="shared" ref="U3079:U3142" si="1396">IF(Q3078&gt;0,1,IF(K3079=K3078,U3078,U3078+1))</f>
        <v>16</v>
      </c>
      <c r="V3079" s="143">
        <v>252</v>
      </c>
      <c r="W3079" s="142">
        <f t="shared" ref="W3079:W3142" si="1397">ROUND((1+T3079)^TRUNC((U3079/V3079),9),9)</f>
        <v>1.0048156150000001</v>
      </c>
      <c r="X3079" s="135">
        <f t="shared" ref="X3079:X3142" si="1398">TRUNC((P3079*(W3079-1)),8)</f>
        <v>0.64866155999999997</v>
      </c>
      <c r="Y3079" s="135">
        <f t="shared" ref="Y3079:Y3142" si="1399">IF(Q3079&gt;0,S3079+X3079,0)</f>
        <v>0</v>
      </c>
      <c r="Z3079" s="148" t="str">
        <f t="shared" si="1382"/>
        <v>A+J=</v>
      </c>
      <c r="AA3079" s="140">
        <f t="shared" si="1383"/>
        <v>47140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4"/>
      <c r="DX3079" s="1"/>
      <c r="DY3079" s="1"/>
      <c r="DZ3079" s="1"/>
      <c r="EA3079" s="1"/>
      <c r="EB3079" s="1"/>
      <c r="EC3079" s="1"/>
    </row>
    <row r="3080" spans="1:133" ht="15" x14ac:dyDescent="0.2">
      <c r="A3080" s="134">
        <f t="shared" si="1375"/>
        <v>47133</v>
      </c>
      <c r="B3080" s="135">
        <f t="shared" si="1387"/>
        <v>135.34829382999999</v>
      </c>
      <c r="C3080" s="220">
        <f t="shared" si="1374"/>
        <v>76.778888645840311</v>
      </c>
      <c r="D3080" s="136">
        <f t="shared" si="1388"/>
        <v>6997.15</v>
      </c>
      <c r="E3080" s="137">
        <f t="shared" si="1384"/>
        <v>7036.33</v>
      </c>
      <c r="F3080" s="138">
        <f t="shared" si="1385"/>
        <v>47077</v>
      </c>
      <c r="G3080" s="139">
        <f t="shared" si="1389"/>
        <v>5.5994226220676957E-3</v>
      </c>
      <c r="H3080" s="140">
        <f t="shared" si="1380"/>
        <v>47140</v>
      </c>
      <c r="I3080" s="140">
        <f t="shared" si="1390"/>
        <v>47140</v>
      </c>
      <c r="J3080" s="141">
        <f t="shared" si="1376"/>
        <v>21</v>
      </c>
      <c r="K3080" s="141">
        <f t="shared" si="1386"/>
        <v>16</v>
      </c>
      <c r="L3080" s="8">
        <f t="shared" si="1377"/>
        <v>1.00426338</v>
      </c>
      <c r="M3080" s="142">
        <f t="shared" si="1391"/>
        <v>1.00559942</v>
      </c>
      <c r="N3080" s="142">
        <f t="shared" si="1392"/>
        <v>1.7469358766929339</v>
      </c>
      <c r="O3080" s="135">
        <f t="shared" si="1393"/>
        <v>1.7543837200000001</v>
      </c>
      <c r="P3080" s="135">
        <f t="shared" si="1394"/>
        <v>134.69963227</v>
      </c>
      <c r="Q3080" s="190">
        <f t="shared" si="1381"/>
        <v>0</v>
      </c>
      <c r="R3080" s="191">
        <f t="shared" si="1378"/>
        <v>0</v>
      </c>
      <c r="S3080" s="135">
        <f t="shared" si="1395"/>
        <v>0</v>
      </c>
      <c r="T3080" s="145">
        <f t="shared" si="1379"/>
        <v>7.8600000000000003E-2</v>
      </c>
      <c r="U3080" s="143">
        <f t="shared" si="1396"/>
        <v>16</v>
      </c>
      <c r="V3080" s="143">
        <v>252</v>
      </c>
      <c r="W3080" s="142">
        <f t="shared" si="1397"/>
        <v>1.0048156150000001</v>
      </c>
      <c r="X3080" s="135">
        <f t="shared" si="1398"/>
        <v>0.64866155999999997</v>
      </c>
      <c r="Y3080" s="135">
        <f t="shared" si="1399"/>
        <v>0</v>
      </c>
      <c r="Z3080" s="148" t="str">
        <f t="shared" si="1382"/>
        <v>A+J=</v>
      </c>
      <c r="AA3080" s="140">
        <f t="shared" si="1383"/>
        <v>47140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4"/>
      <c r="DX3080" s="1"/>
      <c r="DY3080" s="1"/>
      <c r="DZ3080" s="1"/>
      <c r="EA3080" s="1"/>
      <c r="EB3080" s="1"/>
      <c r="EC3080" s="1"/>
    </row>
    <row r="3081" spans="1:133" ht="15" x14ac:dyDescent="0.2">
      <c r="A3081" s="134">
        <f t="shared" si="1375"/>
        <v>47134</v>
      </c>
      <c r="B3081" s="135">
        <f t="shared" si="1387"/>
        <v>135.42494404999999</v>
      </c>
      <c r="C3081" s="220">
        <f t="shared" ref="C3081:C3144" si="1400">C3080-(S3080/O3080)</f>
        <v>76.778888645840311</v>
      </c>
      <c r="D3081" s="136">
        <f t="shared" si="1388"/>
        <v>6997.15</v>
      </c>
      <c r="E3081" s="137">
        <f t="shared" si="1384"/>
        <v>7036.33</v>
      </c>
      <c r="F3081" s="138">
        <f t="shared" si="1385"/>
        <v>47077</v>
      </c>
      <c r="G3081" s="139">
        <f t="shared" si="1389"/>
        <v>5.5994226220676957E-3</v>
      </c>
      <c r="H3081" s="140">
        <f t="shared" si="1380"/>
        <v>47140</v>
      </c>
      <c r="I3081" s="140">
        <f t="shared" si="1390"/>
        <v>47140</v>
      </c>
      <c r="J3081" s="141">
        <f t="shared" si="1376"/>
        <v>21</v>
      </c>
      <c r="K3081" s="141">
        <f t="shared" si="1386"/>
        <v>17</v>
      </c>
      <c r="L3081" s="8">
        <f t="shared" si="1377"/>
        <v>1.0045304500000001</v>
      </c>
      <c r="M3081" s="142">
        <f t="shared" si="1391"/>
        <v>1.00559942</v>
      </c>
      <c r="N3081" s="142">
        <f t="shared" si="1392"/>
        <v>1.7469358766929339</v>
      </c>
      <c r="O3081" s="135">
        <f t="shared" si="1393"/>
        <v>1.7548502800000001</v>
      </c>
      <c r="P3081" s="135">
        <f t="shared" si="1394"/>
        <v>134.73545422999999</v>
      </c>
      <c r="Q3081" s="190">
        <f t="shared" si="1381"/>
        <v>0</v>
      </c>
      <c r="R3081" s="191">
        <f t="shared" si="1378"/>
        <v>0</v>
      </c>
      <c r="S3081" s="135">
        <f t="shared" si="1395"/>
        <v>0</v>
      </c>
      <c r="T3081" s="145">
        <f t="shared" si="1379"/>
        <v>7.8600000000000003E-2</v>
      </c>
      <c r="U3081" s="143">
        <f t="shared" si="1396"/>
        <v>17</v>
      </c>
      <c r="V3081" s="143">
        <v>252</v>
      </c>
      <c r="W3081" s="142">
        <f t="shared" si="1397"/>
        <v>1.0051173600000001</v>
      </c>
      <c r="X3081" s="135">
        <f t="shared" si="1398"/>
        <v>0.68948982000000003</v>
      </c>
      <c r="Y3081" s="135">
        <f t="shared" si="1399"/>
        <v>0</v>
      </c>
      <c r="Z3081" s="148" t="str">
        <f t="shared" si="1382"/>
        <v>A+J=</v>
      </c>
      <c r="AA3081" s="140">
        <f t="shared" si="1383"/>
        <v>47140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4"/>
      <c r="DX3081" s="1"/>
      <c r="DY3081" s="1"/>
      <c r="DZ3081" s="1"/>
      <c r="EA3081" s="1"/>
      <c r="EB3081" s="1"/>
      <c r="EC3081" s="1"/>
    </row>
    <row r="3082" spans="1:133" ht="15" x14ac:dyDescent="0.2">
      <c r="A3082" s="134">
        <f t="shared" si="1375"/>
        <v>47135</v>
      </c>
      <c r="B3082" s="135">
        <f t="shared" si="1387"/>
        <v>135.50163587</v>
      </c>
      <c r="C3082" s="220">
        <f t="shared" si="1400"/>
        <v>76.778888645840311</v>
      </c>
      <c r="D3082" s="136">
        <f t="shared" si="1388"/>
        <v>6997.15</v>
      </c>
      <c r="E3082" s="137">
        <f t="shared" si="1384"/>
        <v>7036.33</v>
      </c>
      <c r="F3082" s="138">
        <f t="shared" si="1385"/>
        <v>47077</v>
      </c>
      <c r="G3082" s="139">
        <f t="shared" si="1389"/>
        <v>5.5994226220676957E-3</v>
      </c>
      <c r="H3082" s="140">
        <f t="shared" si="1380"/>
        <v>47140</v>
      </c>
      <c r="I3082" s="140">
        <f t="shared" si="1390"/>
        <v>47140</v>
      </c>
      <c r="J3082" s="141">
        <f t="shared" si="1376"/>
        <v>21</v>
      </c>
      <c r="K3082" s="141">
        <f t="shared" si="1386"/>
        <v>18</v>
      </c>
      <c r="L3082" s="8">
        <f t="shared" si="1377"/>
        <v>1.00479758</v>
      </c>
      <c r="M3082" s="142">
        <f t="shared" si="1391"/>
        <v>1.00559942</v>
      </c>
      <c r="N3082" s="142">
        <f t="shared" si="1392"/>
        <v>1.7469358766929339</v>
      </c>
      <c r="O3082" s="135">
        <f t="shared" si="1393"/>
        <v>1.7553169399999999</v>
      </c>
      <c r="P3082" s="135">
        <f t="shared" si="1394"/>
        <v>134.77128386999999</v>
      </c>
      <c r="Q3082" s="190">
        <f t="shared" si="1381"/>
        <v>0</v>
      </c>
      <c r="R3082" s="191">
        <f t="shared" si="1378"/>
        <v>0</v>
      </c>
      <c r="S3082" s="135">
        <f t="shared" si="1395"/>
        <v>0</v>
      </c>
      <c r="T3082" s="145">
        <f t="shared" si="1379"/>
        <v>7.8600000000000003E-2</v>
      </c>
      <c r="U3082" s="143">
        <f t="shared" si="1396"/>
        <v>18</v>
      </c>
      <c r="V3082" s="143">
        <v>252</v>
      </c>
      <c r="W3082" s="142">
        <f t="shared" si="1397"/>
        <v>1.0054191960000001</v>
      </c>
      <c r="X3082" s="135">
        <f t="shared" si="1398"/>
        <v>0.730352</v>
      </c>
      <c r="Y3082" s="135">
        <f t="shared" si="1399"/>
        <v>0</v>
      </c>
      <c r="Z3082" s="148" t="str">
        <f t="shared" si="1382"/>
        <v>A+J=</v>
      </c>
      <c r="AA3082" s="140">
        <f t="shared" si="1383"/>
        <v>47140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4"/>
      <c r="DX3082" s="1"/>
      <c r="DY3082" s="1"/>
      <c r="DZ3082" s="1"/>
      <c r="EA3082" s="1"/>
      <c r="EB3082" s="1"/>
      <c r="EC3082" s="1"/>
    </row>
    <row r="3083" spans="1:133" ht="15" x14ac:dyDescent="0.2">
      <c r="A3083" s="134">
        <f t="shared" ref="A3083:A3146" si="1401">(A3082+1)</f>
        <v>47136</v>
      </c>
      <c r="B3083" s="135">
        <f t="shared" si="1387"/>
        <v>135.57837225</v>
      </c>
      <c r="C3083" s="220">
        <f t="shared" si="1400"/>
        <v>76.778888645840311</v>
      </c>
      <c r="D3083" s="136">
        <f t="shared" si="1388"/>
        <v>6997.15</v>
      </c>
      <c r="E3083" s="137">
        <f t="shared" si="1384"/>
        <v>7036.33</v>
      </c>
      <c r="F3083" s="138">
        <f t="shared" si="1385"/>
        <v>47077</v>
      </c>
      <c r="G3083" s="139">
        <f t="shared" si="1389"/>
        <v>5.5994226220676957E-3</v>
      </c>
      <c r="H3083" s="140">
        <f t="shared" si="1380"/>
        <v>47140</v>
      </c>
      <c r="I3083" s="140">
        <f t="shared" si="1390"/>
        <v>47140</v>
      </c>
      <c r="J3083" s="141">
        <f t="shared" ref="J3083:J3146" si="1402">IF(I3083=I3082,J3082,NETWORKDAYS(I3082,I3083,$AD$148:$AD$502)-1)</f>
        <v>21</v>
      </c>
      <c r="K3083" s="141">
        <f t="shared" si="1386"/>
        <v>19</v>
      </c>
      <c r="L3083" s="8">
        <f t="shared" ref="L3083:L3146" si="1403">IF(E3083&lt;D3083,1,TRUNC((E3083/D3083)^TRUNC((K3083/J3083),9),8))</f>
        <v>1.00506479</v>
      </c>
      <c r="M3083" s="142">
        <f t="shared" si="1391"/>
        <v>1.00559942</v>
      </c>
      <c r="N3083" s="142">
        <f t="shared" si="1392"/>
        <v>1.7469358766929339</v>
      </c>
      <c r="O3083" s="135">
        <f t="shared" si="1393"/>
        <v>1.75578374</v>
      </c>
      <c r="P3083" s="135">
        <f t="shared" si="1394"/>
        <v>134.80712424999999</v>
      </c>
      <c r="Q3083" s="190">
        <f t="shared" si="1381"/>
        <v>0</v>
      </c>
      <c r="R3083" s="191">
        <f t="shared" ref="R3083:R3146" si="1404">IF(Q3083&gt;0,VLOOKUP($A3083,$AD$10:$AI$140,6),0)</f>
        <v>0</v>
      </c>
      <c r="S3083" s="135">
        <f t="shared" si="1395"/>
        <v>0</v>
      </c>
      <c r="T3083" s="145">
        <f t="shared" ref="T3083:T3146" si="1405">(T3082)</f>
        <v>7.8600000000000003E-2</v>
      </c>
      <c r="U3083" s="143">
        <f t="shared" si="1396"/>
        <v>19</v>
      </c>
      <c r="V3083" s="143">
        <v>252</v>
      </c>
      <c r="W3083" s="142">
        <f t="shared" si="1397"/>
        <v>1.005721122</v>
      </c>
      <c r="X3083" s="135">
        <f t="shared" si="1398"/>
        <v>0.77124800000000004</v>
      </c>
      <c r="Y3083" s="135">
        <f t="shared" si="1399"/>
        <v>0</v>
      </c>
      <c r="Z3083" s="148" t="str">
        <f t="shared" si="1382"/>
        <v>A+J=</v>
      </c>
      <c r="AA3083" s="140">
        <f t="shared" si="1383"/>
        <v>47140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4"/>
      <c r="DX3083" s="1"/>
      <c r="DY3083" s="1"/>
      <c r="DZ3083" s="1"/>
      <c r="EA3083" s="1"/>
      <c r="EB3083" s="1"/>
      <c r="EC3083" s="1"/>
    </row>
    <row r="3084" spans="1:133" ht="15" x14ac:dyDescent="0.2">
      <c r="A3084" s="134">
        <f t="shared" si="1401"/>
        <v>47137</v>
      </c>
      <c r="B3084" s="135">
        <f t="shared" si="1387"/>
        <v>135.65515167999999</v>
      </c>
      <c r="C3084" s="220">
        <f t="shared" si="1400"/>
        <v>76.778888645840311</v>
      </c>
      <c r="D3084" s="136">
        <f t="shared" si="1388"/>
        <v>6997.15</v>
      </c>
      <c r="E3084" s="137">
        <f t="shared" si="1384"/>
        <v>7036.33</v>
      </c>
      <c r="F3084" s="138">
        <f t="shared" si="1385"/>
        <v>47077</v>
      </c>
      <c r="G3084" s="139">
        <f t="shared" si="1389"/>
        <v>5.5994226220676957E-3</v>
      </c>
      <c r="H3084" s="140">
        <f t="shared" ref="H3084:H3147" si="1406">IF(DAY(A3084)=H$9,VLOOKUP(A3084,AH$118:AN$450,4),H3083)</f>
        <v>47140</v>
      </c>
      <c r="I3084" s="140">
        <f t="shared" si="1390"/>
        <v>47140</v>
      </c>
      <c r="J3084" s="141">
        <f t="shared" si="1402"/>
        <v>21</v>
      </c>
      <c r="K3084" s="141">
        <f t="shared" si="1386"/>
        <v>20</v>
      </c>
      <c r="L3084" s="8">
        <f t="shared" si="1403"/>
        <v>1.0053320699999999</v>
      </c>
      <c r="M3084" s="142">
        <f t="shared" si="1391"/>
        <v>1.00559942</v>
      </c>
      <c r="N3084" s="142">
        <f t="shared" si="1392"/>
        <v>1.7469358766929339</v>
      </c>
      <c r="O3084" s="135">
        <f t="shared" si="1393"/>
        <v>1.7562506600000001</v>
      </c>
      <c r="P3084" s="135">
        <f t="shared" si="1394"/>
        <v>134.84297384999999</v>
      </c>
      <c r="Q3084" s="190">
        <f t="shared" ref="Q3084:Q3147" si="1407">IF(VLOOKUP(A3084,AD$10:AK$140,8)=VLOOKUP(A3083,AD$10:AK$140,8),0,VLOOKUP(A3084,AD$10:AK$140,8))</f>
        <v>0</v>
      </c>
      <c r="R3084" s="191">
        <f t="shared" si="1404"/>
        <v>0</v>
      </c>
      <c r="S3084" s="135">
        <f t="shared" si="1395"/>
        <v>0</v>
      </c>
      <c r="T3084" s="145">
        <f t="shared" si="1405"/>
        <v>7.8600000000000003E-2</v>
      </c>
      <c r="U3084" s="143">
        <f t="shared" si="1396"/>
        <v>20</v>
      </c>
      <c r="V3084" s="143">
        <v>252</v>
      </c>
      <c r="W3084" s="142">
        <f t="shared" si="1397"/>
        <v>1.006023138</v>
      </c>
      <c r="X3084" s="135">
        <f t="shared" si="1398"/>
        <v>0.81217782999999999</v>
      </c>
      <c r="Y3084" s="135">
        <f t="shared" si="1399"/>
        <v>0</v>
      </c>
      <c r="Z3084" s="148" t="str">
        <f t="shared" ref="Z3084:Z3147" si="1408">IF($Q3083&gt;0,VLOOKUP($A3083,$AD$10:$AM$140,9),Z3083)</f>
        <v>A+J=</v>
      </c>
      <c r="AA3084" s="140">
        <f t="shared" ref="AA3084:AA3147" si="1409">IF($Q3083&gt;0,VLOOKUP($A3083,$AD$10:$AM$140,10),AA3083)</f>
        <v>47140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4"/>
      <c r="DX3084" s="1"/>
      <c r="DY3084" s="1"/>
      <c r="DZ3084" s="1"/>
      <c r="EA3084" s="1"/>
      <c r="EB3084" s="1"/>
      <c r="EC3084" s="1"/>
    </row>
    <row r="3085" spans="1:133" ht="15" x14ac:dyDescent="0.2">
      <c r="A3085" s="134">
        <f t="shared" si="1401"/>
        <v>47138</v>
      </c>
      <c r="B3085" s="135">
        <f t="shared" si="1387"/>
        <v>135.73197446</v>
      </c>
      <c r="C3085" s="220">
        <f t="shared" si="1400"/>
        <v>76.778888645840311</v>
      </c>
      <c r="D3085" s="136">
        <f t="shared" si="1388"/>
        <v>6997.15</v>
      </c>
      <c r="E3085" s="137">
        <f t="shared" si="1384"/>
        <v>7036.33</v>
      </c>
      <c r="F3085" s="138">
        <f t="shared" si="1385"/>
        <v>47077</v>
      </c>
      <c r="G3085" s="139">
        <f t="shared" si="1389"/>
        <v>5.5994226220676957E-3</v>
      </c>
      <c r="H3085" s="140">
        <f t="shared" si="1406"/>
        <v>47169</v>
      </c>
      <c r="I3085" s="140">
        <f t="shared" si="1390"/>
        <v>47140</v>
      </c>
      <c r="J3085" s="141">
        <f t="shared" si="1402"/>
        <v>21</v>
      </c>
      <c r="K3085" s="141">
        <f t="shared" si="1386"/>
        <v>21</v>
      </c>
      <c r="L3085" s="8">
        <f t="shared" si="1403"/>
        <v>1.00559942</v>
      </c>
      <c r="M3085" s="142">
        <f t="shared" si="1391"/>
        <v>1.00559942</v>
      </c>
      <c r="N3085" s="142">
        <f t="shared" si="1392"/>
        <v>1.7469358766929339</v>
      </c>
      <c r="O3085" s="135">
        <f t="shared" si="1393"/>
        <v>1.7567177</v>
      </c>
      <c r="P3085" s="135">
        <f t="shared" si="1394"/>
        <v>134.87883267000001</v>
      </c>
      <c r="Q3085" s="190">
        <f t="shared" si="1407"/>
        <v>0</v>
      </c>
      <c r="R3085" s="191">
        <f t="shared" si="1404"/>
        <v>0</v>
      </c>
      <c r="S3085" s="135">
        <f t="shared" si="1395"/>
        <v>0</v>
      </c>
      <c r="T3085" s="145">
        <f t="shared" si="1405"/>
        <v>7.8600000000000003E-2</v>
      </c>
      <c r="U3085" s="143">
        <f t="shared" si="1396"/>
        <v>21</v>
      </c>
      <c r="V3085" s="143">
        <v>252</v>
      </c>
      <c r="W3085" s="142">
        <f t="shared" si="1397"/>
        <v>1.0063252460000001</v>
      </c>
      <c r="X3085" s="135">
        <f t="shared" si="1398"/>
        <v>0.85314179000000001</v>
      </c>
      <c r="Y3085" s="135">
        <f t="shared" si="1399"/>
        <v>0</v>
      </c>
      <c r="Z3085" s="148" t="str">
        <f t="shared" si="1408"/>
        <v>A+J=</v>
      </c>
      <c r="AA3085" s="140">
        <f t="shared" si="1409"/>
        <v>47140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4"/>
      <c r="DX3085" s="1"/>
      <c r="DY3085" s="1"/>
      <c r="DZ3085" s="1"/>
      <c r="EA3085" s="1"/>
      <c r="EB3085" s="1"/>
      <c r="EC3085" s="1"/>
    </row>
    <row r="3086" spans="1:133" ht="15" x14ac:dyDescent="0.2">
      <c r="A3086" s="134">
        <f t="shared" si="1401"/>
        <v>47139</v>
      </c>
      <c r="B3086" s="135">
        <f t="shared" si="1387"/>
        <v>135.73197446</v>
      </c>
      <c r="C3086" s="220">
        <f t="shared" si="1400"/>
        <v>76.778888645840311</v>
      </c>
      <c r="D3086" s="136">
        <f t="shared" si="1388"/>
        <v>6997.15</v>
      </c>
      <c r="E3086" s="137">
        <f t="shared" si="1384"/>
        <v>7036.33</v>
      </c>
      <c r="F3086" s="138">
        <f t="shared" si="1385"/>
        <v>47077</v>
      </c>
      <c r="G3086" s="139">
        <f t="shared" si="1389"/>
        <v>5.5994226220676957E-3</v>
      </c>
      <c r="H3086" s="140">
        <f t="shared" si="1406"/>
        <v>47169</v>
      </c>
      <c r="I3086" s="140">
        <f t="shared" si="1390"/>
        <v>47140</v>
      </c>
      <c r="J3086" s="141">
        <f t="shared" si="1402"/>
        <v>21</v>
      </c>
      <c r="K3086" s="141">
        <f t="shared" si="1386"/>
        <v>21</v>
      </c>
      <c r="L3086" s="8">
        <f t="shared" si="1403"/>
        <v>1.00559942</v>
      </c>
      <c r="M3086" s="142">
        <f t="shared" si="1391"/>
        <v>1.00559942</v>
      </c>
      <c r="N3086" s="142">
        <f t="shared" si="1392"/>
        <v>1.7469358766929339</v>
      </c>
      <c r="O3086" s="135">
        <f t="shared" si="1393"/>
        <v>1.7567177</v>
      </c>
      <c r="P3086" s="135">
        <f t="shared" si="1394"/>
        <v>134.87883267000001</v>
      </c>
      <c r="Q3086" s="190">
        <f t="shared" si="1407"/>
        <v>0</v>
      </c>
      <c r="R3086" s="191">
        <f t="shared" si="1404"/>
        <v>0</v>
      </c>
      <c r="S3086" s="135">
        <f t="shared" si="1395"/>
        <v>0</v>
      </c>
      <c r="T3086" s="145">
        <f t="shared" si="1405"/>
        <v>7.8600000000000003E-2</v>
      </c>
      <c r="U3086" s="143">
        <f t="shared" si="1396"/>
        <v>21</v>
      </c>
      <c r="V3086" s="143">
        <v>252</v>
      </c>
      <c r="W3086" s="142">
        <f t="shared" si="1397"/>
        <v>1.0063252460000001</v>
      </c>
      <c r="X3086" s="135">
        <f t="shared" si="1398"/>
        <v>0.85314179000000001</v>
      </c>
      <c r="Y3086" s="135">
        <f t="shared" si="1399"/>
        <v>0</v>
      </c>
      <c r="Z3086" s="148" t="str">
        <f t="shared" si="1408"/>
        <v>A+J=</v>
      </c>
      <c r="AA3086" s="140">
        <f t="shared" si="1409"/>
        <v>47140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4"/>
      <c r="DX3086" s="1"/>
      <c r="DY3086" s="1"/>
      <c r="DZ3086" s="1"/>
      <c r="EA3086" s="1"/>
      <c r="EB3086" s="1"/>
      <c r="EC3086" s="1"/>
    </row>
    <row r="3087" spans="1:133" ht="15" x14ac:dyDescent="0.2">
      <c r="A3087" s="134">
        <f t="shared" si="1401"/>
        <v>47140</v>
      </c>
      <c r="B3087" s="135">
        <f t="shared" si="1387"/>
        <v>135.73197446</v>
      </c>
      <c r="C3087" s="220">
        <f t="shared" si="1400"/>
        <v>76.778888645840311</v>
      </c>
      <c r="D3087" s="136">
        <f t="shared" si="1388"/>
        <v>6997.15</v>
      </c>
      <c r="E3087" s="137">
        <f t="shared" si="1384"/>
        <v>7036.33</v>
      </c>
      <c r="F3087" s="138">
        <f t="shared" si="1385"/>
        <v>47077</v>
      </c>
      <c r="G3087" s="139">
        <f t="shared" si="1389"/>
        <v>5.5994226220676957E-3</v>
      </c>
      <c r="H3087" s="140">
        <f t="shared" si="1406"/>
        <v>47169</v>
      </c>
      <c r="I3087" s="140">
        <f t="shared" si="1390"/>
        <v>47140</v>
      </c>
      <c r="J3087" s="141">
        <f t="shared" si="1402"/>
        <v>21</v>
      </c>
      <c r="K3087" s="141">
        <f t="shared" si="1386"/>
        <v>21</v>
      </c>
      <c r="L3087" s="8">
        <f t="shared" si="1403"/>
        <v>1.00559942</v>
      </c>
      <c r="M3087" s="142">
        <f t="shared" si="1391"/>
        <v>1.00559942</v>
      </c>
      <c r="N3087" s="142">
        <f t="shared" si="1392"/>
        <v>1.7469358766929339</v>
      </c>
      <c r="O3087" s="135">
        <f t="shared" si="1393"/>
        <v>1.7567177</v>
      </c>
      <c r="P3087" s="135">
        <f t="shared" si="1394"/>
        <v>134.87883267000001</v>
      </c>
      <c r="Q3087" s="190">
        <f t="shared" si="1407"/>
        <v>101</v>
      </c>
      <c r="R3087" s="191">
        <f t="shared" si="1404"/>
        <v>0.16558825743044306</v>
      </c>
      <c r="S3087" s="135">
        <f t="shared" si="1395"/>
        <v>22.334350860000001</v>
      </c>
      <c r="T3087" s="145">
        <f t="shared" si="1405"/>
        <v>7.8600000000000003E-2</v>
      </c>
      <c r="U3087" s="143">
        <f t="shared" si="1396"/>
        <v>21</v>
      </c>
      <c r="V3087" s="143">
        <v>252</v>
      </c>
      <c r="W3087" s="142">
        <f t="shared" si="1397"/>
        <v>1.0063252460000001</v>
      </c>
      <c r="X3087" s="135">
        <f t="shared" si="1398"/>
        <v>0.85314179000000001</v>
      </c>
      <c r="Y3087" s="135">
        <f t="shared" si="1399"/>
        <v>23.187492649999999</v>
      </c>
      <c r="Z3087" s="148" t="str">
        <f t="shared" si="1408"/>
        <v>A+J=</v>
      </c>
      <c r="AA3087" s="140">
        <f t="shared" si="1409"/>
        <v>47140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4"/>
      <c r="DX3087" s="1"/>
      <c r="DY3087" s="1"/>
      <c r="DZ3087" s="1"/>
      <c r="EA3087" s="1"/>
      <c r="EB3087" s="1"/>
      <c r="EC3087" s="1"/>
    </row>
    <row r="3088" spans="1:133" ht="15" x14ac:dyDescent="0.2">
      <c r="A3088" s="134">
        <f t="shared" si="1401"/>
        <v>47141</v>
      </c>
      <c r="B3088" s="135">
        <f t="shared" si="1387"/>
        <v>112.61136751000001</v>
      </c>
      <c r="C3088" s="220">
        <f t="shared" si="1400"/>
        <v>64.065206271034157</v>
      </c>
      <c r="D3088" s="136">
        <f t="shared" si="1388"/>
        <v>6997.15</v>
      </c>
      <c r="E3088" s="137">
        <f t="shared" si="1384"/>
        <v>7036.33</v>
      </c>
      <c r="F3088" s="138">
        <f t="shared" si="1385"/>
        <v>47109</v>
      </c>
      <c r="G3088" s="139">
        <f t="shared" si="1389"/>
        <v>5.5994226220676957E-3</v>
      </c>
      <c r="H3088" s="140">
        <f t="shared" si="1406"/>
        <v>47169</v>
      </c>
      <c r="I3088" s="140">
        <f t="shared" si="1390"/>
        <v>47169</v>
      </c>
      <c r="J3088" s="141">
        <f t="shared" si="1402"/>
        <v>19</v>
      </c>
      <c r="K3088" s="141">
        <f t="shared" si="1386"/>
        <v>1</v>
      </c>
      <c r="L3088" s="8">
        <f t="shared" si="1403"/>
        <v>1.0002939200000001</v>
      </c>
      <c r="M3088" s="142">
        <f t="shared" si="1391"/>
        <v>1.00559942</v>
      </c>
      <c r="N3088" s="142">
        <f t="shared" si="1392"/>
        <v>1.7567177043796058</v>
      </c>
      <c r="O3088" s="135">
        <f t="shared" si="1393"/>
        <v>1.75723403</v>
      </c>
      <c r="P3088" s="135">
        <f t="shared" si="1394"/>
        <v>112.57756059</v>
      </c>
      <c r="Q3088" s="190">
        <f t="shared" si="1407"/>
        <v>0</v>
      </c>
      <c r="R3088" s="191">
        <f t="shared" si="1404"/>
        <v>0</v>
      </c>
      <c r="S3088" s="135">
        <f t="shared" si="1395"/>
        <v>0</v>
      </c>
      <c r="T3088" s="145">
        <f t="shared" si="1405"/>
        <v>7.8600000000000003E-2</v>
      </c>
      <c r="U3088" s="143">
        <f t="shared" si="1396"/>
        <v>1</v>
      </c>
      <c r="V3088" s="143">
        <v>252</v>
      </c>
      <c r="W3088" s="142">
        <f t="shared" si="1397"/>
        <v>1.0003002990000001</v>
      </c>
      <c r="X3088" s="135">
        <f t="shared" si="1398"/>
        <v>3.3806919999999997E-2</v>
      </c>
      <c r="Y3088" s="135">
        <f t="shared" si="1399"/>
        <v>0</v>
      </c>
      <c r="Z3088" s="148" t="str">
        <f t="shared" si="1408"/>
        <v>A+J=</v>
      </c>
      <c r="AA3088" s="140">
        <f t="shared" si="1409"/>
        <v>47169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4"/>
      <c r="DX3088" s="1"/>
      <c r="DY3088" s="1"/>
      <c r="DZ3088" s="1"/>
      <c r="EA3088" s="1"/>
      <c r="EB3088" s="1"/>
      <c r="EC3088" s="1"/>
    </row>
    <row r="3089" spans="1:133" ht="15" x14ac:dyDescent="0.2">
      <c r="A3089" s="134">
        <f t="shared" si="1401"/>
        <v>47142</v>
      </c>
      <c r="B3089" s="135">
        <f t="shared" si="1387"/>
        <v>112.67829466000001</v>
      </c>
      <c r="C3089" s="220">
        <f t="shared" si="1400"/>
        <v>64.065206271034157</v>
      </c>
      <c r="D3089" s="136">
        <f t="shared" si="1388"/>
        <v>6997.15</v>
      </c>
      <c r="E3089" s="137">
        <f t="shared" si="1384"/>
        <v>7036.33</v>
      </c>
      <c r="F3089" s="138">
        <f t="shared" si="1385"/>
        <v>47109</v>
      </c>
      <c r="G3089" s="139">
        <f t="shared" si="1389"/>
        <v>5.5994226220676957E-3</v>
      </c>
      <c r="H3089" s="140">
        <f t="shared" si="1406"/>
        <v>47169</v>
      </c>
      <c r="I3089" s="140">
        <f t="shared" si="1390"/>
        <v>47169</v>
      </c>
      <c r="J3089" s="141">
        <f t="shared" si="1402"/>
        <v>19</v>
      </c>
      <c r="K3089" s="141">
        <f t="shared" si="1386"/>
        <v>2</v>
      </c>
      <c r="L3089" s="8">
        <f t="shared" si="1403"/>
        <v>1.00058794</v>
      </c>
      <c r="M3089" s="142">
        <f t="shared" si="1391"/>
        <v>1.00559942</v>
      </c>
      <c r="N3089" s="142">
        <f t="shared" si="1392"/>
        <v>1.7567177043796058</v>
      </c>
      <c r="O3089" s="135">
        <f t="shared" si="1393"/>
        <v>1.75775054</v>
      </c>
      <c r="P3089" s="135">
        <f t="shared" si="1394"/>
        <v>112.61065091</v>
      </c>
      <c r="Q3089" s="190">
        <f t="shared" si="1407"/>
        <v>0</v>
      </c>
      <c r="R3089" s="191">
        <f t="shared" si="1404"/>
        <v>0</v>
      </c>
      <c r="S3089" s="135">
        <f t="shared" si="1395"/>
        <v>0</v>
      </c>
      <c r="T3089" s="145">
        <f t="shared" si="1405"/>
        <v>7.8600000000000003E-2</v>
      </c>
      <c r="U3089" s="143">
        <f t="shared" si="1396"/>
        <v>2</v>
      </c>
      <c r="V3089" s="143">
        <v>252</v>
      </c>
      <c r="W3089" s="142">
        <f t="shared" si="1397"/>
        <v>1.0006006869999999</v>
      </c>
      <c r="X3089" s="135">
        <f t="shared" si="1398"/>
        <v>6.7643750000000002E-2</v>
      </c>
      <c r="Y3089" s="135">
        <f t="shared" si="1399"/>
        <v>0</v>
      </c>
      <c r="Z3089" s="148" t="str">
        <f t="shared" si="1408"/>
        <v>A+J=</v>
      </c>
      <c r="AA3089" s="140">
        <f t="shared" si="1409"/>
        <v>47169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4"/>
      <c r="DX3089" s="1"/>
      <c r="DY3089" s="1"/>
      <c r="DZ3089" s="1"/>
      <c r="EA3089" s="1"/>
      <c r="EB3089" s="1"/>
      <c r="EC3089" s="1"/>
    </row>
    <row r="3090" spans="1:133" ht="15" x14ac:dyDescent="0.2">
      <c r="A3090" s="134">
        <f t="shared" si="1401"/>
        <v>47143</v>
      </c>
      <c r="B3090" s="135">
        <f t="shared" si="1387"/>
        <v>112.74526091</v>
      </c>
      <c r="C3090" s="220">
        <f t="shared" si="1400"/>
        <v>64.065206271034157</v>
      </c>
      <c r="D3090" s="136">
        <f t="shared" si="1388"/>
        <v>6997.15</v>
      </c>
      <c r="E3090" s="137">
        <f t="shared" si="1384"/>
        <v>7036.33</v>
      </c>
      <c r="F3090" s="138">
        <f t="shared" si="1385"/>
        <v>47109</v>
      </c>
      <c r="G3090" s="139">
        <f t="shared" si="1389"/>
        <v>5.5994226220676957E-3</v>
      </c>
      <c r="H3090" s="140">
        <f t="shared" si="1406"/>
        <v>47169</v>
      </c>
      <c r="I3090" s="140">
        <f t="shared" si="1390"/>
        <v>47169</v>
      </c>
      <c r="J3090" s="141">
        <f t="shared" si="1402"/>
        <v>19</v>
      </c>
      <c r="K3090" s="141">
        <f t="shared" si="1386"/>
        <v>3</v>
      </c>
      <c r="L3090" s="8">
        <f t="shared" si="1403"/>
        <v>1.00088204</v>
      </c>
      <c r="M3090" s="142">
        <f t="shared" si="1391"/>
        <v>1.00559942</v>
      </c>
      <c r="N3090" s="142">
        <f t="shared" si="1392"/>
        <v>1.7567177043796058</v>
      </c>
      <c r="O3090" s="135">
        <f t="shared" si="1393"/>
        <v>1.75826719</v>
      </c>
      <c r="P3090" s="135">
        <f t="shared" si="1394"/>
        <v>112.6437502</v>
      </c>
      <c r="Q3090" s="190">
        <f t="shared" si="1407"/>
        <v>0</v>
      </c>
      <c r="R3090" s="191">
        <f t="shared" si="1404"/>
        <v>0</v>
      </c>
      <c r="S3090" s="135">
        <f t="shared" si="1395"/>
        <v>0</v>
      </c>
      <c r="T3090" s="145">
        <f t="shared" si="1405"/>
        <v>7.8600000000000003E-2</v>
      </c>
      <c r="U3090" s="143">
        <f t="shared" si="1396"/>
        <v>3</v>
      </c>
      <c r="V3090" s="143">
        <v>252</v>
      </c>
      <c r="W3090" s="142">
        <f t="shared" si="1397"/>
        <v>1.000901166</v>
      </c>
      <c r="X3090" s="135">
        <f t="shared" si="1398"/>
        <v>0.10151071</v>
      </c>
      <c r="Y3090" s="135">
        <f t="shared" si="1399"/>
        <v>0</v>
      </c>
      <c r="Z3090" s="148" t="str">
        <f t="shared" si="1408"/>
        <v>A+J=</v>
      </c>
      <c r="AA3090" s="140">
        <f t="shared" si="1409"/>
        <v>47169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4"/>
      <c r="DX3090" s="1"/>
      <c r="DY3090" s="1"/>
      <c r="DZ3090" s="1"/>
      <c r="EA3090" s="1"/>
      <c r="EB3090" s="1"/>
      <c r="EC3090" s="1"/>
    </row>
    <row r="3091" spans="1:133" ht="15" x14ac:dyDescent="0.2">
      <c r="A3091" s="134">
        <f t="shared" si="1401"/>
        <v>47144</v>
      </c>
      <c r="B3091" s="135">
        <f t="shared" si="1387"/>
        <v>112.81226693000001</v>
      </c>
      <c r="C3091" s="220">
        <f t="shared" si="1400"/>
        <v>64.065206271034157</v>
      </c>
      <c r="D3091" s="136">
        <f t="shared" si="1388"/>
        <v>6997.15</v>
      </c>
      <c r="E3091" s="137">
        <f t="shared" si="1384"/>
        <v>7036.33</v>
      </c>
      <c r="F3091" s="138">
        <f t="shared" si="1385"/>
        <v>47109</v>
      </c>
      <c r="G3091" s="139">
        <f t="shared" si="1389"/>
        <v>5.5994226220676957E-3</v>
      </c>
      <c r="H3091" s="140">
        <f t="shared" si="1406"/>
        <v>47169</v>
      </c>
      <c r="I3091" s="140">
        <f t="shared" si="1390"/>
        <v>47169</v>
      </c>
      <c r="J3091" s="141">
        <f t="shared" si="1402"/>
        <v>19</v>
      </c>
      <c r="K3091" s="141">
        <f t="shared" si="1386"/>
        <v>4</v>
      </c>
      <c r="L3091" s="8">
        <f t="shared" si="1403"/>
        <v>1.0011762200000001</v>
      </c>
      <c r="M3091" s="142">
        <f t="shared" si="1391"/>
        <v>1.00559942</v>
      </c>
      <c r="N3091" s="142">
        <f t="shared" si="1392"/>
        <v>1.7567177043796058</v>
      </c>
      <c r="O3091" s="135">
        <f t="shared" si="1393"/>
        <v>1.75878399</v>
      </c>
      <c r="P3091" s="135">
        <f t="shared" si="1394"/>
        <v>112.6768591</v>
      </c>
      <c r="Q3091" s="190">
        <f t="shared" si="1407"/>
        <v>0</v>
      </c>
      <c r="R3091" s="191">
        <f t="shared" si="1404"/>
        <v>0</v>
      </c>
      <c r="S3091" s="135">
        <f t="shared" si="1395"/>
        <v>0</v>
      </c>
      <c r="T3091" s="145">
        <f t="shared" si="1405"/>
        <v>7.8600000000000003E-2</v>
      </c>
      <c r="U3091" s="143">
        <f t="shared" si="1396"/>
        <v>4</v>
      </c>
      <c r="V3091" s="143">
        <v>252</v>
      </c>
      <c r="W3091" s="142">
        <f t="shared" si="1397"/>
        <v>1.0012017360000001</v>
      </c>
      <c r="X3091" s="135">
        <f t="shared" si="1398"/>
        <v>0.13540783000000001</v>
      </c>
      <c r="Y3091" s="135">
        <f t="shared" si="1399"/>
        <v>0</v>
      </c>
      <c r="Z3091" s="148" t="str">
        <f t="shared" si="1408"/>
        <v>A+J=</v>
      </c>
      <c r="AA3091" s="140">
        <f t="shared" si="1409"/>
        <v>47169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4"/>
      <c r="DX3091" s="1"/>
      <c r="DY3091" s="1"/>
      <c r="DZ3091" s="1"/>
      <c r="EA3091" s="1"/>
      <c r="EB3091" s="1"/>
      <c r="EC3091" s="1"/>
    </row>
    <row r="3092" spans="1:133" ht="15" x14ac:dyDescent="0.2">
      <c r="A3092" s="134">
        <f t="shared" si="1401"/>
        <v>47145</v>
      </c>
      <c r="B3092" s="135">
        <f t="shared" si="1387"/>
        <v>112.87931315</v>
      </c>
      <c r="C3092" s="220">
        <f t="shared" si="1400"/>
        <v>64.065206271034157</v>
      </c>
      <c r="D3092" s="136">
        <f t="shared" si="1388"/>
        <v>6997.15</v>
      </c>
      <c r="E3092" s="137">
        <f t="shared" si="1384"/>
        <v>7036.33</v>
      </c>
      <c r="F3092" s="138">
        <f t="shared" si="1385"/>
        <v>47109</v>
      </c>
      <c r="G3092" s="139">
        <f t="shared" si="1389"/>
        <v>5.5994226220676957E-3</v>
      </c>
      <c r="H3092" s="140">
        <f t="shared" si="1406"/>
        <v>47169</v>
      </c>
      <c r="I3092" s="140">
        <f t="shared" si="1390"/>
        <v>47169</v>
      </c>
      <c r="J3092" s="141">
        <f t="shared" si="1402"/>
        <v>19</v>
      </c>
      <c r="K3092" s="141">
        <f t="shared" si="1386"/>
        <v>5</v>
      </c>
      <c r="L3092" s="8">
        <f t="shared" si="1403"/>
        <v>1.0014704999999999</v>
      </c>
      <c r="M3092" s="142">
        <f t="shared" si="1391"/>
        <v>1.00559942</v>
      </c>
      <c r="N3092" s="142">
        <f t="shared" si="1392"/>
        <v>1.7567177043796058</v>
      </c>
      <c r="O3092" s="135">
        <f t="shared" si="1393"/>
        <v>1.7593009500000001</v>
      </c>
      <c r="P3092" s="135">
        <f t="shared" si="1394"/>
        <v>112.70997825000001</v>
      </c>
      <c r="Q3092" s="190">
        <f t="shared" si="1407"/>
        <v>0</v>
      </c>
      <c r="R3092" s="191">
        <f t="shared" si="1404"/>
        <v>0</v>
      </c>
      <c r="S3092" s="135">
        <f t="shared" si="1395"/>
        <v>0</v>
      </c>
      <c r="T3092" s="145">
        <f t="shared" si="1405"/>
        <v>7.8600000000000003E-2</v>
      </c>
      <c r="U3092" s="143">
        <f t="shared" si="1396"/>
        <v>5</v>
      </c>
      <c r="V3092" s="143">
        <v>252</v>
      </c>
      <c r="W3092" s="142">
        <f t="shared" si="1397"/>
        <v>1.0015023949999999</v>
      </c>
      <c r="X3092" s="135">
        <f t="shared" si="1398"/>
        <v>0.16933490000000001</v>
      </c>
      <c r="Y3092" s="135">
        <f t="shared" si="1399"/>
        <v>0</v>
      </c>
      <c r="Z3092" s="148" t="str">
        <f t="shared" si="1408"/>
        <v>A+J=</v>
      </c>
      <c r="AA3092" s="140">
        <f t="shared" si="1409"/>
        <v>47169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4"/>
      <c r="DX3092" s="1"/>
      <c r="DY3092" s="1"/>
      <c r="DZ3092" s="1"/>
      <c r="EA3092" s="1"/>
      <c r="EB3092" s="1"/>
      <c r="EC3092" s="1"/>
    </row>
    <row r="3093" spans="1:133" ht="15" x14ac:dyDescent="0.2">
      <c r="A3093" s="134">
        <f t="shared" si="1401"/>
        <v>47146</v>
      </c>
      <c r="B3093" s="135">
        <f t="shared" si="1387"/>
        <v>112.87931315</v>
      </c>
      <c r="C3093" s="220">
        <f t="shared" si="1400"/>
        <v>64.065206271034157</v>
      </c>
      <c r="D3093" s="136">
        <f t="shared" si="1388"/>
        <v>6997.15</v>
      </c>
      <c r="E3093" s="137">
        <f t="shared" si="1384"/>
        <v>7036.33</v>
      </c>
      <c r="F3093" s="138">
        <f t="shared" si="1385"/>
        <v>47109</v>
      </c>
      <c r="G3093" s="139">
        <f t="shared" si="1389"/>
        <v>5.5994226220676957E-3</v>
      </c>
      <c r="H3093" s="140">
        <f t="shared" si="1406"/>
        <v>47169</v>
      </c>
      <c r="I3093" s="140">
        <f t="shared" si="1390"/>
        <v>47169</v>
      </c>
      <c r="J3093" s="141">
        <f t="shared" si="1402"/>
        <v>19</v>
      </c>
      <c r="K3093" s="141">
        <f t="shared" si="1386"/>
        <v>5</v>
      </c>
      <c r="L3093" s="8">
        <f t="shared" si="1403"/>
        <v>1.0014704999999999</v>
      </c>
      <c r="M3093" s="142">
        <f t="shared" si="1391"/>
        <v>1.00559942</v>
      </c>
      <c r="N3093" s="142">
        <f t="shared" si="1392"/>
        <v>1.7567177043796058</v>
      </c>
      <c r="O3093" s="135">
        <f t="shared" si="1393"/>
        <v>1.7593009500000001</v>
      </c>
      <c r="P3093" s="135">
        <f t="shared" si="1394"/>
        <v>112.70997825000001</v>
      </c>
      <c r="Q3093" s="190">
        <f t="shared" si="1407"/>
        <v>0</v>
      </c>
      <c r="R3093" s="191">
        <f t="shared" si="1404"/>
        <v>0</v>
      </c>
      <c r="S3093" s="135">
        <f t="shared" si="1395"/>
        <v>0</v>
      </c>
      <c r="T3093" s="145">
        <f t="shared" si="1405"/>
        <v>7.8600000000000003E-2</v>
      </c>
      <c r="U3093" s="143">
        <f t="shared" si="1396"/>
        <v>5</v>
      </c>
      <c r="V3093" s="143">
        <v>252</v>
      </c>
      <c r="W3093" s="142">
        <f t="shared" si="1397"/>
        <v>1.0015023949999999</v>
      </c>
      <c r="X3093" s="135">
        <f t="shared" si="1398"/>
        <v>0.16933490000000001</v>
      </c>
      <c r="Y3093" s="135">
        <f t="shared" si="1399"/>
        <v>0</v>
      </c>
      <c r="Z3093" s="148" t="str">
        <f t="shared" si="1408"/>
        <v>A+J=</v>
      </c>
      <c r="AA3093" s="140">
        <f t="shared" si="1409"/>
        <v>47169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4"/>
      <c r="DX3093" s="1"/>
      <c r="DY3093" s="1"/>
      <c r="DZ3093" s="1"/>
      <c r="EA3093" s="1"/>
      <c r="EB3093" s="1"/>
      <c r="EC3093" s="1"/>
    </row>
    <row r="3094" spans="1:133" ht="15" x14ac:dyDescent="0.2">
      <c r="A3094" s="134">
        <f t="shared" si="1401"/>
        <v>47147</v>
      </c>
      <c r="B3094" s="135">
        <f t="shared" si="1387"/>
        <v>112.87931315</v>
      </c>
      <c r="C3094" s="220">
        <f t="shared" si="1400"/>
        <v>64.065206271034157</v>
      </c>
      <c r="D3094" s="136">
        <f t="shared" si="1388"/>
        <v>6997.15</v>
      </c>
      <c r="E3094" s="137">
        <f t="shared" si="1384"/>
        <v>7036.33</v>
      </c>
      <c r="F3094" s="138">
        <f t="shared" si="1385"/>
        <v>47109</v>
      </c>
      <c r="G3094" s="139">
        <f t="shared" si="1389"/>
        <v>5.5994226220676957E-3</v>
      </c>
      <c r="H3094" s="140">
        <f t="shared" si="1406"/>
        <v>47169</v>
      </c>
      <c r="I3094" s="140">
        <f t="shared" si="1390"/>
        <v>47169</v>
      </c>
      <c r="J3094" s="141">
        <f t="shared" si="1402"/>
        <v>19</v>
      </c>
      <c r="K3094" s="141">
        <f t="shared" si="1386"/>
        <v>5</v>
      </c>
      <c r="L3094" s="8">
        <f t="shared" si="1403"/>
        <v>1.0014704999999999</v>
      </c>
      <c r="M3094" s="142">
        <f t="shared" si="1391"/>
        <v>1.00559942</v>
      </c>
      <c r="N3094" s="142">
        <f t="shared" si="1392"/>
        <v>1.7567177043796058</v>
      </c>
      <c r="O3094" s="135">
        <f t="shared" si="1393"/>
        <v>1.7593009500000001</v>
      </c>
      <c r="P3094" s="135">
        <f t="shared" si="1394"/>
        <v>112.70997825000001</v>
      </c>
      <c r="Q3094" s="190">
        <f t="shared" si="1407"/>
        <v>0</v>
      </c>
      <c r="R3094" s="191">
        <f t="shared" si="1404"/>
        <v>0</v>
      </c>
      <c r="S3094" s="135">
        <f t="shared" si="1395"/>
        <v>0</v>
      </c>
      <c r="T3094" s="145">
        <f t="shared" si="1405"/>
        <v>7.8600000000000003E-2</v>
      </c>
      <c r="U3094" s="143">
        <f t="shared" si="1396"/>
        <v>5</v>
      </c>
      <c r="V3094" s="143">
        <v>252</v>
      </c>
      <c r="W3094" s="142">
        <f t="shared" si="1397"/>
        <v>1.0015023949999999</v>
      </c>
      <c r="X3094" s="135">
        <f t="shared" si="1398"/>
        <v>0.16933490000000001</v>
      </c>
      <c r="Y3094" s="135">
        <f t="shared" si="1399"/>
        <v>0</v>
      </c>
      <c r="Z3094" s="148" t="str">
        <f t="shared" si="1408"/>
        <v>A+J=</v>
      </c>
      <c r="AA3094" s="140">
        <f t="shared" si="1409"/>
        <v>47169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4"/>
      <c r="DX3094" s="1"/>
      <c r="DY3094" s="1"/>
      <c r="DZ3094" s="1"/>
      <c r="EA3094" s="1"/>
      <c r="EB3094" s="1"/>
      <c r="EC3094" s="1"/>
    </row>
    <row r="3095" spans="1:133" ht="15" x14ac:dyDescent="0.2">
      <c r="A3095" s="134">
        <f t="shared" si="1401"/>
        <v>47148</v>
      </c>
      <c r="B3095" s="135">
        <f t="shared" si="1387"/>
        <v>112.94639917000001</v>
      </c>
      <c r="C3095" s="220">
        <f t="shared" si="1400"/>
        <v>64.065206271034157</v>
      </c>
      <c r="D3095" s="136">
        <f t="shared" si="1388"/>
        <v>6997.15</v>
      </c>
      <c r="E3095" s="137">
        <f t="shared" si="1384"/>
        <v>7036.33</v>
      </c>
      <c r="F3095" s="138">
        <f t="shared" si="1385"/>
        <v>47109</v>
      </c>
      <c r="G3095" s="139">
        <f t="shared" si="1389"/>
        <v>5.5994226220676957E-3</v>
      </c>
      <c r="H3095" s="140">
        <f t="shared" si="1406"/>
        <v>47169</v>
      </c>
      <c r="I3095" s="140">
        <f t="shared" si="1390"/>
        <v>47169</v>
      </c>
      <c r="J3095" s="141">
        <f t="shared" si="1402"/>
        <v>19</v>
      </c>
      <c r="K3095" s="141">
        <f t="shared" si="1386"/>
        <v>6</v>
      </c>
      <c r="L3095" s="8">
        <f t="shared" si="1403"/>
        <v>1.00176486</v>
      </c>
      <c r="M3095" s="142">
        <f t="shared" si="1391"/>
        <v>1.00559942</v>
      </c>
      <c r="N3095" s="142">
        <f t="shared" si="1392"/>
        <v>1.7567177043796058</v>
      </c>
      <c r="O3095" s="135">
        <f t="shared" si="1393"/>
        <v>1.75981806</v>
      </c>
      <c r="P3095" s="135">
        <f t="shared" si="1394"/>
        <v>112.74310701</v>
      </c>
      <c r="Q3095" s="190">
        <f t="shared" si="1407"/>
        <v>0</v>
      </c>
      <c r="R3095" s="191">
        <f t="shared" si="1404"/>
        <v>0</v>
      </c>
      <c r="S3095" s="135">
        <f t="shared" si="1395"/>
        <v>0</v>
      </c>
      <c r="T3095" s="145">
        <f t="shared" si="1405"/>
        <v>7.8600000000000003E-2</v>
      </c>
      <c r="U3095" s="143">
        <f t="shared" si="1396"/>
        <v>6</v>
      </c>
      <c r="V3095" s="143">
        <v>252</v>
      </c>
      <c r="W3095" s="142">
        <f t="shared" si="1397"/>
        <v>1.001803145</v>
      </c>
      <c r="X3095" s="135">
        <f t="shared" si="1398"/>
        <v>0.20329216</v>
      </c>
      <c r="Y3095" s="135">
        <f t="shared" si="1399"/>
        <v>0</v>
      </c>
      <c r="Z3095" s="148" t="str">
        <f t="shared" si="1408"/>
        <v>A+J=</v>
      </c>
      <c r="AA3095" s="140">
        <f t="shared" si="1409"/>
        <v>47169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4"/>
      <c r="DX3095" s="1"/>
      <c r="DY3095" s="1"/>
      <c r="DZ3095" s="1"/>
      <c r="EA3095" s="1"/>
      <c r="EB3095" s="1"/>
      <c r="EC3095" s="1"/>
    </row>
    <row r="3096" spans="1:133" ht="15" x14ac:dyDescent="0.2">
      <c r="A3096" s="134">
        <f t="shared" si="1401"/>
        <v>47149</v>
      </c>
      <c r="B3096" s="135">
        <f t="shared" si="1387"/>
        <v>113.01352426</v>
      </c>
      <c r="C3096" s="220">
        <f t="shared" si="1400"/>
        <v>64.065206271034157</v>
      </c>
      <c r="D3096" s="136">
        <f t="shared" si="1388"/>
        <v>6997.15</v>
      </c>
      <c r="E3096" s="137">
        <f t="shared" si="1384"/>
        <v>7036.33</v>
      </c>
      <c r="F3096" s="138">
        <f t="shared" si="1385"/>
        <v>47109</v>
      </c>
      <c r="G3096" s="139">
        <f t="shared" si="1389"/>
        <v>5.5994226220676957E-3</v>
      </c>
      <c r="H3096" s="140">
        <f t="shared" si="1406"/>
        <v>47169</v>
      </c>
      <c r="I3096" s="140">
        <f t="shared" si="1390"/>
        <v>47169</v>
      </c>
      <c r="J3096" s="141">
        <f t="shared" si="1402"/>
        <v>19</v>
      </c>
      <c r="K3096" s="141">
        <f t="shared" si="1386"/>
        <v>7</v>
      </c>
      <c r="L3096" s="8">
        <f t="shared" si="1403"/>
        <v>1.0020593</v>
      </c>
      <c r="M3096" s="142">
        <f t="shared" si="1391"/>
        <v>1.00559942</v>
      </c>
      <c r="N3096" s="142">
        <f t="shared" si="1392"/>
        <v>1.7567177043796058</v>
      </c>
      <c r="O3096" s="135">
        <f t="shared" si="1393"/>
        <v>1.7603353100000001</v>
      </c>
      <c r="P3096" s="135">
        <f t="shared" si="1394"/>
        <v>112.77624474</v>
      </c>
      <c r="Q3096" s="190">
        <f t="shared" si="1407"/>
        <v>0</v>
      </c>
      <c r="R3096" s="191">
        <f t="shared" si="1404"/>
        <v>0</v>
      </c>
      <c r="S3096" s="135">
        <f t="shared" si="1395"/>
        <v>0</v>
      </c>
      <c r="T3096" s="145">
        <f t="shared" si="1405"/>
        <v>7.8600000000000003E-2</v>
      </c>
      <c r="U3096" s="143">
        <f t="shared" si="1396"/>
        <v>7</v>
      </c>
      <c r="V3096" s="143">
        <v>252</v>
      </c>
      <c r="W3096" s="142">
        <f t="shared" si="1397"/>
        <v>1.002103985</v>
      </c>
      <c r="X3096" s="135">
        <f t="shared" si="1398"/>
        <v>0.23727951999999999</v>
      </c>
      <c r="Y3096" s="135">
        <f t="shared" si="1399"/>
        <v>0</v>
      </c>
      <c r="Z3096" s="148" t="str">
        <f t="shared" si="1408"/>
        <v>A+J=</v>
      </c>
      <c r="AA3096" s="140">
        <f t="shared" si="1409"/>
        <v>47169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4"/>
      <c r="DX3096" s="1"/>
      <c r="DY3096" s="1"/>
      <c r="DZ3096" s="1"/>
      <c r="EA3096" s="1"/>
      <c r="EB3096" s="1"/>
      <c r="EC3096" s="1"/>
    </row>
    <row r="3097" spans="1:133" ht="15" x14ac:dyDescent="0.2">
      <c r="A3097" s="134">
        <f t="shared" si="1401"/>
        <v>47150</v>
      </c>
      <c r="B3097" s="135">
        <f t="shared" si="1387"/>
        <v>113.08069047000001</v>
      </c>
      <c r="C3097" s="220">
        <f t="shared" si="1400"/>
        <v>64.065206271034157</v>
      </c>
      <c r="D3097" s="136">
        <f t="shared" si="1388"/>
        <v>6997.15</v>
      </c>
      <c r="E3097" s="137">
        <f t="shared" si="1384"/>
        <v>7036.33</v>
      </c>
      <c r="F3097" s="138">
        <f t="shared" si="1385"/>
        <v>47109</v>
      </c>
      <c r="G3097" s="139">
        <f t="shared" si="1389"/>
        <v>5.5994226220676957E-3</v>
      </c>
      <c r="H3097" s="140">
        <f t="shared" si="1406"/>
        <v>47169</v>
      </c>
      <c r="I3097" s="140">
        <f t="shared" si="1390"/>
        <v>47169</v>
      </c>
      <c r="J3097" s="141">
        <f t="shared" si="1402"/>
        <v>19</v>
      </c>
      <c r="K3097" s="141">
        <f t="shared" si="1386"/>
        <v>8</v>
      </c>
      <c r="L3097" s="8">
        <f t="shared" si="1403"/>
        <v>1.0023538400000001</v>
      </c>
      <c r="M3097" s="142">
        <f t="shared" si="1391"/>
        <v>1.00559942</v>
      </c>
      <c r="N3097" s="142">
        <f t="shared" si="1392"/>
        <v>1.7567177043796058</v>
      </c>
      <c r="O3097" s="135">
        <f t="shared" si="1393"/>
        <v>1.7608527300000001</v>
      </c>
      <c r="P3097" s="135">
        <f t="shared" si="1394"/>
        <v>112.80939336</v>
      </c>
      <c r="Q3097" s="190">
        <f t="shared" si="1407"/>
        <v>0</v>
      </c>
      <c r="R3097" s="191">
        <f t="shared" si="1404"/>
        <v>0</v>
      </c>
      <c r="S3097" s="135">
        <f t="shared" si="1395"/>
        <v>0</v>
      </c>
      <c r="T3097" s="145">
        <f t="shared" si="1405"/>
        <v>7.8600000000000003E-2</v>
      </c>
      <c r="U3097" s="143">
        <f t="shared" si="1396"/>
        <v>8</v>
      </c>
      <c r="V3097" s="143">
        <v>252</v>
      </c>
      <c r="W3097" s="142">
        <f t="shared" si="1397"/>
        <v>1.0024049159999999</v>
      </c>
      <c r="X3097" s="135">
        <f t="shared" si="1398"/>
        <v>0.27129711000000001</v>
      </c>
      <c r="Y3097" s="135">
        <f t="shared" si="1399"/>
        <v>0</v>
      </c>
      <c r="Z3097" s="148" t="str">
        <f t="shared" si="1408"/>
        <v>A+J=</v>
      </c>
      <c r="AA3097" s="140">
        <f t="shared" si="1409"/>
        <v>47169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4"/>
      <c r="DX3097" s="1"/>
      <c r="DY3097" s="1"/>
      <c r="DZ3097" s="1"/>
      <c r="EA3097" s="1"/>
      <c r="EB3097" s="1"/>
      <c r="EC3097" s="1"/>
    </row>
    <row r="3098" spans="1:133" ht="15" x14ac:dyDescent="0.2">
      <c r="A3098" s="134">
        <f t="shared" si="1401"/>
        <v>47151</v>
      </c>
      <c r="B3098" s="135">
        <f t="shared" si="1387"/>
        <v>113.14789641</v>
      </c>
      <c r="C3098" s="220">
        <f t="shared" si="1400"/>
        <v>64.065206271034157</v>
      </c>
      <c r="D3098" s="136">
        <f t="shared" si="1388"/>
        <v>6997.15</v>
      </c>
      <c r="E3098" s="137">
        <f t="shared" si="1384"/>
        <v>7036.33</v>
      </c>
      <c r="F3098" s="138">
        <f t="shared" si="1385"/>
        <v>47109</v>
      </c>
      <c r="G3098" s="139">
        <f t="shared" si="1389"/>
        <v>5.5994226220676957E-3</v>
      </c>
      <c r="H3098" s="140">
        <f t="shared" si="1406"/>
        <v>47169</v>
      </c>
      <c r="I3098" s="140">
        <f t="shared" si="1390"/>
        <v>47169</v>
      </c>
      <c r="J3098" s="141">
        <f t="shared" si="1402"/>
        <v>19</v>
      </c>
      <c r="K3098" s="141">
        <f t="shared" si="1386"/>
        <v>9</v>
      </c>
      <c r="L3098" s="8">
        <f t="shared" si="1403"/>
        <v>1.0026484600000001</v>
      </c>
      <c r="M3098" s="142">
        <f t="shared" si="1391"/>
        <v>1.00559942</v>
      </c>
      <c r="N3098" s="142">
        <f t="shared" si="1392"/>
        <v>1.7567177043796058</v>
      </c>
      <c r="O3098" s="135">
        <f t="shared" si="1393"/>
        <v>1.7613703000000001</v>
      </c>
      <c r="P3098" s="135">
        <f t="shared" si="1394"/>
        <v>112.84255158000001</v>
      </c>
      <c r="Q3098" s="190">
        <f t="shared" si="1407"/>
        <v>0</v>
      </c>
      <c r="R3098" s="191">
        <f t="shared" si="1404"/>
        <v>0</v>
      </c>
      <c r="S3098" s="135">
        <f t="shared" si="1395"/>
        <v>0</v>
      </c>
      <c r="T3098" s="145">
        <f t="shared" si="1405"/>
        <v>7.8600000000000003E-2</v>
      </c>
      <c r="U3098" s="143">
        <f t="shared" si="1396"/>
        <v>9</v>
      </c>
      <c r="V3098" s="143">
        <v>252</v>
      </c>
      <c r="W3098" s="142">
        <f t="shared" si="1397"/>
        <v>1.002705937</v>
      </c>
      <c r="X3098" s="135">
        <f t="shared" si="1398"/>
        <v>0.30534483000000001</v>
      </c>
      <c r="Y3098" s="135">
        <f t="shared" si="1399"/>
        <v>0</v>
      </c>
      <c r="Z3098" s="148" t="str">
        <f t="shared" si="1408"/>
        <v>A+J=</v>
      </c>
      <c r="AA3098" s="140">
        <f t="shared" si="1409"/>
        <v>47169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4"/>
      <c r="DX3098" s="1"/>
      <c r="DY3098" s="1"/>
      <c r="DZ3098" s="1"/>
      <c r="EA3098" s="1"/>
      <c r="EB3098" s="1"/>
      <c r="EC3098" s="1"/>
    </row>
    <row r="3099" spans="1:133" ht="15" x14ac:dyDescent="0.2">
      <c r="A3099" s="134">
        <f t="shared" si="1401"/>
        <v>47152</v>
      </c>
      <c r="B3099" s="135">
        <f t="shared" si="1387"/>
        <v>113.21514084</v>
      </c>
      <c r="C3099" s="220">
        <f t="shared" si="1400"/>
        <v>64.065206271034157</v>
      </c>
      <c r="D3099" s="136">
        <f t="shared" si="1388"/>
        <v>6997.15</v>
      </c>
      <c r="E3099" s="137">
        <f t="shared" si="1384"/>
        <v>7036.33</v>
      </c>
      <c r="F3099" s="138">
        <f t="shared" si="1385"/>
        <v>47109</v>
      </c>
      <c r="G3099" s="139">
        <f t="shared" si="1389"/>
        <v>5.5994226220676957E-3</v>
      </c>
      <c r="H3099" s="140">
        <f t="shared" si="1406"/>
        <v>47169</v>
      </c>
      <c r="I3099" s="140">
        <f t="shared" si="1390"/>
        <v>47169</v>
      </c>
      <c r="J3099" s="141">
        <f t="shared" si="1402"/>
        <v>19</v>
      </c>
      <c r="K3099" s="141">
        <f t="shared" si="1386"/>
        <v>10</v>
      </c>
      <c r="L3099" s="8">
        <f t="shared" si="1403"/>
        <v>1.0029431600000001</v>
      </c>
      <c r="M3099" s="142">
        <f t="shared" si="1391"/>
        <v>1.00559942</v>
      </c>
      <c r="N3099" s="142">
        <f t="shared" si="1392"/>
        <v>1.7567177043796058</v>
      </c>
      <c r="O3099" s="135">
        <f t="shared" si="1393"/>
        <v>1.7618879999999999</v>
      </c>
      <c r="P3099" s="135">
        <f t="shared" si="1394"/>
        <v>112.87571814</v>
      </c>
      <c r="Q3099" s="190">
        <f t="shared" si="1407"/>
        <v>0</v>
      </c>
      <c r="R3099" s="191">
        <f t="shared" si="1404"/>
        <v>0</v>
      </c>
      <c r="S3099" s="135">
        <f t="shared" si="1395"/>
        <v>0</v>
      </c>
      <c r="T3099" s="145">
        <f t="shared" si="1405"/>
        <v>7.8600000000000003E-2</v>
      </c>
      <c r="U3099" s="143">
        <f t="shared" si="1396"/>
        <v>10</v>
      </c>
      <c r="V3099" s="143">
        <v>252</v>
      </c>
      <c r="W3099" s="142">
        <f t="shared" si="1397"/>
        <v>1.003007048</v>
      </c>
      <c r="X3099" s="135">
        <f t="shared" si="1398"/>
        <v>0.33942270000000002</v>
      </c>
      <c r="Y3099" s="135">
        <f t="shared" si="1399"/>
        <v>0</v>
      </c>
      <c r="Z3099" s="148" t="str">
        <f t="shared" si="1408"/>
        <v>A+J=</v>
      </c>
      <c r="AA3099" s="140">
        <f t="shared" si="1409"/>
        <v>47169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4"/>
      <c r="DX3099" s="1"/>
      <c r="DY3099" s="1"/>
      <c r="DZ3099" s="1"/>
      <c r="EA3099" s="1"/>
      <c r="EB3099" s="1"/>
      <c r="EC3099" s="1"/>
    </row>
    <row r="3100" spans="1:133" ht="15" x14ac:dyDescent="0.2">
      <c r="A3100" s="134">
        <f t="shared" si="1401"/>
        <v>47153</v>
      </c>
      <c r="B3100" s="135">
        <f t="shared" si="1387"/>
        <v>113.21514084</v>
      </c>
      <c r="C3100" s="220">
        <f t="shared" si="1400"/>
        <v>64.065206271034157</v>
      </c>
      <c r="D3100" s="136">
        <f t="shared" si="1388"/>
        <v>6997.15</v>
      </c>
      <c r="E3100" s="137">
        <f t="shared" si="1384"/>
        <v>7036.33</v>
      </c>
      <c r="F3100" s="138">
        <f t="shared" si="1385"/>
        <v>47109</v>
      </c>
      <c r="G3100" s="139">
        <f t="shared" si="1389"/>
        <v>5.5994226220676957E-3</v>
      </c>
      <c r="H3100" s="140">
        <f t="shared" si="1406"/>
        <v>47169</v>
      </c>
      <c r="I3100" s="140">
        <f t="shared" si="1390"/>
        <v>47169</v>
      </c>
      <c r="J3100" s="141">
        <f t="shared" si="1402"/>
        <v>19</v>
      </c>
      <c r="K3100" s="141">
        <f t="shared" si="1386"/>
        <v>10</v>
      </c>
      <c r="L3100" s="8">
        <f t="shared" si="1403"/>
        <v>1.0029431600000001</v>
      </c>
      <c r="M3100" s="142">
        <f t="shared" si="1391"/>
        <v>1.00559942</v>
      </c>
      <c r="N3100" s="142">
        <f t="shared" si="1392"/>
        <v>1.7567177043796058</v>
      </c>
      <c r="O3100" s="135">
        <f t="shared" si="1393"/>
        <v>1.7618879999999999</v>
      </c>
      <c r="P3100" s="135">
        <f t="shared" si="1394"/>
        <v>112.87571814</v>
      </c>
      <c r="Q3100" s="190">
        <f t="shared" si="1407"/>
        <v>0</v>
      </c>
      <c r="R3100" s="191">
        <f t="shared" si="1404"/>
        <v>0</v>
      </c>
      <c r="S3100" s="135">
        <f t="shared" si="1395"/>
        <v>0</v>
      </c>
      <c r="T3100" s="145">
        <f t="shared" si="1405"/>
        <v>7.8600000000000003E-2</v>
      </c>
      <c r="U3100" s="143">
        <f t="shared" si="1396"/>
        <v>10</v>
      </c>
      <c r="V3100" s="143">
        <v>252</v>
      </c>
      <c r="W3100" s="142">
        <f t="shared" si="1397"/>
        <v>1.003007048</v>
      </c>
      <c r="X3100" s="135">
        <f t="shared" si="1398"/>
        <v>0.33942270000000002</v>
      </c>
      <c r="Y3100" s="135">
        <f t="shared" si="1399"/>
        <v>0</v>
      </c>
      <c r="Z3100" s="148" t="str">
        <f t="shared" si="1408"/>
        <v>A+J=</v>
      </c>
      <c r="AA3100" s="140">
        <f t="shared" si="1409"/>
        <v>47169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4"/>
      <c r="DX3100" s="1"/>
      <c r="DY3100" s="1"/>
      <c r="DZ3100" s="1"/>
      <c r="EA3100" s="1"/>
      <c r="EB3100" s="1"/>
      <c r="EC3100" s="1"/>
    </row>
    <row r="3101" spans="1:133" ht="15" x14ac:dyDescent="0.2">
      <c r="A3101" s="134">
        <f t="shared" si="1401"/>
        <v>47154</v>
      </c>
      <c r="B3101" s="135">
        <f t="shared" si="1387"/>
        <v>113.21514084</v>
      </c>
      <c r="C3101" s="220">
        <f t="shared" si="1400"/>
        <v>64.065206271034157</v>
      </c>
      <c r="D3101" s="136">
        <f t="shared" si="1388"/>
        <v>6997.15</v>
      </c>
      <c r="E3101" s="137">
        <f t="shared" si="1384"/>
        <v>7036.33</v>
      </c>
      <c r="F3101" s="138">
        <f t="shared" si="1385"/>
        <v>47109</v>
      </c>
      <c r="G3101" s="139">
        <f t="shared" si="1389"/>
        <v>5.5994226220676957E-3</v>
      </c>
      <c r="H3101" s="140">
        <f t="shared" si="1406"/>
        <v>47169</v>
      </c>
      <c r="I3101" s="140">
        <f t="shared" si="1390"/>
        <v>47169</v>
      </c>
      <c r="J3101" s="141">
        <f t="shared" si="1402"/>
        <v>19</v>
      </c>
      <c r="K3101" s="141">
        <f t="shared" si="1386"/>
        <v>10</v>
      </c>
      <c r="L3101" s="8">
        <f t="shared" si="1403"/>
        <v>1.0029431600000001</v>
      </c>
      <c r="M3101" s="142">
        <f t="shared" si="1391"/>
        <v>1.00559942</v>
      </c>
      <c r="N3101" s="142">
        <f t="shared" si="1392"/>
        <v>1.7567177043796058</v>
      </c>
      <c r="O3101" s="135">
        <f t="shared" si="1393"/>
        <v>1.7618879999999999</v>
      </c>
      <c r="P3101" s="135">
        <f t="shared" si="1394"/>
        <v>112.87571814</v>
      </c>
      <c r="Q3101" s="190">
        <f t="shared" si="1407"/>
        <v>0</v>
      </c>
      <c r="R3101" s="191">
        <f t="shared" si="1404"/>
        <v>0</v>
      </c>
      <c r="S3101" s="135">
        <f t="shared" si="1395"/>
        <v>0</v>
      </c>
      <c r="T3101" s="145">
        <f t="shared" si="1405"/>
        <v>7.8600000000000003E-2</v>
      </c>
      <c r="U3101" s="143">
        <f t="shared" si="1396"/>
        <v>10</v>
      </c>
      <c r="V3101" s="143">
        <v>252</v>
      </c>
      <c r="W3101" s="142">
        <f t="shared" si="1397"/>
        <v>1.003007048</v>
      </c>
      <c r="X3101" s="135">
        <f t="shared" si="1398"/>
        <v>0.33942270000000002</v>
      </c>
      <c r="Y3101" s="135">
        <f t="shared" si="1399"/>
        <v>0</v>
      </c>
      <c r="Z3101" s="148" t="str">
        <f t="shared" si="1408"/>
        <v>A+J=</v>
      </c>
      <c r="AA3101" s="140">
        <f t="shared" si="1409"/>
        <v>47169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4"/>
      <c r="DX3101" s="1"/>
      <c r="DY3101" s="1"/>
      <c r="DZ3101" s="1"/>
      <c r="EA3101" s="1"/>
      <c r="EB3101" s="1"/>
      <c r="EC3101" s="1"/>
    </row>
    <row r="3102" spans="1:133" ht="15" x14ac:dyDescent="0.2">
      <c r="A3102" s="134">
        <f t="shared" si="1401"/>
        <v>47155</v>
      </c>
      <c r="B3102" s="135">
        <f t="shared" si="1387"/>
        <v>113.2824258</v>
      </c>
      <c r="C3102" s="220">
        <f t="shared" si="1400"/>
        <v>64.065206271034157</v>
      </c>
      <c r="D3102" s="136">
        <f t="shared" si="1388"/>
        <v>6997.15</v>
      </c>
      <c r="E3102" s="137">
        <f t="shared" si="1384"/>
        <v>7036.33</v>
      </c>
      <c r="F3102" s="138">
        <f t="shared" si="1385"/>
        <v>47109</v>
      </c>
      <c r="G3102" s="139">
        <f t="shared" si="1389"/>
        <v>5.5994226220676957E-3</v>
      </c>
      <c r="H3102" s="140">
        <f t="shared" si="1406"/>
        <v>47169</v>
      </c>
      <c r="I3102" s="140">
        <f t="shared" si="1390"/>
        <v>47169</v>
      </c>
      <c r="J3102" s="141">
        <f t="shared" si="1402"/>
        <v>19</v>
      </c>
      <c r="K3102" s="141">
        <f t="shared" si="1386"/>
        <v>11</v>
      </c>
      <c r="L3102" s="8">
        <f t="shared" si="1403"/>
        <v>1.0032379499999999</v>
      </c>
      <c r="M3102" s="142">
        <f t="shared" si="1391"/>
        <v>1.00559942</v>
      </c>
      <c r="N3102" s="142">
        <f t="shared" si="1392"/>
        <v>1.7567177043796058</v>
      </c>
      <c r="O3102" s="135">
        <f t="shared" si="1393"/>
        <v>1.7624058600000001</v>
      </c>
      <c r="P3102" s="135">
        <f t="shared" si="1394"/>
        <v>112.90889495</v>
      </c>
      <c r="Q3102" s="190">
        <f t="shared" si="1407"/>
        <v>0</v>
      </c>
      <c r="R3102" s="191">
        <f t="shared" si="1404"/>
        <v>0</v>
      </c>
      <c r="S3102" s="135">
        <f t="shared" si="1395"/>
        <v>0</v>
      </c>
      <c r="T3102" s="145">
        <f t="shared" si="1405"/>
        <v>7.8600000000000003E-2</v>
      </c>
      <c r="U3102" s="143">
        <f t="shared" si="1396"/>
        <v>11</v>
      </c>
      <c r="V3102" s="143">
        <v>252</v>
      </c>
      <c r="W3102" s="142">
        <f t="shared" si="1397"/>
        <v>1.0033082499999999</v>
      </c>
      <c r="X3102" s="135">
        <f t="shared" si="1398"/>
        <v>0.37353085000000003</v>
      </c>
      <c r="Y3102" s="135">
        <f t="shared" si="1399"/>
        <v>0</v>
      </c>
      <c r="Z3102" s="148" t="str">
        <f t="shared" si="1408"/>
        <v>A+J=</v>
      </c>
      <c r="AA3102" s="140">
        <f t="shared" si="1409"/>
        <v>47169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4"/>
      <c r="DX3102" s="1"/>
      <c r="DY3102" s="1"/>
      <c r="DZ3102" s="1"/>
      <c r="EA3102" s="1"/>
      <c r="EB3102" s="1"/>
      <c r="EC3102" s="1"/>
    </row>
    <row r="3103" spans="1:133" ht="15" x14ac:dyDescent="0.2">
      <c r="A3103" s="134">
        <f t="shared" si="1401"/>
        <v>47156</v>
      </c>
      <c r="B3103" s="135">
        <f t="shared" si="1387"/>
        <v>113.34975118999999</v>
      </c>
      <c r="C3103" s="220">
        <f t="shared" si="1400"/>
        <v>64.065206271034157</v>
      </c>
      <c r="D3103" s="136">
        <f t="shared" si="1388"/>
        <v>6997.15</v>
      </c>
      <c r="E3103" s="137">
        <f t="shared" si="1384"/>
        <v>7036.33</v>
      </c>
      <c r="F3103" s="138">
        <f t="shared" si="1385"/>
        <v>47109</v>
      </c>
      <c r="G3103" s="139">
        <f t="shared" si="1389"/>
        <v>5.5994226220676957E-3</v>
      </c>
      <c r="H3103" s="140">
        <f t="shared" si="1406"/>
        <v>47169</v>
      </c>
      <c r="I3103" s="140">
        <f t="shared" si="1390"/>
        <v>47169</v>
      </c>
      <c r="J3103" s="141">
        <f t="shared" si="1402"/>
        <v>19</v>
      </c>
      <c r="K3103" s="141">
        <f t="shared" si="1386"/>
        <v>12</v>
      </c>
      <c r="L3103" s="8">
        <f t="shared" si="1403"/>
        <v>1.0035328299999999</v>
      </c>
      <c r="M3103" s="142">
        <f t="shared" si="1391"/>
        <v>1.00559942</v>
      </c>
      <c r="N3103" s="142">
        <f t="shared" si="1392"/>
        <v>1.7567177043796058</v>
      </c>
      <c r="O3103" s="135">
        <f t="shared" si="1393"/>
        <v>1.76292388</v>
      </c>
      <c r="P3103" s="135">
        <f t="shared" si="1394"/>
        <v>112.94208200999999</v>
      </c>
      <c r="Q3103" s="190">
        <f t="shared" si="1407"/>
        <v>0</v>
      </c>
      <c r="R3103" s="191">
        <f t="shared" si="1404"/>
        <v>0</v>
      </c>
      <c r="S3103" s="135">
        <f t="shared" si="1395"/>
        <v>0</v>
      </c>
      <c r="T3103" s="145">
        <f t="shared" si="1405"/>
        <v>7.8600000000000003E-2</v>
      </c>
      <c r="U3103" s="143">
        <f t="shared" si="1396"/>
        <v>12</v>
      </c>
      <c r="V3103" s="143">
        <v>252</v>
      </c>
      <c r="W3103" s="142">
        <f t="shared" si="1397"/>
        <v>1.003609542</v>
      </c>
      <c r="X3103" s="135">
        <f t="shared" si="1398"/>
        <v>0.40766918000000002</v>
      </c>
      <c r="Y3103" s="135">
        <f t="shared" si="1399"/>
        <v>0</v>
      </c>
      <c r="Z3103" s="148" t="str">
        <f t="shared" si="1408"/>
        <v>A+J=</v>
      </c>
      <c r="AA3103" s="140">
        <f t="shared" si="1409"/>
        <v>47169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4"/>
      <c r="DX3103" s="1"/>
      <c r="DY3103" s="1"/>
      <c r="DZ3103" s="1"/>
      <c r="EA3103" s="1"/>
      <c r="EB3103" s="1"/>
      <c r="EC3103" s="1"/>
    </row>
    <row r="3104" spans="1:133" ht="15" x14ac:dyDescent="0.2">
      <c r="A3104" s="134">
        <f t="shared" si="1401"/>
        <v>47157</v>
      </c>
      <c r="B3104" s="135">
        <f t="shared" si="1387"/>
        <v>113.41711705</v>
      </c>
      <c r="C3104" s="220">
        <f t="shared" si="1400"/>
        <v>64.065206271034157</v>
      </c>
      <c r="D3104" s="136">
        <f t="shared" si="1388"/>
        <v>6997.15</v>
      </c>
      <c r="E3104" s="137">
        <f t="shared" si="1384"/>
        <v>7036.33</v>
      </c>
      <c r="F3104" s="138">
        <f t="shared" si="1385"/>
        <v>47109</v>
      </c>
      <c r="G3104" s="139">
        <f t="shared" si="1389"/>
        <v>5.5994226220676957E-3</v>
      </c>
      <c r="H3104" s="140">
        <f t="shared" si="1406"/>
        <v>47169</v>
      </c>
      <c r="I3104" s="140">
        <f t="shared" si="1390"/>
        <v>47169</v>
      </c>
      <c r="J3104" s="141">
        <f t="shared" si="1402"/>
        <v>19</v>
      </c>
      <c r="K3104" s="141">
        <f t="shared" si="1386"/>
        <v>13</v>
      </c>
      <c r="L3104" s="8">
        <f t="shared" si="1403"/>
        <v>1.0038278</v>
      </c>
      <c r="M3104" s="142">
        <f t="shared" si="1391"/>
        <v>1.00559942</v>
      </c>
      <c r="N3104" s="142">
        <f t="shared" si="1392"/>
        <v>1.7567177043796058</v>
      </c>
      <c r="O3104" s="135">
        <f t="shared" si="1393"/>
        <v>1.76344206</v>
      </c>
      <c r="P3104" s="135">
        <f t="shared" si="1394"/>
        <v>112.97527932</v>
      </c>
      <c r="Q3104" s="190">
        <f t="shared" si="1407"/>
        <v>0</v>
      </c>
      <c r="R3104" s="191">
        <f t="shared" si="1404"/>
        <v>0</v>
      </c>
      <c r="S3104" s="135">
        <f t="shared" si="1395"/>
        <v>0</v>
      </c>
      <c r="T3104" s="145">
        <f t="shared" si="1405"/>
        <v>7.8600000000000003E-2</v>
      </c>
      <c r="U3104" s="143">
        <f t="shared" si="1396"/>
        <v>13</v>
      </c>
      <c r="V3104" s="143">
        <v>252</v>
      </c>
      <c r="W3104" s="142">
        <f t="shared" si="1397"/>
        <v>1.0039109239999999</v>
      </c>
      <c r="X3104" s="135">
        <f t="shared" si="1398"/>
        <v>0.44183772999999998</v>
      </c>
      <c r="Y3104" s="135">
        <f t="shared" si="1399"/>
        <v>0</v>
      </c>
      <c r="Z3104" s="148" t="str">
        <f t="shared" si="1408"/>
        <v>A+J=</v>
      </c>
      <c r="AA3104" s="140">
        <f t="shared" si="1409"/>
        <v>47169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4"/>
      <c r="DX3104" s="1"/>
      <c r="DY3104" s="1"/>
      <c r="DZ3104" s="1"/>
      <c r="EA3104" s="1"/>
      <c r="EB3104" s="1"/>
      <c r="EC3104" s="1"/>
    </row>
    <row r="3105" spans="1:133" ht="15" x14ac:dyDescent="0.2">
      <c r="A3105" s="134">
        <f t="shared" si="1401"/>
        <v>47158</v>
      </c>
      <c r="B3105" s="135">
        <f t="shared" si="1387"/>
        <v>113.48452219000001</v>
      </c>
      <c r="C3105" s="220">
        <f t="shared" si="1400"/>
        <v>64.065206271034157</v>
      </c>
      <c r="D3105" s="136">
        <f t="shared" si="1388"/>
        <v>6997.15</v>
      </c>
      <c r="E3105" s="137">
        <f t="shared" si="1384"/>
        <v>7036.33</v>
      </c>
      <c r="F3105" s="138">
        <f t="shared" si="1385"/>
        <v>47109</v>
      </c>
      <c r="G3105" s="139">
        <f t="shared" si="1389"/>
        <v>5.5994226220676957E-3</v>
      </c>
      <c r="H3105" s="140">
        <f t="shared" si="1406"/>
        <v>47169</v>
      </c>
      <c r="I3105" s="140">
        <f t="shared" si="1390"/>
        <v>47169</v>
      </c>
      <c r="J3105" s="141">
        <f t="shared" si="1402"/>
        <v>19</v>
      </c>
      <c r="K3105" s="141">
        <f t="shared" si="1386"/>
        <v>14</v>
      </c>
      <c r="L3105" s="8">
        <f t="shared" si="1403"/>
        <v>1.0041228499999999</v>
      </c>
      <c r="M3105" s="142">
        <f t="shared" si="1391"/>
        <v>1.00559942</v>
      </c>
      <c r="N3105" s="142">
        <f t="shared" si="1392"/>
        <v>1.7567177043796058</v>
      </c>
      <c r="O3105" s="135">
        <f t="shared" si="1393"/>
        <v>1.7639603800000001</v>
      </c>
      <c r="P3105" s="135">
        <f t="shared" si="1394"/>
        <v>113.00848559000001</v>
      </c>
      <c r="Q3105" s="190">
        <f t="shared" si="1407"/>
        <v>0</v>
      </c>
      <c r="R3105" s="191">
        <f t="shared" si="1404"/>
        <v>0</v>
      </c>
      <c r="S3105" s="135">
        <f t="shared" si="1395"/>
        <v>0</v>
      </c>
      <c r="T3105" s="145">
        <f t="shared" si="1405"/>
        <v>7.8600000000000003E-2</v>
      </c>
      <c r="U3105" s="143">
        <f t="shared" si="1396"/>
        <v>14</v>
      </c>
      <c r="V3105" s="143">
        <v>252</v>
      </c>
      <c r="W3105" s="142">
        <f t="shared" si="1397"/>
        <v>1.0042123970000001</v>
      </c>
      <c r="X3105" s="135">
        <f t="shared" si="1398"/>
        <v>0.47603659999999998</v>
      </c>
      <c r="Y3105" s="135">
        <f t="shared" si="1399"/>
        <v>0</v>
      </c>
      <c r="Z3105" s="148" t="str">
        <f t="shared" si="1408"/>
        <v>A+J=</v>
      </c>
      <c r="AA3105" s="140">
        <f t="shared" si="1409"/>
        <v>47169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4"/>
      <c r="DX3105" s="1"/>
      <c r="DY3105" s="1"/>
      <c r="DZ3105" s="1"/>
      <c r="EA3105" s="1"/>
      <c r="EB3105" s="1"/>
      <c r="EC3105" s="1"/>
    </row>
    <row r="3106" spans="1:133" ht="15" x14ac:dyDescent="0.2">
      <c r="A3106" s="134">
        <f t="shared" si="1401"/>
        <v>47159</v>
      </c>
      <c r="B3106" s="135">
        <f t="shared" si="1387"/>
        <v>113.55196794999999</v>
      </c>
      <c r="C3106" s="220">
        <f t="shared" si="1400"/>
        <v>64.065206271034157</v>
      </c>
      <c r="D3106" s="136">
        <f t="shared" si="1388"/>
        <v>6997.15</v>
      </c>
      <c r="E3106" s="137">
        <f t="shared" si="1384"/>
        <v>7036.33</v>
      </c>
      <c r="F3106" s="138">
        <f t="shared" si="1385"/>
        <v>47109</v>
      </c>
      <c r="G3106" s="139">
        <f t="shared" si="1389"/>
        <v>5.5994226220676957E-3</v>
      </c>
      <c r="H3106" s="140">
        <f t="shared" si="1406"/>
        <v>47169</v>
      </c>
      <c r="I3106" s="140">
        <f t="shared" si="1390"/>
        <v>47169</v>
      </c>
      <c r="J3106" s="141">
        <f t="shared" si="1402"/>
        <v>19</v>
      </c>
      <c r="K3106" s="141">
        <f t="shared" si="1386"/>
        <v>15</v>
      </c>
      <c r="L3106" s="8">
        <f t="shared" si="1403"/>
        <v>1.0044179900000001</v>
      </c>
      <c r="M3106" s="142">
        <f t="shared" si="1391"/>
        <v>1.00559942</v>
      </c>
      <c r="N3106" s="142">
        <f t="shared" si="1392"/>
        <v>1.7567177043796058</v>
      </c>
      <c r="O3106" s="135">
        <f t="shared" si="1393"/>
        <v>1.7644788600000001</v>
      </c>
      <c r="P3106" s="135">
        <f t="shared" si="1394"/>
        <v>113.04170212</v>
      </c>
      <c r="Q3106" s="190">
        <f t="shared" si="1407"/>
        <v>0</v>
      </c>
      <c r="R3106" s="191">
        <f t="shared" si="1404"/>
        <v>0</v>
      </c>
      <c r="S3106" s="135">
        <f t="shared" si="1395"/>
        <v>0</v>
      </c>
      <c r="T3106" s="145">
        <f t="shared" si="1405"/>
        <v>7.8600000000000003E-2</v>
      </c>
      <c r="U3106" s="143">
        <f t="shared" si="1396"/>
        <v>15</v>
      </c>
      <c r="V3106" s="143">
        <v>252</v>
      </c>
      <c r="W3106" s="142">
        <f t="shared" si="1397"/>
        <v>1.004513961</v>
      </c>
      <c r="X3106" s="135">
        <f t="shared" si="1398"/>
        <v>0.51026583000000003</v>
      </c>
      <c r="Y3106" s="135">
        <f t="shared" si="1399"/>
        <v>0</v>
      </c>
      <c r="Z3106" s="148" t="str">
        <f t="shared" si="1408"/>
        <v>A+J=</v>
      </c>
      <c r="AA3106" s="140">
        <f t="shared" si="1409"/>
        <v>47169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4"/>
      <c r="DX3106" s="1"/>
      <c r="DY3106" s="1"/>
      <c r="DZ3106" s="1"/>
      <c r="EA3106" s="1"/>
      <c r="EB3106" s="1"/>
      <c r="EC3106" s="1"/>
    </row>
    <row r="3107" spans="1:133" ht="15" x14ac:dyDescent="0.2">
      <c r="A3107" s="134">
        <f t="shared" si="1401"/>
        <v>47160</v>
      </c>
      <c r="B3107" s="135">
        <f t="shared" si="1387"/>
        <v>113.55196794999999</v>
      </c>
      <c r="C3107" s="220">
        <f t="shared" si="1400"/>
        <v>64.065206271034157</v>
      </c>
      <c r="D3107" s="136">
        <f t="shared" si="1388"/>
        <v>6997.15</v>
      </c>
      <c r="E3107" s="137">
        <f t="shared" si="1384"/>
        <v>7036.33</v>
      </c>
      <c r="F3107" s="138">
        <f t="shared" si="1385"/>
        <v>47109</v>
      </c>
      <c r="G3107" s="139">
        <f t="shared" si="1389"/>
        <v>5.5994226220676957E-3</v>
      </c>
      <c r="H3107" s="140">
        <f t="shared" si="1406"/>
        <v>47169</v>
      </c>
      <c r="I3107" s="140">
        <f t="shared" si="1390"/>
        <v>47169</v>
      </c>
      <c r="J3107" s="141">
        <f t="shared" si="1402"/>
        <v>19</v>
      </c>
      <c r="K3107" s="141">
        <f t="shared" si="1386"/>
        <v>15</v>
      </c>
      <c r="L3107" s="8">
        <f t="shared" si="1403"/>
        <v>1.0044179900000001</v>
      </c>
      <c r="M3107" s="142">
        <f t="shared" si="1391"/>
        <v>1.00559942</v>
      </c>
      <c r="N3107" s="142">
        <f t="shared" si="1392"/>
        <v>1.7567177043796058</v>
      </c>
      <c r="O3107" s="135">
        <f t="shared" si="1393"/>
        <v>1.7644788600000001</v>
      </c>
      <c r="P3107" s="135">
        <f t="shared" si="1394"/>
        <v>113.04170212</v>
      </c>
      <c r="Q3107" s="190">
        <f t="shared" si="1407"/>
        <v>0</v>
      </c>
      <c r="R3107" s="191">
        <f t="shared" si="1404"/>
        <v>0</v>
      </c>
      <c r="S3107" s="135">
        <f t="shared" si="1395"/>
        <v>0</v>
      </c>
      <c r="T3107" s="145">
        <f t="shared" si="1405"/>
        <v>7.8600000000000003E-2</v>
      </c>
      <c r="U3107" s="143">
        <f t="shared" si="1396"/>
        <v>15</v>
      </c>
      <c r="V3107" s="143">
        <v>252</v>
      </c>
      <c r="W3107" s="142">
        <f t="shared" si="1397"/>
        <v>1.004513961</v>
      </c>
      <c r="X3107" s="135">
        <f t="shared" si="1398"/>
        <v>0.51026583000000003</v>
      </c>
      <c r="Y3107" s="135">
        <f t="shared" si="1399"/>
        <v>0</v>
      </c>
      <c r="Z3107" s="148" t="str">
        <f t="shared" si="1408"/>
        <v>A+J=</v>
      </c>
      <c r="AA3107" s="140">
        <f t="shared" si="1409"/>
        <v>47169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4"/>
      <c r="DX3107" s="1"/>
      <c r="DY3107" s="1"/>
      <c r="DZ3107" s="1"/>
      <c r="EA3107" s="1"/>
      <c r="EB3107" s="1"/>
      <c r="EC3107" s="1"/>
    </row>
    <row r="3108" spans="1:133" ht="15" x14ac:dyDescent="0.2">
      <c r="A3108" s="134">
        <f t="shared" si="1401"/>
        <v>47161</v>
      </c>
      <c r="B3108" s="135">
        <f t="shared" si="1387"/>
        <v>113.55196794999999</v>
      </c>
      <c r="C3108" s="220">
        <f t="shared" si="1400"/>
        <v>64.065206271034157</v>
      </c>
      <c r="D3108" s="136">
        <f t="shared" si="1388"/>
        <v>6997.15</v>
      </c>
      <c r="E3108" s="137">
        <f t="shared" si="1384"/>
        <v>7036.33</v>
      </c>
      <c r="F3108" s="138">
        <f t="shared" si="1385"/>
        <v>47109</v>
      </c>
      <c r="G3108" s="139">
        <f t="shared" si="1389"/>
        <v>5.5994226220676957E-3</v>
      </c>
      <c r="H3108" s="140">
        <f t="shared" si="1406"/>
        <v>47169</v>
      </c>
      <c r="I3108" s="140">
        <f t="shared" si="1390"/>
        <v>47169</v>
      </c>
      <c r="J3108" s="141">
        <f t="shared" si="1402"/>
        <v>19</v>
      </c>
      <c r="K3108" s="141">
        <f t="shared" si="1386"/>
        <v>15</v>
      </c>
      <c r="L3108" s="8">
        <f t="shared" si="1403"/>
        <v>1.0044179900000001</v>
      </c>
      <c r="M3108" s="142">
        <f t="shared" si="1391"/>
        <v>1.00559942</v>
      </c>
      <c r="N3108" s="142">
        <f t="shared" si="1392"/>
        <v>1.7567177043796058</v>
      </c>
      <c r="O3108" s="135">
        <f t="shared" si="1393"/>
        <v>1.7644788600000001</v>
      </c>
      <c r="P3108" s="135">
        <f t="shared" si="1394"/>
        <v>113.04170212</v>
      </c>
      <c r="Q3108" s="190">
        <f t="shared" si="1407"/>
        <v>0</v>
      </c>
      <c r="R3108" s="191">
        <f t="shared" si="1404"/>
        <v>0</v>
      </c>
      <c r="S3108" s="135">
        <f t="shared" si="1395"/>
        <v>0</v>
      </c>
      <c r="T3108" s="145">
        <f t="shared" si="1405"/>
        <v>7.8600000000000003E-2</v>
      </c>
      <c r="U3108" s="143">
        <f t="shared" si="1396"/>
        <v>15</v>
      </c>
      <c r="V3108" s="143">
        <v>252</v>
      </c>
      <c r="W3108" s="142">
        <f t="shared" si="1397"/>
        <v>1.004513961</v>
      </c>
      <c r="X3108" s="135">
        <f t="shared" si="1398"/>
        <v>0.51026583000000003</v>
      </c>
      <c r="Y3108" s="135">
        <f t="shared" si="1399"/>
        <v>0</v>
      </c>
      <c r="Z3108" s="148" t="str">
        <f t="shared" si="1408"/>
        <v>A+J=</v>
      </c>
      <c r="AA3108" s="140">
        <f t="shared" si="1409"/>
        <v>47169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4"/>
      <c r="DX3108" s="1"/>
      <c r="DY3108" s="1"/>
      <c r="DZ3108" s="1"/>
      <c r="EA3108" s="1"/>
      <c r="EB3108" s="1"/>
      <c r="EC3108" s="1"/>
    </row>
    <row r="3109" spans="1:133" ht="15" x14ac:dyDescent="0.2">
      <c r="A3109" s="134">
        <f t="shared" si="1401"/>
        <v>47162</v>
      </c>
      <c r="B3109" s="135">
        <f t="shared" si="1387"/>
        <v>113.55196794999999</v>
      </c>
      <c r="C3109" s="220">
        <f t="shared" si="1400"/>
        <v>64.065206271034157</v>
      </c>
      <c r="D3109" s="136">
        <f t="shared" si="1388"/>
        <v>6997.15</v>
      </c>
      <c r="E3109" s="137">
        <f t="shared" si="1384"/>
        <v>7036.33</v>
      </c>
      <c r="F3109" s="138">
        <f t="shared" si="1385"/>
        <v>47109</v>
      </c>
      <c r="G3109" s="139">
        <f t="shared" si="1389"/>
        <v>5.5994226220676957E-3</v>
      </c>
      <c r="H3109" s="140">
        <f t="shared" si="1406"/>
        <v>47169</v>
      </c>
      <c r="I3109" s="140">
        <f t="shared" si="1390"/>
        <v>47169</v>
      </c>
      <c r="J3109" s="141">
        <f t="shared" si="1402"/>
        <v>19</v>
      </c>
      <c r="K3109" s="141">
        <f t="shared" si="1386"/>
        <v>15</v>
      </c>
      <c r="L3109" s="8">
        <f t="shared" si="1403"/>
        <v>1.0044179900000001</v>
      </c>
      <c r="M3109" s="142">
        <f t="shared" si="1391"/>
        <v>1.00559942</v>
      </c>
      <c r="N3109" s="142">
        <f t="shared" si="1392"/>
        <v>1.7567177043796058</v>
      </c>
      <c r="O3109" s="135">
        <f t="shared" si="1393"/>
        <v>1.7644788600000001</v>
      </c>
      <c r="P3109" s="135">
        <f t="shared" si="1394"/>
        <v>113.04170212</v>
      </c>
      <c r="Q3109" s="190">
        <f t="shared" si="1407"/>
        <v>0</v>
      </c>
      <c r="R3109" s="191">
        <f t="shared" si="1404"/>
        <v>0</v>
      </c>
      <c r="S3109" s="135">
        <f t="shared" si="1395"/>
        <v>0</v>
      </c>
      <c r="T3109" s="145">
        <f t="shared" si="1405"/>
        <v>7.8600000000000003E-2</v>
      </c>
      <c r="U3109" s="143">
        <f t="shared" si="1396"/>
        <v>15</v>
      </c>
      <c r="V3109" s="143">
        <v>252</v>
      </c>
      <c r="W3109" s="142">
        <f t="shared" si="1397"/>
        <v>1.004513961</v>
      </c>
      <c r="X3109" s="135">
        <f t="shared" si="1398"/>
        <v>0.51026583000000003</v>
      </c>
      <c r="Y3109" s="135">
        <f t="shared" si="1399"/>
        <v>0</v>
      </c>
      <c r="Z3109" s="148" t="str">
        <f t="shared" si="1408"/>
        <v>A+J=</v>
      </c>
      <c r="AA3109" s="140">
        <f t="shared" si="1409"/>
        <v>47169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4"/>
      <c r="DX3109" s="1"/>
      <c r="DY3109" s="1"/>
      <c r="DZ3109" s="1"/>
      <c r="EA3109" s="1"/>
      <c r="EB3109" s="1"/>
      <c r="EC3109" s="1"/>
    </row>
    <row r="3110" spans="1:133" ht="15" x14ac:dyDescent="0.2">
      <c r="A3110" s="134">
        <f t="shared" si="1401"/>
        <v>47163</v>
      </c>
      <c r="B3110" s="135">
        <f t="shared" si="1387"/>
        <v>113.55196794999999</v>
      </c>
      <c r="C3110" s="220">
        <f t="shared" si="1400"/>
        <v>64.065206271034157</v>
      </c>
      <c r="D3110" s="136">
        <f t="shared" si="1388"/>
        <v>6997.15</v>
      </c>
      <c r="E3110" s="137">
        <f t="shared" si="1384"/>
        <v>7036.33</v>
      </c>
      <c r="F3110" s="138">
        <f t="shared" si="1385"/>
        <v>47109</v>
      </c>
      <c r="G3110" s="139">
        <f t="shared" si="1389"/>
        <v>5.5994226220676957E-3</v>
      </c>
      <c r="H3110" s="140">
        <f t="shared" si="1406"/>
        <v>47169</v>
      </c>
      <c r="I3110" s="140">
        <f t="shared" si="1390"/>
        <v>47169</v>
      </c>
      <c r="J3110" s="141">
        <f t="shared" si="1402"/>
        <v>19</v>
      </c>
      <c r="K3110" s="141">
        <f t="shared" si="1386"/>
        <v>15</v>
      </c>
      <c r="L3110" s="8">
        <f t="shared" si="1403"/>
        <v>1.0044179900000001</v>
      </c>
      <c r="M3110" s="142">
        <f t="shared" si="1391"/>
        <v>1.00559942</v>
      </c>
      <c r="N3110" s="142">
        <f t="shared" si="1392"/>
        <v>1.7567177043796058</v>
      </c>
      <c r="O3110" s="135">
        <f t="shared" si="1393"/>
        <v>1.7644788600000001</v>
      </c>
      <c r="P3110" s="135">
        <f t="shared" si="1394"/>
        <v>113.04170212</v>
      </c>
      <c r="Q3110" s="190">
        <f t="shared" si="1407"/>
        <v>0</v>
      </c>
      <c r="R3110" s="191">
        <f t="shared" si="1404"/>
        <v>0</v>
      </c>
      <c r="S3110" s="135">
        <f t="shared" si="1395"/>
        <v>0</v>
      </c>
      <c r="T3110" s="145">
        <f t="shared" si="1405"/>
        <v>7.8600000000000003E-2</v>
      </c>
      <c r="U3110" s="143">
        <f t="shared" si="1396"/>
        <v>15</v>
      </c>
      <c r="V3110" s="143">
        <v>252</v>
      </c>
      <c r="W3110" s="142">
        <f t="shared" si="1397"/>
        <v>1.004513961</v>
      </c>
      <c r="X3110" s="135">
        <f t="shared" si="1398"/>
        <v>0.51026583000000003</v>
      </c>
      <c r="Y3110" s="135">
        <f t="shared" si="1399"/>
        <v>0</v>
      </c>
      <c r="Z3110" s="148" t="str">
        <f t="shared" si="1408"/>
        <v>A+J=</v>
      </c>
      <c r="AA3110" s="140">
        <f t="shared" si="1409"/>
        <v>47169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4"/>
      <c r="DX3110" s="1"/>
      <c r="DY3110" s="1"/>
      <c r="DZ3110" s="1"/>
      <c r="EA3110" s="1"/>
      <c r="EB3110" s="1"/>
      <c r="EC3110" s="1"/>
    </row>
    <row r="3111" spans="1:133" ht="15" x14ac:dyDescent="0.2">
      <c r="A3111" s="134">
        <f t="shared" si="1401"/>
        <v>47164</v>
      </c>
      <c r="B3111" s="135">
        <f t="shared" si="1387"/>
        <v>113.61945422000001</v>
      </c>
      <c r="C3111" s="220">
        <f t="shared" si="1400"/>
        <v>64.065206271034157</v>
      </c>
      <c r="D3111" s="136">
        <f t="shared" si="1388"/>
        <v>6997.15</v>
      </c>
      <c r="E3111" s="137">
        <f t="shared" si="1384"/>
        <v>7036.33</v>
      </c>
      <c r="F3111" s="138">
        <f t="shared" si="1385"/>
        <v>47109</v>
      </c>
      <c r="G3111" s="139">
        <f t="shared" si="1389"/>
        <v>5.5994226220676957E-3</v>
      </c>
      <c r="H3111" s="140">
        <f t="shared" si="1406"/>
        <v>47169</v>
      </c>
      <c r="I3111" s="140">
        <f t="shared" si="1390"/>
        <v>47169</v>
      </c>
      <c r="J3111" s="141">
        <f t="shared" si="1402"/>
        <v>19</v>
      </c>
      <c r="K3111" s="141">
        <f t="shared" si="1386"/>
        <v>16</v>
      </c>
      <c r="L3111" s="8">
        <f t="shared" si="1403"/>
        <v>1.00471322</v>
      </c>
      <c r="M3111" s="142">
        <f t="shared" si="1391"/>
        <v>1.00559942</v>
      </c>
      <c r="N3111" s="142">
        <f t="shared" si="1392"/>
        <v>1.7567177043796058</v>
      </c>
      <c r="O3111" s="135">
        <f t="shared" si="1393"/>
        <v>1.7649975</v>
      </c>
      <c r="P3111" s="135">
        <f t="shared" si="1394"/>
        <v>113.0749289</v>
      </c>
      <c r="Q3111" s="190">
        <f t="shared" si="1407"/>
        <v>0</v>
      </c>
      <c r="R3111" s="191">
        <f t="shared" si="1404"/>
        <v>0</v>
      </c>
      <c r="S3111" s="135">
        <f t="shared" si="1395"/>
        <v>0</v>
      </c>
      <c r="T3111" s="145">
        <f t="shared" si="1405"/>
        <v>7.8600000000000003E-2</v>
      </c>
      <c r="U3111" s="143">
        <f t="shared" si="1396"/>
        <v>16</v>
      </c>
      <c r="V3111" s="143">
        <v>252</v>
      </c>
      <c r="W3111" s="142">
        <f t="shared" si="1397"/>
        <v>1.0048156150000001</v>
      </c>
      <c r="X3111" s="135">
        <f t="shared" si="1398"/>
        <v>0.54452531999999998</v>
      </c>
      <c r="Y3111" s="135">
        <f t="shared" si="1399"/>
        <v>0</v>
      </c>
      <c r="Z3111" s="148" t="str">
        <f t="shared" si="1408"/>
        <v>A+J=</v>
      </c>
      <c r="AA3111" s="140">
        <f t="shared" si="1409"/>
        <v>47169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4"/>
      <c r="DX3111" s="1"/>
      <c r="DY3111" s="1"/>
      <c r="DZ3111" s="1"/>
      <c r="EA3111" s="1"/>
      <c r="EB3111" s="1"/>
      <c r="EC3111" s="1"/>
    </row>
    <row r="3112" spans="1:133" ht="15" x14ac:dyDescent="0.2">
      <c r="A3112" s="134">
        <f t="shared" si="1401"/>
        <v>47165</v>
      </c>
      <c r="B3112" s="135">
        <f t="shared" si="1387"/>
        <v>113.6869792</v>
      </c>
      <c r="C3112" s="220">
        <f t="shared" si="1400"/>
        <v>64.065206271034157</v>
      </c>
      <c r="D3112" s="136">
        <f t="shared" si="1388"/>
        <v>6997.15</v>
      </c>
      <c r="E3112" s="137">
        <f t="shared" si="1384"/>
        <v>7036.33</v>
      </c>
      <c r="F3112" s="138">
        <f t="shared" si="1385"/>
        <v>47109</v>
      </c>
      <c r="G3112" s="139">
        <f t="shared" si="1389"/>
        <v>5.5994226220676957E-3</v>
      </c>
      <c r="H3112" s="140">
        <f t="shared" si="1406"/>
        <v>47169</v>
      </c>
      <c r="I3112" s="140">
        <f t="shared" si="1390"/>
        <v>47169</v>
      </c>
      <c r="J3112" s="141">
        <f t="shared" si="1402"/>
        <v>19</v>
      </c>
      <c r="K3112" s="141">
        <f t="shared" si="1386"/>
        <v>17</v>
      </c>
      <c r="L3112" s="8">
        <f t="shared" si="1403"/>
        <v>1.00500853</v>
      </c>
      <c r="M3112" s="142">
        <f t="shared" si="1391"/>
        <v>1.00559942</v>
      </c>
      <c r="N3112" s="142">
        <f t="shared" si="1392"/>
        <v>1.7567177043796058</v>
      </c>
      <c r="O3112" s="135">
        <f t="shared" si="1393"/>
        <v>1.76551627</v>
      </c>
      <c r="P3112" s="135">
        <f t="shared" si="1394"/>
        <v>113.10816401</v>
      </c>
      <c r="Q3112" s="190">
        <f t="shared" si="1407"/>
        <v>0</v>
      </c>
      <c r="R3112" s="191">
        <f t="shared" si="1404"/>
        <v>0</v>
      </c>
      <c r="S3112" s="135">
        <f t="shared" si="1395"/>
        <v>0</v>
      </c>
      <c r="T3112" s="145">
        <f t="shared" si="1405"/>
        <v>7.8600000000000003E-2</v>
      </c>
      <c r="U3112" s="143">
        <f t="shared" si="1396"/>
        <v>17</v>
      </c>
      <c r="V3112" s="143">
        <v>252</v>
      </c>
      <c r="W3112" s="142">
        <f t="shared" si="1397"/>
        <v>1.0051173600000001</v>
      </c>
      <c r="X3112" s="135">
        <f t="shared" si="1398"/>
        <v>0.57881519000000003</v>
      </c>
      <c r="Y3112" s="135">
        <f t="shared" si="1399"/>
        <v>0</v>
      </c>
      <c r="Z3112" s="148" t="str">
        <f t="shared" si="1408"/>
        <v>A+J=</v>
      </c>
      <c r="AA3112" s="140">
        <f t="shared" si="1409"/>
        <v>47169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4"/>
      <c r="DX3112" s="1"/>
      <c r="DY3112" s="1"/>
      <c r="DZ3112" s="1"/>
      <c r="EA3112" s="1"/>
      <c r="EB3112" s="1"/>
      <c r="EC3112" s="1"/>
    </row>
    <row r="3113" spans="1:133" ht="15" x14ac:dyDescent="0.2">
      <c r="A3113" s="134">
        <f t="shared" si="1401"/>
        <v>47166</v>
      </c>
      <c r="B3113" s="135">
        <f t="shared" si="1387"/>
        <v>113.75454548</v>
      </c>
      <c r="C3113" s="220">
        <f t="shared" si="1400"/>
        <v>64.065206271034157</v>
      </c>
      <c r="D3113" s="136">
        <f t="shared" si="1388"/>
        <v>6997.15</v>
      </c>
      <c r="E3113" s="137">
        <f t="shared" si="1384"/>
        <v>7036.33</v>
      </c>
      <c r="F3113" s="138">
        <f t="shared" si="1385"/>
        <v>47109</v>
      </c>
      <c r="G3113" s="139">
        <f t="shared" si="1389"/>
        <v>5.5994226220676957E-3</v>
      </c>
      <c r="H3113" s="140">
        <f t="shared" si="1406"/>
        <v>47169</v>
      </c>
      <c r="I3113" s="140">
        <f t="shared" si="1390"/>
        <v>47169</v>
      </c>
      <c r="J3113" s="141">
        <f t="shared" si="1402"/>
        <v>19</v>
      </c>
      <c r="K3113" s="141">
        <f t="shared" si="1386"/>
        <v>18</v>
      </c>
      <c r="L3113" s="8">
        <f t="shared" si="1403"/>
        <v>1.00530393</v>
      </c>
      <c r="M3113" s="142">
        <f t="shared" si="1391"/>
        <v>1.00559942</v>
      </c>
      <c r="N3113" s="142">
        <f t="shared" si="1392"/>
        <v>1.7567177043796058</v>
      </c>
      <c r="O3113" s="135">
        <f t="shared" si="1393"/>
        <v>1.7660352100000001</v>
      </c>
      <c r="P3113" s="135">
        <f t="shared" si="1394"/>
        <v>113.14141001</v>
      </c>
      <c r="Q3113" s="190">
        <f t="shared" si="1407"/>
        <v>0</v>
      </c>
      <c r="R3113" s="191">
        <f t="shared" si="1404"/>
        <v>0</v>
      </c>
      <c r="S3113" s="135">
        <f t="shared" si="1395"/>
        <v>0</v>
      </c>
      <c r="T3113" s="145">
        <f t="shared" si="1405"/>
        <v>7.8600000000000003E-2</v>
      </c>
      <c r="U3113" s="143">
        <f t="shared" si="1396"/>
        <v>18</v>
      </c>
      <c r="V3113" s="143">
        <v>252</v>
      </c>
      <c r="W3113" s="142">
        <f t="shared" si="1397"/>
        <v>1.0054191960000001</v>
      </c>
      <c r="X3113" s="135">
        <f t="shared" si="1398"/>
        <v>0.61313547000000002</v>
      </c>
      <c r="Y3113" s="135">
        <f t="shared" si="1399"/>
        <v>0</v>
      </c>
      <c r="Z3113" s="148" t="str">
        <f t="shared" si="1408"/>
        <v>A+J=</v>
      </c>
      <c r="AA3113" s="140">
        <f t="shared" si="1409"/>
        <v>47169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4"/>
      <c r="DX3113" s="1"/>
      <c r="DY3113" s="1"/>
      <c r="DZ3113" s="1"/>
      <c r="EA3113" s="1"/>
      <c r="EB3113" s="1"/>
      <c r="EC3113" s="1"/>
    </row>
    <row r="3114" spans="1:133" ht="15" x14ac:dyDescent="0.2">
      <c r="A3114" s="134">
        <f t="shared" si="1401"/>
        <v>47167</v>
      </c>
      <c r="B3114" s="135">
        <f t="shared" si="1387"/>
        <v>113.75454548</v>
      </c>
      <c r="C3114" s="220">
        <f t="shared" si="1400"/>
        <v>64.065206271034157</v>
      </c>
      <c r="D3114" s="136">
        <f t="shared" si="1388"/>
        <v>6997.15</v>
      </c>
      <c r="E3114" s="137">
        <f t="shared" ref="E3114:E3177" si="1410">IF($K3114=1,VLOOKUP($A3113,$AO$10:$AS$131,4),E3113)</f>
        <v>7036.33</v>
      </c>
      <c r="F3114" s="138">
        <f t="shared" ref="F3114:F3177" si="1411">IF($K3114=1,VLOOKUP($A3113,$AO$10:$AS$131,5),F3113)</f>
        <v>47109</v>
      </c>
      <c r="G3114" s="139">
        <f t="shared" si="1389"/>
        <v>5.5994226220676957E-3</v>
      </c>
      <c r="H3114" s="140">
        <f t="shared" si="1406"/>
        <v>47169</v>
      </c>
      <c r="I3114" s="140">
        <f t="shared" si="1390"/>
        <v>47169</v>
      </c>
      <c r="J3114" s="141">
        <f t="shared" si="1402"/>
        <v>19</v>
      </c>
      <c r="K3114" s="141">
        <f t="shared" si="1386"/>
        <v>18</v>
      </c>
      <c r="L3114" s="8">
        <f t="shared" si="1403"/>
        <v>1.00530393</v>
      </c>
      <c r="M3114" s="142">
        <f t="shared" si="1391"/>
        <v>1.00559942</v>
      </c>
      <c r="N3114" s="142">
        <f t="shared" si="1392"/>
        <v>1.7567177043796058</v>
      </c>
      <c r="O3114" s="135">
        <f t="shared" si="1393"/>
        <v>1.7660352100000001</v>
      </c>
      <c r="P3114" s="135">
        <f t="shared" si="1394"/>
        <v>113.14141001</v>
      </c>
      <c r="Q3114" s="190">
        <f t="shared" si="1407"/>
        <v>0</v>
      </c>
      <c r="R3114" s="191">
        <f t="shared" si="1404"/>
        <v>0</v>
      </c>
      <c r="S3114" s="135">
        <f t="shared" si="1395"/>
        <v>0</v>
      </c>
      <c r="T3114" s="145">
        <f t="shared" si="1405"/>
        <v>7.8600000000000003E-2</v>
      </c>
      <c r="U3114" s="143">
        <f t="shared" si="1396"/>
        <v>18</v>
      </c>
      <c r="V3114" s="143">
        <v>252</v>
      </c>
      <c r="W3114" s="142">
        <f t="shared" si="1397"/>
        <v>1.0054191960000001</v>
      </c>
      <c r="X3114" s="135">
        <f t="shared" si="1398"/>
        <v>0.61313547000000002</v>
      </c>
      <c r="Y3114" s="135">
        <f t="shared" si="1399"/>
        <v>0</v>
      </c>
      <c r="Z3114" s="148" t="str">
        <f t="shared" si="1408"/>
        <v>A+J=</v>
      </c>
      <c r="AA3114" s="140">
        <f t="shared" si="1409"/>
        <v>47169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4"/>
      <c r="DX3114" s="1"/>
      <c r="DY3114" s="1"/>
      <c r="DZ3114" s="1"/>
      <c r="EA3114" s="1"/>
      <c r="EB3114" s="1"/>
      <c r="EC3114" s="1"/>
    </row>
    <row r="3115" spans="1:133" ht="15" x14ac:dyDescent="0.2">
      <c r="A3115" s="134">
        <f t="shared" si="1401"/>
        <v>47168</v>
      </c>
      <c r="B3115" s="135">
        <f t="shared" si="1387"/>
        <v>113.75454548</v>
      </c>
      <c r="C3115" s="220">
        <f t="shared" si="1400"/>
        <v>64.065206271034157</v>
      </c>
      <c r="D3115" s="136">
        <f t="shared" si="1388"/>
        <v>6997.15</v>
      </c>
      <c r="E3115" s="137">
        <f t="shared" si="1410"/>
        <v>7036.33</v>
      </c>
      <c r="F3115" s="138">
        <f t="shared" si="1411"/>
        <v>47109</v>
      </c>
      <c r="G3115" s="139">
        <f t="shared" si="1389"/>
        <v>5.5994226220676957E-3</v>
      </c>
      <c r="H3115" s="140">
        <f t="shared" si="1406"/>
        <v>47169</v>
      </c>
      <c r="I3115" s="140">
        <f t="shared" si="1390"/>
        <v>47169</v>
      </c>
      <c r="J3115" s="141">
        <f t="shared" si="1402"/>
        <v>19</v>
      </c>
      <c r="K3115" s="141">
        <f t="shared" si="1386"/>
        <v>18</v>
      </c>
      <c r="L3115" s="8">
        <f t="shared" si="1403"/>
        <v>1.00530393</v>
      </c>
      <c r="M3115" s="142">
        <f t="shared" si="1391"/>
        <v>1.00559942</v>
      </c>
      <c r="N3115" s="142">
        <f t="shared" si="1392"/>
        <v>1.7567177043796058</v>
      </c>
      <c r="O3115" s="135">
        <f t="shared" si="1393"/>
        <v>1.7660352100000001</v>
      </c>
      <c r="P3115" s="135">
        <f t="shared" si="1394"/>
        <v>113.14141001</v>
      </c>
      <c r="Q3115" s="190">
        <f t="shared" si="1407"/>
        <v>0</v>
      </c>
      <c r="R3115" s="191">
        <f t="shared" si="1404"/>
        <v>0</v>
      </c>
      <c r="S3115" s="135">
        <f t="shared" si="1395"/>
        <v>0</v>
      </c>
      <c r="T3115" s="145">
        <f t="shared" si="1405"/>
        <v>7.8600000000000003E-2</v>
      </c>
      <c r="U3115" s="143">
        <f t="shared" si="1396"/>
        <v>18</v>
      </c>
      <c r="V3115" s="143">
        <v>252</v>
      </c>
      <c r="W3115" s="142">
        <f t="shared" si="1397"/>
        <v>1.0054191960000001</v>
      </c>
      <c r="X3115" s="135">
        <f t="shared" si="1398"/>
        <v>0.61313547000000002</v>
      </c>
      <c r="Y3115" s="135">
        <f t="shared" si="1399"/>
        <v>0</v>
      </c>
      <c r="Z3115" s="148" t="str">
        <f t="shared" si="1408"/>
        <v>A+J=</v>
      </c>
      <c r="AA3115" s="140">
        <f t="shared" si="1409"/>
        <v>47169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4"/>
      <c r="DX3115" s="1"/>
      <c r="DY3115" s="1"/>
      <c r="DZ3115" s="1"/>
      <c r="EA3115" s="1"/>
      <c r="EB3115" s="1"/>
      <c r="EC3115" s="1"/>
    </row>
    <row r="3116" spans="1:133" ht="15" x14ac:dyDescent="0.2">
      <c r="A3116" s="134">
        <f t="shared" si="1401"/>
        <v>47169</v>
      </c>
      <c r="B3116" s="135">
        <f t="shared" si="1387"/>
        <v>113.82215167000001</v>
      </c>
      <c r="C3116" s="220">
        <f t="shared" si="1400"/>
        <v>64.065206271034157</v>
      </c>
      <c r="D3116" s="136">
        <f t="shared" si="1388"/>
        <v>6997.15</v>
      </c>
      <c r="E3116" s="137">
        <f t="shared" si="1410"/>
        <v>7036.33</v>
      </c>
      <c r="F3116" s="138">
        <f t="shared" si="1411"/>
        <v>47109</v>
      </c>
      <c r="G3116" s="139">
        <f t="shared" si="1389"/>
        <v>5.5994226220676957E-3</v>
      </c>
      <c r="H3116" s="140">
        <f t="shared" si="1406"/>
        <v>47197</v>
      </c>
      <c r="I3116" s="140">
        <f t="shared" si="1390"/>
        <v>47169</v>
      </c>
      <c r="J3116" s="141">
        <f t="shared" si="1402"/>
        <v>19</v>
      </c>
      <c r="K3116" s="141">
        <f t="shared" si="1386"/>
        <v>19</v>
      </c>
      <c r="L3116" s="8">
        <f t="shared" si="1403"/>
        <v>1.00559942</v>
      </c>
      <c r="M3116" s="142">
        <f t="shared" si="1391"/>
        <v>1.00559942</v>
      </c>
      <c r="N3116" s="142">
        <f t="shared" si="1392"/>
        <v>1.7567177043796058</v>
      </c>
      <c r="O3116" s="135">
        <f t="shared" si="1393"/>
        <v>1.7665542999999999</v>
      </c>
      <c r="P3116" s="135">
        <f t="shared" si="1394"/>
        <v>113.17466561000001</v>
      </c>
      <c r="Q3116" s="190">
        <f t="shared" si="1407"/>
        <v>102</v>
      </c>
      <c r="R3116" s="191">
        <f t="shared" si="1404"/>
        <v>0.20030846113872797</v>
      </c>
      <c r="S3116" s="135">
        <f t="shared" si="1395"/>
        <v>22.669843100000001</v>
      </c>
      <c r="T3116" s="145">
        <f t="shared" si="1405"/>
        <v>7.8600000000000003E-2</v>
      </c>
      <c r="U3116" s="143">
        <f t="shared" si="1396"/>
        <v>19</v>
      </c>
      <c r="V3116" s="143">
        <v>252</v>
      </c>
      <c r="W3116" s="142">
        <f t="shared" si="1397"/>
        <v>1.005721122</v>
      </c>
      <c r="X3116" s="135">
        <f t="shared" si="1398"/>
        <v>0.64748605999999997</v>
      </c>
      <c r="Y3116" s="135">
        <f t="shared" si="1399"/>
        <v>23.31732916</v>
      </c>
      <c r="Z3116" s="148" t="str">
        <f t="shared" si="1408"/>
        <v>A+J=</v>
      </c>
      <c r="AA3116" s="140">
        <f t="shared" si="1409"/>
        <v>47169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4"/>
      <c r="DX3116" s="1"/>
      <c r="DY3116" s="1"/>
      <c r="DZ3116" s="1"/>
      <c r="EA3116" s="1"/>
      <c r="EB3116" s="1"/>
      <c r="EC3116" s="1"/>
    </row>
    <row r="3117" spans="1:133" ht="15" x14ac:dyDescent="0.2">
      <c r="A3117" s="134">
        <f t="shared" si="1401"/>
        <v>47170</v>
      </c>
      <c r="B3117" s="135">
        <f t="shared" si="1387"/>
        <v>90.557279500000007</v>
      </c>
      <c r="C3117" s="220">
        <f t="shared" si="1400"/>
        <v>51.232403395968269</v>
      </c>
      <c r="D3117" s="136">
        <f t="shared" si="1388"/>
        <v>6997.15</v>
      </c>
      <c r="E3117" s="137">
        <f t="shared" si="1410"/>
        <v>7036.33</v>
      </c>
      <c r="F3117" s="138">
        <f t="shared" si="1411"/>
        <v>47138</v>
      </c>
      <c r="G3117" s="139">
        <f t="shared" si="1389"/>
        <v>5.5994226220676957E-3</v>
      </c>
      <c r="H3117" s="140">
        <f t="shared" si="1406"/>
        <v>47197</v>
      </c>
      <c r="I3117" s="140">
        <f t="shared" si="1390"/>
        <v>47197</v>
      </c>
      <c r="J3117" s="141">
        <f t="shared" si="1402"/>
        <v>20</v>
      </c>
      <c r="K3117" s="141">
        <f t="shared" si="1386"/>
        <v>1</v>
      </c>
      <c r="L3117" s="8">
        <f t="shared" si="1403"/>
        <v>1.0002792199999999</v>
      </c>
      <c r="M3117" s="142">
        <f t="shared" si="1391"/>
        <v>1.00559942</v>
      </c>
      <c r="N3117" s="142">
        <f t="shared" si="1392"/>
        <v>1.7665543046278631</v>
      </c>
      <c r="O3117" s="135">
        <f t="shared" si="1393"/>
        <v>1.76704756</v>
      </c>
      <c r="P3117" s="135">
        <f t="shared" si="1394"/>
        <v>90.530093410000006</v>
      </c>
      <c r="Q3117" s="190">
        <f t="shared" si="1407"/>
        <v>0</v>
      </c>
      <c r="R3117" s="191">
        <f t="shared" si="1404"/>
        <v>0</v>
      </c>
      <c r="S3117" s="135">
        <f t="shared" si="1395"/>
        <v>0</v>
      </c>
      <c r="T3117" s="145">
        <f t="shared" si="1405"/>
        <v>7.8600000000000003E-2</v>
      </c>
      <c r="U3117" s="143">
        <f t="shared" si="1396"/>
        <v>1</v>
      </c>
      <c r="V3117" s="143">
        <v>252</v>
      </c>
      <c r="W3117" s="142">
        <f t="shared" si="1397"/>
        <v>1.0003002990000001</v>
      </c>
      <c r="X3117" s="135">
        <f t="shared" si="1398"/>
        <v>2.718609E-2</v>
      </c>
      <c r="Y3117" s="135">
        <f t="shared" si="1399"/>
        <v>0</v>
      </c>
      <c r="Z3117" s="148" t="str">
        <f t="shared" si="1408"/>
        <v>A+J=</v>
      </c>
      <c r="AA3117" s="140">
        <f t="shared" si="1409"/>
        <v>47197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4"/>
      <c r="DX3117" s="1"/>
      <c r="DY3117" s="1"/>
      <c r="DZ3117" s="1"/>
      <c r="EA3117" s="1"/>
      <c r="EB3117" s="1"/>
      <c r="EC3117" s="1"/>
    </row>
    <row r="3118" spans="1:133" ht="15" x14ac:dyDescent="0.2">
      <c r="A3118" s="134">
        <f t="shared" si="1401"/>
        <v>47171</v>
      </c>
      <c r="B3118" s="135">
        <f t="shared" si="1387"/>
        <v>90.609767419999997</v>
      </c>
      <c r="C3118" s="220">
        <f t="shared" si="1400"/>
        <v>51.232403395968269</v>
      </c>
      <c r="D3118" s="136">
        <f t="shared" si="1388"/>
        <v>6997.15</v>
      </c>
      <c r="E3118" s="137">
        <f t="shared" si="1410"/>
        <v>7036.33</v>
      </c>
      <c r="F3118" s="138">
        <f t="shared" si="1411"/>
        <v>47138</v>
      </c>
      <c r="G3118" s="139">
        <f t="shared" si="1389"/>
        <v>5.5994226220676957E-3</v>
      </c>
      <c r="H3118" s="140">
        <f t="shared" si="1406"/>
        <v>47197</v>
      </c>
      <c r="I3118" s="140">
        <f t="shared" si="1390"/>
        <v>47197</v>
      </c>
      <c r="J3118" s="141">
        <f t="shared" si="1402"/>
        <v>20</v>
      </c>
      <c r="K3118" s="141">
        <f t="shared" ref="K3118:K3181" si="1412">(J3118-(NETWORKDAYS(A3118,I3118,AD$148:AD$502)-1))</f>
        <v>2</v>
      </c>
      <c r="L3118" s="8">
        <f t="shared" si="1403"/>
        <v>1.0005585299999999</v>
      </c>
      <c r="M3118" s="142">
        <f t="shared" si="1391"/>
        <v>1.00559942</v>
      </c>
      <c r="N3118" s="142">
        <f t="shared" si="1392"/>
        <v>1.7665543046278631</v>
      </c>
      <c r="O3118" s="135">
        <f t="shared" si="1393"/>
        <v>1.76754097</v>
      </c>
      <c r="P3118" s="135">
        <f t="shared" si="1394"/>
        <v>90.555371989999998</v>
      </c>
      <c r="Q3118" s="190">
        <f t="shared" si="1407"/>
        <v>0</v>
      </c>
      <c r="R3118" s="191">
        <f t="shared" si="1404"/>
        <v>0</v>
      </c>
      <c r="S3118" s="135">
        <f t="shared" si="1395"/>
        <v>0</v>
      </c>
      <c r="T3118" s="145">
        <f t="shared" si="1405"/>
        <v>7.8600000000000003E-2</v>
      </c>
      <c r="U3118" s="143">
        <f t="shared" si="1396"/>
        <v>2</v>
      </c>
      <c r="V3118" s="143">
        <v>252</v>
      </c>
      <c r="W3118" s="142">
        <f t="shared" si="1397"/>
        <v>1.0006006869999999</v>
      </c>
      <c r="X3118" s="135">
        <f t="shared" si="1398"/>
        <v>5.4395430000000002E-2</v>
      </c>
      <c r="Y3118" s="135">
        <f t="shared" si="1399"/>
        <v>0</v>
      </c>
      <c r="Z3118" s="148" t="str">
        <f t="shared" si="1408"/>
        <v>A+J=</v>
      </c>
      <c r="AA3118" s="140">
        <f t="shared" si="1409"/>
        <v>47197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4"/>
      <c r="DX3118" s="1"/>
      <c r="DY3118" s="1"/>
      <c r="DZ3118" s="1"/>
      <c r="EA3118" s="1"/>
      <c r="EB3118" s="1"/>
      <c r="EC3118" s="1"/>
    </row>
    <row r="3119" spans="1:133" ht="15" x14ac:dyDescent="0.2">
      <c r="A3119" s="134">
        <f t="shared" si="1401"/>
        <v>47172</v>
      </c>
      <c r="B3119" s="135">
        <f t="shared" si="1387"/>
        <v>90.662286449999996</v>
      </c>
      <c r="C3119" s="220">
        <f t="shared" si="1400"/>
        <v>51.232403395968269</v>
      </c>
      <c r="D3119" s="136">
        <f t="shared" si="1388"/>
        <v>6997.15</v>
      </c>
      <c r="E3119" s="137">
        <f t="shared" si="1410"/>
        <v>7036.33</v>
      </c>
      <c r="F3119" s="138">
        <f t="shared" si="1411"/>
        <v>47138</v>
      </c>
      <c r="G3119" s="139">
        <f t="shared" si="1389"/>
        <v>5.5994226220676957E-3</v>
      </c>
      <c r="H3119" s="140">
        <f t="shared" si="1406"/>
        <v>47197</v>
      </c>
      <c r="I3119" s="140">
        <f t="shared" si="1390"/>
        <v>47197</v>
      </c>
      <c r="J3119" s="141">
        <f t="shared" si="1402"/>
        <v>20</v>
      </c>
      <c r="K3119" s="141">
        <f t="shared" si="1412"/>
        <v>3</v>
      </c>
      <c r="L3119" s="8">
        <f t="shared" si="1403"/>
        <v>1.0008379199999999</v>
      </c>
      <c r="M3119" s="142">
        <f t="shared" si="1391"/>
        <v>1.00559942</v>
      </c>
      <c r="N3119" s="142">
        <f t="shared" si="1392"/>
        <v>1.7665543046278631</v>
      </c>
      <c r="O3119" s="135">
        <f t="shared" si="1393"/>
        <v>1.76803453</v>
      </c>
      <c r="P3119" s="135">
        <f t="shared" si="1394"/>
        <v>90.580658249999999</v>
      </c>
      <c r="Q3119" s="190">
        <f t="shared" si="1407"/>
        <v>0</v>
      </c>
      <c r="R3119" s="191">
        <f t="shared" si="1404"/>
        <v>0</v>
      </c>
      <c r="S3119" s="135">
        <f t="shared" si="1395"/>
        <v>0</v>
      </c>
      <c r="T3119" s="145">
        <f t="shared" si="1405"/>
        <v>7.8600000000000003E-2</v>
      </c>
      <c r="U3119" s="143">
        <f t="shared" si="1396"/>
        <v>3</v>
      </c>
      <c r="V3119" s="143">
        <v>252</v>
      </c>
      <c r="W3119" s="142">
        <f t="shared" si="1397"/>
        <v>1.000901166</v>
      </c>
      <c r="X3119" s="135">
        <f t="shared" si="1398"/>
        <v>8.1628199999999998E-2</v>
      </c>
      <c r="Y3119" s="135">
        <f t="shared" si="1399"/>
        <v>0</v>
      </c>
      <c r="Z3119" s="148" t="str">
        <f t="shared" si="1408"/>
        <v>A+J=</v>
      </c>
      <c r="AA3119" s="140">
        <f t="shared" si="1409"/>
        <v>47197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4"/>
      <c r="DX3119" s="1"/>
      <c r="DY3119" s="1"/>
      <c r="DZ3119" s="1"/>
      <c r="EA3119" s="1"/>
      <c r="EB3119" s="1"/>
      <c r="EC3119" s="1"/>
    </row>
    <row r="3120" spans="1:133" ht="15" x14ac:dyDescent="0.2">
      <c r="A3120" s="134">
        <f t="shared" si="1401"/>
        <v>47173</v>
      </c>
      <c r="B3120" s="135">
        <f t="shared" si="1387"/>
        <v>90.714835100000002</v>
      </c>
      <c r="C3120" s="220">
        <f t="shared" si="1400"/>
        <v>51.232403395968269</v>
      </c>
      <c r="D3120" s="136">
        <f t="shared" si="1388"/>
        <v>6997.15</v>
      </c>
      <c r="E3120" s="137">
        <f t="shared" si="1410"/>
        <v>7036.33</v>
      </c>
      <c r="F3120" s="138">
        <f t="shared" si="1411"/>
        <v>47138</v>
      </c>
      <c r="G3120" s="139">
        <f t="shared" si="1389"/>
        <v>5.5994226220676957E-3</v>
      </c>
      <c r="H3120" s="140">
        <f t="shared" si="1406"/>
        <v>47197</v>
      </c>
      <c r="I3120" s="140">
        <f t="shared" si="1390"/>
        <v>47197</v>
      </c>
      <c r="J3120" s="141">
        <f t="shared" si="1402"/>
        <v>20</v>
      </c>
      <c r="K3120" s="141">
        <f t="shared" si="1412"/>
        <v>4</v>
      </c>
      <c r="L3120" s="8">
        <f t="shared" si="1403"/>
        <v>1.0011173799999999</v>
      </c>
      <c r="M3120" s="142">
        <f t="shared" si="1391"/>
        <v>1.00559942</v>
      </c>
      <c r="N3120" s="142">
        <f t="shared" si="1392"/>
        <v>1.7665543046278631</v>
      </c>
      <c r="O3120" s="135">
        <f t="shared" si="1393"/>
        <v>1.7685282099999999</v>
      </c>
      <c r="P3120" s="135">
        <f t="shared" si="1394"/>
        <v>90.605950669999999</v>
      </c>
      <c r="Q3120" s="190">
        <f t="shared" si="1407"/>
        <v>0</v>
      </c>
      <c r="R3120" s="191">
        <f t="shared" si="1404"/>
        <v>0</v>
      </c>
      <c r="S3120" s="135">
        <f t="shared" si="1395"/>
        <v>0</v>
      </c>
      <c r="T3120" s="145">
        <f t="shared" si="1405"/>
        <v>7.8600000000000003E-2</v>
      </c>
      <c r="U3120" s="143">
        <f t="shared" si="1396"/>
        <v>4</v>
      </c>
      <c r="V3120" s="143">
        <v>252</v>
      </c>
      <c r="W3120" s="142">
        <f t="shared" si="1397"/>
        <v>1.0012017360000001</v>
      </c>
      <c r="X3120" s="135">
        <f t="shared" si="1398"/>
        <v>0.10888443</v>
      </c>
      <c r="Y3120" s="135">
        <f t="shared" si="1399"/>
        <v>0</v>
      </c>
      <c r="Z3120" s="148" t="str">
        <f t="shared" si="1408"/>
        <v>A+J=</v>
      </c>
      <c r="AA3120" s="140">
        <f t="shared" si="1409"/>
        <v>47197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4"/>
      <c r="DX3120" s="1"/>
      <c r="DY3120" s="1"/>
      <c r="DZ3120" s="1"/>
      <c r="EA3120" s="1"/>
      <c r="EB3120" s="1"/>
      <c r="EC3120" s="1"/>
    </row>
    <row r="3121" spans="1:133" ht="15" x14ac:dyDescent="0.2">
      <c r="A3121" s="134">
        <f t="shared" si="1401"/>
        <v>47174</v>
      </c>
      <c r="B3121" s="135">
        <f t="shared" si="1387"/>
        <v>90.714835100000002</v>
      </c>
      <c r="C3121" s="220">
        <f t="shared" si="1400"/>
        <v>51.232403395968269</v>
      </c>
      <c r="D3121" s="136">
        <f t="shared" si="1388"/>
        <v>6997.15</v>
      </c>
      <c r="E3121" s="137">
        <f t="shared" si="1410"/>
        <v>7036.33</v>
      </c>
      <c r="F3121" s="138">
        <f t="shared" si="1411"/>
        <v>47138</v>
      </c>
      <c r="G3121" s="139">
        <f t="shared" si="1389"/>
        <v>5.5994226220676957E-3</v>
      </c>
      <c r="H3121" s="140">
        <f t="shared" si="1406"/>
        <v>47197</v>
      </c>
      <c r="I3121" s="140">
        <f t="shared" si="1390"/>
        <v>47197</v>
      </c>
      <c r="J3121" s="141">
        <f t="shared" si="1402"/>
        <v>20</v>
      </c>
      <c r="K3121" s="141">
        <f t="shared" si="1412"/>
        <v>4</v>
      </c>
      <c r="L3121" s="8">
        <f t="shared" si="1403"/>
        <v>1.0011173799999999</v>
      </c>
      <c r="M3121" s="142">
        <f t="shared" si="1391"/>
        <v>1.00559942</v>
      </c>
      <c r="N3121" s="142">
        <f t="shared" si="1392"/>
        <v>1.7665543046278631</v>
      </c>
      <c r="O3121" s="135">
        <f t="shared" si="1393"/>
        <v>1.7685282099999999</v>
      </c>
      <c r="P3121" s="135">
        <f t="shared" si="1394"/>
        <v>90.605950669999999</v>
      </c>
      <c r="Q3121" s="190">
        <f t="shared" si="1407"/>
        <v>0</v>
      </c>
      <c r="R3121" s="191">
        <f t="shared" si="1404"/>
        <v>0</v>
      </c>
      <c r="S3121" s="135">
        <f t="shared" si="1395"/>
        <v>0</v>
      </c>
      <c r="T3121" s="145">
        <f t="shared" si="1405"/>
        <v>7.8600000000000003E-2</v>
      </c>
      <c r="U3121" s="143">
        <f t="shared" si="1396"/>
        <v>4</v>
      </c>
      <c r="V3121" s="143">
        <v>252</v>
      </c>
      <c r="W3121" s="142">
        <f t="shared" si="1397"/>
        <v>1.0012017360000001</v>
      </c>
      <c r="X3121" s="135">
        <f t="shared" si="1398"/>
        <v>0.10888443</v>
      </c>
      <c r="Y3121" s="135">
        <f t="shared" si="1399"/>
        <v>0</v>
      </c>
      <c r="Z3121" s="148" t="str">
        <f t="shared" si="1408"/>
        <v>A+J=</v>
      </c>
      <c r="AA3121" s="140">
        <f t="shared" si="1409"/>
        <v>47197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4"/>
      <c r="DX3121" s="1"/>
      <c r="DY3121" s="1"/>
      <c r="DZ3121" s="1"/>
      <c r="EA3121" s="1"/>
      <c r="EB3121" s="1"/>
      <c r="EC3121" s="1"/>
    </row>
    <row r="3122" spans="1:133" ht="15" x14ac:dyDescent="0.2">
      <c r="A3122" s="134">
        <f t="shared" si="1401"/>
        <v>47175</v>
      </c>
      <c r="B3122" s="135">
        <f t="shared" si="1387"/>
        <v>90.714835100000002</v>
      </c>
      <c r="C3122" s="220">
        <f t="shared" si="1400"/>
        <v>51.232403395968269</v>
      </c>
      <c r="D3122" s="136">
        <f t="shared" si="1388"/>
        <v>6997.15</v>
      </c>
      <c r="E3122" s="137">
        <f t="shared" si="1410"/>
        <v>7036.33</v>
      </c>
      <c r="F3122" s="138">
        <f t="shared" si="1411"/>
        <v>47138</v>
      </c>
      <c r="G3122" s="139">
        <f t="shared" si="1389"/>
        <v>5.5994226220676957E-3</v>
      </c>
      <c r="H3122" s="140">
        <f t="shared" si="1406"/>
        <v>47197</v>
      </c>
      <c r="I3122" s="140">
        <f t="shared" si="1390"/>
        <v>47197</v>
      </c>
      <c r="J3122" s="141">
        <f t="shared" si="1402"/>
        <v>20</v>
      </c>
      <c r="K3122" s="141">
        <f t="shared" si="1412"/>
        <v>4</v>
      </c>
      <c r="L3122" s="8">
        <f t="shared" si="1403"/>
        <v>1.0011173799999999</v>
      </c>
      <c r="M3122" s="142">
        <f t="shared" si="1391"/>
        <v>1.00559942</v>
      </c>
      <c r="N3122" s="142">
        <f t="shared" si="1392"/>
        <v>1.7665543046278631</v>
      </c>
      <c r="O3122" s="135">
        <f t="shared" si="1393"/>
        <v>1.7685282099999999</v>
      </c>
      <c r="P3122" s="135">
        <f t="shared" si="1394"/>
        <v>90.605950669999999</v>
      </c>
      <c r="Q3122" s="190">
        <f t="shared" si="1407"/>
        <v>0</v>
      </c>
      <c r="R3122" s="191">
        <f t="shared" si="1404"/>
        <v>0</v>
      </c>
      <c r="S3122" s="135">
        <f t="shared" si="1395"/>
        <v>0</v>
      </c>
      <c r="T3122" s="145">
        <f t="shared" si="1405"/>
        <v>7.8600000000000003E-2</v>
      </c>
      <c r="U3122" s="143">
        <f t="shared" si="1396"/>
        <v>4</v>
      </c>
      <c r="V3122" s="143">
        <v>252</v>
      </c>
      <c r="W3122" s="142">
        <f t="shared" si="1397"/>
        <v>1.0012017360000001</v>
      </c>
      <c r="X3122" s="135">
        <f t="shared" si="1398"/>
        <v>0.10888443</v>
      </c>
      <c r="Y3122" s="135">
        <f t="shared" si="1399"/>
        <v>0</v>
      </c>
      <c r="Z3122" s="148" t="str">
        <f t="shared" si="1408"/>
        <v>A+J=</v>
      </c>
      <c r="AA3122" s="140">
        <f t="shared" si="1409"/>
        <v>47197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4"/>
      <c r="DX3122" s="1"/>
      <c r="DY3122" s="1"/>
      <c r="DZ3122" s="1"/>
      <c r="EA3122" s="1"/>
      <c r="EB3122" s="1"/>
      <c r="EC3122" s="1"/>
    </row>
    <row r="3123" spans="1:133" ht="15" x14ac:dyDescent="0.2">
      <c r="A3123" s="134">
        <f t="shared" si="1401"/>
        <v>47176</v>
      </c>
      <c r="B3123" s="135">
        <f t="shared" si="1387"/>
        <v>90.767414179999989</v>
      </c>
      <c r="C3123" s="220">
        <f t="shared" si="1400"/>
        <v>51.232403395968269</v>
      </c>
      <c r="D3123" s="136">
        <f t="shared" si="1388"/>
        <v>6997.15</v>
      </c>
      <c r="E3123" s="137">
        <f t="shared" si="1410"/>
        <v>7036.33</v>
      </c>
      <c r="F3123" s="138">
        <f t="shared" si="1411"/>
        <v>47138</v>
      </c>
      <c r="G3123" s="139">
        <f t="shared" si="1389"/>
        <v>5.5994226220676957E-3</v>
      </c>
      <c r="H3123" s="140">
        <f t="shared" si="1406"/>
        <v>47197</v>
      </c>
      <c r="I3123" s="140">
        <f t="shared" si="1390"/>
        <v>47197</v>
      </c>
      <c r="J3123" s="141">
        <f t="shared" si="1402"/>
        <v>20</v>
      </c>
      <c r="K3123" s="141">
        <f t="shared" si="1412"/>
        <v>5</v>
      </c>
      <c r="L3123" s="8">
        <f t="shared" si="1403"/>
        <v>1.0013969199999999</v>
      </c>
      <c r="M3123" s="142">
        <f t="shared" si="1391"/>
        <v>1.00559942</v>
      </c>
      <c r="N3123" s="142">
        <f t="shared" si="1392"/>
        <v>1.7665543046278631</v>
      </c>
      <c r="O3123" s="135">
        <f t="shared" si="1393"/>
        <v>1.7690220299999999</v>
      </c>
      <c r="P3123" s="135">
        <f t="shared" si="1394"/>
        <v>90.631250249999994</v>
      </c>
      <c r="Q3123" s="190">
        <f t="shared" si="1407"/>
        <v>0</v>
      </c>
      <c r="R3123" s="191">
        <f t="shared" si="1404"/>
        <v>0</v>
      </c>
      <c r="S3123" s="135">
        <f t="shared" si="1395"/>
        <v>0</v>
      </c>
      <c r="T3123" s="145">
        <f t="shared" si="1405"/>
        <v>7.8600000000000003E-2</v>
      </c>
      <c r="U3123" s="143">
        <f t="shared" si="1396"/>
        <v>5</v>
      </c>
      <c r="V3123" s="143">
        <v>252</v>
      </c>
      <c r="W3123" s="142">
        <f t="shared" si="1397"/>
        <v>1.0015023949999999</v>
      </c>
      <c r="X3123" s="135">
        <f t="shared" si="1398"/>
        <v>0.13616392999999999</v>
      </c>
      <c r="Y3123" s="135">
        <f t="shared" si="1399"/>
        <v>0</v>
      </c>
      <c r="Z3123" s="148" t="str">
        <f t="shared" si="1408"/>
        <v>A+J=</v>
      </c>
      <c r="AA3123" s="140">
        <f t="shared" si="1409"/>
        <v>47197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4"/>
      <c r="DX3123" s="1"/>
      <c r="DY3123" s="1"/>
      <c r="DZ3123" s="1"/>
      <c r="EA3123" s="1"/>
      <c r="EB3123" s="1"/>
      <c r="EC3123" s="1"/>
    </row>
    <row r="3124" spans="1:133" ht="15" x14ac:dyDescent="0.2">
      <c r="A3124" s="134">
        <f t="shared" si="1401"/>
        <v>47177</v>
      </c>
      <c r="B3124" s="135">
        <f t="shared" si="1387"/>
        <v>90.820024430000004</v>
      </c>
      <c r="C3124" s="220">
        <f t="shared" si="1400"/>
        <v>51.232403395968269</v>
      </c>
      <c r="D3124" s="136">
        <f t="shared" si="1388"/>
        <v>6997.15</v>
      </c>
      <c r="E3124" s="137">
        <f t="shared" si="1410"/>
        <v>7036.33</v>
      </c>
      <c r="F3124" s="138">
        <f t="shared" si="1411"/>
        <v>47138</v>
      </c>
      <c r="G3124" s="139">
        <f t="shared" si="1389"/>
        <v>5.5994226220676957E-3</v>
      </c>
      <c r="H3124" s="140">
        <f t="shared" si="1406"/>
        <v>47197</v>
      </c>
      <c r="I3124" s="140">
        <f t="shared" si="1390"/>
        <v>47197</v>
      </c>
      <c r="J3124" s="141">
        <f t="shared" si="1402"/>
        <v>20</v>
      </c>
      <c r="K3124" s="141">
        <f t="shared" si="1412"/>
        <v>6</v>
      </c>
      <c r="L3124" s="8">
        <f t="shared" si="1403"/>
        <v>1.0016765400000001</v>
      </c>
      <c r="M3124" s="142">
        <f t="shared" si="1391"/>
        <v>1.00559942</v>
      </c>
      <c r="N3124" s="142">
        <f t="shared" si="1392"/>
        <v>1.7665543046278631</v>
      </c>
      <c r="O3124" s="135">
        <f t="shared" si="1393"/>
        <v>1.7695160000000001</v>
      </c>
      <c r="P3124" s="135">
        <f t="shared" si="1394"/>
        <v>90.656557520000007</v>
      </c>
      <c r="Q3124" s="190">
        <f t="shared" si="1407"/>
        <v>0</v>
      </c>
      <c r="R3124" s="191">
        <f t="shared" si="1404"/>
        <v>0</v>
      </c>
      <c r="S3124" s="135">
        <f t="shared" si="1395"/>
        <v>0</v>
      </c>
      <c r="T3124" s="145">
        <f t="shared" si="1405"/>
        <v>7.8600000000000003E-2</v>
      </c>
      <c r="U3124" s="143">
        <f t="shared" si="1396"/>
        <v>6</v>
      </c>
      <c r="V3124" s="143">
        <v>252</v>
      </c>
      <c r="W3124" s="142">
        <f t="shared" si="1397"/>
        <v>1.001803145</v>
      </c>
      <c r="X3124" s="135">
        <f t="shared" si="1398"/>
        <v>0.16346690999999999</v>
      </c>
      <c r="Y3124" s="135">
        <f t="shared" si="1399"/>
        <v>0</v>
      </c>
      <c r="Z3124" s="148" t="str">
        <f t="shared" si="1408"/>
        <v>A+J=</v>
      </c>
      <c r="AA3124" s="140">
        <f t="shared" si="1409"/>
        <v>47197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4"/>
      <c r="DX3124" s="1"/>
      <c r="DY3124" s="1"/>
      <c r="DZ3124" s="1"/>
      <c r="EA3124" s="1"/>
      <c r="EB3124" s="1"/>
      <c r="EC3124" s="1"/>
    </row>
    <row r="3125" spans="1:133" ht="15" x14ac:dyDescent="0.2">
      <c r="A3125" s="134">
        <f t="shared" si="1401"/>
        <v>47178</v>
      </c>
      <c r="B3125" s="135">
        <f t="shared" si="1387"/>
        <v>90.872664740000005</v>
      </c>
      <c r="C3125" s="220">
        <f t="shared" si="1400"/>
        <v>51.232403395968269</v>
      </c>
      <c r="D3125" s="136">
        <f t="shared" si="1388"/>
        <v>6997.15</v>
      </c>
      <c r="E3125" s="137">
        <f t="shared" si="1410"/>
        <v>7036.33</v>
      </c>
      <c r="F3125" s="138">
        <f t="shared" si="1411"/>
        <v>47138</v>
      </c>
      <c r="G3125" s="139">
        <f t="shared" si="1389"/>
        <v>5.5994226220676957E-3</v>
      </c>
      <c r="H3125" s="140">
        <f t="shared" si="1406"/>
        <v>47197</v>
      </c>
      <c r="I3125" s="140">
        <f t="shared" si="1390"/>
        <v>47197</v>
      </c>
      <c r="J3125" s="141">
        <f t="shared" si="1402"/>
        <v>20</v>
      </c>
      <c r="K3125" s="141">
        <f t="shared" si="1412"/>
        <v>7</v>
      </c>
      <c r="L3125" s="8">
        <f t="shared" si="1403"/>
        <v>1.0019562399999999</v>
      </c>
      <c r="M3125" s="142">
        <f t="shared" si="1391"/>
        <v>1.00559942</v>
      </c>
      <c r="N3125" s="142">
        <f t="shared" si="1392"/>
        <v>1.7665543046278631</v>
      </c>
      <c r="O3125" s="135">
        <f t="shared" si="1393"/>
        <v>1.7700100999999999</v>
      </c>
      <c r="P3125" s="135">
        <f t="shared" si="1394"/>
        <v>90.681871450000003</v>
      </c>
      <c r="Q3125" s="190">
        <f t="shared" si="1407"/>
        <v>0</v>
      </c>
      <c r="R3125" s="191">
        <f t="shared" si="1404"/>
        <v>0</v>
      </c>
      <c r="S3125" s="135">
        <f t="shared" si="1395"/>
        <v>0</v>
      </c>
      <c r="T3125" s="145">
        <f t="shared" si="1405"/>
        <v>7.8600000000000003E-2</v>
      </c>
      <c r="U3125" s="143">
        <f t="shared" si="1396"/>
        <v>7</v>
      </c>
      <c r="V3125" s="143">
        <v>252</v>
      </c>
      <c r="W3125" s="142">
        <f t="shared" si="1397"/>
        <v>1.002103985</v>
      </c>
      <c r="X3125" s="135">
        <f t="shared" si="1398"/>
        <v>0.19079329</v>
      </c>
      <c r="Y3125" s="135">
        <f t="shared" si="1399"/>
        <v>0</v>
      </c>
      <c r="Z3125" s="148" t="str">
        <f t="shared" si="1408"/>
        <v>A+J=</v>
      </c>
      <c r="AA3125" s="140">
        <f t="shared" si="1409"/>
        <v>47197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4"/>
      <c r="DX3125" s="1"/>
      <c r="DY3125" s="1"/>
      <c r="DZ3125" s="1"/>
      <c r="EA3125" s="1"/>
      <c r="EB3125" s="1"/>
      <c r="EC3125" s="1"/>
    </row>
    <row r="3126" spans="1:133" ht="15" x14ac:dyDescent="0.2">
      <c r="A3126" s="134">
        <f t="shared" si="1401"/>
        <v>47179</v>
      </c>
      <c r="B3126" s="135">
        <f t="shared" si="1387"/>
        <v>90.92533521</v>
      </c>
      <c r="C3126" s="220">
        <f t="shared" si="1400"/>
        <v>51.232403395968269</v>
      </c>
      <c r="D3126" s="136">
        <f t="shared" si="1388"/>
        <v>6997.15</v>
      </c>
      <c r="E3126" s="137">
        <f t="shared" si="1410"/>
        <v>7036.33</v>
      </c>
      <c r="F3126" s="138">
        <f t="shared" si="1411"/>
        <v>47138</v>
      </c>
      <c r="G3126" s="139">
        <f t="shared" si="1389"/>
        <v>5.5994226220676957E-3</v>
      </c>
      <c r="H3126" s="140">
        <f t="shared" si="1406"/>
        <v>47197</v>
      </c>
      <c r="I3126" s="140">
        <f t="shared" si="1390"/>
        <v>47197</v>
      </c>
      <c r="J3126" s="141">
        <f t="shared" si="1402"/>
        <v>20</v>
      </c>
      <c r="K3126" s="141">
        <f t="shared" si="1412"/>
        <v>8</v>
      </c>
      <c r="L3126" s="8">
        <f t="shared" si="1403"/>
        <v>1.0022360100000001</v>
      </c>
      <c r="M3126" s="142">
        <f t="shared" si="1391"/>
        <v>1.00559942</v>
      </c>
      <c r="N3126" s="142">
        <f t="shared" si="1392"/>
        <v>1.7665543046278631</v>
      </c>
      <c r="O3126" s="135">
        <f t="shared" si="1393"/>
        <v>1.7705043300000001</v>
      </c>
      <c r="P3126" s="135">
        <f t="shared" si="1394"/>
        <v>90.707192039999995</v>
      </c>
      <c r="Q3126" s="190">
        <f t="shared" si="1407"/>
        <v>0</v>
      </c>
      <c r="R3126" s="191">
        <f t="shared" si="1404"/>
        <v>0</v>
      </c>
      <c r="S3126" s="135">
        <f t="shared" si="1395"/>
        <v>0</v>
      </c>
      <c r="T3126" s="145">
        <f t="shared" si="1405"/>
        <v>7.8600000000000003E-2</v>
      </c>
      <c r="U3126" s="143">
        <f t="shared" si="1396"/>
        <v>8</v>
      </c>
      <c r="V3126" s="143">
        <v>252</v>
      </c>
      <c r="W3126" s="142">
        <f t="shared" si="1397"/>
        <v>1.0024049159999999</v>
      </c>
      <c r="X3126" s="135">
        <f t="shared" si="1398"/>
        <v>0.21814317</v>
      </c>
      <c r="Y3126" s="135">
        <f t="shared" si="1399"/>
        <v>0</v>
      </c>
      <c r="Z3126" s="148" t="str">
        <f t="shared" si="1408"/>
        <v>A+J=</v>
      </c>
      <c r="AA3126" s="140">
        <f t="shared" si="1409"/>
        <v>47197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4"/>
      <c r="DX3126" s="1"/>
      <c r="DY3126" s="1"/>
      <c r="DZ3126" s="1"/>
      <c r="EA3126" s="1"/>
      <c r="EB3126" s="1"/>
      <c r="EC3126" s="1"/>
    </row>
    <row r="3127" spans="1:133" ht="15" x14ac:dyDescent="0.2">
      <c r="A3127" s="134">
        <f t="shared" si="1401"/>
        <v>47180</v>
      </c>
      <c r="B3127" s="135">
        <f t="shared" si="1387"/>
        <v>90.978037310000005</v>
      </c>
      <c r="C3127" s="220">
        <f t="shared" si="1400"/>
        <v>51.232403395968269</v>
      </c>
      <c r="D3127" s="136">
        <f t="shared" si="1388"/>
        <v>6997.15</v>
      </c>
      <c r="E3127" s="137">
        <f t="shared" si="1410"/>
        <v>7036.33</v>
      </c>
      <c r="F3127" s="138">
        <f t="shared" si="1411"/>
        <v>47138</v>
      </c>
      <c r="G3127" s="139">
        <f t="shared" si="1389"/>
        <v>5.5994226220676957E-3</v>
      </c>
      <c r="H3127" s="140">
        <f t="shared" si="1406"/>
        <v>47197</v>
      </c>
      <c r="I3127" s="140">
        <f t="shared" si="1390"/>
        <v>47197</v>
      </c>
      <c r="J3127" s="141">
        <f t="shared" si="1402"/>
        <v>20</v>
      </c>
      <c r="K3127" s="141">
        <f t="shared" si="1412"/>
        <v>9</v>
      </c>
      <c r="L3127" s="8">
        <f t="shared" si="1403"/>
        <v>1.0025158700000001</v>
      </c>
      <c r="M3127" s="142">
        <f t="shared" si="1391"/>
        <v>1.00559942</v>
      </c>
      <c r="N3127" s="142">
        <f t="shared" si="1392"/>
        <v>1.7665543046278631</v>
      </c>
      <c r="O3127" s="135">
        <f t="shared" si="1393"/>
        <v>1.7709987199999999</v>
      </c>
      <c r="P3127" s="135">
        <f t="shared" si="1394"/>
        <v>90.732520829999999</v>
      </c>
      <c r="Q3127" s="190">
        <f t="shared" si="1407"/>
        <v>0</v>
      </c>
      <c r="R3127" s="191">
        <f t="shared" si="1404"/>
        <v>0</v>
      </c>
      <c r="S3127" s="135">
        <f t="shared" si="1395"/>
        <v>0</v>
      </c>
      <c r="T3127" s="145">
        <f t="shared" si="1405"/>
        <v>7.8600000000000003E-2</v>
      </c>
      <c r="U3127" s="143">
        <f t="shared" si="1396"/>
        <v>9</v>
      </c>
      <c r="V3127" s="143">
        <v>252</v>
      </c>
      <c r="W3127" s="142">
        <f t="shared" si="1397"/>
        <v>1.002705937</v>
      </c>
      <c r="X3127" s="135">
        <f t="shared" si="1398"/>
        <v>0.24551648000000001</v>
      </c>
      <c r="Y3127" s="135">
        <f t="shared" si="1399"/>
        <v>0</v>
      </c>
      <c r="Z3127" s="148" t="str">
        <f t="shared" si="1408"/>
        <v>A+J=</v>
      </c>
      <c r="AA3127" s="140">
        <f t="shared" si="1409"/>
        <v>47197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4"/>
      <c r="DX3127" s="1"/>
      <c r="DY3127" s="1"/>
      <c r="DZ3127" s="1"/>
      <c r="EA3127" s="1"/>
      <c r="EB3127" s="1"/>
      <c r="EC3127" s="1"/>
    </row>
    <row r="3128" spans="1:133" ht="15" x14ac:dyDescent="0.2">
      <c r="A3128" s="134">
        <f t="shared" si="1401"/>
        <v>47181</v>
      </c>
      <c r="B3128" s="135">
        <f t="shared" si="1387"/>
        <v>90.978037310000005</v>
      </c>
      <c r="C3128" s="220">
        <f t="shared" si="1400"/>
        <v>51.232403395968269</v>
      </c>
      <c r="D3128" s="136">
        <f t="shared" si="1388"/>
        <v>6997.15</v>
      </c>
      <c r="E3128" s="137">
        <f t="shared" si="1410"/>
        <v>7036.33</v>
      </c>
      <c r="F3128" s="138">
        <f t="shared" si="1411"/>
        <v>47138</v>
      </c>
      <c r="G3128" s="139">
        <f t="shared" si="1389"/>
        <v>5.5994226220676957E-3</v>
      </c>
      <c r="H3128" s="140">
        <f t="shared" si="1406"/>
        <v>47197</v>
      </c>
      <c r="I3128" s="140">
        <f t="shared" si="1390"/>
        <v>47197</v>
      </c>
      <c r="J3128" s="141">
        <f t="shared" si="1402"/>
        <v>20</v>
      </c>
      <c r="K3128" s="141">
        <f t="shared" si="1412"/>
        <v>9</v>
      </c>
      <c r="L3128" s="8">
        <f t="shared" si="1403"/>
        <v>1.0025158700000001</v>
      </c>
      <c r="M3128" s="142">
        <f t="shared" si="1391"/>
        <v>1.00559942</v>
      </c>
      <c r="N3128" s="142">
        <f t="shared" si="1392"/>
        <v>1.7665543046278631</v>
      </c>
      <c r="O3128" s="135">
        <f t="shared" si="1393"/>
        <v>1.7709987199999999</v>
      </c>
      <c r="P3128" s="135">
        <f t="shared" si="1394"/>
        <v>90.732520829999999</v>
      </c>
      <c r="Q3128" s="190">
        <f t="shared" si="1407"/>
        <v>0</v>
      </c>
      <c r="R3128" s="191">
        <f t="shared" si="1404"/>
        <v>0</v>
      </c>
      <c r="S3128" s="135">
        <f t="shared" si="1395"/>
        <v>0</v>
      </c>
      <c r="T3128" s="145">
        <f t="shared" si="1405"/>
        <v>7.8600000000000003E-2</v>
      </c>
      <c r="U3128" s="143">
        <f t="shared" si="1396"/>
        <v>9</v>
      </c>
      <c r="V3128" s="143">
        <v>252</v>
      </c>
      <c r="W3128" s="142">
        <f t="shared" si="1397"/>
        <v>1.002705937</v>
      </c>
      <c r="X3128" s="135">
        <f t="shared" si="1398"/>
        <v>0.24551648000000001</v>
      </c>
      <c r="Y3128" s="135">
        <f t="shared" si="1399"/>
        <v>0</v>
      </c>
      <c r="Z3128" s="148" t="str">
        <f t="shared" si="1408"/>
        <v>A+J=</v>
      </c>
      <c r="AA3128" s="140">
        <f t="shared" si="1409"/>
        <v>47197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4"/>
      <c r="DX3128" s="1"/>
      <c r="DY3128" s="1"/>
      <c r="DZ3128" s="1"/>
      <c r="EA3128" s="1"/>
      <c r="EB3128" s="1"/>
      <c r="EC3128" s="1"/>
    </row>
    <row r="3129" spans="1:133" ht="15" x14ac:dyDescent="0.2">
      <c r="A3129" s="134">
        <f t="shared" si="1401"/>
        <v>47182</v>
      </c>
      <c r="B3129" s="135">
        <f t="shared" si="1387"/>
        <v>90.978037310000005</v>
      </c>
      <c r="C3129" s="220">
        <f t="shared" si="1400"/>
        <v>51.232403395968269</v>
      </c>
      <c r="D3129" s="136">
        <f t="shared" si="1388"/>
        <v>6997.15</v>
      </c>
      <c r="E3129" s="137">
        <f t="shared" si="1410"/>
        <v>7036.33</v>
      </c>
      <c r="F3129" s="138">
        <f t="shared" si="1411"/>
        <v>47138</v>
      </c>
      <c r="G3129" s="139">
        <f t="shared" si="1389"/>
        <v>5.5994226220676957E-3</v>
      </c>
      <c r="H3129" s="140">
        <f t="shared" si="1406"/>
        <v>47197</v>
      </c>
      <c r="I3129" s="140">
        <f t="shared" si="1390"/>
        <v>47197</v>
      </c>
      <c r="J3129" s="141">
        <f t="shared" si="1402"/>
        <v>20</v>
      </c>
      <c r="K3129" s="141">
        <f t="shared" si="1412"/>
        <v>9</v>
      </c>
      <c r="L3129" s="8">
        <f t="shared" si="1403"/>
        <v>1.0025158700000001</v>
      </c>
      <c r="M3129" s="142">
        <f t="shared" si="1391"/>
        <v>1.00559942</v>
      </c>
      <c r="N3129" s="142">
        <f t="shared" si="1392"/>
        <v>1.7665543046278631</v>
      </c>
      <c r="O3129" s="135">
        <f t="shared" si="1393"/>
        <v>1.7709987199999999</v>
      </c>
      <c r="P3129" s="135">
        <f t="shared" si="1394"/>
        <v>90.732520829999999</v>
      </c>
      <c r="Q3129" s="190">
        <f t="shared" si="1407"/>
        <v>0</v>
      </c>
      <c r="R3129" s="191">
        <f t="shared" si="1404"/>
        <v>0</v>
      </c>
      <c r="S3129" s="135">
        <f t="shared" si="1395"/>
        <v>0</v>
      </c>
      <c r="T3129" s="145">
        <f t="shared" si="1405"/>
        <v>7.8600000000000003E-2</v>
      </c>
      <c r="U3129" s="143">
        <f t="shared" si="1396"/>
        <v>9</v>
      </c>
      <c r="V3129" s="143">
        <v>252</v>
      </c>
      <c r="W3129" s="142">
        <f t="shared" si="1397"/>
        <v>1.002705937</v>
      </c>
      <c r="X3129" s="135">
        <f t="shared" si="1398"/>
        <v>0.24551648000000001</v>
      </c>
      <c r="Y3129" s="135">
        <f t="shared" si="1399"/>
        <v>0</v>
      </c>
      <c r="Z3129" s="148" t="str">
        <f t="shared" si="1408"/>
        <v>A+J=</v>
      </c>
      <c r="AA3129" s="140">
        <f t="shared" si="1409"/>
        <v>47197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4"/>
      <c r="DX3129" s="1"/>
      <c r="DY3129" s="1"/>
      <c r="DZ3129" s="1"/>
      <c r="EA3129" s="1"/>
      <c r="EB3129" s="1"/>
      <c r="EC3129" s="1"/>
    </row>
    <row r="3130" spans="1:133" ht="15" x14ac:dyDescent="0.2">
      <c r="A3130" s="134">
        <f t="shared" si="1401"/>
        <v>47183</v>
      </c>
      <c r="B3130" s="135">
        <f t="shared" si="1387"/>
        <v>91.030768990000013</v>
      </c>
      <c r="C3130" s="220">
        <f t="shared" si="1400"/>
        <v>51.232403395968269</v>
      </c>
      <c r="D3130" s="136">
        <f t="shared" si="1388"/>
        <v>6997.15</v>
      </c>
      <c r="E3130" s="137">
        <f t="shared" si="1410"/>
        <v>7036.33</v>
      </c>
      <c r="F3130" s="138">
        <f t="shared" si="1411"/>
        <v>47138</v>
      </c>
      <c r="G3130" s="139">
        <f t="shared" si="1389"/>
        <v>5.5994226220676957E-3</v>
      </c>
      <c r="H3130" s="140">
        <f t="shared" si="1406"/>
        <v>47197</v>
      </c>
      <c r="I3130" s="140">
        <f t="shared" si="1390"/>
        <v>47197</v>
      </c>
      <c r="J3130" s="141">
        <f t="shared" si="1402"/>
        <v>20</v>
      </c>
      <c r="K3130" s="141">
        <f t="shared" si="1412"/>
        <v>10</v>
      </c>
      <c r="L3130" s="8">
        <f t="shared" si="1403"/>
        <v>1.0027957999999999</v>
      </c>
      <c r="M3130" s="142">
        <f t="shared" si="1391"/>
        <v>1.00559942</v>
      </c>
      <c r="N3130" s="142">
        <f t="shared" si="1392"/>
        <v>1.7665543046278631</v>
      </c>
      <c r="O3130" s="135">
        <f t="shared" si="1393"/>
        <v>1.7714932299999999</v>
      </c>
      <c r="P3130" s="135">
        <f t="shared" si="1394"/>
        <v>90.757855770000006</v>
      </c>
      <c r="Q3130" s="190">
        <f t="shared" si="1407"/>
        <v>0</v>
      </c>
      <c r="R3130" s="191">
        <f t="shared" si="1404"/>
        <v>0</v>
      </c>
      <c r="S3130" s="135">
        <f t="shared" si="1395"/>
        <v>0</v>
      </c>
      <c r="T3130" s="145">
        <f t="shared" si="1405"/>
        <v>7.8600000000000003E-2</v>
      </c>
      <c r="U3130" s="143">
        <f t="shared" si="1396"/>
        <v>10</v>
      </c>
      <c r="V3130" s="143">
        <v>252</v>
      </c>
      <c r="W3130" s="142">
        <f t="shared" si="1397"/>
        <v>1.003007048</v>
      </c>
      <c r="X3130" s="135">
        <f t="shared" si="1398"/>
        <v>0.27291322000000001</v>
      </c>
      <c r="Y3130" s="135">
        <f t="shared" si="1399"/>
        <v>0</v>
      </c>
      <c r="Z3130" s="148" t="str">
        <f t="shared" si="1408"/>
        <v>A+J=</v>
      </c>
      <c r="AA3130" s="140">
        <f t="shared" si="1409"/>
        <v>47197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4"/>
      <c r="DX3130" s="1"/>
      <c r="DY3130" s="1"/>
      <c r="DZ3130" s="1"/>
      <c r="EA3130" s="1"/>
      <c r="EB3130" s="1"/>
      <c r="EC3130" s="1"/>
    </row>
    <row r="3131" spans="1:133" ht="15" x14ac:dyDescent="0.2">
      <c r="A3131" s="134">
        <f t="shared" si="1401"/>
        <v>47184</v>
      </c>
      <c r="B3131" s="135">
        <f t="shared" si="1387"/>
        <v>91.083531899999997</v>
      </c>
      <c r="C3131" s="220">
        <f t="shared" si="1400"/>
        <v>51.232403395968269</v>
      </c>
      <c r="D3131" s="136">
        <f t="shared" si="1388"/>
        <v>6997.15</v>
      </c>
      <c r="E3131" s="137">
        <f t="shared" si="1410"/>
        <v>7036.33</v>
      </c>
      <c r="F3131" s="138">
        <f t="shared" si="1411"/>
        <v>47138</v>
      </c>
      <c r="G3131" s="139">
        <f t="shared" si="1389"/>
        <v>5.5994226220676957E-3</v>
      </c>
      <c r="H3131" s="140">
        <f t="shared" si="1406"/>
        <v>47197</v>
      </c>
      <c r="I3131" s="140">
        <f t="shared" si="1390"/>
        <v>47197</v>
      </c>
      <c r="J3131" s="141">
        <f t="shared" si="1402"/>
        <v>20</v>
      </c>
      <c r="K3131" s="141">
        <f t="shared" si="1412"/>
        <v>11</v>
      </c>
      <c r="L3131" s="8">
        <f t="shared" si="1403"/>
        <v>1.0030758099999999</v>
      </c>
      <c r="M3131" s="142">
        <f t="shared" si="1391"/>
        <v>1.00559942</v>
      </c>
      <c r="N3131" s="142">
        <f t="shared" si="1392"/>
        <v>1.7665543046278631</v>
      </c>
      <c r="O3131" s="135">
        <f t="shared" si="1393"/>
        <v>1.7719878899999999</v>
      </c>
      <c r="P3131" s="135">
        <f t="shared" si="1394"/>
        <v>90.783198389999995</v>
      </c>
      <c r="Q3131" s="190">
        <f t="shared" si="1407"/>
        <v>0</v>
      </c>
      <c r="R3131" s="191">
        <f t="shared" si="1404"/>
        <v>0</v>
      </c>
      <c r="S3131" s="135">
        <f t="shared" si="1395"/>
        <v>0</v>
      </c>
      <c r="T3131" s="145">
        <f t="shared" si="1405"/>
        <v>7.8600000000000003E-2</v>
      </c>
      <c r="U3131" s="143">
        <f t="shared" si="1396"/>
        <v>11</v>
      </c>
      <c r="V3131" s="143">
        <v>252</v>
      </c>
      <c r="W3131" s="142">
        <f t="shared" si="1397"/>
        <v>1.0033082499999999</v>
      </c>
      <c r="X3131" s="135">
        <f t="shared" si="1398"/>
        <v>0.30033351000000003</v>
      </c>
      <c r="Y3131" s="135">
        <f t="shared" si="1399"/>
        <v>0</v>
      </c>
      <c r="Z3131" s="148" t="str">
        <f t="shared" si="1408"/>
        <v>A+J=</v>
      </c>
      <c r="AA3131" s="140">
        <f t="shared" si="1409"/>
        <v>47197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4"/>
      <c r="DX3131" s="1"/>
      <c r="DY3131" s="1"/>
      <c r="DZ3131" s="1"/>
      <c r="EA3131" s="1"/>
      <c r="EB3131" s="1"/>
      <c r="EC3131" s="1"/>
    </row>
    <row r="3132" spans="1:133" ht="15" x14ac:dyDescent="0.2">
      <c r="A3132" s="134">
        <f t="shared" si="1401"/>
        <v>47185</v>
      </c>
      <c r="B3132" s="135">
        <f t="shared" si="1387"/>
        <v>91.136324930000001</v>
      </c>
      <c r="C3132" s="220">
        <f t="shared" si="1400"/>
        <v>51.232403395968269</v>
      </c>
      <c r="D3132" s="136">
        <f t="shared" si="1388"/>
        <v>6997.15</v>
      </c>
      <c r="E3132" s="137">
        <f t="shared" si="1410"/>
        <v>7036.33</v>
      </c>
      <c r="F3132" s="138">
        <f t="shared" si="1411"/>
        <v>47138</v>
      </c>
      <c r="G3132" s="139">
        <f t="shared" si="1389"/>
        <v>5.5994226220676957E-3</v>
      </c>
      <c r="H3132" s="140">
        <f t="shared" si="1406"/>
        <v>47197</v>
      </c>
      <c r="I3132" s="140">
        <f t="shared" si="1390"/>
        <v>47197</v>
      </c>
      <c r="J3132" s="141">
        <f t="shared" si="1402"/>
        <v>20</v>
      </c>
      <c r="K3132" s="141">
        <f t="shared" si="1412"/>
        <v>12</v>
      </c>
      <c r="L3132" s="8">
        <f t="shared" si="1403"/>
        <v>1.0033559000000001</v>
      </c>
      <c r="M3132" s="142">
        <f t="shared" si="1391"/>
        <v>1.00559942</v>
      </c>
      <c r="N3132" s="142">
        <f t="shared" si="1392"/>
        <v>1.7665543046278631</v>
      </c>
      <c r="O3132" s="135">
        <f t="shared" si="1393"/>
        <v>1.77248268</v>
      </c>
      <c r="P3132" s="135">
        <f t="shared" si="1394"/>
        <v>90.808547669999996</v>
      </c>
      <c r="Q3132" s="190">
        <f t="shared" si="1407"/>
        <v>0</v>
      </c>
      <c r="R3132" s="191">
        <f t="shared" si="1404"/>
        <v>0</v>
      </c>
      <c r="S3132" s="135">
        <f t="shared" si="1395"/>
        <v>0</v>
      </c>
      <c r="T3132" s="145">
        <f t="shared" si="1405"/>
        <v>7.8600000000000003E-2</v>
      </c>
      <c r="U3132" s="143">
        <f t="shared" si="1396"/>
        <v>12</v>
      </c>
      <c r="V3132" s="143">
        <v>252</v>
      </c>
      <c r="W3132" s="142">
        <f t="shared" si="1397"/>
        <v>1.003609542</v>
      </c>
      <c r="X3132" s="135">
        <f t="shared" si="1398"/>
        <v>0.32777726000000001</v>
      </c>
      <c r="Y3132" s="135">
        <f t="shared" si="1399"/>
        <v>0</v>
      </c>
      <c r="Z3132" s="148" t="str">
        <f t="shared" si="1408"/>
        <v>A+J=</v>
      </c>
      <c r="AA3132" s="140">
        <f t="shared" si="1409"/>
        <v>47197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4"/>
      <c r="DX3132" s="1"/>
      <c r="DY3132" s="1"/>
      <c r="DZ3132" s="1"/>
      <c r="EA3132" s="1"/>
      <c r="EB3132" s="1"/>
      <c r="EC3132" s="1"/>
    </row>
    <row r="3133" spans="1:133" ht="15" x14ac:dyDescent="0.2">
      <c r="A3133" s="134">
        <f t="shared" si="1401"/>
        <v>47186</v>
      </c>
      <c r="B3133" s="135">
        <f t="shared" si="1387"/>
        <v>91.189148099999997</v>
      </c>
      <c r="C3133" s="220">
        <f t="shared" si="1400"/>
        <v>51.232403395968269</v>
      </c>
      <c r="D3133" s="136">
        <f t="shared" si="1388"/>
        <v>6997.15</v>
      </c>
      <c r="E3133" s="137">
        <f t="shared" si="1410"/>
        <v>7036.33</v>
      </c>
      <c r="F3133" s="138">
        <f t="shared" si="1411"/>
        <v>47138</v>
      </c>
      <c r="G3133" s="139">
        <f t="shared" si="1389"/>
        <v>5.5994226220676957E-3</v>
      </c>
      <c r="H3133" s="140">
        <f t="shared" si="1406"/>
        <v>47197</v>
      </c>
      <c r="I3133" s="140">
        <f t="shared" si="1390"/>
        <v>47197</v>
      </c>
      <c r="J3133" s="141">
        <f t="shared" si="1402"/>
        <v>20</v>
      </c>
      <c r="K3133" s="141">
        <f t="shared" si="1412"/>
        <v>13</v>
      </c>
      <c r="L3133" s="8">
        <f t="shared" si="1403"/>
        <v>1.0036360600000001</v>
      </c>
      <c r="M3133" s="142">
        <f t="shared" si="1391"/>
        <v>1.00559942</v>
      </c>
      <c r="N3133" s="142">
        <f t="shared" si="1392"/>
        <v>1.7665543046278631</v>
      </c>
      <c r="O3133" s="135">
        <f t="shared" si="1393"/>
        <v>1.7729775999999999</v>
      </c>
      <c r="P3133" s="135">
        <f t="shared" si="1394"/>
        <v>90.833903609999993</v>
      </c>
      <c r="Q3133" s="190">
        <f t="shared" si="1407"/>
        <v>0</v>
      </c>
      <c r="R3133" s="191">
        <f t="shared" si="1404"/>
        <v>0</v>
      </c>
      <c r="S3133" s="135">
        <f t="shared" si="1395"/>
        <v>0</v>
      </c>
      <c r="T3133" s="145">
        <f t="shared" si="1405"/>
        <v>7.8600000000000003E-2</v>
      </c>
      <c r="U3133" s="143">
        <f t="shared" si="1396"/>
        <v>13</v>
      </c>
      <c r="V3133" s="143">
        <v>252</v>
      </c>
      <c r="W3133" s="142">
        <f t="shared" si="1397"/>
        <v>1.0039109239999999</v>
      </c>
      <c r="X3133" s="135">
        <f t="shared" si="1398"/>
        <v>0.35524449000000002</v>
      </c>
      <c r="Y3133" s="135">
        <f t="shared" si="1399"/>
        <v>0</v>
      </c>
      <c r="Z3133" s="148" t="str">
        <f t="shared" si="1408"/>
        <v>A+J=</v>
      </c>
      <c r="AA3133" s="140">
        <f t="shared" si="1409"/>
        <v>47197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4"/>
      <c r="DX3133" s="1"/>
      <c r="DY3133" s="1"/>
      <c r="DZ3133" s="1"/>
      <c r="EA3133" s="1"/>
      <c r="EB3133" s="1"/>
      <c r="EC3133" s="1"/>
    </row>
    <row r="3134" spans="1:133" ht="15" x14ac:dyDescent="0.2">
      <c r="A3134" s="134">
        <f t="shared" si="1401"/>
        <v>47187</v>
      </c>
      <c r="B3134" s="135">
        <f t="shared" si="1387"/>
        <v>91.242002539999987</v>
      </c>
      <c r="C3134" s="220">
        <f t="shared" si="1400"/>
        <v>51.232403395968269</v>
      </c>
      <c r="D3134" s="136">
        <f t="shared" si="1388"/>
        <v>6997.15</v>
      </c>
      <c r="E3134" s="137">
        <f t="shared" si="1410"/>
        <v>7036.33</v>
      </c>
      <c r="F3134" s="138">
        <f t="shared" si="1411"/>
        <v>47138</v>
      </c>
      <c r="G3134" s="139">
        <f t="shared" si="1389"/>
        <v>5.5994226220676957E-3</v>
      </c>
      <c r="H3134" s="140">
        <f t="shared" si="1406"/>
        <v>47197</v>
      </c>
      <c r="I3134" s="140">
        <f t="shared" si="1390"/>
        <v>47197</v>
      </c>
      <c r="J3134" s="141">
        <f t="shared" si="1402"/>
        <v>20</v>
      </c>
      <c r="K3134" s="141">
        <f t="shared" si="1412"/>
        <v>14</v>
      </c>
      <c r="L3134" s="8">
        <f t="shared" si="1403"/>
        <v>1.0039163099999999</v>
      </c>
      <c r="M3134" s="142">
        <f t="shared" si="1391"/>
        <v>1.00559942</v>
      </c>
      <c r="N3134" s="142">
        <f t="shared" si="1392"/>
        <v>1.7665543046278631</v>
      </c>
      <c r="O3134" s="135">
        <f t="shared" si="1393"/>
        <v>1.7734726700000001</v>
      </c>
      <c r="P3134" s="135">
        <f t="shared" si="1394"/>
        <v>90.859267239999994</v>
      </c>
      <c r="Q3134" s="190">
        <f t="shared" si="1407"/>
        <v>0</v>
      </c>
      <c r="R3134" s="191">
        <f t="shared" si="1404"/>
        <v>0</v>
      </c>
      <c r="S3134" s="135">
        <f t="shared" si="1395"/>
        <v>0</v>
      </c>
      <c r="T3134" s="145">
        <f t="shared" si="1405"/>
        <v>7.8600000000000003E-2</v>
      </c>
      <c r="U3134" s="143">
        <f t="shared" si="1396"/>
        <v>14</v>
      </c>
      <c r="V3134" s="143">
        <v>252</v>
      </c>
      <c r="W3134" s="142">
        <f t="shared" si="1397"/>
        <v>1.0042123970000001</v>
      </c>
      <c r="X3134" s="135">
        <f t="shared" si="1398"/>
        <v>0.3827353</v>
      </c>
      <c r="Y3134" s="135">
        <f t="shared" si="1399"/>
        <v>0</v>
      </c>
      <c r="Z3134" s="148" t="str">
        <f t="shared" si="1408"/>
        <v>A+J=</v>
      </c>
      <c r="AA3134" s="140">
        <f t="shared" si="1409"/>
        <v>47197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4"/>
      <c r="DX3134" s="1"/>
      <c r="DY3134" s="1"/>
      <c r="DZ3134" s="1"/>
      <c r="EA3134" s="1"/>
      <c r="EB3134" s="1"/>
      <c r="EC3134" s="1"/>
    </row>
    <row r="3135" spans="1:133" ht="15" x14ac:dyDescent="0.2">
      <c r="A3135" s="134">
        <f t="shared" si="1401"/>
        <v>47188</v>
      </c>
      <c r="B3135" s="135">
        <f t="shared" si="1387"/>
        <v>91.242002539999987</v>
      </c>
      <c r="C3135" s="220">
        <f t="shared" si="1400"/>
        <v>51.232403395968269</v>
      </c>
      <c r="D3135" s="136">
        <f t="shared" si="1388"/>
        <v>6997.15</v>
      </c>
      <c r="E3135" s="137">
        <f t="shared" si="1410"/>
        <v>7036.33</v>
      </c>
      <c r="F3135" s="138">
        <f t="shared" si="1411"/>
        <v>47138</v>
      </c>
      <c r="G3135" s="139">
        <f t="shared" si="1389"/>
        <v>5.5994226220676957E-3</v>
      </c>
      <c r="H3135" s="140">
        <f t="shared" si="1406"/>
        <v>47197</v>
      </c>
      <c r="I3135" s="140">
        <f t="shared" si="1390"/>
        <v>47197</v>
      </c>
      <c r="J3135" s="141">
        <f t="shared" si="1402"/>
        <v>20</v>
      </c>
      <c r="K3135" s="141">
        <f t="shared" si="1412"/>
        <v>14</v>
      </c>
      <c r="L3135" s="8">
        <f t="shared" si="1403"/>
        <v>1.0039163099999999</v>
      </c>
      <c r="M3135" s="142">
        <f t="shared" si="1391"/>
        <v>1.00559942</v>
      </c>
      <c r="N3135" s="142">
        <f t="shared" si="1392"/>
        <v>1.7665543046278631</v>
      </c>
      <c r="O3135" s="135">
        <f t="shared" si="1393"/>
        <v>1.7734726700000001</v>
      </c>
      <c r="P3135" s="135">
        <f t="shared" si="1394"/>
        <v>90.859267239999994</v>
      </c>
      <c r="Q3135" s="190">
        <f t="shared" si="1407"/>
        <v>0</v>
      </c>
      <c r="R3135" s="191">
        <f t="shared" si="1404"/>
        <v>0</v>
      </c>
      <c r="S3135" s="135">
        <f t="shared" si="1395"/>
        <v>0</v>
      </c>
      <c r="T3135" s="145">
        <f t="shared" si="1405"/>
        <v>7.8600000000000003E-2</v>
      </c>
      <c r="U3135" s="143">
        <f t="shared" si="1396"/>
        <v>14</v>
      </c>
      <c r="V3135" s="143">
        <v>252</v>
      </c>
      <c r="W3135" s="142">
        <f t="shared" si="1397"/>
        <v>1.0042123970000001</v>
      </c>
      <c r="X3135" s="135">
        <f t="shared" si="1398"/>
        <v>0.3827353</v>
      </c>
      <c r="Y3135" s="135">
        <f t="shared" si="1399"/>
        <v>0</v>
      </c>
      <c r="Z3135" s="148" t="str">
        <f t="shared" si="1408"/>
        <v>A+J=</v>
      </c>
      <c r="AA3135" s="140">
        <f t="shared" si="1409"/>
        <v>47197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4"/>
      <c r="DX3135" s="1"/>
      <c r="DY3135" s="1"/>
      <c r="DZ3135" s="1"/>
      <c r="EA3135" s="1"/>
      <c r="EB3135" s="1"/>
      <c r="EC3135" s="1"/>
    </row>
    <row r="3136" spans="1:133" ht="15" x14ac:dyDescent="0.2">
      <c r="A3136" s="134">
        <f t="shared" si="1401"/>
        <v>47189</v>
      </c>
      <c r="B3136" s="135">
        <f t="shared" si="1387"/>
        <v>91.242002539999987</v>
      </c>
      <c r="C3136" s="220">
        <f t="shared" si="1400"/>
        <v>51.232403395968269</v>
      </c>
      <c r="D3136" s="136">
        <f t="shared" si="1388"/>
        <v>6997.15</v>
      </c>
      <c r="E3136" s="137">
        <f t="shared" si="1410"/>
        <v>7036.33</v>
      </c>
      <c r="F3136" s="138">
        <f t="shared" si="1411"/>
        <v>47138</v>
      </c>
      <c r="G3136" s="139">
        <f t="shared" si="1389"/>
        <v>5.5994226220676957E-3</v>
      </c>
      <c r="H3136" s="140">
        <f t="shared" si="1406"/>
        <v>47197</v>
      </c>
      <c r="I3136" s="140">
        <f t="shared" si="1390"/>
        <v>47197</v>
      </c>
      <c r="J3136" s="141">
        <f t="shared" si="1402"/>
        <v>20</v>
      </c>
      <c r="K3136" s="141">
        <f t="shared" si="1412"/>
        <v>14</v>
      </c>
      <c r="L3136" s="8">
        <f t="shared" si="1403"/>
        <v>1.0039163099999999</v>
      </c>
      <c r="M3136" s="142">
        <f t="shared" si="1391"/>
        <v>1.00559942</v>
      </c>
      <c r="N3136" s="142">
        <f t="shared" si="1392"/>
        <v>1.7665543046278631</v>
      </c>
      <c r="O3136" s="135">
        <f t="shared" si="1393"/>
        <v>1.7734726700000001</v>
      </c>
      <c r="P3136" s="135">
        <f t="shared" si="1394"/>
        <v>90.859267239999994</v>
      </c>
      <c r="Q3136" s="190">
        <f t="shared" si="1407"/>
        <v>0</v>
      </c>
      <c r="R3136" s="191">
        <f t="shared" si="1404"/>
        <v>0</v>
      </c>
      <c r="S3136" s="135">
        <f t="shared" si="1395"/>
        <v>0</v>
      </c>
      <c r="T3136" s="145">
        <f t="shared" si="1405"/>
        <v>7.8600000000000003E-2</v>
      </c>
      <c r="U3136" s="143">
        <f t="shared" si="1396"/>
        <v>14</v>
      </c>
      <c r="V3136" s="143">
        <v>252</v>
      </c>
      <c r="W3136" s="142">
        <f t="shared" si="1397"/>
        <v>1.0042123970000001</v>
      </c>
      <c r="X3136" s="135">
        <f t="shared" si="1398"/>
        <v>0.3827353</v>
      </c>
      <c r="Y3136" s="135">
        <f t="shared" si="1399"/>
        <v>0</v>
      </c>
      <c r="Z3136" s="148" t="str">
        <f t="shared" si="1408"/>
        <v>A+J=</v>
      </c>
      <c r="AA3136" s="140">
        <f t="shared" si="1409"/>
        <v>47197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4"/>
      <c r="DX3136" s="1"/>
      <c r="DY3136" s="1"/>
      <c r="DZ3136" s="1"/>
      <c r="EA3136" s="1"/>
      <c r="EB3136" s="1"/>
      <c r="EC3136" s="1"/>
    </row>
    <row r="3137" spans="1:133" ht="15" x14ac:dyDescent="0.2">
      <c r="A3137" s="134">
        <f t="shared" si="1401"/>
        <v>47190</v>
      </c>
      <c r="B3137" s="135">
        <f t="shared" si="1387"/>
        <v>91.294887219999993</v>
      </c>
      <c r="C3137" s="220">
        <f t="shared" si="1400"/>
        <v>51.232403395968269</v>
      </c>
      <c r="D3137" s="136">
        <f t="shared" si="1388"/>
        <v>6997.15</v>
      </c>
      <c r="E3137" s="137">
        <f t="shared" si="1410"/>
        <v>7036.33</v>
      </c>
      <c r="F3137" s="138">
        <f t="shared" si="1411"/>
        <v>47138</v>
      </c>
      <c r="G3137" s="139">
        <f t="shared" si="1389"/>
        <v>5.5994226220676957E-3</v>
      </c>
      <c r="H3137" s="140">
        <f t="shared" si="1406"/>
        <v>47197</v>
      </c>
      <c r="I3137" s="140">
        <f t="shared" si="1390"/>
        <v>47197</v>
      </c>
      <c r="J3137" s="141">
        <f t="shared" si="1402"/>
        <v>20</v>
      </c>
      <c r="K3137" s="141">
        <f t="shared" si="1412"/>
        <v>15</v>
      </c>
      <c r="L3137" s="8">
        <f t="shared" si="1403"/>
        <v>1.00419663</v>
      </c>
      <c r="M3137" s="142">
        <f t="shared" si="1391"/>
        <v>1.00559942</v>
      </c>
      <c r="N3137" s="142">
        <f t="shared" si="1392"/>
        <v>1.7665543046278631</v>
      </c>
      <c r="O3137" s="135">
        <f t="shared" si="1393"/>
        <v>1.7739678699999999</v>
      </c>
      <c r="P3137" s="135">
        <f t="shared" si="1394"/>
        <v>90.884637519999998</v>
      </c>
      <c r="Q3137" s="190">
        <f t="shared" si="1407"/>
        <v>0</v>
      </c>
      <c r="R3137" s="191">
        <f t="shared" si="1404"/>
        <v>0</v>
      </c>
      <c r="S3137" s="135">
        <f t="shared" si="1395"/>
        <v>0</v>
      </c>
      <c r="T3137" s="145">
        <f t="shared" si="1405"/>
        <v>7.8600000000000003E-2</v>
      </c>
      <c r="U3137" s="143">
        <f t="shared" si="1396"/>
        <v>15</v>
      </c>
      <c r="V3137" s="143">
        <v>252</v>
      </c>
      <c r="W3137" s="142">
        <f t="shared" si="1397"/>
        <v>1.004513961</v>
      </c>
      <c r="X3137" s="135">
        <f t="shared" si="1398"/>
        <v>0.41024969999999999</v>
      </c>
      <c r="Y3137" s="135">
        <f t="shared" si="1399"/>
        <v>0</v>
      </c>
      <c r="Z3137" s="148" t="str">
        <f t="shared" si="1408"/>
        <v>A+J=</v>
      </c>
      <c r="AA3137" s="140">
        <f t="shared" si="1409"/>
        <v>47197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4"/>
      <c r="DX3137" s="1"/>
      <c r="DY3137" s="1"/>
      <c r="DZ3137" s="1"/>
      <c r="EA3137" s="1"/>
      <c r="EB3137" s="1"/>
      <c r="EC3137" s="1"/>
    </row>
    <row r="3138" spans="1:133" ht="15" x14ac:dyDescent="0.2">
      <c r="A3138" s="134">
        <f t="shared" si="1401"/>
        <v>47191</v>
      </c>
      <c r="B3138" s="135">
        <f t="shared" si="1387"/>
        <v>91.347803120000009</v>
      </c>
      <c r="C3138" s="220">
        <f t="shared" si="1400"/>
        <v>51.232403395968269</v>
      </c>
      <c r="D3138" s="136">
        <f t="shared" si="1388"/>
        <v>6997.15</v>
      </c>
      <c r="E3138" s="137">
        <f t="shared" si="1410"/>
        <v>7036.33</v>
      </c>
      <c r="F3138" s="138">
        <f t="shared" si="1411"/>
        <v>47138</v>
      </c>
      <c r="G3138" s="139">
        <f t="shared" si="1389"/>
        <v>5.5994226220676957E-3</v>
      </c>
      <c r="H3138" s="140">
        <f t="shared" si="1406"/>
        <v>47197</v>
      </c>
      <c r="I3138" s="140">
        <f t="shared" si="1390"/>
        <v>47197</v>
      </c>
      <c r="J3138" s="141">
        <f t="shared" si="1402"/>
        <v>20</v>
      </c>
      <c r="K3138" s="141">
        <f t="shared" si="1412"/>
        <v>16</v>
      </c>
      <c r="L3138" s="8">
        <f t="shared" si="1403"/>
        <v>1.0044770300000001</v>
      </c>
      <c r="M3138" s="142">
        <f t="shared" si="1391"/>
        <v>1.00559942</v>
      </c>
      <c r="N3138" s="142">
        <f t="shared" si="1392"/>
        <v>1.7665543046278631</v>
      </c>
      <c r="O3138" s="135">
        <f t="shared" si="1393"/>
        <v>1.7744632199999999</v>
      </c>
      <c r="P3138" s="135">
        <f t="shared" si="1394"/>
        <v>90.910015490000006</v>
      </c>
      <c r="Q3138" s="190">
        <f t="shared" si="1407"/>
        <v>0</v>
      </c>
      <c r="R3138" s="191">
        <f t="shared" si="1404"/>
        <v>0</v>
      </c>
      <c r="S3138" s="135">
        <f t="shared" si="1395"/>
        <v>0</v>
      </c>
      <c r="T3138" s="145">
        <f t="shared" si="1405"/>
        <v>7.8600000000000003E-2</v>
      </c>
      <c r="U3138" s="143">
        <f t="shared" si="1396"/>
        <v>16</v>
      </c>
      <c r="V3138" s="143">
        <v>252</v>
      </c>
      <c r="W3138" s="142">
        <f t="shared" si="1397"/>
        <v>1.0048156150000001</v>
      </c>
      <c r="X3138" s="135">
        <f t="shared" si="1398"/>
        <v>0.43778762999999998</v>
      </c>
      <c r="Y3138" s="135">
        <f t="shared" si="1399"/>
        <v>0</v>
      </c>
      <c r="Z3138" s="148" t="str">
        <f t="shared" si="1408"/>
        <v>A+J=</v>
      </c>
      <c r="AA3138" s="140">
        <f t="shared" si="1409"/>
        <v>47197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4"/>
      <c r="DX3138" s="1"/>
      <c r="DY3138" s="1"/>
      <c r="DZ3138" s="1"/>
      <c r="EA3138" s="1"/>
      <c r="EB3138" s="1"/>
      <c r="EC3138" s="1"/>
    </row>
    <row r="3139" spans="1:133" ht="15" x14ac:dyDescent="0.2">
      <c r="A3139" s="134">
        <f t="shared" si="1401"/>
        <v>47192</v>
      </c>
      <c r="B3139" s="135">
        <f t="shared" si="1387"/>
        <v>91.400749289999993</v>
      </c>
      <c r="C3139" s="220">
        <f t="shared" si="1400"/>
        <v>51.232403395968269</v>
      </c>
      <c r="D3139" s="136">
        <f t="shared" si="1388"/>
        <v>6997.15</v>
      </c>
      <c r="E3139" s="137">
        <f t="shared" si="1410"/>
        <v>7036.33</v>
      </c>
      <c r="F3139" s="138">
        <f t="shared" si="1411"/>
        <v>47138</v>
      </c>
      <c r="G3139" s="139">
        <f t="shared" si="1389"/>
        <v>5.5994226220676957E-3</v>
      </c>
      <c r="H3139" s="140">
        <f t="shared" si="1406"/>
        <v>47197</v>
      </c>
      <c r="I3139" s="140">
        <f t="shared" si="1390"/>
        <v>47197</v>
      </c>
      <c r="J3139" s="141">
        <f t="shared" si="1402"/>
        <v>20</v>
      </c>
      <c r="K3139" s="141">
        <f t="shared" si="1412"/>
        <v>17</v>
      </c>
      <c r="L3139" s="8">
        <f t="shared" si="1403"/>
        <v>1.0047575099999999</v>
      </c>
      <c r="M3139" s="142">
        <f t="shared" si="1391"/>
        <v>1.00559942</v>
      </c>
      <c r="N3139" s="142">
        <f t="shared" si="1392"/>
        <v>1.7665543046278631</v>
      </c>
      <c r="O3139" s="135">
        <f t="shared" si="1393"/>
        <v>1.7749587</v>
      </c>
      <c r="P3139" s="135">
        <f t="shared" si="1394"/>
        <v>90.935400119999997</v>
      </c>
      <c r="Q3139" s="190">
        <f t="shared" si="1407"/>
        <v>0</v>
      </c>
      <c r="R3139" s="191">
        <f t="shared" si="1404"/>
        <v>0</v>
      </c>
      <c r="S3139" s="135">
        <f t="shared" si="1395"/>
        <v>0</v>
      </c>
      <c r="T3139" s="145">
        <f t="shared" si="1405"/>
        <v>7.8600000000000003E-2</v>
      </c>
      <c r="U3139" s="143">
        <f t="shared" si="1396"/>
        <v>17</v>
      </c>
      <c r="V3139" s="143">
        <v>252</v>
      </c>
      <c r="W3139" s="142">
        <f t="shared" si="1397"/>
        <v>1.0051173600000001</v>
      </c>
      <c r="X3139" s="135">
        <f t="shared" si="1398"/>
        <v>0.46534916999999998</v>
      </c>
      <c r="Y3139" s="135">
        <f t="shared" si="1399"/>
        <v>0</v>
      </c>
      <c r="Z3139" s="148" t="str">
        <f t="shared" si="1408"/>
        <v>A+J=</v>
      </c>
      <c r="AA3139" s="140">
        <f t="shared" si="1409"/>
        <v>47197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4"/>
      <c r="DX3139" s="1"/>
      <c r="DY3139" s="1"/>
      <c r="DZ3139" s="1"/>
      <c r="EA3139" s="1"/>
      <c r="EB3139" s="1"/>
      <c r="EC3139" s="1"/>
    </row>
    <row r="3140" spans="1:133" ht="15" x14ac:dyDescent="0.2">
      <c r="A3140" s="134">
        <f t="shared" si="1401"/>
        <v>47193</v>
      </c>
      <c r="B3140" s="135">
        <f t="shared" si="1387"/>
        <v>91.453726279999998</v>
      </c>
      <c r="C3140" s="220">
        <f t="shared" si="1400"/>
        <v>51.232403395968269</v>
      </c>
      <c r="D3140" s="136">
        <f t="shared" si="1388"/>
        <v>6997.15</v>
      </c>
      <c r="E3140" s="137">
        <f t="shared" si="1410"/>
        <v>7036.33</v>
      </c>
      <c r="F3140" s="138">
        <f t="shared" si="1411"/>
        <v>47138</v>
      </c>
      <c r="G3140" s="139">
        <f t="shared" si="1389"/>
        <v>5.5994226220676957E-3</v>
      </c>
      <c r="H3140" s="140">
        <f t="shared" si="1406"/>
        <v>47197</v>
      </c>
      <c r="I3140" s="140">
        <f t="shared" si="1390"/>
        <v>47197</v>
      </c>
      <c r="J3140" s="141">
        <f t="shared" si="1402"/>
        <v>20</v>
      </c>
      <c r="K3140" s="141">
        <f t="shared" si="1412"/>
        <v>18</v>
      </c>
      <c r="L3140" s="8">
        <f t="shared" si="1403"/>
        <v>1.0050380699999999</v>
      </c>
      <c r="M3140" s="142">
        <f t="shared" si="1391"/>
        <v>1.00559942</v>
      </c>
      <c r="N3140" s="142">
        <f t="shared" si="1392"/>
        <v>1.7665543046278631</v>
      </c>
      <c r="O3140" s="135">
        <f t="shared" si="1393"/>
        <v>1.7754543199999999</v>
      </c>
      <c r="P3140" s="135">
        <f t="shared" si="1394"/>
        <v>90.960791929999999</v>
      </c>
      <c r="Q3140" s="190">
        <f t="shared" si="1407"/>
        <v>0</v>
      </c>
      <c r="R3140" s="191">
        <f t="shared" si="1404"/>
        <v>0</v>
      </c>
      <c r="S3140" s="135">
        <f t="shared" si="1395"/>
        <v>0</v>
      </c>
      <c r="T3140" s="145">
        <f t="shared" si="1405"/>
        <v>7.8600000000000003E-2</v>
      </c>
      <c r="U3140" s="143">
        <f t="shared" si="1396"/>
        <v>18</v>
      </c>
      <c r="V3140" s="143">
        <v>252</v>
      </c>
      <c r="W3140" s="142">
        <f t="shared" si="1397"/>
        <v>1.0054191960000001</v>
      </c>
      <c r="X3140" s="135">
        <f t="shared" si="1398"/>
        <v>0.49293435000000002</v>
      </c>
      <c r="Y3140" s="135">
        <f t="shared" si="1399"/>
        <v>0</v>
      </c>
      <c r="Z3140" s="148" t="str">
        <f t="shared" si="1408"/>
        <v>A+J=</v>
      </c>
      <c r="AA3140" s="140">
        <f t="shared" si="1409"/>
        <v>47197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4"/>
      <c r="DX3140" s="1"/>
      <c r="DY3140" s="1"/>
      <c r="DZ3140" s="1"/>
      <c r="EA3140" s="1"/>
      <c r="EB3140" s="1"/>
      <c r="EC3140" s="1"/>
    </row>
    <row r="3141" spans="1:133" ht="15" x14ac:dyDescent="0.2">
      <c r="A3141" s="134">
        <f t="shared" si="1401"/>
        <v>47194</v>
      </c>
      <c r="B3141" s="135">
        <f t="shared" si="1387"/>
        <v>91.506733480000008</v>
      </c>
      <c r="C3141" s="220">
        <f t="shared" si="1400"/>
        <v>51.232403395968269</v>
      </c>
      <c r="D3141" s="136">
        <f t="shared" si="1388"/>
        <v>6997.15</v>
      </c>
      <c r="E3141" s="137">
        <f t="shared" si="1410"/>
        <v>7036.33</v>
      </c>
      <c r="F3141" s="138">
        <f t="shared" si="1411"/>
        <v>47138</v>
      </c>
      <c r="G3141" s="139">
        <f t="shared" si="1389"/>
        <v>5.5994226220676957E-3</v>
      </c>
      <c r="H3141" s="140">
        <f t="shared" si="1406"/>
        <v>47197</v>
      </c>
      <c r="I3141" s="140">
        <f t="shared" si="1390"/>
        <v>47197</v>
      </c>
      <c r="J3141" s="141">
        <f t="shared" si="1402"/>
        <v>20</v>
      </c>
      <c r="K3141" s="141">
        <f t="shared" si="1412"/>
        <v>19</v>
      </c>
      <c r="L3141" s="8">
        <f t="shared" si="1403"/>
        <v>1.0053186999999999</v>
      </c>
      <c r="M3141" s="142">
        <f t="shared" si="1391"/>
        <v>1.00559942</v>
      </c>
      <c r="N3141" s="142">
        <f t="shared" si="1392"/>
        <v>1.7665543046278631</v>
      </c>
      <c r="O3141" s="135">
        <f t="shared" si="1393"/>
        <v>1.7759500699999999</v>
      </c>
      <c r="P3141" s="135">
        <f t="shared" si="1394"/>
        <v>90.986190390000004</v>
      </c>
      <c r="Q3141" s="190">
        <f t="shared" si="1407"/>
        <v>0</v>
      </c>
      <c r="R3141" s="191">
        <f t="shared" si="1404"/>
        <v>0</v>
      </c>
      <c r="S3141" s="135">
        <f t="shared" si="1395"/>
        <v>0</v>
      </c>
      <c r="T3141" s="145">
        <f t="shared" si="1405"/>
        <v>7.8600000000000003E-2</v>
      </c>
      <c r="U3141" s="143">
        <f t="shared" si="1396"/>
        <v>19</v>
      </c>
      <c r="V3141" s="143">
        <v>252</v>
      </c>
      <c r="W3141" s="142">
        <f t="shared" si="1397"/>
        <v>1.005721122</v>
      </c>
      <c r="X3141" s="135">
        <f t="shared" si="1398"/>
        <v>0.52054308999999999</v>
      </c>
      <c r="Y3141" s="135">
        <f t="shared" si="1399"/>
        <v>0</v>
      </c>
      <c r="Z3141" s="148" t="str">
        <f t="shared" si="1408"/>
        <v>A+J=</v>
      </c>
      <c r="AA3141" s="140">
        <f t="shared" si="1409"/>
        <v>47197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4"/>
      <c r="DX3141" s="1"/>
      <c r="DY3141" s="1"/>
      <c r="DZ3141" s="1"/>
      <c r="EA3141" s="1"/>
      <c r="EB3141" s="1"/>
      <c r="EC3141" s="1"/>
    </row>
    <row r="3142" spans="1:133" ht="15" x14ac:dyDescent="0.2">
      <c r="A3142" s="134">
        <f t="shared" si="1401"/>
        <v>47195</v>
      </c>
      <c r="B3142" s="135">
        <f t="shared" si="1387"/>
        <v>91.506733480000008</v>
      </c>
      <c r="C3142" s="220">
        <f t="shared" si="1400"/>
        <v>51.232403395968269</v>
      </c>
      <c r="D3142" s="136">
        <f t="shared" si="1388"/>
        <v>6997.15</v>
      </c>
      <c r="E3142" s="137">
        <f t="shared" si="1410"/>
        <v>7036.33</v>
      </c>
      <c r="F3142" s="138">
        <f t="shared" si="1411"/>
        <v>47138</v>
      </c>
      <c r="G3142" s="139">
        <f t="shared" si="1389"/>
        <v>5.5994226220676957E-3</v>
      </c>
      <c r="H3142" s="140">
        <f t="shared" si="1406"/>
        <v>47197</v>
      </c>
      <c r="I3142" s="140">
        <f t="shared" si="1390"/>
        <v>47197</v>
      </c>
      <c r="J3142" s="141">
        <f t="shared" si="1402"/>
        <v>20</v>
      </c>
      <c r="K3142" s="141">
        <f t="shared" si="1412"/>
        <v>19</v>
      </c>
      <c r="L3142" s="8">
        <f t="shared" si="1403"/>
        <v>1.0053186999999999</v>
      </c>
      <c r="M3142" s="142">
        <f t="shared" si="1391"/>
        <v>1.00559942</v>
      </c>
      <c r="N3142" s="142">
        <f t="shared" si="1392"/>
        <v>1.7665543046278631</v>
      </c>
      <c r="O3142" s="135">
        <f t="shared" si="1393"/>
        <v>1.7759500699999999</v>
      </c>
      <c r="P3142" s="135">
        <f t="shared" si="1394"/>
        <v>90.986190390000004</v>
      </c>
      <c r="Q3142" s="190">
        <f t="shared" si="1407"/>
        <v>0</v>
      </c>
      <c r="R3142" s="191">
        <f t="shared" si="1404"/>
        <v>0</v>
      </c>
      <c r="S3142" s="135">
        <f t="shared" si="1395"/>
        <v>0</v>
      </c>
      <c r="T3142" s="145">
        <f t="shared" si="1405"/>
        <v>7.8600000000000003E-2</v>
      </c>
      <c r="U3142" s="143">
        <f t="shared" si="1396"/>
        <v>19</v>
      </c>
      <c r="V3142" s="143">
        <v>252</v>
      </c>
      <c r="W3142" s="142">
        <f t="shared" si="1397"/>
        <v>1.005721122</v>
      </c>
      <c r="X3142" s="135">
        <f t="shared" si="1398"/>
        <v>0.52054308999999999</v>
      </c>
      <c r="Y3142" s="135">
        <f t="shared" si="1399"/>
        <v>0</v>
      </c>
      <c r="Z3142" s="148" t="str">
        <f t="shared" si="1408"/>
        <v>A+J=</v>
      </c>
      <c r="AA3142" s="140">
        <f t="shared" si="1409"/>
        <v>47197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4"/>
      <c r="DX3142" s="1"/>
      <c r="DY3142" s="1"/>
      <c r="DZ3142" s="1"/>
      <c r="EA3142" s="1"/>
      <c r="EB3142" s="1"/>
      <c r="EC3142" s="1"/>
    </row>
    <row r="3143" spans="1:133" ht="15" x14ac:dyDescent="0.2">
      <c r="A3143" s="134">
        <f t="shared" si="1401"/>
        <v>47196</v>
      </c>
      <c r="B3143" s="135">
        <f t="shared" ref="B3143:B3206" si="1413">(P3143+X3143)</f>
        <v>91.506733480000008</v>
      </c>
      <c r="C3143" s="220">
        <f t="shared" si="1400"/>
        <v>51.232403395968269</v>
      </c>
      <c r="D3143" s="136">
        <f t="shared" ref="D3143:D3206" si="1414">IF(E3143=E3142,D3142,E3142)</f>
        <v>6997.15</v>
      </c>
      <c r="E3143" s="137">
        <f t="shared" si="1410"/>
        <v>7036.33</v>
      </c>
      <c r="F3143" s="138">
        <f t="shared" si="1411"/>
        <v>47138</v>
      </c>
      <c r="G3143" s="139">
        <f t="shared" ref="G3143:G3206" si="1415">(E3143/D3143)-1</f>
        <v>5.5994226220676957E-3</v>
      </c>
      <c r="H3143" s="140">
        <f t="shared" si="1406"/>
        <v>47197</v>
      </c>
      <c r="I3143" s="140">
        <f t="shared" ref="I3143:I3206" si="1416">IF(A3143&gt;I3142,H3143,I3142)</f>
        <v>47197</v>
      </c>
      <c r="J3143" s="141">
        <f t="shared" si="1402"/>
        <v>20</v>
      </c>
      <c r="K3143" s="141">
        <f t="shared" si="1412"/>
        <v>19</v>
      </c>
      <c r="L3143" s="8">
        <f t="shared" si="1403"/>
        <v>1.0053186999999999</v>
      </c>
      <c r="M3143" s="142">
        <f t="shared" ref="M3143:M3206" si="1417">IF(I3143&gt;I3142,L3142,M3142)</f>
        <v>1.00559942</v>
      </c>
      <c r="N3143" s="142">
        <f t="shared" ref="N3143:N3206" si="1418">IF(I3143&gt;I3142,N3142*M3143,N3142)</f>
        <v>1.7665543046278631</v>
      </c>
      <c r="O3143" s="135">
        <f t="shared" ref="O3143:O3206" si="1419">TRUNC(TRUNC((L3143*N3143),15),8)</f>
        <v>1.7759500699999999</v>
      </c>
      <c r="P3143" s="135">
        <f t="shared" ref="P3143:P3206" si="1420">TRUNC(C3143*O3143,8)</f>
        <v>90.986190390000004</v>
      </c>
      <c r="Q3143" s="190">
        <f t="shared" si="1407"/>
        <v>0</v>
      </c>
      <c r="R3143" s="191">
        <f t="shared" si="1404"/>
        <v>0</v>
      </c>
      <c r="S3143" s="135">
        <f t="shared" ref="S3143:S3206" si="1421">IF(R3143&gt;0,TRUNC(R3143*P3143,8),0)</f>
        <v>0</v>
      </c>
      <c r="T3143" s="145">
        <f t="shared" si="1405"/>
        <v>7.8600000000000003E-2</v>
      </c>
      <c r="U3143" s="143">
        <f t="shared" ref="U3143:U3206" si="1422">IF(Q3142&gt;0,1,IF(K3143=K3142,U3142,U3142+1))</f>
        <v>19</v>
      </c>
      <c r="V3143" s="143">
        <v>252</v>
      </c>
      <c r="W3143" s="142">
        <f t="shared" ref="W3143:W3206" si="1423">ROUND((1+T3143)^TRUNC((U3143/V3143),9),9)</f>
        <v>1.005721122</v>
      </c>
      <c r="X3143" s="135">
        <f t="shared" ref="X3143:X3206" si="1424">TRUNC((P3143*(W3143-1)),8)</f>
        <v>0.52054308999999999</v>
      </c>
      <c r="Y3143" s="135">
        <f t="shared" ref="Y3143:Y3206" si="1425">IF(Q3143&gt;0,S3143+X3143,0)</f>
        <v>0</v>
      </c>
      <c r="Z3143" s="148" t="str">
        <f t="shared" si="1408"/>
        <v>A+J=</v>
      </c>
      <c r="AA3143" s="140">
        <f t="shared" si="1409"/>
        <v>47197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4"/>
      <c r="DX3143" s="1"/>
      <c r="DY3143" s="1"/>
      <c r="DZ3143" s="1"/>
      <c r="EA3143" s="1"/>
      <c r="EB3143" s="1"/>
      <c r="EC3143" s="1"/>
    </row>
    <row r="3144" spans="1:133" ht="15" x14ac:dyDescent="0.2">
      <c r="A3144" s="134">
        <f t="shared" si="1401"/>
        <v>47197</v>
      </c>
      <c r="B3144" s="135">
        <f t="shared" si="1413"/>
        <v>91.559772450000011</v>
      </c>
      <c r="C3144" s="220">
        <f t="shared" si="1400"/>
        <v>51.232403395968269</v>
      </c>
      <c r="D3144" s="136">
        <f t="shared" si="1414"/>
        <v>6997.15</v>
      </c>
      <c r="E3144" s="137">
        <f t="shared" si="1410"/>
        <v>7036.33</v>
      </c>
      <c r="F3144" s="138">
        <f t="shared" si="1411"/>
        <v>47138</v>
      </c>
      <c r="G3144" s="139">
        <f t="shared" si="1415"/>
        <v>5.5994226220676957E-3</v>
      </c>
      <c r="H3144" s="140">
        <f t="shared" si="1406"/>
        <v>47228</v>
      </c>
      <c r="I3144" s="140">
        <f t="shared" si="1416"/>
        <v>47197</v>
      </c>
      <c r="J3144" s="141">
        <f t="shared" si="1402"/>
        <v>20</v>
      </c>
      <c r="K3144" s="141">
        <f t="shared" si="1412"/>
        <v>20</v>
      </c>
      <c r="L3144" s="8">
        <f t="shared" si="1403"/>
        <v>1.00559942</v>
      </c>
      <c r="M3144" s="142">
        <f t="shared" si="1417"/>
        <v>1.00559942</v>
      </c>
      <c r="N3144" s="142">
        <f t="shared" si="1418"/>
        <v>1.7665543046278631</v>
      </c>
      <c r="O3144" s="135">
        <f t="shared" si="1419"/>
        <v>1.7764459800000001</v>
      </c>
      <c r="P3144" s="135">
        <f t="shared" si="1420"/>
        <v>91.011597050000006</v>
      </c>
      <c r="Q3144" s="190">
        <f t="shared" si="1407"/>
        <v>103</v>
      </c>
      <c r="R3144" s="191">
        <f t="shared" si="1404"/>
        <v>0.25161317860419463</v>
      </c>
      <c r="S3144" s="135">
        <f t="shared" si="1421"/>
        <v>22.899717219999999</v>
      </c>
      <c r="T3144" s="145">
        <f t="shared" si="1405"/>
        <v>7.8600000000000003E-2</v>
      </c>
      <c r="U3144" s="143">
        <f t="shared" si="1422"/>
        <v>20</v>
      </c>
      <c r="V3144" s="143">
        <v>252</v>
      </c>
      <c r="W3144" s="142">
        <f t="shared" si="1423"/>
        <v>1.006023138</v>
      </c>
      <c r="X3144" s="135">
        <f t="shared" si="1424"/>
        <v>0.54817539999999998</v>
      </c>
      <c r="Y3144" s="135">
        <f t="shared" si="1425"/>
        <v>23.447892620000001</v>
      </c>
      <c r="Z3144" s="148" t="str">
        <f t="shared" si="1408"/>
        <v>A+J=</v>
      </c>
      <c r="AA3144" s="140">
        <f t="shared" si="1409"/>
        <v>47197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4"/>
      <c r="DX3144" s="1"/>
      <c r="DY3144" s="1"/>
      <c r="DZ3144" s="1"/>
      <c r="EA3144" s="1"/>
      <c r="EB3144" s="1"/>
      <c r="EC3144" s="1"/>
    </row>
    <row r="3145" spans="1:133" ht="15" x14ac:dyDescent="0.2">
      <c r="A3145" s="134">
        <f t="shared" si="1401"/>
        <v>47198</v>
      </c>
      <c r="B3145" s="135">
        <f t="shared" si="1413"/>
        <v>68.149628359999994</v>
      </c>
      <c r="C3145" s="220">
        <f t="shared" ref="C3145:C3208" si="1426">C3144-(S3144/O3144)</f>
        <v>38.341655533204666</v>
      </c>
      <c r="D3145" s="136">
        <f t="shared" si="1414"/>
        <v>6997.15</v>
      </c>
      <c r="E3145" s="137">
        <f t="shared" si="1410"/>
        <v>7036.33</v>
      </c>
      <c r="F3145" s="138">
        <f t="shared" si="1411"/>
        <v>47169</v>
      </c>
      <c r="G3145" s="139">
        <f t="shared" si="1415"/>
        <v>5.5994226220676957E-3</v>
      </c>
      <c r="H3145" s="140">
        <f t="shared" si="1406"/>
        <v>47228</v>
      </c>
      <c r="I3145" s="140">
        <f t="shared" si="1416"/>
        <v>47228</v>
      </c>
      <c r="J3145" s="141">
        <f t="shared" si="1402"/>
        <v>22</v>
      </c>
      <c r="K3145" s="141">
        <f t="shared" si="1412"/>
        <v>1</v>
      </c>
      <c r="L3145" s="8">
        <f t="shared" si="1403"/>
        <v>1.0002538400000001</v>
      </c>
      <c r="M3145" s="142">
        <f t="shared" si="1417"/>
        <v>1.00559942</v>
      </c>
      <c r="N3145" s="142">
        <f t="shared" si="1418"/>
        <v>1.7764459841322826</v>
      </c>
      <c r="O3145" s="135">
        <f t="shared" si="1419"/>
        <v>1.7768969100000001</v>
      </c>
      <c r="P3145" s="135">
        <f t="shared" si="1420"/>
        <v>68.129169239999996</v>
      </c>
      <c r="Q3145" s="190">
        <f t="shared" si="1407"/>
        <v>0</v>
      </c>
      <c r="R3145" s="191">
        <f t="shared" si="1404"/>
        <v>0</v>
      </c>
      <c r="S3145" s="135">
        <f t="shared" si="1421"/>
        <v>0</v>
      </c>
      <c r="T3145" s="145">
        <f t="shared" si="1405"/>
        <v>7.8600000000000003E-2</v>
      </c>
      <c r="U3145" s="143">
        <f t="shared" si="1422"/>
        <v>1</v>
      </c>
      <c r="V3145" s="143">
        <v>252</v>
      </c>
      <c r="W3145" s="142">
        <f t="shared" si="1423"/>
        <v>1.0003002990000001</v>
      </c>
      <c r="X3145" s="135">
        <f t="shared" si="1424"/>
        <v>2.0459120000000001E-2</v>
      </c>
      <c r="Y3145" s="135">
        <f t="shared" si="1425"/>
        <v>0</v>
      </c>
      <c r="Z3145" s="148" t="str">
        <f t="shared" si="1408"/>
        <v>A+J=</v>
      </c>
      <c r="AA3145" s="140">
        <f t="shared" si="1409"/>
        <v>47228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4"/>
      <c r="DX3145" s="1"/>
      <c r="DY3145" s="1"/>
      <c r="DZ3145" s="1"/>
      <c r="EA3145" s="1"/>
      <c r="EB3145" s="1"/>
      <c r="EC3145" s="1"/>
    </row>
    <row r="3146" spans="1:133" ht="15" x14ac:dyDescent="0.2">
      <c r="A3146" s="134">
        <f t="shared" si="1401"/>
        <v>47199</v>
      </c>
      <c r="B3146" s="135">
        <f t="shared" si="1413"/>
        <v>68.18739755</v>
      </c>
      <c r="C3146" s="220">
        <f t="shared" si="1426"/>
        <v>38.341655533204666</v>
      </c>
      <c r="D3146" s="136">
        <f t="shared" si="1414"/>
        <v>6997.15</v>
      </c>
      <c r="E3146" s="137">
        <f t="shared" si="1410"/>
        <v>7036.33</v>
      </c>
      <c r="F3146" s="138">
        <f t="shared" si="1411"/>
        <v>47169</v>
      </c>
      <c r="G3146" s="139">
        <f t="shared" si="1415"/>
        <v>5.5994226220676957E-3</v>
      </c>
      <c r="H3146" s="140">
        <f t="shared" si="1406"/>
        <v>47228</v>
      </c>
      <c r="I3146" s="140">
        <f t="shared" si="1416"/>
        <v>47228</v>
      </c>
      <c r="J3146" s="141">
        <f t="shared" si="1402"/>
        <v>22</v>
      </c>
      <c r="K3146" s="141">
        <f t="shared" si="1412"/>
        <v>2</v>
      </c>
      <c r="L3146" s="8">
        <f t="shared" si="1403"/>
        <v>1.00050774</v>
      </c>
      <c r="M3146" s="142">
        <f t="shared" si="1417"/>
        <v>1.00559942</v>
      </c>
      <c r="N3146" s="142">
        <f t="shared" si="1418"/>
        <v>1.7764459841322826</v>
      </c>
      <c r="O3146" s="135">
        <f t="shared" si="1419"/>
        <v>1.77734795</v>
      </c>
      <c r="P3146" s="135">
        <f t="shared" si="1420"/>
        <v>68.14646286</v>
      </c>
      <c r="Q3146" s="190">
        <f t="shared" si="1407"/>
        <v>0</v>
      </c>
      <c r="R3146" s="191">
        <f t="shared" si="1404"/>
        <v>0</v>
      </c>
      <c r="S3146" s="135">
        <f t="shared" si="1421"/>
        <v>0</v>
      </c>
      <c r="T3146" s="145">
        <f t="shared" si="1405"/>
        <v>7.8600000000000003E-2</v>
      </c>
      <c r="U3146" s="143">
        <f t="shared" si="1422"/>
        <v>2</v>
      </c>
      <c r="V3146" s="143">
        <v>252</v>
      </c>
      <c r="W3146" s="142">
        <f t="shared" si="1423"/>
        <v>1.0006006869999999</v>
      </c>
      <c r="X3146" s="135">
        <f t="shared" si="1424"/>
        <v>4.0934690000000003E-2</v>
      </c>
      <c r="Y3146" s="135">
        <f t="shared" si="1425"/>
        <v>0</v>
      </c>
      <c r="Z3146" s="148" t="str">
        <f t="shared" si="1408"/>
        <v>A+J=</v>
      </c>
      <c r="AA3146" s="140">
        <f t="shared" si="1409"/>
        <v>47228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4"/>
      <c r="DX3146" s="1"/>
      <c r="DY3146" s="1"/>
      <c r="DZ3146" s="1"/>
      <c r="EA3146" s="1"/>
      <c r="EB3146" s="1"/>
      <c r="EC3146" s="1"/>
    </row>
    <row r="3147" spans="1:133" ht="15" x14ac:dyDescent="0.2">
      <c r="A3147" s="134">
        <f t="shared" ref="A3147:A3210" si="1427">(A3146+1)</f>
        <v>47200</v>
      </c>
      <c r="B3147" s="135">
        <f t="shared" si="1413"/>
        <v>68.225188320000001</v>
      </c>
      <c r="C3147" s="220">
        <f t="shared" si="1426"/>
        <v>38.341655533204666</v>
      </c>
      <c r="D3147" s="136">
        <f t="shared" si="1414"/>
        <v>6997.15</v>
      </c>
      <c r="E3147" s="137">
        <f t="shared" si="1410"/>
        <v>7036.33</v>
      </c>
      <c r="F3147" s="138">
        <f t="shared" si="1411"/>
        <v>47169</v>
      </c>
      <c r="G3147" s="139">
        <f t="shared" si="1415"/>
        <v>5.5994226220676957E-3</v>
      </c>
      <c r="H3147" s="140">
        <f t="shared" si="1406"/>
        <v>47228</v>
      </c>
      <c r="I3147" s="140">
        <f t="shared" si="1416"/>
        <v>47228</v>
      </c>
      <c r="J3147" s="141">
        <f t="shared" ref="J3147:J3210" si="1428">IF(I3147=I3146,J3146,NETWORKDAYS(I3146,I3147,$AD$148:$AD$502)-1)</f>
        <v>22</v>
      </c>
      <c r="K3147" s="141">
        <f t="shared" si="1412"/>
        <v>3</v>
      </c>
      <c r="L3147" s="8">
        <f t="shared" ref="L3147:L3210" si="1429">IF(E3147&lt;D3147,1,TRUNC((E3147/D3147)^TRUNC((K3147/J3147),9),8))</f>
        <v>1.0007617099999999</v>
      </c>
      <c r="M3147" s="142">
        <f t="shared" si="1417"/>
        <v>1.00559942</v>
      </c>
      <c r="N3147" s="142">
        <f t="shared" si="1418"/>
        <v>1.7764459841322826</v>
      </c>
      <c r="O3147" s="135">
        <f t="shared" si="1419"/>
        <v>1.7777991200000001</v>
      </c>
      <c r="P3147" s="135">
        <f t="shared" si="1420"/>
        <v>68.163761460000003</v>
      </c>
      <c r="Q3147" s="190">
        <f t="shared" si="1407"/>
        <v>0</v>
      </c>
      <c r="R3147" s="191">
        <f t="shared" ref="R3147:R3210" si="1430">IF(Q3147&gt;0,VLOOKUP($A3147,$AD$10:$AI$140,6),0)</f>
        <v>0</v>
      </c>
      <c r="S3147" s="135">
        <f t="shared" si="1421"/>
        <v>0</v>
      </c>
      <c r="T3147" s="145">
        <f t="shared" ref="T3147:T3210" si="1431">(T3146)</f>
        <v>7.8600000000000003E-2</v>
      </c>
      <c r="U3147" s="143">
        <f t="shared" si="1422"/>
        <v>3</v>
      </c>
      <c r="V3147" s="143">
        <v>252</v>
      </c>
      <c r="W3147" s="142">
        <f t="shared" si="1423"/>
        <v>1.000901166</v>
      </c>
      <c r="X3147" s="135">
        <f t="shared" si="1424"/>
        <v>6.142686E-2</v>
      </c>
      <c r="Y3147" s="135">
        <f t="shared" si="1425"/>
        <v>0</v>
      </c>
      <c r="Z3147" s="148" t="str">
        <f t="shared" si="1408"/>
        <v>A+J=</v>
      </c>
      <c r="AA3147" s="140">
        <f t="shared" si="1409"/>
        <v>47228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4"/>
      <c r="DX3147" s="1"/>
      <c r="DY3147" s="1"/>
      <c r="DZ3147" s="1"/>
      <c r="EA3147" s="1"/>
      <c r="EB3147" s="1"/>
      <c r="EC3147" s="1"/>
    </row>
    <row r="3148" spans="1:133" ht="15" x14ac:dyDescent="0.2">
      <c r="A3148" s="134">
        <f t="shared" si="1427"/>
        <v>47201</v>
      </c>
      <c r="B3148" s="135">
        <f t="shared" si="1413"/>
        <v>68.262999910000005</v>
      </c>
      <c r="C3148" s="220">
        <f t="shared" si="1426"/>
        <v>38.341655533204666</v>
      </c>
      <c r="D3148" s="136">
        <f t="shared" si="1414"/>
        <v>6997.15</v>
      </c>
      <c r="E3148" s="137">
        <f t="shared" si="1410"/>
        <v>7036.33</v>
      </c>
      <c r="F3148" s="138">
        <f t="shared" si="1411"/>
        <v>47169</v>
      </c>
      <c r="G3148" s="139">
        <f t="shared" si="1415"/>
        <v>5.5994226220676957E-3</v>
      </c>
      <c r="H3148" s="140">
        <f t="shared" ref="H3148:H3211" si="1432">IF(DAY(A3148)=H$9,VLOOKUP(A3148,AH$118:AN$450,4),H3147)</f>
        <v>47228</v>
      </c>
      <c r="I3148" s="140">
        <f t="shared" si="1416"/>
        <v>47228</v>
      </c>
      <c r="J3148" s="141">
        <f t="shared" si="1428"/>
        <v>22</v>
      </c>
      <c r="K3148" s="141">
        <f t="shared" si="1412"/>
        <v>4</v>
      </c>
      <c r="L3148" s="8">
        <f t="shared" si="1429"/>
        <v>1.0010157500000001</v>
      </c>
      <c r="M3148" s="142">
        <f t="shared" si="1417"/>
        <v>1.00559942</v>
      </c>
      <c r="N3148" s="142">
        <f t="shared" si="1418"/>
        <v>1.7764459841322826</v>
      </c>
      <c r="O3148" s="135">
        <f t="shared" si="1419"/>
        <v>1.7782503999999999</v>
      </c>
      <c r="P3148" s="135">
        <f t="shared" si="1420"/>
        <v>68.181064280000001</v>
      </c>
      <c r="Q3148" s="190">
        <f t="shared" ref="Q3148:Q3211" si="1433">IF(VLOOKUP(A3148,AD$10:AK$140,8)=VLOOKUP(A3147,AD$10:AK$140,8),0,VLOOKUP(A3148,AD$10:AK$140,8))</f>
        <v>0</v>
      </c>
      <c r="R3148" s="191">
        <f t="shared" si="1430"/>
        <v>0</v>
      </c>
      <c r="S3148" s="135">
        <f t="shared" si="1421"/>
        <v>0</v>
      </c>
      <c r="T3148" s="145">
        <f t="shared" si="1431"/>
        <v>7.8600000000000003E-2</v>
      </c>
      <c r="U3148" s="143">
        <f t="shared" si="1422"/>
        <v>4</v>
      </c>
      <c r="V3148" s="143">
        <v>252</v>
      </c>
      <c r="W3148" s="142">
        <f t="shared" si="1423"/>
        <v>1.0012017360000001</v>
      </c>
      <c r="X3148" s="135">
        <f t="shared" si="1424"/>
        <v>8.1935629999999995E-2</v>
      </c>
      <c r="Y3148" s="135">
        <f t="shared" si="1425"/>
        <v>0</v>
      </c>
      <c r="Z3148" s="148" t="str">
        <f t="shared" ref="Z3148:Z3211" si="1434">IF($Q3147&gt;0,VLOOKUP($A3147,$AD$10:$AM$140,9),Z3147)</f>
        <v>A+J=</v>
      </c>
      <c r="AA3148" s="140">
        <f t="shared" ref="AA3148:AA3211" si="1435">IF($Q3147&gt;0,VLOOKUP($A3147,$AD$10:$AM$140,10),AA3147)</f>
        <v>47228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4"/>
      <c r="DX3148" s="1"/>
      <c r="DY3148" s="1"/>
      <c r="DZ3148" s="1"/>
      <c r="EA3148" s="1"/>
      <c r="EB3148" s="1"/>
      <c r="EC3148" s="1"/>
    </row>
    <row r="3149" spans="1:133" ht="15" x14ac:dyDescent="0.2">
      <c r="A3149" s="134">
        <f t="shared" si="1427"/>
        <v>47202</v>
      </c>
      <c r="B3149" s="135">
        <f t="shared" si="1413"/>
        <v>68.262999910000005</v>
      </c>
      <c r="C3149" s="220">
        <f t="shared" si="1426"/>
        <v>38.341655533204666</v>
      </c>
      <c r="D3149" s="136">
        <f t="shared" si="1414"/>
        <v>6997.15</v>
      </c>
      <c r="E3149" s="137">
        <f t="shared" si="1410"/>
        <v>7036.33</v>
      </c>
      <c r="F3149" s="138">
        <f t="shared" si="1411"/>
        <v>47169</v>
      </c>
      <c r="G3149" s="139">
        <f t="shared" si="1415"/>
        <v>5.5994226220676957E-3</v>
      </c>
      <c r="H3149" s="140">
        <f t="shared" si="1432"/>
        <v>47228</v>
      </c>
      <c r="I3149" s="140">
        <f t="shared" si="1416"/>
        <v>47228</v>
      </c>
      <c r="J3149" s="141">
        <f t="shared" si="1428"/>
        <v>22</v>
      </c>
      <c r="K3149" s="141">
        <f t="shared" si="1412"/>
        <v>4</v>
      </c>
      <c r="L3149" s="8">
        <f t="shared" si="1429"/>
        <v>1.0010157500000001</v>
      </c>
      <c r="M3149" s="142">
        <f t="shared" si="1417"/>
        <v>1.00559942</v>
      </c>
      <c r="N3149" s="142">
        <f t="shared" si="1418"/>
        <v>1.7764459841322826</v>
      </c>
      <c r="O3149" s="135">
        <f t="shared" si="1419"/>
        <v>1.7782503999999999</v>
      </c>
      <c r="P3149" s="135">
        <f t="shared" si="1420"/>
        <v>68.181064280000001</v>
      </c>
      <c r="Q3149" s="190">
        <f t="shared" si="1433"/>
        <v>0</v>
      </c>
      <c r="R3149" s="191">
        <f t="shared" si="1430"/>
        <v>0</v>
      </c>
      <c r="S3149" s="135">
        <f t="shared" si="1421"/>
        <v>0</v>
      </c>
      <c r="T3149" s="145">
        <f t="shared" si="1431"/>
        <v>7.8600000000000003E-2</v>
      </c>
      <c r="U3149" s="143">
        <f t="shared" si="1422"/>
        <v>4</v>
      </c>
      <c r="V3149" s="143">
        <v>252</v>
      </c>
      <c r="W3149" s="142">
        <f t="shared" si="1423"/>
        <v>1.0012017360000001</v>
      </c>
      <c r="X3149" s="135">
        <f t="shared" si="1424"/>
        <v>8.1935629999999995E-2</v>
      </c>
      <c r="Y3149" s="135">
        <f t="shared" si="1425"/>
        <v>0</v>
      </c>
      <c r="Z3149" s="148" t="str">
        <f t="shared" si="1434"/>
        <v>A+J=</v>
      </c>
      <c r="AA3149" s="140">
        <f t="shared" si="1435"/>
        <v>47228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4"/>
      <c r="DX3149" s="1"/>
      <c r="DY3149" s="1"/>
      <c r="DZ3149" s="1"/>
      <c r="EA3149" s="1"/>
      <c r="EB3149" s="1"/>
      <c r="EC3149" s="1"/>
    </row>
    <row r="3150" spans="1:133" ht="15" x14ac:dyDescent="0.2">
      <c r="A3150" s="134">
        <f t="shared" si="1427"/>
        <v>47203</v>
      </c>
      <c r="B3150" s="135">
        <f t="shared" si="1413"/>
        <v>68.262999910000005</v>
      </c>
      <c r="C3150" s="220">
        <f t="shared" si="1426"/>
        <v>38.341655533204666</v>
      </c>
      <c r="D3150" s="136">
        <f t="shared" si="1414"/>
        <v>6997.15</v>
      </c>
      <c r="E3150" s="137">
        <f t="shared" si="1410"/>
        <v>7036.33</v>
      </c>
      <c r="F3150" s="138">
        <f t="shared" si="1411"/>
        <v>47169</v>
      </c>
      <c r="G3150" s="139">
        <f t="shared" si="1415"/>
        <v>5.5994226220676957E-3</v>
      </c>
      <c r="H3150" s="140">
        <f t="shared" si="1432"/>
        <v>47228</v>
      </c>
      <c r="I3150" s="140">
        <f t="shared" si="1416"/>
        <v>47228</v>
      </c>
      <c r="J3150" s="141">
        <f t="shared" si="1428"/>
        <v>22</v>
      </c>
      <c r="K3150" s="141">
        <f t="shared" si="1412"/>
        <v>4</v>
      </c>
      <c r="L3150" s="8">
        <f t="shared" si="1429"/>
        <v>1.0010157500000001</v>
      </c>
      <c r="M3150" s="142">
        <f t="shared" si="1417"/>
        <v>1.00559942</v>
      </c>
      <c r="N3150" s="142">
        <f t="shared" si="1418"/>
        <v>1.7764459841322826</v>
      </c>
      <c r="O3150" s="135">
        <f t="shared" si="1419"/>
        <v>1.7782503999999999</v>
      </c>
      <c r="P3150" s="135">
        <f t="shared" si="1420"/>
        <v>68.181064280000001</v>
      </c>
      <c r="Q3150" s="190">
        <f t="shared" si="1433"/>
        <v>0</v>
      </c>
      <c r="R3150" s="191">
        <f t="shared" si="1430"/>
        <v>0</v>
      </c>
      <c r="S3150" s="135">
        <f t="shared" si="1421"/>
        <v>0</v>
      </c>
      <c r="T3150" s="145">
        <f t="shared" si="1431"/>
        <v>7.8600000000000003E-2</v>
      </c>
      <c r="U3150" s="143">
        <f t="shared" si="1422"/>
        <v>4</v>
      </c>
      <c r="V3150" s="143">
        <v>252</v>
      </c>
      <c r="W3150" s="142">
        <f t="shared" si="1423"/>
        <v>1.0012017360000001</v>
      </c>
      <c r="X3150" s="135">
        <f t="shared" si="1424"/>
        <v>8.1935629999999995E-2</v>
      </c>
      <c r="Y3150" s="135">
        <f t="shared" si="1425"/>
        <v>0</v>
      </c>
      <c r="Z3150" s="148" t="str">
        <f t="shared" si="1434"/>
        <v>A+J=</v>
      </c>
      <c r="AA3150" s="140">
        <f t="shared" si="1435"/>
        <v>47228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4"/>
      <c r="DX3150" s="1"/>
      <c r="DY3150" s="1"/>
      <c r="DZ3150" s="1"/>
      <c r="EA3150" s="1"/>
      <c r="EB3150" s="1"/>
      <c r="EC3150" s="1"/>
    </row>
    <row r="3151" spans="1:133" ht="15" x14ac:dyDescent="0.2">
      <c r="A3151" s="134">
        <f t="shared" si="1427"/>
        <v>47204</v>
      </c>
      <c r="B3151" s="135">
        <f t="shared" si="1413"/>
        <v>68.300832600000007</v>
      </c>
      <c r="C3151" s="220">
        <f t="shared" si="1426"/>
        <v>38.341655533204666</v>
      </c>
      <c r="D3151" s="136">
        <f t="shared" si="1414"/>
        <v>6997.15</v>
      </c>
      <c r="E3151" s="137">
        <f t="shared" si="1410"/>
        <v>7036.33</v>
      </c>
      <c r="F3151" s="138">
        <f t="shared" si="1411"/>
        <v>47169</v>
      </c>
      <c r="G3151" s="139">
        <f t="shared" si="1415"/>
        <v>5.5994226220676957E-3</v>
      </c>
      <c r="H3151" s="140">
        <f t="shared" si="1432"/>
        <v>47228</v>
      </c>
      <c r="I3151" s="140">
        <f t="shared" si="1416"/>
        <v>47228</v>
      </c>
      <c r="J3151" s="141">
        <f t="shared" si="1428"/>
        <v>22</v>
      </c>
      <c r="K3151" s="141">
        <f t="shared" si="1412"/>
        <v>5</v>
      </c>
      <c r="L3151" s="8">
        <f t="shared" si="1429"/>
        <v>1.0012698499999999</v>
      </c>
      <c r="M3151" s="142">
        <f t="shared" si="1417"/>
        <v>1.00559942</v>
      </c>
      <c r="N3151" s="142">
        <f t="shared" si="1418"/>
        <v>1.7764459841322826</v>
      </c>
      <c r="O3151" s="135">
        <f t="shared" si="1419"/>
        <v>1.7787018000000001</v>
      </c>
      <c r="P3151" s="135">
        <f t="shared" si="1420"/>
        <v>68.198371710000004</v>
      </c>
      <c r="Q3151" s="190">
        <f t="shared" si="1433"/>
        <v>0</v>
      </c>
      <c r="R3151" s="191">
        <f t="shared" si="1430"/>
        <v>0</v>
      </c>
      <c r="S3151" s="135">
        <f t="shared" si="1421"/>
        <v>0</v>
      </c>
      <c r="T3151" s="145">
        <f t="shared" si="1431"/>
        <v>7.8600000000000003E-2</v>
      </c>
      <c r="U3151" s="143">
        <f t="shared" si="1422"/>
        <v>5</v>
      </c>
      <c r="V3151" s="143">
        <v>252</v>
      </c>
      <c r="W3151" s="142">
        <f t="shared" si="1423"/>
        <v>1.0015023949999999</v>
      </c>
      <c r="X3151" s="135">
        <f t="shared" si="1424"/>
        <v>0.10246089</v>
      </c>
      <c r="Y3151" s="135">
        <f t="shared" si="1425"/>
        <v>0</v>
      </c>
      <c r="Z3151" s="148" t="str">
        <f t="shared" si="1434"/>
        <v>A+J=</v>
      </c>
      <c r="AA3151" s="140">
        <f t="shared" si="1435"/>
        <v>47228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4"/>
      <c r="DX3151" s="1"/>
      <c r="DY3151" s="1"/>
      <c r="DZ3151" s="1"/>
      <c r="EA3151" s="1"/>
      <c r="EB3151" s="1"/>
      <c r="EC3151" s="1"/>
    </row>
    <row r="3152" spans="1:133" ht="15" x14ac:dyDescent="0.2">
      <c r="A3152" s="134">
        <f t="shared" si="1427"/>
        <v>47205</v>
      </c>
      <c r="B3152" s="135">
        <f t="shared" si="1413"/>
        <v>68.338685720000001</v>
      </c>
      <c r="C3152" s="220">
        <f t="shared" si="1426"/>
        <v>38.341655533204666</v>
      </c>
      <c r="D3152" s="136">
        <f t="shared" si="1414"/>
        <v>6997.15</v>
      </c>
      <c r="E3152" s="137">
        <f t="shared" si="1410"/>
        <v>7036.33</v>
      </c>
      <c r="F3152" s="138">
        <f t="shared" si="1411"/>
        <v>47169</v>
      </c>
      <c r="G3152" s="139">
        <f t="shared" si="1415"/>
        <v>5.5994226220676957E-3</v>
      </c>
      <c r="H3152" s="140">
        <f t="shared" si="1432"/>
        <v>47228</v>
      </c>
      <c r="I3152" s="140">
        <f t="shared" si="1416"/>
        <v>47228</v>
      </c>
      <c r="J3152" s="141">
        <f t="shared" si="1428"/>
        <v>22</v>
      </c>
      <c r="K3152" s="141">
        <f t="shared" si="1412"/>
        <v>6</v>
      </c>
      <c r="L3152" s="8">
        <f t="shared" si="1429"/>
        <v>1.00152401</v>
      </c>
      <c r="M3152" s="142">
        <f t="shared" si="1417"/>
        <v>1.00559942</v>
      </c>
      <c r="N3152" s="142">
        <f t="shared" si="1418"/>
        <v>1.7764459841322826</v>
      </c>
      <c r="O3152" s="135">
        <f t="shared" si="1419"/>
        <v>1.7791532999999999</v>
      </c>
      <c r="P3152" s="135">
        <f t="shared" si="1420"/>
        <v>68.215682959999995</v>
      </c>
      <c r="Q3152" s="190">
        <f t="shared" si="1433"/>
        <v>0</v>
      </c>
      <c r="R3152" s="191">
        <f t="shared" si="1430"/>
        <v>0</v>
      </c>
      <c r="S3152" s="135">
        <f t="shared" si="1421"/>
        <v>0</v>
      </c>
      <c r="T3152" s="145">
        <f t="shared" si="1431"/>
        <v>7.8600000000000003E-2</v>
      </c>
      <c r="U3152" s="143">
        <f t="shared" si="1422"/>
        <v>6</v>
      </c>
      <c r="V3152" s="143">
        <v>252</v>
      </c>
      <c r="W3152" s="142">
        <f t="shared" si="1423"/>
        <v>1.001803145</v>
      </c>
      <c r="X3152" s="135">
        <f t="shared" si="1424"/>
        <v>0.12300276</v>
      </c>
      <c r="Y3152" s="135">
        <f t="shared" si="1425"/>
        <v>0</v>
      </c>
      <c r="Z3152" s="148" t="str">
        <f t="shared" si="1434"/>
        <v>A+J=</v>
      </c>
      <c r="AA3152" s="140">
        <f t="shared" si="1435"/>
        <v>47228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4"/>
      <c r="DX3152" s="1"/>
      <c r="DY3152" s="1"/>
      <c r="DZ3152" s="1"/>
      <c r="EA3152" s="1"/>
      <c r="EB3152" s="1"/>
      <c r="EC3152" s="1"/>
    </row>
    <row r="3153" spans="1:133" ht="15" x14ac:dyDescent="0.2">
      <c r="A3153" s="134">
        <f t="shared" si="1427"/>
        <v>47206</v>
      </c>
      <c r="B3153" s="135">
        <f t="shared" si="1413"/>
        <v>68.376560409999996</v>
      </c>
      <c r="C3153" s="220">
        <f t="shared" si="1426"/>
        <v>38.341655533204666</v>
      </c>
      <c r="D3153" s="136">
        <f t="shared" si="1414"/>
        <v>6997.15</v>
      </c>
      <c r="E3153" s="137">
        <f t="shared" si="1410"/>
        <v>7036.33</v>
      </c>
      <c r="F3153" s="138">
        <f t="shared" si="1411"/>
        <v>47169</v>
      </c>
      <c r="G3153" s="139">
        <f t="shared" si="1415"/>
        <v>5.5994226220676957E-3</v>
      </c>
      <c r="H3153" s="140">
        <f t="shared" si="1432"/>
        <v>47228</v>
      </c>
      <c r="I3153" s="140">
        <f t="shared" si="1416"/>
        <v>47228</v>
      </c>
      <c r="J3153" s="141">
        <f t="shared" si="1428"/>
        <v>22</v>
      </c>
      <c r="K3153" s="141">
        <f t="shared" si="1412"/>
        <v>7</v>
      </c>
      <c r="L3153" s="8">
        <f t="shared" si="1429"/>
        <v>1.0017782399999999</v>
      </c>
      <c r="M3153" s="142">
        <f t="shared" si="1417"/>
        <v>1.00559942</v>
      </c>
      <c r="N3153" s="142">
        <f t="shared" si="1418"/>
        <v>1.7764459841322826</v>
      </c>
      <c r="O3153" s="135">
        <f t="shared" si="1419"/>
        <v>1.7796049300000001</v>
      </c>
      <c r="P3153" s="135">
        <f t="shared" si="1420"/>
        <v>68.232999210000003</v>
      </c>
      <c r="Q3153" s="190">
        <f t="shared" si="1433"/>
        <v>0</v>
      </c>
      <c r="R3153" s="191">
        <f t="shared" si="1430"/>
        <v>0</v>
      </c>
      <c r="S3153" s="135">
        <f t="shared" si="1421"/>
        <v>0</v>
      </c>
      <c r="T3153" s="145">
        <f t="shared" si="1431"/>
        <v>7.8600000000000003E-2</v>
      </c>
      <c r="U3153" s="143">
        <f t="shared" si="1422"/>
        <v>7</v>
      </c>
      <c r="V3153" s="143">
        <v>252</v>
      </c>
      <c r="W3153" s="142">
        <f t="shared" si="1423"/>
        <v>1.002103985</v>
      </c>
      <c r="X3153" s="135">
        <f t="shared" si="1424"/>
        <v>0.1435612</v>
      </c>
      <c r="Y3153" s="135">
        <f t="shared" si="1425"/>
        <v>0</v>
      </c>
      <c r="Z3153" s="148" t="str">
        <f t="shared" si="1434"/>
        <v>A+J=</v>
      </c>
      <c r="AA3153" s="140">
        <f t="shared" si="1435"/>
        <v>47228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4"/>
      <c r="DX3153" s="1"/>
      <c r="DY3153" s="1"/>
      <c r="DZ3153" s="1"/>
      <c r="EA3153" s="1"/>
      <c r="EB3153" s="1"/>
      <c r="EC3153" s="1"/>
    </row>
    <row r="3154" spans="1:133" ht="15" x14ac:dyDescent="0.2">
      <c r="A3154" s="134">
        <f t="shared" si="1427"/>
        <v>47207</v>
      </c>
      <c r="B3154" s="135">
        <f t="shared" si="1413"/>
        <v>68.414455559999993</v>
      </c>
      <c r="C3154" s="220">
        <f t="shared" si="1426"/>
        <v>38.341655533204666</v>
      </c>
      <c r="D3154" s="136">
        <f t="shared" si="1414"/>
        <v>6997.15</v>
      </c>
      <c r="E3154" s="137">
        <f t="shared" si="1410"/>
        <v>7036.33</v>
      </c>
      <c r="F3154" s="138">
        <f t="shared" si="1411"/>
        <v>47169</v>
      </c>
      <c r="G3154" s="139">
        <f t="shared" si="1415"/>
        <v>5.5994226220676957E-3</v>
      </c>
      <c r="H3154" s="140">
        <f t="shared" si="1432"/>
        <v>47228</v>
      </c>
      <c r="I3154" s="140">
        <f t="shared" si="1416"/>
        <v>47228</v>
      </c>
      <c r="J3154" s="141">
        <f t="shared" si="1428"/>
        <v>22</v>
      </c>
      <c r="K3154" s="141">
        <f t="shared" si="1412"/>
        <v>8</v>
      </c>
      <c r="L3154" s="8">
        <f t="shared" si="1429"/>
        <v>1.0020325299999999</v>
      </c>
      <c r="M3154" s="142">
        <f t="shared" si="1417"/>
        <v>1.00559942</v>
      </c>
      <c r="N3154" s="142">
        <f t="shared" si="1418"/>
        <v>1.7764459841322826</v>
      </c>
      <c r="O3154" s="135">
        <f t="shared" si="1419"/>
        <v>1.7800566600000001</v>
      </c>
      <c r="P3154" s="135">
        <f t="shared" si="1420"/>
        <v>68.250319279999999</v>
      </c>
      <c r="Q3154" s="190">
        <f t="shared" si="1433"/>
        <v>0</v>
      </c>
      <c r="R3154" s="191">
        <f t="shared" si="1430"/>
        <v>0</v>
      </c>
      <c r="S3154" s="135">
        <f t="shared" si="1421"/>
        <v>0</v>
      </c>
      <c r="T3154" s="145">
        <f t="shared" si="1431"/>
        <v>7.8600000000000003E-2</v>
      </c>
      <c r="U3154" s="143">
        <f t="shared" si="1422"/>
        <v>8</v>
      </c>
      <c r="V3154" s="143">
        <v>252</v>
      </c>
      <c r="W3154" s="142">
        <f t="shared" si="1423"/>
        <v>1.0024049159999999</v>
      </c>
      <c r="X3154" s="135">
        <f t="shared" si="1424"/>
        <v>0.16413628</v>
      </c>
      <c r="Y3154" s="135">
        <f t="shared" si="1425"/>
        <v>0</v>
      </c>
      <c r="Z3154" s="148" t="str">
        <f t="shared" si="1434"/>
        <v>A+J=</v>
      </c>
      <c r="AA3154" s="140">
        <f t="shared" si="1435"/>
        <v>47228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4"/>
      <c r="DX3154" s="1"/>
      <c r="DY3154" s="1"/>
      <c r="DZ3154" s="1"/>
      <c r="EA3154" s="1"/>
      <c r="EB3154" s="1"/>
      <c r="EC3154" s="1"/>
    </row>
    <row r="3155" spans="1:133" ht="15" x14ac:dyDescent="0.2">
      <c r="A3155" s="134">
        <f t="shared" si="1427"/>
        <v>47208</v>
      </c>
      <c r="B3155" s="135">
        <f t="shared" si="1413"/>
        <v>68.414455559999993</v>
      </c>
      <c r="C3155" s="220">
        <f t="shared" si="1426"/>
        <v>38.341655533204666</v>
      </c>
      <c r="D3155" s="136">
        <f t="shared" si="1414"/>
        <v>6997.15</v>
      </c>
      <c r="E3155" s="137">
        <f t="shared" si="1410"/>
        <v>7036.33</v>
      </c>
      <c r="F3155" s="138">
        <f t="shared" si="1411"/>
        <v>47169</v>
      </c>
      <c r="G3155" s="139">
        <f t="shared" si="1415"/>
        <v>5.5994226220676957E-3</v>
      </c>
      <c r="H3155" s="140">
        <f t="shared" si="1432"/>
        <v>47228</v>
      </c>
      <c r="I3155" s="140">
        <f t="shared" si="1416"/>
        <v>47228</v>
      </c>
      <c r="J3155" s="141">
        <f t="shared" si="1428"/>
        <v>22</v>
      </c>
      <c r="K3155" s="141">
        <f t="shared" si="1412"/>
        <v>8</v>
      </c>
      <c r="L3155" s="8">
        <f t="shared" si="1429"/>
        <v>1.0020325299999999</v>
      </c>
      <c r="M3155" s="142">
        <f t="shared" si="1417"/>
        <v>1.00559942</v>
      </c>
      <c r="N3155" s="142">
        <f t="shared" si="1418"/>
        <v>1.7764459841322826</v>
      </c>
      <c r="O3155" s="135">
        <f t="shared" si="1419"/>
        <v>1.7800566600000001</v>
      </c>
      <c r="P3155" s="135">
        <f t="shared" si="1420"/>
        <v>68.250319279999999</v>
      </c>
      <c r="Q3155" s="190">
        <f t="shared" si="1433"/>
        <v>0</v>
      </c>
      <c r="R3155" s="191">
        <f t="shared" si="1430"/>
        <v>0</v>
      </c>
      <c r="S3155" s="135">
        <f t="shared" si="1421"/>
        <v>0</v>
      </c>
      <c r="T3155" s="145">
        <f t="shared" si="1431"/>
        <v>7.8600000000000003E-2</v>
      </c>
      <c r="U3155" s="143">
        <f t="shared" si="1422"/>
        <v>8</v>
      </c>
      <c r="V3155" s="143">
        <v>252</v>
      </c>
      <c r="W3155" s="142">
        <f t="shared" si="1423"/>
        <v>1.0024049159999999</v>
      </c>
      <c r="X3155" s="135">
        <f t="shared" si="1424"/>
        <v>0.16413628</v>
      </c>
      <c r="Y3155" s="135">
        <f t="shared" si="1425"/>
        <v>0</v>
      </c>
      <c r="Z3155" s="148" t="str">
        <f t="shared" si="1434"/>
        <v>A+J=</v>
      </c>
      <c r="AA3155" s="140">
        <f t="shared" si="1435"/>
        <v>47228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4"/>
      <c r="DX3155" s="1"/>
      <c r="DY3155" s="1"/>
      <c r="DZ3155" s="1"/>
      <c r="EA3155" s="1"/>
      <c r="EB3155" s="1"/>
      <c r="EC3155" s="1"/>
    </row>
    <row r="3156" spans="1:133" ht="15" x14ac:dyDescent="0.2">
      <c r="A3156" s="134">
        <f t="shared" si="1427"/>
        <v>47209</v>
      </c>
      <c r="B3156" s="135">
        <f t="shared" si="1413"/>
        <v>68.414455559999993</v>
      </c>
      <c r="C3156" s="220">
        <f t="shared" si="1426"/>
        <v>38.341655533204666</v>
      </c>
      <c r="D3156" s="136">
        <f t="shared" si="1414"/>
        <v>6997.15</v>
      </c>
      <c r="E3156" s="137">
        <f t="shared" si="1410"/>
        <v>7036.33</v>
      </c>
      <c r="F3156" s="138">
        <f t="shared" si="1411"/>
        <v>47169</v>
      </c>
      <c r="G3156" s="139">
        <f t="shared" si="1415"/>
        <v>5.5994226220676957E-3</v>
      </c>
      <c r="H3156" s="140">
        <f t="shared" si="1432"/>
        <v>47228</v>
      </c>
      <c r="I3156" s="140">
        <f t="shared" si="1416"/>
        <v>47228</v>
      </c>
      <c r="J3156" s="141">
        <f t="shared" si="1428"/>
        <v>22</v>
      </c>
      <c r="K3156" s="141">
        <f t="shared" si="1412"/>
        <v>8</v>
      </c>
      <c r="L3156" s="8">
        <f t="shared" si="1429"/>
        <v>1.0020325299999999</v>
      </c>
      <c r="M3156" s="142">
        <f t="shared" si="1417"/>
        <v>1.00559942</v>
      </c>
      <c r="N3156" s="142">
        <f t="shared" si="1418"/>
        <v>1.7764459841322826</v>
      </c>
      <c r="O3156" s="135">
        <f t="shared" si="1419"/>
        <v>1.7800566600000001</v>
      </c>
      <c r="P3156" s="135">
        <f t="shared" si="1420"/>
        <v>68.250319279999999</v>
      </c>
      <c r="Q3156" s="190">
        <f t="shared" si="1433"/>
        <v>0</v>
      </c>
      <c r="R3156" s="191">
        <f t="shared" si="1430"/>
        <v>0</v>
      </c>
      <c r="S3156" s="135">
        <f t="shared" si="1421"/>
        <v>0</v>
      </c>
      <c r="T3156" s="145">
        <f t="shared" si="1431"/>
        <v>7.8600000000000003E-2</v>
      </c>
      <c r="U3156" s="143">
        <f t="shared" si="1422"/>
        <v>8</v>
      </c>
      <c r="V3156" s="143">
        <v>252</v>
      </c>
      <c r="W3156" s="142">
        <f t="shared" si="1423"/>
        <v>1.0024049159999999</v>
      </c>
      <c r="X3156" s="135">
        <f t="shared" si="1424"/>
        <v>0.16413628</v>
      </c>
      <c r="Y3156" s="135">
        <f t="shared" si="1425"/>
        <v>0</v>
      </c>
      <c r="Z3156" s="148" t="str">
        <f t="shared" si="1434"/>
        <v>A+J=</v>
      </c>
      <c r="AA3156" s="140">
        <f t="shared" si="1435"/>
        <v>47228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4"/>
      <c r="DX3156" s="1"/>
      <c r="DY3156" s="1"/>
      <c r="DZ3156" s="1"/>
      <c r="EA3156" s="1"/>
      <c r="EB3156" s="1"/>
      <c r="EC3156" s="1"/>
    </row>
    <row r="3157" spans="1:133" ht="15" x14ac:dyDescent="0.2">
      <c r="A3157" s="134">
        <f t="shared" si="1427"/>
        <v>47210</v>
      </c>
      <c r="B3157" s="135">
        <f t="shared" si="1413"/>
        <v>68.414455559999993</v>
      </c>
      <c r="C3157" s="220">
        <f t="shared" si="1426"/>
        <v>38.341655533204666</v>
      </c>
      <c r="D3157" s="136">
        <f t="shared" si="1414"/>
        <v>6997.15</v>
      </c>
      <c r="E3157" s="137">
        <f t="shared" si="1410"/>
        <v>7036.33</v>
      </c>
      <c r="F3157" s="138">
        <f t="shared" si="1411"/>
        <v>47169</v>
      </c>
      <c r="G3157" s="139">
        <f t="shared" si="1415"/>
        <v>5.5994226220676957E-3</v>
      </c>
      <c r="H3157" s="140">
        <f t="shared" si="1432"/>
        <v>47228</v>
      </c>
      <c r="I3157" s="140">
        <f t="shared" si="1416"/>
        <v>47228</v>
      </c>
      <c r="J3157" s="141">
        <f t="shared" si="1428"/>
        <v>22</v>
      </c>
      <c r="K3157" s="141">
        <f t="shared" si="1412"/>
        <v>8</v>
      </c>
      <c r="L3157" s="8">
        <f t="shared" si="1429"/>
        <v>1.0020325299999999</v>
      </c>
      <c r="M3157" s="142">
        <f t="shared" si="1417"/>
        <v>1.00559942</v>
      </c>
      <c r="N3157" s="142">
        <f t="shared" si="1418"/>
        <v>1.7764459841322826</v>
      </c>
      <c r="O3157" s="135">
        <f t="shared" si="1419"/>
        <v>1.7800566600000001</v>
      </c>
      <c r="P3157" s="135">
        <f t="shared" si="1420"/>
        <v>68.250319279999999</v>
      </c>
      <c r="Q3157" s="190">
        <f t="shared" si="1433"/>
        <v>0</v>
      </c>
      <c r="R3157" s="191">
        <f t="shared" si="1430"/>
        <v>0</v>
      </c>
      <c r="S3157" s="135">
        <f t="shared" si="1421"/>
        <v>0</v>
      </c>
      <c r="T3157" s="145">
        <f t="shared" si="1431"/>
        <v>7.8600000000000003E-2</v>
      </c>
      <c r="U3157" s="143">
        <f t="shared" si="1422"/>
        <v>8</v>
      </c>
      <c r="V3157" s="143">
        <v>252</v>
      </c>
      <c r="W3157" s="142">
        <f t="shared" si="1423"/>
        <v>1.0024049159999999</v>
      </c>
      <c r="X3157" s="135">
        <f t="shared" si="1424"/>
        <v>0.16413628</v>
      </c>
      <c r="Y3157" s="135">
        <f t="shared" si="1425"/>
        <v>0</v>
      </c>
      <c r="Z3157" s="148" t="str">
        <f t="shared" si="1434"/>
        <v>A+J=</v>
      </c>
      <c r="AA3157" s="140">
        <f t="shared" si="1435"/>
        <v>47228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4"/>
      <c r="DX3157" s="1"/>
      <c r="DY3157" s="1"/>
      <c r="DZ3157" s="1"/>
      <c r="EA3157" s="1"/>
      <c r="EB3157" s="1"/>
      <c r="EC3157" s="1"/>
    </row>
    <row r="3158" spans="1:133" ht="15" x14ac:dyDescent="0.2">
      <c r="A3158" s="134">
        <f t="shared" si="1427"/>
        <v>47211</v>
      </c>
      <c r="B3158" s="135">
        <f t="shared" si="1413"/>
        <v>68.452372280000006</v>
      </c>
      <c r="C3158" s="220">
        <f t="shared" si="1426"/>
        <v>38.341655533204666</v>
      </c>
      <c r="D3158" s="136">
        <f t="shared" si="1414"/>
        <v>6997.15</v>
      </c>
      <c r="E3158" s="137">
        <f t="shared" si="1410"/>
        <v>7036.33</v>
      </c>
      <c r="F3158" s="138">
        <f t="shared" si="1411"/>
        <v>47169</v>
      </c>
      <c r="G3158" s="139">
        <f t="shared" si="1415"/>
        <v>5.5994226220676957E-3</v>
      </c>
      <c r="H3158" s="140">
        <f t="shared" si="1432"/>
        <v>47228</v>
      </c>
      <c r="I3158" s="140">
        <f t="shared" si="1416"/>
        <v>47228</v>
      </c>
      <c r="J3158" s="141">
        <f t="shared" si="1428"/>
        <v>22</v>
      </c>
      <c r="K3158" s="141">
        <f t="shared" si="1412"/>
        <v>9</v>
      </c>
      <c r="L3158" s="8">
        <f t="shared" si="1429"/>
        <v>1.0022868899999999</v>
      </c>
      <c r="M3158" s="142">
        <f t="shared" si="1417"/>
        <v>1.00559942</v>
      </c>
      <c r="N3158" s="142">
        <f t="shared" si="1418"/>
        <v>1.7764459841322826</v>
      </c>
      <c r="O3158" s="135">
        <f t="shared" si="1419"/>
        <v>1.7805085199999999</v>
      </c>
      <c r="P3158" s="135">
        <f t="shared" si="1420"/>
        <v>68.267644340000004</v>
      </c>
      <c r="Q3158" s="190">
        <f t="shared" si="1433"/>
        <v>0</v>
      </c>
      <c r="R3158" s="191">
        <f t="shared" si="1430"/>
        <v>0</v>
      </c>
      <c r="S3158" s="135">
        <f t="shared" si="1421"/>
        <v>0</v>
      </c>
      <c r="T3158" s="145">
        <f t="shared" si="1431"/>
        <v>7.8600000000000003E-2</v>
      </c>
      <c r="U3158" s="143">
        <f t="shared" si="1422"/>
        <v>9</v>
      </c>
      <c r="V3158" s="143">
        <v>252</v>
      </c>
      <c r="W3158" s="142">
        <f t="shared" si="1423"/>
        <v>1.002705937</v>
      </c>
      <c r="X3158" s="135">
        <f t="shared" si="1424"/>
        <v>0.18472794000000001</v>
      </c>
      <c r="Y3158" s="135">
        <f t="shared" si="1425"/>
        <v>0</v>
      </c>
      <c r="Z3158" s="148" t="str">
        <f t="shared" si="1434"/>
        <v>A+J=</v>
      </c>
      <c r="AA3158" s="140">
        <f t="shared" si="1435"/>
        <v>47228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4"/>
      <c r="DX3158" s="1"/>
      <c r="DY3158" s="1"/>
      <c r="DZ3158" s="1"/>
      <c r="EA3158" s="1"/>
      <c r="EB3158" s="1"/>
      <c r="EC3158" s="1"/>
    </row>
    <row r="3159" spans="1:133" ht="15" x14ac:dyDescent="0.2">
      <c r="A3159" s="134">
        <f t="shared" si="1427"/>
        <v>47212</v>
      </c>
      <c r="B3159" s="135">
        <f t="shared" si="1413"/>
        <v>68.490309429999996</v>
      </c>
      <c r="C3159" s="220">
        <f t="shared" si="1426"/>
        <v>38.341655533204666</v>
      </c>
      <c r="D3159" s="136">
        <f t="shared" si="1414"/>
        <v>6997.15</v>
      </c>
      <c r="E3159" s="137">
        <f t="shared" si="1410"/>
        <v>7036.33</v>
      </c>
      <c r="F3159" s="138">
        <f t="shared" si="1411"/>
        <v>47169</v>
      </c>
      <c r="G3159" s="139">
        <f t="shared" si="1415"/>
        <v>5.5994226220676957E-3</v>
      </c>
      <c r="H3159" s="140">
        <f t="shared" si="1432"/>
        <v>47228</v>
      </c>
      <c r="I3159" s="140">
        <f t="shared" si="1416"/>
        <v>47228</v>
      </c>
      <c r="J3159" s="141">
        <f t="shared" si="1428"/>
        <v>22</v>
      </c>
      <c r="K3159" s="141">
        <f t="shared" si="1412"/>
        <v>10</v>
      </c>
      <c r="L3159" s="8">
        <f t="shared" si="1429"/>
        <v>1.00254131</v>
      </c>
      <c r="M3159" s="142">
        <f t="shared" si="1417"/>
        <v>1.00559942</v>
      </c>
      <c r="N3159" s="142">
        <f t="shared" si="1418"/>
        <v>1.7764459841322826</v>
      </c>
      <c r="O3159" s="135">
        <f t="shared" si="1419"/>
        <v>1.7809604800000001</v>
      </c>
      <c r="P3159" s="135">
        <f t="shared" si="1420"/>
        <v>68.284973239999999</v>
      </c>
      <c r="Q3159" s="190">
        <f t="shared" si="1433"/>
        <v>0</v>
      </c>
      <c r="R3159" s="191">
        <f t="shared" si="1430"/>
        <v>0</v>
      </c>
      <c r="S3159" s="135">
        <f t="shared" si="1421"/>
        <v>0</v>
      </c>
      <c r="T3159" s="145">
        <f t="shared" si="1431"/>
        <v>7.8600000000000003E-2</v>
      </c>
      <c r="U3159" s="143">
        <f t="shared" si="1422"/>
        <v>10</v>
      </c>
      <c r="V3159" s="143">
        <v>252</v>
      </c>
      <c r="W3159" s="142">
        <f t="shared" si="1423"/>
        <v>1.003007048</v>
      </c>
      <c r="X3159" s="135">
        <f t="shared" si="1424"/>
        <v>0.20533619</v>
      </c>
      <c r="Y3159" s="135">
        <f t="shared" si="1425"/>
        <v>0</v>
      </c>
      <c r="Z3159" s="148" t="str">
        <f t="shared" si="1434"/>
        <v>A+J=</v>
      </c>
      <c r="AA3159" s="140">
        <f t="shared" si="1435"/>
        <v>47228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4"/>
      <c r="DX3159" s="1"/>
      <c r="DY3159" s="1"/>
      <c r="DZ3159" s="1"/>
      <c r="EA3159" s="1"/>
      <c r="EB3159" s="1"/>
      <c r="EC3159" s="1"/>
    </row>
    <row r="3160" spans="1:133" ht="15" x14ac:dyDescent="0.2">
      <c r="A3160" s="134">
        <f t="shared" si="1427"/>
        <v>47213</v>
      </c>
      <c r="B3160" s="135">
        <f t="shared" si="1413"/>
        <v>68.528268220000001</v>
      </c>
      <c r="C3160" s="220">
        <f t="shared" si="1426"/>
        <v>38.341655533204666</v>
      </c>
      <c r="D3160" s="136">
        <f t="shared" si="1414"/>
        <v>6997.15</v>
      </c>
      <c r="E3160" s="137">
        <f t="shared" si="1410"/>
        <v>7036.33</v>
      </c>
      <c r="F3160" s="138">
        <f t="shared" si="1411"/>
        <v>47169</v>
      </c>
      <c r="G3160" s="139">
        <f t="shared" si="1415"/>
        <v>5.5994226220676957E-3</v>
      </c>
      <c r="H3160" s="140">
        <f t="shared" si="1432"/>
        <v>47228</v>
      </c>
      <c r="I3160" s="140">
        <f t="shared" si="1416"/>
        <v>47228</v>
      </c>
      <c r="J3160" s="141">
        <f t="shared" si="1428"/>
        <v>22</v>
      </c>
      <c r="K3160" s="141">
        <f t="shared" si="1412"/>
        <v>11</v>
      </c>
      <c r="L3160" s="8">
        <f t="shared" si="1429"/>
        <v>1.0027957999999999</v>
      </c>
      <c r="M3160" s="142">
        <f t="shared" si="1417"/>
        <v>1.00559942</v>
      </c>
      <c r="N3160" s="142">
        <f t="shared" si="1418"/>
        <v>1.7764459841322826</v>
      </c>
      <c r="O3160" s="135">
        <f t="shared" si="1419"/>
        <v>1.7814125700000001</v>
      </c>
      <c r="P3160" s="135">
        <f t="shared" si="1420"/>
        <v>68.302307119999995</v>
      </c>
      <c r="Q3160" s="190">
        <f t="shared" si="1433"/>
        <v>0</v>
      </c>
      <c r="R3160" s="191">
        <f t="shared" si="1430"/>
        <v>0</v>
      </c>
      <c r="S3160" s="135">
        <f t="shared" si="1421"/>
        <v>0</v>
      </c>
      <c r="T3160" s="145">
        <f t="shared" si="1431"/>
        <v>7.8600000000000003E-2</v>
      </c>
      <c r="U3160" s="143">
        <f t="shared" si="1422"/>
        <v>11</v>
      </c>
      <c r="V3160" s="143">
        <v>252</v>
      </c>
      <c r="W3160" s="142">
        <f t="shared" si="1423"/>
        <v>1.0033082499999999</v>
      </c>
      <c r="X3160" s="135">
        <f t="shared" si="1424"/>
        <v>0.2259611</v>
      </c>
      <c r="Y3160" s="135">
        <f t="shared" si="1425"/>
        <v>0</v>
      </c>
      <c r="Z3160" s="148" t="str">
        <f t="shared" si="1434"/>
        <v>A+J=</v>
      </c>
      <c r="AA3160" s="140">
        <f t="shared" si="1435"/>
        <v>47228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4"/>
      <c r="DX3160" s="1"/>
      <c r="DY3160" s="1"/>
      <c r="DZ3160" s="1"/>
      <c r="EA3160" s="1"/>
      <c r="EB3160" s="1"/>
      <c r="EC3160" s="1"/>
    </row>
    <row r="3161" spans="1:133" ht="15" x14ac:dyDescent="0.2">
      <c r="A3161" s="134">
        <f t="shared" si="1427"/>
        <v>47214</v>
      </c>
      <c r="B3161" s="135">
        <f t="shared" si="1413"/>
        <v>68.566247450000006</v>
      </c>
      <c r="C3161" s="220">
        <f t="shared" si="1426"/>
        <v>38.341655533204666</v>
      </c>
      <c r="D3161" s="136">
        <f t="shared" si="1414"/>
        <v>6997.15</v>
      </c>
      <c r="E3161" s="137">
        <f t="shared" si="1410"/>
        <v>7036.33</v>
      </c>
      <c r="F3161" s="138">
        <f t="shared" si="1411"/>
        <v>47169</v>
      </c>
      <c r="G3161" s="139">
        <f t="shared" si="1415"/>
        <v>5.5994226220676957E-3</v>
      </c>
      <c r="H3161" s="140">
        <f t="shared" si="1432"/>
        <v>47228</v>
      </c>
      <c r="I3161" s="140">
        <f t="shared" si="1416"/>
        <v>47228</v>
      </c>
      <c r="J3161" s="141">
        <f t="shared" si="1428"/>
        <v>22</v>
      </c>
      <c r="K3161" s="141">
        <f t="shared" si="1412"/>
        <v>12</v>
      </c>
      <c r="L3161" s="8">
        <f t="shared" si="1429"/>
        <v>1.0030503500000001</v>
      </c>
      <c r="M3161" s="142">
        <f t="shared" si="1417"/>
        <v>1.00559942</v>
      </c>
      <c r="N3161" s="142">
        <f t="shared" si="1418"/>
        <v>1.7764459841322826</v>
      </c>
      <c r="O3161" s="135">
        <f t="shared" si="1419"/>
        <v>1.7818647599999999</v>
      </c>
      <c r="P3161" s="135">
        <f t="shared" si="1420"/>
        <v>68.319644830000001</v>
      </c>
      <c r="Q3161" s="190">
        <f t="shared" si="1433"/>
        <v>0</v>
      </c>
      <c r="R3161" s="191">
        <f t="shared" si="1430"/>
        <v>0</v>
      </c>
      <c r="S3161" s="135">
        <f t="shared" si="1421"/>
        <v>0</v>
      </c>
      <c r="T3161" s="145">
        <f t="shared" si="1431"/>
        <v>7.8600000000000003E-2</v>
      </c>
      <c r="U3161" s="143">
        <f t="shared" si="1422"/>
        <v>12</v>
      </c>
      <c r="V3161" s="143">
        <v>252</v>
      </c>
      <c r="W3161" s="142">
        <f t="shared" si="1423"/>
        <v>1.003609542</v>
      </c>
      <c r="X3161" s="135">
        <f t="shared" si="1424"/>
        <v>0.24660261999999999</v>
      </c>
      <c r="Y3161" s="135">
        <f t="shared" si="1425"/>
        <v>0</v>
      </c>
      <c r="Z3161" s="148" t="str">
        <f t="shared" si="1434"/>
        <v>A+J=</v>
      </c>
      <c r="AA3161" s="140">
        <f t="shared" si="1435"/>
        <v>47228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4"/>
      <c r="DX3161" s="1"/>
      <c r="DY3161" s="1"/>
      <c r="DZ3161" s="1"/>
      <c r="EA3161" s="1"/>
      <c r="EB3161" s="1"/>
      <c r="EC3161" s="1"/>
    </row>
    <row r="3162" spans="1:133" ht="15" x14ac:dyDescent="0.2">
      <c r="A3162" s="134">
        <f t="shared" si="1427"/>
        <v>47215</v>
      </c>
      <c r="B3162" s="135">
        <f t="shared" si="1413"/>
        <v>68.604248290000001</v>
      </c>
      <c r="C3162" s="220">
        <f t="shared" si="1426"/>
        <v>38.341655533204666</v>
      </c>
      <c r="D3162" s="136">
        <f t="shared" si="1414"/>
        <v>6997.15</v>
      </c>
      <c r="E3162" s="137">
        <f t="shared" si="1410"/>
        <v>7036.33</v>
      </c>
      <c r="F3162" s="138">
        <f t="shared" si="1411"/>
        <v>47169</v>
      </c>
      <c r="G3162" s="139">
        <f t="shared" si="1415"/>
        <v>5.5994226220676957E-3</v>
      </c>
      <c r="H3162" s="140">
        <f t="shared" si="1432"/>
        <v>47228</v>
      </c>
      <c r="I3162" s="140">
        <f t="shared" si="1416"/>
        <v>47228</v>
      </c>
      <c r="J3162" s="141">
        <f t="shared" si="1428"/>
        <v>22</v>
      </c>
      <c r="K3162" s="141">
        <f t="shared" si="1412"/>
        <v>13</v>
      </c>
      <c r="L3162" s="8">
        <f t="shared" si="1429"/>
        <v>1.0033049700000001</v>
      </c>
      <c r="M3162" s="142">
        <f t="shared" si="1417"/>
        <v>1.00559942</v>
      </c>
      <c r="N3162" s="142">
        <f t="shared" si="1418"/>
        <v>1.7764459841322826</v>
      </c>
      <c r="O3162" s="135">
        <f t="shared" si="1419"/>
        <v>1.7823170800000001</v>
      </c>
      <c r="P3162" s="135">
        <f t="shared" si="1420"/>
        <v>68.336987530000002</v>
      </c>
      <c r="Q3162" s="190">
        <f t="shared" si="1433"/>
        <v>0</v>
      </c>
      <c r="R3162" s="191">
        <f t="shared" si="1430"/>
        <v>0</v>
      </c>
      <c r="S3162" s="135">
        <f t="shared" si="1421"/>
        <v>0</v>
      </c>
      <c r="T3162" s="145">
        <f t="shared" si="1431"/>
        <v>7.8600000000000003E-2</v>
      </c>
      <c r="U3162" s="143">
        <f t="shared" si="1422"/>
        <v>13</v>
      </c>
      <c r="V3162" s="143">
        <v>252</v>
      </c>
      <c r="W3162" s="142">
        <f t="shared" si="1423"/>
        <v>1.0039109239999999</v>
      </c>
      <c r="X3162" s="135">
        <f t="shared" si="1424"/>
        <v>0.26726075999999999</v>
      </c>
      <c r="Y3162" s="135">
        <f t="shared" si="1425"/>
        <v>0</v>
      </c>
      <c r="Z3162" s="148" t="str">
        <f t="shared" si="1434"/>
        <v>A+J=</v>
      </c>
      <c r="AA3162" s="140">
        <f t="shared" si="1435"/>
        <v>47228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4"/>
      <c r="DX3162" s="1"/>
      <c r="DY3162" s="1"/>
      <c r="DZ3162" s="1"/>
      <c r="EA3162" s="1"/>
      <c r="EB3162" s="1"/>
      <c r="EC3162" s="1"/>
    </row>
    <row r="3163" spans="1:133" ht="15" x14ac:dyDescent="0.2">
      <c r="A3163" s="134">
        <f t="shared" si="1427"/>
        <v>47216</v>
      </c>
      <c r="B3163" s="135">
        <f t="shared" si="1413"/>
        <v>68.604248290000001</v>
      </c>
      <c r="C3163" s="220">
        <f t="shared" si="1426"/>
        <v>38.341655533204666</v>
      </c>
      <c r="D3163" s="136">
        <f t="shared" si="1414"/>
        <v>6997.15</v>
      </c>
      <c r="E3163" s="137">
        <f t="shared" si="1410"/>
        <v>7036.33</v>
      </c>
      <c r="F3163" s="138">
        <f t="shared" si="1411"/>
        <v>47169</v>
      </c>
      <c r="G3163" s="139">
        <f t="shared" si="1415"/>
        <v>5.5994226220676957E-3</v>
      </c>
      <c r="H3163" s="140">
        <f t="shared" si="1432"/>
        <v>47228</v>
      </c>
      <c r="I3163" s="140">
        <f t="shared" si="1416"/>
        <v>47228</v>
      </c>
      <c r="J3163" s="141">
        <f t="shared" si="1428"/>
        <v>22</v>
      </c>
      <c r="K3163" s="141">
        <f t="shared" si="1412"/>
        <v>13</v>
      </c>
      <c r="L3163" s="8">
        <f t="shared" si="1429"/>
        <v>1.0033049700000001</v>
      </c>
      <c r="M3163" s="142">
        <f t="shared" si="1417"/>
        <v>1.00559942</v>
      </c>
      <c r="N3163" s="142">
        <f t="shared" si="1418"/>
        <v>1.7764459841322826</v>
      </c>
      <c r="O3163" s="135">
        <f t="shared" si="1419"/>
        <v>1.7823170800000001</v>
      </c>
      <c r="P3163" s="135">
        <f t="shared" si="1420"/>
        <v>68.336987530000002</v>
      </c>
      <c r="Q3163" s="190">
        <f t="shared" si="1433"/>
        <v>0</v>
      </c>
      <c r="R3163" s="191">
        <f t="shared" si="1430"/>
        <v>0</v>
      </c>
      <c r="S3163" s="135">
        <f t="shared" si="1421"/>
        <v>0</v>
      </c>
      <c r="T3163" s="145">
        <f t="shared" si="1431"/>
        <v>7.8600000000000003E-2</v>
      </c>
      <c r="U3163" s="143">
        <f t="shared" si="1422"/>
        <v>13</v>
      </c>
      <c r="V3163" s="143">
        <v>252</v>
      </c>
      <c r="W3163" s="142">
        <f t="shared" si="1423"/>
        <v>1.0039109239999999</v>
      </c>
      <c r="X3163" s="135">
        <f t="shared" si="1424"/>
        <v>0.26726075999999999</v>
      </c>
      <c r="Y3163" s="135">
        <f t="shared" si="1425"/>
        <v>0</v>
      </c>
      <c r="Z3163" s="148" t="str">
        <f t="shared" si="1434"/>
        <v>A+J=</v>
      </c>
      <c r="AA3163" s="140">
        <f t="shared" si="1435"/>
        <v>47228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4"/>
      <c r="DX3163" s="1"/>
      <c r="DY3163" s="1"/>
      <c r="DZ3163" s="1"/>
      <c r="EA3163" s="1"/>
      <c r="EB3163" s="1"/>
      <c r="EC3163" s="1"/>
    </row>
    <row r="3164" spans="1:133" ht="15" x14ac:dyDescent="0.2">
      <c r="A3164" s="134">
        <f t="shared" si="1427"/>
        <v>47217</v>
      </c>
      <c r="B3164" s="135">
        <f t="shared" si="1413"/>
        <v>68.604248290000001</v>
      </c>
      <c r="C3164" s="220">
        <f t="shared" si="1426"/>
        <v>38.341655533204666</v>
      </c>
      <c r="D3164" s="136">
        <f t="shared" si="1414"/>
        <v>6997.15</v>
      </c>
      <c r="E3164" s="137">
        <f t="shared" si="1410"/>
        <v>7036.33</v>
      </c>
      <c r="F3164" s="138">
        <f t="shared" si="1411"/>
        <v>47169</v>
      </c>
      <c r="G3164" s="139">
        <f t="shared" si="1415"/>
        <v>5.5994226220676957E-3</v>
      </c>
      <c r="H3164" s="140">
        <f t="shared" si="1432"/>
        <v>47228</v>
      </c>
      <c r="I3164" s="140">
        <f t="shared" si="1416"/>
        <v>47228</v>
      </c>
      <c r="J3164" s="141">
        <f t="shared" si="1428"/>
        <v>22</v>
      </c>
      <c r="K3164" s="141">
        <f t="shared" si="1412"/>
        <v>13</v>
      </c>
      <c r="L3164" s="8">
        <f t="shared" si="1429"/>
        <v>1.0033049700000001</v>
      </c>
      <c r="M3164" s="142">
        <f t="shared" si="1417"/>
        <v>1.00559942</v>
      </c>
      <c r="N3164" s="142">
        <f t="shared" si="1418"/>
        <v>1.7764459841322826</v>
      </c>
      <c r="O3164" s="135">
        <f t="shared" si="1419"/>
        <v>1.7823170800000001</v>
      </c>
      <c r="P3164" s="135">
        <f t="shared" si="1420"/>
        <v>68.336987530000002</v>
      </c>
      <c r="Q3164" s="190">
        <f t="shared" si="1433"/>
        <v>0</v>
      </c>
      <c r="R3164" s="191">
        <f t="shared" si="1430"/>
        <v>0</v>
      </c>
      <c r="S3164" s="135">
        <f t="shared" si="1421"/>
        <v>0</v>
      </c>
      <c r="T3164" s="145">
        <f t="shared" si="1431"/>
        <v>7.8600000000000003E-2</v>
      </c>
      <c r="U3164" s="143">
        <f t="shared" si="1422"/>
        <v>13</v>
      </c>
      <c r="V3164" s="143">
        <v>252</v>
      </c>
      <c r="W3164" s="142">
        <f t="shared" si="1423"/>
        <v>1.0039109239999999</v>
      </c>
      <c r="X3164" s="135">
        <f t="shared" si="1424"/>
        <v>0.26726075999999999</v>
      </c>
      <c r="Y3164" s="135">
        <f t="shared" si="1425"/>
        <v>0</v>
      </c>
      <c r="Z3164" s="148" t="str">
        <f t="shared" si="1434"/>
        <v>A+J=</v>
      </c>
      <c r="AA3164" s="140">
        <f t="shared" si="1435"/>
        <v>47228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4"/>
      <c r="DX3164" s="1"/>
      <c r="DY3164" s="1"/>
      <c r="DZ3164" s="1"/>
      <c r="EA3164" s="1"/>
      <c r="EB3164" s="1"/>
      <c r="EC3164" s="1"/>
    </row>
    <row r="3165" spans="1:133" ht="15" x14ac:dyDescent="0.2">
      <c r="A3165" s="134">
        <f t="shared" si="1427"/>
        <v>47218</v>
      </c>
      <c r="B3165" s="135">
        <f t="shared" si="1413"/>
        <v>68.642270030000006</v>
      </c>
      <c r="C3165" s="220">
        <f t="shared" si="1426"/>
        <v>38.341655533204666</v>
      </c>
      <c r="D3165" s="136">
        <f t="shared" si="1414"/>
        <v>6997.15</v>
      </c>
      <c r="E3165" s="137">
        <f t="shared" si="1410"/>
        <v>7036.33</v>
      </c>
      <c r="F3165" s="138">
        <f t="shared" si="1411"/>
        <v>47169</v>
      </c>
      <c r="G3165" s="139">
        <f t="shared" si="1415"/>
        <v>5.5994226220676957E-3</v>
      </c>
      <c r="H3165" s="140">
        <f t="shared" si="1432"/>
        <v>47228</v>
      </c>
      <c r="I3165" s="140">
        <f t="shared" si="1416"/>
        <v>47228</v>
      </c>
      <c r="J3165" s="141">
        <f t="shared" si="1428"/>
        <v>22</v>
      </c>
      <c r="K3165" s="141">
        <f t="shared" si="1412"/>
        <v>14</v>
      </c>
      <c r="L3165" s="8">
        <f t="shared" si="1429"/>
        <v>1.0035596499999999</v>
      </c>
      <c r="M3165" s="142">
        <f t="shared" si="1417"/>
        <v>1.00559942</v>
      </c>
      <c r="N3165" s="142">
        <f t="shared" si="1418"/>
        <v>1.7764459841322826</v>
      </c>
      <c r="O3165" s="135">
        <f t="shared" si="1419"/>
        <v>1.7827695100000001</v>
      </c>
      <c r="P3165" s="135">
        <f t="shared" si="1420"/>
        <v>68.354334440000002</v>
      </c>
      <c r="Q3165" s="190">
        <f t="shared" si="1433"/>
        <v>0</v>
      </c>
      <c r="R3165" s="191">
        <f t="shared" si="1430"/>
        <v>0</v>
      </c>
      <c r="S3165" s="135">
        <f t="shared" si="1421"/>
        <v>0</v>
      </c>
      <c r="T3165" s="145">
        <f t="shared" si="1431"/>
        <v>7.8600000000000003E-2</v>
      </c>
      <c r="U3165" s="143">
        <f t="shared" si="1422"/>
        <v>14</v>
      </c>
      <c r="V3165" s="143">
        <v>252</v>
      </c>
      <c r="W3165" s="142">
        <f t="shared" si="1423"/>
        <v>1.0042123970000001</v>
      </c>
      <c r="X3165" s="135">
        <f t="shared" si="1424"/>
        <v>0.28793559000000002</v>
      </c>
      <c r="Y3165" s="135">
        <f t="shared" si="1425"/>
        <v>0</v>
      </c>
      <c r="Z3165" s="148" t="str">
        <f t="shared" si="1434"/>
        <v>A+J=</v>
      </c>
      <c r="AA3165" s="140">
        <f t="shared" si="1435"/>
        <v>47228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4"/>
      <c r="DX3165" s="1"/>
      <c r="DY3165" s="1"/>
      <c r="DZ3165" s="1"/>
      <c r="EA3165" s="1"/>
      <c r="EB3165" s="1"/>
      <c r="EC3165" s="1"/>
    </row>
    <row r="3166" spans="1:133" ht="15" x14ac:dyDescent="0.2">
      <c r="A3166" s="134">
        <f t="shared" si="1427"/>
        <v>47219</v>
      </c>
      <c r="B3166" s="135">
        <f t="shared" si="1413"/>
        <v>68.680312309999991</v>
      </c>
      <c r="C3166" s="220">
        <f t="shared" si="1426"/>
        <v>38.341655533204666</v>
      </c>
      <c r="D3166" s="136">
        <f t="shared" si="1414"/>
        <v>6997.15</v>
      </c>
      <c r="E3166" s="137">
        <f t="shared" si="1410"/>
        <v>7036.33</v>
      </c>
      <c r="F3166" s="138">
        <f t="shared" si="1411"/>
        <v>47169</v>
      </c>
      <c r="G3166" s="139">
        <f t="shared" si="1415"/>
        <v>5.5994226220676957E-3</v>
      </c>
      <c r="H3166" s="140">
        <f t="shared" si="1432"/>
        <v>47228</v>
      </c>
      <c r="I3166" s="140">
        <f t="shared" si="1416"/>
        <v>47228</v>
      </c>
      <c r="J3166" s="141">
        <f t="shared" si="1428"/>
        <v>22</v>
      </c>
      <c r="K3166" s="141">
        <f t="shared" si="1412"/>
        <v>15</v>
      </c>
      <c r="L3166" s="8">
        <f t="shared" si="1429"/>
        <v>1.0038143900000001</v>
      </c>
      <c r="M3166" s="142">
        <f t="shared" si="1417"/>
        <v>1.00559942</v>
      </c>
      <c r="N3166" s="142">
        <f t="shared" si="1418"/>
        <v>1.7764459841322826</v>
      </c>
      <c r="O3166" s="135">
        <f t="shared" si="1419"/>
        <v>1.7832220400000001</v>
      </c>
      <c r="P3166" s="135">
        <f t="shared" si="1420"/>
        <v>68.371685189999994</v>
      </c>
      <c r="Q3166" s="190">
        <f t="shared" si="1433"/>
        <v>0</v>
      </c>
      <c r="R3166" s="191">
        <f t="shared" si="1430"/>
        <v>0</v>
      </c>
      <c r="S3166" s="135">
        <f t="shared" si="1421"/>
        <v>0</v>
      </c>
      <c r="T3166" s="145">
        <f t="shared" si="1431"/>
        <v>7.8600000000000003E-2</v>
      </c>
      <c r="U3166" s="143">
        <f t="shared" si="1422"/>
        <v>15</v>
      </c>
      <c r="V3166" s="143">
        <v>252</v>
      </c>
      <c r="W3166" s="142">
        <f t="shared" si="1423"/>
        <v>1.004513961</v>
      </c>
      <c r="X3166" s="135">
        <f t="shared" si="1424"/>
        <v>0.30862711999999998</v>
      </c>
      <c r="Y3166" s="135">
        <f t="shared" si="1425"/>
        <v>0</v>
      </c>
      <c r="Z3166" s="148" t="str">
        <f t="shared" si="1434"/>
        <v>A+J=</v>
      </c>
      <c r="AA3166" s="140">
        <f t="shared" si="1435"/>
        <v>47228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4"/>
      <c r="DX3166" s="1"/>
      <c r="DY3166" s="1"/>
      <c r="DZ3166" s="1"/>
      <c r="EA3166" s="1"/>
      <c r="EB3166" s="1"/>
      <c r="EC3166" s="1"/>
    </row>
    <row r="3167" spans="1:133" ht="15" x14ac:dyDescent="0.2">
      <c r="A3167" s="134">
        <f t="shared" si="1427"/>
        <v>47220</v>
      </c>
      <c r="B3167" s="135">
        <f t="shared" si="1413"/>
        <v>68.718375819999991</v>
      </c>
      <c r="C3167" s="220">
        <f t="shared" si="1426"/>
        <v>38.341655533204666</v>
      </c>
      <c r="D3167" s="136">
        <f t="shared" si="1414"/>
        <v>6997.15</v>
      </c>
      <c r="E3167" s="137">
        <f t="shared" si="1410"/>
        <v>7036.33</v>
      </c>
      <c r="F3167" s="138">
        <f t="shared" si="1411"/>
        <v>47169</v>
      </c>
      <c r="G3167" s="139">
        <f t="shared" si="1415"/>
        <v>5.5994226220676957E-3</v>
      </c>
      <c r="H3167" s="140">
        <f t="shared" si="1432"/>
        <v>47228</v>
      </c>
      <c r="I3167" s="140">
        <f t="shared" si="1416"/>
        <v>47228</v>
      </c>
      <c r="J3167" s="141">
        <f t="shared" si="1428"/>
        <v>22</v>
      </c>
      <c r="K3167" s="141">
        <f t="shared" si="1412"/>
        <v>16</v>
      </c>
      <c r="L3167" s="8">
        <f t="shared" si="1429"/>
        <v>1.0040692</v>
      </c>
      <c r="M3167" s="142">
        <f t="shared" si="1417"/>
        <v>1.00559942</v>
      </c>
      <c r="N3167" s="142">
        <f t="shared" si="1418"/>
        <v>1.7764459841322826</v>
      </c>
      <c r="O3167" s="135">
        <f t="shared" si="1419"/>
        <v>1.78367469</v>
      </c>
      <c r="P3167" s="135">
        <f t="shared" si="1420"/>
        <v>68.389040539999996</v>
      </c>
      <c r="Q3167" s="190">
        <f t="shared" si="1433"/>
        <v>0</v>
      </c>
      <c r="R3167" s="191">
        <f t="shared" si="1430"/>
        <v>0</v>
      </c>
      <c r="S3167" s="135">
        <f t="shared" si="1421"/>
        <v>0</v>
      </c>
      <c r="T3167" s="145">
        <f t="shared" si="1431"/>
        <v>7.8600000000000003E-2</v>
      </c>
      <c r="U3167" s="143">
        <f t="shared" si="1422"/>
        <v>16</v>
      </c>
      <c r="V3167" s="143">
        <v>252</v>
      </c>
      <c r="W3167" s="142">
        <f t="shared" si="1423"/>
        <v>1.0048156150000001</v>
      </c>
      <c r="X3167" s="135">
        <f t="shared" si="1424"/>
        <v>0.32933528000000001</v>
      </c>
      <c r="Y3167" s="135">
        <f t="shared" si="1425"/>
        <v>0</v>
      </c>
      <c r="Z3167" s="148" t="str">
        <f t="shared" si="1434"/>
        <v>A+J=</v>
      </c>
      <c r="AA3167" s="140">
        <f t="shared" si="1435"/>
        <v>47228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4"/>
      <c r="DX3167" s="1"/>
      <c r="DY3167" s="1"/>
      <c r="DZ3167" s="1"/>
      <c r="EA3167" s="1"/>
      <c r="EB3167" s="1"/>
      <c r="EC3167" s="1"/>
    </row>
    <row r="3168" spans="1:133" ht="15" x14ac:dyDescent="0.2">
      <c r="A3168" s="134">
        <f t="shared" si="1427"/>
        <v>47221</v>
      </c>
      <c r="B3168" s="135">
        <f t="shared" si="1413"/>
        <v>68.756460660000002</v>
      </c>
      <c r="C3168" s="220">
        <f t="shared" si="1426"/>
        <v>38.341655533204666</v>
      </c>
      <c r="D3168" s="136">
        <f t="shared" si="1414"/>
        <v>6997.15</v>
      </c>
      <c r="E3168" s="137">
        <f t="shared" si="1410"/>
        <v>7036.33</v>
      </c>
      <c r="F3168" s="138">
        <f t="shared" si="1411"/>
        <v>47169</v>
      </c>
      <c r="G3168" s="139">
        <f t="shared" si="1415"/>
        <v>5.5994226220676957E-3</v>
      </c>
      <c r="H3168" s="140">
        <f t="shared" si="1432"/>
        <v>47228</v>
      </c>
      <c r="I3168" s="140">
        <f t="shared" si="1416"/>
        <v>47228</v>
      </c>
      <c r="J3168" s="141">
        <f t="shared" si="1428"/>
        <v>22</v>
      </c>
      <c r="K3168" s="141">
        <f t="shared" si="1412"/>
        <v>17</v>
      </c>
      <c r="L3168" s="8">
        <f t="shared" si="1429"/>
        <v>1.00432407</v>
      </c>
      <c r="M3168" s="142">
        <f t="shared" si="1417"/>
        <v>1.00559942</v>
      </c>
      <c r="N3168" s="142">
        <f t="shared" si="1418"/>
        <v>1.7764459841322826</v>
      </c>
      <c r="O3168" s="135">
        <f t="shared" si="1419"/>
        <v>1.7841274600000001</v>
      </c>
      <c r="P3168" s="135">
        <f t="shared" si="1420"/>
        <v>68.406400489999996</v>
      </c>
      <c r="Q3168" s="190">
        <f t="shared" si="1433"/>
        <v>0</v>
      </c>
      <c r="R3168" s="191">
        <f t="shared" si="1430"/>
        <v>0</v>
      </c>
      <c r="S3168" s="135">
        <f t="shared" si="1421"/>
        <v>0</v>
      </c>
      <c r="T3168" s="145">
        <f t="shared" si="1431"/>
        <v>7.8600000000000003E-2</v>
      </c>
      <c r="U3168" s="143">
        <f t="shared" si="1422"/>
        <v>17</v>
      </c>
      <c r="V3168" s="143">
        <v>252</v>
      </c>
      <c r="W3168" s="142">
        <f t="shared" si="1423"/>
        <v>1.0051173600000001</v>
      </c>
      <c r="X3168" s="135">
        <f t="shared" si="1424"/>
        <v>0.35006017</v>
      </c>
      <c r="Y3168" s="135">
        <f t="shared" si="1425"/>
        <v>0</v>
      </c>
      <c r="Z3168" s="148" t="str">
        <f t="shared" si="1434"/>
        <v>A+J=</v>
      </c>
      <c r="AA3168" s="140">
        <f t="shared" si="1435"/>
        <v>47228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4"/>
      <c r="DX3168" s="1"/>
      <c r="DY3168" s="1"/>
      <c r="DZ3168" s="1"/>
      <c r="EA3168" s="1"/>
      <c r="EB3168" s="1"/>
      <c r="EC3168" s="1"/>
    </row>
    <row r="3169" spans="1:133" ht="15" x14ac:dyDescent="0.2">
      <c r="A3169" s="134">
        <f t="shared" si="1427"/>
        <v>47222</v>
      </c>
      <c r="B3169" s="135">
        <f t="shared" si="1413"/>
        <v>68.794566450000005</v>
      </c>
      <c r="C3169" s="220">
        <f t="shared" si="1426"/>
        <v>38.341655533204666</v>
      </c>
      <c r="D3169" s="136">
        <f t="shared" si="1414"/>
        <v>6997.15</v>
      </c>
      <c r="E3169" s="137">
        <f t="shared" si="1410"/>
        <v>7036.33</v>
      </c>
      <c r="F3169" s="138">
        <f t="shared" si="1411"/>
        <v>47169</v>
      </c>
      <c r="G3169" s="139">
        <f t="shared" si="1415"/>
        <v>5.5994226220676957E-3</v>
      </c>
      <c r="H3169" s="140">
        <f t="shared" si="1432"/>
        <v>47228</v>
      </c>
      <c r="I3169" s="140">
        <f t="shared" si="1416"/>
        <v>47228</v>
      </c>
      <c r="J3169" s="141">
        <f t="shared" si="1428"/>
        <v>22</v>
      </c>
      <c r="K3169" s="141">
        <f t="shared" si="1412"/>
        <v>18</v>
      </c>
      <c r="L3169" s="8">
        <f t="shared" si="1429"/>
        <v>1.00457901</v>
      </c>
      <c r="M3169" s="142">
        <f t="shared" si="1417"/>
        <v>1.00559942</v>
      </c>
      <c r="N3169" s="142">
        <f t="shared" si="1418"/>
        <v>1.7764459841322826</v>
      </c>
      <c r="O3169" s="135">
        <f t="shared" si="1419"/>
        <v>1.78458034</v>
      </c>
      <c r="P3169" s="135">
        <f t="shared" si="1420"/>
        <v>68.423764660000003</v>
      </c>
      <c r="Q3169" s="190">
        <f t="shared" si="1433"/>
        <v>0</v>
      </c>
      <c r="R3169" s="191">
        <f t="shared" si="1430"/>
        <v>0</v>
      </c>
      <c r="S3169" s="135">
        <f t="shared" si="1421"/>
        <v>0</v>
      </c>
      <c r="T3169" s="145">
        <f t="shared" si="1431"/>
        <v>7.8600000000000003E-2</v>
      </c>
      <c r="U3169" s="143">
        <f t="shared" si="1422"/>
        <v>18</v>
      </c>
      <c r="V3169" s="143">
        <v>252</v>
      </c>
      <c r="W3169" s="142">
        <f t="shared" si="1423"/>
        <v>1.0054191960000001</v>
      </c>
      <c r="X3169" s="135">
        <f t="shared" si="1424"/>
        <v>0.37080179000000002</v>
      </c>
      <c r="Y3169" s="135">
        <f t="shared" si="1425"/>
        <v>0</v>
      </c>
      <c r="Z3169" s="148" t="str">
        <f t="shared" si="1434"/>
        <v>A+J=</v>
      </c>
      <c r="AA3169" s="140">
        <f t="shared" si="1435"/>
        <v>47228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4"/>
      <c r="DX3169" s="1"/>
      <c r="DY3169" s="1"/>
      <c r="DZ3169" s="1"/>
      <c r="EA3169" s="1"/>
      <c r="EB3169" s="1"/>
      <c r="EC3169" s="1"/>
    </row>
    <row r="3170" spans="1:133" ht="15" x14ac:dyDescent="0.2">
      <c r="A3170" s="134">
        <f t="shared" si="1427"/>
        <v>47223</v>
      </c>
      <c r="B3170" s="135">
        <f t="shared" si="1413"/>
        <v>68.794566450000005</v>
      </c>
      <c r="C3170" s="220">
        <f t="shared" si="1426"/>
        <v>38.341655533204666</v>
      </c>
      <c r="D3170" s="136">
        <f t="shared" si="1414"/>
        <v>6997.15</v>
      </c>
      <c r="E3170" s="137">
        <f t="shared" si="1410"/>
        <v>7036.33</v>
      </c>
      <c r="F3170" s="138">
        <f t="shared" si="1411"/>
        <v>47169</v>
      </c>
      <c r="G3170" s="139">
        <f t="shared" si="1415"/>
        <v>5.5994226220676957E-3</v>
      </c>
      <c r="H3170" s="140">
        <f t="shared" si="1432"/>
        <v>47228</v>
      </c>
      <c r="I3170" s="140">
        <f t="shared" si="1416"/>
        <v>47228</v>
      </c>
      <c r="J3170" s="141">
        <f t="shared" si="1428"/>
        <v>22</v>
      </c>
      <c r="K3170" s="141">
        <f t="shared" si="1412"/>
        <v>18</v>
      </c>
      <c r="L3170" s="8">
        <f t="shared" si="1429"/>
        <v>1.00457901</v>
      </c>
      <c r="M3170" s="142">
        <f t="shared" si="1417"/>
        <v>1.00559942</v>
      </c>
      <c r="N3170" s="142">
        <f t="shared" si="1418"/>
        <v>1.7764459841322826</v>
      </c>
      <c r="O3170" s="135">
        <f t="shared" si="1419"/>
        <v>1.78458034</v>
      </c>
      <c r="P3170" s="135">
        <f t="shared" si="1420"/>
        <v>68.423764660000003</v>
      </c>
      <c r="Q3170" s="190">
        <f t="shared" si="1433"/>
        <v>0</v>
      </c>
      <c r="R3170" s="191">
        <f t="shared" si="1430"/>
        <v>0</v>
      </c>
      <c r="S3170" s="135">
        <f t="shared" si="1421"/>
        <v>0</v>
      </c>
      <c r="T3170" s="145">
        <f t="shared" si="1431"/>
        <v>7.8600000000000003E-2</v>
      </c>
      <c r="U3170" s="143">
        <f t="shared" si="1422"/>
        <v>18</v>
      </c>
      <c r="V3170" s="143">
        <v>252</v>
      </c>
      <c r="W3170" s="142">
        <f t="shared" si="1423"/>
        <v>1.0054191960000001</v>
      </c>
      <c r="X3170" s="135">
        <f t="shared" si="1424"/>
        <v>0.37080179000000002</v>
      </c>
      <c r="Y3170" s="135">
        <f t="shared" si="1425"/>
        <v>0</v>
      </c>
      <c r="Z3170" s="148" t="str">
        <f t="shared" si="1434"/>
        <v>A+J=</v>
      </c>
      <c r="AA3170" s="140">
        <f t="shared" si="1435"/>
        <v>47228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4"/>
      <c r="DX3170" s="1"/>
      <c r="DY3170" s="1"/>
      <c r="DZ3170" s="1"/>
      <c r="EA3170" s="1"/>
      <c r="EB3170" s="1"/>
      <c r="EC3170" s="1"/>
    </row>
    <row r="3171" spans="1:133" ht="15" x14ac:dyDescent="0.2">
      <c r="A3171" s="134">
        <f t="shared" si="1427"/>
        <v>47224</v>
      </c>
      <c r="B3171" s="135">
        <f t="shared" si="1413"/>
        <v>68.794566450000005</v>
      </c>
      <c r="C3171" s="220">
        <f t="shared" si="1426"/>
        <v>38.341655533204666</v>
      </c>
      <c r="D3171" s="136">
        <f t="shared" si="1414"/>
        <v>6997.15</v>
      </c>
      <c r="E3171" s="137">
        <f t="shared" si="1410"/>
        <v>7036.33</v>
      </c>
      <c r="F3171" s="138">
        <f t="shared" si="1411"/>
        <v>47169</v>
      </c>
      <c r="G3171" s="139">
        <f t="shared" si="1415"/>
        <v>5.5994226220676957E-3</v>
      </c>
      <c r="H3171" s="140">
        <f t="shared" si="1432"/>
        <v>47228</v>
      </c>
      <c r="I3171" s="140">
        <f t="shared" si="1416"/>
        <v>47228</v>
      </c>
      <c r="J3171" s="141">
        <f t="shared" si="1428"/>
        <v>22</v>
      </c>
      <c r="K3171" s="141">
        <f t="shared" si="1412"/>
        <v>18</v>
      </c>
      <c r="L3171" s="8">
        <f t="shared" si="1429"/>
        <v>1.00457901</v>
      </c>
      <c r="M3171" s="142">
        <f t="shared" si="1417"/>
        <v>1.00559942</v>
      </c>
      <c r="N3171" s="142">
        <f t="shared" si="1418"/>
        <v>1.7764459841322826</v>
      </c>
      <c r="O3171" s="135">
        <f t="shared" si="1419"/>
        <v>1.78458034</v>
      </c>
      <c r="P3171" s="135">
        <f t="shared" si="1420"/>
        <v>68.423764660000003</v>
      </c>
      <c r="Q3171" s="190">
        <f t="shared" si="1433"/>
        <v>0</v>
      </c>
      <c r="R3171" s="191">
        <f t="shared" si="1430"/>
        <v>0</v>
      </c>
      <c r="S3171" s="135">
        <f t="shared" si="1421"/>
        <v>0</v>
      </c>
      <c r="T3171" s="145">
        <f t="shared" si="1431"/>
        <v>7.8600000000000003E-2</v>
      </c>
      <c r="U3171" s="143">
        <f t="shared" si="1422"/>
        <v>18</v>
      </c>
      <c r="V3171" s="143">
        <v>252</v>
      </c>
      <c r="W3171" s="142">
        <f t="shared" si="1423"/>
        <v>1.0054191960000001</v>
      </c>
      <c r="X3171" s="135">
        <f t="shared" si="1424"/>
        <v>0.37080179000000002</v>
      </c>
      <c r="Y3171" s="135">
        <f t="shared" si="1425"/>
        <v>0</v>
      </c>
      <c r="Z3171" s="148" t="str">
        <f t="shared" si="1434"/>
        <v>A+J=</v>
      </c>
      <c r="AA3171" s="140">
        <f t="shared" si="1435"/>
        <v>47228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4"/>
      <c r="DX3171" s="1"/>
      <c r="DY3171" s="1"/>
      <c r="DZ3171" s="1"/>
      <c r="EA3171" s="1"/>
      <c r="EB3171" s="1"/>
      <c r="EC3171" s="1"/>
    </row>
    <row r="3172" spans="1:133" ht="15" x14ac:dyDescent="0.2">
      <c r="A3172" s="134">
        <f t="shared" si="1427"/>
        <v>47225</v>
      </c>
      <c r="B3172" s="135">
        <f t="shared" si="1413"/>
        <v>68.832693890000002</v>
      </c>
      <c r="C3172" s="220">
        <f t="shared" si="1426"/>
        <v>38.341655533204666</v>
      </c>
      <c r="D3172" s="136">
        <f t="shared" si="1414"/>
        <v>6997.15</v>
      </c>
      <c r="E3172" s="137">
        <f t="shared" si="1410"/>
        <v>7036.33</v>
      </c>
      <c r="F3172" s="138">
        <f t="shared" si="1411"/>
        <v>47169</v>
      </c>
      <c r="G3172" s="139">
        <f t="shared" si="1415"/>
        <v>5.5994226220676957E-3</v>
      </c>
      <c r="H3172" s="140">
        <f t="shared" si="1432"/>
        <v>47228</v>
      </c>
      <c r="I3172" s="140">
        <f t="shared" si="1416"/>
        <v>47228</v>
      </c>
      <c r="J3172" s="141">
        <f t="shared" si="1428"/>
        <v>22</v>
      </c>
      <c r="K3172" s="141">
        <f t="shared" si="1412"/>
        <v>19</v>
      </c>
      <c r="L3172" s="8">
        <f t="shared" si="1429"/>
        <v>1.0048340200000001</v>
      </c>
      <c r="M3172" s="142">
        <f t="shared" si="1417"/>
        <v>1.00559942</v>
      </c>
      <c r="N3172" s="142">
        <f t="shared" si="1418"/>
        <v>1.7764459841322826</v>
      </c>
      <c r="O3172" s="135">
        <f t="shared" si="1419"/>
        <v>1.78503335</v>
      </c>
      <c r="P3172" s="135">
        <f t="shared" si="1420"/>
        <v>68.441133820000005</v>
      </c>
      <c r="Q3172" s="190">
        <f t="shared" si="1433"/>
        <v>0</v>
      </c>
      <c r="R3172" s="191">
        <f t="shared" si="1430"/>
        <v>0</v>
      </c>
      <c r="S3172" s="135">
        <f t="shared" si="1421"/>
        <v>0</v>
      </c>
      <c r="T3172" s="145">
        <f t="shared" si="1431"/>
        <v>7.8600000000000003E-2</v>
      </c>
      <c r="U3172" s="143">
        <f t="shared" si="1422"/>
        <v>19</v>
      </c>
      <c r="V3172" s="143">
        <v>252</v>
      </c>
      <c r="W3172" s="142">
        <f t="shared" si="1423"/>
        <v>1.005721122</v>
      </c>
      <c r="X3172" s="135">
        <f t="shared" si="1424"/>
        <v>0.39156006999999998</v>
      </c>
      <c r="Y3172" s="135">
        <f t="shared" si="1425"/>
        <v>0</v>
      </c>
      <c r="Z3172" s="148" t="str">
        <f t="shared" si="1434"/>
        <v>A+J=</v>
      </c>
      <c r="AA3172" s="140">
        <f t="shared" si="1435"/>
        <v>47228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4"/>
      <c r="DX3172" s="1"/>
      <c r="DY3172" s="1"/>
      <c r="DZ3172" s="1"/>
      <c r="EA3172" s="1"/>
      <c r="EB3172" s="1"/>
      <c r="EC3172" s="1"/>
    </row>
    <row r="3173" spans="1:133" ht="15" x14ac:dyDescent="0.2">
      <c r="A3173" s="134">
        <f t="shared" si="1427"/>
        <v>47226</v>
      </c>
      <c r="B3173" s="135">
        <f t="shared" si="1413"/>
        <v>68.87084222</v>
      </c>
      <c r="C3173" s="220">
        <f t="shared" si="1426"/>
        <v>38.341655533204666</v>
      </c>
      <c r="D3173" s="136">
        <f t="shared" si="1414"/>
        <v>6997.15</v>
      </c>
      <c r="E3173" s="137">
        <f t="shared" si="1410"/>
        <v>7036.33</v>
      </c>
      <c r="F3173" s="138">
        <f t="shared" si="1411"/>
        <v>47169</v>
      </c>
      <c r="G3173" s="139">
        <f t="shared" si="1415"/>
        <v>5.5994226220676957E-3</v>
      </c>
      <c r="H3173" s="140">
        <f t="shared" si="1432"/>
        <v>47228</v>
      </c>
      <c r="I3173" s="140">
        <f t="shared" si="1416"/>
        <v>47228</v>
      </c>
      <c r="J3173" s="141">
        <f t="shared" si="1428"/>
        <v>22</v>
      </c>
      <c r="K3173" s="141">
        <f t="shared" si="1412"/>
        <v>20</v>
      </c>
      <c r="L3173" s="8">
        <f t="shared" si="1429"/>
        <v>1.00508909</v>
      </c>
      <c r="M3173" s="142">
        <f t="shared" si="1417"/>
        <v>1.00559942</v>
      </c>
      <c r="N3173" s="142">
        <f t="shared" si="1418"/>
        <v>1.7764459841322826</v>
      </c>
      <c r="O3173" s="135">
        <f t="shared" si="1419"/>
        <v>1.7854864699999999</v>
      </c>
      <c r="P3173" s="135">
        <f t="shared" si="1420"/>
        <v>68.458507190000006</v>
      </c>
      <c r="Q3173" s="190">
        <f t="shared" si="1433"/>
        <v>0</v>
      </c>
      <c r="R3173" s="191">
        <f t="shared" si="1430"/>
        <v>0</v>
      </c>
      <c r="S3173" s="135">
        <f t="shared" si="1421"/>
        <v>0</v>
      </c>
      <c r="T3173" s="145">
        <f t="shared" si="1431"/>
        <v>7.8600000000000003E-2</v>
      </c>
      <c r="U3173" s="143">
        <f t="shared" si="1422"/>
        <v>20</v>
      </c>
      <c r="V3173" s="143">
        <v>252</v>
      </c>
      <c r="W3173" s="142">
        <f t="shared" si="1423"/>
        <v>1.006023138</v>
      </c>
      <c r="X3173" s="135">
        <f t="shared" si="1424"/>
        <v>0.41233502999999999</v>
      </c>
      <c r="Y3173" s="135">
        <f t="shared" si="1425"/>
        <v>0</v>
      </c>
      <c r="Z3173" s="148" t="str">
        <f t="shared" si="1434"/>
        <v>A+J=</v>
      </c>
      <c r="AA3173" s="140">
        <f t="shared" si="1435"/>
        <v>47228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4"/>
      <c r="DX3173" s="1"/>
      <c r="DY3173" s="1"/>
      <c r="DZ3173" s="1"/>
      <c r="EA3173" s="1"/>
      <c r="EB3173" s="1"/>
      <c r="EC3173" s="1"/>
    </row>
    <row r="3174" spans="1:133" ht="15" x14ac:dyDescent="0.2">
      <c r="A3174" s="134">
        <f t="shared" si="1427"/>
        <v>47227</v>
      </c>
      <c r="B3174" s="135">
        <f t="shared" si="1413"/>
        <v>68.909011590000006</v>
      </c>
      <c r="C3174" s="220">
        <f t="shared" si="1426"/>
        <v>38.341655533204666</v>
      </c>
      <c r="D3174" s="136">
        <f t="shared" si="1414"/>
        <v>6997.15</v>
      </c>
      <c r="E3174" s="137">
        <f t="shared" si="1410"/>
        <v>7036.33</v>
      </c>
      <c r="F3174" s="138">
        <f t="shared" si="1411"/>
        <v>47169</v>
      </c>
      <c r="G3174" s="139">
        <f t="shared" si="1415"/>
        <v>5.5994226220676957E-3</v>
      </c>
      <c r="H3174" s="140">
        <f t="shared" si="1432"/>
        <v>47228</v>
      </c>
      <c r="I3174" s="140">
        <f t="shared" si="1416"/>
        <v>47228</v>
      </c>
      <c r="J3174" s="141">
        <f t="shared" si="1428"/>
        <v>22</v>
      </c>
      <c r="K3174" s="141">
        <f t="shared" si="1412"/>
        <v>21</v>
      </c>
      <c r="L3174" s="8">
        <f t="shared" si="1429"/>
        <v>1.00534422</v>
      </c>
      <c r="M3174" s="142">
        <f t="shared" si="1417"/>
        <v>1.00559942</v>
      </c>
      <c r="N3174" s="142">
        <f t="shared" si="1418"/>
        <v>1.7764459841322826</v>
      </c>
      <c r="O3174" s="135">
        <f t="shared" si="1419"/>
        <v>1.7859396999999999</v>
      </c>
      <c r="P3174" s="135">
        <f t="shared" si="1420"/>
        <v>68.475884780000001</v>
      </c>
      <c r="Q3174" s="190">
        <f t="shared" si="1433"/>
        <v>0</v>
      </c>
      <c r="R3174" s="191">
        <f t="shared" si="1430"/>
        <v>0</v>
      </c>
      <c r="S3174" s="135">
        <f t="shared" si="1421"/>
        <v>0</v>
      </c>
      <c r="T3174" s="145">
        <f t="shared" si="1431"/>
        <v>7.8600000000000003E-2</v>
      </c>
      <c r="U3174" s="143">
        <f t="shared" si="1422"/>
        <v>21</v>
      </c>
      <c r="V3174" s="143">
        <v>252</v>
      </c>
      <c r="W3174" s="142">
        <f t="shared" si="1423"/>
        <v>1.0063252460000001</v>
      </c>
      <c r="X3174" s="135">
        <f t="shared" si="1424"/>
        <v>0.43312680999999997</v>
      </c>
      <c r="Y3174" s="135">
        <f t="shared" si="1425"/>
        <v>0</v>
      </c>
      <c r="Z3174" s="148" t="str">
        <f t="shared" si="1434"/>
        <v>A+J=</v>
      </c>
      <c r="AA3174" s="140">
        <f t="shared" si="1435"/>
        <v>47228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4"/>
      <c r="DX3174" s="1"/>
      <c r="DY3174" s="1"/>
      <c r="DZ3174" s="1"/>
      <c r="EA3174" s="1"/>
      <c r="EB3174" s="1"/>
      <c r="EC3174" s="1"/>
    </row>
    <row r="3175" spans="1:133" ht="15" x14ac:dyDescent="0.2">
      <c r="A3175" s="134">
        <f t="shared" si="1427"/>
        <v>47228</v>
      </c>
      <c r="B3175" s="135">
        <f t="shared" si="1413"/>
        <v>68.947202259999997</v>
      </c>
      <c r="C3175" s="220">
        <f t="shared" si="1426"/>
        <v>38.341655533204666</v>
      </c>
      <c r="D3175" s="136">
        <f t="shared" si="1414"/>
        <v>6997.15</v>
      </c>
      <c r="E3175" s="137">
        <f t="shared" si="1410"/>
        <v>7036.33</v>
      </c>
      <c r="F3175" s="138">
        <f t="shared" si="1411"/>
        <v>47169</v>
      </c>
      <c r="G3175" s="139">
        <f t="shared" si="1415"/>
        <v>5.5994226220676957E-3</v>
      </c>
      <c r="H3175" s="140">
        <f t="shared" si="1432"/>
        <v>47259</v>
      </c>
      <c r="I3175" s="140">
        <f t="shared" si="1416"/>
        <v>47228</v>
      </c>
      <c r="J3175" s="141">
        <f t="shared" si="1428"/>
        <v>22</v>
      </c>
      <c r="K3175" s="141">
        <f t="shared" si="1412"/>
        <v>22</v>
      </c>
      <c r="L3175" s="8">
        <f t="shared" si="1429"/>
        <v>1.00559942</v>
      </c>
      <c r="M3175" s="142">
        <f t="shared" si="1417"/>
        <v>1.00559942</v>
      </c>
      <c r="N3175" s="142">
        <f t="shared" si="1418"/>
        <v>1.7764459841322826</v>
      </c>
      <c r="O3175" s="135">
        <f t="shared" si="1419"/>
        <v>1.78639305</v>
      </c>
      <c r="P3175" s="135">
        <f t="shared" si="1420"/>
        <v>68.493266969999993</v>
      </c>
      <c r="Q3175" s="190">
        <f t="shared" si="1433"/>
        <v>104</v>
      </c>
      <c r="R3175" s="191">
        <f t="shared" si="1430"/>
        <v>0.33762810629384721</v>
      </c>
      <c r="S3175" s="135">
        <f t="shared" si="1421"/>
        <v>23.125252020000001</v>
      </c>
      <c r="T3175" s="145">
        <f t="shared" si="1431"/>
        <v>7.8600000000000003E-2</v>
      </c>
      <c r="U3175" s="143">
        <f t="shared" si="1422"/>
        <v>22</v>
      </c>
      <c r="V3175" s="143">
        <v>252</v>
      </c>
      <c r="W3175" s="142">
        <f t="shared" si="1423"/>
        <v>1.006627444</v>
      </c>
      <c r="X3175" s="135">
        <f t="shared" si="1424"/>
        <v>0.45393528999999999</v>
      </c>
      <c r="Y3175" s="135">
        <f t="shared" si="1425"/>
        <v>23.579187310000002</v>
      </c>
      <c r="Z3175" s="148" t="str">
        <f t="shared" si="1434"/>
        <v>A+J=</v>
      </c>
      <c r="AA3175" s="140">
        <f t="shared" si="1435"/>
        <v>47228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4"/>
      <c r="DX3175" s="1"/>
      <c r="DY3175" s="1"/>
      <c r="DZ3175" s="1"/>
      <c r="EA3175" s="1"/>
      <c r="EB3175" s="1"/>
      <c r="EC3175" s="1"/>
    </row>
    <row r="3176" spans="1:133" ht="15" x14ac:dyDescent="0.2">
      <c r="A3176" s="134">
        <f t="shared" si="1427"/>
        <v>47229</v>
      </c>
      <c r="B3176" s="135">
        <f t="shared" si="1413"/>
        <v>45.3943102</v>
      </c>
      <c r="C3176" s="220">
        <f t="shared" si="1426"/>
        <v>25.396434983897223</v>
      </c>
      <c r="D3176" s="136">
        <f t="shared" si="1414"/>
        <v>6997.15</v>
      </c>
      <c r="E3176" s="137">
        <f t="shared" si="1410"/>
        <v>7036.33</v>
      </c>
      <c r="F3176" s="138">
        <f t="shared" si="1411"/>
        <v>47197</v>
      </c>
      <c r="G3176" s="139">
        <f t="shared" si="1415"/>
        <v>5.5994226220676957E-3</v>
      </c>
      <c r="H3176" s="140">
        <f t="shared" si="1432"/>
        <v>47259</v>
      </c>
      <c r="I3176" s="140">
        <f t="shared" si="1416"/>
        <v>47259</v>
      </c>
      <c r="J3176" s="141">
        <f t="shared" si="1428"/>
        <v>20</v>
      </c>
      <c r="K3176" s="141">
        <f t="shared" si="1412"/>
        <v>1</v>
      </c>
      <c r="L3176" s="8">
        <f t="shared" si="1429"/>
        <v>1.0002792199999999</v>
      </c>
      <c r="M3176" s="142">
        <f t="shared" si="1417"/>
        <v>1.00559942</v>
      </c>
      <c r="N3176" s="142">
        <f t="shared" si="1418"/>
        <v>1.7863930513047526</v>
      </c>
      <c r="O3176" s="135">
        <f t="shared" si="1419"/>
        <v>1.78689184</v>
      </c>
      <c r="P3176" s="135">
        <f t="shared" si="1420"/>
        <v>45.38068243</v>
      </c>
      <c r="Q3176" s="190">
        <f t="shared" si="1433"/>
        <v>0</v>
      </c>
      <c r="R3176" s="191">
        <f t="shared" si="1430"/>
        <v>0</v>
      </c>
      <c r="S3176" s="135">
        <f t="shared" si="1421"/>
        <v>0</v>
      </c>
      <c r="T3176" s="145">
        <f t="shared" si="1431"/>
        <v>7.8600000000000003E-2</v>
      </c>
      <c r="U3176" s="143">
        <f t="shared" si="1422"/>
        <v>1</v>
      </c>
      <c r="V3176" s="143">
        <v>252</v>
      </c>
      <c r="W3176" s="142">
        <f t="shared" si="1423"/>
        <v>1.0003002990000001</v>
      </c>
      <c r="X3176" s="135">
        <f t="shared" si="1424"/>
        <v>1.3627770000000001E-2</v>
      </c>
      <c r="Y3176" s="135">
        <f t="shared" si="1425"/>
        <v>0</v>
      </c>
      <c r="Z3176" s="148" t="str">
        <f t="shared" si="1434"/>
        <v>A+J=</v>
      </c>
      <c r="AA3176" s="140">
        <f t="shared" si="1435"/>
        <v>47259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4"/>
      <c r="DX3176" s="1"/>
      <c r="DY3176" s="1"/>
      <c r="DZ3176" s="1"/>
      <c r="EA3176" s="1"/>
      <c r="EB3176" s="1"/>
      <c r="EC3176" s="1"/>
    </row>
    <row r="3177" spans="1:133" ht="15" x14ac:dyDescent="0.2">
      <c r="A3177" s="134">
        <f t="shared" si="1427"/>
        <v>47230</v>
      </c>
      <c r="B3177" s="135">
        <f t="shared" si="1413"/>
        <v>45.3943102</v>
      </c>
      <c r="C3177" s="220">
        <f t="shared" si="1426"/>
        <v>25.396434983897223</v>
      </c>
      <c r="D3177" s="136">
        <f t="shared" si="1414"/>
        <v>6997.15</v>
      </c>
      <c r="E3177" s="137">
        <f t="shared" si="1410"/>
        <v>7036.33</v>
      </c>
      <c r="F3177" s="138">
        <f t="shared" si="1411"/>
        <v>47197</v>
      </c>
      <c r="G3177" s="139">
        <f t="shared" si="1415"/>
        <v>5.5994226220676957E-3</v>
      </c>
      <c r="H3177" s="140">
        <f t="shared" si="1432"/>
        <v>47259</v>
      </c>
      <c r="I3177" s="140">
        <f t="shared" si="1416"/>
        <v>47259</v>
      </c>
      <c r="J3177" s="141">
        <f t="shared" si="1428"/>
        <v>20</v>
      </c>
      <c r="K3177" s="141">
        <f t="shared" si="1412"/>
        <v>1</v>
      </c>
      <c r="L3177" s="8">
        <f t="shared" si="1429"/>
        <v>1.0002792199999999</v>
      </c>
      <c r="M3177" s="142">
        <f t="shared" si="1417"/>
        <v>1.00559942</v>
      </c>
      <c r="N3177" s="142">
        <f t="shared" si="1418"/>
        <v>1.7863930513047526</v>
      </c>
      <c r="O3177" s="135">
        <f t="shared" si="1419"/>
        <v>1.78689184</v>
      </c>
      <c r="P3177" s="135">
        <f t="shared" si="1420"/>
        <v>45.38068243</v>
      </c>
      <c r="Q3177" s="190">
        <f t="shared" si="1433"/>
        <v>0</v>
      </c>
      <c r="R3177" s="191">
        <f t="shared" si="1430"/>
        <v>0</v>
      </c>
      <c r="S3177" s="135">
        <f t="shared" si="1421"/>
        <v>0</v>
      </c>
      <c r="T3177" s="145">
        <f t="shared" si="1431"/>
        <v>7.8600000000000003E-2</v>
      </c>
      <c r="U3177" s="143">
        <f t="shared" si="1422"/>
        <v>1</v>
      </c>
      <c r="V3177" s="143">
        <v>252</v>
      </c>
      <c r="W3177" s="142">
        <f t="shared" si="1423"/>
        <v>1.0003002990000001</v>
      </c>
      <c r="X3177" s="135">
        <f t="shared" si="1424"/>
        <v>1.3627770000000001E-2</v>
      </c>
      <c r="Y3177" s="135">
        <f t="shared" si="1425"/>
        <v>0</v>
      </c>
      <c r="Z3177" s="148" t="str">
        <f t="shared" si="1434"/>
        <v>A+J=</v>
      </c>
      <c r="AA3177" s="140">
        <f t="shared" si="1435"/>
        <v>47259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4"/>
      <c r="DX3177" s="1"/>
      <c r="DY3177" s="1"/>
      <c r="DZ3177" s="1"/>
      <c r="EA3177" s="1"/>
      <c r="EB3177" s="1"/>
      <c r="EC3177" s="1"/>
    </row>
    <row r="3178" spans="1:133" ht="15" x14ac:dyDescent="0.2">
      <c r="A3178" s="134">
        <f t="shared" si="1427"/>
        <v>47231</v>
      </c>
      <c r="B3178" s="135">
        <f t="shared" si="1413"/>
        <v>45.3943102</v>
      </c>
      <c r="C3178" s="220">
        <f t="shared" si="1426"/>
        <v>25.396434983897223</v>
      </c>
      <c r="D3178" s="136">
        <f t="shared" si="1414"/>
        <v>6997.15</v>
      </c>
      <c r="E3178" s="137">
        <f t="shared" ref="E3178:E3241" si="1436">IF($K3178=1,VLOOKUP($A3177,$AO$10:$AS$131,4),E3177)</f>
        <v>7036.33</v>
      </c>
      <c r="F3178" s="138">
        <f t="shared" ref="F3178:F3241" si="1437">IF($K3178=1,VLOOKUP($A3177,$AO$10:$AS$131,5),F3177)</f>
        <v>47197</v>
      </c>
      <c r="G3178" s="139">
        <f t="shared" si="1415"/>
        <v>5.5994226220676957E-3</v>
      </c>
      <c r="H3178" s="140">
        <f t="shared" si="1432"/>
        <v>47259</v>
      </c>
      <c r="I3178" s="140">
        <f t="shared" si="1416"/>
        <v>47259</v>
      </c>
      <c r="J3178" s="141">
        <f t="shared" si="1428"/>
        <v>20</v>
      </c>
      <c r="K3178" s="141">
        <f t="shared" si="1412"/>
        <v>1</v>
      </c>
      <c r="L3178" s="8">
        <f t="shared" si="1429"/>
        <v>1.0002792199999999</v>
      </c>
      <c r="M3178" s="142">
        <f t="shared" si="1417"/>
        <v>1.00559942</v>
      </c>
      <c r="N3178" s="142">
        <f t="shared" si="1418"/>
        <v>1.7863930513047526</v>
      </c>
      <c r="O3178" s="135">
        <f t="shared" si="1419"/>
        <v>1.78689184</v>
      </c>
      <c r="P3178" s="135">
        <f t="shared" si="1420"/>
        <v>45.38068243</v>
      </c>
      <c r="Q3178" s="190">
        <f t="shared" si="1433"/>
        <v>0</v>
      </c>
      <c r="R3178" s="191">
        <f t="shared" si="1430"/>
        <v>0</v>
      </c>
      <c r="S3178" s="135">
        <f t="shared" si="1421"/>
        <v>0</v>
      </c>
      <c r="T3178" s="145">
        <f t="shared" si="1431"/>
        <v>7.8600000000000003E-2</v>
      </c>
      <c r="U3178" s="143">
        <f t="shared" si="1422"/>
        <v>1</v>
      </c>
      <c r="V3178" s="143">
        <v>252</v>
      </c>
      <c r="W3178" s="142">
        <f t="shared" si="1423"/>
        <v>1.0003002990000001</v>
      </c>
      <c r="X3178" s="135">
        <f t="shared" si="1424"/>
        <v>1.3627770000000001E-2</v>
      </c>
      <c r="Y3178" s="135">
        <f t="shared" si="1425"/>
        <v>0</v>
      </c>
      <c r="Z3178" s="148" t="str">
        <f t="shared" si="1434"/>
        <v>A+J=</v>
      </c>
      <c r="AA3178" s="140">
        <f t="shared" si="1435"/>
        <v>47259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4"/>
      <c r="DX3178" s="1"/>
      <c r="DY3178" s="1"/>
      <c r="DZ3178" s="1"/>
      <c r="EA3178" s="1"/>
      <c r="EB3178" s="1"/>
      <c r="EC3178" s="1"/>
    </row>
    <row r="3179" spans="1:133" ht="15" x14ac:dyDescent="0.2">
      <c r="A3179" s="134">
        <f t="shared" si="1427"/>
        <v>47232</v>
      </c>
      <c r="B3179" s="135">
        <f t="shared" si="1413"/>
        <v>45.420621430000004</v>
      </c>
      <c r="C3179" s="220">
        <f t="shared" si="1426"/>
        <v>25.396434983897223</v>
      </c>
      <c r="D3179" s="136">
        <f t="shared" si="1414"/>
        <v>6997.15</v>
      </c>
      <c r="E3179" s="137">
        <f t="shared" si="1436"/>
        <v>7036.33</v>
      </c>
      <c r="F3179" s="138">
        <f t="shared" si="1437"/>
        <v>47197</v>
      </c>
      <c r="G3179" s="139">
        <f t="shared" si="1415"/>
        <v>5.5994226220676957E-3</v>
      </c>
      <c r="H3179" s="140">
        <f t="shared" si="1432"/>
        <v>47259</v>
      </c>
      <c r="I3179" s="140">
        <f t="shared" si="1416"/>
        <v>47259</v>
      </c>
      <c r="J3179" s="141">
        <f t="shared" si="1428"/>
        <v>20</v>
      </c>
      <c r="K3179" s="141">
        <f t="shared" si="1412"/>
        <v>2</v>
      </c>
      <c r="L3179" s="8">
        <f t="shared" si="1429"/>
        <v>1.0005585299999999</v>
      </c>
      <c r="M3179" s="142">
        <f t="shared" si="1417"/>
        <v>1.00559942</v>
      </c>
      <c r="N3179" s="142">
        <f t="shared" si="1418"/>
        <v>1.7863930513047526</v>
      </c>
      <c r="O3179" s="135">
        <f t="shared" si="1419"/>
        <v>1.7873908000000001</v>
      </c>
      <c r="P3179" s="135">
        <f t="shared" si="1420"/>
        <v>45.393354240000001</v>
      </c>
      <c r="Q3179" s="190">
        <f t="shared" si="1433"/>
        <v>0</v>
      </c>
      <c r="R3179" s="191">
        <f t="shared" si="1430"/>
        <v>0</v>
      </c>
      <c r="S3179" s="135">
        <f t="shared" si="1421"/>
        <v>0</v>
      </c>
      <c r="T3179" s="145">
        <f t="shared" si="1431"/>
        <v>7.8600000000000003E-2</v>
      </c>
      <c r="U3179" s="143">
        <f t="shared" si="1422"/>
        <v>2</v>
      </c>
      <c r="V3179" s="143">
        <v>252</v>
      </c>
      <c r="W3179" s="142">
        <f t="shared" si="1423"/>
        <v>1.0006006869999999</v>
      </c>
      <c r="X3179" s="135">
        <f t="shared" si="1424"/>
        <v>2.726719E-2</v>
      </c>
      <c r="Y3179" s="135">
        <f t="shared" si="1425"/>
        <v>0</v>
      </c>
      <c r="Z3179" s="148" t="str">
        <f t="shared" si="1434"/>
        <v>A+J=</v>
      </c>
      <c r="AA3179" s="140">
        <f t="shared" si="1435"/>
        <v>47259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4"/>
      <c r="DX3179" s="1"/>
      <c r="DY3179" s="1"/>
      <c r="DZ3179" s="1"/>
      <c r="EA3179" s="1"/>
      <c r="EB3179" s="1"/>
      <c r="EC3179" s="1"/>
    </row>
    <row r="3180" spans="1:133" ht="15" x14ac:dyDescent="0.2">
      <c r="A3180" s="134">
        <f t="shared" si="1427"/>
        <v>47233</v>
      </c>
      <c r="B3180" s="135">
        <f t="shared" si="1413"/>
        <v>45.446947969999997</v>
      </c>
      <c r="C3180" s="220">
        <f t="shared" si="1426"/>
        <v>25.396434983897223</v>
      </c>
      <c r="D3180" s="136">
        <f t="shared" si="1414"/>
        <v>6997.15</v>
      </c>
      <c r="E3180" s="137">
        <f t="shared" si="1436"/>
        <v>7036.33</v>
      </c>
      <c r="F3180" s="138">
        <f t="shared" si="1437"/>
        <v>47197</v>
      </c>
      <c r="G3180" s="139">
        <f t="shared" si="1415"/>
        <v>5.5994226220676957E-3</v>
      </c>
      <c r="H3180" s="140">
        <f t="shared" si="1432"/>
        <v>47259</v>
      </c>
      <c r="I3180" s="140">
        <f t="shared" si="1416"/>
        <v>47259</v>
      </c>
      <c r="J3180" s="141">
        <f t="shared" si="1428"/>
        <v>20</v>
      </c>
      <c r="K3180" s="141">
        <f t="shared" si="1412"/>
        <v>3</v>
      </c>
      <c r="L3180" s="8">
        <f t="shared" si="1429"/>
        <v>1.0008379199999999</v>
      </c>
      <c r="M3180" s="142">
        <f t="shared" si="1417"/>
        <v>1.00559942</v>
      </c>
      <c r="N3180" s="142">
        <f t="shared" si="1418"/>
        <v>1.7863930513047526</v>
      </c>
      <c r="O3180" s="135">
        <f t="shared" si="1419"/>
        <v>1.7878898999999999</v>
      </c>
      <c r="P3180" s="135">
        <f t="shared" si="1420"/>
        <v>45.406029599999997</v>
      </c>
      <c r="Q3180" s="190">
        <f t="shared" si="1433"/>
        <v>0</v>
      </c>
      <c r="R3180" s="191">
        <f t="shared" si="1430"/>
        <v>0</v>
      </c>
      <c r="S3180" s="135">
        <f t="shared" si="1421"/>
        <v>0</v>
      </c>
      <c r="T3180" s="145">
        <f t="shared" si="1431"/>
        <v>7.8600000000000003E-2</v>
      </c>
      <c r="U3180" s="143">
        <f t="shared" si="1422"/>
        <v>3</v>
      </c>
      <c r="V3180" s="143">
        <v>252</v>
      </c>
      <c r="W3180" s="142">
        <f t="shared" si="1423"/>
        <v>1.000901166</v>
      </c>
      <c r="X3180" s="135">
        <f t="shared" si="1424"/>
        <v>4.0918370000000003E-2</v>
      </c>
      <c r="Y3180" s="135">
        <f t="shared" si="1425"/>
        <v>0</v>
      </c>
      <c r="Z3180" s="148" t="str">
        <f t="shared" si="1434"/>
        <v>A+J=</v>
      </c>
      <c r="AA3180" s="140">
        <f t="shared" si="1435"/>
        <v>47259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4"/>
      <c r="DX3180" s="1"/>
      <c r="DY3180" s="1"/>
      <c r="DZ3180" s="1"/>
      <c r="EA3180" s="1"/>
      <c r="EB3180" s="1"/>
      <c r="EC3180" s="1"/>
    </row>
    <row r="3181" spans="1:133" ht="15" x14ac:dyDescent="0.2">
      <c r="A3181" s="134">
        <f t="shared" si="1427"/>
        <v>47234</v>
      </c>
      <c r="B3181" s="135">
        <f t="shared" si="1413"/>
        <v>45.473289550000004</v>
      </c>
      <c r="C3181" s="220">
        <f t="shared" si="1426"/>
        <v>25.396434983897223</v>
      </c>
      <c r="D3181" s="136">
        <f t="shared" si="1414"/>
        <v>6997.15</v>
      </c>
      <c r="E3181" s="137">
        <f t="shared" si="1436"/>
        <v>7036.33</v>
      </c>
      <c r="F3181" s="138">
        <f t="shared" si="1437"/>
        <v>47197</v>
      </c>
      <c r="G3181" s="139">
        <f t="shared" si="1415"/>
        <v>5.5994226220676957E-3</v>
      </c>
      <c r="H3181" s="140">
        <f t="shared" si="1432"/>
        <v>47259</v>
      </c>
      <c r="I3181" s="140">
        <f t="shared" si="1416"/>
        <v>47259</v>
      </c>
      <c r="J3181" s="141">
        <f t="shared" si="1428"/>
        <v>20</v>
      </c>
      <c r="K3181" s="141">
        <f t="shared" si="1412"/>
        <v>4</v>
      </c>
      <c r="L3181" s="8">
        <f t="shared" si="1429"/>
        <v>1.0011173799999999</v>
      </c>
      <c r="M3181" s="142">
        <f t="shared" si="1417"/>
        <v>1.00559942</v>
      </c>
      <c r="N3181" s="142">
        <f t="shared" si="1418"/>
        <v>1.7863930513047526</v>
      </c>
      <c r="O3181" s="135">
        <f t="shared" si="1419"/>
        <v>1.7883891300000001</v>
      </c>
      <c r="P3181" s="135">
        <f t="shared" si="1420"/>
        <v>45.418708260000002</v>
      </c>
      <c r="Q3181" s="190">
        <f t="shared" si="1433"/>
        <v>0</v>
      </c>
      <c r="R3181" s="191">
        <f t="shared" si="1430"/>
        <v>0</v>
      </c>
      <c r="S3181" s="135">
        <f t="shared" si="1421"/>
        <v>0</v>
      </c>
      <c r="T3181" s="145">
        <f t="shared" si="1431"/>
        <v>7.8600000000000003E-2</v>
      </c>
      <c r="U3181" s="143">
        <f t="shared" si="1422"/>
        <v>4</v>
      </c>
      <c r="V3181" s="143">
        <v>252</v>
      </c>
      <c r="W3181" s="142">
        <f t="shared" si="1423"/>
        <v>1.0012017360000001</v>
      </c>
      <c r="X3181" s="135">
        <f t="shared" si="1424"/>
        <v>5.4581289999999998E-2</v>
      </c>
      <c r="Y3181" s="135">
        <f t="shared" si="1425"/>
        <v>0</v>
      </c>
      <c r="Z3181" s="148" t="str">
        <f t="shared" si="1434"/>
        <v>A+J=</v>
      </c>
      <c r="AA3181" s="140">
        <f t="shared" si="1435"/>
        <v>47259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4"/>
      <c r="DX3181" s="1"/>
      <c r="DY3181" s="1"/>
      <c r="DZ3181" s="1"/>
      <c r="EA3181" s="1"/>
      <c r="EB3181" s="1"/>
      <c r="EC3181" s="1"/>
    </row>
    <row r="3182" spans="1:133" ht="15" x14ac:dyDescent="0.2">
      <c r="A3182" s="134">
        <f t="shared" si="1427"/>
        <v>47235</v>
      </c>
      <c r="B3182" s="135">
        <f t="shared" si="1413"/>
        <v>45.49964611</v>
      </c>
      <c r="C3182" s="220">
        <f t="shared" si="1426"/>
        <v>25.396434983897223</v>
      </c>
      <c r="D3182" s="136">
        <f t="shared" si="1414"/>
        <v>6997.15</v>
      </c>
      <c r="E3182" s="137">
        <f t="shared" si="1436"/>
        <v>7036.33</v>
      </c>
      <c r="F3182" s="138">
        <f t="shared" si="1437"/>
        <v>47197</v>
      </c>
      <c r="G3182" s="139">
        <f t="shared" si="1415"/>
        <v>5.5994226220676957E-3</v>
      </c>
      <c r="H3182" s="140">
        <f t="shared" si="1432"/>
        <v>47259</v>
      </c>
      <c r="I3182" s="140">
        <f t="shared" si="1416"/>
        <v>47259</v>
      </c>
      <c r="J3182" s="141">
        <f t="shared" si="1428"/>
        <v>20</v>
      </c>
      <c r="K3182" s="141">
        <f t="shared" ref="K3182:K3245" si="1438">(J3182-(NETWORKDAYS(A3182,I3182,AD$148:AD$502)-1))</f>
        <v>5</v>
      </c>
      <c r="L3182" s="8">
        <f t="shared" si="1429"/>
        <v>1.0013969199999999</v>
      </c>
      <c r="M3182" s="142">
        <f t="shared" si="1417"/>
        <v>1.00559942</v>
      </c>
      <c r="N3182" s="142">
        <f t="shared" si="1418"/>
        <v>1.7863930513047526</v>
      </c>
      <c r="O3182" s="135">
        <f t="shared" si="1419"/>
        <v>1.7888884899999999</v>
      </c>
      <c r="P3182" s="135">
        <f t="shared" si="1420"/>
        <v>45.431390219999997</v>
      </c>
      <c r="Q3182" s="190">
        <f t="shared" si="1433"/>
        <v>0</v>
      </c>
      <c r="R3182" s="191">
        <f t="shared" si="1430"/>
        <v>0</v>
      </c>
      <c r="S3182" s="135">
        <f t="shared" si="1421"/>
        <v>0</v>
      </c>
      <c r="T3182" s="145">
        <f t="shared" si="1431"/>
        <v>7.8600000000000003E-2</v>
      </c>
      <c r="U3182" s="143">
        <f t="shared" si="1422"/>
        <v>5</v>
      </c>
      <c r="V3182" s="143">
        <v>252</v>
      </c>
      <c r="W3182" s="142">
        <f t="shared" si="1423"/>
        <v>1.0015023949999999</v>
      </c>
      <c r="X3182" s="135">
        <f t="shared" si="1424"/>
        <v>6.825589E-2</v>
      </c>
      <c r="Y3182" s="135">
        <f t="shared" si="1425"/>
        <v>0</v>
      </c>
      <c r="Z3182" s="148" t="str">
        <f t="shared" si="1434"/>
        <v>A+J=</v>
      </c>
      <c r="AA3182" s="140">
        <f t="shared" si="1435"/>
        <v>47259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4"/>
      <c r="DX3182" s="1"/>
      <c r="DY3182" s="1"/>
      <c r="DZ3182" s="1"/>
      <c r="EA3182" s="1"/>
      <c r="EB3182" s="1"/>
      <c r="EC3182" s="1"/>
    </row>
    <row r="3183" spans="1:133" ht="15" x14ac:dyDescent="0.2">
      <c r="A3183" s="134">
        <f t="shared" si="1427"/>
        <v>47236</v>
      </c>
      <c r="B3183" s="135">
        <f t="shared" si="1413"/>
        <v>45.526018499999999</v>
      </c>
      <c r="C3183" s="220">
        <f t="shared" si="1426"/>
        <v>25.396434983897223</v>
      </c>
      <c r="D3183" s="136">
        <f t="shared" si="1414"/>
        <v>6997.15</v>
      </c>
      <c r="E3183" s="137">
        <f t="shared" si="1436"/>
        <v>7036.33</v>
      </c>
      <c r="F3183" s="138">
        <f t="shared" si="1437"/>
        <v>47197</v>
      </c>
      <c r="G3183" s="139">
        <f t="shared" si="1415"/>
        <v>5.5994226220676957E-3</v>
      </c>
      <c r="H3183" s="140">
        <f t="shared" si="1432"/>
        <v>47259</v>
      </c>
      <c r="I3183" s="140">
        <f t="shared" si="1416"/>
        <v>47259</v>
      </c>
      <c r="J3183" s="141">
        <f t="shared" si="1428"/>
        <v>20</v>
      </c>
      <c r="K3183" s="141">
        <f t="shared" si="1438"/>
        <v>6</v>
      </c>
      <c r="L3183" s="8">
        <f t="shared" si="1429"/>
        <v>1.0016765400000001</v>
      </c>
      <c r="M3183" s="142">
        <f t="shared" si="1417"/>
        <v>1.00559942</v>
      </c>
      <c r="N3183" s="142">
        <f t="shared" si="1418"/>
        <v>1.7863930513047526</v>
      </c>
      <c r="O3183" s="135">
        <f t="shared" si="1419"/>
        <v>1.7893880099999999</v>
      </c>
      <c r="P3183" s="135">
        <f t="shared" si="1420"/>
        <v>45.444076250000002</v>
      </c>
      <c r="Q3183" s="190">
        <f t="shared" si="1433"/>
        <v>0</v>
      </c>
      <c r="R3183" s="191">
        <f t="shared" si="1430"/>
        <v>0</v>
      </c>
      <c r="S3183" s="135">
        <f t="shared" si="1421"/>
        <v>0</v>
      </c>
      <c r="T3183" s="145">
        <f t="shared" si="1431"/>
        <v>7.8600000000000003E-2</v>
      </c>
      <c r="U3183" s="143">
        <f t="shared" si="1422"/>
        <v>6</v>
      </c>
      <c r="V3183" s="143">
        <v>252</v>
      </c>
      <c r="W3183" s="142">
        <f t="shared" si="1423"/>
        <v>1.001803145</v>
      </c>
      <c r="X3183" s="135">
        <f t="shared" si="1424"/>
        <v>8.1942249999999994E-2</v>
      </c>
      <c r="Y3183" s="135">
        <f t="shared" si="1425"/>
        <v>0</v>
      </c>
      <c r="Z3183" s="148" t="str">
        <f t="shared" si="1434"/>
        <v>A+J=</v>
      </c>
      <c r="AA3183" s="140">
        <f t="shared" si="1435"/>
        <v>47259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4"/>
      <c r="DX3183" s="1"/>
      <c r="DY3183" s="1"/>
      <c r="DZ3183" s="1"/>
      <c r="EA3183" s="1"/>
      <c r="EB3183" s="1"/>
      <c r="EC3183" s="1"/>
    </row>
    <row r="3184" spans="1:133" ht="15" x14ac:dyDescent="0.2">
      <c r="A3184" s="134">
        <f t="shared" si="1427"/>
        <v>47237</v>
      </c>
      <c r="B3184" s="135">
        <f t="shared" si="1413"/>
        <v>45.526018499999999</v>
      </c>
      <c r="C3184" s="220">
        <f t="shared" si="1426"/>
        <v>25.396434983897223</v>
      </c>
      <c r="D3184" s="136">
        <f t="shared" si="1414"/>
        <v>6997.15</v>
      </c>
      <c r="E3184" s="137">
        <f t="shared" si="1436"/>
        <v>7036.33</v>
      </c>
      <c r="F3184" s="138">
        <f t="shared" si="1437"/>
        <v>47197</v>
      </c>
      <c r="G3184" s="139">
        <f t="shared" si="1415"/>
        <v>5.5994226220676957E-3</v>
      </c>
      <c r="H3184" s="140">
        <f t="shared" si="1432"/>
        <v>47259</v>
      </c>
      <c r="I3184" s="140">
        <f t="shared" si="1416"/>
        <v>47259</v>
      </c>
      <c r="J3184" s="141">
        <f t="shared" si="1428"/>
        <v>20</v>
      </c>
      <c r="K3184" s="141">
        <f t="shared" si="1438"/>
        <v>6</v>
      </c>
      <c r="L3184" s="8">
        <f t="shared" si="1429"/>
        <v>1.0016765400000001</v>
      </c>
      <c r="M3184" s="142">
        <f t="shared" si="1417"/>
        <v>1.00559942</v>
      </c>
      <c r="N3184" s="142">
        <f t="shared" si="1418"/>
        <v>1.7863930513047526</v>
      </c>
      <c r="O3184" s="135">
        <f t="shared" si="1419"/>
        <v>1.7893880099999999</v>
      </c>
      <c r="P3184" s="135">
        <f t="shared" si="1420"/>
        <v>45.444076250000002</v>
      </c>
      <c r="Q3184" s="190">
        <f t="shared" si="1433"/>
        <v>0</v>
      </c>
      <c r="R3184" s="191">
        <f t="shared" si="1430"/>
        <v>0</v>
      </c>
      <c r="S3184" s="135">
        <f t="shared" si="1421"/>
        <v>0</v>
      </c>
      <c r="T3184" s="145">
        <f t="shared" si="1431"/>
        <v>7.8600000000000003E-2</v>
      </c>
      <c r="U3184" s="143">
        <f t="shared" si="1422"/>
        <v>6</v>
      </c>
      <c r="V3184" s="143">
        <v>252</v>
      </c>
      <c r="W3184" s="142">
        <f t="shared" si="1423"/>
        <v>1.001803145</v>
      </c>
      <c r="X3184" s="135">
        <f t="shared" si="1424"/>
        <v>8.1942249999999994E-2</v>
      </c>
      <c r="Y3184" s="135">
        <f t="shared" si="1425"/>
        <v>0</v>
      </c>
      <c r="Z3184" s="148" t="str">
        <f t="shared" si="1434"/>
        <v>A+J=</v>
      </c>
      <c r="AA3184" s="140">
        <f t="shared" si="1435"/>
        <v>47259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4"/>
      <c r="DX3184" s="1"/>
      <c r="DY3184" s="1"/>
      <c r="DZ3184" s="1"/>
      <c r="EA3184" s="1"/>
      <c r="EB3184" s="1"/>
      <c r="EC3184" s="1"/>
    </row>
    <row r="3185" spans="1:133" ht="15" x14ac:dyDescent="0.2">
      <c r="A3185" s="134">
        <f t="shared" si="1427"/>
        <v>47238</v>
      </c>
      <c r="B3185" s="135">
        <f t="shared" si="1413"/>
        <v>45.526018499999999</v>
      </c>
      <c r="C3185" s="220">
        <f t="shared" si="1426"/>
        <v>25.396434983897223</v>
      </c>
      <c r="D3185" s="136">
        <f t="shared" si="1414"/>
        <v>6997.15</v>
      </c>
      <c r="E3185" s="137">
        <f t="shared" si="1436"/>
        <v>7036.33</v>
      </c>
      <c r="F3185" s="138">
        <f t="shared" si="1437"/>
        <v>47197</v>
      </c>
      <c r="G3185" s="139">
        <f t="shared" si="1415"/>
        <v>5.5994226220676957E-3</v>
      </c>
      <c r="H3185" s="140">
        <f t="shared" si="1432"/>
        <v>47259</v>
      </c>
      <c r="I3185" s="140">
        <f t="shared" si="1416"/>
        <v>47259</v>
      </c>
      <c r="J3185" s="141">
        <f t="shared" si="1428"/>
        <v>20</v>
      </c>
      <c r="K3185" s="141">
        <f t="shared" si="1438"/>
        <v>6</v>
      </c>
      <c r="L3185" s="8">
        <f t="shared" si="1429"/>
        <v>1.0016765400000001</v>
      </c>
      <c r="M3185" s="142">
        <f t="shared" si="1417"/>
        <v>1.00559942</v>
      </c>
      <c r="N3185" s="142">
        <f t="shared" si="1418"/>
        <v>1.7863930513047526</v>
      </c>
      <c r="O3185" s="135">
        <f t="shared" si="1419"/>
        <v>1.7893880099999999</v>
      </c>
      <c r="P3185" s="135">
        <f t="shared" si="1420"/>
        <v>45.444076250000002</v>
      </c>
      <c r="Q3185" s="190">
        <f t="shared" si="1433"/>
        <v>0</v>
      </c>
      <c r="R3185" s="191">
        <f t="shared" si="1430"/>
        <v>0</v>
      </c>
      <c r="S3185" s="135">
        <f t="shared" si="1421"/>
        <v>0</v>
      </c>
      <c r="T3185" s="145">
        <f t="shared" si="1431"/>
        <v>7.8600000000000003E-2</v>
      </c>
      <c r="U3185" s="143">
        <f t="shared" si="1422"/>
        <v>6</v>
      </c>
      <c r="V3185" s="143">
        <v>252</v>
      </c>
      <c r="W3185" s="142">
        <f t="shared" si="1423"/>
        <v>1.001803145</v>
      </c>
      <c r="X3185" s="135">
        <f t="shared" si="1424"/>
        <v>8.1942249999999994E-2</v>
      </c>
      <c r="Y3185" s="135">
        <f t="shared" si="1425"/>
        <v>0</v>
      </c>
      <c r="Z3185" s="148" t="str">
        <f t="shared" si="1434"/>
        <v>A+J=</v>
      </c>
      <c r="AA3185" s="140">
        <f t="shared" si="1435"/>
        <v>47259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4"/>
      <c r="DX3185" s="1"/>
      <c r="DY3185" s="1"/>
      <c r="DZ3185" s="1"/>
      <c r="EA3185" s="1"/>
      <c r="EB3185" s="1"/>
      <c r="EC3185" s="1"/>
    </row>
    <row r="3186" spans="1:133" ht="15" x14ac:dyDescent="0.2">
      <c r="A3186" s="134">
        <f t="shared" si="1427"/>
        <v>47239</v>
      </c>
      <c r="B3186" s="135">
        <f t="shared" si="1413"/>
        <v>45.552405929999999</v>
      </c>
      <c r="C3186" s="220">
        <f t="shared" si="1426"/>
        <v>25.396434983897223</v>
      </c>
      <c r="D3186" s="136">
        <f t="shared" si="1414"/>
        <v>6997.15</v>
      </c>
      <c r="E3186" s="137">
        <f t="shared" si="1436"/>
        <v>7036.33</v>
      </c>
      <c r="F3186" s="138">
        <f t="shared" si="1437"/>
        <v>47197</v>
      </c>
      <c r="G3186" s="139">
        <f t="shared" si="1415"/>
        <v>5.5994226220676957E-3</v>
      </c>
      <c r="H3186" s="140">
        <f t="shared" si="1432"/>
        <v>47259</v>
      </c>
      <c r="I3186" s="140">
        <f t="shared" si="1416"/>
        <v>47259</v>
      </c>
      <c r="J3186" s="141">
        <f t="shared" si="1428"/>
        <v>20</v>
      </c>
      <c r="K3186" s="141">
        <f t="shared" si="1438"/>
        <v>7</v>
      </c>
      <c r="L3186" s="8">
        <f t="shared" si="1429"/>
        <v>1.0019562399999999</v>
      </c>
      <c r="M3186" s="142">
        <f t="shared" si="1417"/>
        <v>1.00559942</v>
      </c>
      <c r="N3186" s="142">
        <f t="shared" si="1418"/>
        <v>1.7863930513047526</v>
      </c>
      <c r="O3186" s="135">
        <f t="shared" si="1419"/>
        <v>1.78988766</v>
      </c>
      <c r="P3186" s="135">
        <f t="shared" si="1420"/>
        <v>45.456765580000003</v>
      </c>
      <c r="Q3186" s="190">
        <f t="shared" si="1433"/>
        <v>0</v>
      </c>
      <c r="R3186" s="191">
        <f t="shared" si="1430"/>
        <v>0</v>
      </c>
      <c r="S3186" s="135">
        <f t="shared" si="1421"/>
        <v>0</v>
      </c>
      <c r="T3186" s="145">
        <f t="shared" si="1431"/>
        <v>7.8600000000000003E-2</v>
      </c>
      <c r="U3186" s="143">
        <f t="shared" si="1422"/>
        <v>7</v>
      </c>
      <c r="V3186" s="143">
        <v>252</v>
      </c>
      <c r="W3186" s="142">
        <f t="shared" si="1423"/>
        <v>1.002103985</v>
      </c>
      <c r="X3186" s="135">
        <f t="shared" si="1424"/>
        <v>9.5640349999999999E-2</v>
      </c>
      <c r="Y3186" s="135">
        <f t="shared" si="1425"/>
        <v>0</v>
      </c>
      <c r="Z3186" s="148" t="str">
        <f t="shared" si="1434"/>
        <v>A+J=</v>
      </c>
      <c r="AA3186" s="140">
        <f t="shared" si="1435"/>
        <v>47259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4"/>
      <c r="DX3186" s="1"/>
      <c r="DY3186" s="1"/>
      <c r="DZ3186" s="1"/>
      <c r="EA3186" s="1"/>
      <c r="EB3186" s="1"/>
      <c r="EC3186" s="1"/>
    </row>
    <row r="3187" spans="1:133" ht="15" x14ac:dyDescent="0.2">
      <c r="A3187" s="134">
        <f t="shared" si="1427"/>
        <v>47240</v>
      </c>
      <c r="B3187" s="135">
        <f t="shared" si="1413"/>
        <v>45.552405929999999</v>
      </c>
      <c r="C3187" s="220">
        <f t="shared" si="1426"/>
        <v>25.396434983897223</v>
      </c>
      <c r="D3187" s="136">
        <f t="shared" si="1414"/>
        <v>6997.15</v>
      </c>
      <c r="E3187" s="137">
        <f t="shared" si="1436"/>
        <v>7036.33</v>
      </c>
      <c r="F3187" s="138">
        <f t="shared" si="1437"/>
        <v>47197</v>
      </c>
      <c r="G3187" s="139">
        <f t="shared" si="1415"/>
        <v>5.5994226220676957E-3</v>
      </c>
      <c r="H3187" s="140">
        <f t="shared" si="1432"/>
        <v>47259</v>
      </c>
      <c r="I3187" s="140">
        <f t="shared" si="1416"/>
        <v>47259</v>
      </c>
      <c r="J3187" s="141">
        <f t="shared" si="1428"/>
        <v>20</v>
      </c>
      <c r="K3187" s="141">
        <f t="shared" si="1438"/>
        <v>7</v>
      </c>
      <c r="L3187" s="8">
        <f t="shared" si="1429"/>
        <v>1.0019562399999999</v>
      </c>
      <c r="M3187" s="142">
        <f t="shared" si="1417"/>
        <v>1.00559942</v>
      </c>
      <c r="N3187" s="142">
        <f t="shared" si="1418"/>
        <v>1.7863930513047526</v>
      </c>
      <c r="O3187" s="135">
        <f t="shared" si="1419"/>
        <v>1.78988766</v>
      </c>
      <c r="P3187" s="135">
        <f t="shared" si="1420"/>
        <v>45.456765580000003</v>
      </c>
      <c r="Q3187" s="190">
        <f t="shared" si="1433"/>
        <v>0</v>
      </c>
      <c r="R3187" s="191">
        <f t="shared" si="1430"/>
        <v>0</v>
      </c>
      <c r="S3187" s="135">
        <f t="shared" si="1421"/>
        <v>0</v>
      </c>
      <c r="T3187" s="145">
        <f t="shared" si="1431"/>
        <v>7.8600000000000003E-2</v>
      </c>
      <c r="U3187" s="143">
        <f t="shared" si="1422"/>
        <v>7</v>
      </c>
      <c r="V3187" s="143">
        <v>252</v>
      </c>
      <c r="W3187" s="142">
        <f t="shared" si="1423"/>
        <v>1.002103985</v>
      </c>
      <c r="X3187" s="135">
        <f t="shared" si="1424"/>
        <v>9.5640349999999999E-2</v>
      </c>
      <c r="Y3187" s="135">
        <f t="shared" si="1425"/>
        <v>0</v>
      </c>
      <c r="Z3187" s="148" t="str">
        <f t="shared" si="1434"/>
        <v>A+J=</v>
      </c>
      <c r="AA3187" s="140">
        <f t="shared" si="1435"/>
        <v>47259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4"/>
      <c r="DX3187" s="1"/>
      <c r="DY3187" s="1"/>
      <c r="DZ3187" s="1"/>
      <c r="EA3187" s="1"/>
      <c r="EB3187" s="1"/>
      <c r="EC3187" s="1"/>
    </row>
    <row r="3188" spans="1:133" ht="15" x14ac:dyDescent="0.2">
      <c r="A3188" s="134">
        <f t="shared" si="1427"/>
        <v>47241</v>
      </c>
      <c r="B3188" s="135">
        <f t="shared" si="1413"/>
        <v>45.578808430000002</v>
      </c>
      <c r="C3188" s="220">
        <f t="shared" si="1426"/>
        <v>25.396434983897223</v>
      </c>
      <c r="D3188" s="136">
        <f t="shared" si="1414"/>
        <v>6997.15</v>
      </c>
      <c r="E3188" s="137">
        <f t="shared" si="1436"/>
        <v>7036.33</v>
      </c>
      <c r="F3188" s="138">
        <f t="shared" si="1437"/>
        <v>47197</v>
      </c>
      <c r="G3188" s="139">
        <f t="shared" si="1415"/>
        <v>5.5994226220676957E-3</v>
      </c>
      <c r="H3188" s="140">
        <f t="shared" si="1432"/>
        <v>47259</v>
      </c>
      <c r="I3188" s="140">
        <f t="shared" si="1416"/>
        <v>47259</v>
      </c>
      <c r="J3188" s="141">
        <f t="shared" si="1428"/>
        <v>20</v>
      </c>
      <c r="K3188" s="141">
        <f t="shared" si="1438"/>
        <v>8</v>
      </c>
      <c r="L3188" s="8">
        <f t="shared" si="1429"/>
        <v>1.0022360100000001</v>
      </c>
      <c r="M3188" s="142">
        <f t="shared" si="1417"/>
        <v>1.00559942</v>
      </c>
      <c r="N3188" s="142">
        <f t="shared" si="1418"/>
        <v>1.7863930513047526</v>
      </c>
      <c r="O3188" s="135">
        <f t="shared" si="1419"/>
        <v>1.7903874399999999</v>
      </c>
      <c r="P3188" s="135">
        <f t="shared" si="1420"/>
        <v>45.469458209999999</v>
      </c>
      <c r="Q3188" s="190">
        <f t="shared" si="1433"/>
        <v>0</v>
      </c>
      <c r="R3188" s="191">
        <f t="shared" si="1430"/>
        <v>0</v>
      </c>
      <c r="S3188" s="135">
        <f t="shared" si="1421"/>
        <v>0</v>
      </c>
      <c r="T3188" s="145">
        <f t="shared" si="1431"/>
        <v>7.8600000000000003E-2</v>
      </c>
      <c r="U3188" s="143">
        <f t="shared" si="1422"/>
        <v>8</v>
      </c>
      <c r="V3188" s="143">
        <v>252</v>
      </c>
      <c r="W3188" s="142">
        <f t="shared" si="1423"/>
        <v>1.0024049159999999</v>
      </c>
      <c r="X3188" s="135">
        <f t="shared" si="1424"/>
        <v>0.10935022</v>
      </c>
      <c r="Y3188" s="135">
        <f t="shared" si="1425"/>
        <v>0</v>
      </c>
      <c r="Z3188" s="148" t="str">
        <f t="shared" si="1434"/>
        <v>A+J=</v>
      </c>
      <c r="AA3188" s="140">
        <f t="shared" si="1435"/>
        <v>47259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4"/>
      <c r="DX3188" s="1"/>
      <c r="DY3188" s="1"/>
      <c r="DZ3188" s="1"/>
      <c r="EA3188" s="1"/>
      <c r="EB3188" s="1"/>
      <c r="EC3188" s="1"/>
    </row>
    <row r="3189" spans="1:133" ht="15" x14ac:dyDescent="0.2">
      <c r="A3189" s="134">
        <f t="shared" si="1427"/>
        <v>47242</v>
      </c>
      <c r="B3189" s="135">
        <f t="shared" si="1413"/>
        <v>45.605226739999999</v>
      </c>
      <c r="C3189" s="220">
        <f t="shared" si="1426"/>
        <v>25.396434983897223</v>
      </c>
      <c r="D3189" s="136">
        <f t="shared" si="1414"/>
        <v>6997.15</v>
      </c>
      <c r="E3189" s="137">
        <f t="shared" si="1436"/>
        <v>7036.33</v>
      </c>
      <c r="F3189" s="138">
        <f t="shared" si="1437"/>
        <v>47197</v>
      </c>
      <c r="G3189" s="139">
        <f t="shared" si="1415"/>
        <v>5.5994226220676957E-3</v>
      </c>
      <c r="H3189" s="140">
        <f t="shared" si="1432"/>
        <v>47259</v>
      </c>
      <c r="I3189" s="140">
        <f t="shared" si="1416"/>
        <v>47259</v>
      </c>
      <c r="J3189" s="141">
        <f t="shared" si="1428"/>
        <v>20</v>
      </c>
      <c r="K3189" s="141">
        <f t="shared" si="1438"/>
        <v>9</v>
      </c>
      <c r="L3189" s="8">
        <f t="shared" si="1429"/>
        <v>1.0025158700000001</v>
      </c>
      <c r="M3189" s="142">
        <f t="shared" si="1417"/>
        <v>1.00559942</v>
      </c>
      <c r="N3189" s="142">
        <f t="shared" si="1418"/>
        <v>1.7863930513047526</v>
      </c>
      <c r="O3189" s="135">
        <f t="shared" si="1419"/>
        <v>1.79088738</v>
      </c>
      <c r="P3189" s="135">
        <f t="shared" si="1420"/>
        <v>45.482154899999998</v>
      </c>
      <c r="Q3189" s="190">
        <f t="shared" si="1433"/>
        <v>0</v>
      </c>
      <c r="R3189" s="191">
        <f t="shared" si="1430"/>
        <v>0</v>
      </c>
      <c r="S3189" s="135">
        <f t="shared" si="1421"/>
        <v>0</v>
      </c>
      <c r="T3189" s="145">
        <f t="shared" si="1431"/>
        <v>7.8600000000000003E-2</v>
      </c>
      <c r="U3189" s="143">
        <f t="shared" si="1422"/>
        <v>9</v>
      </c>
      <c r="V3189" s="143">
        <v>252</v>
      </c>
      <c r="W3189" s="142">
        <f t="shared" si="1423"/>
        <v>1.002705937</v>
      </c>
      <c r="X3189" s="135">
        <f t="shared" si="1424"/>
        <v>0.12307184</v>
      </c>
      <c r="Y3189" s="135">
        <f t="shared" si="1425"/>
        <v>0</v>
      </c>
      <c r="Z3189" s="148" t="str">
        <f t="shared" si="1434"/>
        <v>A+J=</v>
      </c>
      <c r="AA3189" s="140">
        <f t="shared" si="1435"/>
        <v>47259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4"/>
      <c r="DX3189" s="1"/>
      <c r="DY3189" s="1"/>
      <c r="DZ3189" s="1"/>
      <c r="EA3189" s="1"/>
      <c r="EB3189" s="1"/>
      <c r="EC3189" s="1"/>
    </row>
    <row r="3190" spans="1:133" ht="15" x14ac:dyDescent="0.2">
      <c r="A3190" s="134">
        <f t="shared" si="1427"/>
        <v>47243</v>
      </c>
      <c r="B3190" s="135">
        <f t="shared" si="1413"/>
        <v>45.631659859999999</v>
      </c>
      <c r="C3190" s="220">
        <f t="shared" si="1426"/>
        <v>25.396434983897223</v>
      </c>
      <c r="D3190" s="136">
        <f t="shared" si="1414"/>
        <v>6997.15</v>
      </c>
      <c r="E3190" s="137">
        <f t="shared" si="1436"/>
        <v>7036.33</v>
      </c>
      <c r="F3190" s="138">
        <f t="shared" si="1437"/>
        <v>47197</v>
      </c>
      <c r="G3190" s="139">
        <f t="shared" si="1415"/>
        <v>5.5994226220676957E-3</v>
      </c>
      <c r="H3190" s="140">
        <f t="shared" si="1432"/>
        <v>47259</v>
      </c>
      <c r="I3190" s="140">
        <f t="shared" si="1416"/>
        <v>47259</v>
      </c>
      <c r="J3190" s="141">
        <f t="shared" si="1428"/>
        <v>20</v>
      </c>
      <c r="K3190" s="141">
        <f t="shared" si="1438"/>
        <v>10</v>
      </c>
      <c r="L3190" s="8">
        <f t="shared" si="1429"/>
        <v>1.0027957999999999</v>
      </c>
      <c r="M3190" s="142">
        <f t="shared" si="1417"/>
        <v>1.00559942</v>
      </c>
      <c r="N3190" s="142">
        <f t="shared" si="1418"/>
        <v>1.7863930513047526</v>
      </c>
      <c r="O3190" s="135">
        <f t="shared" si="1419"/>
        <v>1.7913874400000001</v>
      </c>
      <c r="P3190" s="135">
        <f t="shared" si="1420"/>
        <v>45.494854650000001</v>
      </c>
      <c r="Q3190" s="190">
        <f t="shared" si="1433"/>
        <v>0</v>
      </c>
      <c r="R3190" s="191">
        <f t="shared" si="1430"/>
        <v>0</v>
      </c>
      <c r="S3190" s="135">
        <f t="shared" si="1421"/>
        <v>0</v>
      </c>
      <c r="T3190" s="145">
        <f t="shared" si="1431"/>
        <v>7.8600000000000003E-2</v>
      </c>
      <c r="U3190" s="143">
        <f t="shared" si="1422"/>
        <v>10</v>
      </c>
      <c r="V3190" s="143">
        <v>252</v>
      </c>
      <c r="W3190" s="142">
        <f t="shared" si="1423"/>
        <v>1.003007048</v>
      </c>
      <c r="X3190" s="135">
        <f t="shared" si="1424"/>
        <v>0.13680521000000001</v>
      </c>
      <c r="Y3190" s="135">
        <f t="shared" si="1425"/>
        <v>0</v>
      </c>
      <c r="Z3190" s="148" t="str">
        <f t="shared" si="1434"/>
        <v>A+J=</v>
      </c>
      <c r="AA3190" s="140">
        <f t="shared" si="1435"/>
        <v>47259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4"/>
      <c r="DX3190" s="1"/>
      <c r="DY3190" s="1"/>
      <c r="DZ3190" s="1"/>
      <c r="EA3190" s="1"/>
      <c r="EB3190" s="1"/>
      <c r="EC3190" s="1"/>
    </row>
    <row r="3191" spans="1:133" ht="15" x14ac:dyDescent="0.2">
      <c r="A3191" s="134">
        <f t="shared" si="1427"/>
        <v>47244</v>
      </c>
      <c r="B3191" s="135">
        <f t="shared" si="1413"/>
        <v>45.631659859999999</v>
      </c>
      <c r="C3191" s="220">
        <f t="shared" si="1426"/>
        <v>25.396434983897223</v>
      </c>
      <c r="D3191" s="136">
        <f t="shared" si="1414"/>
        <v>6997.15</v>
      </c>
      <c r="E3191" s="137">
        <f t="shared" si="1436"/>
        <v>7036.33</v>
      </c>
      <c r="F3191" s="138">
        <f t="shared" si="1437"/>
        <v>47197</v>
      </c>
      <c r="G3191" s="139">
        <f t="shared" si="1415"/>
        <v>5.5994226220676957E-3</v>
      </c>
      <c r="H3191" s="140">
        <f t="shared" si="1432"/>
        <v>47259</v>
      </c>
      <c r="I3191" s="140">
        <f t="shared" si="1416"/>
        <v>47259</v>
      </c>
      <c r="J3191" s="141">
        <f t="shared" si="1428"/>
        <v>20</v>
      </c>
      <c r="K3191" s="141">
        <f t="shared" si="1438"/>
        <v>10</v>
      </c>
      <c r="L3191" s="8">
        <f t="shared" si="1429"/>
        <v>1.0027957999999999</v>
      </c>
      <c r="M3191" s="142">
        <f t="shared" si="1417"/>
        <v>1.00559942</v>
      </c>
      <c r="N3191" s="142">
        <f t="shared" si="1418"/>
        <v>1.7863930513047526</v>
      </c>
      <c r="O3191" s="135">
        <f t="shared" si="1419"/>
        <v>1.7913874400000001</v>
      </c>
      <c r="P3191" s="135">
        <f t="shared" si="1420"/>
        <v>45.494854650000001</v>
      </c>
      <c r="Q3191" s="190">
        <f t="shared" si="1433"/>
        <v>0</v>
      </c>
      <c r="R3191" s="191">
        <f t="shared" si="1430"/>
        <v>0</v>
      </c>
      <c r="S3191" s="135">
        <f t="shared" si="1421"/>
        <v>0</v>
      </c>
      <c r="T3191" s="145">
        <f t="shared" si="1431"/>
        <v>7.8600000000000003E-2</v>
      </c>
      <c r="U3191" s="143">
        <f t="shared" si="1422"/>
        <v>10</v>
      </c>
      <c r="V3191" s="143">
        <v>252</v>
      </c>
      <c r="W3191" s="142">
        <f t="shared" si="1423"/>
        <v>1.003007048</v>
      </c>
      <c r="X3191" s="135">
        <f t="shared" si="1424"/>
        <v>0.13680521000000001</v>
      </c>
      <c r="Y3191" s="135">
        <f t="shared" si="1425"/>
        <v>0</v>
      </c>
      <c r="Z3191" s="148" t="str">
        <f t="shared" si="1434"/>
        <v>A+J=</v>
      </c>
      <c r="AA3191" s="140">
        <f t="shared" si="1435"/>
        <v>47259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4"/>
      <c r="DX3191" s="1"/>
      <c r="DY3191" s="1"/>
      <c r="DZ3191" s="1"/>
      <c r="EA3191" s="1"/>
      <c r="EB3191" s="1"/>
      <c r="EC3191" s="1"/>
    </row>
    <row r="3192" spans="1:133" ht="15" x14ac:dyDescent="0.2">
      <c r="A3192" s="134">
        <f t="shared" si="1427"/>
        <v>47245</v>
      </c>
      <c r="B3192" s="135">
        <f t="shared" si="1413"/>
        <v>45.631659859999999</v>
      </c>
      <c r="C3192" s="220">
        <f t="shared" si="1426"/>
        <v>25.396434983897223</v>
      </c>
      <c r="D3192" s="136">
        <f t="shared" si="1414"/>
        <v>6997.15</v>
      </c>
      <c r="E3192" s="137">
        <f t="shared" si="1436"/>
        <v>7036.33</v>
      </c>
      <c r="F3192" s="138">
        <f t="shared" si="1437"/>
        <v>47197</v>
      </c>
      <c r="G3192" s="139">
        <f t="shared" si="1415"/>
        <v>5.5994226220676957E-3</v>
      </c>
      <c r="H3192" s="140">
        <f t="shared" si="1432"/>
        <v>47259</v>
      </c>
      <c r="I3192" s="140">
        <f t="shared" si="1416"/>
        <v>47259</v>
      </c>
      <c r="J3192" s="141">
        <f t="shared" si="1428"/>
        <v>20</v>
      </c>
      <c r="K3192" s="141">
        <f t="shared" si="1438"/>
        <v>10</v>
      </c>
      <c r="L3192" s="8">
        <f t="shared" si="1429"/>
        <v>1.0027957999999999</v>
      </c>
      <c r="M3192" s="142">
        <f t="shared" si="1417"/>
        <v>1.00559942</v>
      </c>
      <c r="N3192" s="142">
        <f t="shared" si="1418"/>
        <v>1.7863930513047526</v>
      </c>
      <c r="O3192" s="135">
        <f t="shared" si="1419"/>
        <v>1.7913874400000001</v>
      </c>
      <c r="P3192" s="135">
        <f t="shared" si="1420"/>
        <v>45.494854650000001</v>
      </c>
      <c r="Q3192" s="190">
        <f t="shared" si="1433"/>
        <v>0</v>
      </c>
      <c r="R3192" s="191">
        <f t="shared" si="1430"/>
        <v>0</v>
      </c>
      <c r="S3192" s="135">
        <f t="shared" si="1421"/>
        <v>0</v>
      </c>
      <c r="T3192" s="145">
        <f t="shared" si="1431"/>
        <v>7.8600000000000003E-2</v>
      </c>
      <c r="U3192" s="143">
        <f t="shared" si="1422"/>
        <v>10</v>
      </c>
      <c r="V3192" s="143">
        <v>252</v>
      </c>
      <c r="W3192" s="142">
        <f t="shared" si="1423"/>
        <v>1.003007048</v>
      </c>
      <c r="X3192" s="135">
        <f t="shared" si="1424"/>
        <v>0.13680521000000001</v>
      </c>
      <c r="Y3192" s="135">
        <f t="shared" si="1425"/>
        <v>0</v>
      </c>
      <c r="Z3192" s="148" t="str">
        <f t="shared" si="1434"/>
        <v>A+J=</v>
      </c>
      <c r="AA3192" s="140">
        <f t="shared" si="1435"/>
        <v>47259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4"/>
      <c r="DX3192" s="1"/>
      <c r="DY3192" s="1"/>
      <c r="DZ3192" s="1"/>
      <c r="EA3192" s="1"/>
      <c r="EB3192" s="1"/>
      <c r="EC3192" s="1"/>
    </row>
    <row r="3193" spans="1:133" ht="15" x14ac:dyDescent="0.2">
      <c r="A3193" s="134">
        <f t="shared" si="1427"/>
        <v>47246</v>
      </c>
      <c r="B3193" s="135">
        <f t="shared" si="1413"/>
        <v>45.658108569999996</v>
      </c>
      <c r="C3193" s="220">
        <f t="shared" si="1426"/>
        <v>25.396434983897223</v>
      </c>
      <c r="D3193" s="136">
        <f t="shared" si="1414"/>
        <v>6997.15</v>
      </c>
      <c r="E3193" s="137">
        <f t="shared" si="1436"/>
        <v>7036.33</v>
      </c>
      <c r="F3193" s="138">
        <f t="shared" si="1437"/>
        <v>47197</v>
      </c>
      <c r="G3193" s="139">
        <f t="shared" si="1415"/>
        <v>5.5994226220676957E-3</v>
      </c>
      <c r="H3193" s="140">
        <f t="shared" si="1432"/>
        <v>47259</v>
      </c>
      <c r="I3193" s="140">
        <f t="shared" si="1416"/>
        <v>47259</v>
      </c>
      <c r="J3193" s="141">
        <f t="shared" si="1428"/>
        <v>20</v>
      </c>
      <c r="K3193" s="141">
        <f t="shared" si="1438"/>
        <v>11</v>
      </c>
      <c r="L3193" s="8">
        <f t="shared" si="1429"/>
        <v>1.0030758099999999</v>
      </c>
      <c r="M3193" s="142">
        <f t="shared" si="1417"/>
        <v>1.00559942</v>
      </c>
      <c r="N3193" s="142">
        <f t="shared" si="1418"/>
        <v>1.7863930513047526</v>
      </c>
      <c r="O3193" s="135">
        <f t="shared" si="1419"/>
        <v>1.7918876500000001</v>
      </c>
      <c r="P3193" s="135">
        <f t="shared" si="1420"/>
        <v>45.507558199999998</v>
      </c>
      <c r="Q3193" s="190">
        <f t="shared" si="1433"/>
        <v>0</v>
      </c>
      <c r="R3193" s="191">
        <f t="shared" si="1430"/>
        <v>0</v>
      </c>
      <c r="S3193" s="135">
        <f t="shared" si="1421"/>
        <v>0</v>
      </c>
      <c r="T3193" s="145">
        <f t="shared" si="1431"/>
        <v>7.8600000000000003E-2</v>
      </c>
      <c r="U3193" s="143">
        <f t="shared" si="1422"/>
        <v>11</v>
      </c>
      <c r="V3193" s="143">
        <v>252</v>
      </c>
      <c r="W3193" s="142">
        <f t="shared" si="1423"/>
        <v>1.0033082499999999</v>
      </c>
      <c r="X3193" s="135">
        <f t="shared" si="1424"/>
        <v>0.15055036999999999</v>
      </c>
      <c r="Y3193" s="135">
        <f t="shared" si="1425"/>
        <v>0</v>
      </c>
      <c r="Z3193" s="148" t="str">
        <f t="shared" si="1434"/>
        <v>A+J=</v>
      </c>
      <c r="AA3193" s="140">
        <f t="shared" si="1435"/>
        <v>47259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4"/>
      <c r="DX3193" s="1"/>
      <c r="DY3193" s="1"/>
      <c r="DZ3193" s="1"/>
      <c r="EA3193" s="1"/>
      <c r="EB3193" s="1"/>
      <c r="EC3193" s="1"/>
    </row>
    <row r="3194" spans="1:133" ht="15" x14ac:dyDescent="0.2">
      <c r="A3194" s="134">
        <f t="shared" si="1427"/>
        <v>47247</v>
      </c>
      <c r="B3194" s="135">
        <f t="shared" si="1413"/>
        <v>45.684572599999996</v>
      </c>
      <c r="C3194" s="220">
        <f t="shared" si="1426"/>
        <v>25.396434983897223</v>
      </c>
      <c r="D3194" s="136">
        <f t="shared" si="1414"/>
        <v>6997.15</v>
      </c>
      <c r="E3194" s="137">
        <f t="shared" si="1436"/>
        <v>7036.33</v>
      </c>
      <c r="F3194" s="138">
        <f t="shared" si="1437"/>
        <v>47197</v>
      </c>
      <c r="G3194" s="139">
        <f t="shared" si="1415"/>
        <v>5.5994226220676957E-3</v>
      </c>
      <c r="H3194" s="140">
        <f t="shared" si="1432"/>
        <v>47259</v>
      </c>
      <c r="I3194" s="140">
        <f t="shared" si="1416"/>
        <v>47259</v>
      </c>
      <c r="J3194" s="141">
        <f t="shared" si="1428"/>
        <v>20</v>
      </c>
      <c r="K3194" s="141">
        <f t="shared" si="1438"/>
        <v>12</v>
      </c>
      <c r="L3194" s="8">
        <f t="shared" si="1429"/>
        <v>1.0033559000000001</v>
      </c>
      <c r="M3194" s="142">
        <f t="shared" si="1417"/>
        <v>1.00559942</v>
      </c>
      <c r="N3194" s="142">
        <f t="shared" si="1418"/>
        <v>1.7863930513047526</v>
      </c>
      <c r="O3194" s="135">
        <f t="shared" si="1419"/>
        <v>1.7923880000000001</v>
      </c>
      <c r="P3194" s="135">
        <f t="shared" si="1420"/>
        <v>45.520265299999998</v>
      </c>
      <c r="Q3194" s="190">
        <f t="shared" si="1433"/>
        <v>0</v>
      </c>
      <c r="R3194" s="191">
        <f t="shared" si="1430"/>
        <v>0</v>
      </c>
      <c r="S3194" s="135">
        <f t="shared" si="1421"/>
        <v>0</v>
      </c>
      <c r="T3194" s="145">
        <f t="shared" si="1431"/>
        <v>7.8600000000000003E-2</v>
      </c>
      <c r="U3194" s="143">
        <f t="shared" si="1422"/>
        <v>12</v>
      </c>
      <c r="V3194" s="143">
        <v>252</v>
      </c>
      <c r="W3194" s="142">
        <f t="shared" si="1423"/>
        <v>1.003609542</v>
      </c>
      <c r="X3194" s="135">
        <f t="shared" si="1424"/>
        <v>0.16430729999999999</v>
      </c>
      <c r="Y3194" s="135">
        <f t="shared" si="1425"/>
        <v>0</v>
      </c>
      <c r="Z3194" s="148" t="str">
        <f t="shared" si="1434"/>
        <v>A+J=</v>
      </c>
      <c r="AA3194" s="140">
        <f t="shared" si="1435"/>
        <v>47259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4"/>
      <c r="DX3194" s="1"/>
      <c r="DY3194" s="1"/>
      <c r="DZ3194" s="1"/>
      <c r="EA3194" s="1"/>
      <c r="EB3194" s="1"/>
      <c r="EC3194" s="1"/>
    </row>
    <row r="3195" spans="1:133" ht="15" x14ac:dyDescent="0.2">
      <c r="A3195" s="134">
        <f t="shared" si="1427"/>
        <v>47248</v>
      </c>
      <c r="B3195" s="135">
        <f t="shared" si="1413"/>
        <v>45.71105171</v>
      </c>
      <c r="C3195" s="220">
        <f t="shared" si="1426"/>
        <v>25.396434983897223</v>
      </c>
      <c r="D3195" s="136">
        <f t="shared" si="1414"/>
        <v>6997.15</v>
      </c>
      <c r="E3195" s="137">
        <f t="shared" si="1436"/>
        <v>7036.33</v>
      </c>
      <c r="F3195" s="138">
        <f t="shared" si="1437"/>
        <v>47197</v>
      </c>
      <c r="G3195" s="139">
        <f t="shared" si="1415"/>
        <v>5.5994226220676957E-3</v>
      </c>
      <c r="H3195" s="140">
        <f t="shared" si="1432"/>
        <v>47259</v>
      </c>
      <c r="I3195" s="140">
        <f t="shared" si="1416"/>
        <v>47259</v>
      </c>
      <c r="J3195" s="141">
        <f t="shared" si="1428"/>
        <v>20</v>
      </c>
      <c r="K3195" s="141">
        <f t="shared" si="1438"/>
        <v>13</v>
      </c>
      <c r="L3195" s="8">
        <f t="shared" si="1429"/>
        <v>1.0036360600000001</v>
      </c>
      <c r="M3195" s="142">
        <f t="shared" si="1417"/>
        <v>1.00559942</v>
      </c>
      <c r="N3195" s="142">
        <f t="shared" si="1418"/>
        <v>1.7863930513047526</v>
      </c>
      <c r="O3195" s="135">
        <f t="shared" si="1419"/>
        <v>1.79288848</v>
      </c>
      <c r="P3195" s="135">
        <f t="shared" si="1420"/>
        <v>45.532975710000002</v>
      </c>
      <c r="Q3195" s="190">
        <f t="shared" si="1433"/>
        <v>0</v>
      </c>
      <c r="R3195" s="191">
        <f t="shared" si="1430"/>
        <v>0</v>
      </c>
      <c r="S3195" s="135">
        <f t="shared" si="1421"/>
        <v>0</v>
      </c>
      <c r="T3195" s="145">
        <f t="shared" si="1431"/>
        <v>7.8600000000000003E-2</v>
      </c>
      <c r="U3195" s="143">
        <f t="shared" si="1422"/>
        <v>13</v>
      </c>
      <c r="V3195" s="143">
        <v>252</v>
      </c>
      <c r="W3195" s="142">
        <f t="shared" si="1423"/>
        <v>1.0039109239999999</v>
      </c>
      <c r="X3195" s="135">
        <f t="shared" si="1424"/>
        <v>0.17807600000000001</v>
      </c>
      <c r="Y3195" s="135">
        <f t="shared" si="1425"/>
        <v>0</v>
      </c>
      <c r="Z3195" s="148" t="str">
        <f t="shared" si="1434"/>
        <v>A+J=</v>
      </c>
      <c r="AA3195" s="140">
        <f t="shared" si="1435"/>
        <v>47259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4"/>
      <c r="DX3195" s="1"/>
      <c r="DY3195" s="1"/>
      <c r="DZ3195" s="1"/>
      <c r="EA3195" s="1"/>
      <c r="EB3195" s="1"/>
      <c r="EC3195" s="1"/>
    </row>
    <row r="3196" spans="1:133" ht="15" x14ac:dyDescent="0.2">
      <c r="A3196" s="134">
        <f t="shared" si="1427"/>
        <v>47249</v>
      </c>
      <c r="B3196" s="135">
        <f t="shared" si="1413"/>
        <v>45.737546700000003</v>
      </c>
      <c r="C3196" s="220">
        <f t="shared" si="1426"/>
        <v>25.396434983897223</v>
      </c>
      <c r="D3196" s="136">
        <f t="shared" si="1414"/>
        <v>6997.15</v>
      </c>
      <c r="E3196" s="137">
        <f t="shared" si="1436"/>
        <v>7036.33</v>
      </c>
      <c r="F3196" s="138">
        <f t="shared" si="1437"/>
        <v>47197</v>
      </c>
      <c r="G3196" s="139">
        <f t="shared" si="1415"/>
        <v>5.5994226220676957E-3</v>
      </c>
      <c r="H3196" s="140">
        <f t="shared" si="1432"/>
        <v>47259</v>
      </c>
      <c r="I3196" s="140">
        <f t="shared" si="1416"/>
        <v>47259</v>
      </c>
      <c r="J3196" s="141">
        <f t="shared" si="1428"/>
        <v>20</v>
      </c>
      <c r="K3196" s="141">
        <f t="shared" si="1438"/>
        <v>14</v>
      </c>
      <c r="L3196" s="8">
        <f t="shared" si="1429"/>
        <v>1.0039163099999999</v>
      </c>
      <c r="M3196" s="142">
        <f t="shared" si="1417"/>
        <v>1.00559942</v>
      </c>
      <c r="N3196" s="142">
        <f t="shared" si="1418"/>
        <v>1.7863930513047526</v>
      </c>
      <c r="O3196" s="135">
        <f t="shared" si="1419"/>
        <v>1.7933891200000001</v>
      </c>
      <c r="P3196" s="135">
        <f t="shared" si="1420"/>
        <v>45.545690180000001</v>
      </c>
      <c r="Q3196" s="190">
        <f t="shared" si="1433"/>
        <v>0</v>
      </c>
      <c r="R3196" s="191">
        <f t="shared" si="1430"/>
        <v>0</v>
      </c>
      <c r="S3196" s="135">
        <f t="shared" si="1421"/>
        <v>0</v>
      </c>
      <c r="T3196" s="145">
        <f t="shared" si="1431"/>
        <v>7.8600000000000003E-2</v>
      </c>
      <c r="U3196" s="143">
        <f t="shared" si="1422"/>
        <v>14</v>
      </c>
      <c r="V3196" s="143">
        <v>252</v>
      </c>
      <c r="W3196" s="142">
        <f t="shared" si="1423"/>
        <v>1.0042123970000001</v>
      </c>
      <c r="X3196" s="135">
        <f t="shared" si="1424"/>
        <v>0.19185652</v>
      </c>
      <c r="Y3196" s="135">
        <f t="shared" si="1425"/>
        <v>0</v>
      </c>
      <c r="Z3196" s="148" t="str">
        <f t="shared" si="1434"/>
        <v>A+J=</v>
      </c>
      <c r="AA3196" s="140">
        <f t="shared" si="1435"/>
        <v>47259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4"/>
      <c r="DX3196" s="1"/>
      <c r="DY3196" s="1"/>
      <c r="DZ3196" s="1"/>
      <c r="EA3196" s="1"/>
      <c r="EB3196" s="1"/>
      <c r="EC3196" s="1"/>
    </row>
    <row r="3197" spans="1:133" ht="15" x14ac:dyDescent="0.2">
      <c r="A3197" s="134">
        <f t="shared" si="1427"/>
        <v>47250</v>
      </c>
      <c r="B3197" s="135">
        <f t="shared" si="1413"/>
        <v>45.764056569999994</v>
      </c>
      <c r="C3197" s="220">
        <f t="shared" si="1426"/>
        <v>25.396434983897223</v>
      </c>
      <c r="D3197" s="136">
        <f t="shared" si="1414"/>
        <v>6997.15</v>
      </c>
      <c r="E3197" s="137">
        <f t="shared" si="1436"/>
        <v>7036.33</v>
      </c>
      <c r="F3197" s="138">
        <f t="shared" si="1437"/>
        <v>47197</v>
      </c>
      <c r="G3197" s="139">
        <f t="shared" si="1415"/>
        <v>5.5994226220676957E-3</v>
      </c>
      <c r="H3197" s="140">
        <f t="shared" si="1432"/>
        <v>47259</v>
      </c>
      <c r="I3197" s="140">
        <f t="shared" si="1416"/>
        <v>47259</v>
      </c>
      <c r="J3197" s="141">
        <f t="shared" si="1428"/>
        <v>20</v>
      </c>
      <c r="K3197" s="141">
        <f t="shared" si="1438"/>
        <v>15</v>
      </c>
      <c r="L3197" s="8">
        <f t="shared" si="1429"/>
        <v>1.00419663</v>
      </c>
      <c r="M3197" s="142">
        <f t="shared" si="1417"/>
        <v>1.00559942</v>
      </c>
      <c r="N3197" s="142">
        <f t="shared" si="1418"/>
        <v>1.7863930513047526</v>
      </c>
      <c r="O3197" s="135">
        <f t="shared" si="1419"/>
        <v>1.79388988</v>
      </c>
      <c r="P3197" s="135">
        <f t="shared" si="1420"/>
        <v>45.558407699999997</v>
      </c>
      <c r="Q3197" s="190">
        <f t="shared" si="1433"/>
        <v>0</v>
      </c>
      <c r="R3197" s="191">
        <f t="shared" si="1430"/>
        <v>0</v>
      </c>
      <c r="S3197" s="135">
        <f t="shared" si="1421"/>
        <v>0</v>
      </c>
      <c r="T3197" s="145">
        <f t="shared" si="1431"/>
        <v>7.8600000000000003E-2</v>
      </c>
      <c r="U3197" s="143">
        <f t="shared" si="1422"/>
        <v>15</v>
      </c>
      <c r="V3197" s="143">
        <v>252</v>
      </c>
      <c r="W3197" s="142">
        <f t="shared" si="1423"/>
        <v>1.004513961</v>
      </c>
      <c r="X3197" s="135">
        <f t="shared" si="1424"/>
        <v>0.20564887000000001</v>
      </c>
      <c r="Y3197" s="135">
        <f t="shared" si="1425"/>
        <v>0</v>
      </c>
      <c r="Z3197" s="148" t="str">
        <f t="shared" si="1434"/>
        <v>A+J=</v>
      </c>
      <c r="AA3197" s="140">
        <f t="shared" si="1435"/>
        <v>47259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4"/>
      <c r="DX3197" s="1"/>
      <c r="DY3197" s="1"/>
      <c r="DZ3197" s="1"/>
      <c r="EA3197" s="1"/>
      <c r="EB3197" s="1"/>
      <c r="EC3197" s="1"/>
    </row>
    <row r="3198" spans="1:133" ht="15" x14ac:dyDescent="0.2">
      <c r="A3198" s="134">
        <f t="shared" si="1427"/>
        <v>47251</v>
      </c>
      <c r="B3198" s="135">
        <f t="shared" si="1413"/>
        <v>45.764056569999994</v>
      </c>
      <c r="C3198" s="220">
        <f t="shared" si="1426"/>
        <v>25.396434983897223</v>
      </c>
      <c r="D3198" s="136">
        <f t="shared" si="1414"/>
        <v>6997.15</v>
      </c>
      <c r="E3198" s="137">
        <f t="shared" si="1436"/>
        <v>7036.33</v>
      </c>
      <c r="F3198" s="138">
        <f t="shared" si="1437"/>
        <v>47197</v>
      </c>
      <c r="G3198" s="139">
        <f t="shared" si="1415"/>
        <v>5.5994226220676957E-3</v>
      </c>
      <c r="H3198" s="140">
        <f t="shared" si="1432"/>
        <v>47259</v>
      </c>
      <c r="I3198" s="140">
        <f t="shared" si="1416"/>
        <v>47259</v>
      </c>
      <c r="J3198" s="141">
        <f t="shared" si="1428"/>
        <v>20</v>
      </c>
      <c r="K3198" s="141">
        <f t="shared" si="1438"/>
        <v>15</v>
      </c>
      <c r="L3198" s="8">
        <f t="shared" si="1429"/>
        <v>1.00419663</v>
      </c>
      <c r="M3198" s="142">
        <f t="shared" si="1417"/>
        <v>1.00559942</v>
      </c>
      <c r="N3198" s="142">
        <f t="shared" si="1418"/>
        <v>1.7863930513047526</v>
      </c>
      <c r="O3198" s="135">
        <f t="shared" si="1419"/>
        <v>1.79388988</v>
      </c>
      <c r="P3198" s="135">
        <f t="shared" si="1420"/>
        <v>45.558407699999997</v>
      </c>
      <c r="Q3198" s="190">
        <f t="shared" si="1433"/>
        <v>0</v>
      </c>
      <c r="R3198" s="191">
        <f t="shared" si="1430"/>
        <v>0</v>
      </c>
      <c r="S3198" s="135">
        <f t="shared" si="1421"/>
        <v>0</v>
      </c>
      <c r="T3198" s="145">
        <f t="shared" si="1431"/>
        <v>7.8600000000000003E-2</v>
      </c>
      <c r="U3198" s="143">
        <f t="shared" si="1422"/>
        <v>15</v>
      </c>
      <c r="V3198" s="143">
        <v>252</v>
      </c>
      <c r="W3198" s="142">
        <f t="shared" si="1423"/>
        <v>1.004513961</v>
      </c>
      <c r="X3198" s="135">
        <f t="shared" si="1424"/>
        <v>0.20564887000000001</v>
      </c>
      <c r="Y3198" s="135">
        <f t="shared" si="1425"/>
        <v>0</v>
      </c>
      <c r="Z3198" s="148" t="str">
        <f t="shared" si="1434"/>
        <v>A+J=</v>
      </c>
      <c r="AA3198" s="140">
        <f t="shared" si="1435"/>
        <v>47259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4"/>
      <c r="DX3198" s="1"/>
      <c r="DY3198" s="1"/>
      <c r="DZ3198" s="1"/>
      <c r="EA3198" s="1"/>
      <c r="EB3198" s="1"/>
      <c r="EC3198" s="1"/>
    </row>
    <row r="3199" spans="1:133" ht="15" x14ac:dyDescent="0.2">
      <c r="A3199" s="134">
        <f t="shared" si="1427"/>
        <v>47252</v>
      </c>
      <c r="B3199" s="135">
        <f t="shared" si="1413"/>
        <v>45.764056569999994</v>
      </c>
      <c r="C3199" s="220">
        <f t="shared" si="1426"/>
        <v>25.396434983897223</v>
      </c>
      <c r="D3199" s="136">
        <f t="shared" si="1414"/>
        <v>6997.15</v>
      </c>
      <c r="E3199" s="137">
        <f t="shared" si="1436"/>
        <v>7036.33</v>
      </c>
      <c r="F3199" s="138">
        <f t="shared" si="1437"/>
        <v>47197</v>
      </c>
      <c r="G3199" s="139">
        <f t="shared" si="1415"/>
        <v>5.5994226220676957E-3</v>
      </c>
      <c r="H3199" s="140">
        <f t="shared" si="1432"/>
        <v>47259</v>
      </c>
      <c r="I3199" s="140">
        <f t="shared" si="1416"/>
        <v>47259</v>
      </c>
      <c r="J3199" s="141">
        <f t="shared" si="1428"/>
        <v>20</v>
      </c>
      <c r="K3199" s="141">
        <f t="shared" si="1438"/>
        <v>15</v>
      </c>
      <c r="L3199" s="8">
        <f t="shared" si="1429"/>
        <v>1.00419663</v>
      </c>
      <c r="M3199" s="142">
        <f t="shared" si="1417"/>
        <v>1.00559942</v>
      </c>
      <c r="N3199" s="142">
        <f t="shared" si="1418"/>
        <v>1.7863930513047526</v>
      </c>
      <c r="O3199" s="135">
        <f t="shared" si="1419"/>
        <v>1.79388988</v>
      </c>
      <c r="P3199" s="135">
        <f t="shared" si="1420"/>
        <v>45.558407699999997</v>
      </c>
      <c r="Q3199" s="190">
        <f t="shared" si="1433"/>
        <v>0</v>
      </c>
      <c r="R3199" s="191">
        <f t="shared" si="1430"/>
        <v>0</v>
      </c>
      <c r="S3199" s="135">
        <f t="shared" si="1421"/>
        <v>0</v>
      </c>
      <c r="T3199" s="145">
        <f t="shared" si="1431"/>
        <v>7.8600000000000003E-2</v>
      </c>
      <c r="U3199" s="143">
        <f t="shared" si="1422"/>
        <v>15</v>
      </c>
      <c r="V3199" s="143">
        <v>252</v>
      </c>
      <c r="W3199" s="142">
        <f t="shared" si="1423"/>
        <v>1.004513961</v>
      </c>
      <c r="X3199" s="135">
        <f t="shared" si="1424"/>
        <v>0.20564887000000001</v>
      </c>
      <c r="Y3199" s="135">
        <f t="shared" si="1425"/>
        <v>0</v>
      </c>
      <c r="Z3199" s="148" t="str">
        <f t="shared" si="1434"/>
        <v>A+J=</v>
      </c>
      <c r="AA3199" s="140">
        <f t="shared" si="1435"/>
        <v>47259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4"/>
      <c r="DX3199" s="1"/>
      <c r="DY3199" s="1"/>
      <c r="DZ3199" s="1"/>
      <c r="EA3199" s="1"/>
      <c r="EB3199" s="1"/>
      <c r="EC3199" s="1"/>
    </row>
    <row r="3200" spans="1:133" ht="15" x14ac:dyDescent="0.2">
      <c r="A3200" s="134">
        <f t="shared" si="1427"/>
        <v>47253</v>
      </c>
      <c r="B3200" s="135">
        <f t="shared" si="1413"/>
        <v>45.790581780000004</v>
      </c>
      <c r="C3200" s="220">
        <f t="shared" si="1426"/>
        <v>25.396434983897223</v>
      </c>
      <c r="D3200" s="136">
        <f t="shared" si="1414"/>
        <v>6997.15</v>
      </c>
      <c r="E3200" s="137">
        <f t="shared" si="1436"/>
        <v>7036.33</v>
      </c>
      <c r="F3200" s="138">
        <f t="shared" si="1437"/>
        <v>47197</v>
      </c>
      <c r="G3200" s="139">
        <f t="shared" si="1415"/>
        <v>5.5994226220676957E-3</v>
      </c>
      <c r="H3200" s="140">
        <f t="shared" si="1432"/>
        <v>47259</v>
      </c>
      <c r="I3200" s="140">
        <f t="shared" si="1416"/>
        <v>47259</v>
      </c>
      <c r="J3200" s="141">
        <f t="shared" si="1428"/>
        <v>20</v>
      </c>
      <c r="K3200" s="141">
        <f t="shared" si="1438"/>
        <v>16</v>
      </c>
      <c r="L3200" s="8">
        <f t="shared" si="1429"/>
        <v>1.0044770300000001</v>
      </c>
      <c r="M3200" s="142">
        <f t="shared" si="1417"/>
        <v>1.00559942</v>
      </c>
      <c r="N3200" s="142">
        <f t="shared" si="1418"/>
        <v>1.7863930513047526</v>
      </c>
      <c r="O3200" s="135">
        <f t="shared" si="1419"/>
        <v>1.7943907800000001</v>
      </c>
      <c r="P3200" s="135">
        <f t="shared" si="1420"/>
        <v>45.571128770000001</v>
      </c>
      <c r="Q3200" s="190">
        <f t="shared" si="1433"/>
        <v>0</v>
      </c>
      <c r="R3200" s="191">
        <f t="shared" si="1430"/>
        <v>0</v>
      </c>
      <c r="S3200" s="135">
        <f t="shared" si="1421"/>
        <v>0</v>
      </c>
      <c r="T3200" s="145">
        <f t="shared" si="1431"/>
        <v>7.8600000000000003E-2</v>
      </c>
      <c r="U3200" s="143">
        <f t="shared" si="1422"/>
        <v>16</v>
      </c>
      <c r="V3200" s="143">
        <v>252</v>
      </c>
      <c r="W3200" s="142">
        <f t="shared" si="1423"/>
        <v>1.0048156150000001</v>
      </c>
      <c r="X3200" s="135">
        <f t="shared" si="1424"/>
        <v>0.21945301</v>
      </c>
      <c r="Y3200" s="135">
        <f t="shared" si="1425"/>
        <v>0</v>
      </c>
      <c r="Z3200" s="148" t="str">
        <f t="shared" si="1434"/>
        <v>A+J=</v>
      </c>
      <c r="AA3200" s="140">
        <f t="shared" si="1435"/>
        <v>47259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4"/>
      <c r="DX3200" s="1"/>
      <c r="DY3200" s="1"/>
      <c r="DZ3200" s="1"/>
      <c r="EA3200" s="1"/>
      <c r="EB3200" s="1"/>
      <c r="EC3200" s="1"/>
    </row>
    <row r="3201" spans="1:133" ht="15" x14ac:dyDescent="0.2">
      <c r="A3201" s="134">
        <f t="shared" si="1427"/>
        <v>47254</v>
      </c>
      <c r="B3201" s="135">
        <f t="shared" si="1413"/>
        <v>45.817122640000001</v>
      </c>
      <c r="C3201" s="220">
        <f t="shared" si="1426"/>
        <v>25.396434983897223</v>
      </c>
      <c r="D3201" s="136">
        <f t="shared" si="1414"/>
        <v>6997.15</v>
      </c>
      <c r="E3201" s="137">
        <f t="shared" si="1436"/>
        <v>7036.33</v>
      </c>
      <c r="F3201" s="138">
        <f t="shared" si="1437"/>
        <v>47197</v>
      </c>
      <c r="G3201" s="139">
        <f t="shared" si="1415"/>
        <v>5.5994226220676957E-3</v>
      </c>
      <c r="H3201" s="140">
        <f t="shared" si="1432"/>
        <v>47259</v>
      </c>
      <c r="I3201" s="140">
        <f t="shared" si="1416"/>
        <v>47259</v>
      </c>
      <c r="J3201" s="141">
        <f t="shared" si="1428"/>
        <v>20</v>
      </c>
      <c r="K3201" s="141">
        <f t="shared" si="1438"/>
        <v>17</v>
      </c>
      <c r="L3201" s="8">
        <f t="shared" si="1429"/>
        <v>1.0047575099999999</v>
      </c>
      <c r="M3201" s="142">
        <f t="shared" si="1417"/>
        <v>1.00559942</v>
      </c>
      <c r="N3201" s="142">
        <f t="shared" si="1418"/>
        <v>1.7863930513047526</v>
      </c>
      <c r="O3201" s="135">
        <f t="shared" si="1419"/>
        <v>1.7948918300000001</v>
      </c>
      <c r="P3201" s="135">
        <f t="shared" si="1420"/>
        <v>45.583853660000003</v>
      </c>
      <c r="Q3201" s="190">
        <f t="shared" si="1433"/>
        <v>0</v>
      </c>
      <c r="R3201" s="191">
        <f t="shared" si="1430"/>
        <v>0</v>
      </c>
      <c r="S3201" s="135">
        <f t="shared" si="1421"/>
        <v>0</v>
      </c>
      <c r="T3201" s="145">
        <f t="shared" si="1431"/>
        <v>7.8600000000000003E-2</v>
      </c>
      <c r="U3201" s="143">
        <f t="shared" si="1422"/>
        <v>17</v>
      </c>
      <c r="V3201" s="143">
        <v>252</v>
      </c>
      <c r="W3201" s="142">
        <f t="shared" si="1423"/>
        <v>1.0051173600000001</v>
      </c>
      <c r="X3201" s="135">
        <f t="shared" si="1424"/>
        <v>0.23326897999999999</v>
      </c>
      <c r="Y3201" s="135">
        <f t="shared" si="1425"/>
        <v>0</v>
      </c>
      <c r="Z3201" s="148" t="str">
        <f t="shared" si="1434"/>
        <v>A+J=</v>
      </c>
      <c r="AA3201" s="140">
        <f t="shared" si="1435"/>
        <v>47259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4"/>
      <c r="DX3201" s="1"/>
      <c r="DY3201" s="1"/>
      <c r="DZ3201" s="1"/>
      <c r="EA3201" s="1"/>
      <c r="EB3201" s="1"/>
      <c r="EC3201" s="1"/>
    </row>
    <row r="3202" spans="1:133" ht="15" x14ac:dyDescent="0.2">
      <c r="A3202" s="134">
        <f t="shared" si="1427"/>
        <v>47255</v>
      </c>
      <c r="B3202" s="135">
        <f t="shared" si="1413"/>
        <v>45.843678910000001</v>
      </c>
      <c r="C3202" s="220">
        <f t="shared" si="1426"/>
        <v>25.396434983897223</v>
      </c>
      <c r="D3202" s="136">
        <f t="shared" si="1414"/>
        <v>6997.15</v>
      </c>
      <c r="E3202" s="137">
        <f t="shared" si="1436"/>
        <v>7036.33</v>
      </c>
      <c r="F3202" s="138">
        <f t="shared" si="1437"/>
        <v>47197</v>
      </c>
      <c r="G3202" s="139">
        <f t="shared" si="1415"/>
        <v>5.5994226220676957E-3</v>
      </c>
      <c r="H3202" s="140">
        <f t="shared" si="1432"/>
        <v>47259</v>
      </c>
      <c r="I3202" s="140">
        <f t="shared" si="1416"/>
        <v>47259</v>
      </c>
      <c r="J3202" s="141">
        <f t="shared" si="1428"/>
        <v>20</v>
      </c>
      <c r="K3202" s="141">
        <f t="shared" si="1438"/>
        <v>18</v>
      </c>
      <c r="L3202" s="8">
        <f t="shared" si="1429"/>
        <v>1.0050380699999999</v>
      </c>
      <c r="M3202" s="142">
        <f t="shared" si="1417"/>
        <v>1.00559942</v>
      </c>
      <c r="N3202" s="142">
        <f t="shared" si="1418"/>
        <v>1.7863930513047526</v>
      </c>
      <c r="O3202" s="135">
        <f t="shared" si="1419"/>
        <v>1.7953930199999999</v>
      </c>
      <c r="P3202" s="135">
        <f t="shared" si="1420"/>
        <v>45.596582099999999</v>
      </c>
      <c r="Q3202" s="190">
        <f t="shared" si="1433"/>
        <v>0</v>
      </c>
      <c r="R3202" s="191">
        <f t="shared" si="1430"/>
        <v>0</v>
      </c>
      <c r="S3202" s="135">
        <f t="shared" si="1421"/>
        <v>0</v>
      </c>
      <c r="T3202" s="145">
        <f t="shared" si="1431"/>
        <v>7.8600000000000003E-2</v>
      </c>
      <c r="U3202" s="143">
        <f t="shared" si="1422"/>
        <v>18</v>
      </c>
      <c r="V3202" s="143">
        <v>252</v>
      </c>
      <c r="W3202" s="142">
        <f t="shared" si="1423"/>
        <v>1.0054191960000001</v>
      </c>
      <c r="X3202" s="135">
        <f t="shared" si="1424"/>
        <v>0.24709681</v>
      </c>
      <c r="Y3202" s="135">
        <f t="shared" si="1425"/>
        <v>0</v>
      </c>
      <c r="Z3202" s="148" t="str">
        <f t="shared" si="1434"/>
        <v>A+J=</v>
      </c>
      <c r="AA3202" s="140">
        <f t="shared" si="1435"/>
        <v>47259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4"/>
      <c r="DX3202" s="1"/>
      <c r="DY3202" s="1"/>
      <c r="DZ3202" s="1"/>
      <c r="EA3202" s="1"/>
      <c r="EB3202" s="1"/>
      <c r="EC3202" s="1"/>
    </row>
    <row r="3203" spans="1:133" ht="15" x14ac:dyDescent="0.2">
      <c r="A3203" s="134">
        <f t="shared" si="1427"/>
        <v>47256</v>
      </c>
      <c r="B3203" s="135">
        <f t="shared" si="1413"/>
        <v>45.87025028</v>
      </c>
      <c r="C3203" s="220">
        <f t="shared" si="1426"/>
        <v>25.396434983897223</v>
      </c>
      <c r="D3203" s="136">
        <f t="shared" si="1414"/>
        <v>6997.15</v>
      </c>
      <c r="E3203" s="137">
        <f t="shared" si="1436"/>
        <v>7036.33</v>
      </c>
      <c r="F3203" s="138">
        <f t="shared" si="1437"/>
        <v>47197</v>
      </c>
      <c r="G3203" s="139">
        <f t="shared" si="1415"/>
        <v>5.5994226220676957E-3</v>
      </c>
      <c r="H3203" s="140">
        <f t="shared" si="1432"/>
        <v>47259</v>
      </c>
      <c r="I3203" s="140">
        <f t="shared" si="1416"/>
        <v>47259</v>
      </c>
      <c r="J3203" s="141">
        <f t="shared" si="1428"/>
        <v>20</v>
      </c>
      <c r="K3203" s="141">
        <f t="shared" si="1438"/>
        <v>19</v>
      </c>
      <c r="L3203" s="8">
        <f t="shared" si="1429"/>
        <v>1.0053186999999999</v>
      </c>
      <c r="M3203" s="142">
        <f t="shared" si="1417"/>
        <v>1.00559942</v>
      </c>
      <c r="N3203" s="142">
        <f t="shared" si="1418"/>
        <v>1.7863930513047526</v>
      </c>
      <c r="O3203" s="135">
        <f t="shared" si="1419"/>
        <v>1.79589434</v>
      </c>
      <c r="P3203" s="135">
        <f t="shared" si="1420"/>
        <v>45.609313839999999</v>
      </c>
      <c r="Q3203" s="190">
        <f t="shared" si="1433"/>
        <v>0</v>
      </c>
      <c r="R3203" s="191">
        <f t="shared" si="1430"/>
        <v>0</v>
      </c>
      <c r="S3203" s="135">
        <f t="shared" si="1421"/>
        <v>0</v>
      </c>
      <c r="T3203" s="145">
        <f t="shared" si="1431"/>
        <v>7.8600000000000003E-2</v>
      </c>
      <c r="U3203" s="143">
        <f t="shared" si="1422"/>
        <v>19</v>
      </c>
      <c r="V3203" s="143">
        <v>252</v>
      </c>
      <c r="W3203" s="142">
        <f t="shared" si="1423"/>
        <v>1.005721122</v>
      </c>
      <c r="X3203" s="135">
        <f t="shared" si="1424"/>
        <v>0.26093643999999999</v>
      </c>
      <c r="Y3203" s="135">
        <f t="shared" si="1425"/>
        <v>0</v>
      </c>
      <c r="Z3203" s="148" t="str">
        <f t="shared" si="1434"/>
        <v>A+J=</v>
      </c>
      <c r="AA3203" s="140">
        <f t="shared" si="1435"/>
        <v>47259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4"/>
      <c r="DX3203" s="1"/>
      <c r="DY3203" s="1"/>
      <c r="DZ3203" s="1"/>
      <c r="EA3203" s="1"/>
      <c r="EB3203" s="1"/>
      <c r="EC3203" s="1"/>
    </row>
    <row r="3204" spans="1:133" ht="15" x14ac:dyDescent="0.2">
      <c r="A3204" s="134">
        <f t="shared" si="1427"/>
        <v>47257</v>
      </c>
      <c r="B3204" s="135">
        <f t="shared" si="1413"/>
        <v>45.89683728</v>
      </c>
      <c r="C3204" s="220">
        <f t="shared" si="1426"/>
        <v>25.396434983897223</v>
      </c>
      <c r="D3204" s="136">
        <f t="shared" si="1414"/>
        <v>6997.15</v>
      </c>
      <c r="E3204" s="137">
        <f t="shared" si="1436"/>
        <v>7036.33</v>
      </c>
      <c r="F3204" s="138">
        <f t="shared" si="1437"/>
        <v>47197</v>
      </c>
      <c r="G3204" s="139">
        <f t="shared" si="1415"/>
        <v>5.5994226220676957E-3</v>
      </c>
      <c r="H3204" s="140">
        <f t="shared" si="1432"/>
        <v>47259</v>
      </c>
      <c r="I3204" s="140">
        <f t="shared" si="1416"/>
        <v>47259</v>
      </c>
      <c r="J3204" s="141">
        <f t="shared" si="1428"/>
        <v>20</v>
      </c>
      <c r="K3204" s="141">
        <f t="shared" si="1438"/>
        <v>20</v>
      </c>
      <c r="L3204" s="8">
        <f t="shared" si="1429"/>
        <v>1.00559942</v>
      </c>
      <c r="M3204" s="142">
        <f t="shared" si="1417"/>
        <v>1.00559942</v>
      </c>
      <c r="N3204" s="142">
        <f t="shared" si="1418"/>
        <v>1.7863930513047526</v>
      </c>
      <c r="O3204" s="135">
        <f t="shared" si="1419"/>
        <v>1.7963958099999999</v>
      </c>
      <c r="P3204" s="135">
        <f t="shared" si="1420"/>
        <v>45.622049390000001</v>
      </c>
      <c r="Q3204" s="190">
        <f t="shared" si="1433"/>
        <v>0</v>
      </c>
      <c r="R3204" s="191">
        <f t="shared" si="1430"/>
        <v>0</v>
      </c>
      <c r="S3204" s="135">
        <f t="shared" si="1421"/>
        <v>0</v>
      </c>
      <c r="T3204" s="145">
        <f t="shared" si="1431"/>
        <v>7.8600000000000003E-2</v>
      </c>
      <c r="U3204" s="143">
        <f t="shared" si="1422"/>
        <v>20</v>
      </c>
      <c r="V3204" s="143">
        <v>252</v>
      </c>
      <c r="W3204" s="142">
        <f t="shared" si="1423"/>
        <v>1.006023138</v>
      </c>
      <c r="X3204" s="135">
        <f t="shared" si="1424"/>
        <v>0.27478788999999998</v>
      </c>
      <c r="Y3204" s="135">
        <f t="shared" si="1425"/>
        <v>0</v>
      </c>
      <c r="Z3204" s="148" t="str">
        <f t="shared" si="1434"/>
        <v>A+J=</v>
      </c>
      <c r="AA3204" s="140">
        <f t="shared" si="1435"/>
        <v>47259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4"/>
      <c r="DX3204" s="1"/>
      <c r="DY3204" s="1"/>
      <c r="DZ3204" s="1"/>
      <c r="EA3204" s="1"/>
      <c r="EB3204" s="1"/>
      <c r="EC3204" s="1"/>
    </row>
    <row r="3205" spans="1:133" ht="15" x14ac:dyDescent="0.2">
      <c r="A3205" s="134">
        <f t="shared" si="1427"/>
        <v>47258</v>
      </c>
      <c r="B3205" s="135">
        <f t="shared" si="1413"/>
        <v>45.89683728</v>
      </c>
      <c r="C3205" s="220">
        <f t="shared" si="1426"/>
        <v>25.396434983897223</v>
      </c>
      <c r="D3205" s="136">
        <f t="shared" si="1414"/>
        <v>6997.15</v>
      </c>
      <c r="E3205" s="137">
        <f t="shared" si="1436"/>
        <v>7036.33</v>
      </c>
      <c r="F3205" s="138">
        <f t="shared" si="1437"/>
        <v>47197</v>
      </c>
      <c r="G3205" s="139">
        <f t="shared" si="1415"/>
        <v>5.5994226220676957E-3</v>
      </c>
      <c r="H3205" s="140">
        <f t="shared" si="1432"/>
        <v>47289</v>
      </c>
      <c r="I3205" s="140">
        <f t="shared" si="1416"/>
        <v>47259</v>
      </c>
      <c r="J3205" s="141">
        <f t="shared" si="1428"/>
        <v>20</v>
      </c>
      <c r="K3205" s="141">
        <f t="shared" si="1438"/>
        <v>20</v>
      </c>
      <c r="L3205" s="8">
        <f t="shared" si="1429"/>
        <v>1.00559942</v>
      </c>
      <c r="M3205" s="142">
        <f t="shared" si="1417"/>
        <v>1.00559942</v>
      </c>
      <c r="N3205" s="142">
        <f t="shared" si="1418"/>
        <v>1.7863930513047526</v>
      </c>
      <c r="O3205" s="135">
        <f t="shared" si="1419"/>
        <v>1.7963958099999999</v>
      </c>
      <c r="P3205" s="135">
        <f t="shared" si="1420"/>
        <v>45.622049390000001</v>
      </c>
      <c r="Q3205" s="190">
        <f t="shared" si="1433"/>
        <v>0</v>
      </c>
      <c r="R3205" s="191">
        <f t="shared" si="1430"/>
        <v>0</v>
      </c>
      <c r="S3205" s="135">
        <f t="shared" si="1421"/>
        <v>0</v>
      </c>
      <c r="T3205" s="145">
        <f t="shared" si="1431"/>
        <v>7.8600000000000003E-2</v>
      </c>
      <c r="U3205" s="143">
        <f t="shared" si="1422"/>
        <v>20</v>
      </c>
      <c r="V3205" s="143">
        <v>252</v>
      </c>
      <c r="W3205" s="142">
        <f t="shared" si="1423"/>
        <v>1.006023138</v>
      </c>
      <c r="X3205" s="135">
        <f t="shared" si="1424"/>
        <v>0.27478788999999998</v>
      </c>
      <c r="Y3205" s="135">
        <f t="shared" si="1425"/>
        <v>0</v>
      </c>
      <c r="Z3205" s="148" t="str">
        <f t="shared" si="1434"/>
        <v>A+J=</v>
      </c>
      <c r="AA3205" s="140">
        <f t="shared" si="1435"/>
        <v>47259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4"/>
      <c r="DX3205" s="1"/>
      <c r="DY3205" s="1"/>
      <c r="DZ3205" s="1"/>
      <c r="EA3205" s="1"/>
      <c r="EB3205" s="1"/>
      <c r="EC3205" s="1"/>
    </row>
    <row r="3206" spans="1:133" ht="15" x14ac:dyDescent="0.2">
      <c r="A3206" s="134">
        <f t="shared" si="1427"/>
        <v>47259</v>
      </c>
      <c r="B3206" s="135">
        <f t="shared" si="1413"/>
        <v>45.89683728</v>
      </c>
      <c r="C3206" s="220">
        <f t="shared" si="1426"/>
        <v>25.396434983897223</v>
      </c>
      <c r="D3206" s="136">
        <f t="shared" si="1414"/>
        <v>6997.15</v>
      </c>
      <c r="E3206" s="137">
        <f t="shared" si="1436"/>
        <v>7036.33</v>
      </c>
      <c r="F3206" s="138">
        <f t="shared" si="1437"/>
        <v>47197</v>
      </c>
      <c r="G3206" s="139">
        <f t="shared" si="1415"/>
        <v>5.5994226220676957E-3</v>
      </c>
      <c r="H3206" s="140">
        <f t="shared" si="1432"/>
        <v>47289</v>
      </c>
      <c r="I3206" s="140">
        <f t="shared" si="1416"/>
        <v>47259</v>
      </c>
      <c r="J3206" s="141">
        <f t="shared" si="1428"/>
        <v>20</v>
      </c>
      <c r="K3206" s="141">
        <f t="shared" si="1438"/>
        <v>20</v>
      </c>
      <c r="L3206" s="8">
        <f t="shared" si="1429"/>
        <v>1.00559942</v>
      </c>
      <c r="M3206" s="142">
        <f t="shared" si="1417"/>
        <v>1.00559942</v>
      </c>
      <c r="N3206" s="142">
        <f t="shared" si="1418"/>
        <v>1.7863930513047526</v>
      </c>
      <c r="O3206" s="135">
        <f t="shared" si="1419"/>
        <v>1.7963958099999999</v>
      </c>
      <c r="P3206" s="135">
        <f t="shared" si="1420"/>
        <v>45.622049390000001</v>
      </c>
      <c r="Q3206" s="190">
        <f t="shared" si="1433"/>
        <v>105</v>
      </c>
      <c r="R3206" s="191">
        <f t="shared" si="1430"/>
        <v>0.51370838022175236</v>
      </c>
      <c r="S3206" s="135">
        <f t="shared" si="1421"/>
        <v>23.436429090000001</v>
      </c>
      <c r="T3206" s="145">
        <f t="shared" si="1431"/>
        <v>7.8600000000000003E-2</v>
      </c>
      <c r="U3206" s="143">
        <f t="shared" si="1422"/>
        <v>20</v>
      </c>
      <c r="V3206" s="143">
        <v>252</v>
      </c>
      <c r="W3206" s="142">
        <f t="shared" si="1423"/>
        <v>1.006023138</v>
      </c>
      <c r="X3206" s="135">
        <f t="shared" si="1424"/>
        <v>0.27478788999999998</v>
      </c>
      <c r="Y3206" s="135">
        <f t="shared" si="1425"/>
        <v>23.71121698</v>
      </c>
      <c r="Z3206" s="148" t="str">
        <f t="shared" si="1434"/>
        <v>A+J=</v>
      </c>
      <c r="AA3206" s="140">
        <f t="shared" si="1435"/>
        <v>47259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4"/>
      <c r="DX3206" s="1"/>
      <c r="DY3206" s="1"/>
      <c r="DZ3206" s="1"/>
      <c r="EA3206" s="1"/>
      <c r="EB3206" s="1"/>
      <c r="EC3206" s="1"/>
    </row>
    <row r="3207" spans="1:133" ht="15" x14ac:dyDescent="0.2">
      <c r="A3207" s="134">
        <f t="shared" si="1427"/>
        <v>47260</v>
      </c>
      <c r="B3207" s="135">
        <f t="shared" ref="B3207:B3270" si="1439">(P3207+X3207)</f>
        <v>22.198184270000002</v>
      </c>
      <c r="C3207" s="220">
        <f t="shared" si="1426"/>
        <v>12.350073508582936</v>
      </c>
      <c r="D3207" s="136">
        <f t="shared" ref="D3207:D3270" si="1440">IF(E3207=E3206,D3206,E3206)</f>
        <v>6997.15</v>
      </c>
      <c r="E3207" s="137">
        <f t="shared" si="1436"/>
        <v>7036.33</v>
      </c>
      <c r="F3207" s="138">
        <f t="shared" si="1437"/>
        <v>47229</v>
      </c>
      <c r="G3207" s="139">
        <f t="shared" ref="G3207:G3270" si="1441">(E3207/D3207)-1</f>
        <v>5.5994226220676957E-3</v>
      </c>
      <c r="H3207" s="140">
        <f t="shared" si="1432"/>
        <v>47289</v>
      </c>
      <c r="I3207" s="140">
        <f t="shared" ref="I3207:I3270" si="1442">IF(A3207&gt;I3206,H3207,I3206)</f>
        <v>47289</v>
      </c>
      <c r="J3207" s="141">
        <f t="shared" si="1428"/>
        <v>21</v>
      </c>
      <c r="K3207" s="141">
        <f t="shared" si="1438"/>
        <v>1</v>
      </c>
      <c r="L3207" s="8">
        <f t="shared" si="1429"/>
        <v>1.0002659300000001</v>
      </c>
      <c r="M3207" s="142">
        <f t="shared" ref="M3207:M3270" si="1443">IF(I3207&gt;I3206,L3206,M3206)</f>
        <v>1.00559942</v>
      </c>
      <c r="N3207" s="142">
        <f t="shared" ref="N3207:N3270" si="1444">IF(I3207&gt;I3206,N3206*M3207,N3206)</f>
        <v>1.7963958162840894</v>
      </c>
      <c r="O3207" s="135">
        <f t="shared" ref="O3207:O3270" si="1445">TRUNC(TRUNC((L3207*N3207),15),8)</f>
        <v>1.7968735300000001</v>
      </c>
      <c r="P3207" s="135">
        <f t="shared" ref="P3207:P3270" si="1446">TRUNC(C3207*O3207,8)</f>
        <v>22.191520180000001</v>
      </c>
      <c r="Q3207" s="190">
        <f t="shared" si="1433"/>
        <v>0</v>
      </c>
      <c r="R3207" s="191">
        <f t="shared" si="1430"/>
        <v>0</v>
      </c>
      <c r="S3207" s="135">
        <f t="shared" ref="S3207:S3270" si="1447">IF(R3207&gt;0,TRUNC(R3207*P3207,8),0)</f>
        <v>0</v>
      </c>
      <c r="T3207" s="145">
        <f t="shared" si="1431"/>
        <v>7.8600000000000003E-2</v>
      </c>
      <c r="U3207" s="143">
        <f t="shared" ref="U3207:U3270" si="1448">IF(Q3206&gt;0,1,IF(K3207=K3206,U3206,U3206+1))</f>
        <v>1</v>
      </c>
      <c r="V3207" s="143">
        <v>252</v>
      </c>
      <c r="W3207" s="142">
        <f t="shared" ref="W3207:W3270" si="1449">ROUND((1+T3207)^TRUNC((U3207/V3207),9),9)</f>
        <v>1.0003002990000001</v>
      </c>
      <c r="X3207" s="135">
        <f t="shared" ref="X3207:X3270" si="1450">TRUNC((P3207*(W3207-1)),8)</f>
        <v>6.6640900000000001E-3</v>
      </c>
      <c r="Y3207" s="135">
        <f t="shared" ref="Y3207:Y3270" si="1451">IF(Q3207&gt;0,S3207+X3207,0)</f>
        <v>0</v>
      </c>
      <c r="Z3207" s="148" t="str">
        <f t="shared" si="1434"/>
        <v>A+J=</v>
      </c>
      <c r="AA3207" s="140">
        <f t="shared" si="1435"/>
        <v>47289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4"/>
      <c r="DX3207" s="1"/>
      <c r="DY3207" s="1"/>
      <c r="DZ3207" s="1"/>
      <c r="EA3207" s="1"/>
      <c r="EB3207" s="1"/>
      <c r="EC3207" s="1"/>
    </row>
    <row r="3208" spans="1:133" ht="15" x14ac:dyDescent="0.2">
      <c r="A3208" s="134">
        <f t="shared" si="1427"/>
        <v>47261</v>
      </c>
      <c r="B3208" s="135">
        <f t="shared" si="1439"/>
        <v>22.210755240000001</v>
      </c>
      <c r="C3208" s="220">
        <f t="shared" si="1426"/>
        <v>12.350073508582936</v>
      </c>
      <c r="D3208" s="136">
        <f t="shared" si="1440"/>
        <v>6997.15</v>
      </c>
      <c r="E3208" s="137">
        <f t="shared" si="1436"/>
        <v>7036.33</v>
      </c>
      <c r="F3208" s="138">
        <f t="shared" si="1437"/>
        <v>47229</v>
      </c>
      <c r="G3208" s="139">
        <f t="shared" si="1441"/>
        <v>5.5994226220676957E-3</v>
      </c>
      <c r="H3208" s="140">
        <f t="shared" si="1432"/>
        <v>47289</v>
      </c>
      <c r="I3208" s="140">
        <f t="shared" si="1442"/>
        <v>47289</v>
      </c>
      <c r="J3208" s="141">
        <f t="shared" si="1428"/>
        <v>21</v>
      </c>
      <c r="K3208" s="141">
        <f t="shared" si="1438"/>
        <v>2</v>
      </c>
      <c r="L3208" s="8">
        <f t="shared" si="1429"/>
        <v>1.00053193</v>
      </c>
      <c r="M3208" s="142">
        <f t="shared" si="1443"/>
        <v>1.00559942</v>
      </c>
      <c r="N3208" s="142">
        <f t="shared" si="1444"/>
        <v>1.7963958162840894</v>
      </c>
      <c r="O3208" s="135">
        <f t="shared" si="1445"/>
        <v>1.7973513699999999</v>
      </c>
      <c r="P3208" s="135">
        <f t="shared" si="1446"/>
        <v>22.197421540000001</v>
      </c>
      <c r="Q3208" s="190">
        <f t="shared" si="1433"/>
        <v>0</v>
      </c>
      <c r="R3208" s="191">
        <f t="shared" si="1430"/>
        <v>0</v>
      </c>
      <c r="S3208" s="135">
        <f t="shared" si="1447"/>
        <v>0</v>
      </c>
      <c r="T3208" s="145">
        <f t="shared" si="1431"/>
        <v>7.8600000000000003E-2</v>
      </c>
      <c r="U3208" s="143">
        <f t="shared" si="1448"/>
        <v>2</v>
      </c>
      <c r="V3208" s="143">
        <v>252</v>
      </c>
      <c r="W3208" s="142">
        <f t="shared" si="1449"/>
        <v>1.0006006869999999</v>
      </c>
      <c r="X3208" s="135">
        <f t="shared" si="1450"/>
        <v>1.33337E-2</v>
      </c>
      <c r="Y3208" s="135">
        <f t="shared" si="1451"/>
        <v>0</v>
      </c>
      <c r="Z3208" s="148" t="str">
        <f t="shared" si="1434"/>
        <v>A+J=</v>
      </c>
      <c r="AA3208" s="140">
        <f t="shared" si="1435"/>
        <v>47289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4"/>
      <c r="DX3208" s="1"/>
      <c r="DY3208" s="1"/>
      <c r="DZ3208" s="1"/>
      <c r="EA3208" s="1"/>
      <c r="EB3208" s="1"/>
      <c r="EC3208" s="1"/>
    </row>
    <row r="3209" spans="1:133" ht="15" x14ac:dyDescent="0.2">
      <c r="A3209" s="134">
        <f t="shared" si="1427"/>
        <v>47262</v>
      </c>
      <c r="B3209" s="135">
        <f t="shared" si="1439"/>
        <v>22.22333338</v>
      </c>
      <c r="C3209" s="220">
        <f t="shared" ref="C3209:C3272" si="1452">C3208-(S3208/O3208)</f>
        <v>12.350073508582936</v>
      </c>
      <c r="D3209" s="136">
        <f t="shared" si="1440"/>
        <v>6997.15</v>
      </c>
      <c r="E3209" s="137">
        <f t="shared" si="1436"/>
        <v>7036.33</v>
      </c>
      <c r="F3209" s="138">
        <f t="shared" si="1437"/>
        <v>47229</v>
      </c>
      <c r="G3209" s="139">
        <f t="shared" si="1441"/>
        <v>5.5994226220676957E-3</v>
      </c>
      <c r="H3209" s="140">
        <f t="shared" si="1432"/>
        <v>47289</v>
      </c>
      <c r="I3209" s="140">
        <f t="shared" si="1442"/>
        <v>47289</v>
      </c>
      <c r="J3209" s="141">
        <f t="shared" si="1428"/>
        <v>21</v>
      </c>
      <c r="K3209" s="141">
        <f t="shared" si="1438"/>
        <v>3</v>
      </c>
      <c r="L3209" s="8">
        <f t="shared" si="1429"/>
        <v>1.0007980000000001</v>
      </c>
      <c r="M3209" s="142">
        <f t="shared" si="1443"/>
        <v>1.00559942</v>
      </c>
      <c r="N3209" s="142">
        <f t="shared" si="1444"/>
        <v>1.7963958162840894</v>
      </c>
      <c r="O3209" s="135">
        <f t="shared" si="1445"/>
        <v>1.7978293400000001</v>
      </c>
      <c r="P3209" s="135">
        <f t="shared" si="1446"/>
        <v>22.203324500000001</v>
      </c>
      <c r="Q3209" s="190">
        <f t="shared" si="1433"/>
        <v>0</v>
      </c>
      <c r="R3209" s="191">
        <f t="shared" si="1430"/>
        <v>0</v>
      </c>
      <c r="S3209" s="135">
        <f t="shared" si="1447"/>
        <v>0</v>
      </c>
      <c r="T3209" s="145">
        <f t="shared" si="1431"/>
        <v>7.8600000000000003E-2</v>
      </c>
      <c r="U3209" s="143">
        <f t="shared" si="1448"/>
        <v>3</v>
      </c>
      <c r="V3209" s="143">
        <v>252</v>
      </c>
      <c r="W3209" s="142">
        <f t="shared" si="1449"/>
        <v>1.000901166</v>
      </c>
      <c r="X3209" s="135">
        <f t="shared" si="1450"/>
        <v>2.000888E-2</v>
      </c>
      <c r="Y3209" s="135">
        <f t="shared" si="1451"/>
        <v>0</v>
      </c>
      <c r="Z3209" s="148" t="str">
        <f t="shared" si="1434"/>
        <v>A+J=</v>
      </c>
      <c r="AA3209" s="140">
        <f t="shared" si="1435"/>
        <v>47289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4"/>
      <c r="DX3209" s="1"/>
      <c r="DY3209" s="1"/>
      <c r="DZ3209" s="1"/>
      <c r="EA3209" s="1"/>
      <c r="EB3209" s="1"/>
      <c r="EC3209" s="1"/>
    </row>
    <row r="3210" spans="1:133" ht="15" x14ac:dyDescent="0.2">
      <c r="A3210" s="134">
        <f t="shared" si="1427"/>
        <v>47263</v>
      </c>
      <c r="B3210" s="135">
        <f t="shared" si="1439"/>
        <v>22.235918569999999</v>
      </c>
      <c r="C3210" s="220">
        <f t="shared" si="1452"/>
        <v>12.350073508582936</v>
      </c>
      <c r="D3210" s="136">
        <f t="shared" si="1440"/>
        <v>6997.15</v>
      </c>
      <c r="E3210" s="137">
        <f t="shared" si="1436"/>
        <v>7036.33</v>
      </c>
      <c r="F3210" s="138">
        <f t="shared" si="1437"/>
        <v>47229</v>
      </c>
      <c r="G3210" s="139">
        <f t="shared" si="1441"/>
        <v>5.5994226220676957E-3</v>
      </c>
      <c r="H3210" s="140">
        <f t="shared" si="1432"/>
        <v>47289</v>
      </c>
      <c r="I3210" s="140">
        <f t="shared" si="1442"/>
        <v>47289</v>
      </c>
      <c r="J3210" s="141">
        <f t="shared" si="1428"/>
        <v>21</v>
      </c>
      <c r="K3210" s="141">
        <f t="shared" si="1438"/>
        <v>4</v>
      </c>
      <c r="L3210" s="8">
        <f t="shared" si="1429"/>
        <v>1.00106414</v>
      </c>
      <c r="M3210" s="142">
        <f t="shared" si="1443"/>
        <v>1.00559942</v>
      </c>
      <c r="N3210" s="142">
        <f t="shared" si="1444"/>
        <v>1.7963958162840894</v>
      </c>
      <c r="O3210" s="135">
        <f t="shared" si="1445"/>
        <v>1.7983074299999999</v>
      </c>
      <c r="P3210" s="135">
        <f t="shared" si="1446"/>
        <v>22.20922895</v>
      </c>
      <c r="Q3210" s="190">
        <f t="shared" si="1433"/>
        <v>0</v>
      </c>
      <c r="R3210" s="191">
        <f t="shared" si="1430"/>
        <v>0</v>
      </c>
      <c r="S3210" s="135">
        <f t="shared" si="1447"/>
        <v>0</v>
      </c>
      <c r="T3210" s="145">
        <f t="shared" si="1431"/>
        <v>7.8600000000000003E-2</v>
      </c>
      <c r="U3210" s="143">
        <f t="shared" si="1448"/>
        <v>4</v>
      </c>
      <c r="V3210" s="143">
        <v>252</v>
      </c>
      <c r="W3210" s="142">
        <f t="shared" si="1449"/>
        <v>1.0012017360000001</v>
      </c>
      <c r="X3210" s="135">
        <f t="shared" si="1450"/>
        <v>2.6689620000000001E-2</v>
      </c>
      <c r="Y3210" s="135">
        <f t="shared" si="1451"/>
        <v>0</v>
      </c>
      <c r="Z3210" s="148" t="str">
        <f t="shared" si="1434"/>
        <v>A+J=</v>
      </c>
      <c r="AA3210" s="140">
        <f t="shared" si="1435"/>
        <v>47289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4"/>
      <c r="DX3210" s="1"/>
      <c r="DY3210" s="1"/>
      <c r="DZ3210" s="1"/>
      <c r="EA3210" s="1"/>
      <c r="EB3210" s="1"/>
      <c r="EC3210" s="1"/>
    </row>
    <row r="3211" spans="1:133" ht="15" x14ac:dyDescent="0.2">
      <c r="A3211" s="134">
        <f t="shared" ref="A3211:A3274" si="1453">(A3210+1)</f>
        <v>47264</v>
      </c>
      <c r="B3211" s="135">
        <f t="shared" si="1439"/>
        <v>22.248511019999999</v>
      </c>
      <c r="C3211" s="220">
        <f t="shared" si="1452"/>
        <v>12.350073508582936</v>
      </c>
      <c r="D3211" s="136">
        <f t="shared" si="1440"/>
        <v>6997.15</v>
      </c>
      <c r="E3211" s="137">
        <f t="shared" si="1436"/>
        <v>7036.33</v>
      </c>
      <c r="F3211" s="138">
        <f t="shared" si="1437"/>
        <v>47229</v>
      </c>
      <c r="G3211" s="139">
        <f t="shared" si="1441"/>
        <v>5.5994226220676957E-3</v>
      </c>
      <c r="H3211" s="140">
        <f t="shared" si="1432"/>
        <v>47289</v>
      </c>
      <c r="I3211" s="140">
        <f t="shared" si="1442"/>
        <v>47289</v>
      </c>
      <c r="J3211" s="141">
        <f t="shared" ref="J3211:J3274" si="1454">IF(I3211=I3210,J3210,NETWORKDAYS(I3210,I3211,$AD$148:$AD$502)-1)</f>
        <v>21</v>
      </c>
      <c r="K3211" s="141">
        <f t="shared" si="1438"/>
        <v>5</v>
      </c>
      <c r="L3211" s="8">
        <f t="shared" ref="L3211:L3274" si="1455">IF(E3211&lt;D3211,1,TRUNC((E3211/D3211)^TRUNC((K3211/J3211),9),8))</f>
        <v>1.0013303600000001</v>
      </c>
      <c r="M3211" s="142">
        <f t="shared" si="1443"/>
        <v>1.00559942</v>
      </c>
      <c r="N3211" s="142">
        <f t="shared" si="1444"/>
        <v>1.7963958162840894</v>
      </c>
      <c r="O3211" s="135">
        <f t="shared" si="1445"/>
        <v>1.7987856600000001</v>
      </c>
      <c r="P3211" s="135">
        <f t="shared" si="1446"/>
        <v>22.215135119999999</v>
      </c>
      <c r="Q3211" s="190">
        <f t="shared" si="1433"/>
        <v>0</v>
      </c>
      <c r="R3211" s="191">
        <f t="shared" ref="R3211:R3274" si="1456">IF(Q3211&gt;0,VLOOKUP($A3211,$AD$10:$AI$140,6),0)</f>
        <v>0</v>
      </c>
      <c r="S3211" s="135">
        <f t="shared" si="1447"/>
        <v>0</v>
      </c>
      <c r="T3211" s="145">
        <f t="shared" ref="T3211:T3274" si="1457">(T3210)</f>
        <v>7.8600000000000003E-2</v>
      </c>
      <c r="U3211" s="143">
        <f t="shared" si="1448"/>
        <v>5</v>
      </c>
      <c r="V3211" s="143">
        <v>252</v>
      </c>
      <c r="W3211" s="142">
        <f t="shared" si="1449"/>
        <v>1.0015023949999999</v>
      </c>
      <c r="X3211" s="135">
        <f t="shared" si="1450"/>
        <v>3.33759E-2</v>
      </c>
      <c r="Y3211" s="135">
        <f t="shared" si="1451"/>
        <v>0</v>
      </c>
      <c r="Z3211" s="148" t="str">
        <f t="shared" si="1434"/>
        <v>A+J=</v>
      </c>
      <c r="AA3211" s="140">
        <f t="shared" si="1435"/>
        <v>47289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4"/>
      <c r="DX3211" s="1"/>
      <c r="DY3211" s="1"/>
      <c r="DZ3211" s="1"/>
      <c r="EA3211" s="1"/>
      <c r="EB3211" s="1"/>
      <c r="EC3211" s="1"/>
    </row>
    <row r="3212" spans="1:133" ht="15" x14ac:dyDescent="0.2">
      <c r="A3212" s="134">
        <f t="shared" si="1453"/>
        <v>47265</v>
      </c>
      <c r="B3212" s="135">
        <f t="shared" si="1439"/>
        <v>22.248511019999999</v>
      </c>
      <c r="C3212" s="220">
        <f t="shared" si="1452"/>
        <v>12.350073508582936</v>
      </c>
      <c r="D3212" s="136">
        <f t="shared" si="1440"/>
        <v>6997.15</v>
      </c>
      <c r="E3212" s="137">
        <f t="shared" si="1436"/>
        <v>7036.33</v>
      </c>
      <c r="F3212" s="138">
        <f t="shared" si="1437"/>
        <v>47229</v>
      </c>
      <c r="G3212" s="139">
        <f t="shared" si="1441"/>
        <v>5.5994226220676957E-3</v>
      </c>
      <c r="H3212" s="140">
        <f t="shared" ref="H3212:H3275" si="1458">IF(DAY(A3212)=H$9,VLOOKUP(A3212,AH$118:AN$450,4),H3211)</f>
        <v>47289</v>
      </c>
      <c r="I3212" s="140">
        <f t="shared" si="1442"/>
        <v>47289</v>
      </c>
      <c r="J3212" s="141">
        <f t="shared" si="1454"/>
        <v>21</v>
      </c>
      <c r="K3212" s="141">
        <f t="shared" si="1438"/>
        <v>5</v>
      </c>
      <c r="L3212" s="8">
        <f t="shared" si="1455"/>
        <v>1.0013303600000001</v>
      </c>
      <c r="M3212" s="142">
        <f t="shared" si="1443"/>
        <v>1.00559942</v>
      </c>
      <c r="N3212" s="142">
        <f t="shared" si="1444"/>
        <v>1.7963958162840894</v>
      </c>
      <c r="O3212" s="135">
        <f t="shared" si="1445"/>
        <v>1.7987856600000001</v>
      </c>
      <c r="P3212" s="135">
        <f t="shared" si="1446"/>
        <v>22.215135119999999</v>
      </c>
      <c r="Q3212" s="190">
        <f t="shared" ref="Q3212:Q3275" si="1459">IF(VLOOKUP(A3212,AD$10:AK$140,8)=VLOOKUP(A3211,AD$10:AK$140,8),0,VLOOKUP(A3212,AD$10:AK$140,8))</f>
        <v>0</v>
      </c>
      <c r="R3212" s="191">
        <f t="shared" si="1456"/>
        <v>0</v>
      </c>
      <c r="S3212" s="135">
        <f t="shared" si="1447"/>
        <v>0</v>
      </c>
      <c r="T3212" s="145">
        <f t="shared" si="1457"/>
        <v>7.8600000000000003E-2</v>
      </c>
      <c r="U3212" s="143">
        <f t="shared" si="1448"/>
        <v>5</v>
      </c>
      <c r="V3212" s="143">
        <v>252</v>
      </c>
      <c r="W3212" s="142">
        <f t="shared" si="1449"/>
        <v>1.0015023949999999</v>
      </c>
      <c r="X3212" s="135">
        <f t="shared" si="1450"/>
        <v>3.33759E-2</v>
      </c>
      <c r="Y3212" s="135">
        <f t="shared" si="1451"/>
        <v>0</v>
      </c>
      <c r="Z3212" s="148" t="str">
        <f t="shared" ref="Z3212:Z3275" si="1460">IF($Q3211&gt;0,VLOOKUP($A3211,$AD$10:$AM$140,9),Z3211)</f>
        <v>A+J=</v>
      </c>
      <c r="AA3212" s="140">
        <f t="shared" ref="AA3212:AA3275" si="1461">IF($Q3211&gt;0,VLOOKUP($A3211,$AD$10:$AM$140,10),AA3211)</f>
        <v>47289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4"/>
      <c r="DX3212" s="1"/>
      <c r="DY3212" s="1"/>
      <c r="DZ3212" s="1"/>
      <c r="EA3212" s="1"/>
      <c r="EB3212" s="1"/>
      <c r="EC3212" s="1"/>
    </row>
    <row r="3213" spans="1:133" ht="15" x14ac:dyDescent="0.2">
      <c r="A3213" s="134">
        <f t="shared" si="1453"/>
        <v>47266</v>
      </c>
      <c r="B3213" s="135">
        <f t="shared" si="1439"/>
        <v>22.248511019999999</v>
      </c>
      <c r="C3213" s="220">
        <f t="shared" si="1452"/>
        <v>12.350073508582936</v>
      </c>
      <c r="D3213" s="136">
        <f t="shared" si="1440"/>
        <v>6997.15</v>
      </c>
      <c r="E3213" s="137">
        <f t="shared" si="1436"/>
        <v>7036.33</v>
      </c>
      <c r="F3213" s="138">
        <f t="shared" si="1437"/>
        <v>47229</v>
      </c>
      <c r="G3213" s="139">
        <f t="shared" si="1441"/>
        <v>5.5994226220676957E-3</v>
      </c>
      <c r="H3213" s="140">
        <f t="shared" si="1458"/>
        <v>47289</v>
      </c>
      <c r="I3213" s="140">
        <f t="shared" si="1442"/>
        <v>47289</v>
      </c>
      <c r="J3213" s="141">
        <f t="shared" si="1454"/>
        <v>21</v>
      </c>
      <c r="K3213" s="141">
        <f t="shared" si="1438"/>
        <v>5</v>
      </c>
      <c r="L3213" s="8">
        <f t="shared" si="1455"/>
        <v>1.0013303600000001</v>
      </c>
      <c r="M3213" s="142">
        <f t="shared" si="1443"/>
        <v>1.00559942</v>
      </c>
      <c r="N3213" s="142">
        <f t="shared" si="1444"/>
        <v>1.7963958162840894</v>
      </c>
      <c r="O3213" s="135">
        <f t="shared" si="1445"/>
        <v>1.7987856600000001</v>
      </c>
      <c r="P3213" s="135">
        <f t="shared" si="1446"/>
        <v>22.215135119999999</v>
      </c>
      <c r="Q3213" s="190">
        <f t="shared" si="1459"/>
        <v>0</v>
      </c>
      <c r="R3213" s="191">
        <f t="shared" si="1456"/>
        <v>0</v>
      </c>
      <c r="S3213" s="135">
        <f t="shared" si="1447"/>
        <v>0</v>
      </c>
      <c r="T3213" s="145">
        <f t="shared" si="1457"/>
        <v>7.8600000000000003E-2</v>
      </c>
      <c r="U3213" s="143">
        <f t="shared" si="1448"/>
        <v>5</v>
      </c>
      <c r="V3213" s="143">
        <v>252</v>
      </c>
      <c r="W3213" s="142">
        <f t="shared" si="1449"/>
        <v>1.0015023949999999</v>
      </c>
      <c r="X3213" s="135">
        <f t="shared" si="1450"/>
        <v>3.33759E-2</v>
      </c>
      <c r="Y3213" s="135">
        <f t="shared" si="1451"/>
        <v>0</v>
      </c>
      <c r="Z3213" s="148" t="str">
        <f t="shared" si="1460"/>
        <v>A+J=</v>
      </c>
      <c r="AA3213" s="140">
        <f t="shared" si="1461"/>
        <v>47289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4"/>
      <c r="DX3213" s="1"/>
      <c r="DY3213" s="1"/>
      <c r="DZ3213" s="1"/>
      <c r="EA3213" s="1"/>
      <c r="EB3213" s="1"/>
      <c r="EC3213" s="1"/>
    </row>
    <row r="3214" spans="1:133" ht="15" x14ac:dyDescent="0.2">
      <c r="A3214" s="134">
        <f t="shared" si="1453"/>
        <v>47267</v>
      </c>
      <c r="B3214" s="135">
        <f t="shared" si="1439"/>
        <v>22.261110540000001</v>
      </c>
      <c r="C3214" s="220">
        <f t="shared" si="1452"/>
        <v>12.350073508582936</v>
      </c>
      <c r="D3214" s="136">
        <f t="shared" si="1440"/>
        <v>6997.15</v>
      </c>
      <c r="E3214" s="137">
        <f t="shared" si="1436"/>
        <v>7036.33</v>
      </c>
      <c r="F3214" s="138">
        <f t="shared" si="1437"/>
        <v>47229</v>
      </c>
      <c r="G3214" s="139">
        <f t="shared" si="1441"/>
        <v>5.5994226220676957E-3</v>
      </c>
      <c r="H3214" s="140">
        <f t="shared" si="1458"/>
        <v>47289</v>
      </c>
      <c r="I3214" s="140">
        <f t="shared" si="1442"/>
        <v>47289</v>
      </c>
      <c r="J3214" s="141">
        <f t="shared" si="1454"/>
        <v>21</v>
      </c>
      <c r="K3214" s="141">
        <f t="shared" si="1438"/>
        <v>6</v>
      </c>
      <c r="L3214" s="8">
        <f t="shared" si="1455"/>
        <v>1.00159664</v>
      </c>
      <c r="M3214" s="142">
        <f t="shared" si="1443"/>
        <v>1.00559942</v>
      </c>
      <c r="N3214" s="142">
        <f t="shared" si="1444"/>
        <v>1.7963958162840894</v>
      </c>
      <c r="O3214" s="135">
        <f t="shared" si="1445"/>
        <v>1.7992640099999999</v>
      </c>
      <c r="P3214" s="135">
        <f t="shared" si="1446"/>
        <v>22.221042780000001</v>
      </c>
      <c r="Q3214" s="190">
        <f t="shared" si="1459"/>
        <v>0</v>
      </c>
      <c r="R3214" s="191">
        <f t="shared" si="1456"/>
        <v>0</v>
      </c>
      <c r="S3214" s="135">
        <f t="shared" si="1447"/>
        <v>0</v>
      </c>
      <c r="T3214" s="145">
        <f t="shared" si="1457"/>
        <v>7.8600000000000003E-2</v>
      </c>
      <c r="U3214" s="143">
        <f t="shared" si="1448"/>
        <v>6</v>
      </c>
      <c r="V3214" s="143">
        <v>252</v>
      </c>
      <c r="W3214" s="142">
        <f t="shared" si="1449"/>
        <v>1.001803145</v>
      </c>
      <c r="X3214" s="135">
        <f t="shared" si="1450"/>
        <v>4.0067760000000001E-2</v>
      </c>
      <c r="Y3214" s="135">
        <f t="shared" si="1451"/>
        <v>0</v>
      </c>
      <c r="Z3214" s="148" t="str">
        <f t="shared" si="1460"/>
        <v>A+J=</v>
      </c>
      <c r="AA3214" s="140">
        <f t="shared" si="1461"/>
        <v>47289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4"/>
      <c r="DX3214" s="1"/>
      <c r="DY3214" s="1"/>
      <c r="DZ3214" s="1"/>
      <c r="EA3214" s="1"/>
      <c r="EB3214" s="1"/>
      <c r="EC3214" s="1"/>
    </row>
    <row r="3215" spans="1:133" ht="15" x14ac:dyDescent="0.2">
      <c r="A3215" s="134">
        <f t="shared" si="1453"/>
        <v>47268</v>
      </c>
      <c r="B3215" s="135">
        <f t="shared" si="1439"/>
        <v>22.273717340000001</v>
      </c>
      <c r="C3215" s="220">
        <f t="shared" si="1452"/>
        <v>12.350073508582936</v>
      </c>
      <c r="D3215" s="136">
        <f t="shared" si="1440"/>
        <v>6997.15</v>
      </c>
      <c r="E3215" s="137">
        <f t="shared" si="1436"/>
        <v>7036.33</v>
      </c>
      <c r="F3215" s="138">
        <f t="shared" si="1437"/>
        <v>47229</v>
      </c>
      <c r="G3215" s="139">
        <f t="shared" si="1441"/>
        <v>5.5994226220676957E-3</v>
      </c>
      <c r="H3215" s="140">
        <f t="shared" si="1458"/>
        <v>47289</v>
      </c>
      <c r="I3215" s="140">
        <f t="shared" si="1442"/>
        <v>47289</v>
      </c>
      <c r="J3215" s="141">
        <f t="shared" si="1454"/>
        <v>21</v>
      </c>
      <c r="K3215" s="141">
        <f t="shared" si="1438"/>
        <v>7</v>
      </c>
      <c r="L3215" s="8">
        <f t="shared" si="1455"/>
        <v>1.0018629999999999</v>
      </c>
      <c r="M3215" s="142">
        <f t="shared" si="1443"/>
        <v>1.00559942</v>
      </c>
      <c r="N3215" s="142">
        <f t="shared" si="1444"/>
        <v>1.7963958162840894</v>
      </c>
      <c r="O3215" s="135">
        <f t="shared" si="1445"/>
        <v>1.7997425</v>
      </c>
      <c r="P3215" s="135">
        <f t="shared" si="1446"/>
        <v>22.226952170000001</v>
      </c>
      <c r="Q3215" s="190">
        <f t="shared" si="1459"/>
        <v>0</v>
      </c>
      <c r="R3215" s="191">
        <f t="shared" si="1456"/>
        <v>0</v>
      </c>
      <c r="S3215" s="135">
        <f t="shared" si="1447"/>
        <v>0</v>
      </c>
      <c r="T3215" s="145">
        <f t="shared" si="1457"/>
        <v>7.8600000000000003E-2</v>
      </c>
      <c r="U3215" s="143">
        <f t="shared" si="1448"/>
        <v>7</v>
      </c>
      <c r="V3215" s="143">
        <v>252</v>
      </c>
      <c r="W3215" s="142">
        <f t="shared" si="1449"/>
        <v>1.002103985</v>
      </c>
      <c r="X3215" s="135">
        <f t="shared" si="1450"/>
        <v>4.6765170000000002E-2</v>
      </c>
      <c r="Y3215" s="135">
        <f t="shared" si="1451"/>
        <v>0</v>
      </c>
      <c r="Z3215" s="148" t="str">
        <f t="shared" si="1460"/>
        <v>A+J=</v>
      </c>
      <c r="AA3215" s="140">
        <f t="shared" si="1461"/>
        <v>47289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4"/>
      <c r="DX3215" s="1"/>
      <c r="DY3215" s="1"/>
      <c r="DZ3215" s="1"/>
      <c r="EA3215" s="1"/>
      <c r="EB3215" s="1"/>
      <c r="EC3215" s="1"/>
    </row>
    <row r="3216" spans="1:133" ht="15" x14ac:dyDescent="0.2">
      <c r="A3216" s="134">
        <f t="shared" si="1453"/>
        <v>47269</v>
      </c>
      <c r="B3216" s="135">
        <f t="shared" si="1439"/>
        <v>22.28633095</v>
      </c>
      <c r="C3216" s="220">
        <f t="shared" si="1452"/>
        <v>12.350073508582936</v>
      </c>
      <c r="D3216" s="136">
        <f t="shared" si="1440"/>
        <v>6997.15</v>
      </c>
      <c r="E3216" s="137">
        <f t="shared" si="1436"/>
        <v>7036.33</v>
      </c>
      <c r="F3216" s="138">
        <f t="shared" si="1437"/>
        <v>47229</v>
      </c>
      <c r="G3216" s="139">
        <f t="shared" si="1441"/>
        <v>5.5994226220676957E-3</v>
      </c>
      <c r="H3216" s="140">
        <f t="shared" si="1458"/>
        <v>47289</v>
      </c>
      <c r="I3216" s="140">
        <f t="shared" si="1442"/>
        <v>47289</v>
      </c>
      <c r="J3216" s="141">
        <f t="shared" si="1454"/>
        <v>21</v>
      </c>
      <c r="K3216" s="141">
        <f t="shared" si="1438"/>
        <v>8</v>
      </c>
      <c r="L3216" s="8">
        <f t="shared" si="1455"/>
        <v>1.0021294199999999</v>
      </c>
      <c r="M3216" s="142">
        <f t="shared" si="1443"/>
        <v>1.00559942</v>
      </c>
      <c r="N3216" s="142">
        <f t="shared" si="1444"/>
        <v>1.7963958162840894</v>
      </c>
      <c r="O3216" s="135">
        <f t="shared" si="1445"/>
        <v>1.80022109</v>
      </c>
      <c r="P3216" s="135">
        <f t="shared" si="1446"/>
        <v>22.232862789999999</v>
      </c>
      <c r="Q3216" s="190">
        <f t="shared" si="1459"/>
        <v>0</v>
      </c>
      <c r="R3216" s="191">
        <f t="shared" si="1456"/>
        <v>0</v>
      </c>
      <c r="S3216" s="135">
        <f t="shared" si="1447"/>
        <v>0</v>
      </c>
      <c r="T3216" s="145">
        <f t="shared" si="1457"/>
        <v>7.8600000000000003E-2</v>
      </c>
      <c r="U3216" s="143">
        <f t="shared" si="1448"/>
        <v>8</v>
      </c>
      <c r="V3216" s="143">
        <v>252</v>
      </c>
      <c r="W3216" s="142">
        <f t="shared" si="1449"/>
        <v>1.0024049159999999</v>
      </c>
      <c r="X3216" s="135">
        <f t="shared" si="1450"/>
        <v>5.3468160000000001E-2</v>
      </c>
      <c r="Y3216" s="135">
        <f t="shared" si="1451"/>
        <v>0</v>
      </c>
      <c r="Z3216" s="148" t="str">
        <f t="shared" si="1460"/>
        <v>A+J=</v>
      </c>
      <c r="AA3216" s="140">
        <f t="shared" si="1461"/>
        <v>47289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4"/>
      <c r="DX3216" s="1"/>
      <c r="DY3216" s="1"/>
      <c r="DZ3216" s="1"/>
      <c r="EA3216" s="1"/>
      <c r="EB3216" s="1"/>
      <c r="EC3216" s="1"/>
    </row>
    <row r="3217" spans="1:133" ht="15" x14ac:dyDescent="0.2">
      <c r="A3217" s="134">
        <f t="shared" si="1453"/>
        <v>47270</v>
      </c>
      <c r="B3217" s="135">
        <f t="shared" si="1439"/>
        <v>22.28633095</v>
      </c>
      <c r="C3217" s="220">
        <f t="shared" si="1452"/>
        <v>12.350073508582936</v>
      </c>
      <c r="D3217" s="136">
        <f t="shared" si="1440"/>
        <v>6997.15</v>
      </c>
      <c r="E3217" s="137">
        <f t="shared" si="1436"/>
        <v>7036.33</v>
      </c>
      <c r="F3217" s="138">
        <f t="shared" si="1437"/>
        <v>47229</v>
      </c>
      <c r="G3217" s="139">
        <f t="shared" si="1441"/>
        <v>5.5994226220676957E-3</v>
      </c>
      <c r="H3217" s="140">
        <f t="shared" si="1458"/>
        <v>47289</v>
      </c>
      <c r="I3217" s="140">
        <f t="shared" si="1442"/>
        <v>47289</v>
      </c>
      <c r="J3217" s="141">
        <f t="shared" si="1454"/>
        <v>21</v>
      </c>
      <c r="K3217" s="141">
        <f t="shared" si="1438"/>
        <v>8</v>
      </c>
      <c r="L3217" s="8">
        <f t="shared" si="1455"/>
        <v>1.0021294199999999</v>
      </c>
      <c r="M3217" s="142">
        <f t="shared" si="1443"/>
        <v>1.00559942</v>
      </c>
      <c r="N3217" s="142">
        <f t="shared" si="1444"/>
        <v>1.7963958162840894</v>
      </c>
      <c r="O3217" s="135">
        <f t="shared" si="1445"/>
        <v>1.80022109</v>
      </c>
      <c r="P3217" s="135">
        <f t="shared" si="1446"/>
        <v>22.232862789999999</v>
      </c>
      <c r="Q3217" s="190">
        <f t="shared" si="1459"/>
        <v>0</v>
      </c>
      <c r="R3217" s="191">
        <f t="shared" si="1456"/>
        <v>0</v>
      </c>
      <c r="S3217" s="135">
        <f t="shared" si="1447"/>
        <v>0</v>
      </c>
      <c r="T3217" s="145">
        <f t="shared" si="1457"/>
        <v>7.8600000000000003E-2</v>
      </c>
      <c r="U3217" s="143">
        <f t="shared" si="1448"/>
        <v>8</v>
      </c>
      <c r="V3217" s="143">
        <v>252</v>
      </c>
      <c r="W3217" s="142">
        <f t="shared" si="1449"/>
        <v>1.0024049159999999</v>
      </c>
      <c r="X3217" s="135">
        <f t="shared" si="1450"/>
        <v>5.3468160000000001E-2</v>
      </c>
      <c r="Y3217" s="135">
        <f t="shared" si="1451"/>
        <v>0</v>
      </c>
      <c r="Z3217" s="148" t="str">
        <f t="shared" si="1460"/>
        <v>A+J=</v>
      </c>
      <c r="AA3217" s="140">
        <f t="shared" si="1461"/>
        <v>47289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4"/>
      <c r="DX3217" s="1"/>
      <c r="DY3217" s="1"/>
      <c r="DZ3217" s="1"/>
      <c r="EA3217" s="1"/>
      <c r="EB3217" s="1"/>
      <c r="EC3217" s="1"/>
    </row>
    <row r="3218" spans="1:133" ht="15" x14ac:dyDescent="0.2">
      <c r="A3218" s="134">
        <f t="shared" si="1453"/>
        <v>47271</v>
      </c>
      <c r="B3218" s="135">
        <f t="shared" si="1439"/>
        <v>22.298951980000002</v>
      </c>
      <c r="C3218" s="220">
        <f t="shared" si="1452"/>
        <v>12.350073508582936</v>
      </c>
      <c r="D3218" s="136">
        <f t="shared" si="1440"/>
        <v>6997.15</v>
      </c>
      <c r="E3218" s="137">
        <f t="shared" si="1436"/>
        <v>7036.33</v>
      </c>
      <c r="F3218" s="138">
        <f t="shared" si="1437"/>
        <v>47229</v>
      </c>
      <c r="G3218" s="139">
        <f t="shared" si="1441"/>
        <v>5.5994226220676957E-3</v>
      </c>
      <c r="H3218" s="140">
        <f t="shared" si="1458"/>
        <v>47289</v>
      </c>
      <c r="I3218" s="140">
        <f t="shared" si="1442"/>
        <v>47289</v>
      </c>
      <c r="J3218" s="141">
        <f t="shared" si="1454"/>
        <v>21</v>
      </c>
      <c r="K3218" s="141">
        <f t="shared" si="1438"/>
        <v>9</v>
      </c>
      <c r="L3218" s="8">
        <f t="shared" si="1455"/>
        <v>1.0023959200000001</v>
      </c>
      <c r="M3218" s="142">
        <f t="shared" si="1443"/>
        <v>1.00559942</v>
      </c>
      <c r="N3218" s="142">
        <f t="shared" si="1444"/>
        <v>1.7963958162840894</v>
      </c>
      <c r="O3218" s="135">
        <f t="shared" si="1445"/>
        <v>1.8006998299999999</v>
      </c>
      <c r="P3218" s="135">
        <f t="shared" si="1446"/>
        <v>22.238775260000001</v>
      </c>
      <c r="Q3218" s="190">
        <f t="shared" si="1459"/>
        <v>0</v>
      </c>
      <c r="R3218" s="191">
        <f t="shared" si="1456"/>
        <v>0</v>
      </c>
      <c r="S3218" s="135">
        <f t="shared" si="1447"/>
        <v>0</v>
      </c>
      <c r="T3218" s="145">
        <f t="shared" si="1457"/>
        <v>7.8600000000000003E-2</v>
      </c>
      <c r="U3218" s="143">
        <f t="shared" si="1448"/>
        <v>9</v>
      </c>
      <c r="V3218" s="143">
        <v>252</v>
      </c>
      <c r="W3218" s="142">
        <f t="shared" si="1449"/>
        <v>1.002705937</v>
      </c>
      <c r="X3218" s="135">
        <f t="shared" si="1450"/>
        <v>6.0176720000000003E-2</v>
      </c>
      <c r="Y3218" s="135">
        <f t="shared" si="1451"/>
        <v>0</v>
      </c>
      <c r="Z3218" s="148" t="str">
        <f t="shared" si="1460"/>
        <v>A+J=</v>
      </c>
      <c r="AA3218" s="140">
        <f t="shared" si="1461"/>
        <v>47289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4"/>
      <c r="DX3218" s="1"/>
      <c r="DY3218" s="1"/>
      <c r="DZ3218" s="1"/>
      <c r="EA3218" s="1"/>
      <c r="EB3218" s="1"/>
      <c r="EC3218" s="1"/>
    </row>
    <row r="3219" spans="1:133" ht="15" x14ac:dyDescent="0.2">
      <c r="A3219" s="134">
        <f t="shared" si="1453"/>
        <v>47272</v>
      </c>
      <c r="B3219" s="135">
        <f t="shared" si="1439"/>
        <v>22.298951980000002</v>
      </c>
      <c r="C3219" s="220">
        <f t="shared" si="1452"/>
        <v>12.350073508582936</v>
      </c>
      <c r="D3219" s="136">
        <f t="shared" si="1440"/>
        <v>6997.15</v>
      </c>
      <c r="E3219" s="137">
        <f t="shared" si="1436"/>
        <v>7036.33</v>
      </c>
      <c r="F3219" s="138">
        <f t="shared" si="1437"/>
        <v>47229</v>
      </c>
      <c r="G3219" s="139">
        <f t="shared" si="1441"/>
        <v>5.5994226220676957E-3</v>
      </c>
      <c r="H3219" s="140">
        <f t="shared" si="1458"/>
        <v>47289</v>
      </c>
      <c r="I3219" s="140">
        <f t="shared" si="1442"/>
        <v>47289</v>
      </c>
      <c r="J3219" s="141">
        <f t="shared" si="1454"/>
        <v>21</v>
      </c>
      <c r="K3219" s="141">
        <f t="shared" si="1438"/>
        <v>9</v>
      </c>
      <c r="L3219" s="8">
        <f t="shared" si="1455"/>
        <v>1.0023959200000001</v>
      </c>
      <c r="M3219" s="142">
        <f t="shared" si="1443"/>
        <v>1.00559942</v>
      </c>
      <c r="N3219" s="142">
        <f t="shared" si="1444"/>
        <v>1.7963958162840894</v>
      </c>
      <c r="O3219" s="135">
        <f t="shared" si="1445"/>
        <v>1.8006998299999999</v>
      </c>
      <c r="P3219" s="135">
        <f t="shared" si="1446"/>
        <v>22.238775260000001</v>
      </c>
      <c r="Q3219" s="190">
        <f t="shared" si="1459"/>
        <v>0</v>
      </c>
      <c r="R3219" s="191">
        <f t="shared" si="1456"/>
        <v>0</v>
      </c>
      <c r="S3219" s="135">
        <f t="shared" si="1447"/>
        <v>0</v>
      </c>
      <c r="T3219" s="145">
        <f t="shared" si="1457"/>
        <v>7.8600000000000003E-2</v>
      </c>
      <c r="U3219" s="143">
        <f t="shared" si="1448"/>
        <v>9</v>
      </c>
      <c r="V3219" s="143">
        <v>252</v>
      </c>
      <c r="W3219" s="142">
        <f t="shared" si="1449"/>
        <v>1.002705937</v>
      </c>
      <c r="X3219" s="135">
        <f t="shared" si="1450"/>
        <v>6.0176720000000003E-2</v>
      </c>
      <c r="Y3219" s="135">
        <f t="shared" si="1451"/>
        <v>0</v>
      </c>
      <c r="Z3219" s="148" t="str">
        <f t="shared" si="1460"/>
        <v>A+J=</v>
      </c>
      <c r="AA3219" s="140">
        <f t="shared" si="1461"/>
        <v>47289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4"/>
      <c r="DX3219" s="1"/>
      <c r="DY3219" s="1"/>
      <c r="DZ3219" s="1"/>
      <c r="EA3219" s="1"/>
      <c r="EB3219" s="1"/>
      <c r="EC3219" s="1"/>
    </row>
    <row r="3220" spans="1:133" ht="15" x14ac:dyDescent="0.2">
      <c r="A3220" s="134">
        <f t="shared" si="1453"/>
        <v>47273</v>
      </c>
      <c r="B3220" s="135">
        <f t="shared" si="1439"/>
        <v>22.298951980000002</v>
      </c>
      <c r="C3220" s="220">
        <f t="shared" si="1452"/>
        <v>12.350073508582936</v>
      </c>
      <c r="D3220" s="136">
        <f t="shared" si="1440"/>
        <v>6997.15</v>
      </c>
      <c r="E3220" s="137">
        <f t="shared" si="1436"/>
        <v>7036.33</v>
      </c>
      <c r="F3220" s="138">
        <f t="shared" si="1437"/>
        <v>47229</v>
      </c>
      <c r="G3220" s="139">
        <f t="shared" si="1441"/>
        <v>5.5994226220676957E-3</v>
      </c>
      <c r="H3220" s="140">
        <f t="shared" si="1458"/>
        <v>47289</v>
      </c>
      <c r="I3220" s="140">
        <f t="shared" si="1442"/>
        <v>47289</v>
      </c>
      <c r="J3220" s="141">
        <f t="shared" si="1454"/>
        <v>21</v>
      </c>
      <c r="K3220" s="141">
        <f t="shared" si="1438"/>
        <v>9</v>
      </c>
      <c r="L3220" s="8">
        <f t="shared" si="1455"/>
        <v>1.0023959200000001</v>
      </c>
      <c r="M3220" s="142">
        <f t="shared" si="1443"/>
        <v>1.00559942</v>
      </c>
      <c r="N3220" s="142">
        <f t="shared" si="1444"/>
        <v>1.7963958162840894</v>
      </c>
      <c r="O3220" s="135">
        <f t="shared" si="1445"/>
        <v>1.8006998299999999</v>
      </c>
      <c r="P3220" s="135">
        <f t="shared" si="1446"/>
        <v>22.238775260000001</v>
      </c>
      <c r="Q3220" s="190">
        <f t="shared" si="1459"/>
        <v>0</v>
      </c>
      <c r="R3220" s="191">
        <f t="shared" si="1456"/>
        <v>0</v>
      </c>
      <c r="S3220" s="135">
        <f t="shared" si="1447"/>
        <v>0</v>
      </c>
      <c r="T3220" s="145">
        <f t="shared" si="1457"/>
        <v>7.8600000000000003E-2</v>
      </c>
      <c r="U3220" s="143">
        <f t="shared" si="1448"/>
        <v>9</v>
      </c>
      <c r="V3220" s="143">
        <v>252</v>
      </c>
      <c r="W3220" s="142">
        <f t="shared" si="1449"/>
        <v>1.002705937</v>
      </c>
      <c r="X3220" s="135">
        <f t="shared" si="1450"/>
        <v>6.0176720000000003E-2</v>
      </c>
      <c r="Y3220" s="135">
        <f t="shared" si="1451"/>
        <v>0</v>
      </c>
      <c r="Z3220" s="148" t="str">
        <f t="shared" si="1460"/>
        <v>A+J=</v>
      </c>
      <c r="AA3220" s="140">
        <f t="shared" si="1461"/>
        <v>47289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4"/>
      <c r="DX3220" s="1"/>
      <c r="DY3220" s="1"/>
      <c r="DZ3220" s="1"/>
      <c r="EA3220" s="1"/>
      <c r="EB3220" s="1"/>
      <c r="EC3220" s="1"/>
    </row>
    <row r="3221" spans="1:133" ht="15" x14ac:dyDescent="0.2">
      <c r="A3221" s="134">
        <f t="shared" si="1453"/>
        <v>47274</v>
      </c>
      <c r="B3221" s="135">
        <f t="shared" si="1439"/>
        <v>22.31158018</v>
      </c>
      <c r="C3221" s="220">
        <f t="shared" si="1452"/>
        <v>12.350073508582936</v>
      </c>
      <c r="D3221" s="136">
        <f t="shared" si="1440"/>
        <v>6997.15</v>
      </c>
      <c r="E3221" s="137">
        <f t="shared" si="1436"/>
        <v>7036.33</v>
      </c>
      <c r="F3221" s="138">
        <f t="shared" si="1437"/>
        <v>47229</v>
      </c>
      <c r="G3221" s="139">
        <f t="shared" si="1441"/>
        <v>5.5994226220676957E-3</v>
      </c>
      <c r="H3221" s="140">
        <f t="shared" si="1458"/>
        <v>47289</v>
      </c>
      <c r="I3221" s="140">
        <f t="shared" si="1442"/>
        <v>47289</v>
      </c>
      <c r="J3221" s="141">
        <f t="shared" si="1454"/>
        <v>21</v>
      </c>
      <c r="K3221" s="141">
        <f t="shared" si="1438"/>
        <v>10</v>
      </c>
      <c r="L3221" s="8">
        <f t="shared" si="1455"/>
        <v>1.0026624900000001</v>
      </c>
      <c r="M3221" s="142">
        <f t="shared" si="1443"/>
        <v>1.00559942</v>
      </c>
      <c r="N3221" s="142">
        <f t="shared" si="1444"/>
        <v>1.7963958162840894</v>
      </c>
      <c r="O3221" s="135">
        <f t="shared" si="1445"/>
        <v>1.8011786999999999</v>
      </c>
      <c r="P3221" s="135">
        <f t="shared" si="1446"/>
        <v>22.244689340000001</v>
      </c>
      <c r="Q3221" s="190">
        <f t="shared" si="1459"/>
        <v>0</v>
      </c>
      <c r="R3221" s="191">
        <f t="shared" si="1456"/>
        <v>0</v>
      </c>
      <c r="S3221" s="135">
        <f t="shared" si="1447"/>
        <v>0</v>
      </c>
      <c r="T3221" s="145">
        <f t="shared" si="1457"/>
        <v>7.8600000000000003E-2</v>
      </c>
      <c r="U3221" s="143">
        <f t="shared" si="1448"/>
        <v>10</v>
      </c>
      <c r="V3221" s="143">
        <v>252</v>
      </c>
      <c r="W3221" s="142">
        <f t="shared" si="1449"/>
        <v>1.003007048</v>
      </c>
      <c r="X3221" s="135">
        <f t="shared" si="1450"/>
        <v>6.6890839999999993E-2</v>
      </c>
      <c r="Y3221" s="135">
        <f t="shared" si="1451"/>
        <v>0</v>
      </c>
      <c r="Z3221" s="148" t="str">
        <f t="shared" si="1460"/>
        <v>A+J=</v>
      </c>
      <c r="AA3221" s="140">
        <f t="shared" si="1461"/>
        <v>47289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4"/>
      <c r="DX3221" s="1"/>
      <c r="DY3221" s="1"/>
      <c r="DZ3221" s="1"/>
      <c r="EA3221" s="1"/>
      <c r="EB3221" s="1"/>
      <c r="EC3221" s="1"/>
    </row>
    <row r="3222" spans="1:133" ht="15" x14ac:dyDescent="0.2">
      <c r="A3222" s="134">
        <f t="shared" si="1453"/>
        <v>47275</v>
      </c>
      <c r="B3222" s="135">
        <f t="shared" si="1439"/>
        <v>22.324215459999998</v>
      </c>
      <c r="C3222" s="220">
        <f t="shared" si="1452"/>
        <v>12.350073508582936</v>
      </c>
      <c r="D3222" s="136">
        <f t="shared" si="1440"/>
        <v>6997.15</v>
      </c>
      <c r="E3222" s="137">
        <f t="shared" si="1436"/>
        <v>7036.33</v>
      </c>
      <c r="F3222" s="138">
        <f t="shared" si="1437"/>
        <v>47229</v>
      </c>
      <c r="G3222" s="139">
        <f t="shared" si="1441"/>
        <v>5.5994226220676957E-3</v>
      </c>
      <c r="H3222" s="140">
        <f t="shared" si="1458"/>
        <v>47289</v>
      </c>
      <c r="I3222" s="140">
        <f t="shared" si="1442"/>
        <v>47289</v>
      </c>
      <c r="J3222" s="141">
        <f t="shared" si="1454"/>
        <v>21</v>
      </c>
      <c r="K3222" s="141">
        <f t="shared" si="1438"/>
        <v>11</v>
      </c>
      <c r="L3222" s="8">
        <f t="shared" si="1455"/>
        <v>1.0029291300000001</v>
      </c>
      <c r="M3222" s="142">
        <f t="shared" si="1443"/>
        <v>1.00559942</v>
      </c>
      <c r="N3222" s="142">
        <f t="shared" si="1444"/>
        <v>1.7963958162840894</v>
      </c>
      <c r="O3222" s="135">
        <f t="shared" si="1445"/>
        <v>1.8016576900000001</v>
      </c>
      <c r="P3222" s="135">
        <f t="shared" si="1446"/>
        <v>22.250604899999999</v>
      </c>
      <c r="Q3222" s="190">
        <f t="shared" si="1459"/>
        <v>0</v>
      </c>
      <c r="R3222" s="191">
        <f t="shared" si="1456"/>
        <v>0</v>
      </c>
      <c r="S3222" s="135">
        <f t="shared" si="1447"/>
        <v>0</v>
      </c>
      <c r="T3222" s="145">
        <f t="shared" si="1457"/>
        <v>7.8600000000000003E-2</v>
      </c>
      <c r="U3222" s="143">
        <f t="shared" si="1448"/>
        <v>11</v>
      </c>
      <c r="V3222" s="143">
        <v>252</v>
      </c>
      <c r="W3222" s="142">
        <f t="shared" si="1449"/>
        <v>1.0033082499999999</v>
      </c>
      <c r="X3222" s="135">
        <f t="shared" si="1450"/>
        <v>7.3610560000000005E-2</v>
      </c>
      <c r="Y3222" s="135">
        <f t="shared" si="1451"/>
        <v>0</v>
      </c>
      <c r="Z3222" s="148" t="str">
        <f t="shared" si="1460"/>
        <v>A+J=</v>
      </c>
      <c r="AA3222" s="140">
        <f t="shared" si="1461"/>
        <v>47289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4"/>
      <c r="DX3222" s="1"/>
      <c r="DY3222" s="1"/>
      <c r="DZ3222" s="1"/>
      <c r="EA3222" s="1"/>
      <c r="EB3222" s="1"/>
      <c r="EC3222" s="1"/>
    </row>
    <row r="3223" spans="1:133" ht="15" x14ac:dyDescent="0.2">
      <c r="A3223" s="134">
        <f t="shared" si="1453"/>
        <v>47276</v>
      </c>
      <c r="B3223" s="135">
        <f t="shared" si="1439"/>
        <v>22.336857800000001</v>
      </c>
      <c r="C3223" s="220">
        <f t="shared" si="1452"/>
        <v>12.350073508582936</v>
      </c>
      <c r="D3223" s="136">
        <f t="shared" si="1440"/>
        <v>6997.15</v>
      </c>
      <c r="E3223" s="137">
        <f t="shared" si="1436"/>
        <v>7036.33</v>
      </c>
      <c r="F3223" s="138">
        <f t="shared" si="1437"/>
        <v>47229</v>
      </c>
      <c r="G3223" s="139">
        <f t="shared" si="1441"/>
        <v>5.5994226220676957E-3</v>
      </c>
      <c r="H3223" s="140">
        <f t="shared" si="1458"/>
        <v>47289</v>
      </c>
      <c r="I3223" s="140">
        <f t="shared" si="1442"/>
        <v>47289</v>
      </c>
      <c r="J3223" s="141">
        <f t="shared" si="1454"/>
        <v>21</v>
      </c>
      <c r="K3223" s="141">
        <f t="shared" si="1438"/>
        <v>12</v>
      </c>
      <c r="L3223" s="8">
        <f t="shared" si="1455"/>
        <v>1.0031958400000001</v>
      </c>
      <c r="M3223" s="142">
        <f t="shared" si="1443"/>
        <v>1.00559942</v>
      </c>
      <c r="N3223" s="142">
        <f t="shared" si="1444"/>
        <v>1.7963958162840894</v>
      </c>
      <c r="O3223" s="135">
        <f t="shared" si="1445"/>
        <v>1.8021368</v>
      </c>
      <c r="P3223" s="135">
        <f t="shared" si="1446"/>
        <v>22.25652195</v>
      </c>
      <c r="Q3223" s="190">
        <f t="shared" si="1459"/>
        <v>0</v>
      </c>
      <c r="R3223" s="191">
        <f t="shared" si="1456"/>
        <v>0</v>
      </c>
      <c r="S3223" s="135">
        <f t="shared" si="1447"/>
        <v>0</v>
      </c>
      <c r="T3223" s="145">
        <f t="shared" si="1457"/>
        <v>7.8600000000000003E-2</v>
      </c>
      <c r="U3223" s="143">
        <f t="shared" si="1448"/>
        <v>12</v>
      </c>
      <c r="V3223" s="143">
        <v>252</v>
      </c>
      <c r="W3223" s="142">
        <f t="shared" si="1449"/>
        <v>1.003609542</v>
      </c>
      <c r="X3223" s="135">
        <f t="shared" si="1450"/>
        <v>8.033585E-2</v>
      </c>
      <c r="Y3223" s="135">
        <f t="shared" si="1451"/>
        <v>0</v>
      </c>
      <c r="Z3223" s="148" t="str">
        <f t="shared" si="1460"/>
        <v>A+J=</v>
      </c>
      <c r="AA3223" s="140">
        <f t="shared" si="1461"/>
        <v>47289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4"/>
      <c r="DX3223" s="1"/>
      <c r="DY3223" s="1"/>
      <c r="DZ3223" s="1"/>
      <c r="EA3223" s="1"/>
      <c r="EB3223" s="1"/>
      <c r="EC3223" s="1"/>
    </row>
    <row r="3224" spans="1:133" ht="15" x14ac:dyDescent="0.2">
      <c r="A3224" s="134">
        <f t="shared" si="1453"/>
        <v>47277</v>
      </c>
      <c r="B3224" s="135">
        <f t="shared" si="1439"/>
        <v>22.349507429999999</v>
      </c>
      <c r="C3224" s="220">
        <f t="shared" si="1452"/>
        <v>12.350073508582936</v>
      </c>
      <c r="D3224" s="136">
        <f t="shared" si="1440"/>
        <v>6997.15</v>
      </c>
      <c r="E3224" s="137">
        <f t="shared" si="1436"/>
        <v>7036.33</v>
      </c>
      <c r="F3224" s="138">
        <f t="shared" si="1437"/>
        <v>47229</v>
      </c>
      <c r="G3224" s="139">
        <f t="shared" si="1441"/>
        <v>5.5994226220676957E-3</v>
      </c>
      <c r="H3224" s="140">
        <f t="shared" si="1458"/>
        <v>47289</v>
      </c>
      <c r="I3224" s="140">
        <f t="shared" si="1442"/>
        <v>47289</v>
      </c>
      <c r="J3224" s="141">
        <f t="shared" si="1454"/>
        <v>21</v>
      </c>
      <c r="K3224" s="141">
        <f t="shared" si="1438"/>
        <v>13</v>
      </c>
      <c r="L3224" s="8">
        <f t="shared" si="1455"/>
        <v>1.0034626200000001</v>
      </c>
      <c r="M3224" s="142">
        <f t="shared" si="1443"/>
        <v>1.00559942</v>
      </c>
      <c r="N3224" s="142">
        <f t="shared" si="1444"/>
        <v>1.7963958162840894</v>
      </c>
      <c r="O3224" s="135">
        <f t="shared" si="1445"/>
        <v>1.8026160499999999</v>
      </c>
      <c r="P3224" s="135">
        <f t="shared" si="1446"/>
        <v>22.262440720000001</v>
      </c>
      <c r="Q3224" s="190">
        <f t="shared" si="1459"/>
        <v>0</v>
      </c>
      <c r="R3224" s="191">
        <f t="shared" si="1456"/>
        <v>0</v>
      </c>
      <c r="S3224" s="135">
        <f t="shared" si="1447"/>
        <v>0</v>
      </c>
      <c r="T3224" s="145">
        <f t="shared" si="1457"/>
        <v>7.8600000000000003E-2</v>
      </c>
      <c r="U3224" s="143">
        <f t="shared" si="1448"/>
        <v>13</v>
      </c>
      <c r="V3224" s="143">
        <v>252</v>
      </c>
      <c r="W3224" s="142">
        <f t="shared" si="1449"/>
        <v>1.0039109239999999</v>
      </c>
      <c r="X3224" s="135">
        <f t="shared" si="1450"/>
        <v>8.7066710000000005E-2</v>
      </c>
      <c r="Y3224" s="135">
        <f t="shared" si="1451"/>
        <v>0</v>
      </c>
      <c r="Z3224" s="148" t="str">
        <f t="shared" si="1460"/>
        <v>A+J=</v>
      </c>
      <c r="AA3224" s="140">
        <f t="shared" si="1461"/>
        <v>47289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4"/>
      <c r="DX3224" s="1"/>
      <c r="DY3224" s="1"/>
      <c r="DZ3224" s="1"/>
      <c r="EA3224" s="1"/>
      <c r="EB3224" s="1"/>
      <c r="EC3224" s="1"/>
    </row>
    <row r="3225" spans="1:133" ht="15" x14ac:dyDescent="0.2">
      <c r="A3225" s="134">
        <f t="shared" si="1453"/>
        <v>47278</v>
      </c>
      <c r="B3225" s="135">
        <f t="shared" si="1439"/>
        <v>22.362164140000001</v>
      </c>
      <c r="C3225" s="220">
        <f t="shared" si="1452"/>
        <v>12.350073508582936</v>
      </c>
      <c r="D3225" s="136">
        <f t="shared" si="1440"/>
        <v>6997.15</v>
      </c>
      <c r="E3225" s="137">
        <f t="shared" si="1436"/>
        <v>7036.33</v>
      </c>
      <c r="F3225" s="138">
        <f t="shared" si="1437"/>
        <v>47229</v>
      </c>
      <c r="G3225" s="139">
        <f t="shared" si="1441"/>
        <v>5.5994226220676957E-3</v>
      </c>
      <c r="H3225" s="140">
        <f t="shared" si="1458"/>
        <v>47289</v>
      </c>
      <c r="I3225" s="140">
        <f t="shared" si="1442"/>
        <v>47289</v>
      </c>
      <c r="J3225" s="141">
        <f t="shared" si="1454"/>
        <v>21</v>
      </c>
      <c r="K3225" s="141">
        <f t="shared" si="1438"/>
        <v>14</v>
      </c>
      <c r="L3225" s="8">
        <f t="shared" si="1455"/>
        <v>1.0037294699999999</v>
      </c>
      <c r="M3225" s="142">
        <f t="shared" si="1443"/>
        <v>1.00559942</v>
      </c>
      <c r="N3225" s="142">
        <f t="shared" si="1444"/>
        <v>1.7963958162840894</v>
      </c>
      <c r="O3225" s="135">
        <f t="shared" si="1445"/>
        <v>1.80309542</v>
      </c>
      <c r="P3225" s="135">
        <f t="shared" si="1446"/>
        <v>22.26836097</v>
      </c>
      <c r="Q3225" s="190">
        <f t="shared" si="1459"/>
        <v>0</v>
      </c>
      <c r="R3225" s="191">
        <f t="shared" si="1456"/>
        <v>0</v>
      </c>
      <c r="S3225" s="135">
        <f t="shared" si="1447"/>
        <v>0</v>
      </c>
      <c r="T3225" s="145">
        <f t="shared" si="1457"/>
        <v>7.8600000000000003E-2</v>
      </c>
      <c r="U3225" s="143">
        <f t="shared" si="1448"/>
        <v>14</v>
      </c>
      <c r="V3225" s="143">
        <v>252</v>
      </c>
      <c r="W3225" s="142">
        <f t="shared" si="1449"/>
        <v>1.0042123970000001</v>
      </c>
      <c r="X3225" s="135">
        <f t="shared" si="1450"/>
        <v>9.3803170000000005E-2</v>
      </c>
      <c r="Y3225" s="135">
        <f t="shared" si="1451"/>
        <v>0</v>
      </c>
      <c r="Z3225" s="148" t="str">
        <f t="shared" si="1460"/>
        <v>A+J=</v>
      </c>
      <c r="AA3225" s="140">
        <f t="shared" si="1461"/>
        <v>47289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4"/>
      <c r="DX3225" s="1"/>
      <c r="DY3225" s="1"/>
      <c r="DZ3225" s="1"/>
      <c r="EA3225" s="1"/>
      <c r="EB3225" s="1"/>
      <c r="EC3225" s="1"/>
    </row>
    <row r="3226" spans="1:133" ht="15" x14ac:dyDescent="0.2">
      <c r="A3226" s="134">
        <f t="shared" si="1453"/>
        <v>47279</v>
      </c>
      <c r="B3226" s="135">
        <f t="shared" si="1439"/>
        <v>22.362164140000001</v>
      </c>
      <c r="C3226" s="220">
        <f t="shared" si="1452"/>
        <v>12.350073508582936</v>
      </c>
      <c r="D3226" s="136">
        <f t="shared" si="1440"/>
        <v>6997.15</v>
      </c>
      <c r="E3226" s="137">
        <f t="shared" si="1436"/>
        <v>7036.33</v>
      </c>
      <c r="F3226" s="138">
        <f t="shared" si="1437"/>
        <v>47229</v>
      </c>
      <c r="G3226" s="139">
        <f t="shared" si="1441"/>
        <v>5.5994226220676957E-3</v>
      </c>
      <c r="H3226" s="140">
        <f t="shared" si="1458"/>
        <v>47289</v>
      </c>
      <c r="I3226" s="140">
        <f t="shared" si="1442"/>
        <v>47289</v>
      </c>
      <c r="J3226" s="141">
        <f t="shared" si="1454"/>
        <v>21</v>
      </c>
      <c r="K3226" s="141">
        <f t="shared" si="1438"/>
        <v>14</v>
      </c>
      <c r="L3226" s="8">
        <f t="shared" si="1455"/>
        <v>1.0037294699999999</v>
      </c>
      <c r="M3226" s="142">
        <f t="shared" si="1443"/>
        <v>1.00559942</v>
      </c>
      <c r="N3226" s="142">
        <f t="shared" si="1444"/>
        <v>1.7963958162840894</v>
      </c>
      <c r="O3226" s="135">
        <f t="shared" si="1445"/>
        <v>1.80309542</v>
      </c>
      <c r="P3226" s="135">
        <f t="shared" si="1446"/>
        <v>22.26836097</v>
      </c>
      <c r="Q3226" s="190">
        <f t="shared" si="1459"/>
        <v>0</v>
      </c>
      <c r="R3226" s="191">
        <f t="shared" si="1456"/>
        <v>0</v>
      </c>
      <c r="S3226" s="135">
        <f t="shared" si="1447"/>
        <v>0</v>
      </c>
      <c r="T3226" s="145">
        <f t="shared" si="1457"/>
        <v>7.8600000000000003E-2</v>
      </c>
      <c r="U3226" s="143">
        <f t="shared" si="1448"/>
        <v>14</v>
      </c>
      <c r="V3226" s="143">
        <v>252</v>
      </c>
      <c r="W3226" s="142">
        <f t="shared" si="1449"/>
        <v>1.0042123970000001</v>
      </c>
      <c r="X3226" s="135">
        <f t="shared" si="1450"/>
        <v>9.3803170000000005E-2</v>
      </c>
      <c r="Y3226" s="135">
        <f t="shared" si="1451"/>
        <v>0</v>
      </c>
      <c r="Z3226" s="148" t="str">
        <f t="shared" si="1460"/>
        <v>A+J=</v>
      </c>
      <c r="AA3226" s="140">
        <f t="shared" si="1461"/>
        <v>47289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4"/>
      <c r="DX3226" s="1"/>
      <c r="DY3226" s="1"/>
      <c r="DZ3226" s="1"/>
      <c r="EA3226" s="1"/>
      <c r="EB3226" s="1"/>
      <c r="EC3226" s="1"/>
    </row>
    <row r="3227" spans="1:133" ht="15" x14ac:dyDescent="0.2">
      <c r="A3227" s="134">
        <f t="shared" si="1453"/>
        <v>47280</v>
      </c>
      <c r="B3227" s="135">
        <f t="shared" si="1439"/>
        <v>22.362164140000001</v>
      </c>
      <c r="C3227" s="220">
        <f t="shared" si="1452"/>
        <v>12.350073508582936</v>
      </c>
      <c r="D3227" s="136">
        <f t="shared" si="1440"/>
        <v>6997.15</v>
      </c>
      <c r="E3227" s="137">
        <f t="shared" si="1436"/>
        <v>7036.33</v>
      </c>
      <c r="F3227" s="138">
        <f t="shared" si="1437"/>
        <v>47229</v>
      </c>
      <c r="G3227" s="139">
        <f t="shared" si="1441"/>
        <v>5.5994226220676957E-3</v>
      </c>
      <c r="H3227" s="140">
        <f t="shared" si="1458"/>
        <v>47289</v>
      </c>
      <c r="I3227" s="140">
        <f t="shared" si="1442"/>
        <v>47289</v>
      </c>
      <c r="J3227" s="141">
        <f t="shared" si="1454"/>
        <v>21</v>
      </c>
      <c r="K3227" s="141">
        <f t="shared" si="1438"/>
        <v>14</v>
      </c>
      <c r="L3227" s="8">
        <f t="shared" si="1455"/>
        <v>1.0037294699999999</v>
      </c>
      <c r="M3227" s="142">
        <f t="shared" si="1443"/>
        <v>1.00559942</v>
      </c>
      <c r="N3227" s="142">
        <f t="shared" si="1444"/>
        <v>1.7963958162840894</v>
      </c>
      <c r="O3227" s="135">
        <f t="shared" si="1445"/>
        <v>1.80309542</v>
      </c>
      <c r="P3227" s="135">
        <f t="shared" si="1446"/>
        <v>22.26836097</v>
      </c>
      <c r="Q3227" s="190">
        <f t="shared" si="1459"/>
        <v>0</v>
      </c>
      <c r="R3227" s="191">
        <f t="shared" si="1456"/>
        <v>0</v>
      </c>
      <c r="S3227" s="135">
        <f t="shared" si="1447"/>
        <v>0</v>
      </c>
      <c r="T3227" s="145">
        <f t="shared" si="1457"/>
        <v>7.8600000000000003E-2</v>
      </c>
      <c r="U3227" s="143">
        <f t="shared" si="1448"/>
        <v>14</v>
      </c>
      <c r="V3227" s="143">
        <v>252</v>
      </c>
      <c r="W3227" s="142">
        <f t="shared" si="1449"/>
        <v>1.0042123970000001</v>
      </c>
      <c r="X3227" s="135">
        <f t="shared" si="1450"/>
        <v>9.3803170000000005E-2</v>
      </c>
      <c r="Y3227" s="135">
        <f t="shared" si="1451"/>
        <v>0</v>
      </c>
      <c r="Z3227" s="148" t="str">
        <f t="shared" si="1460"/>
        <v>A+J=</v>
      </c>
      <c r="AA3227" s="140">
        <f t="shared" si="1461"/>
        <v>47289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4"/>
      <c r="DX3227" s="1"/>
      <c r="DY3227" s="1"/>
      <c r="DZ3227" s="1"/>
      <c r="EA3227" s="1"/>
      <c r="EB3227" s="1"/>
      <c r="EC3227" s="1"/>
    </row>
    <row r="3228" spans="1:133" ht="15" x14ac:dyDescent="0.2">
      <c r="A3228" s="134">
        <f t="shared" si="1453"/>
        <v>47281</v>
      </c>
      <c r="B3228" s="135">
        <f t="shared" si="1439"/>
        <v>22.37482795</v>
      </c>
      <c r="C3228" s="220">
        <f t="shared" si="1452"/>
        <v>12.350073508582936</v>
      </c>
      <c r="D3228" s="136">
        <f t="shared" si="1440"/>
        <v>6997.15</v>
      </c>
      <c r="E3228" s="137">
        <f t="shared" si="1436"/>
        <v>7036.33</v>
      </c>
      <c r="F3228" s="138">
        <f t="shared" si="1437"/>
        <v>47229</v>
      </c>
      <c r="G3228" s="139">
        <f t="shared" si="1441"/>
        <v>5.5994226220676957E-3</v>
      </c>
      <c r="H3228" s="140">
        <f t="shared" si="1458"/>
        <v>47289</v>
      </c>
      <c r="I3228" s="140">
        <f t="shared" si="1442"/>
        <v>47289</v>
      </c>
      <c r="J3228" s="141">
        <f t="shared" si="1454"/>
        <v>21</v>
      </c>
      <c r="K3228" s="141">
        <f t="shared" si="1438"/>
        <v>15</v>
      </c>
      <c r="L3228" s="8">
        <f t="shared" si="1455"/>
        <v>1.00399639</v>
      </c>
      <c r="M3228" s="142">
        <f t="shared" si="1443"/>
        <v>1.00559942</v>
      </c>
      <c r="N3228" s="142">
        <f t="shared" si="1444"/>
        <v>1.7963958162840894</v>
      </c>
      <c r="O3228" s="135">
        <f t="shared" si="1445"/>
        <v>1.80357491</v>
      </c>
      <c r="P3228" s="135">
        <f t="shared" si="1446"/>
        <v>22.274282710000001</v>
      </c>
      <c r="Q3228" s="190">
        <f t="shared" si="1459"/>
        <v>0</v>
      </c>
      <c r="R3228" s="191">
        <f t="shared" si="1456"/>
        <v>0</v>
      </c>
      <c r="S3228" s="135">
        <f t="shared" si="1447"/>
        <v>0</v>
      </c>
      <c r="T3228" s="145">
        <f t="shared" si="1457"/>
        <v>7.8600000000000003E-2</v>
      </c>
      <c r="U3228" s="143">
        <f t="shared" si="1448"/>
        <v>15</v>
      </c>
      <c r="V3228" s="143">
        <v>252</v>
      </c>
      <c r="W3228" s="142">
        <f t="shared" si="1449"/>
        <v>1.004513961</v>
      </c>
      <c r="X3228" s="135">
        <f t="shared" si="1450"/>
        <v>0.10054523999999999</v>
      </c>
      <c r="Y3228" s="135">
        <f t="shared" si="1451"/>
        <v>0</v>
      </c>
      <c r="Z3228" s="148" t="str">
        <f t="shared" si="1460"/>
        <v>A+J=</v>
      </c>
      <c r="AA3228" s="140">
        <f t="shared" si="1461"/>
        <v>47289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4"/>
      <c r="DX3228" s="1"/>
      <c r="DY3228" s="1"/>
      <c r="DZ3228" s="1"/>
      <c r="EA3228" s="1"/>
      <c r="EB3228" s="1"/>
      <c r="EC3228" s="1"/>
    </row>
    <row r="3229" spans="1:133" ht="15" x14ac:dyDescent="0.2">
      <c r="A3229" s="134">
        <f t="shared" si="1453"/>
        <v>47282</v>
      </c>
      <c r="B3229" s="135">
        <f t="shared" si="1439"/>
        <v>22.38749894</v>
      </c>
      <c r="C3229" s="220">
        <f t="shared" si="1452"/>
        <v>12.350073508582936</v>
      </c>
      <c r="D3229" s="136">
        <f t="shared" si="1440"/>
        <v>6997.15</v>
      </c>
      <c r="E3229" s="137">
        <f t="shared" si="1436"/>
        <v>7036.33</v>
      </c>
      <c r="F3229" s="138">
        <f t="shared" si="1437"/>
        <v>47229</v>
      </c>
      <c r="G3229" s="139">
        <f t="shared" si="1441"/>
        <v>5.5994226220676957E-3</v>
      </c>
      <c r="H3229" s="140">
        <f t="shared" si="1458"/>
        <v>47289</v>
      </c>
      <c r="I3229" s="140">
        <f t="shared" si="1442"/>
        <v>47289</v>
      </c>
      <c r="J3229" s="141">
        <f t="shared" si="1454"/>
        <v>21</v>
      </c>
      <c r="K3229" s="141">
        <f t="shared" si="1438"/>
        <v>16</v>
      </c>
      <c r="L3229" s="8">
        <f t="shared" si="1455"/>
        <v>1.00426338</v>
      </c>
      <c r="M3229" s="142">
        <f t="shared" si="1443"/>
        <v>1.00559942</v>
      </c>
      <c r="N3229" s="142">
        <f t="shared" si="1444"/>
        <v>1.7963958162840894</v>
      </c>
      <c r="O3229" s="135">
        <f t="shared" si="1445"/>
        <v>1.8040545299999999</v>
      </c>
      <c r="P3229" s="135">
        <f t="shared" si="1446"/>
        <v>22.28020605</v>
      </c>
      <c r="Q3229" s="190">
        <f t="shared" si="1459"/>
        <v>0</v>
      </c>
      <c r="R3229" s="191">
        <f t="shared" si="1456"/>
        <v>0</v>
      </c>
      <c r="S3229" s="135">
        <f t="shared" si="1447"/>
        <v>0</v>
      </c>
      <c r="T3229" s="145">
        <f t="shared" si="1457"/>
        <v>7.8600000000000003E-2</v>
      </c>
      <c r="U3229" s="143">
        <f t="shared" si="1448"/>
        <v>16</v>
      </c>
      <c r="V3229" s="143">
        <v>252</v>
      </c>
      <c r="W3229" s="142">
        <f t="shared" si="1449"/>
        <v>1.0048156150000001</v>
      </c>
      <c r="X3229" s="135">
        <f t="shared" si="1450"/>
        <v>0.10729289</v>
      </c>
      <c r="Y3229" s="135">
        <f t="shared" si="1451"/>
        <v>0</v>
      </c>
      <c r="Z3229" s="148" t="str">
        <f t="shared" si="1460"/>
        <v>A+J=</v>
      </c>
      <c r="AA3229" s="140">
        <f t="shared" si="1461"/>
        <v>47289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4"/>
      <c r="DX3229" s="1"/>
      <c r="DY3229" s="1"/>
      <c r="DZ3229" s="1"/>
      <c r="EA3229" s="1"/>
      <c r="EB3229" s="1"/>
      <c r="EC3229" s="1"/>
    </row>
    <row r="3230" spans="1:133" ht="15" x14ac:dyDescent="0.2">
      <c r="A3230" s="134">
        <f t="shared" si="1453"/>
        <v>47283</v>
      </c>
      <c r="B3230" s="135">
        <f t="shared" si="1439"/>
        <v>22.400177280000001</v>
      </c>
      <c r="C3230" s="220">
        <f t="shared" si="1452"/>
        <v>12.350073508582936</v>
      </c>
      <c r="D3230" s="136">
        <f t="shared" si="1440"/>
        <v>6997.15</v>
      </c>
      <c r="E3230" s="137">
        <f t="shared" si="1436"/>
        <v>7036.33</v>
      </c>
      <c r="F3230" s="138">
        <f t="shared" si="1437"/>
        <v>47229</v>
      </c>
      <c r="G3230" s="139">
        <f t="shared" si="1441"/>
        <v>5.5994226220676957E-3</v>
      </c>
      <c r="H3230" s="140">
        <f t="shared" si="1458"/>
        <v>47289</v>
      </c>
      <c r="I3230" s="140">
        <f t="shared" si="1442"/>
        <v>47289</v>
      </c>
      <c r="J3230" s="141">
        <f t="shared" si="1454"/>
        <v>21</v>
      </c>
      <c r="K3230" s="141">
        <f t="shared" si="1438"/>
        <v>17</v>
      </c>
      <c r="L3230" s="8">
        <f t="shared" si="1455"/>
        <v>1.0045304500000001</v>
      </c>
      <c r="M3230" s="142">
        <f t="shared" si="1443"/>
        <v>1.00559942</v>
      </c>
      <c r="N3230" s="142">
        <f t="shared" si="1444"/>
        <v>1.7963958162840894</v>
      </c>
      <c r="O3230" s="135">
        <f t="shared" si="1445"/>
        <v>1.8045342900000001</v>
      </c>
      <c r="P3230" s="135">
        <f t="shared" si="1446"/>
        <v>22.286131130000001</v>
      </c>
      <c r="Q3230" s="190">
        <f t="shared" si="1459"/>
        <v>0</v>
      </c>
      <c r="R3230" s="191">
        <f t="shared" si="1456"/>
        <v>0</v>
      </c>
      <c r="S3230" s="135">
        <f t="shared" si="1447"/>
        <v>0</v>
      </c>
      <c r="T3230" s="145">
        <f t="shared" si="1457"/>
        <v>7.8600000000000003E-2</v>
      </c>
      <c r="U3230" s="143">
        <f t="shared" si="1448"/>
        <v>17</v>
      </c>
      <c r="V3230" s="143">
        <v>252</v>
      </c>
      <c r="W3230" s="142">
        <f t="shared" si="1449"/>
        <v>1.0051173600000001</v>
      </c>
      <c r="X3230" s="135">
        <f t="shared" si="1450"/>
        <v>0.11404615</v>
      </c>
      <c r="Y3230" s="135">
        <f t="shared" si="1451"/>
        <v>0</v>
      </c>
      <c r="Z3230" s="148" t="str">
        <f t="shared" si="1460"/>
        <v>A+J=</v>
      </c>
      <c r="AA3230" s="140">
        <f t="shared" si="1461"/>
        <v>47289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4"/>
      <c r="DX3230" s="1"/>
      <c r="DY3230" s="1"/>
      <c r="DZ3230" s="1"/>
      <c r="EA3230" s="1"/>
      <c r="EB3230" s="1"/>
      <c r="EC3230" s="1"/>
    </row>
    <row r="3231" spans="1:133" ht="15" x14ac:dyDescent="0.2">
      <c r="A3231" s="134">
        <f t="shared" si="1453"/>
        <v>47284</v>
      </c>
      <c r="B3231" s="135">
        <f t="shared" si="1439"/>
        <v>22.412862579999999</v>
      </c>
      <c r="C3231" s="220">
        <f t="shared" si="1452"/>
        <v>12.350073508582936</v>
      </c>
      <c r="D3231" s="136">
        <f t="shared" si="1440"/>
        <v>6997.15</v>
      </c>
      <c r="E3231" s="137">
        <f t="shared" si="1436"/>
        <v>7036.33</v>
      </c>
      <c r="F3231" s="138">
        <f t="shared" si="1437"/>
        <v>47229</v>
      </c>
      <c r="G3231" s="139">
        <f t="shared" si="1441"/>
        <v>5.5994226220676957E-3</v>
      </c>
      <c r="H3231" s="140">
        <f t="shared" si="1458"/>
        <v>47289</v>
      </c>
      <c r="I3231" s="140">
        <f t="shared" si="1442"/>
        <v>47289</v>
      </c>
      <c r="J3231" s="141">
        <f t="shared" si="1454"/>
        <v>21</v>
      </c>
      <c r="K3231" s="141">
        <f t="shared" si="1438"/>
        <v>18</v>
      </c>
      <c r="L3231" s="8">
        <f t="shared" si="1455"/>
        <v>1.00479758</v>
      </c>
      <c r="M3231" s="142">
        <f t="shared" si="1443"/>
        <v>1.00559942</v>
      </c>
      <c r="N3231" s="142">
        <f t="shared" si="1444"/>
        <v>1.7963958162840894</v>
      </c>
      <c r="O3231" s="135">
        <f t="shared" si="1445"/>
        <v>1.80501416</v>
      </c>
      <c r="P3231" s="135">
        <f t="shared" si="1446"/>
        <v>22.29205756</v>
      </c>
      <c r="Q3231" s="190">
        <f t="shared" si="1459"/>
        <v>0</v>
      </c>
      <c r="R3231" s="191">
        <f t="shared" si="1456"/>
        <v>0</v>
      </c>
      <c r="S3231" s="135">
        <f t="shared" si="1447"/>
        <v>0</v>
      </c>
      <c r="T3231" s="145">
        <f t="shared" si="1457"/>
        <v>7.8600000000000003E-2</v>
      </c>
      <c r="U3231" s="143">
        <f t="shared" si="1448"/>
        <v>18</v>
      </c>
      <c r="V3231" s="143">
        <v>252</v>
      </c>
      <c r="W3231" s="142">
        <f t="shared" si="1449"/>
        <v>1.0054191960000001</v>
      </c>
      <c r="X3231" s="135">
        <f t="shared" si="1450"/>
        <v>0.12080502</v>
      </c>
      <c r="Y3231" s="135">
        <f t="shared" si="1451"/>
        <v>0</v>
      </c>
      <c r="Z3231" s="148" t="str">
        <f t="shared" si="1460"/>
        <v>A+J=</v>
      </c>
      <c r="AA3231" s="140">
        <f t="shared" si="1461"/>
        <v>47289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4"/>
      <c r="DX3231" s="1"/>
      <c r="DY3231" s="1"/>
      <c r="DZ3231" s="1"/>
      <c r="EA3231" s="1"/>
      <c r="EB3231" s="1"/>
      <c r="EC3231" s="1"/>
    </row>
    <row r="3232" spans="1:133" ht="15" x14ac:dyDescent="0.2">
      <c r="A3232" s="134">
        <f t="shared" si="1453"/>
        <v>47285</v>
      </c>
      <c r="B3232" s="135">
        <f t="shared" si="1439"/>
        <v>22.425555329999998</v>
      </c>
      <c r="C3232" s="220">
        <f t="shared" si="1452"/>
        <v>12.350073508582936</v>
      </c>
      <c r="D3232" s="136">
        <f t="shared" si="1440"/>
        <v>6997.15</v>
      </c>
      <c r="E3232" s="137">
        <f t="shared" si="1436"/>
        <v>7036.33</v>
      </c>
      <c r="F3232" s="138">
        <f t="shared" si="1437"/>
        <v>47229</v>
      </c>
      <c r="G3232" s="139">
        <f t="shared" si="1441"/>
        <v>5.5994226220676957E-3</v>
      </c>
      <c r="H3232" s="140">
        <f t="shared" si="1458"/>
        <v>47289</v>
      </c>
      <c r="I3232" s="140">
        <f t="shared" si="1442"/>
        <v>47289</v>
      </c>
      <c r="J3232" s="141">
        <f t="shared" si="1454"/>
        <v>21</v>
      </c>
      <c r="K3232" s="141">
        <f t="shared" si="1438"/>
        <v>19</v>
      </c>
      <c r="L3232" s="8">
        <f t="shared" si="1455"/>
        <v>1.00506479</v>
      </c>
      <c r="M3232" s="142">
        <f t="shared" si="1443"/>
        <v>1.00559942</v>
      </c>
      <c r="N3232" s="142">
        <f t="shared" si="1444"/>
        <v>1.7963958162840894</v>
      </c>
      <c r="O3232" s="135">
        <f t="shared" si="1445"/>
        <v>1.8054941799999999</v>
      </c>
      <c r="P3232" s="135">
        <f t="shared" si="1446"/>
        <v>22.297985839999999</v>
      </c>
      <c r="Q3232" s="190">
        <f t="shared" si="1459"/>
        <v>0</v>
      </c>
      <c r="R3232" s="191">
        <f t="shared" si="1456"/>
        <v>0</v>
      </c>
      <c r="S3232" s="135">
        <f t="shared" si="1447"/>
        <v>0</v>
      </c>
      <c r="T3232" s="145">
        <f t="shared" si="1457"/>
        <v>7.8600000000000003E-2</v>
      </c>
      <c r="U3232" s="143">
        <f t="shared" si="1448"/>
        <v>19</v>
      </c>
      <c r="V3232" s="143">
        <v>252</v>
      </c>
      <c r="W3232" s="142">
        <f t="shared" si="1449"/>
        <v>1.005721122</v>
      </c>
      <c r="X3232" s="135">
        <f t="shared" si="1450"/>
        <v>0.12756949000000001</v>
      </c>
      <c r="Y3232" s="135">
        <f t="shared" si="1451"/>
        <v>0</v>
      </c>
      <c r="Z3232" s="148" t="str">
        <f t="shared" si="1460"/>
        <v>A+J=</v>
      </c>
      <c r="AA3232" s="140">
        <f t="shared" si="1461"/>
        <v>47289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4"/>
      <c r="DX3232" s="1"/>
      <c r="DY3232" s="1"/>
      <c r="DZ3232" s="1"/>
      <c r="EA3232" s="1"/>
      <c r="EB3232" s="1"/>
      <c r="EC3232" s="1"/>
    </row>
    <row r="3233" spans="1:133" ht="15" x14ac:dyDescent="0.2">
      <c r="A3233" s="134">
        <f t="shared" si="1453"/>
        <v>47286</v>
      </c>
      <c r="B3233" s="135">
        <f t="shared" si="1439"/>
        <v>22.425555329999998</v>
      </c>
      <c r="C3233" s="220">
        <f t="shared" si="1452"/>
        <v>12.350073508582936</v>
      </c>
      <c r="D3233" s="136">
        <f t="shared" si="1440"/>
        <v>6997.15</v>
      </c>
      <c r="E3233" s="137">
        <f t="shared" si="1436"/>
        <v>7036.33</v>
      </c>
      <c r="F3233" s="138">
        <f t="shared" si="1437"/>
        <v>47229</v>
      </c>
      <c r="G3233" s="139">
        <f t="shared" si="1441"/>
        <v>5.5994226220676957E-3</v>
      </c>
      <c r="H3233" s="140">
        <f t="shared" si="1458"/>
        <v>47289</v>
      </c>
      <c r="I3233" s="140">
        <f t="shared" si="1442"/>
        <v>47289</v>
      </c>
      <c r="J3233" s="141">
        <f t="shared" si="1454"/>
        <v>21</v>
      </c>
      <c r="K3233" s="141">
        <f t="shared" si="1438"/>
        <v>19</v>
      </c>
      <c r="L3233" s="8">
        <f t="shared" si="1455"/>
        <v>1.00506479</v>
      </c>
      <c r="M3233" s="142">
        <f t="shared" si="1443"/>
        <v>1.00559942</v>
      </c>
      <c r="N3233" s="142">
        <f t="shared" si="1444"/>
        <v>1.7963958162840894</v>
      </c>
      <c r="O3233" s="135">
        <f t="shared" si="1445"/>
        <v>1.8054941799999999</v>
      </c>
      <c r="P3233" s="135">
        <f t="shared" si="1446"/>
        <v>22.297985839999999</v>
      </c>
      <c r="Q3233" s="190">
        <f t="shared" si="1459"/>
        <v>0</v>
      </c>
      <c r="R3233" s="191">
        <f t="shared" si="1456"/>
        <v>0</v>
      </c>
      <c r="S3233" s="135">
        <f t="shared" si="1447"/>
        <v>0</v>
      </c>
      <c r="T3233" s="145">
        <f t="shared" si="1457"/>
        <v>7.8600000000000003E-2</v>
      </c>
      <c r="U3233" s="143">
        <f t="shared" si="1448"/>
        <v>19</v>
      </c>
      <c r="V3233" s="143">
        <v>252</v>
      </c>
      <c r="W3233" s="142">
        <f t="shared" si="1449"/>
        <v>1.005721122</v>
      </c>
      <c r="X3233" s="135">
        <f t="shared" si="1450"/>
        <v>0.12756949000000001</v>
      </c>
      <c r="Y3233" s="135">
        <f t="shared" si="1451"/>
        <v>0</v>
      </c>
      <c r="Z3233" s="148" t="str">
        <f t="shared" si="1460"/>
        <v>A+J=</v>
      </c>
      <c r="AA3233" s="140">
        <f t="shared" si="1461"/>
        <v>47289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4"/>
      <c r="DX3233" s="1"/>
      <c r="DY3233" s="1"/>
      <c r="DZ3233" s="1"/>
      <c r="EA3233" s="1"/>
      <c r="EB3233" s="1"/>
      <c r="EC3233" s="1"/>
    </row>
    <row r="3234" spans="1:133" ht="15" x14ac:dyDescent="0.2">
      <c r="A3234" s="134">
        <f t="shared" si="1453"/>
        <v>47287</v>
      </c>
      <c r="B3234" s="135">
        <f t="shared" si="1439"/>
        <v>22.425555329999998</v>
      </c>
      <c r="C3234" s="220">
        <f t="shared" si="1452"/>
        <v>12.350073508582936</v>
      </c>
      <c r="D3234" s="136">
        <f t="shared" si="1440"/>
        <v>6997.15</v>
      </c>
      <c r="E3234" s="137">
        <f t="shared" si="1436"/>
        <v>7036.33</v>
      </c>
      <c r="F3234" s="138">
        <f t="shared" si="1437"/>
        <v>47229</v>
      </c>
      <c r="G3234" s="139">
        <f t="shared" si="1441"/>
        <v>5.5994226220676957E-3</v>
      </c>
      <c r="H3234" s="140">
        <f t="shared" si="1458"/>
        <v>47289</v>
      </c>
      <c r="I3234" s="140">
        <f t="shared" si="1442"/>
        <v>47289</v>
      </c>
      <c r="J3234" s="141">
        <f t="shared" si="1454"/>
        <v>21</v>
      </c>
      <c r="K3234" s="141">
        <f t="shared" si="1438"/>
        <v>19</v>
      </c>
      <c r="L3234" s="8">
        <f t="shared" si="1455"/>
        <v>1.00506479</v>
      </c>
      <c r="M3234" s="142">
        <f t="shared" si="1443"/>
        <v>1.00559942</v>
      </c>
      <c r="N3234" s="142">
        <f t="shared" si="1444"/>
        <v>1.7963958162840894</v>
      </c>
      <c r="O3234" s="135">
        <f t="shared" si="1445"/>
        <v>1.8054941799999999</v>
      </c>
      <c r="P3234" s="135">
        <f t="shared" si="1446"/>
        <v>22.297985839999999</v>
      </c>
      <c r="Q3234" s="190">
        <f t="shared" si="1459"/>
        <v>0</v>
      </c>
      <c r="R3234" s="191">
        <f t="shared" si="1456"/>
        <v>0</v>
      </c>
      <c r="S3234" s="135">
        <f t="shared" si="1447"/>
        <v>0</v>
      </c>
      <c r="T3234" s="145">
        <f t="shared" si="1457"/>
        <v>7.8600000000000003E-2</v>
      </c>
      <c r="U3234" s="143">
        <f t="shared" si="1448"/>
        <v>19</v>
      </c>
      <c r="V3234" s="143">
        <v>252</v>
      </c>
      <c r="W3234" s="142">
        <f t="shared" si="1449"/>
        <v>1.005721122</v>
      </c>
      <c r="X3234" s="135">
        <f t="shared" si="1450"/>
        <v>0.12756949000000001</v>
      </c>
      <c r="Y3234" s="135">
        <f t="shared" si="1451"/>
        <v>0</v>
      </c>
      <c r="Z3234" s="148" t="str">
        <f t="shared" si="1460"/>
        <v>A+J=</v>
      </c>
      <c r="AA3234" s="140">
        <f t="shared" si="1461"/>
        <v>47289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4"/>
      <c r="DX3234" s="1"/>
      <c r="DY3234" s="1"/>
      <c r="DZ3234" s="1"/>
      <c r="EA3234" s="1"/>
      <c r="EB3234" s="1"/>
      <c r="EC3234" s="1"/>
    </row>
    <row r="3235" spans="1:133" ht="15" x14ac:dyDescent="0.2">
      <c r="A3235" s="134">
        <f t="shared" si="1453"/>
        <v>47288</v>
      </c>
      <c r="B3235" s="135">
        <f t="shared" si="1439"/>
        <v>22.438255160000001</v>
      </c>
      <c r="C3235" s="220">
        <f t="shared" si="1452"/>
        <v>12.350073508582936</v>
      </c>
      <c r="D3235" s="136">
        <f t="shared" si="1440"/>
        <v>6997.15</v>
      </c>
      <c r="E3235" s="137">
        <f t="shared" si="1436"/>
        <v>7036.33</v>
      </c>
      <c r="F3235" s="138">
        <f t="shared" si="1437"/>
        <v>47229</v>
      </c>
      <c r="G3235" s="139">
        <f t="shared" si="1441"/>
        <v>5.5994226220676957E-3</v>
      </c>
      <c r="H3235" s="140">
        <f t="shared" si="1458"/>
        <v>47289</v>
      </c>
      <c r="I3235" s="140">
        <f t="shared" si="1442"/>
        <v>47289</v>
      </c>
      <c r="J3235" s="141">
        <f t="shared" si="1454"/>
        <v>21</v>
      </c>
      <c r="K3235" s="141">
        <f t="shared" si="1438"/>
        <v>20</v>
      </c>
      <c r="L3235" s="8">
        <f t="shared" si="1455"/>
        <v>1.0053320699999999</v>
      </c>
      <c r="M3235" s="142">
        <f t="shared" si="1443"/>
        <v>1.00559942</v>
      </c>
      <c r="N3235" s="142">
        <f t="shared" si="1444"/>
        <v>1.7963958162840894</v>
      </c>
      <c r="O3235" s="135">
        <f t="shared" si="1445"/>
        <v>1.80597432</v>
      </c>
      <c r="P3235" s="135">
        <f t="shared" si="1446"/>
        <v>22.3039156</v>
      </c>
      <c r="Q3235" s="190">
        <f t="shared" si="1459"/>
        <v>0</v>
      </c>
      <c r="R3235" s="191">
        <f t="shared" si="1456"/>
        <v>0</v>
      </c>
      <c r="S3235" s="135">
        <f t="shared" si="1447"/>
        <v>0</v>
      </c>
      <c r="T3235" s="145">
        <f t="shared" si="1457"/>
        <v>7.8600000000000003E-2</v>
      </c>
      <c r="U3235" s="143">
        <f t="shared" si="1448"/>
        <v>20</v>
      </c>
      <c r="V3235" s="143">
        <v>252</v>
      </c>
      <c r="W3235" s="142">
        <f t="shared" si="1449"/>
        <v>1.006023138</v>
      </c>
      <c r="X3235" s="135">
        <f t="shared" si="1450"/>
        <v>0.13433956</v>
      </c>
      <c r="Y3235" s="135">
        <f t="shared" si="1451"/>
        <v>0</v>
      </c>
      <c r="Z3235" s="148" t="str">
        <f t="shared" si="1460"/>
        <v>A+J=</v>
      </c>
      <c r="AA3235" s="140">
        <f t="shared" si="1461"/>
        <v>47289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4"/>
      <c r="DX3235" s="1"/>
      <c r="DY3235" s="1"/>
      <c r="DZ3235" s="1"/>
      <c r="EA3235" s="1"/>
      <c r="EB3235" s="1"/>
      <c r="EC3235" s="1"/>
    </row>
    <row r="3236" spans="1:133" ht="15" x14ac:dyDescent="0.2">
      <c r="A3236" s="134">
        <f t="shared" si="1453"/>
        <v>47289</v>
      </c>
      <c r="B3236" s="135">
        <f t="shared" si="1439"/>
        <v>22.450962239999999</v>
      </c>
      <c r="C3236" s="220">
        <f t="shared" si="1452"/>
        <v>12.350073508582936</v>
      </c>
      <c r="D3236" s="136">
        <f t="shared" si="1440"/>
        <v>6997.15</v>
      </c>
      <c r="E3236" s="137">
        <f t="shared" si="1436"/>
        <v>7036.33</v>
      </c>
      <c r="F3236" s="138">
        <f t="shared" si="1437"/>
        <v>47229</v>
      </c>
      <c r="G3236" s="139">
        <f t="shared" si="1441"/>
        <v>5.5994226220676957E-3</v>
      </c>
      <c r="H3236" s="140">
        <f t="shared" si="1458"/>
        <v>47319</v>
      </c>
      <c r="I3236" s="140">
        <f t="shared" si="1442"/>
        <v>47289</v>
      </c>
      <c r="J3236" s="141">
        <f t="shared" si="1454"/>
        <v>21</v>
      </c>
      <c r="K3236" s="141">
        <f t="shared" si="1438"/>
        <v>21</v>
      </c>
      <c r="L3236" s="8">
        <f t="shared" si="1455"/>
        <v>1.00559942</v>
      </c>
      <c r="M3236" s="142">
        <f t="shared" si="1443"/>
        <v>1.00559942</v>
      </c>
      <c r="N3236" s="142">
        <f t="shared" si="1444"/>
        <v>1.7963958162840894</v>
      </c>
      <c r="O3236" s="135">
        <f t="shared" si="1445"/>
        <v>1.80645459</v>
      </c>
      <c r="P3236" s="135">
        <f t="shared" si="1446"/>
        <v>22.309846969999999</v>
      </c>
      <c r="Q3236" s="190">
        <f t="shared" si="1459"/>
        <v>106</v>
      </c>
      <c r="R3236" s="191">
        <f t="shared" si="1456"/>
        <v>1</v>
      </c>
      <c r="S3236" s="135">
        <f t="shared" si="1447"/>
        <v>22.309846969999999</v>
      </c>
      <c r="T3236" s="145">
        <f t="shared" si="1457"/>
        <v>7.8600000000000003E-2</v>
      </c>
      <c r="U3236" s="143">
        <f t="shared" si="1448"/>
        <v>21</v>
      </c>
      <c r="V3236" s="143">
        <v>252</v>
      </c>
      <c r="W3236" s="142">
        <f t="shared" si="1449"/>
        <v>1.0063252460000001</v>
      </c>
      <c r="X3236" s="135">
        <f t="shared" si="1450"/>
        <v>0.14111526999999999</v>
      </c>
      <c r="Y3236" s="135">
        <f t="shared" si="1451"/>
        <v>22.450962239999999</v>
      </c>
      <c r="Z3236" s="148" t="str">
        <f t="shared" si="1460"/>
        <v>A+J=</v>
      </c>
      <c r="AA3236" s="140">
        <f t="shared" si="1461"/>
        <v>47289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4"/>
      <c r="DX3236" s="1"/>
      <c r="DY3236" s="1"/>
      <c r="DZ3236" s="1"/>
      <c r="EA3236" s="1"/>
      <c r="EB3236" s="1"/>
      <c r="EC3236" s="1"/>
    </row>
    <row r="3237" spans="1:133" ht="15" x14ac:dyDescent="0.2">
      <c r="A3237" s="134">
        <f t="shared" si="1453"/>
        <v>47290</v>
      </c>
      <c r="B3237" s="135">
        <f t="shared" si="1439"/>
        <v>0</v>
      </c>
      <c r="C3237" s="220">
        <f t="shared" si="1452"/>
        <v>3.5522891295158843E-9</v>
      </c>
      <c r="D3237" s="136">
        <f t="shared" si="1440"/>
        <v>6997.15</v>
      </c>
      <c r="E3237" s="137">
        <f t="shared" si="1436"/>
        <v>7036.33</v>
      </c>
      <c r="F3237" s="138">
        <f t="shared" si="1437"/>
        <v>47258</v>
      </c>
      <c r="G3237" s="139">
        <f t="shared" si="1441"/>
        <v>5.5994226220676957E-3</v>
      </c>
      <c r="H3237" s="140">
        <f t="shared" si="1458"/>
        <v>47319</v>
      </c>
      <c r="I3237" s="140">
        <f t="shared" si="1442"/>
        <v>47319</v>
      </c>
      <c r="J3237" s="141">
        <f t="shared" si="1454"/>
        <v>22</v>
      </c>
      <c r="K3237" s="141">
        <f t="shared" si="1438"/>
        <v>1</v>
      </c>
      <c r="L3237" s="8">
        <f t="shared" si="1455"/>
        <v>1.0002538400000001</v>
      </c>
      <c r="M3237" s="142">
        <f t="shared" si="1443"/>
        <v>1.00559942</v>
      </c>
      <c r="N3237" s="142">
        <f t="shared" si="1444"/>
        <v>1.8064545909457068</v>
      </c>
      <c r="O3237" s="135">
        <f t="shared" si="1445"/>
        <v>1.80691314</v>
      </c>
      <c r="P3237" s="135">
        <f t="shared" si="1446"/>
        <v>0</v>
      </c>
      <c r="Q3237" s="190">
        <f t="shared" si="1459"/>
        <v>0</v>
      </c>
      <c r="R3237" s="191">
        <f t="shared" si="1456"/>
        <v>0</v>
      </c>
      <c r="S3237" s="135">
        <f t="shared" si="1447"/>
        <v>0</v>
      </c>
      <c r="T3237" s="145">
        <f t="shared" si="1457"/>
        <v>7.8600000000000003E-2</v>
      </c>
      <c r="U3237" s="143">
        <f t="shared" si="1448"/>
        <v>1</v>
      </c>
      <c r="V3237" s="143">
        <v>252</v>
      </c>
      <c r="W3237" s="142">
        <f t="shared" si="1449"/>
        <v>1.0003002990000001</v>
      </c>
      <c r="X3237" s="135">
        <f t="shared" si="1450"/>
        <v>0</v>
      </c>
      <c r="Y3237" s="135">
        <f t="shared" si="1451"/>
        <v>0</v>
      </c>
      <c r="Z3237" s="148" t="str">
        <f t="shared" si="1460"/>
        <v>A+J=</v>
      </c>
      <c r="AA3237" s="140">
        <f t="shared" si="1461"/>
        <v>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4"/>
      <c r="DX3237" s="1"/>
      <c r="DY3237" s="1"/>
      <c r="DZ3237" s="1"/>
      <c r="EA3237" s="1"/>
      <c r="EB3237" s="1"/>
      <c r="EC3237" s="1"/>
    </row>
    <row r="3238" spans="1:133" ht="15" x14ac:dyDescent="0.2">
      <c r="A3238" s="134">
        <f t="shared" si="1453"/>
        <v>47291</v>
      </c>
      <c r="B3238" s="135">
        <f t="shared" si="1439"/>
        <v>0</v>
      </c>
      <c r="C3238" s="220">
        <f t="shared" si="1452"/>
        <v>3.5522891295158843E-9</v>
      </c>
      <c r="D3238" s="136">
        <f t="shared" si="1440"/>
        <v>6997.15</v>
      </c>
      <c r="E3238" s="137">
        <f t="shared" si="1436"/>
        <v>7036.33</v>
      </c>
      <c r="F3238" s="138">
        <f t="shared" si="1437"/>
        <v>47258</v>
      </c>
      <c r="G3238" s="139">
        <f t="shared" si="1441"/>
        <v>5.5994226220676957E-3</v>
      </c>
      <c r="H3238" s="140">
        <f t="shared" si="1458"/>
        <v>47319</v>
      </c>
      <c r="I3238" s="140">
        <f t="shared" si="1442"/>
        <v>47319</v>
      </c>
      <c r="J3238" s="141">
        <f t="shared" si="1454"/>
        <v>22</v>
      </c>
      <c r="K3238" s="141">
        <f t="shared" si="1438"/>
        <v>2</v>
      </c>
      <c r="L3238" s="8">
        <f t="shared" si="1455"/>
        <v>1.00050774</v>
      </c>
      <c r="M3238" s="142">
        <f t="shared" si="1443"/>
        <v>1.00559942</v>
      </c>
      <c r="N3238" s="142">
        <f t="shared" si="1444"/>
        <v>1.8064545909457068</v>
      </c>
      <c r="O3238" s="135">
        <f t="shared" si="1445"/>
        <v>1.8073718000000001</v>
      </c>
      <c r="P3238" s="135">
        <f t="shared" si="1446"/>
        <v>0</v>
      </c>
      <c r="Q3238" s="190">
        <f t="shared" si="1459"/>
        <v>0</v>
      </c>
      <c r="R3238" s="191">
        <f t="shared" si="1456"/>
        <v>0</v>
      </c>
      <c r="S3238" s="135">
        <f t="shared" si="1447"/>
        <v>0</v>
      </c>
      <c r="T3238" s="145">
        <f t="shared" si="1457"/>
        <v>7.8600000000000003E-2</v>
      </c>
      <c r="U3238" s="143">
        <f t="shared" si="1448"/>
        <v>2</v>
      </c>
      <c r="V3238" s="143">
        <v>252</v>
      </c>
      <c r="W3238" s="142">
        <f t="shared" si="1449"/>
        <v>1.0006006869999999</v>
      </c>
      <c r="X3238" s="135">
        <f t="shared" si="1450"/>
        <v>0</v>
      </c>
      <c r="Y3238" s="135">
        <f t="shared" si="1451"/>
        <v>0</v>
      </c>
      <c r="Z3238" s="148" t="str">
        <f t="shared" si="1460"/>
        <v>A+J=</v>
      </c>
      <c r="AA3238" s="140">
        <f t="shared" si="1461"/>
        <v>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4"/>
      <c r="DX3238" s="1"/>
      <c r="DY3238" s="1"/>
      <c r="DZ3238" s="1"/>
      <c r="EA3238" s="1"/>
      <c r="EB3238" s="1"/>
      <c r="EC3238" s="1"/>
    </row>
    <row r="3239" spans="1:133" ht="15" x14ac:dyDescent="0.2">
      <c r="A3239" s="134">
        <f t="shared" si="1453"/>
        <v>47292</v>
      </c>
      <c r="B3239" s="135">
        <f t="shared" si="1439"/>
        <v>0</v>
      </c>
      <c r="C3239" s="220">
        <f t="shared" si="1452"/>
        <v>3.5522891295158843E-9</v>
      </c>
      <c r="D3239" s="136">
        <f t="shared" si="1440"/>
        <v>6997.15</v>
      </c>
      <c r="E3239" s="137">
        <f t="shared" si="1436"/>
        <v>7036.33</v>
      </c>
      <c r="F3239" s="138">
        <f t="shared" si="1437"/>
        <v>47258</v>
      </c>
      <c r="G3239" s="139">
        <f t="shared" si="1441"/>
        <v>5.5994226220676957E-3</v>
      </c>
      <c r="H3239" s="140">
        <f t="shared" si="1458"/>
        <v>47319</v>
      </c>
      <c r="I3239" s="140">
        <f t="shared" si="1442"/>
        <v>47319</v>
      </c>
      <c r="J3239" s="141">
        <f t="shared" si="1454"/>
        <v>22</v>
      </c>
      <c r="K3239" s="141">
        <f t="shared" si="1438"/>
        <v>3</v>
      </c>
      <c r="L3239" s="8">
        <f t="shared" si="1455"/>
        <v>1.0007617099999999</v>
      </c>
      <c r="M3239" s="142">
        <f t="shared" si="1443"/>
        <v>1.00559942</v>
      </c>
      <c r="N3239" s="142">
        <f t="shared" si="1444"/>
        <v>1.8064545909457068</v>
      </c>
      <c r="O3239" s="135">
        <f t="shared" si="1445"/>
        <v>1.8078305800000001</v>
      </c>
      <c r="P3239" s="135">
        <f t="shared" si="1446"/>
        <v>0</v>
      </c>
      <c r="Q3239" s="190">
        <f t="shared" si="1459"/>
        <v>0</v>
      </c>
      <c r="R3239" s="191">
        <f t="shared" si="1456"/>
        <v>0</v>
      </c>
      <c r="S3239" s="135">
        <f t="shared" si="1447"/>
        <v>0</v>
      </c>
      <c r="T3239" s="145">
        <f t="shared" si="1457"/>
        <v>7.8600000000000003E-2</v>
      </c>
      <c r="U3239" s="143">
        <f t="shared" si="1448"/>
        <v>3</v>
      </c>
      <c r="V3239" s="143">
        <v>252</v>
      </c>
      <c r="W3239" s="142">
        <f t="shared" si="1449"/>
        <v>1.000901166</v>
      </c>
      <c r="X3239" s="135">
        <f t="shared" si="1450"/>
        <v>0</v>
      </c>
      <c r="Y3239" s="135">
        <f t="shared" si="1451"/>
        <v>0</v>
      </c>
      <c r="Z3239" s="148" t="str">
        <f t="shared" si="1460"/>
        <v>A+J=</v>
      </c>
      <c r="AA3239" s="140">
        <f t="shared" si="1461"/>
        <v>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4"/>
      <c r="DX3239" s="1"/>
      <c r="DY3239" s="1"/>
      <c r="DZ3239" s="1"/>
      <c r="EA3239" s="1"/>
      <c r="EB3239" s="1"/>
      <c r="EC3239" s="1"/>
    </row>
    <row r="3240" spans="1:133" ht="15" x14ac:dyDescent="0.2">
      <c r="A3240" s="134">
        <f t="shared" si="1453"/>
        <v>47293</v>
      </c>
      <c r="B3240" s="135">
        <f t="shared" si="1439"/>
        <v>0</v>
      </c>
      <c r="C3240" s="220">
        <f t="shared" si="1452"/>
        <v>3.5522891295158843E-9</v>
      </c>
      <c r="D3240" s="136">
        <f t="shared" si="1440"/>
        <v>6997.15</v>
      </c>
      <c r="E3240" s="137">
        <f t="shared" si="1436"/>
        <v>7036.33</v>
      </c>
      <c r="F3240" s="138">
        <f t="shared" si="1437"/>
        <v>47258</v>
      </c>
      <c r="G3240" s="139">
        <f t="shared" si="1441"/>
        <v>5.5994226220676957E-3</v>
      </c>
      <c r="H3240" s="140">
        <f t="shared" si="1458"/>
        <v>47319</v>
      </c>
      <c r="I3240" s="140">
        <f t="shared" si="1442"/>
        <v>47319</v>
      </c>
      <c r="J3240" s="141">
        <f t="shared" si="1454"/>
        <v>22</v>
      </c>
      <c r="K3240" s="141">
        <f t="shared" si="1438"/>
        <v>3</v>
      </c>
      <c r="L3240" s="8">
        <f t="shared" si="1455"/>
        <v>1.0007617099999999</v>
      </c>
      <c r="M3240" s="142">
        <f t="shared" si="1443"/>
        <v>1.00559942</v>
      </c>
      <c r="N3240" s="142">
        <f t="shared" si="1444"/>
        <v>1.8064545909457068</v>
      </c>
      <c r="O3240" s="135">
        <f t="shared" si="1445"/>
        <v>1.8078305800000001</v>
      </c>
      <c r="P3240" s="135">
        <f t="shared" si="1446"/>
        <v>0</v>
      </c>
      <c r="Q3240" s="190">
        <f t="shared" si="1459"/>
        <v>0</v>
      </c>
      <c r="R3240" s="191">
        <f t="shared" si="1456"/>
        <v>0</v>
      </c>
      <c r="S3240" s="135">
        <f t="shared" si="1447"/>
        <v>0</v>
      </c>
      <c r="T3240" s="145">
        <f t="shared" si="1457"/>
        <v>7.8600000000000003E-2</v>
      </c>
      <c r="U3240" s="143">
        <f t="shared" si="1448"/>
        <v>3</v>
      </c>
      <c r="V3240" s="143">
        <v>252</v>
      </c>
      <c r="W3240" s="142">
        <f t="shared" si="1449"/>
        <v>1.000901166</v>
      </c>
      <c r="X3240" s="135">
        <f t="shared" si="1450"/>
        <v>0</v>
      </c>
      <c r="Y3240" s="135">
        <f t="shared" si="1451"/>
        <v>0</v>
      </c>
      <c r="Z3240" s="148" t="str">
        <f t="shared" si="1460"/>
        <v>A+J=</v>
      </c>
      <c r="AA3240" s="140">
        <f t="shared" si="1461"/>
        <v>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4"/>
      <c r="DX3240" s="1"/>
      <c r="DY3240" s="1"/>
      <c r="DZ3240" s="1"/>
      <c r="EA3240" s="1"/>
      <c r="EB3240" s="1"/>
      <c r="EC3240" s="1"/>
    </row>
    <row r="3241" spans="1:133" ht="15" x14ac:dyDescent="0.2">
      <c r="A3241" s="134">
        <f t="shared" si="1453"/>
        <v>47294</v>
      </c>
      <c r="B3241" s="135">
        <f t="shared" si="1439"/>
        <v>0</v>
      </c>
      <c r="C3241" s="220">
        <f t="shared" si="1452"/>
        <v>3.5522891295158843E-9</v>
      </c>
      <c r="D3241" s="136">
        <f t="shared" si="1440"/>
        <v>6997.15</v>
      </c>
      <c r="E3241" s="137">
        <f t="shared" si="1436"/>
        <v>7036.33</v>
      </c>
      <c r="F3241" s="138">
        <f t="shared" si="1437"/>
        <v>47258</v>
      </c>
      <c r="G3241" s="139">
        <f t="shared" si="1441"/>
        <v>5.5994226220676957E-3</v>
      </c>
      <c r="H3241" s="140">
        <f t="shared" si="1458"/>
        <v>47319</v>
      </c>
      <c r="I3241" s="140">
        <f t="shared" si="1442"/>
        <v>47319</v>
      </c>
      <c r="J3241" s="141">
        <f t="shared" si="1454"/>
        <v>22</v>
      </c>
      <c r="K3241" s="141">
        <f t="shared" si="1438"/>
        <v>3</v>
      </c>
      <c r="L3241" s="8">
        <f t="shared" si="1455"/>
        <v>1.0007617099999999</v>
      </c>
      <c r="M3241" s="142">
        <f t="shared" si="1443"/>
        <v>1.00559942</v>
      </c>
      <c r="N3241" s="142">
        <f t="shared" si="1444"/>
        <v>1.8064545909457068</v>
      </c>
      <c r="O3241" s="135">
        <f t="shared" si="1445"/>
        <v>1.8078305800000001</v>
      </c>
      <c r="P3241" s="135">
        <f t="shared" si="1446"/>
        <v>0</v>
      </c>
      <c r="Q3241" s="190">
        <f t="shared" si="1459"/>
        <v>0</v>
      </c>
      <c r="R3241" s="191">
        <f t="shared" si="1456"/>
        <v>0</v>
      </c>
      <c r="S3241" s="135">
        <f t="shared" si="1447"/>
        <v>0</v>
      </c>
      <c r="T3241" s="145">
        <f t="shared" si="1457"/>
        <v>7.8600000000000003E-2</v>
      </c>
      <c r="U3241" s="143">
        <f t="shared" si="1448"/>
        <v>3</v>
      </c>
      <c r="V3241" s="143">
        <v>252</v>
      </c>
      <c r="W3241" s="142">
        <f t="shared" si="1449"/>
        <v>1.000901166</v>
      </c>
      <c r="X3241" s="135">
        <f t="shared" si="1450"/>
        <v>0</v>
      </c>
      <c r="Y3241" s="135">
        <f t="shared" si="1451"/>
        <v>0</v>
      </c>
      <c r="Z3241" s="148" t="str">
        <f t="shared" si="1460"/>
        <v>A+J=</v>
      </c>
      <c r="AA3241" s="140">
        <f t="shared" si="1461"/>
        <v>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4"/>
      <c r="DX3241" s="1"/>
      <c r="DY3241" s="1"/>
      <c r="DZ3241" s="1"/>
      <c r="EA3241" s="1"/>
      <c r="EB3241" s="1"/>
      <c r="EC3241" s="1"/>
    </row>
    <row r="3242" spans="1:133" ht="15" x14ac:dyDescent="0.2">
      <c r="A3242" s="134">
        <f t="shared" si="1453"/>
        <v>47295</v>
      </c>
      <c r="B3242" s="135">
        <f t="shared" si="1439"/>
        <v>0</v>
      </c>
      <c r="C3242" s="220">
        <f t="shared" si="1452"/>
        <v>3.5522891295158843E-9</v>
      </c>
      <c r="D3242" s="136">
        <f t="shared" si="1440"/>
        <v>6997.15</v>
      </c>
      <c r="E3242" s="137">
        <f t="shared" ref="E3242:E3295" si="1462">IF($K3242=1,VLOOKUP($A3241,$AO$10:$AS$131,4),E3241)</f>
        <v>7036.33</v>
      </c>
      <c r="F3242" s="138">
        <f t="shared" ref="F3242:F3295" si="1463">IF($K3242=1,VLOOKUP($A3241,$AO$10:$AS$131,5),F3241)</f>
        <v>47258</v>
      </c>
      <c r="G3242" s="139">
        <f t="shared" si="1441"/>
        <v>5.5994226220676957E-3</v>
      </c>
      <c r="H3242" s="140">
        <f t="shared" si="1458"/>
        <v>47319</v>
      </c>
      <c r="I3242" s="140">
        <f t="shared" si="1442"/>
        <v>47319</v>
      </c>
      <c r="J3242" s="141">
        <f t="shared" si="1454"/>
        <v>22</v>
      </c>
      <c r="K3242" s="141">
        <f t="shared" si="1438"/>
        <v>4</v>
      </c>
      <c r="L3242" s="8">
        <f t="shared" si="1455"/>
        <v>1.0010157500000001</v>
      </c>
      <c r="M3242" s="142">
        <f t="shared" si="1443"/>
        <v>1.00559942</v>
      </c>
      <c r="N3242" s="142">
        <f t="shared" si="1444"/>
        <v>1.8064545909457068</v>
      </c>
      <c r="O3242" s="135">
        <f t="shared" si="1445"/>
        <v>1.8082894899999999</v>
      </c>
      <c r="P3242" s="135">
        <f t="shared" si="1446"/>
        <v>0</v>
      </c>
      <c r="Q3242" s="190">
        <f t="shared" si="1459"/>
        <v>0</v>
      </c>
      <c r="R3242" s="191">
        <f t="shared" si="1456"/>
        <v>0</v>
      </c>
      <c r="S3242" s="135">
        <f t="shared" si="1447"/>
        <v>0</v>
      </c>
      <c r="T3242" s="145">
        <f t="shared" si="1457"/>
        <v>7.8600000000000003E-2</v>
      </c>
      <c r="U3242" s="143">
        <f t="shared" si="1448"/>
        <v>4</v>
      </c>
      <c r="V3242" s="143">
        <v>252</v>
      </c>
      <c r="W3242" s="142">
        <f t="shared" si="1449"/>
        <v>1.0012017360000001</v>
      </c>
      <c r="X3242" s="135">
        <f t="shared" si="1450"/>
        <v>0</v>
      </c>
      <c r="Y3242" s="135">
        <f t="shared" si="1451"/>
        <v>0</v>
      </c>
      <c r="Z3242" s="148" t="str">
        <f t="shared" si="1460"/>
        <v>A+J=</v>
      </c>
      <c r="AA3242" s="140">
        <f t="shared" si="1461"/>
        <v>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4"/>
      <c r="DX3242" s="1"/>
      <c r="DY3242" s="1"/>
      <c r="DZ3242" s="1"/>
      <c r="EA3242" s="1"/>
      <c r="EB3242" s="1"/>
      <c r="EC3242" s="1"/>
    </row>
    <row r="3243" spans="1:133" ht="15" x14ac:dyDescent="0.2">
      <c r="A3243" s="134">
        <f t="shared" si="1453"/>
        <v>47296</v>
      </c>
      <c r="B3243" s="135">
        <f t="shared" si="1439"/>
        <v>0</v>
      </c>
      <c r="C3243" s="220">
        <f t="shared" si="1452"/>
        <v>3.5522891295158843E-9</v>
      </c>
      <c r="D3243" s="136">
        <f t="shared" si="1440"/>
        <v>6997.15</v>
      </c>
      <c r="E3243" s="137">
        <f t="shared" si="1462"/>
        <v>7036.33</v>
      </c>
      <c r="F3243" s="138">
        <f t="shared" si="1463"/>
        <v>47258</v>
      </c>
      <c r="G3243" s="139">
        <f t="shared" si="1441"/>
        <v>5.5994226220676957E-3</v>
      </c>
      <c r="H3243" s="140">
        <f t="shared" si="1458"/>
        <v>47319</v>
      </c>
      <c r="I3243" s="140">
        <f t="shared" si="1442"/>
        <v>47319</v>
      </c>
      <c r="J3243" s="141">
        <f t="shared" si="1454"/>
        <v>22</v>
      </c>
      <c r="K3243" s="141">
        <f t="shared" si="1438"/>
        <v>5</v>
      </c>
      <c r="L3243" s="8">
        <f t="shared" si="1455"/>
        <v>1.0012698499999999</v>
      </c>
      <c r="M3243" s="142">
        <f t="shared" si="1443"/>
        <v>1.00559942</v>
      </c>
      <c r="N3243" s="142">
        <f t="shared" si="1444"/>
        <v>1.8064545909457068</v>
      </c>
      <c r="O3243" s="135">
        <f t="shared" si="1445"/>
        <v>1.80874851</v>
      </c>
      <c r="P3243" s="135">
        <f t="shared" si="1446"/>
        <v>0</v>
      </c>
      <c r="Q3243" s="190">
        <f t="shared" si="1459"/>
        <v>0</v>
      </c>
      <c r="R3243" s="191">
        <f t="shared" si="1456"/>
        <v>0</v>
      </c>
      <c r="S3243" s="135">
        <f t="shared" si="1447"/>
        <v>0</v>
      </c>
      <c r="T3243" s="145">
        <f t="shared" si="1457"/>
        <v>7.8600000000000003E-2</v>
      </c>
      <c r="U3243" s="143">
        <f t="shared" si="1448"/>
        <v>5</v>
      </c>
      <c r="V3243" s="143">
        <v>252</v>
      </c>
      <c r="W3243" s="142">
        <f t="shared" si="1449"/>
        <v>1.0015023949999999</v>
      </c>
      <c r="X3243" s="135">
        <f t="shared" si="1450"/>
        <v>0</v>
      </c>
      <c r="Y3243" s="135">
        <f t="shared" si="1451"/>
        <v>0</v>
      </c>
      <c r="Z3243" s="148" t="str">
        <f t="shared" si="1460"/>
        <v>A+J=</v>
      </c>
      <c r="AA3243" s="140">
        <f t="shared" si="1461"/>
        <v>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4"/>
      <c r="DX3243" s="1"/>
      <c r="DY3243" s="1"/>
      <c r="DZ3243" s="1"/>
      <c r="EA3243" s="1"/>
      <c r="EB3243" s="1"/>
      <c r="EC3243" s="1"/>
    </row>
    <row r="3244" spans="1:133" ht="15" x14ac:dyDescent="0.2">
      <c r="A3244" s="134">
        <f t="shared" si="1453"/>
        <v>47297</v>
      </c>
      <c r="B3244" s="135">
        <f t="shared" si="1439"/>
        <v>0</v>
      </c>
      <c r="C3244" s="220">
        <f t="shared" si="1452"/>
        <v>3.5522891295158843E-9</v>
      </c>
      <c r="D3244" s="136">
        <f t="shared" si="1440"/>
        <v>6997.15</v>
      </c>
      <c r="E3244" s="137">
        <f t="shared" si="1462"/>
        <v>7036.33</v>
      </c>
      <c r="F3244" s="138">
        <f t="shared" si="1463"/>
        <v>47258</v>
      </c>
      <c r="G3244" s="139">
        <f t="shared" si="1441"/>
        <v>5.5994226220676957E-3</v>
      </c>
      <c r="H3244" s="140">
        <f t="shared" si="1458"/>
        <v>47319</v>
      </c>
      <c r="I3244" s="140">
        <f t="shared" si="1442"/>
        <v>47319</v>
      </c>
      <c r="J3244" s="141">
        <f t="shared" si="1454"/>
        <v>22</v>
      </c>
      <c r="K3244" s="141">
        <f t="shared" si="1438"/>
        <v>6</v>
      </c>
      <c r="L3244" s="8">
        <f t="shared" si="1455"/>
        <v>1.00152401</v>
      </c>
      <c r="M3244" s="142">
        <f t="shared" si="1443"/>
        <v>1.00559942</v>
      </c>
      <c r="N3244" s="142">
        <f t="shared" si="1444"/>
        <v>1.8064545909457068</v>
      </c>
      <c r="O3244" s="135">
        <f t="shared" si="1445"/>
        <v>1.8092076399999999</v>
      </c>
      <c r="P3244" s="135">
        <f t="shared" si="1446"/>
        <v>0</v>
      </c>
      <c r="Q3244" s="190">
        <f t="shared" si="1459"/>
        <v>0</v>
      </c>
      <c r="R3244" s="191">
        <f t="shared" si="1456"/>
        <v>0</v>
      </c>
      <c r="S3244" s="135">
        <f t="shared" si="1447"/>
        <v>0</v>
      </c>
      <c r="T3244" s="145">
        <f t="shared" si="1457"/>
        <v>7.8600000000000003E-2</v>
      </c>
      <c r="U3244" s="143">
        <f t="shared" si="1448"/>
        <v>6</v>
      </c>
      <c r="V3244" s="143">
        <v>252</v>
      </c>
      <c r="W3244" s="142">
        <f t="shared" si="1449"/>
        <v>1.001803145</v>
      </c>
      <c r="X3244" s="135">
        <f t="shared" si="1450"/>
        <v>0</v>
      </c>
      <c r="Y3244" s="135">
        <f t="shared" si="1451"/>
        <v>0</v>
      </c>
      <c r="Z3244" s="148" t="str">
        <f t="shared" si="1460"/>
        <v>A+J=</v>
      </c>
      <c r="AA3244" s="140">
        <f t="shared" si="1461"/>
        <v>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4"/>
      <c r="DX3244" s="1"/>
      <c r="DY3244" s="1"/>
      <c r="DZ3244" s="1"/>
      <c r="EA3244" s="1"/>
      <c r="EB3244" s="1"/>
      <c r="EC3244" s="1"/>
    </row>
    <row r="3245" spans="1:133" ht="15" x14ac:dyDescent="0.2">
      <c r="A3245" s="134">
        <f t="shared" si="1453"/>
        <v>47298</v>
      </c>
      <c r="B3245" s="135">
        <f t="shared" si="1439"/>
        <v>0</v>
      </c>
      <c r="C3245" s="220">
        <f t="shared" si="1452"/>
        <v>3.5522891295158843E-9</v>
      </c>
      <c r="D3245" s="136">
        <f t="shared" si="1440"/>
        <v>6997.15</v>
      </c>
      <c r="E3245" s="137">
        <f t="shared" si="1462"/>
        <v>7036.33</v>
      </c>
      <c r="F3245" s="138">
        <f t="shared" si="1463"/>
        <v>47258</v>
      </c>
      <c r="G3245" s="139">
        <f t="shared" si="1441"/>
        <v>5.5994226220676957E-3</v>
      </c>
      <c r="H3245" s="140">
        <f t="shared" si="1458"/>
        <v>47319</v>
      </c>
      <c r="I3245" s="140">
        <f t="shared" si="1442"/>
        <v>47319</v>
      </c>
      <c r="J3245" s="141">
        <f t="shared" si="1454"/>
        <v>22</v>
      </c>
      <c r="K3245" s="141">
        <f t="shared" si="1438"/>
        <v>7</v>
      </c>
      <c r="L3245" s="8">
        <f t="shared" si="1455"/>
        <v>1.0017782399999999</v>
      </c>
      <c r="M3245" s="142">
        <f t="shared" si="1443"/>
        <v>1.00559942</v>
      </c>
      <c r="N3245" s="142">
        <f t="shared" si="1444"/>
        <v>1.8064545909457068</v>
      </c>
      <c r="O3245" s="135">
        <f t="shared" si="1445"/>
        <v>1.8096669000000001</v>
      </c>
      <c r="P3245" s="135">
        <f t="shared" si="1446"/>
        <v>0</v>
      </c>
      <c r="Q3245" s="190">
        <f t="shared" si="1459"/>
        <v>0</v>
      </c>
      <c r="R3245" s="191">
        <f t="shared" si="1456"/>
        <v>0</v>
      </c>
      <c r="S3245" s="135">
        <f t="shared" si="1447"/>
        <v>0</v>
      </c>
      <c r="T3245" s="145">
        <f t="shared" si="1457"/>
        <v>7.8600000000000003E-2</v>
      </c>
      <c r="U3245" s="143">
        <f t="shared" si="1448"/>
        <v>7</v>
      </c>
      <c r="V3245" s="143">
        <v>252</v>
      </c>
      <c r="W3245" s="142">
        <f t="shared" si="1449"/>
        <v>1.002103985</v>
      </c>
      <c r="X3245" s="135">
        <f t="shared" si="1450"/>
        <v>0</v>
      </c>
      <c r="Y3245" s="135">
        <f t="shared" si="1451"/>
        <v>0</v>
      </c>
      <c r="Z3245" s="148" t="str">
        <f t="shared" si="1460"/>
        <v>A+J=</v>
      </c>
      <c r="AA3245" s="140">
        <f t="shared" si="1461"/>
        <v>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4"/>
      <c r="DX3245" s="1"/>
      <c r="DY3245" s="1"/>
      <c r="DZ3245" s="1"/>
      <c r="EA3245" s="1"/>
      <c r="EB3245" s="1"/>
      <c r="EC3245" s="1"/>
    </row>
    <row r="3246" spans="1:133" ht="15" x14ac:dyDescent="0.2">
      <c r="A3246" s="134">
        <f t="shared" si="1453"/>
        <v>47299</v>
      </c>
      <c r="B3246" s="135">
        <f t="shared" si="1439"/>
        <v>0</v>
      </c>
      <c r="C3246" s="220">
        <f t="shared" si="1452"/>
        <v>3.5522891295158843E-9</v>
      </c>
      <c r="D3246" s="136">
        <f t="shared" si="1440"/>
        <v>6997.15</v>
      </c>
      <c r="E3246" s="137">
        <f t="shared" si="1462"/>
        <v>7036.33</v>
      </c>
      <c r="F3246" s="138">
        <f t="shared" si="1463"/>
        <v>47258</v>
      </c>
      <c r="G3246" s="139">
        <f t="shared" si="1441"/>
        <v>5.5994226220676957E-3</v>
      </c>
      <c r="H3246" s="140">
        <f t="shared" si="1458"/>
        <v>47319</v>
      </c>
      <c r="I3246" s="140">
        <f t="shared" si="1442"/>
        <v>47319</v>
      </c>
      <c r="J3246" s="141">
        <f t="shared" si="1454"/>
        <v>22</v>
      </c>
      <c r="K3246" s="141">
        <f t="shared" ref="K3246:K3295" si="1464">(J3246-(NETWORKDAYS(A3246,I3246,AD$148:AD$502)-1))</f>
        <v>8</v>
      </c>
      <c r="L3246" s="8">
        <f t="shared" si="1455"/>
        <v>1.0020325299999999</v>
      </c>
      <c r="M3246" s="142">
        <f t="shared" si="1443"/>
        <v>1.00559942</v>
      </c>
      <c r="N3246" s="142">
        <f t="shared" si="1444"/>
        <v>1.8064545909457068</v>
      </c>
      <c r="O3246" s="135">
        <f t="shared" si="1445"/>
        <v>1.8101262600000001</v>
      </c>
      <c r="P3246" s="135">
        <f t="shared" si="1446"/>
        <v>0</v>
      </c>
      <c r="Q3246" s="190">
        <f t="shared" si="1459"/>
        <v>0</v>
      </c>
      <c r="R3246" s="191">
        <f t="shared" si="1456"/>
        <v>0</v>
      </c>
      <c r="S3246" s="135">
        <f t="shared" si="1447"/>
        <v>0</v>
      </c>
      <c r="T3246" s="145">
        <f t="shared" si="1457"/>
        <v>7.8600000000000003E-2</v>
      </c>
      <c r="U3246" s="143">
        <f t="shared" si="1448"/>
        <v>8</v>
      </c>
      <c r="V3246" s="143">
        <v>252</v>
      </c>
      <c r="W3246" s="142">
        <f t="shared" si="1449"/>
        <v>1.0024049159999999</v>
      </c>
      <c r="X3246" s="135">
        <f t="shared" si="1450"/>
        <v>0</v>
      </c>
      <c r="Y3246" s="135">
        <f t="shared" si="1451"/>
        <v>0</v>
      </c>
      <c r="Z3246" s="148" t="str">
        <f t="shared" si="1460"/>
        <v>A+J=</v>
      </c>
      <c r="AA3246" s="140">
        <f t="shared" si="1461"/>
        <v>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4"/>
      <c r="DX3246" s="1"/>
      <c r="DY3246" s="1"/>
      <c r="DZ3246" s="1"/>
      <c r="EA3246" s="1"/>
      <c r="EB3246" s="1"/>
      <c r="EC3246" s="1"/>
    </row>
    <row r="3247" spans="1:133" ht="15" x14ac:dyDescent="0.2">
      <c r="A3247" s="134">
        <f t="shared" si="1453"/>
        <v>47300</v>
      </c>
      <c r="B3247" s="135">
        <f t="shared" si="1439"/>
        <v>0</v>
      </c>
      <c r="C3247" s="220">
        <f t="shared" si="1452"/>
        <v>3.5522891295158843E-9</v>
      </c>
      <c r="D3247" s="136">
        <f t="shared" si="1440"/>
        <v>6997.15</v>
      </c>
      <c r="E3247" s="137">
        <f t="shared" si="1462"/>
        <v>7036.33</v>
      </c>
      <c r="F3247" s="138">
        <f t="shared" si="1463"/>
        <v>47258</v>
      </c>
      <c r="G3247" s="139">
        <f t="shared" si="1441"/>
        <v>5.5994226220676957E-3</v>
      </c>
      <c r="H3247" s="140">
        <f t="shared" si="1458"/>
        <v>47319</v>
      </c>
      <c r="I3247" s="140">
        <f t="shared" si="1442"/>
        <v>47319</v>
      </c>
      <c r="J3247" s="141">
        <f t="shared" si="1454"/>
        <v>22</v>
      </c>
      <c r="K3247" s="141">
        <f t="shared" si="1464"/>
        <v>8</v>
      </c>
      <c r="L3247" s="8">
        <f t="shared" si="1455"/>
        <v>1.0020325299999999</v>
      </c>
      <c r="M3247" s="142">
        <f t="shared" si="1443"/>
        <v>1.00559942</v>
      </c>
      <c r="N3247" s="142">
        <f t="shared" si="1444"/>
        <v>1.8064545909457068</v>
      </c>
      <c r="O3247" s="135">
        <f t="shared" si="1445"/>
        <v>1.8101262600000001</v>
      </c>
      <c r="P3247" s="135">
        <f t="shared" si="1446"/>
        <v>0</v>
      </c>
      <c r="Q3247" s="190">
        <f t="shared" si="1459"/>
        <v>0</v>
      </c>
      <c r="R3247" s="191">
        <f t="shared" si="1456"/>
        <v>0</v>
      </c>
      <c r="S3247" s="135">
        <f t="shared" si="1447"/>
        <v>0</v>
      </c>
      <c r="T3247" s="145">
        <f t="shared" si="1457"/>
        <v>7.8600000000000003E-2</v>
      </c>
      <c r="U3247" s="143">
        <f t="shared" si="1448"/>
        <v>8</v>
      </c>
      <c r="V3247" s="143">
        <v>252</v>
      </c>
      <c r="W3247" s="142">
        <f t="shared" si="1449"/>
        <v>1.0024049159999999</v>
      </c>
      <c r="X3247" s="135">
        <f t="shared" si="1450"/>
        <v>0</v>
      </c>
      <c r="Y3247" s="135">
        <f t="shared" si="1451"/>
        <v>0</v>
      </c>
      <c r="Z3247" s="148" t="str">
        <f t="shared" si="1460"/>
        <v>A+J=</v>
      </c>
      <c r="AA3247" s="140">
        <f t="shared" si="1461"/>
        <v>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4"/>
      <c r="DX3247" s="1"/>
      <c r="DY3247" s="1"/>
      <c r="DZ3247" s="1"/>
      <c r="EA3247" s="1"/>
      <c r="EB3247" s="1"/>
      <c r="EC3247" s="1"/>
    </row>
    <row r="3248" spans="1:133" ht="15" x14ac:dyDescent="0.2">
      <c r="A3248" s="134">
        <f t="shared" si="1453"/>
        <v>47301</v>
      </c>
      <c r="B3248" s="135">
        <f t="shared" si="1439"/>
        <v>0</v>
      </c>
      <c r="C3248" s="220">
        <f t="shared" si="1452"/>
        <v>3.5522891295158843E-9</v>
      </c>
      <c r="D3248" s="136">
        <f t="shared" si="1440"/>
        <v>6997.15</v>
      </c>
      <c r="E3248" s="137">
        <f t="shared" si="1462"/>
        <v>7036.33</v>
      </c>
      <c r="F3248" s="138">
        <f t="shared" si="1463"/>
        <v>47258</v>
      </c>
      <c r="G3248" s="139">
        <f t="shared" si="1441"/>
        <v>5.5994226220676957E-3</v>
      </c>
      <c r="H3248" s="140">
        <f t="shared" si="1458"/>
        <v>47319</v>
      </c>
      <c r="I3248" s="140">
        <f t="shared" si="1442"/>
        <v>47319</v>
      </c>
      <c r="J3248" s="141">
        <f t="shared" si="1454"/>
        <v>22</v>
      </c>
      <c r="K3248" s="141">
        <f t="shared" si="1464"/>
        <v>8</v>
      </c>
      <c r="L3248" s="8">
        <f t="shared" si="1455"/>
        <v>1.0020325299999999</v>
      </c>
      <c r="M3248" s="142">
        <f t="shared" si="1443"/>
        <v>1.00559942</v>
      </c>
      <c r="N3248" s="142">
        <f t="shared" si="1444"/>
        <v>1.8064545909457068</v>
      </c>
      <c r="O3248" s="135">
        <f t="shared" si="1445"/>
        <v>1.8101262600000001</v>
      </c>
      <c r="P3248" s="135">
        <f t="shared" si="1446"/>
        <v>0</v>
      </c>
      <c r="Q3248" s="190">
        <f t="shared" si="1459"/>
        <v>0</v>
      </c>
      <c r="R3248" s="191">
        <f t="shared" si="1456"/>
        <v>0</v>
      </c>
      <c r="S3248" s="135">
        <f t="shared" si="1447"/>
        <v>0</v>
      </c>
      <c r="T3248" s="145">
        <f t="shared" si="1457"/>
        <v>7.8600000000000003E-2</v>
      </c>
      <c r="U3248" s="143">
        <f t="shared" si="1448"/>
        <v>8</v>
      </c>
      <c r="V3248" s="143">
        <v>252</v>
      </c>
      <c r="W3248" s="142">
        <f t="shared" si="1449"/>
        <v>1.0024049159999999</v>
      </c>
      <c r="X3248" s="135">
        <f t="shared" si="1450"/>
        <v>0</v>
      </c>
      <c r="Y3248" s="135">
        <f t="shared" si="1451"/>
        <v>0</v>
      </c>
      <c r="Z3248" s="148" t="str">
        <f t="shared" si="1460"/>
        <v>A+J=</v>
      </c>
      <c r="AA3248" s="140">
        <f t="shared" si="1461"/>
        <v>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4"/>
      <c r="DX3248" s="1"/>
      <c r="DY3248" s="1"/>
      <c r="DZ3248" s="1"/>
      <c r="EA3248" s="1"/>
      <c r="EB3248" s="1"/>
      <c r="EC3248" s="1"/>
    </row>
    <row r="3249" spans="1:133" ht="15" x14ac:dyDescent="0.2">
      <c r="A3249" s="134">
        <f t="shared" si="1453"/>
        <v>47302</v>
      </c>
      <c r="B3249" s="135">
        <f t="shared" si="1439"/>
        <v>0</v>
      </c>
      <c r="C3249" s="220">
        <f t="shared" si="1452"/>
        <v>3.5522891295158843E-9</v>
      </c>
      <c r="D3249" s="136">
        <f t="shared" si="1440"/>
        <v>6997.15</v>
      </c>
      <c r="E3249" s="137">
        <f t="shared" si="1462"/>
        <v>7036.33</v>
      </c>
      <c r="F3249" s="138">
        <f t="shared" si="1463"/>
        <v>47258</v>
      </c>
      <c r="G3249" s="139">
        <f t="shared" si="1441"/>
        <v>5.5994226220676957E-3</v>
      </c>
      <c r="H3249" s="140">
        <f t="shared" si="1458"/>
        <v>47319</v>
      </c>
      <c r="I3249" s="140">
        <f t="shared" si="1442"/>
        <v>47319</v>
      </c>
      <c r="J3249" s="141">
        <f t="shared" si="1454"/>
        <v>22</v>
      </c>
      <c r="K3249" s="141">
        <f t="shared" si="1464"/>
        <v>9</v>
      </c>
      <c r="L3249" s="8">
        <f t="shared" si="1455"/>
        <v>1.0022868899999999</v>
      </c>
      <c r="M3249" s="142">
        <f t="shared" si="1443"/>
        <v>1.00559942</v>
      </c>
      <c r="N3249" s="142">
        <f t="shared" si="1444"/>
        <v>1.8064545909457068</v>
      </c>
      <c r="O3249" s="135">
        <f t="shared" si="1445"/>
        <v>1.81058575</v>
      </c>
      <c r="P3249" s="135">
        <f t="shared" si="1446"/>
        <v>0</v>
      </c>
      <c r="Q3249" s="190">
        <f t="shared" si="1459"/>
        <v>0</v>
      </c>
      <c r="R3249" s="191">
        <f t="shared" si="1456"/>
        <v>0</v>
      </c>
      <c r="S3249" s="135">
        <f t="shared" si="1447"/>
        <v>0</v>
      </c>
      <c r="T3249" s="145">
        <f t="shared" si="1457"/>
        <v>7.8600000000000003E-2</v>
      </c>
      <c r="U3249" s="143">
        <f t="shared" si="1448"/>
        <v>9</v>
      </c>
      <c r="V3249" s="143">
        <v>252</v>
      </c>
      <c r="W3249" s="142">
        <f t="shared" si="1449"/>
        <v>1.002705937</v>
      </c>
      <c r="X3249" s="135">
        <f t="shared" si="1450"/>
        <v>0</v>
      </c>
      <c r="Y3249" s="135">
        <f t="shared" si="1451"/>
        <v>0</v>
      </c>
      <c r="Z3249" s="148" t="str">
        <f t="shared" si="1460"/>
        <v>A+J=</v>
      </c>
      <c r="AA3249" s="140">
        <f t="shared" si="1461"/>
        <v>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4"/>
      <c r="DX3249" s="1"/>
      <c r="DY3249" s="1"/>
      <c r="DZ3249" s="1"/>
      <c r="EA3249" s="1"/>
      <c r="EB3249" s="1"/>
      <c r="EC3249" s="1"/>
    </row>
    <row r="3250" spans="1:133" ht="15" x14ac:dyDescent="0.2">
      <c r="A3250" s="134">
        <f t="shared" si="1453"/>
        <v>47303</v>
      </c>
      <c r="B3250" s="135">
        <f t="shared" si="1439"/>
        <v>0</v>
      </c>
      <c r="C3250" s="220">
        <f t="shared" si="1452"/>
        <v>3.5522891295158843E-9</v>
      </c>
      <c r="D3250" s="136">
        <f t="shared" si="1440"/>
        <v>6997.15</v>
      </c>
      <c r="E3250" s="137">
        <f t="shared" si="1462"/>
        <v>7036.33</v>
      </c>
      <c r="F3250" s="138">
        <f t="shared" si="1463"/>
        <v>47258</v>
      </c>
      <c r="G3250" s="139">
        <f t="shared" si="1441"/>
        <v>5.5994226220676957E-3</v>
      </c>
      <c r="H3250" s="140">
        <f t="shared" si="1458"/>
        <v>47319</v>
      </c>
      <c r="I3250" s="140">
        <f t="shared" si="1442"/>
        <v>47319</v>
      </c>
      <c r="J3250" s="141">
        <f t="shared" si="1454"/>
        <v>22</v>
      </c>
      <c r="K3250" s="141">
        <f t="shared" si="1464"/>
        <v>10</v>
      </c>
      <c r="L3250" s="8">
        <f t="shared" si="1455"/>
        <v>1.00254131</v>
      </c>
      <c r="M3250" s="142">
        <f t="shared" si="1443"/>
        <v>1.00559942</v>
      </c>
      <c r="N3250" s="142">
        <f t="shared" si="1444"/>
        <v>1.8064545909457068</v>
      </c>
      <c r="O3250" s="135">
        <f t="shared" si="1445"/>
        <v>1.8110453500000001</v>
      </c>
      <c r="P3250" s="135">
        <f t="shared" si="1446"/>
        <v>0</v>
      </c>
      <c r="Q3250" s="190">
        <f t="shared" si="1459"/>
        <v>0</v>
      </c>
      <c r="R3250" s="191">
        <f t="shared" si="1456"/>
        <v>0</v>
      </c>
      <c r="S3250" s="135">
        <f t="shared" si="1447"/>
        <v>0</v>
      </c>
      <c r="T3250" s="145">
        <f t="shared" si="1457"/>
        <v>7.8600000000000003E-2</v>
      </c>
      <c r="U3250" s="143">
        <f t="shared" si="1448"/>
        <v>10</v>
      </c>
      <c r="V3250" s="143">
        <v>252</v>
      </c>
      <c r="W3250" s="142">
        <f t="shared" si="1449"/>
        <v>1.003007048</v>
      </c>
      <c r="X3250" s="135">
        <f t="shared" si="1450"/>
        <v>0</v>
      </c>
      <c r="Y3250" s="135">
        <f t="shared" si="1451"/>
        <v>0</v>
      </c>
      <c r="Z3250" s="148" t="str">
        <f t="shared" si="1460"/>
        <v>A+J=</v>
      </c>
      <c r="AA3250" s="140">
        <f t="shared" si="1461"/>
        <v>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4"/>
      <c r="DX3250" s="1"/>
      <c r="DY3250" s="1"/>
      <c r="DZ3250" s="1"/>
      <c r="EA3250" s="1"/>
      <c r="EB3250" s="1"/>
      <c r="EC3250" s="1"/>
    </row>
    <row r="3251" spans="1:133" ht="15" x14ac:dyDescent="0.2">
      <c r="A3251" s="134">
        <f t="shared" si="1453"/>
        <v>47304</v>
      </c>
      <c r="B3251" s="135">
        <f t="shared" si="1439"/>
        <v>0</v>
      </c>
      <c r="C3251" s="220">
        <f t="shared" si="1452"/>
        <v>3.5522891295158843E-9</v>
      </c>
      <c r="D3251" s="136">
        <f t="shared" si="1440"/>
        <v>6997.15</v>
      </c>
      <c r="E3251" s="137">
        <f t="shared" si="1462"/>
        <v>7036.33</v>
      </c>
      <c r="F3251" s="138">
        <f t="shared" si="1463"/>
        <v>47258</v>
      </c>
      <c r="G3251" s="139">
        <f t="shared" si="1441"/>
        <v>5.5994226220676957E-3</v>
      </c>
      <c r="H3251" s="140">
        <f t="shared" si="1458"/>
        <v>47319</v>
      </c>
      <c r="I3251" s="140">
        <f t="shared" si="1442"/>
        <v>47319</v>
      </c>
      <c r="J3251" s="141">
        <f t="shared" si="1454"/>
        <v>22</v>
      </c>
      <c r="K3251" s="141">
        <f t="shared" si="1464"/>
        <v>11</v>
      </c>
      <c r="L3251" s="8">
        <f t="shared" si="1455"/>
        <v>1.0027957999999999</v>
      </c>
      <c r="M3251" s="142">
        <f t="shared" si="1443"/>
        <v>1.00559942</v>
      </c>
      <c r="N3251" s="142">
        <f t="shared" si="1444"/>
        <v>1.8064545909457068</v>
      </c>
      <c r="O3251" s="135">
        <f t="shared" si="1445"/>
        <v>1.8115050699999999</v>
      </c>
      <c r="P3251" s="135">
        <f t="shared" si="1446"/>
        <v>0</v>
      </c>
      <c r="Q3251" s="190">
        <f t="shared" si="1459"/>
        <v>0</v>
      </c>
      <c r="R3251" s="191">
        <f t="shared" si="1456"/>
        <v>0</v>
      </c>
      <c r="S3251" s="135">
        <f t="shared" si="1447"/>
        <v>0</v>
      </c>
      <c r="T3251" s="145">
        <f t="shared" si="1457"/>
        <v>7.8600000000000003E-2</v>
      </c>
      <c r="U3251" s="143">
        <f t="shared" si="1448"/>
        <v>11</v>
      </c>
      <c r="V3251" s="143">
        <v>252</v>
      </c>
      <c r="W3251" s="142">
        <f t="shared" si="1449"/>
        <v>1.0033082499999999</v>
      </c>
      <c r="X3251" s="135">
        <f t="shared" si="1450"/>
        <v>0</v>
      </c>
      <c r="Y3251" s="135">
        <f t="shared" si="1451"/>
        <v>0</v>
      </c>
      <c r="Z3251" s="148" t="str">
        <f t="shared" si="1460"/>
        <v>A+J=</v>
      </c>
      <c r="AA3251" s="140">
        <f t="shared" si="1461"/>
        <v>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4"/>
      <c r="DX3251" s="1"/>
      <c r="DY3251" s="1"/>
      <c r="DZ3251" s="1"/>
      <c r="EA3251" s="1"/>
      <c r="EB3251" s="1"/>
      <c r="EC3251" s="1"/>
    </row>
    <row r="3252" spans="1:133" ht="15" x14ac:dyDescent="0.2">
      <c r="A3252" s="134">
        <f t="shared" si="1453"/>
        <v>47305</v>
      </c>
      <c r="B3252" s="135">
        <f t="shared" si="1439"/>
        <v>0</v>
      </c>
      <c r="C3252" s="220">
        <f t="shared" si="1452"/>
        <v>3.5522891295158843E-9</v>
      </c>
      <c r="D3252" s="136">
        <f t="shared" si="1440"/>
        <v>6997.15</v>
      </c>
      <c r="E3252" s="137">
        <f t="shared" si="1462"/>
        <v>7036.33</v>
      </c>
      <c r="F3252" s="138">
        <f t="shared" si="1463"/>
        <v>47258</v>
      </c>
      <c r="G3252" s="139">
        <f t="shared" si="1441"/>
        <v>5.5994226220676957E-3</v>
      </c>
      <c r="H3252" s="140">
        <f t="shared" si="1458"/>
        <v>47319</v>
      </c>
      <c r="I3252" s="140">
        <f t="shared" si="1442"/>
        <v>47319</v>
      </c>
      <c r="J3252" s="141">
        <f t="shared" si="1454"/>
        <v>22</v>
      </c>
      <c r="K3252" s="141">
        <f t="shared" si="1464"/>
        <v>12</v>
      </c>
      <c r="L3252" s="8">
        <f t="shared" si="1455"/>
        <v>1.0030503500000001</v>
      </c>
      <c r="M3252" s="142">
        <f t="shared" si="1443"/>
        <v>1.00559942</v>
      </c>
      <c r="N3252" s="142">
        <f t="shared" si="1444"/>
        <v>1.8064545909457068</v>
      </c>
      <c r="O3252" s="135">
        <f t="shared" si="1445"/>
        <v>1.8119649</v>
      </c>
      <c r="P3252" s="135">
        <f t="shared" si="1446"/>
        <v>0</v>
      </c>
      <c r="Q3252" s="190">
        <f t="shared" si="1459"/>
        <v>0</v>
      </c>
      <c r="R3252" s="191">
        <f t="shared" si="1456"/>
        <v>0</v>
      </c>
      <c r="S3252" s="135">
        <f t="shared" si="1447"/>
        <v>0</v>
      </c>
      <c r="T3252" s="145">
        <f t="shared" si="1457"/>
        <v>7.8600000000000003E-2</v>
      </c>
      <c r="U3252" s="143">
        <f t="shared" si="1448"/>
        <v>12</v>
      </c>
      <c r="V3252" s="143">
        <v>252</v>
      </c>
      <c r="W3252" s="142">
        <f t="shared" si="1449"/>
        <v>1.003609542</v>
      </c>
      <c r="X3252" s="135">
        <f t="shared" si="1450"/>
        <v>0</v>
      </c>
      <c r="Y3252" s="135">
        <f t="shared" si="1451"/>
        <v>0</v>
      </c>
      <c r="Z3252" s="148" t="str">
        <f t="shared" si="1460"/>
        <v>A+J=</v>
      </c>
      <c r="AA3252" s="140">
        <f t="shared" si="1461"/>
        <v>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4"/>
      <c r="DX3252" s="1"/>
      <c r="DY3252" s="1"/>
      <c r="DZ3252" s="1"/>
      <c r="EA3252" s="1"/>
      <c r="EB3252" s="1"/>
      <c r="EC3252" s="1"/>
    </row>
    <row r="3253" spans="1:133" ht="15" x14ac:dyDescent="0.2">
      <c r="A3253" s="134">
        <f t="shared" si="1453"/>
        <v>47306</v>
      </c>
      <c r="B3253" s="135">
        <f t="shared" si="1439"/>
        <v>0</v>
      </c>
      <c r="C3253" s="220">
        <f t="shared" si="1452"/>
        <v>3.5522891295158843E-9</v>
      </c>
      <c r="D3253" s="136">
        <f t="shared" si="1440"/>
        <v>6997.15</v>
      </c>
      <c r="E3253" s="137">
        <f t="shared" si="1462"/>
        <v>7036.33</v>
      </c>
      <c r="F3253" s="138">
        <f t="shared" si="1463"/>
        <v>47258</v>
      </c>
      <c r="G3253" s="139">
        <f t="shared" si="1441"/>
        <v>5.5994226220676957E-3</v>
      </c>
      <c r="H3253" s="140">
        <f t="shared" si="1458"/>
        <v>47319</v>
      </c>
      <c r="I3253" s="140">
        <f t="shared" si="1442"/>
        <v>47319</v>
      </c>
      <c r="J3253" s="141">
        <f t="shared" si="1454"/>
        <v>22</v>
      </c>
      <c r="K3253" s="141">
        <f t="shared" si="1464"/>
        <v>13</v>
      </c>
      <c r="L3253" s="8">
        <f t="shared" si="1455"/>
        <v>1.0033049700000001</v>
      </c>
      <c r="M3253" s="142">
        <f t="shared" si="1443"/>
        <v>1.00559942</v>
      </c>
      <c r="N3253" s="142">
        <f t="shared" si="1444"/>
        <v>1.8064545909457068</v>
      </c>
      <c r="O3253" s="135">
        <f t="shared" si="1445"/>
        <v>1.8124248599999999</v>
      </c>
      <c r="P3253" s="135">
        <f t="shared" si="1446"/>
        <v>0</v>
      </c>
      <c r="Q3253" s="190">
        <f t="shared" si="1459"/>
        <v>0</v>
      </c>
      <c r="R3253" s="191">
        <f t="shared" si="1456"/>
        <v>0</v>
      </c>
      <c r="S3253" s="135">
        <f t="shared" si="1447"/>
        <v>0</v>
      </c>
      <c r="T3253" s="145">
        <f t="shared" si="1457"/>
        <v>7.8600000000000003E-2</v>
      </c>
      <c r="U3253" s="143">
        <f t="shared" si="1448"/>
        <v>13</v>
      </c>
      <c r="V3253" s="143">
        <v>252</v>
      </c>
      <c r="W3253" s="142">
        <f t="shared" si="1449"/>
        <v>1.0039109239999999</v>
      </c>
      <c r="X3253" s="135">
        <f t="shared" si="1450"/>
        <v>0</v>
      </c>
      <c r="Y3253" s="135">
        <f t="shared" si="1451"/>
        <v>0</v>
      </c>
      <c r="Z3253" s="148" t="str">
        <f t="shared" si="1460"/>
        <v>A+J=</v>
      </c>
      <c r="AA3253" s="140">
        <f t="shared" si="1461"/>
        <v>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4"/>
      <c r="DX3253" s="1"/>
      <c r="DY3253" s="1"/>
      <c r="DZ3253" s="1"/>
      <c r="EA3253" s="1"/>
      <c r="EB3253" s="1"/>
      <c r="EC3253" s="1"/>
    </row>
    <row r="3254" spans="1:133" ht="15" x14ac:dyDescent="0.2">
      <c r="A3254" s="134">
        <f t="shared" si="1453"/>
        <v>47307</v>
      </c>
      <c r="B3254" s="135">
        <f t="shared" si="1439"/>
        <v>0</v>
      </c>
      <c r="C3254" s="220">
        <f t="shared" si="1452"/>
        <v>3.5522891295158843E-9</v>
      </c>
      <c r="D3254" s="136">
        <f t="shared" si="1440"/>
        <v>6997.15</v>
      </c>
      <c r="E3254" s="137">
        <f t="shared" si="1462"/>
        <v>7036.33</v>
      </c>
      <c r="F3254" s="138">
        <f t="shared" si="1463"/>
        <v>47258</v>
      </c>
      <c r="G3254" s="139">
        <f t="shared" si="1441"/>
        <v>5.5994226220676957E-3</v>
      </c>
      <c r="H3254" s="140">
        <f t="shared" si="1458"/>
        <v>47319</v>
      </c>
      <c r="I3254" s="140">
        <f t="shared" si="1442"/>
        <v>47319</v>
      </c>
      <c r="J3254" s="141">
        <f t="shared" si="1454"/>
        <v>22</v>
      </c>
      <c r="K3254" s="141">
        <f t="shared" si="1464"/>
        <v>13</v>
      </c>
      <c r="L3254" s="8">
        <f t="shared" si="1455"/>
        <v>1.0033049700000001</v>
      </c>
      <c r="M3254" s="142">
        <f t="shared" si="1443"/>
        <v>1.00559942</v>
      </c>
      <c r="N3254" s="142">
        <f t="shared" si="1444"/>
        <v>1.8064545909457068</v>
      </c>
      <c r="O3254" s="135">
        <f t="shared" si="1445"/>
        <v>1.8124248599999999</v>
      </c>
      <c r="P3254" s="135">
        <f t="shared" si="1446"/>
        <v>0</v>
      </c>
      <c r="Q3254" s="190">
        <f t="shared" si="1459"/>
        <v>0</v>
      </c>
      <c r="R3254" s="191">
        <f t="shared" si="1456"/>
        <v>0</v>
      </c>
      <c r="S3254" s="135">
        <f t="shared" si="1447"/>
        <v>0</v>
      </c>
      <c r="T3254" s="145">
        <f t="shared" si="1457"/>
        <v>7.8600000000000003E-2</v>
      </c>
      <c r="U3254" s="143">
        <f t="shared" si="1448"/>
        <v>13</v>
      </c>
      <c r="V3254" s="143">
        <v>252</v>
      </c>
      <c r="W3254" s="142">
        <f t="shared" si="1449"/>
        <v>1.0039109239999999</v>
      </c>
      <c r="X3254" s="135">
        <f t="shared" si="1450"/>
        <v>0</v>
      </c>
      <c r="Y3254" s="135">
        <f t="shared" si="1451"/>
        <v>0</v>
      </c>
      <c r="Z3254" s="148" t="str">
        <f t="shared" si="1460"/>
        <v>A+J=</v>
      </c>
      <c r="AA3254" s="140">
        <f t="shared" si="1461"/>
        <v>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4"/>
      <c r="DX3254" s="1"/>
      <c r="DY3254" s="1"/>
      <c r="DZ3254" s="1"/>
      <c r="EA3254" s="1"/>
      <c r="EB3254" s="1"/>
      <c r="EC3254" s="1"/>
    </row>
    <row r="3255" spans="1:133" ht="15" x14ac:dyDescent="0.2">
      <c r="A3255" s="134">
        <f t="shared" si="1453"/>
        <v>47308</v>
      </c>
      <c r="B3255" s="135">
        <f t="shared" si="1439"/>
        <v>0</v>
      </c>
      <c r="C3255" s="220">
        <f t="shared" si="1452"/>
        <v>3.5522891295158843E-9</v>
      </c>
      <c r="D3255" s="136">
        <f t="shared" si="1440"/>
        <v>6997.15</v>
      </c>
      <c r="E3255" s="137">
        <f t="shared" si="1462"/>
        <v>7036.33</v>
      </c>
      <c r="F3255" s="138">
        <f t="shared" si="1463"/>
        <v>47258</v>
      </c>
      <c r="G3255" s="139">
        <f t="shared" si="1441"/>
        <v>5.5994226220676957E-3</v>
      </c>
      <c r="H3255" s="140">
        <f t="shared" si="1458"/>
        <v>47319</v>
      </c>
      <c r="I3255" s="140">
        <f t="shared" si="1442"/>
        <v>47319</v>
      </c>
      <c r="J3255" s="141">
        <f t="shared" si="1454"/>
        <v>22</v>
      </c>
      <c r="K3255" s="141">
        <f t="shared" si="1464"/>
        <v>13</v>
      </c>
      <c r="L3255" s="8">
        <f t="shared" si="1455"/>
        <v>1.0033049700000001</v>
      </c>
      <c r="M3255" s="142">
        <f t="shared" si="1443"/>
        <v>1.00559942</v>
      </c>
      <c r="N3255" s="142">
        <f t="shared" si="1444"/>
        <v>1.8064545909457068</v>
      </c>
      <c r="O3255" s="135">
        <f t="shared" si="1445"/>
        <v>1.8124248599999999</v>
      </c>
      <c r="P3255" s="135">
        <f t="shared" si="1446"/>
        <v>0</v>
      </c>
      <c r="Q3255" s="190">
        <f t="shared" si="1459"/>
        <v>0</v>
      </c>
      <c r="R3255" s="191">
        <f t="shared" si="1456"/>
        <v>0</v>
      </c>
      <c r="S3255" s="135">
        <f t="shared" si="1447"/>
        <v>0</v>
      </c>
      <c r="T3255" s="145">
        <f t="shared" si="1457"/>
        <v>7.8600000000000003E-2</v>
      </c>
      <c r="U3255" s="143">
        <f t="shared" si="1448"/>
        <v>13</v>
      </c>
      <c r="V3255" s="143">
        <v>252</v>
      </c>
      <c r="W3255" s="142">
        <f t="shared" si="1449"/>
        <v>1.0039109239999999</v>
      </c>
      <c r="X3255" s="135">
        <f t="shared" si="1450"/>
        <v>0</v>
      </c>
      <c r="Y3255" s="135">
        <f t="shared" si="1451"/>
        <v>0</v>
      </c>
      <c r="Z3255" s="148" t="str">
        <f t="shared" si="1460"/>
        <v>A+J=</v>
      </c>
      <c r="AA3255" s="140">
        <f t="shared" si="1461"/>
        <v>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4"/>
      <c r="DX3255" s="1"/>
      <c r="DY3255" s="1"/>
      <c r="DZ3255" s="1"/>
      <c r="EA3255" s="1"/>
      <c r="EB3255" s="1"/>
      <c r="EC3255" s="1"/>
    </row>
    <row r="3256" spans="1:133" ht="15" x14ac:dyDescent="0.2">
      <c r="A3256" s="134">
        <f t="shared" si="1453"/>
        <v>47309</v>
      </c>
      <c r="B3256" s="135">
        <f t="shared" si="1439"/>
        <v>0</v>
      </c>
      <c r="C3256" s="220">
        <f t="shared" si="1452"/>
        <v>3.5522891295158843E-9</v>
      </c>
      <c r="D3256" s="136">
        <f t="shared" si="1440"/>
        <v>6997.15</v>
      </c>
      <c r="E3256" s="137">
        <f t="shared" si="1462"/>
        <v>7036.33</v>
      </c>
      <c r="F3256" s="138">
        <f t="shared" si="1463"/>
        <v>47258</v>
      </c>
      <c r="G3256" s="139">
        <f t="shared" si="1441"/>
        <v>5.5994226220676957E-3</v>
      </c>
      <c r="H3256" s="140">
        <f t="shared" si="1458"/>
        <v>47319</v>
      </c>
      <c r="I3256" s="140">
        <f t="shared" si="1442"/>
        <v>47319</v>
      </c>
      <c r="J3256" s="141">
        <f t="shared" si="1454"/>
        <v>22</v>
      </c>
      <c r="K3256" s="141">
        <f t="shared" si="1464"/>
        <v>14</v>
      </c>
      <c r="L3256" s="8">
        <f t="shared" si="1455"/>
        <v>1.0035596499999999</v>
      </c>
      <c r="M3256" s="142">
        <f t="shared" si="1443"/>
        <v>1.00559942</v>
      </c>
      <c r="N3256" s="142">
        <f t="shared" si="1444"/>
        <v>1.8064545909457068</v>
      </c>
      <c r="O3256" s="135">
        <f t="shared" si="1445"/>
        <v>1.8128849300000001</v>
      </c>
      <c r="P3256" s="135">
        <f t="shared" si="1446"/>
        <v>0</v>
      </c>
      <c r="Q3256" s="190">
        <f t="shared" si="1459"/>
        <v>0</v>
      </c>
      <c r="R3256" s="191">
        <f t="shared" si="1456"/>
        <v>0</v>
      </c>
      <c r="S3256" s="135">
        <f t="shared" si="1447"/>
        <v>0</v>
      </c>
      <c r="T3256" s="145">
        <f t="shared" si="1457"/>
        <v>7.8600000000000003E-2</v>
      </c>
      <c r="U3256" s="143">
        <f t="shared" si="1448"/>
        <v>14</v>
      </c>
      <c r="V3256" s="143">
        <v>252</v>
      </c>
      <c r="W3256" s="142">
        <f t="shared" si="1449"/>
        <v>1.0042123970000001</v>
      </c>
      <c r="X3256" s="135">
        <f t="shared" si="1450"/>
        <v>0</v>
      </c>
      <c r="Y3256" s="135">
        <f t="shared" si="1451"/>
        <v>0</v>
      </c>
      <c r="Z3256" s="148" t="str">
        <f t="shared" si="1460"/>
        <v>A+J=</v>
      </c>
      <c r="AA3256" s="140">
        <f t="shared" si="1461"/>
        <v>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4"/>
      <c r="DX3256" s="1"/>
      <c r="DY3256" s="1"/>
      <c r="DZ3256" s="1"/>
      <c r="EA3256" s="1"/>
      <c r="EB3256" s="1"/>
      <c r="EC3256" s="1"/>
    </row>
    <row r="3257" spans="1:133" ht="15" x14ac:dyDescent="0.2">
      <c r="A3257" s="134">
        <f t="shared" si="1453"/>
        <v>47310</v>
      </c>
      <c r="B3257" s="135">
        <f t="shared" si="1439"/>
        <v>0</v>
      </c>
      <c r="C3257" s="220">
        <f t="shared" si="1452"/>
        <v>3.5522891295158843E-9</v>
      </c>
      <c r="D3257" s="136">
        <f t="shared" si="1440"/>
        <v>6997.15</v>
      </c>
      <c r="E3257" s="137">
        <f t="shared" si="1462"/>
        <v>7036.33</v>
      </c>
      <c r="F3257" s="138">
        <f t="shared" si="1463"/>
        <v>47258</v>
      </c>
      <c r="G3257" s="139">
        <f t="shared" si="1441"/>
        <v>5.5994226220676957E-3</v>
      </c>
      <c r="H3257" s="140">
        <f t="shared" si="1458"/>
        <v>47319</v>
      </c>
      <c r="I3257" s="140">
        <f t="shared" si="1442"/>
        <v>47319</v>
      </c>
      <c r="J3257" s="141">
        <f t="shared" si="1454"/>
        <v>22</v>
      </c>
      <c r="K3257" s="141">
        <f t="shared" si="1464"/>
        <v>15</v>
      </c>
      <c r="L3257" s="8">
        <f t="shared" si="1455"/>
        <v>1.0038143900000001</v>
      </c>
      <c r="M3257" s="142">
        <f t="shared" si="1443"/>
        <v>1.00559942</v>
      </c>
      <c r="N3257" s="142">
        <f t="shared" si="1444"/>
        <v>1.8064545909457068</v>
      </c>
      <c r="O3257" s="135">
        <f t="shared" si="1445"/>
        <v>1.81334511</v>
      </c>
      <c r="P3257" s="135">
        <f t="shared" si="1446"/>
        <v>0</v>
      </c>
      <c r="Q3257" s="190">
        <f t="shared" si="1459"/>
        <v>0</v>
      </c>
      <c r="R3257" s="191">
        <f t="shared" si="1456"/>
        <v>0</v>
      </c>
      <c r="S3257" s="135">
        <f t="shared" si="1447"/>
        <v>0</v>
      </c>
      <c r="T3257" s="145">
        <f t="shared" si="1457"/>
        <v>7.8600000000000003E-2</v>
      </c>
      <c r="U3257" s="143">
        <f t="shared" si="1448"/>
        <v>15</v>
      </c>
      <c r="V3257" s="143">
        <v>252</v>
      </c>
      <c r="W3257" s="142">
        <f t="shared" si="1449"/>
        <v>1.004513961</v>
      </c>
      <c r="X3257" s="135">
        <f t="shared" si="1450"/>
        <v>0</v>
      </c>
      <c r="Y3257" s="135">
        <f t="shared" si="1451"/>
        <v>0</v>
      </c>
      <c r="Z3257" s="148" t="str">
        <f t="shared" si="1460"/>
        <v>A+J=</v>
      </c>
      <c r="AA3257" s="140">
        <f t="shared" si="1461"/>
        <v>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4"/>
      <c r="DX3257" s="1"/>
      <c r="DY3257" s="1"/>
      <c r="DZ3257" s="1"/>
      <c r="EA3257" s="1"/>
      <c r="EB3257" s="1"/>
      <c r="EC3257" s="1"/>
    </row>
    <row r="3258" spans="1:133" ht="15" x14ac:dyDescent="0.2">
      <c r="A3258" s="134">
        <f t="shared" si="1453"/>
        <v>47311</v>
      </c>
      <c r="B3258" s="135">
        <f t="shared" si="1439"/>
        <v>0</v>
      </c>
      <c r="C3258" s="220">
        <f t="shared" si="1452"/>
        <v>3.5522891295158843E-9</v>
      </c>
      <c r="D3258" s="136">
        <f t="shared" si="1440"/>
        <v>6997.15</v>
      </c>
      <c r="E3258" s="137">
        <f t="shared" si="1462"/>
        <v>7036.33</v>
      </c>
      <c r="F3258" s="138">
        <f t="shared" si="1463"/>
        <v>47258</v>
      </c>
      <c r="G3258" s="139">
        <f t="shared" si="1441"/>
        <v>5.5994226220676957E-3</v>
      </c>
      <c r="H3258" s="140">
        <f t="shared" si="1458"/>
        <v>47319</v>
      </c>
      <c r="I3258" s="140">
        <f t="shared" si="1442"/>
        <v>47319</v>
      </c>
      <c r="J3258" s="141">
        <f t="shared" si="1454"/>
        <v>22</v>
      </c>
      <c r="K3258" s="141">
        <f t="shared" si="1464"/>
        <v>16</v>
      </c>
      <c r="L3258" s="8">
        <f t="shared" si="1455"/>
        <v>1.0040692</v>
      </c>
      <c r="M3258" s="142">
        <f t="shared" si="1443"/>
        <v>1.00559942</v>
      </c>
      <c r="N3258" s="142">
        <f t="shared" si="1444"/>
        <v>1.8064545909457068</v>
      </c>
      <c r="O3258" s="135">
        <f t="shared" si="1445"/>
        <v>1.8138054100000001</v>
      </c>
      <c r="P3258" s="135">
        <f t="shared" si="1446"/>
        <v>0</v>
      </c>
      <c r="Q3258" s="190">
        <f t="shared" si="1459"/>
        <v>0</v>
      </c>
      <c r="R3258" s="191">
        <f t="shared" si="1456"/>
        <v>0</v>
      </c>
      <c r="S3258" s="135">
        <f t="shared" si="1447"/>
        <v>0</v>
      </c>
      <c r="T3258" s="145">
        <f t="shared" si="1457"/>
        <v>7.8600000000000003E-2</v>
      </c>
      <c r="U3258" s="143">
        <f t="shared" si="1448"/>
        <v>16</v>
      </c>
      <c r="V3258" s="143">
        <v>252</v>
      </c>
      <c r="W3258" s="142">
        <f t="shared" si="1449"/>
        <v>1.0048156150000001</v>
      </c>
      <c r="X3258" s="135">
        <f t="shared" si="1450"/>
        <v>0</v>
      </c>
      <c r="Y3258" s="135">
        <f t="shared" si="1451"/>
        <v>0</v>
      </c>
      <c r="Z3258" s="148" t="str">
        <f t="shared" si="1460"/>
        <v>A+J=</v>
      </c>
      <c r="AA3258" s="140">
        <f t="shared" si="1461"/>
        <v>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4"/>
      <c r="DX3258" s="1"/>
      <c r="DY3258" s="1"/>
      <c r="DZ3258" s="1"/>
      <c r="EA3258" s="1"/>
      <c r="EB3258" s="1"/>
      <c r="EC3258" s="1"/>
    </row>
    <row r="3259" spans="1:133" ht="15" x14ac:dyDescent="0.2">
      <c r="A3259" s="134">
        <f t="shared" si="1453"/>
        <v>47312</v>
      </c>
      <c r="B3259" s="135">
        <f t="shared" si="1439"/>
        <v>0</v>
      </c>
      <c r="C3259" s="220">
        <f t="shared" si="1452"/>
        <v>3.5522891295158843E-9</v>
      </c>
      <c r="D3259" s="136">
        <f t="shared" si="1440"/>
        <v>6997.15</v>
      </c>
      <c r="E3259" s="137">
        <f t="shared" si="1462"/>
        <v>7036.33</v>
      </c>
      <c r="F3259" s="138">
        <f t="shared" si="1463"/>
        <v>47258</v>
      </c>
      <c r="G3259" s="139">
        <f t="shared" si="1441"/>
        <v>5.5994226220676957E-3</v>
      </c>
      <c r="H3259" s="140">
        <f t="shared" si="1458"/>
        <v>47319</v>
      </c>
      <c r="I3259" s="140">
        <f t="shared" si="1442"/>
        <v>47319</v>
      </c>
      <c r="J3259" s="141">
        <f t="shared" si="1454"/>
        <v>22</v>
      </c>
      <c r="K3259" s="141">
        <f t="shared" si="1464"/>
        <v>17</v>
      </c>
      <c r="L3259" s="8">
        <f t="shared" si="1455"/>
        <v>1.00432407</v>
      </c>
      <c r="M3259" s="142">
        <f t="shared" si="1443"/>
        <v>1.00559942</v>
      </c>
      <c r="N3259" s="142">
        <f t="shared" si="1444"/>
        <v>1.8064545909457068</v>
      </c>
      <c r="O3259" s="135">
        <f t="shared" si="1445"/>
        <v>1.8142658199999999</v>
      </c>
      <c r="P3259" s="135">
        <f t="shared" si="1446"/>
        <v>0</v>
      </c>
      <c r="Q3259" s="190">
        <f t="shared" si="1459"/>
        <v>0</v>
      </c>
      <c r="R3259" s="191">
        <f t="shared" si="1456"/>
        <v>0</v>
      </c>
      <c r="S3259" s="135">
        <f t="shared" si="1447"/>
        <v>0</v>
      </c>
      <c r="T3259" s="145">
        <f t="shared" si="1457"/>
        <v>7.8600000000000003E-2</v>
      </c>
      <c r="U3259" s="143">
        <f t="shared" si="1448"/>
        <v>17</v>
      </c>
      <c r="V3259" s="143">
        <v>252</v>
      </c>
      <c r="W3259" s="142">
        <f t="shared" si="1449"/>
        <v>1.0051173600000001</v>
      </c>
      <c r="X3259" s="135">
        <f t="shared" si="1450"/>
        <v>0</v>
      </c>
      <c r="Y3259" s="135">
        <f t="shared" si="1451"/>
        <v>0</v>
      </c>
      <c r="Z3259" s="148" t="str">
        <f t="shared" si="1460"/>
        <v>A+J=</v>
      </c>
      <c r="AA3259" s="140">
        <f t="shared" si="1461"/>
        <v>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4"/>
      <c r="DX3259" s="1"/>
      <c r="DY3259" s="1"/>
      <c r="DZ3259" s="1"/>
      <c r="EA3259" s="1"/>
      <c r="EB3259" s="1"/>
      <c r="EC3259" s="1"/>
    </row>
    <row r="3260" spans="1:133" ht="15" x14ac:dyDescent="0.2">
      <c r="A3260" s="134">
        <f t="shared" si="1453"/>
        <v>47313</v>
      </c>
      <c r="B3260" s="135">
        <f t="shared" si="1439"/>
        <v>0</v>
      </c>
      <c r="C3260" s="220">
        <f t="shared" si="1452"/>
        <v>3.5522891295158843E-9</v>
      </c>
      <c r="D3260" s="136">
        <f t="shared" si="1440"/>
        <v>6997.15</v>
      </c>
      <c r="E3260" s="137">
        <f t="shared" si="1462"/>
        <v>7036.33</v>
      </c>
      <c r="F3260" s="138">
        <f t="shared" si="1463"/>
        <v>47258</v>
      </c>
      <c r="G3260" s="139">
        <f t="shared" si="1441"/>
        <v>5.5994226220676957E-3</v>
      </c>
      <c r="H3260" s="140">
        <f t="shared" si="1458"/>
        <v>47319</v>
      </c>
      <c r="I3260" s="140">
        <f t="shared" si="1442"/>
        <v>47319</v>
      </c>
      <c r="J3260" s="141">
        <f t="shared" si="1454"/>
        <v>22</v>
      </c>
      <c r="K3260" s="141">
        <f t="shared" si="1464"/>
        <v>18</v>
      </c>
      <c r="L3260" s="8">
        <f t="shared" si="1455"/>
        <v>1.00457901</v>
      </c>
      <c r="M3260" s="142">
        <f t="shared" si="1443"/>
        <v>1.00559942</v>
      </c>
      <c r="N3260" s="142">
        <f t="shared" si="1444"/>
        <v>1.8064545909457068</v>
      </c>
      <c r="O3260" s="135">
        <f t="shared" si="1445"/>
        <v>1.8147263600000001</v>
      </c>
      <c r="P3260" s="135">
        <f t="shared" si="1446"/>
        <v>0</v>
      </c>
      <c r="Q3260" s="190">
        <f t="shared" si="1459"/>
        <v>0</v>
      </c>
      <c r="R3260" s="191">
        <f t="shared" si="1456"/>
        <v>0</v>
      </c>
      <c r="S3260" s="135">
        <f t="shared" si="1447"/>
        <v>0</v>
      </c>
      <c r="T3260" s="145">
        <f t="shared" si="1457"/>
        <v>7.8600000000000003E-2</v>
      </c>
      <c r="U3260" s="143">
        <f t="shared" si="1448"/>
        <v>18</v>
      </c>
      <c r="V3260" s="143">
        <v>252</v>
      </c>
      <c r="W3260" s="142">
        <f t="shared" si="1449"/>
        <v>1.0054191960000001</v>
      </c>
      <c r="X3260" s="135">
        <f t="shared" si="1450"/>
        <v>0</v>
      </c>
      <c r="Y3260" s="135">
        <f t="shared" si="1451"/>
        <v>0</v>
      </c>
      <c r="Z3260" s="148" t="str">
        <f t="shared" si="1460"/>
        <v>A+J=</v>
      </c>
      <c r="AA3260" s="140">
        <f t="shared" si="1461"/>
        <v>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4"/>
      <c r="DX3260" s="1"/>
      <c r="DY3260" s="1"/>
      <c r="DZ3260" s="1"/>
      <c r="EA3260" s="1"/>
      <c r="EB3260" s="1"/>
      <c r="EC3260" s="1"/>
    </row>
    <row r="3261" spans="1:133" ht="15" x14ac:dyDescent="0.2">
      <c r="A3261" s="134">
        <f t="shared" si="1453"/>
        <v>47314</v>
      </c>
      <c r="B3261" s="135">
        <f t="shared" si="1439"/>
        <v>0</v>
      </c>
      <c r="C3261" s="220">
        <f t="shared" si="1452"/>
        <v>3.5522891295158843E-9</v>
      </c>
      <c r="D3261" s="136">
        <f t="shared" si="1440"/>
        <v>6997.15</v>
      </c>
      <c r="E3261" s="137">
        <f t="shared" si="1462"/>
        <v>7036.33</v>
      </c>
      <c r="F3261" s="138">
        <f t="shared" si="1463"/>
        <v>47258</v>
      </c>
      <c r="G3261" s="139">
        <f t="shared" si="1441"/>
        <v>5.5994226220676957E-3</v>
      </c>
      <c r="H3261" s="140">
        <f t="shared" si="1458"/>
        <v>47319</v>
      </c>
      <c r="I3261" s="140">
        <f t="shared" si="1442"/>
        <v>47319</v>
      </c>
      <c r="J3261" s="141">
        <f t="shared" si="1454"/>
        <v>22</v>
      </c>
      <c r="K3261" s="141">
        <f t="shared" si="1464"/>
        <v>18</v>
      </c>
      <c r="L3261" s="8">
        <f t="shared" si="1455"/>
        <v>1.00457901</v>
      </c>
      <c r="M3261" s="142">
        <f t="shared" si="1443"/>
        <v>1.00559942</v>
      </c>
      <c r="N3261" s="142">
        <f t="shared" si="1444"/>
        <v>1.8064545909457068</v>
      </c>
      <c r="O3261" s="135">
        <f t="shared" si="1445"/>
        <v>1.8147263600000001</v>
      </c>
      <c r="P3261" s="135">
        <f t="shared" si="1446"/>
        <v>0</v>
      </c>
      <c r="Q3261" s="190">
        <f t="shared" si="1459"/>
        <v>0</v>
      </c>
      <c r="R3261" s="191">
        <f t="shared" si="1456"/>
        <v>0</v>
      </c>
      <c r="S3261" s="135">
        <f t="shared" si="1447"/>
        <v>0</v>
      </c>
      <c r="T3261" s="145">
        <f t="shared" si="1457"/>
        <v>7.8600000000000003E-2</v>
      </c>
      <c r="U3261" s="143">
        <f t="shared" si="1448"/>
        <v>18</v>
      </c>
      <c r="V3261" s="143">
        <v>252</v>
      </c>
      <c r="W3261" s="142">
        <f t="shared" si="1449"/>
        <v>1.0054191960000001</v>
      </c>
      <c r="X3261" s="135">
        <f t="shared" si="1450"/>
        <v>0</v>
      </c>
      <c r="Y3261" s="135">
        <f t="shared" si="1451"/>
        <v>0</v>
      </c>
      <c r="Z3261" s="148" t="str">
        <f t="shared" si="1460"/>
        <v>A+J=</v>
      </c>
      <c r="AA3261" s="140">
        <f t="shared" si="1461"/>
        <v>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4"/>
      <c r="DX3261" s="1"/>
      <c r="DY3261" s="1"/>
      <c r="DZ3261" s="1"/>
      <c r="EA3261" s="1"/>
      <c r="EB3261" s="1"/>
      <c r="EC3261" s="1"/>
    </row>
    <row r="3262" spans="1:133" ht="15" x14ac:dyDescent="0.2">
      <c r="A3262" s="134">
        <f t="shared" si="1453"/>
        <v>47315</v>
      </c>
      <c r="B3262" s="135">
        <f t="shared" si="1439"/>
        <v>0</v>
      </c>
      <c r="C3262" s="220">
        <f t="shared" si="1452"/>
        <v>3.5522891295158843E-9</v>
      </c>
      <c r="D3262" s="136">
        <f t="shared" si="1440"/>
        <v>6997.15</v>
      </c>
      <c r="E3262" s="137">
        <f t="shared" si="1462"/>
        <v>7036.33</v>
      </c>
      <c r="F3262" s="138">
        <f t="shared" si="1463"/>
        <v>47258</v>
      </c>
      <c r="G3262" s="139">
        <f t="shared" si="1441"/>
        <v>5.5994226220676957E-3</v>
      </c>
      <c r="H3262" s="140">
        <f t="shared" si="1458"/>
        <v>47319</v>
      </c>
      <c r="I3262" s="140">
        <f t="shared" si="1442"/>
        <v>47319</v>
      </c>
      <c r="J3262" s="141">
        <f t="shared" si="1454"/>
        <v>22</v>
      </c>
      <c r="K3262" s="141">
        <f t="shared" si="1464"/>
        <v>18</v>
      </c>
      <c r="L3262" s="8">
        <f t="shared" si="1455"/>
        <v>1.00457901</v>
      </c>
      <c r="M3262" s="142">
        <f t="shared" si="1443"/>
        <v>1.00559942</v>
      </c>
      <c r="N3262" s="142">
        <f t="shared" si="1444"/>
        <v>1.8064545909457068</v>
      </c>
      <c r="O3262" s="135">
        <f t="shared" si="1445"/>
        <v>1.8147263600000001</v>
      </c>
      <c r="P3262" s="135">
        <f t="shared" si="1446"/>
        <v>0</v>
      </c>
      <c r="Q3262" s="190">
        <f t="shared" si="1459"/>
        <v>0</v>
      </c>
      <c r="R3262" s="191">
        <f t="shared" si="1456"/>
        <v>0</v>
      </c>
      <c r="S3262" s="135">
        <f t="shared" si="1447"/>
        <v>0</v>
      </c>
      <c r="T3262" s="145">
        <f t="shared" si="1457"/>
        <v>7.8600000000000003E-2</v>
      </c>
      <c r="U3262" s="143">
        <f t="shared" si="1448"/>
        <v>18</v>
      </c>
      <c r="V3262" s="143">
        <v>252</v>
      </c>
      <c r="W3262" s="142">
        <f t="shared" si="1449"/>
        <v>1.0054191960000001</v>
      </c>
      <c r="X3262" s="135">
        <f t="shared" si="1450"/>
        <v>0</v>
      </c>
      <c r="Y3262" s="135">
        <f t="shared" si="1451"/>
        <v>0</v>
      </c>
      <c r="Z3262" s="148" t="str">
        <f t="shared" si="1460"/>
        <v>A+J=</v>
      </c>
      <c r="AA3262" s="140">
        <f t="shared" si="1461"/>
        <v>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4"/>
      <c r="DX3262" s="1"/>
      <c r="DY3262" s="1"/>
      <c r="DZ3262" s="1"/>
      <c r="EA3262" s="1"/>
      <c r="EB3262" s="1"/>
      <c r="EC3262" s="1"/>
    </row>
    <row r="3263" spans="1:133" ht="15" x14ac:dyDescent="0.2">
      <c r="A3263" s="134">
        <f t="shared" si="1453"/>
        <v>47316</v>
      </c>
      <c r="B3263" s="135">
        <f t="shared" si="1439"/>
        <v>0</v>
      </c>
      <c r="C3263" s="220">
        <f t="shared" si="1452"/>
        <v>3.5522891295158843E-9</v>
      </c>
      <c r="D3263" s="136">
        <f t="shared" si="1440"/>
        <v>6997.15</v>
      </c>
      <c r="E3263" s="137">
        <f t="shared" si="1462"/>
        <v>7036.33</v>
      </c>
      <c r="F3263" s="138">
        <f t="shared" si="1463"/>
        <v>47258</v>
      </c>
      <c r="G3263" s="139">
        <f t="shared" si="1441"/>
        <v>5.5994226220676957E-3</v>
      </c>
      <c r="H3263" s="140">
        <f t="shared" si="1458"/>
        <v>47319</v>
      </c>
      <c r="I3263" s="140">
        <f t="shared" si="1442"/>
        <v>47319</v>
      </c>
      <c r="J3263" s="141">
        <f t="shared" si="1454"/>
        <v>22</v>
      </c>
      <c r="K3263" s="141">
        <f t="shared" si="1464"/>
        <v>19</v>
      </c>
      <c r="L3263" s="8">
        <f t="shared" si="1455"/>
        <v>1.0048340200000001</v>
      </c>
      <c r="M3263" s="142">
        <f t="shared" si="1443"/>
        <v>1.00559942</v>
      </c>
      <c r="N3263" s="142">
        <f t="shared" si="1444"/>
        <v>1.8064545909457068</v>
      </c>
      <c r="O3263" s="135">
        <f t="shared" si="1445"/>
        <v>1.81518702</v>
      </c>
      <c r="P3263" s="135">
        <f t="shared" si="1446"/>
        <v>0</v>
      </c>
      <c r="Q3263" s="190">
        <f t="shared" si="1459"/>
        <v>0</v>
      </c>
      <c r="R3263" s="191">
        <f t="shared" si="1456"/>
        <v>0</v>
      </c>
      <c r="S3263" s="135">
        <f t="shared" si="1447"/>
        <v>0</v>
      </c>
      <c r="T3263" s="145">
        <f t="shared" si="1457"/>
        <v>7.8600000000000003E-2</v>
      </c>
      <c r="U3263" s="143">
        <f t="shared" si="1448"/>
        <v>19</v>
      </c>
      <c r="V3263" s="143">
        <v>252</v>
      </c>
      <c r="W3263" s="142">
        <f t="shared" si="1449"/>
        <v>1.005721122</v>
      </c>
      <c r="X3263" s="135">
        <f t="shared" si="1450"/>
        <v>0</v>
      </c>
      <c r="Y3263" s="135">
        <f t="shared" si="1451"/>
        <v>0</v>
      </c>
      <c r="Z3263" s="148" t="str">
        <f t="shared" si="1460"/>
        <v>A+J=</v>
      </c>
      <c r="AA3263" s="140">
        <f t="shared" si="1461"/>
        <v>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4"/>
      <c r="DX3263" s="1"/>
      <c r="DY3263" s="1"/>
      <c r="DZ3263" s="1"/>
      <c r="EA3263" s="1"/>
      <c r="EB3263" s="1"/>
      <c r="EC3263" s="1"/>
    </row>
    <row r="3264" spans="1:133" ht="15" x14ac:dyDescent="0.2">
      <c r="A3264" s="134">
        <f t="shared" si="1453"/>
        <v>47317</v>
      </c>
      <c r="B3264" s="135">
        <f t="shared" si="1439"/>
        <v>0</v>
      </c>
      <c r="C3264" s="220">
        <f t="shared" si="1452"/>
        <v>3.5522891295158843E-9</v>
      </c>
      <c r="D3264" s="136">
        <f t="shared" si="1440"/>
        <v>6997.15</v>
      </c>
      <c r="E3264" s="137">
        <f t="shared" si="1462"/>
        <v>7036.33</v>
      </c>
      <c r="F3264" s="138">
        <f t="shared" si="1463"/>
        <v>47258</v>
      </c>
      <c r="G3264" s="139">
        <f t="shared" si="1441"/>
        <v>5.5994226220676957E-3</v>
      </c>
      <c r="H3264" s="140">
        <f t="shared" si="1458"/>
        <v>47319</v>
      </c>
      <c r="I3264" s="140">
        <f t="shared" si="1442"/>
        <v>47319</v>
      </c>
      <c r="J3264" s="141">
        <f t="shared" si="1454"/>
        <v>22</v>
      </c>
      <c r="K3264" s="141">
        <f t="shared" si="1464"/>
        <v>20</v>
      </c>
      <c r="L3264" s="8">
        <f t="shared" si="1455"/>
        <v>1.00508909</v>
      </c>
      <c r="M3264" s="142">
        <f t="shared" si="1443"/>
        <v>1.00559942</v>
      </c>
      <c r="N3264" s="142">
        <f t="shared" si="1444"/>
        <v>1.8064545909457068</v>
      </c>
      <c r="O3264" s="135">
        <f t="shared" si="1445"/>
        <v>1.8156478</v>
      </c>
      <c r="P3264" s="135">
        <f t="shared" si="1446"/>
        <v>0</v>
      </c>
      <c r="Q3264" s="190">
        <f t="shared" si="1459"/>
        <v>0</v>
      </c>
      <c r="R3264" s="191">
        <f t="shared" si="1456"/>
        <v>0</v>
      </c>
      <c r="S3264" s="135">
        <f t="shared" si="1447"/>
        <v>0</v>
      </c>
      <c r="T3264" s="145">
        <f t="shared" si="1457"/>
        <v>7.8600000000000003E-2</v>
      </c>
      <c r="U3264" s="143">
        <f t="shared" si="1448"/>
        <v>20</v>
      </c>
      <c r="V3264" s="143">
        <v>252</v>
      </c>
      <c r="W3264" s="142">
        <f t="shared" si="1449"/>
        <v>1.006023138</v>
      </c>
      <c r="X3264" s="135">
        <f t="shared" si="1450"/>
        <v>0</v>
      </c>
      <c r="Y3264" s="135">
        <f t="shared" si="1451"/>
        <v>0</v>
      </c>
      <c r="Z3264" s="148" t="str">
        <f t="shared" si="1460"/>
        <v>A+J=</v>
      </c>
      <c r="AA3264" s="140">
        <f t="shared" si="1461"/>
        <v>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4"/>
      <c r="DX3264" s="1"/>
      <c r="DY3264" s="1"/>
      <c r="DZ3264" s="1"/>
      <c r="EA3264" s="1"/>
      <c r="EB3264" s="1"/>
      <c r="EC3264" s="1"/>
    </row>
    <row r="3265" spans="1:133" ht="15" x14ac:dyDescent="0.2">
      <c r="A3265" s="134">
        <f t="shared" si="1453"/>
        <v>47318</v>
      </c>
      <c r="B3265" s="135">
        <f t="shared" si="1439"/>
        <v>0</v>
      </c>
      <c r="C3265" s="220">
        <f t="shared" si="1452"/>
        <v>3.5522891295158843E-9</v>
      </c>
      <c r="D3265" s="136">
        <f t="shared" si="1440"/>
        <v>6997.15</v>
      </c>
      <c r="E3265" s="137">
        <f t="shared" si="1462"/>
        <v>7036.33</v>
      </c>
      <c r="F3265" s="138">
        <f t="shared" si="1463"/>
        <v>47258</v>
      </c>
      <c r="G3265" s="139">
        <f t="shared" si="1441"/>
        <v>5.5994226220676957E-3</v>
      </c>
      <c r="H3265" s="140">
        <f t="shared" si="1458"/>
        <v>47319</v>
      </c>
      <c r="I3265" s="140">
        <f t="shared" si="1442"/>
        <v>47319</v>
      </c>
      <c r="J3265" s="141">
        <f t="shared" si="1454"/>
        <v>22</v>
      </c>
      <c r="K3265" s="141">
        <f t="shared" si="1464"/>
        <v>21</v>
      </c>
      <c r="L3265" s="8">
        <f t="shared" si="1455"/>
        <v>1.00534422</v>
      </c>
      <c r="M3265" s="142">
        <f t="shared" si="1443"/>
        <v>1.00559942</v>
      </c>
      <c r="N3265" s="142">
        <f t="shared" si="1444"/>
        <v>1.8064545909457068</v>
      </c>
      <c r="O3265" s="135">
        <f t="shared" si="1445"/>
        <v>1.8161086799999999</v>
      </c>
      <c r="P3265" s="135">
        <f t="shared" si="1446"/>
        <v>0</v>
      </c>
      <c r="Q3265" s="190">
        <f t="shared" si="1459"/>
        <v>0</v>
      </c>
      <c r="R3265" s="191">
        <f t="shared" si="1456"/>
        <v>0</v>
      </c>
      <c r="S3265" s="135">
        <f t="shared" si="1447"/>
        <v>0</v>
      </c>
      <c r="T3265" s="145">
        <f t="shared" si="1457"/>
        <v>7.8600000000000003E-2</v>
      </c>
      <c r="U3265" s="143">
        <f t="shared" si="1448"/>
        <v>21</v>
      </c>
      <c r="V3265" s="143">
        <v>252</v>
      </c>
      <c r="W3265" s="142">
        <f t="shared" si="1449"/>
        <v>1.0063252460000001</v>
      </c>
      <c r="X3265" s="135">
        <f t="shared" si="1450"/>
        <v>0</v>
      </c>
      <c r="Y3265" s="135">
        <f t="shared" si="1451"/>
        <v>0</v>
      </c>
      <c r="Z3265" s="148" t="str">
        <f t="shared" si="1460"/>
        <v>A+J=</v>
      </c>
      <c r="AA3265" s="140">
        <f t="shared" si="1461"/>
        <v>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4"/>
      <c r="DX3265" s="1"/>
      <c r="DY3265" s="1"/>
      <c r="DZ3265" s="1"/>
      <c r="EA3265" s="1"/>
      <c r="EB3265" s="1"/>
      <c r="EC3265" s="1"/>
    </row>
    <row r="3266" spans="1:133" ht="15" x14ac:dyDescent="0.2">
      <c r="A3266" s="134">
        <f t="shared" si="1453"/>
        <v>47319</v>
      </c>
      <c r="B3266" s="135">
        <f t="shared" si="1439"/>
        <v>0</v>
      </c>
      <c r="C3266" s="220">
        <f t="shared" si="1452"/>
        <v>3.5522891295158843E-9</v>
      </c>
      <c r="D3266" s="136">
        <f t="shared" si="1440"/>
        <v>6997.15</v>
      </c>
      <c r="E3266" s="137">
        <f t="shared" si="1462"/>
        <v>7036.33</v>
      </c>
      <c r="F3266" s="138">
        <f t="shared" si="1463"/>
        <v>47258</v>
      </c>
      <c r="G3266" s="139">
        <f t="shared" si="1441"/>
        <v>5.5994226220676957E-3</v>
      </c>
      <c r="H3266" s="140">
        <f t="shared" si="1458"/>
        <v>47350</v>
      </c>
      <c r="I3266" s="140">
        <f t="shared" si="1442"/>
        <v>47319</v>
      </c>
      <c r="J3266" s="141">
        <f t="shared" si="1454"/>
        <v>22</v>
      </c>
      <c r="K3266" s="141">
        <f t="shared" si="1464"/>
        <v>22</v>
      </c>
      <c r="L3266" s="8">
        <f t="shared" si="1455"/>
        <v>1.00559942</v>
      </c>
      <c r="M3266" s="142">
        <f t="shared" si="1443"/>
        <v>1.00559942</v>
      </c>
      <c r="N3266" s="142">
        <f t="shared" si="1444"/>
        <v>1.8064545909457068</v>
      </c>
      <c r="O3266" s="135">
        <f t="shared" si="1445"/>
        <v>1.81656968</v>
      </c>
      <c r="P3266" s="135">
        <f t="shared" si="1446"/>
        <v>0</v>
      </c>
      <c r="Q3266" s="190">
        <f t="shared" si="1459"/>
        <v>0</v>
      </c>
      <c r="R3266" s="191">
        <f t="shared" si="1456"/>
        <v>0</v>
      </c>
      <c r="S3266" s="135">
        <f t="shared" si="1447"/>
        <v>0</v>
      </c>
      <c r="T3266" s="145">
        <f t="shared" si="1457"/>
        <v>7.8600000000000003E-2</v>
      </c>
      <c r="U3266" s="143">
        <f t="shared" si="1448"/>
        <v>22</v>
      </c>
      <c r="V3266" s="143">
        <v>252</v>
      </c>
      <c r="W3266" s="142">
        <f t="shared" si="1449"/>
        <v>1.006627444</v>
      </c>
      <c r="X3266" s="135">
        <f t="shared" si="1450"/>
        <v>0</v>
      </c>
      <c r="Y3266" s="135">
        <f t="shared" si="1451"/>
        <v>0</v>
      </c>
      <c r="Z3266" s="148" t="str">
        <f t="shared" si="1460"/>
        <v>A+J=</v>
      </c>
      <c r="AA3266" s="140">
        <f t="shared" si="1461"/>
        <v>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4"/>
      <c r="DX3266" s="1"/>
      <c r="DY3266" s="1"/>
      <c r="DZ3266" s="1"/>
      <c r="EA3266" s="1"/>
      <c r="EB3266" s="1"/>
      <c r="EC3266" s="1"/>
    </row>
    <row r="3267" spans="1:133" ht="15" x14ac:dyDescent="0.2">
      <c r="A3267" s="134">
        <f t="shared" si="1453"/>
        <v>47320</v>
      </c>
      <c r="B3267" s="135">
        <f t="shared" si="1439"/>
        <v>0</v>
      </c>
      <c r="C3267" s="220">
        <f t="shared" si="1452"/>
        <v>3.5522891295158843E-9</v>
      </c>
      <c r="D3267" s="136">
        <f t="shared" si="1440"/>
        <v>6997.15</v>
      </c>
      <c r="E3267" s="137">
        <f t="shared" si="1462"/>
        <v>7036.33</v>
      </c>
      <c r="F3267" s="138">
        <f t="shared" si="1463"/>
        <v>47289</v>
      </c>
      <c r="G3267" s="139">
        <f t="shared" si="1441"/>
        <v>5.5994226220676957E-3</v>
      </c>
      <c r="H3267" s="140">
        <f t="shared" si="1458"/>
        <v>47350</v>
      </c>
      <c r="I3267" s="140">
        <f t="shared" si="1442"/>
        <v>47350</v>
      </c>
      <c r="J3267" s="141">
        <f t="shared" si="1454"/>
        <v>21</v>
      </c>
      <c r="K3267" s="141">
        <f t="shared" si="1464"/>
        <v>1</v>
      </c>
      <c r="L3267" s="8">
        <f t="shared" si="1455"/>
        <v>1.0002659300000001</v>
      </c>
      <c r="M3267" s="142">
        <f t="shared" si="1443"/>
        <v>1.00559942</v>
      </c>
      <c r="N3267" s="142">
        <f t="shared" si="1444"/>
        <v>1.8165696889113401</v>
      </c>
      <c r="O3267" s="135">
        <f t="shared" si="1445"/>
        <v>1.8170527599999999</v>
      </c>
      <c r="P3267" s="135">
        <f t="shared" si="1446"/>
        <v>0</v>
      </c>
      <c r="Q3267" s="190">
        <f t="shared" si="1459"/>
        <v>0</v>
      </c>
      <c r="R3267" s="191">
        <f t="shared" si="1456"/>
        <v>0</v>
      </c>
      <c r="S3267" s="135">
        <f t="shared" si="1447"/>
        <v>0</v>
      </c>
      <c r="T3267" s="145">
        <f t="shared" si="1457"/>
        <v>7.8600000000000003E-2</v>
      </c>
      <c r="U3267" s="143">
        <f t="shared" si="1448"/>
        <v>23</v>
      </c>
      <c r="V3267" s="143">
        <v>252</v>
      </c>
      <c r="W3267" s="142">
        <f t="shared" si="1449"/>
        <v>1.006929733</v>
      </c>
      <c r="X3267" s="135">
        <f t="shared" si="1450"/>
        <v>0</v>
      </c>
      <c r="Y3267" s="135">
        <f t="shared" si="1451"/>
        <v>0</v>
      </c>
      <c r="Z3267" s="148" t="str">
        <f t="shared" si="1460"/>
        <v>A+J=</v>
      </c>
      <c r="AA3267" s="140">
        <f t="shared" si="1461"/>
        <v>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4"/>
      <c r="DX3267" s="1"/>
      <c r="DY3267" s="1"/>
      <c r="DZ3267" s="1"/>
      <c r="EA3267" s="1"/>
      <c r="EB3267" s="1"/>
      <c r="EC3267" s="1"/>
    </row>
    <row r="3268" spans="1:133" ht="15" x14ac:dyDescent="0.2">
      <c r="A3268" s="134">
        <f t="shared" si="1453"/>
        <v>47321</v>
      </c>
      <c r="B3268" s="135">
        <f t="shared" si="1439"/>
        <v>0</v>
      </c>
      <c r="C3268" s="220">
        <f t="shared" si="1452"/>
        <v>3.5522891295158843E-9</v>
      </c>
      <c r="D3268" s="136">
        <f t="shared" si="1440"/>
        <v>6997.15</v>
      </c>
      <c r="E3268" s="137">
        <f t="shared" si="1462"/>
        <v>7036.33</v>
      </c>
      <c r="F3268" s="138">
        <f t="shared" si="1463"/>
        <v>47289</v>
      </c>
      <c r="G3268" s="139">
        <f t="shared" si="1441"/>
        <v>5.5994226220676957E-3</v>
      </c>
      <c r="H3268" s="140">
        <f t="shared" si="1458"/>
        <v>47350</v>
      </c>
      <c r="I3268" s="140">
        <f t="shared" si="1442"/>
        <v>47350</v>
      </c>
      <c r="J3268" s="141">
        <f t="shared" si="1454"/>
        <v>21</v>
      </c>
      <c r="K3268" s="141">
        <f t="shared" si="1464"/>
        <v>1</v>
      </c>
      <c r="L3268" s="8">
        <f t="shared" si="1455"/>
        <v>1.0002659300000001</v>
      </c>
      <c r="M3268" s="142">
        <f t="shared" si="1443"/>
        <v>1.00559942</v>
      </c>
      <c r="N3268" s="142">
        <f t="shared" si="1444"/>
        <v>1.8165696889113401</v>
      </c>
      <c r="O3268" s="135">
        <f t="shared" si="1445"/>
        <v>1.8170527599999999</v>
      </c>
      <c r="P3268" s="135">
        <f t="shared" si="1446"/>
        <v>0</v>
      </c>
      <c r="Q3268" s="190">
        <f t="shared" si="1459"/>
        <v>0</v>
      </c>
      <c r="R3268" s="191">
        <f t="shared" si="1456"/>
        <v>0</v>
      </c>
      <c r="S3268" s="135">
        <f t="shared" si="1447"/>
        <v>0</v>
      </c>
      <c r="T3268" s="145">
        <f t="shared" si="1457"/>
        <v>7.8600000000000003E-2</v>
      </c>
      <c r="U3268" s="143">
        <f t="shared" si="1448"/>
        <v>23</v>
      </c>
      <c r="V3268" s="143">
        <v>252</v>
      </c>
      <c r="W3268" s="142">
        <f t="shared" si="1449"/>
        <v>1.006929733</v>
      </c>
      <c r="X3268" s="135">
        <f t="shared" si="1450"/>
        <v>0</v>
      </c>
      <c r="Y3268" s="135">
        <f t="shared" si="1451"/>
        <v>0</v>
      </c>
      <c r="Z3268" s="148" t="str">
        <f t="shared" si="1460"/>
        <v>A+J=</v>
      </c>
      <c r="AA3268" s="140">
        <f t="shared" si="1461"/>
        <v>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4"/>
      <c r="DX3268" s="1"/>
      <c r="DY3268" s="1"/>
      <c r="DZ3268" s="1"/>
      <c r="EA3268" s="1"/>
      <c r="EB3268" s="1"/>
      <c r="EC3268" s="1"/>
    </row>
    <row r="3269" spans="1:133" ht="15" x14ac:dyDescent="0.2">
      <c r="A3269" s="134">
        <f t="shared" si="1453"/>
        <v>47322</v>
      </c>
      <c r="B3269" s="135">
        <f t="shared" si="1439"/>
        <v>0</v>
      </c>
      <c r="C3269" s="220">
        <f t="shared" si="1452"/>
        <v>3.5522891295158843E-9</v>
      </c>
      <c r="D3269" s="136">
        <f t="shared" si="1440"/>
        <v>6997.15</v>
      </c>
      <c r="E3269" s="137">
        <f t="shared" si="1462"/>
        <v>7036.33</v>
      </c>
      <c r="F3269" s="138">
        <f t="shared" si="1463"/>
        <v>47289</v>
      </c>
      <c r="G3269" s="139">
        <f t="shared" si="1441"/>
        <v>5.5994226220676957E-3</v>
      </c>
      <c r="H3269" s="140">
        <f t="shared" si="1458"/>
        <v>47350</v>
      </c>
      <c r="I3269" s="140">
        <f t="shared" si="1442"/>
        <v>47350</v>
      </c>
      <c r="J3269" s="141">
        <f t="shared" si="1454"/>
        <v>21</v>
      </c>
      <c r="K3269" s="141">
        <f t="shared" si="1464"/>
        <v>1</v>
      </c>
      <c r="L3269" s="8">
        <f t="shared" si="1455"/>
        <v>1.0002659300000001</v>
      </c>
      <c r="M3269" s="142">
        <f t="shared" si="1443"/>
        <v>1.00559942</v>
      </c>
      <c r="N3269" s="142">
        <f t="shared" si="1444"/>
        <v>1.8165696889113401</v>
      </c>
      <c r="O3269" s="135">
        <f t="shared" si="1445"/>
        <v>1.8170527599999999</v>
      </c>
      <c r="P3269" s="135">
        <f t="shared" si="1446"/>
        <v>0</v>
      </c>
      <c r="Q3269" s="190">
        <f t="shared" si="1459"/>
        <v>0</v>
      </c>
      <c r="R3269" s="191">
        <f t="shared" si="1456"/>
        <v>0</v>
      </c>
      <c r="S3269" s="135">
        <f t="shared" si="1447"/>
        <v>0</v>
      </c>
      <c r="T3269" s="145">
        <f t="shared" si="1457"/>
        <v>7.8600000000000003E-2</v>
      </c>
      <c r="U3269" s="143">
        <f t="shared" si="1448"/>
        <v>23</v>
      </c>
      <c r="V3269" s="143">
        <v>252</v>
      </c>
      <c r="W3269" s="142">
        <f t="shared" si="1449"/>
        <v>1.006929733</v>
      </c>
      <c r="X3269" s="135">
        <f t="shared" si="1450"/>
        <v>0</v>
      </c>
      <c r="Y3269" s="135">
        <f t="shared" si="1451"/>
        <v>0</v>
      </c>
      <c r="Z3269" s="148" t="str">
        <f t="shared" si="1460"/>
        <v>A+J=</v>
      </c>
      <c r="AA3269" s="140">
        <f t="shared" si="1461"/>
        <v>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4"/>
      <c r="DX3269" s="1"/>
      <c r="DY3269" s="1"/>
      <c r="DZ3269" s="1"/>
      <c r="EA3269" s="1"/>
      <c r="EB3269" s="1"/>
      <c r="EC3269" s="1"/>
    </row>
    <row r="3270" spans="1:133" ht="15" x14ac:dyDescent="0.2">
      <c r="A3270" s="134">
        <f t="shared" si="1453"/>
        <v>47323</v>
      </c>
      <c r="B3270" s="135">
        <f t="shared" si="1439"/>
        <v>0</v>
      </c>
      <c r="C3270" s="220">
        <f t="shared" si="1452"/>
        <v>3.5522891295158843E-9</v>
      </c>
      <c r="D3270" s="136">
        <f t="shared" si="1440"/>
        <v>6997.15</v>
      </c>
      <c r="E3270" s="137">
        <f t="shared" si="1462"/>
        <v>7036.33</v>
      </c>
      <c r="F3270" s="138">
        <f t="shared" si="1463"/>
        <v>47289</v>
      </c>
      <c r="G3270" s="139">
        <f t="shared" si="1441"/>
        <v>5.5994226220676957E-3</v>
      </c>
      <c r="H3270" s="140">
        <f t="shared" si="1458"/>
        <v>47350</v>
      </c>
      <c r="I3270" s="140">
        <f t="shared" si="1442"/>
        <v>47350</v>
      </c>
      <c r="J3270" s="141">
        <f t="shared" si="1454"/>
        <v>21</v>
      </c>
      <c r="K3270" s="141">
        <f t="shared" si="1464"/>
        <v>2</v>
      </c>
      <c r="L3270" s="8">
        <f t="shared" si="1455"/>
        <v>1.00053193</v>
      </c>
      <c r="M3270" s="142">
        <f t="shared" si="1443"/>
        <v>1.00559942</v>
      </c>
      <c r="N3270" s="142">
        <f t="shared" si="1444"/>
        <v>1.8165696889113401</v>
      </c>
      <c r="O3270" s="135">
        <f t="shared" si="1445"/>
        <v>1.81753597</v>
      </c>
      <c r="P3270" s="135">
        <f t="shared" si="1446"/>
        <v>0</v>
      </c>
      <c r="Q3270" s="190">
        <f t="shared" si="1459"/>
        <v>0</v>
      </c>
      <c r="R3270" s="191">
        <f t="shared" si="1456"/>
        <v>0</v>
      </c>
      <c r="S3270" s="135">
        <f t="shared" si="1447"/>
        <v>0</v>
      </c>
      <c r="T3270" s="145">
        <f t="shared" si="1457"/>
        <v>7.8600000000000003E-2</v>
      </c>
      <c r="U3270" s="143">
        <f t="shared" si="1448"/>
        <v>24</v>
      </c>
      <c r="V3270" s="143">
        <v>252</v>
      </c>
      <c r="W3270" s="142">
        <f t="shared" si="1449"/>
        <v>1.0072321120000001</v>
      </c>
      <c r="X3270" s="135">
        <f t="shared" si="1450"/>
        <v>0</v>
      </c>
      <c r="Y3270" s="135">
        <f t="shared" si="1451"/>
        <v>0</v>
      </c>
      <c r="Z3270" s="148" t="str">
        <f t="shared" si="1460"/>
        <v>A+J=</v>
      </c>
      <c r="AA3270" s="140">
        <f t="shared" si="1461"/>
        <v>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4"/>
      <c r="DX3270" s="1"/>
      <c r="DY3270" s="1"/>
      <c r="DZ3270" s="1"/>
      <c r="EA3270" s="1"/>
      <c r="EB3270" s="1"/>
      <c r="EC3270" s="1"/>
    </row>
    <row r="3271" spans="1:133" ht="15" x14ac:dyDescent="0.2">
      <c r="A3271" s="134">
        <f t="shared" si="1453"/>
        <v>47324</v>
      </c>
      <c r="B3271" s="135">
        <f t="shared" ref="B3271:B3295" si="1465">(P3271+X3271)</f>
        <v>0</v>
      </c>
      <c r="C3271" s="220">
        <f t="shared" si="1452"/>
        <v>3.5522891295158843E-9</v>
      </c>
      <c r="D3271" s="136">
        <f t="shared" ref="D3271:D3295" si="1466">IF(E3271=E3270,D3270,E3270)</f>
        <v>6997.15</v>
      </c>
      <c r="E3271" s="137">
        <f t="shared" si="1462"/>
        <v>7036.33</v>
      </c>
      <c r="F3271" s="138">
        <f t="shared" si="1463"/>
        <v>47289</v>
      </c>
      <c r="G3271" s="139">
        <f t="shared" ref="G3271:G3295" si="1467">(E3271/D3271)-1</f>
        <v>5.5994226220676957E-3</v>
      </c>
      <c r="H3271" s="140">
        <f t="shared" si="1458"/>
        <v>47350</v>
      </c>
      <c r="I3271" s="140">
        <f t="shared" ref="I3271:I3295" si="1468">IF(A3271&gt;I3270,H3271,I3270)</f>
        <v>47350</v>
      </c>
      <c r="J3271" s="141">
        <f t="shared" si="1454"/>
        <v>21</v>
      </c>
      <c r="K3271" s="141">
        <f t="shared" si="1464"/>
        <v>3</v>
      </c>
      <c r="L3271" s="8">
        <f t="shared" si="1455"/>
        <v>1.0007980000000001</v>
      </c>
      <c r="M3271" s="142">
        <f t="shared" ref="M3271:M3295" si="1469">IF(I3271&gt;I3270,L3270,M3270)</f>
        <v>1.00559942</v>
      </c>
      <c r="N3271" s="142">
        <f t="shared" ref="N3271:N3295" si="1470">IF(I3271&gt;I3270,N3270*M3271,N3270)</f>
        <v>1.8165696889113401</v>
      </c>
      <c r="O3271" s="135">
        <f t="shared" ref="O3271:O3295" si="1471">TRUNC(TRUNC((L3271*N3271),15),8)</f>
        <v>1.8180193099999999</v>
      </c>
      <c r="P3271" s="135">
        <f t="shared" ref="P3271:P3295" si="1472">TRUNC(C3271*O3271,8)</f>
        <v>0</v>
      </c>
      <c r="Q3271" s="190">
        <f t="shared" si="1459"/>
        <v>0</v>
      </c>
      <c r="R3271" s="191">
        <f t="shared" si="1456"/>
        <v>0</v>
      </c>
      <c r="S3271" s="135">
        <f t="shared" ref="S3271:S3295" si="1473">IF(R3271&gt;0,TRUNC(R3271*P3271,8),0)</f>
        <v>0</v>
      </c>
      <c r="T3271" s="145">
        <f t="shared" si="1457"/>
        <v>7.8600000000000003E-2</v>
      </c>
      <c r="U3271" s="143">
        <f t="shared" ref="U3271:U3295" si="1474">IF(Q3270&gt;0,1,IF(K3271=K3270,U3270,U3270+1))</f>
        <v>25</v>
      </c>
      <c r="V3271" s="143">
        <v>252</v>
      </c>
      <c r="W3271" s="142">
        <f t="shared" ref="W3271:W3295" si="1475">ROUND((1+T3271)^TRUNC((U3271/V3271),9),9)</f>
        <v>1.007534583</v>
      </c>
      <c r="X3271" s="135">
        <f t="shared" ref="X3271:X3295" si="1476">TRUNC((P3271*(W3271-1)),8)</f>
        <v>0</v>
      </c>
      <c r="Y3271" s="135">
        <f t="shared" ref="Y3271:Y3295" si="1477">IF(Q3271&gt;0,S3271+X3271,0)</f>
        <v>0</v>
      </c>
      <c r="Z3271" s="148" t="str">
        <f t="shared" si="1460"/>
        <v>A+J=</v>
      </c>
      <c r="AA3271" s="140">
        <f t="shared" si="1461"/>
        <v>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4"/>
      <c r="DX3271" s="1"/>
      <c r="DY3271" s="1"/>
      <c r="DZ3271" s="1"/>
      <c r="EA3271" s="1"/>
      <c r="EB3271" s="1"/>
      <c r="EC3271" s="1"/>
    </row>
    <row r="3272" spans="1:133" ht="15" x14ac:dyDescent="0.2">
      <c r="A3272" s="134">
        <f t="shared" si="1453"/>
        <v>47325</v>
      </c>
      <c r="B3272" s="135">
        <f t="shared" si="1465"/>
        <v>0</v>
      </c>
      <c r="C3272" s="220">
        <f t="shared" si="1452"/>
        <v>3.5522891295158843E-9</v>
      </c>
      <c r="D3272" s="136">
        <f t="shared" si="1466"/>
        <v>6997.15</v>
      </c>
      <c r="E3272" s="137">
        <f t="shared" si="1462"/>
        <v>7036.33</v>
      </c>
      <c r="F3272" s="138">
        <f t="shared" si="1463"/>
        <v>47289</v>
      </c>
      <c r="G3272" s="139">
        <f t="shared" si="1467"/>
        <v>5.5994226220676957E-3</v>
      </c>
      <c r="H3272" s="140">
        <f t="shared" si="1458"/>
        <v>47350</v>
      </c>
      <c r="I3272" s="140">
        <f t="shared" si="1468"/>
        <v>47350</v>
      </c>
      <c r="J3272" s="141">
        <f t="shared" si="1454"/>
        <v>21</v>
      </c>
      <c r="K3272" s="141">
        <f t="shared" si="1464"/>
        <v>4</v>
      </c>
      <c r="L3272" s="8">
        <f t="shared" si="1455"/>
        <v>1.00106414</v>
      </c>
      <c r="M3272" s="142">
        <f t="shared" si="1469"/>
        <v>1.00559942</v>
      </c>
      <c r="N3272" s="142">
        <f t="shared" si="1470"/>
        <v>1.8165696889113401</v>
      </c>
      <c r="O3272" s="135">
        <f t="shared" si="1471"/>
        <v>1.81850277</v>
      </c>
      <c r="P3272" s="135">
        <f t="shared" si="1472"/>
        <v>0</v>
      </c>
      <c r="Q3272" s="190">
        <f t="shared" si="1459"/>
        <v>0</v>
      </c>
      <c r="R3272" s="191">
        <f t="shared" si="1456"/>
        <v>0</v>
      </c>
      <c r="S3272" s="135">
        <f t="shared" si="1473"/>
        <v>0</v>
      </c>
      <c r="T3272" s="145">
        <f t="shared" si="1457"/>
        <v>7.8600000000000003E-2</v>
      </c>
      <c r="U3272" s="143">
        <f t="shared" si="1474"/>
        <v>26</v>
      </c>
      <c r="V3272" s="143">
        <v>252</v>
      </c>
      <c r="W3272" s="142">
        <f t="shared" si="1475"/>
        <v>1.007837144</v>
      </c>
      <c r="X3272" s="135">
        <f t="shared" si="1476"/>
        <v>0</v>
      </c>
      <c r="Y3272" s="135">
        <f t="shared" si="1477"/>
        <v>0</v>
      </c>
      <c r="Z3272" s="148" t="str">
        <f t="shared" si="1460"/>
        <v>A+J=</v>
      </c>
      <c r="AA3272" s="140">
        <f t="shared" si="1461"/>
        <v>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4"/>
      <c r="DX3272" s="1"/>
      <c r="DY3272" s="1"/>
      <c r="DZ3272" s="1"/>
      <c r="EA3272" s="1"/>
      <c r="EB3272" s="1"/>
      <c r="EC3272" s="1"/>
    </row>
    <row r="3273" spans="1:133" ht="15" x14ac:dyDescent="0.2">
      <c r="A3273" s="134">
        <f t="shared" si="1453"/>
        <v>47326</v>
      </c>
      <c r="B3273" s="135">
        <f t="shared" si="1465"/>
        <v>0</v>
      </c>
      <c r="C3273" s="220">
        <f t="shared" ref="C3273:C3295" si="1478">C3272-(S3272/O3272)</f>
        <v>3.5522891295158843E-9</v>
      </c>
      <c r="D3273" s="136">
        <f t="shared" si="1466"/>
        <v>6997.15</v>
      </c>
      <c r="E3273" s="137">
        <f t="shared" si="1462"/>
        <v>7036.33</v>
      </c>
      <c r="F3273" s="138">
        <f t="shared" si="1463"/>
        <v>47289</v>
      </c>
      <c r="G3273" s="139">
        <f t="shared" si="1467"/>
        <v>5.5994226220676957E-3</v>
      </c>
      <c r="H3273" s="140">
        <f t="shared" si="1458"/>
        <v>47350</v>
      </c>
      <c r="I3273" s="140">
        <f t="shared" si="1468"/>
        <v>47350</v>
      </c>
      <c r="J3273" s="141">
        <f t="shared" si="1454"/>
        <v>21</v>
      </c>
      <c r="K3273" s="141">
        <f t="shared" si="1464"/>
        <v>5</v>
      </c>
      <c r="L3273" s="8">
        <f t="shared" si="1455"/>
        <v>1.0013303600000001</v>
      </c>
      <c r="M3273" s="142">
        <f t="shared" si="1469"/>
        <v>1.00559942</v>
      </c>
      <c r="N3273" s="142">
        <f t="shared" si="1470"/>
        <v>1.8165696889113401</v>
      </c>
      <c r="O3273" s="135">
        <f t="shared" si="1471"/>
        <v>1.8189863799999999</v>
      </c>
      <c r="P3273" s="135">
        <f t="shared" si="1472"/>
        <v>0</v>
      </c>
      <c r="Q3273" s="190">
        <f t="shared" si="1459"/>
        <v>0</v>
      </c>
      <c r="R3273" s="191">
        <f t="shared" si="1456"/>
        <v>0</v>
      </c>
      <c r="S3273" s="135">
        <f t="shared" si="1473"/>
        <v>0</v>
      </c>
      <c r="T3273" s="145">
        <f t="shared" si="1457"/>
        <v>7.8600000000000003E-2</v>
      </c>
      <c r="U3273" s="143">
        <f t="shared" si="1474"/>
        <v>27</v>
      </c>
      <c r="V3273" s="143">
        <v>252</v>
      </c>
      <c r="W3273" s="142">
        <f t="shared" si="1475"/>
        <v>1.008139796</v>
      </c>
      <c r="X3273" s="135">
        <f t="shared" si="1476"/>
        <v>0</v>
      </c>
      <c r="Y3273" s="135">
        <f t="shared" si="1477"/>
        <v>0</v>
      </c>
      <c r="Z3273" s="148" t="str">
        <f t="shared" si="1460"/>
        <v>A+J=</v>
      </c>
      <c r="AA3273" s="140">
        <f t="shared" si="1461"/>
        <v>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4"/>
      <c r="DX3273" s="1"/>
      <c r="DY3273" s="1"/>
      <c r="DZ3273" s="1"/>
      <c r="EA3273" s="1"/>
      <c r="EB3273" s="1"/>
      <c r="EC3273" s="1"/>
    </row>
    <row r="3274" spans="1:133" ht="15" x14ac:dyDescent="0.2">
      <c r="A3274" s="134">
        <f t="shared" si="1453"/>
        <v>47327</v>
      </c>
      <c r="B3274" s="135">
        <f t="shared" si="1465"/>
        <v>0</v>
      </c>
      <c r="C3274" s="220">
        <f t="shared" si="1478"/>
        <v>3.5522891295158843E-9</v>
      </c>
      <c r="D3274" s="136">
        <f t="shared" si="1466"/>
        <v>6997.15</v>
      </c>
      <c r="E3274" s="137">
        <f t="shared" si="1462"/>
        <v>7036.33</v>
      </c>
      <c r="F3274" s="138">
        <f t="shared" si="1463"/>
        <v>47289</v>
      </c>
      <c r="G3274" s="139">
        <f t="shared" si="1467"/>
        <v>5.5994226220676957E-3</v>
      </c>
      <c r="H3274" s="140">
        <f t="shared" si="1458"/>
        <v>47350</v>
      </c>
      <c r="I3274" s="140">
        <f t="shared" si="1468"/>
        <v>47350</v>
      </c>
      <c r="J3274" s="141">
        <f t="shared" si="1454"/>
        <v>21</v>
      </c>
      <c r="K3274" s="141">
        <f t="shared" si="1464"/>
        <v>6</v>
      </c>
      <c r="L3274" s="8">
        <f t="shared" si="1455"/>
        <v>1.00159664</v>
      </c>
      <c r="M3274" s="142">
        <f t="shared" si="1469"/>
        <v>1.00559942</v>
      </c>
      <c r="N3274" s="142">
        <f t="shared" si="1470"/>
        <v>1.8165696889113401</v>
      </c>
      <c r="O3274" s="135">
        <f t="shared" si="1471"/>
        <v>1.81947009</v>
      </c>
      <c r="P3274" s="135">
        <f t="shared" si="1472"/>
        <v>0</v>
      </c>
      <c r="Q3274" s="190">
        <f t="shared" si="1459"/>
        <v>0</v>
      </c>
      <c r="R3274" s="191">
        <f t="shared" si="1456"/>
        <v>0</v>
      </c>
      <c r="S3274" s="135">
        <f t="shared" si="1473"/>
        <v>0</v>
      </c>
      <c r="T3274" s="145">
        <f t="shared" si="1457"/>
        <v>7.8600000000000003E-2</v>
      </c>
      <c r="U3274" s="143">
        <f t="shared" si="1474"/>
        <v>28</v>
      </c>
      <c r="V3274" s="143">
        <v>252</v>
      </c>
      <c r="W3274" s="142">
        <f t="shared" si="1475"/>
        <v>1.008442539</v>
      </c>
      <c r="X3274" s="135">
        <f t="shared" si="1476"/>
        <v>0</v>
      </c>
      <c r="Y3274" s="135">
        <f t="shared" si="1477"/>
        <v>0</v>
      </c>
      <c r="Z3274" s="148" t="str">
        <f t="shared" si="1460"/>
        <v>A+J=</v>
      </c>
      <c r="AA3274" s="140">
        <f t="shared" si="1461"/>
        <v>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4"/>
      <c r="DX3274" s="1"/>
      <c r="DY3274" s="1"/>
      <c r="DZ3274" s="1"/>
      <c r="EA3274" s="1"/>
      <c r="EB3274" s="1"/>
      <c r="EC3274" s="1"/>
    </row>
    <row r="3275" spans="1:133" ht="15" x14ac:dyDescent="0.2">
      <c r="A3275" s="134">
        <f t="shared" ref="A3275:A3295" si="1479">(A3274+1)</f>
        <v>47328</v>
      </c>
      <c r="B3275" s="135">
        <f t="shared" si="1465"/>
        <v>0</v>
      </c>
      <c r="C3275" s="220">
        <f t="shared" si="1478"/>
        <v>3.5522891295158843E-9</v>
      </c>
      <c r="D3275" s="136">
        <f t="shared" si="1466"/>
        <v>6997.15</v>
      </c>
      <c r="E3275" s="137">
        <f t="shared" si="1462"/>
        <v>7036.33</v>
      </c>
      <c r="F3275" s="138">
        <f t="shared" si="1463"/>
        <v>47289</v>
      </c>
      <c r="G3275" s="139">
        <f t="shared" si="1467"/>
        <v>5.5994226220676957E-3</v>
      </c>
      <c r="H3275" s="140">
        <f t="shared" si="1458"/>
        <v>47350</v>
      </c>
      <c r="I3275" s="140">
        <f t="shared" si="1468"/>
        <v>47350</v>
      </c>
      <c r="J3275" s="141">
        <f t="shared" ref="J3275:J3295" si="1480">IF(I3275=I3274,J3274,NETWORKDAYS(I3274,I3275,$AD$148:$AD$502)-1)</f>
        <v>21</v>
      </c>
      <c r="K3275" s="141">
        <f t="shared" si="1464"/>
        <v>6</v>
      </c>
      <c r="L3275" s="8">
        <f t="shared" ref="L3275:L3295" si="1481">IF(E3275&lt;D3275,1,TRUNC((E3275/D3275)^TRUNC((K3275/J3275),9),8))</f>
        <v>1.00159664</v>
      </c>
      <c r="M3275" s="142">
        <f t="shared" si="1469"/>
        <v>1.00559942</v>
      </c>
      <c r="N3275" s="142">
        <f t="shared" si="1470"/>
        <v>1.8165696889113401</v>
      </c>
      <c r="O3275" s="135">
        <f t="shared" si="1471"/>
        <v>1.81947009</v>
      </c>
      <c r="P3275" s="135">
        <f t="shared" si="1472"/>
        <v>0</v>
      </c>
      <c r="Q3275" s="190">
        <f t="shared" si="1459"/>
        <v>0</v>
      </c>
      <c r="R3275" s="191">
        <f t="shared" ref="R3275:R3295" si="1482">IF(Q3275&gt;0,VLOOKUP($A3275,$AD$10:$AI$140,6),0)</f>
        <v>0</v>
      </c>
      <c r="S3275" s="135">
        <f t="shared" si="1473"/>
        <v>0</v>
      </c>
      <c r="T3275" s="145">
        <f t="shared" ref="T3275:T3295" si="1483">(T3274)</f>
        <v>7.8600000000000003E-2</v>
      </c>
      <c r="U3275" s="143">
        <f t="shared" si="1474"/>
        <v>28</v>
      </c>
      <c r="V3275" s="143">
        <v>252</v>
      </c>
      <c r="W3275" s="142">
        <f t="shared" si="1475"/>
        <v>1.008442539</v>
      </c>
      <c r="X3275" s="135">
        <f t="shared" si="1476"/>
        <v>0</v>
      </c>
      <c r="Y3275" s="135">
        <f t="shared" si="1477"/>
        <v>0</v>
      </c>
      <c r="Z3275" s="148" t="str">
        <f t="shared" si="1460"/>
        <v>A+J=</v>
      </c>
      <c r="AA3275" s="140">
        <f t="shared" si="1461"/>
        <v>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4"/>
      <c r="DX3275" s="1"/>
      <c r="DY3275" s="1"/>
      <c r="DZ3275" s="1"/>
      <c r="EA3275" s="1"/>
      <c r="EB3275" s="1"/>
      <c r="EC3275" s="1"/>
    </row>
    <row r="3276" spans="1:133" ht="15" x14ac:dyDescent="0.2">
      <c r="A3276" s="134">
        <f t="shared" si="1479"/>
        <v>47329</v>
      </c>
      <c r="B3276" s="135">
        <f t="shared" si="1465"/>
        <v>0</v>
      </c>
      <c r="C3276" s="220">
        <f t="shared" si="1478"/>
        <v>3.5522891295158843E-9</v>
      </c>
      <c r="D3276" s="136">
        <f t="shared" si="1466"/>
        <v>6997.15</v>
      </c>
      <c r="E3276" s="137">
        <f t="shared" si="1462"/>
        <v>7036.33</v>
      </c>
      <c r="F3276" s="138">
        <f t="shared" si="1463"/>
        <v>47289</v>
      </c>
      <c r="G3276" s="139">
        <f t="shared" si="1467"/>
        <v>5.5994226220676957E-3</v>
      </c>
      <c r="H3276" s="140">
        <f t="shared" ref="H3276:H3295" si="1484">IF(DAY(A3276)=H$9,VLOOKUP(A3276,AH$118:AN$450,4),H3275)</f>
        <v>47350</v>
      </c>
      <c r="I3276" s="140">
        <f t="shared" si="1468"/>
        <v>47350</v>
      </c>
      <c r="J3276" s="141">
        <f t="shared" si="1480"/>
        <v>21</v>
      </c>
      <c r="K3276" s="141">
        <f t="shared" si="1464"/>
        <v>6</v>
      </c>
      <c r="L3276" s="8">
        <f t="shared" si="1481"/>
        <v>1.00159664</v>
      </c>
      <c r="M3276" s="142">
        <f t="shared" si="1469"/>
        <v>1.00559942</v>
      </c>
      <c r="N3276" s="142">
        <f t="shared" si="1470"/>
        <v>1.8165696889113401</v>
      </c>
      <c r="O3276" s="135">
        <f t="shared" si="1471"/>
        <v>1.81947009</v>
      </c>
      <c r="P3276" s="135">
        <f t="shared" si="1472"/>
        <v>0</v>
      </c>
      <c r="Q3276" s="190">
        <f t="shared" ref="Q3276:Q3295" si="1485">IF(VLOOKUP(A3276,AD$10:AK$140,8)=VLOOKUP(A3275,AD$10:AK$140,8),0,VLOOKUP(A3276,AD$10:AK$140,8))</f>
        <v>0</v>
      </c>
      <c r="R3276" s="191">
        <f t="shared" si="1482"/>
        <v>0</v>
      </c>
      <c r="S3276" s="135">
        <f t="shared" si="1473"/>
        <v>0</v>
      </c>
      <c r="T3276" s="145">
        <f t="shared" si="1483"/>
        <v>7.8600000000000003E-2</v>
      </c>
      <c r="U3276" s="143">
        <f t="shared" si="1474"/>
        <v>28</v>
      </c>
      <c r="V3276" s="143">
        <v>252</v>
      </c>
      <c r="W3276" s="142">
        <f t="shared" si="1475"/>
        <v>1.008442539</v>
      </c>
      <c r="X3276" s="135">
        <f t="shared" si="1476"/>
        <v>0</v>
      </c>
      <c r="Y3276" s="135">
        <f t="shared" si="1477"/>
        <v>0</v>
      </c>
      <c r="Z3276" s="148" t="str">
        <f t="shared" ref="Z3276:Z3295" si="1486">IF($Q3275&gt;0,VLOOKUP($A3275,$AD$10:$AM$140,9),Z3275)</f>
        <v>A+J=</v>
      </c>
      <c r="AA3276" s="140">
        <f t="shared" ref="AA3276:AA3295" si="1487">IF($Q3275&gt;0,VLOOKUP($A3275,$AD$10:$AM$140,10),AA3275)</f>
        <v>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4"/>
      <c r="DX3276" s="1"/>
      <c r="DY3276" s="1"/>
      <c r="DZ3276" s="1"/>
      <c r="EA3276" s="1"/>
      <c r="EB3276" s="1"/>
      <c r="EC3276" s="1"/>
    </row>
    <row r="3277" spans="1:133" ht="15" x14ac:dyDescent="0.2">
      <c r="A3277" s="134">
        <f t="shared" si="1479"/>
        <v>47330</v>
      </c>
      <c r="B3277" s="135">
        <f t="shared" si="1465"/>
        <v>0</v>
      </c>
      <c r="C3277" s="220">
        <f t="shared" si="1478"/>
        <v>3.5522891295158843E-9</v>
      </c>
      <c r="D3277" s="136">
        <f t="shared" si="1466"/>
        <v>6997.15</v>
      </c>
      <c r="E3277" s="137">
        <f t="shared" si="1462"/>
        <v>7036.33</v>
      </c>
      <c r="F3277" s="138">
        <f t="shared" si="1463"/>
        <v>47289</v>
      </c>
      <c r="G3277" s="139">
        <f t="shared" si="1467"/>
        <v>5.5994226220676957E-3</v>
      </c>
      <c r="H3277" s="140">
        <f t="shared" si="1484"/>
        <v>47350</v>
      </c>
      <c r="I3277" s="140">
        <f t="shared" si="1468"/>
        <v>47350</v>
      </c>
      <c r="J3277" s="141">
        <f t="shared" si="1480"/>
        <v>21</v>
      </c>
      <c r="K3277" s="141">
        <f t="shared" si="1464"/>
        <v>7</v>
      </c>
      <c r="L3277" s="8">
        <f t="shared" si="1481"/>
        <v>1.0018629999999999</v>
      </c>
      <c r="M3277" s="142">
        <f t="shared" si="1469"/>
        <v>1.00559942</v>
      </c>
      <c r="N3277" s="142">
        <f t="shared" si="1470"/>
        <v>1.8165696889113401</v>
      </c>
      <c r="O3277" s="135">
        <f t="shared" si="1471"/>
        <v>1.8199539499999999</v>
      </c>
      <c r="P3277" s="135">
        <f t="shared" si="1472"/>
        <v>0</v>
      </c>
      <c r="Q3277" s="190">
        <f t="shared" si="1485"/>
        <v>0</v>
      </c>
      <c r="R3277" s="191">
        <f t="shared" si="1482"/>
        <v>0</v>
      </c>
      <c r="S3277" s="135">
        <f t="shared" si="1473"/>
        <v>0</v>
      </c>
      <c r="T3277" s="145">
        <f t="shared" si="1483"/>
        <v>7.8600000000000003E-2</v>
      </c>
      <c r="U3277" s="143">
        <f t="shared" si="1474"/>
        <v>29</v>
      </c>
      <c r="V3277" s="143">
        <v>252</v>
      </c>
      <c r="W3277" s="142">
        <f t="shared" si="1475"/>
        <v>1.008745373</v>
      </c>
      <c r="X3277" s="135">
        <f t="shared" si="1476"/>
        <v>0</v>
      </c>
      <c r="Y3277" s="135">
        <f t="shared" si="1477"/>
        <v>0</v>
      </c>
      <c r="Z3277" s="148" t="str">
        <f t="shared" si="1486"/>
        <v>A+J=</v>
      </c>
      <c r="AA3277" s="140">
        <f t="shared" si="1487"/>
        <v>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4"/>
      <c r="DX3277" s="1"/>
      <c r="DY3277" s="1"/>
      <c r="DZ3277" s="1"/>
      <c r="EA3277" s="1"/>
      <c r="EB3277" s="1"/>
      <c r="EC3277" s="1"/>
    </row>
    <row r="3278" spans="1:133" ht="15" x14ac:dyDescent="0.2">
      <c r="A3278" s="134">
        <f t="shared" si="1479"/>
        <v>47331</v>
      </c>
      <c r="B3278" s="135">
        <f t="shared" si="1465"/>
        <v>0</v>
      </c>
      <c r="C3278" s="220">
        <f t="shared" si="1478"/>
        <v>3.5522891295158843E-9</v>
      </c>
      <c r="D3278" s="136">
        <f t="shared" si="1466"/>
        <v>6997.15</v>
      </c>
      <c r="E3278" s="137">
        <f t="shared" si="1462"/>
        <v>7036.33</v>
      </c>
      <c r="F3278" s="138">
        <f t="shared" si="1463"/>
        <v>47289</v>
      </c>
      <c r="G3278" s="139">
        <f t="shared" si="1467"/>
        <v>5.5994226220676957E-3</v>
      </c>
      <c r="H3278" s="140">
        <f t="shared" si="1484"/>
        <v>47350</v>
      </c>
      <c r="I3278" s="140">
        <f t="shared" si="1468"/>
        <v>47350</v>
      </c>
      <c r="J3278" s="141">
        <f t="shared" si="1480"/>
        <v>21</v>
      </c>
      <c r="K3278" s="141">
        <f t="shared" si="1464"/>
        <v>8</v>
      </c>
      <c r="L3278" s="8">
        <f t="shared" si="1481"/>
        <v>1.0021294199999999</v>
      </c>
      <c r="M3278" s="142">
        <f t="shared" si="1469"/>
        <v>1.00559942</v>
      </c>
      <c r="N3278" s="142">
        <f t="shared" si="1470"/>
        <v>1.8165696889113401</v>
      </c>
      <c r="O3278" s="135">
        <f t="shared" si="1471"/>
        <v>1.82043792</v>
      </c>
      <c r="P3278" s="135">
        <f t="shared" si="1472"/>
        <v>0</v>
      </c>
      <c r="Q3278" s="190">
        <f t="shared" si="1485"/>
        <v>0</v>
      </c>
      <c r="R3278" s="191">
        <f t="shared" si="1482"/>
        <v>0</v>
      </c>
      <c r="S3278" s="135">
        <f t="shared" si="1473"/>
        <v>0</v>
      </c>
      <c r="T3278" s="145">
        <f t="shared" si="1483"/>
        <v>7.8600000000000003E-2</v>
      </c>
      <c r="U3278" s="143">
        <f t="shared" si="1474"/>
        <v>30</v>
      </c>
      <c r="V3278" s="143">
        <v>252</v>
      </c>
      <c r="W3278" s="142">
        <f t="shared" si="1475"/>
        <v>1.009048298</v>
      </c>
      <c r="X3278" s="135">
        <f t="shared" si="1476"/>
        <v>0</v>
      </c>
      <c r="Y3278" s="135">
        <f t="shared" si="1477"/>
        <v>0</v>
      </c>
      <c r="Z3278" s="148" t="str">
        <f t="shared" si="1486"/>
        <v>A+J=</v>
      </c>
      <c r="AA3278" s="140">
        <f t="shared" si="1487"/>
        <v>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4"/>
      <c r="DX3278" s="1"/>
      <c r="DY3278" s="1"/>
      <c r="DZ3278" s="1"/>
      <c r="EA3278" s="1"/>
      <c r="EB3278" s="1"/>
      <c r="EC3278" s="1"/>
    </row>
    <row r="3279" spans="1:133" ht="15" x14ac:dyDescent="0.2">
      <c r="A3279" s="134">
        <f t="shared" si="1479"/>
        <v>47332</v>
      </c>
      <c r="B3279" s="135">
        <f t="shared" si="1465"/>
        <v>0</v>
      </c>
      <c r="C3279" s="220">
        <f t="shared" si="1478"/>
        <v>3.5522891295158843E-9</v>
      </c>
      <c r="D3279" s="136">
        <f t="shared" si="1466"/>
        <v>6997.15</v>
      </c>
      <c r="E3279" s="137">
        <f t="shared" si="1462"/>
        <v>7036.33</v>
      </c>
      <c r="F3279" s="138">
        <f t="shared" si="1463"/>
        <v>47289</v>
      </c>
      <c r="G3279" s="139">
        <f t="shared" si="1467"/>
        <v>5.5994226220676957E-3</v>
      </c>
      <c r="H3279" s="140">
        <f t="shared" si="1484"/>
        <v>47350</v>
      </c>
      <c r="I3279" s="140">
        <f t="shared" si="1468"/>
        <v>47350</v>
      </c>
      <c r="J3279" s="141">
        <f t="shared" si="1480"/>
        <v>21</v>
      </c>
      <c r="K3279" s="141">
        <f t="shared" si="1464"/>
        <v>9</v>
      </c>
      <c r="L3279" s="8">
        <f t="shared" si="1481"/>
        <v>1.0023959200000001</v>
      </c>
      <c r="M3279" s="142">
        <f t="shared" si="1469"/>
        <v>1.00559942</v>
      </c>
      <c r="N3279" s="142">
        <f t="shared" si="1470"/>
        <v>1.8165696889113401</v>
      </c>
      <c r="O3279" s="135">
        <f t="shared" si="1471"/>
        <v>1.8209220399999999</v>
      </c>
      <c r="P3279" s="135">
        <f t="shared" si="1472"/>
        <v>0</v>
      </c>
      <c r="Q3279" s="190">
        <f t="shared" si="1485"/>
        <v>0</v>
      </c>
      <c r="R3279" s="191">
        <f t="shared" si="1482"/>
        <v>0</v>
      </c>
      <c r="S3279" s="135">
        <f t="shared" si="1473"/>
        <v>0</v>
      </c>
      <c r="T3279" s="145">
        <f t="shared" si="1483"/>
        <v>7.8600000000000003E-2</v>
      </c>
      <c r="U3279" s="143">
        <f t="shared" si="1474"/>
        <v>31</v>
      </c>
      <c r="V3279" s="143">
        <v>252</v>
      </c>
      <c r="W3279" s="142">
        <f t="shared" si="1475"/>
        <v>1.0093513140000001</v>
      </c>
      <c r="X3279" s="135">
        <f t="shared" si="1476"/>
        <v>0</v>
      </c>
      <c r="Y3279" s="135">
        <f t="shared" si="1477"/>
        <v>0</v>
      </c>
      <c r="Z3279" s="148" t="str">
        <f t="shared" si="1486"/>
        <v>A+J=</v>
      </c>
      <c r="AA3279" s="140">
        <f t="shared" si="1487"/>
        <v>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4"/>
      <c r="DX3279" s="1"/>
      <c r="DY3279" s="1"/>
      <c r="DZ3279" s="1"/>
      <c r="EA3279" s="1"/>
      <c r="EB3279" s="1"/>
      <c r="EC3279" s="1"/>
    </row>
    <row r="3280" spans="1:133" ht="15" x14ac:dyDescent="0.2">
      <c r="A3280" s="134">
        <f t="shared" si="1479"/>
        <v>47333</v>
      </c>
      <c r="B3280" s="135">
        <f t="shared" si="1465"/>
        <v>0</v>
      </c>
      <c r="C3280" s="220">
        <f t="shared" si="1478"/>
        <v>3.5522891295158843E-9</v>
      </c>
      <c r="D3280" s="136">
        <f t="shared" si="1466"/>
        <v>6997.15</v>
      </c>
      <c r="E3280" s="137">
        <f t="shared" si="1462"/>
        <v>7036.33</v>
      </c>
      <c r="F3280" s="138">
        <f t="shared" si="1463"/>
        <v>47289</v>
      </c>
      <c r="G3280" s="139">
        <f t="shared" si="1467"/>
        <v>5.5994226220676957E-3</v>
      </c>
      <c r="H3280" s="140">
        <f t="shared" si="1484"/>
        <v>47350</v>
      </c>
      <c r="I3280" s="140">
        <f t="shared" si="1468"/>
        <v>47350</v>
      </c>
      <c r="J3280" s="141">
        <f t="shared" si="1480"/>
        <v>21</v>
      </c>
      <c r="K3280" s="141">
        <f t="shared" si="1464"/>
        <v>10</v>
      </c>
      <c r="L3280" s="8">
        <f t="shared" si="1481"/>
        <v>1.0026624900000001</v>
      </c>
      <c r="M3280" s="142">
        <f t="shared" si="1469"/>
        <v>1.00559942</v>
      </c>
      <c r="N3280" s="142">
        <f t="shared" si="1470"/>
        <v>1.8165696889113401</v>
      </c>
      <c r="O3280" s="135">
        <f t="shared" si="1471"/>
        <v>1.8214062799999999</v>
      </c>
      <c r="P3280" s="135">
        <f t="shared" si="1472"/>
        <v>0</v>
      </c>
      <c r="Q3280" s="190">
        <f t="shared" si="1485"/>
        <v>0</v>
      </c>
      <c r="R3280" s="191">
        <f t="shared" si="1482"/>
        <v>0</v>
      </c>
      <c r="S3280" s="135">
        <f t="shared" si="1473"/>
        <v>0</v>
      </c>
      <c r="T3280" s="145">
        <f t="shared" si="1483"/>
        <v>7.8600000000000003E-2</v>
      </c>
      <c r="U3280" s="143">
        <f t="shared" si="1474"/>
        <v>32</v>
      </c>
      <c r="V3280" s="143">
        <v>252</v>
      </c>
      <c r="W3280" s="142">
        <f t="shared" si="1475"/>
        <v>1.009654421</v>
      </c>
      <c r="X3280" s="135">
        <f t="shared" si="1476"/>
        <v>0</v>
      </c>
      <c r="Y3280" s="135">
        <f t="shared" si="1477"/>
        <v>0</v>
      </c>
      <c r="Z3280" s="148" t="str">
        <f t="shared" si="1486"/>
        <v>A+J=</v>
      </c>
      <c r="AA3280" s="140">
        <f t="shared" si="1487"/>
        <v>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4"/>
      <c r="DX3280" s="1"/>
      <c r="DY3280" s="1"/>
      <c r="DZ3280" s="1"/>
      <c r="EA3280" s="1"/>
      <c r="EB3280" s="1"/>
      <c r="EC3280" s="1"/>
    </row>
    <row r="3281" spans="1:133" ht="15" x14ac:dyDescent="0.2">
      <c r="A3281" s="134">
        <f t="shared" si="1479"/>
        <v>47334</v>
      </c>
      <c r="B3281" s="135">
        <f t="shared" si="1465"/>
        <v>0</v>
      </c>
      <c r="C3281" s="220">
        <f t="shared" si="1478"/>
        <v>3.5522891295158843E-9</v>
      </c>
      <c r="D3281" s="136">
        <f t="shared" si="1466"/>
        <v>6997.15</v>
      </c>
      <c r="E3281" s="137">
        <f t="shared" si="1462"/>
        <v>7036.33</v>
      </c>
      <c r="F3281" s="138">
        <f t="shared" si="1463"/>
        <v>47289</v>
      </c>
      <c r="G3281" s="139">
        <f t="shared" si="1467"/>
        <v>5.5994226220676957E-3</v>
      </c>
      <c r="H3281" s="140">
        <f t="shared" si="1484"/>
        <v>47350</v>
      </c>
      <c r="I3281" s="140">
        <f t="shared" si="1468"/>
        <v>47350</v>
      </c>
      <c r="J3281" s="141">
        <f t="shared" si="1480"/>
        <v>21</v>
      </c>
      <c r="K3281" s="141">
        <f t="shared" si="1464"/>
        <v>11</v>
      </c>
      <c r="L3281" s="8">
        <f t="shared" si="1481"/>
        <v>1.0029291300000001</v>
      </c>
      <c r="M3281" s="142">
        <f t="shared" si="1469"/>
        <v>1.00559942</v>
      </c>
      <c r="N3281" s="142">
        <f t="shared" si="1470"/>
        <v>1.8165696889113401</v>
      </c>
      <c r="O3281" s="135">
        <f t="shared" si="1471"/>
        <v>1.8218906500000001</v>
      </c>
      <c r="P3281" s="135">
        <f t="shared" si="1472"/>
        <v>0</v>
      </c>
      <c r="Q3281" s="190">
        <f t="shared" si="1485"/>
        <v>0</v>
      </c>
      <c r="R3281" s="191">
        <f t="shared" si="1482"/>
        <v>0</v>
      </c>
      <c r="S3281" s="135">
        <f t="shared" si="1473"/>
        <v>0</v>
      </c>
      <c r="T3281" s="145">
        <f t="shared" si="1483"/>
        <v>7.8600000000000003E-2</v>
      </c>
      <c r="U3281" s="143">
        <f t="shared" si="1474"/>
        <v>33</v>
      </c>
      <c r="V3281" s="143">
        <v>252</v>
      </c>
      <c r="W3281" s="142">
        <f t="shared" si="1475"/>
        <v>1.0099576189999999</v>
      </c>
      <c r="X3281" s="135">
        <f t="shared" si="1476"/>
        <v>0</v>
      </c>
      <c r="Y3281" s="135">
        <f t="shared" si="1477"/>
        <v>0</v>
      </c>
      <c r="Z3281" s="148" t="str">
        <f t="shared" si="1486"/>
        <v>A+J=</v>
      </c>
      <c r="AA3281" s="140">
        <f t="shared" si="1487"/>
        <v>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4"/>
      <c r="DX3281" s="1"/>
      <c r="DY3281" s="1"/>
      <c r="DZ3281" s="1"/>
      <c r="EA3281" s="1"/>
      <c r="EB3281" s="1"/>
      <c r="EC3281" s="1"/>
    </row>
    <row r="3282" spans="1:133" ht="15" x14ac:dyDescent="0.2">
      <c r="A3282" s="134">
        <f t="shared" si="1479"/>
        <v>47335</v>
      </c>
      <c r="B3282" s="135">
        <f t="shared" si="1465"/>
        <v>0</v>
      </c>
      <c r="C3282" s="220">
        <f t="shared" si="1478"/>
        <v>3.5522891295158843E-9</v>
      </c>
      <c r="D3282" s="136">
        <f t="shared" si="1466"/>
        <v>6997.15</v>
      </c>
      <c r="E3282" s="137">
        <f t="shared" si="1462"/>
        <v>7036.33</v>
      </c>
      <c r="F3282" s="138">
        <f t="shared" si="1463"/>
        <v>47289</v>
      </c>
      <c r="G3282" s="139">
        <f t="shared" si="1467"/>
        <v>5.5994226220676957E-3</v>
      </c>
      <c r="H3282" s="140">
        <f t="shared" si="1484"/>
        <v>47350</v>
      </c>
      <c r="I3282" s="140">
        <f t="shared" si="1468"/>
        <v>47350</v>
      </c>
      <c r="J3282" s="141">
        <f t="shared" si="1480"/>
        <v>21</v>
      </c>
      <c r="K3282" s="141">
        <f t="shared" si="1464"/>
        <v>11</v>
      </c>
      <c r="L3282" s="8">
        <f t="shared" si="1481"/>
        <v>1.0029291300000001</v>
      </c>
      <c r="M3282" s="142">
        <f t="shared" si="1469"/>
        <v>1.00559942</v>
      </c>
      <c r="N3282" s="142">
        <f t="shared" si="1470"/>
        <v>1.8165696889113401</v>
      </c>
      <c r="O3282" s="135">
        <f t="shared" si="1471"/>
        <v>1.8218906500000001</v>
      </c>
      <c r="P3282" s="135">
        <f t="shared" si="1472"/>
        <v>0</v>
      </c>
      <c r="Q3282" s="190">
        <f t="shared" si="1485"/>
        <v>0</v>
      </c>
      <c r="R3282" s="191">
        <f t="shared" si="1482"/>
        <v>0</v>
      </c>
      <c r="S3282" s="135">
        <f t="shared" si="1473"/>
        <v>0</v>
      </c>
      <c r="T3282" s="145">
        <f t="shared" si="1483"/>
        <v>7.8600000000000003E-2</v>
      </c>
      <c r="U3282" s="143">
        <f t="shared" si="1474"/>
        <v>33</v>
      </c>
      <c r="V3282" s="143">
        <v>252</v>
      </c>
      <c r="W3282" s="142">
        <f t="shared" si="1475"/>
        <v>1.0099576189999999</v>
      </c>
      <c r="X3282" s="135">
        <f t="shared" si="1476"/>
        <v>0</v>
      </c>
      <c r="Y3282" s="135">
        <f t="shared" si="1477"/>
        <v>0</v>
      </c>
      <c r="Z3282" s="148" t="str">
        <f t="shared" si="1486"/>
        <v>A+J=</v>
      </c>
      <c r="AA3282" s="140">
        <f t="shared" si="1487"/>
        <v>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4"/>
      <c r="DX3282" s="1"/>
      <c r="DY3282" s="1"/>
      <c r="DZ3282" s="1"/>
      <c r="EA3282" s="1"/>
      <c r="EB3282" s="1"/>
      <c r="EC3282" s="1"/>
    </row>
    <row r="3283" spans="1:133" ht="15" x14ac:dyDescent="0.2">
      <c r="A3283" s="134">
        <f t="shared" si="1479"/>
        <v>47336</v>
      </c>
      <c r="B3283" s="135">
        <f t="shared" si="1465"/>
        <v>0</v>
      </c>
      <c r="C3283" s="220">
        <f t="shared" si="1478"/>
        <v>3.5522891295158843E-9</v>
      </c>
      <c r="D3283" s="136">
        <f t="shared" si="1466"/>
        <v>6997.15</v>
      </c>
      <c r="E3283" s="137">
        <f t="shared" si="1462"/>
        <v>7036.33</v>
      </c>
      <c r="F3283" s="138">
        <f t="shared" si="1463"/>
        <v>47289</v>
      </c>
      <c r="G3283" s="139">
        <f t="shared" si="1467"/>
        <v>5.5994226220676957E-3</v>
      </c>
      <c r="H3283" s="140">
        <f t="shared" si="1484"/>
        <v>47350</v>
      </c>
      <c r="I3283" s="140">
        <f t="shared" si="1468"/>
        <v>47350</v>
      </c>
      <c r="J3283" s="141">
        <f t="shared" si="1480"/>
        <v>21</v>
      </c>
      <c r="K3283" s="141">
        <f t="shared" si="1464"/>
        <v>11</v>
      </c>
      <c r="L3283" s="8">
        <f t="shared" si="1481"/>
        <v>1.0029291300000001</v>
      </c>
      <c r="M3283" s="142">
        <f t="shared" si="1469"/>
        <v>1.00559942</v>
      </c>
      <c r="N3283" s="142">
        <f t="shared" si="1470"/>
        <v>1.8165696889113401</v>
      </c>
      <c r="O3283" s="135">
        <f t="shared" si="1471"/>
        <v>1.8218906500000001</v>
      </c>
      <c r="P3283" s="135">
        <f t="shared" si="1472"/>
        <v>0</v>
      </c>
      <c r="Q3283" s="190">
        <f t="shared" si="1485"/>
        <v>0</v>
      </c>
      <c r="R3283" s="191">
        <f t="shared" si="1482"/>
        <v>0</v>
      </c>
      <c r="S3283" s="135">
        <f t="shared" si="1473"/>
        <v>0</v>
      </c>
      <c r="T3283" s="145">
        <f t="shared" si="1483"/>
        <v>7.8600000000000003E-2</v>
      </c>
      <c r="U3283" s="143">
        <f t="shared" si="1474"/>
        <v>33</v>
      </c>
      <c r="V3283" s="143">
        <v>252</v>
      </c>
      <c r="W3283" s="142">
        <f t="shared" si="1475"/>
        <v>1.0099576189999999</v>
      </c>
      <c r="X3283" s="135">
        <f t="shared" si="1476"/>
        <v>0</v>
      </c>
      <c r="Y3283" s="135">
        <f t="shared" si="1477"/>
        <v>0</v>
      </c>
      <c r="Z3283" s="148" t="str">
        <f t="shared" si="1486"/>
        <v>A+J=</v>
      </c>
      <c r="AA3283" s="140">
        <f t="shared" si="1487"/>
        <v>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4"/>
      <c r="DX3283" s="1"/>
      <c r="DY3283" s="1"/>
      <c r="DZ3283" s="1"/>
      <c r="EA3283" s="1"/>
      <c r="EB3283" s="1"/>
      <c r="EC3283" s="1"/>
    </row>
    <row r="3284" spans="1:133" ht="15" x14ac:dyDescent="0.2">
      <c r="A3284" s="134">
        <f t="shared" si="1479"/>
        <v>47337</v>
      </c>
      <c r="B3284" s="135">
        <f t="shared" si="1465"/>
        <v>0</v>
      </c>
      <c r="C3284" s="220">
        <f t="shared" si="1478"/>
        <v>3.5522891295158843E-9</v>
      </c>
      <c r="D3284" s="136">
        <f t="shared" si="1466"/>
        <v>6997.15</v>
      </c>
      <c r="E3284" s="137">
        <f t="shared" si="1462"/>
        <v>7036.33</v>
      </c>
      <c r="F3284" s="138">
        <f t="shared" si="1463"/>
        <v>47289</v>
      </c>
      <c r="G3284" s="139">
        <f t="shared" si="1467"/>
        <v>5.5994226220676957E-3</v>
      </c>
      <c r="H3284" s="140">
        <f t="shared" si="1484"/>
        <v>47350</v>
      </c>
      <c r="I3284" s="140">
        <f t="shared" si="1468"/>
        <v>47350</v>
      </c>
      <c r="J3284" s="141">
        <f t="shared" si="1480"/>
        <v>21</v>
      </c>
      <c r="K3284" s="141">
        <f t="shared" si="1464"/>
        <v>12</v>
      </c>
      <c r="L3284" s="8">
        <f t="shared" si="1481"/>
        <v>1.0031958400000001</v>
      </c>
      <c r="M3284" s="142">
        <f t="shared" si="1469"/>
        <v>1.00559942</v>
      </c>
      <c r="N3284" s="142">
        <f t="shared" si="1470"/>
        <v>1.8165696889113401</v>
      </c>
      <c r="O3284" s="135">
        <f t="shared" si="1471"/>
        <v>1.8223751500000001</v>
      </c>
      <c r="P3284" s="135">
        <f t="shared" si="1472"/>
        <v>0</v>
      </c>
      <c r="Q3284" s="190">
        <f t="shared" si="1485"/>
        <v>0</v>
      </c>
      <c r="R3284" s="191">
        <f t="shared" si="1482"/>
        <v>0</v>
      </c>
      <c r="S3284" s="135">
        <f t="shared" si="1473"/>
        <v>0</v>
      </c>
      <c r="T3284" s="145">
        <f t="shared" si="1483"/>
        <v>7.8600000000000003E-2</v>
      </c>
      <c r="U3284" s="143">
        <f t="shared" si="1474"/>
        <v>34</v>
      </c>
      <c r="V3284" s="143">
        <v>252</v>
      </c>
      <c r="W3284" s="142">
        <f t="shared" si="1475"/>
        <v>1.010260908</v>
      </c>
      <c r="X3284" s="135">
        <f t="shared" si="1476"/>
        <v>0</v>
      </c>
      <c r="Y3284" s="135">
        <f t="shared" si="1477"/>
        <v>0</v>
      </c>
      <c r="Z3284" s="148" t="str">
        <f t="shared" si="1486"/>
        <v>A+J=</v>
      </c>
      <c r="AA3284" s="140">
        <f t="shared" si="1487"/>
        <v>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4"/>
      <c r="DX3284" s="1"/>
      <c r="DY3284" s="1"/>
      <c r="DZ3284" s="1"/>
      <c r="EA3284" s="1"/>
      <c r="EB3284" s="1"/>
      <c r="EC3284" s="1"/>
    </row>
    <row r="3285" spans="1:133" ht="15" x14ac:dyDescent="0.2">
      <c r="A3285" s="134">
        <f t="shared" si="1479"/>
        <v>47338</v>
      </c>
      <c r="B3285" s="135">
        <f t="shared" si="1465"/>
        <v>0</v>
      </c>
      <c r="C3285" s="220">
        <f t="shared" si="1478"/>
        <v>3.5522891295158843E-9</v>
      </c>
      <c r="D3285" s="136">
        <f t="shared" si="1466"/>
        <v>6997.15</v>
      </c>
      <c r="E3285" s="137">
        <f t="shared" si="1462"/>
        <v>7036.33</v>
      </c>
      <c r="F3285" s="138">
        <f t="shared" si="1463"/>
        <v>47289</v>
      </c>
      <c r="G3285" s="139">
        <f t="shared" si="1467"/>
        <v>5.5994226220676957E-3</v>
      </c>
      <c r="H3285" s="140">
        <f t="shared" si="1484"/>
        <v>47350</v>
      </c>
      <c r="I3285" s="140">
        <f t="shared" si="1468"/>
        <v>47350</v>
      </c>
      <c r="J3285" s="141">
        <f t="shared" si="1480"/>
        <v>21</v>
      </c>
      <c r="K3285" s="141">
        <f t="shared" si="1464"/>
        <v>13</v>
      </c>
      <c r="L3285" s="8">
        <f t="shared" si="1481"/>
        <v>1.0034626200000001</v>
      </c>
      <c r="M3285" s="142">
        <f t="shared" si="1469"/>
        <v>1.00559942</v>
      </c>
      <c r="N3285" s="142">
        <f t="shared" si="1470"/>
        <v>1.8165696889113401</v>
      </c>
      <c r="O3285" s="135">
        <f t="shared" si="1471"/>
        <v>1.82285977</v>
      </c>
      <c r="P3285" s="135">
        <f t="shared" si="1472"/>
        <v>0</v>
      </c>
      <c r="Q3285" s="190">
        <f t="shared" si="1485"/>
        <v>0</v>
      </c>
      <c r="R3285" s="191">
        <f t="shared" si="1482"/>
        <v>0</v>
      </c>
      <c r="S3285" s="135">
        <f t="shared" si="1473"/>
        <v>0</v>
      </c>
      <c r="T3285" s="145">
        <f t="shared" si="1483"/>
        <v>7.8600000000000003E-2</v>
      </c>
      <c r="U3285" s="143">
        <f t="shared" si="1474"/>
        <v>35</v>
      </c>
      <c r="V3285" s="143">
        <v>252</v>
      </c>
      <c r="W3285" s="142">
        <f t="shared" si="1475"/>
        <v>1.0105642880000001</v>
      </c>
      <c r="X3285" s="135">
        <f t="shared" si="1476"/>
        <v>0</v>
      </c>
      <c r="Y3285" s="135">
        <f t="shared" si="1477"/>
        <v>0</v>
      </c>
      <c r="Z3285" s="148" t="str">
        <f t="shared" si="1486"/>
        <v>A+J=</v>
      </c>
      <c r="AA3285" s="140">
        <f t="shared" si="1487"/>
        <v>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4"/>
      <c r="DX3285" s="1"/>
      <c r="DY3285" s="1"/>
      <c r="DZ3285" s="1"/>
      <c r="EA3285" s="1"/>
      <c r="EB3285" s="1"/>
      <c r="EC3285" s="1"/>
    </row>
    <row r="3286" spans="1:133" ht="15" x14ac:dyDescent="0.2">
      <c r="A3286" s="134">
        <f t="shared" si="1479"/>
        <v>47339</v>
      </c>
      <c r="B3286" s="135">
        <f t="shared" si="1465"/>
        <v>0</v>
      </c>
      <c r="C3286" s="220">
        <f t="shared" si="1478"/>
        <v>3.5522891295158843E-9</v>
      </c>
      <c r="D3286" s="136">
        <f t="shared" si="1466"/>
        <v>6997.15</v>
      </c>
      <c r="E3286" s="137">
        <f t="shared" si="1462"/>
        <v>7036.33</v>
      </c>
      <c r="F3286" s="138">
        <f t="shared" si="1463"/>
        <v>47289</v>
      </c>
      <c r="G3286" s="139">
        <f t="shared" si="1467"/>
        <v>5.5994226220676957E-3</v>
      </c>
      <c r="H3286" s="140">
        <f t="shared" si="1484"/>
        <v>47350</v>
      </c>
      <c r="I3286" s="140">
        <f t="shared" si="1468"/>
        <v>47350</v>
      </c>
      <c r="J3286" s="141">
        <f t="shared" si="1480"/>
        <v>21</v>
      </c>
      <c r="K3286" s="141">
        <f t="shared" si="1464"/>
        <v>14</v>
      </c>
      <c r="L3286" s="8">
        <f t="shared" si="1481"/>
        <v>1.0037294699999999</v>
      </c>
      <c r="M3286" s="142">
        <f t="shared" si="1469"/>
        <v>1.00559942</v>
      </c>
      <c r="N3286" s="142">
        <f t="shared" si="1470"/>
        <v>1.8165696889113401</v>
      </c>
      <c r="O3286" s="135">
        <f t="shared" si="1471"/>
        <v>1.82334453</v>
      </c>
      <c r="P3286" s="135">
        <f t="shared" si="1472"/>
        <v>0</v>
      </c>
      <c r="Q3286" s="190">
        <f t="shared" si="1485"/>
        <v>0</v>
      </c>
      <c r="R3286" s="191">
        <f t="shared" si="1482"/>
        <v>0</v>
      </c>
      <c r="S3286" s="135">
        <f t="shared" si="1473"/>
        <v>0</v>
      </c>
      <c r="T3286" s="145">
        <f t="shared" si="1483"/>
        <v>7.8600000000000003E-2</v>
      </c>
      <c r="U3286" s="143">
        <f t="shared" si="1474"/>
        <v>36</v>
      </c>
      <c r="V3286" s="143">
        <v>252</v>
      </c>
      <c r="W3286" s="142">
        <f t="shared" si="1475"/>
        <v>1.0108677589999999</v>
      </c>
      <c r="X3286" s="135">
        <f t="shared" si="1476"/>
        <v>0</v>
      </c>
      <c r="Y3286" s="135">
        <f t="shared" si="1477"/>
        <v>0</v>
      </c>
      <c r="Z3286" s="148" t="str">
        <f t="shared" si="1486"/>
        <v>A+J=</v>
      </c>
      <c r="AA3286" s="140">
        <f t="shared" si="1487"/>
        <v>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4"/>
      <c r="DX3286" s="1"/>
      <c r="DY3286" s="1"/>
      <c r="DZ3286" s="1"/>
      <c r="EA3286" s="1"/>
      <c r="EB3286" s="1"/>
      <c r="EC3286" s="1"/>
    </row>
    <row r="3287" spans="1:133" ht="15" x14ac:dyDescent="0.2">
      <c r="A3287" s="134">
        <f t="shared" si="1479"/>
        <v>47340</v>
      </c>
      <c r="B3287" s="135">
        <f t="shared" si="1465"/>
        <v>0</v>
      </c>
      <c r="C3287" s="220">
        <f t="shared" si="1478"/>
        <v>3.5522891295158843E-9</v>
      </c>
      <c r="D3287" s="136">
        <f t="shared" si="1466"/>
        <v>6997.15</v>
      </c>
      <c r="E3287" s="137">
        <f t="shared" si="1462"/>
        <v>7036.33</v>
      </c>
      <c r="F3287" s="138">
        <f t="shared" si="1463"/>
        <v>47289</v>
      </c>
      <c r="G3287" s="139">
        <f t="shared" si="1467"/>
        <v>5.5994226220676957E-3</v>
      </c>
      <c r="H3287" s="140">
        <f t="shared" si="1484"/>
        <v>47350</v>
      </c>
      <c r="I3287" s="140">
        <f t="shared" si="1468"/>
        <v>47350</v>
      </c>
      <c r="J3287" s="141">
        <f t="shared" si="1480"/>
        <v>21</v>
      </c>
      <c r="K3287" s="141">
        <f t="shared" si="1464"/>
        <v>15</v>
      </c>
      <c r="L3287" s="8">
        <f t="shared" si="1481"/>
        <v>1.00399639</v>
      </c>
      <c r="M3287" s="142">
        <f t="shared" si="1469"/>
        <v>1.00559942</v>
      </c>
      <c r="N3287" s="142">
        <f t="shared" si="1470"/>
        <v>1.8165696889113401</v>
      </c>
      <c r="O3287" s="135">
        <f t="shared" si="1471"/>
        <v>1.8238293999999999</v>
      </c>
      <c r="P3287" s="135">
        <f t="shared" si="1472"/>
        <v>0</v>
      </c>
      <c r="Q3287" s="190">
        <f t="shared" si="1485"/>
        <v>0</v>
      </c>
      <c r="R3287" s="191">
        <f t="shared" si="1482"/>
        <v>0</v>
      </c>
      <c r="S3287" s="135">
        <f t="shared" si="1473"/>
        <v>0</v>
      </c>
      <c r="T3287" s="145">
        <f t="shared" si="1483"/>
        <v>7.8600000000000003E-2</v>
      </c>
      <c r="U3287" s="143">
        <f t="shared" si="1474"/>
        <v>37</v>
      </c>
      <c r="V3287" s="143">
        <v>252</v>
      </c>
      <c r="W3287" s="142">
        <f t="shared" si="1475"/>
        <v>1.011171321</v>
      </c>
      <c r="X3287" s="135">
        <f t="shared" si="1476"/>
        <v>0</v>
      </c>
      <c r="Y3287" s="135">
        <f t="shared" si="1477"/>
        <v>0</v>
      </c>
      <c r="Z3287" s="148" t="str">
        <f t="shared" si="1486"/>
        <v>A+J=</v>
      </c>
      <c r="AA3287" s="140">
        <f t="shared" si="1487"/>
        <v>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4"/>
      <c r="DX3287" s="1"/>
      <c r="DY3287" s="1"/>
      <c r="DZ3287" s="1"/>
      <c r="EA3287" s="1"/>
      <c r="EB3287" s="1"/>
      <c r="EC3287" s="1"/>
    </row>
    <row r="3288" spans="1:133" ht="15" x14ac:dyDescent="0.2">
      <c r="A3288" s="134">
        <f t="shared" si="1479"/>
        <v>47341</v>
      </c>
      <c r="B3288" s="135">
        <f t="shared" si="1465"/>
        <v>0</v>
      </c>
      <c r="C3288" s="220">
        <f t="shared" si="1478"/>
        <v>3.5522891295158843E-9</v>
      </c>
      <c r="D3288" s="136">
        <f t="shared" si="1466"/>
        <v>6997.15</v>
      </c>
      <c r="E3288" s="137">
        <f t="shared" si="1462"/>
        <v>7036.33</v>
      </c>
      <c r="F3288" s="138">
        <f t="shared" si="1463"/>
        <v>47289</v>
      </c>
      <c r="G3288" s="139">
        <f t="shared" si="1467"/>
        <v>5.5994226220676957E-3</v>
      </c>
      <c r="H3288" s="140">
        <f t="shared" si="1484"/>
        <v>47350</v>
      </c>
      <c r="I3288" s="140">
        <f t="shared" si="1468"/>
        <v>47350</v>
      </c>
      <c r="J3288" s="141">
        <f t="shared" si="1480"/>
        <v>21</v>
      </c>
      <c r="K3288" s="141">
        <f t="shared" si="1464"/>
        <v>16</v>
      </c>
      <c r="L3288" s="8">
        <f t="shared" si="1481"/>
        <v>1.00426338</v>
      </c>
      <c r="M3288" s="142">
        <f t="shared" si="1469"/>
        <v>1.00559942</v>
      </c>
      <c r="N3288" s="142">
        <f t="shared" si="1470"/>
        <v>1.8165696889113401</v>
      </c>
      <c r="O3288" s="135">
        <f t="shared" si="1471"/>
        <v>1.8243144099999999</v>
      </c>
      <c r="P3288" s="135">
        <f t="shared" si="1472"/>
        <v>0</v>
      </c>
      <c r="Q3288" s="190">
        <f t="shared" si="1485"/>
        <v>0</v>
      </c>
      <c r="R3288" s="191">
        <f t="shared" si="1482"/>
        <v>0</v>
      </c>
      <c r="S3288" s="135">
        <f t="shared" si="1473"/>
        <v>0</v>
      </c>
      <c r="T3288" s="145">
        <f t="shared" si="1483"/>
        <v>7.8600000000000003E-2</v>
      </c>
      <c r="U3288" s="143">
        <f t="shared" si="1474"/>
        <v>38</v>
      </c>
      <c r="V3288" s="143">
        <v>252</v>
      </c>
      <c r="W3288" s="142">
        <f t="shared" si="1475"/>
        <v>1.011474974</v>
      </c>
      <c r="X3288" s="135">
        <f t="shared" si="1476"/>
        <v>0</v>
      </c>
      <c r="Y3288" s="135">
        <f t="shared" si="1477"/>
        <v>0</v>
      </c>
      <c r="Z3288" s="148" t="str">
        <f t="shared" si="1486"/>
        <v>A+J=</v>
      </c>
      <c r="AA3288" s="140">
        <f t="shared" si="1487"/>
        <v>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4"/>
      <c r="DX3288" s="1"/>
      <c r="DY3288" s="1"/>
      <c r="DZ3288" s="1"/>
      <c r="EA3288" s="1"/>
      <c r="EB3288" s="1"/>
      <c r="EC3288" s="1"/>
    </row>
    <row r="3289" spans="1:133" ht="15" x14ac:dyDescent="0.2">
      <c r="A3289" s="134">
        <f t="shared" si="1479"/>
        <v>47342</v>
      </c>
      <c r="B3289" s="135">
        <f t="shared" si="1465"/>
        <v>0</v>
      </c>
      <c r="C3289" s="220">
        <f t="shared" si="1478"/>
        <v>3.5522891295158843E-9</v>
      </c>
      <c r="D3289" s="136">
        <f t="shared" si="1466"/>
        <v>6997.15</v>
      </c>
      <c r="E3289" s="137">
        <f t="shared" si="1462"/>
        <v>7036.33</v>
      </c>
      <c r="F3289" s="138">
        <f t="shared" si="1463"/>
        <v>47289</v>
      </c>
      <c r="G3289" s="139">
        <f t="shared" si="1467"/>
        <v>5.5994226220676957E-3</v>
      </c>
      <c r="H3289" s="140">
        <f t="shared" si="1484"/>
        <v>47350</v>
      </c>
      <c r="I3289" s="140">
        <f t="shared" si="1468"/>
        <v>47350</v>
      </c>
      <c r="J3289" s="141">
        <f t="shared" si="1480"/>
        <v>21</v>
      </c>
      <c r="K3289" s="141">
        <f t="shared" si="1464"/>
        <v>16</v>
      </c>
      <c r="L3289" s="8">
        <f t="shared" si="1481"/>
        <v>1.00426338</v>
      </c>
      <c r="M3289" s="142">
        <f t="shared" si="1469"/>
        <v>1.00559942</v>
      </c>
      <c r="N3289" s="142">
        <f t="shared" si="1470"/>
        <v>1.8165696889113401</v>
      </c>
      <c r="O3289" s="135">
        <f t="shared" si="1471"/>
        <v>1.8243144099999999</v>
      </c>
      <c r="P3289" s="135">
        <f t="shared" si="1472"/>
        <v>0</v>
      </c>
      <c r="Q3289" s="190">
        <f t="shared" si="1485"/>
        <v>0</v>
      </c>
      <c r="R3289" s="191">
        <f t="shared" si="1482"/>
        <v>0</v>
      </c>
      <c r="S3289" s="135">
        <f t="shared" si="1473"/>
        <v>0</v>
      </c>
      <c r="T3289" s="145">
        <f t="shared" si="1483"/>
        <v>7.8600000000000003E-2</v>
      </c>
      <c r="U3289" s="143">
        <f t="shared" si="1474"/>
        <v>38</v>
      </c>
      <c r="V3289" s="143">
        <v>252</v>
      </c>
      <c r="W3289" s="142">
        <f t="shared" si="1475"/>
        <v>1.011474974</v>
      </c>
      <c r="X3289" s="135">
        <f t="shared" si="1476"/>
        <v>0</v>
      </c>
      <c r="Y3289" s="135">
        <f t="shared" si="1477"/>
        <v>0</v>
      </c>
      <c r="Z3289" s="148" t="str">
        <f t="shared" si="1486"/>
        <v>A+J=</v>
      </c>
      <c r="AA3289" s="140">
        <f t="shared" si="1487"/>
        <v>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4"/>
      <c r="DX3289" s="1"/>
      <c r="DY3289" s="1"/>
      <c r="DZ3289" s="1"/>
      <c r="EA3289" s="1"/>
      <c r="EB3289" s="1"/>
      <c r="EC3289" s="1"/>
    </row>
    <row r="3290" spans="1:133" ht="15" x14ac:dyDescent="0.2">
      <c r="A3290" s="134">
        <f t="shared" si="1479"/>
        <v>47343</v>
      </c>
      <c r="B3290" s="135">
        <f t="shared" si="1465"/>
        <v>0</v>
      </c>
      <c r="C3290" s="220">
        <f t="shared" si="1478"/>
        <v>3.5522891295158843E-9</v>
      </c>
      <c r="D3290" s="136">
        <f t="shared" si="1466"/>
        <v>6997.15</v>
      </c>
      <c r="E3290" s="137">
        <f t="shared" si="1462"/>
        <v>7036.33</v>
      </c>
      <c r="F3290" s="138">
        <f t="shared" si="1463"/>
        <v>47289</v>
      </c>
      <c r="G3290" s="139">
        <f t="shared" si="1467"/>
        <v>5.5994226220676957E-3</v>
      </c>
      <c r="H3290" s="140">
        <f t="shared" si="1484"/>
        <v>47350</v>
      </c>
      <c r="I3290" s="140">
        <f t="shared" si="1468"/>
        <v>47350</v>
      </c>
      <c r="J3290" s="141">
        <f t="shared" si="1480"/>
        <v>21</v>
      </c>
      <c r="K3290" s="141">
        <f t="shared" si="1464"/>
        <v>16</v>
      </c>
      <c r="L3290" s="8">
        <f t="shared" si="1481"/>
        <v>1.00426338</v>
      </c>
      <c r="M3290" s="142">
        <f t="shared" si="1469"/>
        <v>1.00559942</v>
      </c>
      <c r="N3290" s="142">
        <f t="shared" si="1470"/>
        <v>1.8165696889113401</v>
      </c>
      <c r="O3290" s="135">
        <f t="shared" si="1471"/>
        <v>1.8243144099999999</v>
      </c>
      <c r="P3290" s="135">
        <f t="shared" si="1472"/>
        <v>0</v>
      </c>
      <c r="Q3290" s="190">
        <f t="shared" si="1485"/>
        <v>0</v>
      </c>
      <c r="R3290" s="191">
        <f t="shared" si="1482"/>
        <v>0</v>
      </c>
      <c r="S3290" s="135">
        <f t="shared" si="1473"/>
        <v>0</v>
      </c>
      <c r="T3290" s="145">
        <f t="shared" si="1483"/>
        <v>7.8600000000000003E-2</v>
      </c>
      <c r="U3290" s="143">
        <f t="shared" si="1474"/>
        <v>38</v>
      </c>
      <c r="V3290" s="143">
        <v>252</v>
      </c>
      <c r="W3290" s="142">
        <f t="shared" si="1475"/>
        <v>1.011474974</v>
      </c>
      <c r="X3290" s="135">
        <f t="shared" si="1476"/>
        <v>0</v>
      </c>
      <c r="Y3290" s="135">
        <f t="shared" si="1477"/>
        <v>0</v>
      </c>
      <c r="Z3290" s="148" t="str">
        <f t="shared" si="1486"/>
        <v>A+J=</v>
      </c>
      <c r="AA3290" s="140">
        <f t="shared" si="1487"/>
        <v>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4"/>
      <c r="DX3290" s="1"/>
      <c r="DY3290" s="1"/>
      <c r="DZ3290" s="1"/>
      <c r="EA3290" s="1"/>
      <c r="EB3290" s="1"/>
      <c r="EC3290" s="1"/>
    </row>
    <row r="3291" spans="1:133" ht="15" x14ac:dyDescent="0.2">
      <c r="A3291" s="134">
        <f t="shared" si="1479"/>
        <v>47344</v>
      </c>
      <c r="B3291" s="135">
        <f t="shared" si="1465"/>
        <v>0</v>
      </c>
      <c r="C3291" s="220">
        <f t="shared" si="1478"/>
        <v>3.5522891295158843E-9</v>
      </c>
      <c r="D3291" s="136">
        <f t="shared" si="1466"/>
        <v>6997.15</v>
      </c>
      <c r="E3291" s="137">
        <f t="shared" si="1462"/>
        <v>7036.33</v>
      </c>
      <c r="F3291" s="138">
        <f t="shared" si="1463"/>
        <v>47289</v>
      </c>
      <c r="G3291" s="139">
        <f t="shared" si="1467"/>
        <v>5.5994226220676957E-3</v>
      </c>
      <c r="H3291" s="140">
        <f t="shared" si="1484"/>
        <v>47350</v>
      </c>
      <c r="I3291" s="140">
        <f t="shared" si="1468"/>
        <v>47350</v>
      </c>
      <c r="J3291" s="141">
        <f t="shared" si="1480"/>
        <v>21</v>
      </c>
      <c r="K3291" s="141">
        <f t="shared" si="1464"/>
        <v>17</v>
      </c>
      <c r="L3291" s="8">
        <f t="shared" si="1481"/>
        <v>1.0045304500000001</v>
      </c>
      <c r="M3291" s="142">
        <f t="shared" si="1469"/>
        <v>1.00559942</v>
      </c>
      <c r="N3291" s="142">
        <f t="shared" si="1470"/>
        <v>1.8165696889113401</v>
      </c>
      <c r="O3291" s="135">
        <f t="shared" si="1471"/>
        <v>1.82479956</v>
      </c>
      <c r="P3291" s="135">
        <f t="shared" si="1472"/>
        <v>0</v>
      </c>
      <c r="Q3291" s="190">
        <f t="shared" si="1485"/>
        <v>0</v>
      </c>
      <c r="R3291" s="191">
        <f t="shared" si="1482"/>
        <v>0</v>
      </c>
      <c r="S3291" s="135">
        <f t="shared" si="1473"/>
        <v>0</v>
      </c>
      <c r="T3291" s="145">
        <f t="shared" si="1483"/>
        <v>7.8600000000000003E-2</v>
      </c>
      <c r="U3291" s="143">
        <f t="shared" si="1474"/>
        <v>39</v>
      </c>
      <c r="V3291" s="143">
        <v>252</v>
      </c>
      <c r="W3291" s="142">
        <f t="shared" si="1475"/>
        <v>1.011778719</v>
      </c>
      <c r="X3291" s="135">
        <f t="shared" si="1476"/>
        <v>0</v>
      </c>
      <c r="Y3291" s="135">
        <f t="shared" si="1477"/>
        <v>0</v>
      </c>
      <c r="Z3291" s="148" t="str">
        <f t="shared" si="1486"/>
        <v>A+J=</v>
      </c>
      <c r="AA3291" s="140">
        <f t="shared" si="1487"/>
        <v>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4"/>
      <c r="DX3291" s="1"/>
      <c r="DY3291" s="1"/>
      <c r="DZ3291" s="1"/>
      <c r="EA3291" s="1"/>
      <c r="EB3291" s="1"/>
      <c r="EC3291" s="1"/>
    </row>
    <row r="3292" spans="1:133" ht="15" x14ac:dyDescent="0.2">
      <c r="A3292" s="134">
        <f t="shared" si="1479"/>
        <v>47345</v>
      </c>
      <c r="B3292" s="135">
        <f t="shared" si="1465"/>
        <v>0</v>
      </c>
      <c r="C3292" s="220">
        <f t="shared" si="1478"/>
        <v>3.5522891295158843E-9</v>
      </c>
      <c r="D3292" s="136">
        <f t="shared" si="1466"/>
        <v>6997.15</v>
      </c>
      <c r="E3292" s="137">
        <f t="shared" si="1462"/>
        <v>7036.33</v>
      </c>
      <c r="F3292" s="138">
        <f t="shared" si="1463"/>
        <v>47289</v>
      </c>
      <c r="G3292" s="139">
        <f t="shared" si="1467"/>
        <v>5.5994226220676957E-3</v>
      </c>
      <c r="H3292" s="140">
        <f t="shared" si="1484"/>
        <v>47350</v>
      </c>
      <c r="I3292" s="140">
        <f t="shared" si="1468"/>
        <v>47350</v>
      </c>
      <c r="J3292" s="141">
        <f t="shared" si="1480"/>
        <v>21</v>
      </c>
      <c r="K3292" s="141">
        <f t="shared" si="1464"/>
        <v>18</v>
      </c>
      <c r="L3292" s="8">
        <f t="shared" si="1481"/>
        <v>1.00479758</v>
      </c>
      <c r="M3292" s="142">
        <f t="shared" si="1469"/>
        <v>1.00559942</v>
      </c>
      <c r="N3292" s="142">
        <f t="shared" si="1470"/>
        <v>1.8165696889113401</v>
      </c>
      <c r="O3292" s="135">
        <f t="shared" si="1471"/>
        <v>1.82528482</v>
      </c>
      <c r="P3292" s="135">
        <f t="shared" si="1472"/>
        <v>0</v>
      </c>
      <c r="Q3292" s="190">
        <f t="shared" si="1485"/>
        <v>0</v>
      </c>
      <c r="R3292" s="191">
        <f t="shared" si="1482"/>
        <v>0</v>
      </c>
      <c r="S3292" s="135">
        <f t="shared" si="1473"/>
        <v>0</v>
      </c>
      <c r="T3292" s="145">
        <f t="shared" si="1483"/>
        <v>7.8600000000000003E-2</v>
      </c>
      <c r="U3292" s="143">
        <f t="shared" si="1474"/>
        <v>40</v>
      </c>
      <c r="V3292" s="143">
        <v>252</v>
      </c>
      <c r="W3292" s="142">
        <f t="shared" si="1475"/>
        <v>1.0120825550000001</v>
      </c>
      <c r="X3292" s="135">
        <f t="shared" si="1476"/>
        <v>0</v>
      </c>
      <c r="Y3292" s="135">
        <f t="shared" si="1477"/>
        <v>0</v>
      </c>
      <c r="Z3292" s="148" t="str">
        <f t="shared" si="1486"/>
        <v>A+J=</v>
      </c>
      <c r="AA3292" s="140">
        <f t="shared" si="1487"/>
        <v>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4"/>
      <c r="DX3292" s="1"/>
      <c r="DY3292" s="1"/>
      <c r="DZ3292" s="1"/>
      <c r="EA3292" s="1"/>
      <c r="EB3292" s="1"/>
      <c r="EC3292" s="1"/>
    </row>
    <row r="3293" spans="1:133" ht="15" x14ac:dyDescent="0.2">
      <c r="A3293" s="134">
        <f t="shared" si="1479"/>
        <v>47346</v>
      </c>
      <c r="B3293" s="135">
        <f t="shared" si="1465"/>
        <v>0</v>
      </c>
      <c r="C3293" s="220">
        <f t="shared" si="1478"/>
        <v>3.5522891295158843E-9</v>
      </c>
      <c r="D3293" s="136">
        <f t="shared" si="1466"/>
        <v>6997.15</v>
      </c>
      <c r="E3293" s="137">
        <f t="shared" si="1462"/>
        <v>7036.33</v>
      </c>
      <c r="F3293" s="138">
        <f t="shared" si="1463"/>
        <v>47289</v>
      </c>
      <c r="G3293" s="139">
        <f t="shared" si="1467"/>
        <v>5.5994226220676957E-3</v>
      </c>
      <c r="H3293" s="140">
        <f t="shared" si="1484"/>
        <v>47350</v>
      </c>
      <c r="I3293" s="140">
        <f t="shared" si="1468"/>
        <v>47350</v>
      </c>
      <c r="J3293" s="141">
        <f t="shared" si="1480"/>
        <v>21</v>
      </c>
      <c r="K3293" s="141">
        <f t="shared" si="1464"/>
        <v>19</v>
      </c>
      <c r="L3293" s="8">
        <f t="shared" si="1481"/>
        <v>1.00506479</v>
      </c>
      <c r="M3293" s="142">
        <f t="shared" si="1469"/>
        <v>1.00559942</v>
      </c>
      <c r="N3293" s="142">
        <f t="shared" si="1470"/>
        <v>1.8165696889113401</v>
      </c>
      <c r="O3293" s="135">
        <f t="shared" si="1471"/>
        <v>1.82577023</v>
      </c>
      <c r="P3293" s="135">
        <f t="shared" si="1472"/>
        <v>0</v>
      </c>
      <c r="Q3293" s="190">
        <f t="shared" si="1485"/>
        <v>0</v>
      </c>
      <c r="R3293" s="191">
        <f t="shared" si="1482"/>
        <v>0</v>
      </c>
      <c r="S3293" s="135">
        <f t="shared" si="1473"/>
        <v>0</v>
      </c>
      <c r="T3293" s="145">
        <f t="shared" si="1483"/>
        <v>7.8600000000000003E-2</v>
      </c>
      <c r="U3293" s="143">
        <f t="shared" si="1474"/>
        <v>41</v>
      </c>
      <c r="V3293" s="143">
        <v>252</v>
      </c>
      <c r="W3293" s="142">
        <f t="shared" si="1475"/>
        <v>1.0123864819999999</v>
      </c>
      <c r="X3293" s="135">
        <f t="shared" si="1476"/>
        <v>0</v>
      </c>
      <c r="Y3293" s="135">
        <f t="shared" si="1477"/>
        <v>0</v>
      </c>
      <c r="Z3293" s="148" t="str">
        <f t="shared" si="1486"/>
        <v>A+J=</v>
      </c>
      <c r="AA3293" s="140">
        <f t="shared" si="1487"/>
        <v>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4"/>
      <c r="DX3293" s="1"/>
      <c r="DY3293" s="1"/>
      <c r="DZ3293" s="1"/>
      <c r="EA3293" s="1"/>
      <c r="EB3293" s="1"/>
      <c r="EC3293" s="1"/>
    </row>
    <row r="3294" spans="1:133" ht="15" x14ac:dyDescent="0.2">
      <c r="A3294" s="134">
        <f t="shared" si="1479"/>
        <v>47347</v>
      </c>
      <c r="B3294" s="135">
        <f t="shared" si="1465"/>
        <v>0</v>
      </c>
      <c r="C3294" s="220">
        <f t="shared" si="1478"/>
        <v>3.5522891295158843E-9</v>
      </c>
      <c r="D3294" s="136">
        <f t="shared" si="1466"/>
        <v>6997.15</v>
      </c>
      <c r="E3294" s="137">
        <f t="shared" si="1462"/>
        <v>7036.33</v>
      </c>
      <c r="F3294" s="138">
        <f t="shared" si="1463"/>
        <v>47289</v>
      </c>
      <c r="G3294" s="139">
        <f t="shared" si="1467"/>
        <v>5.5994226220676957E-3</v>
      </c>
      <c r="H3294" s="140">
        <f t="shared" si="1484"/>
        <v>47350</v>
      </c>
      <c r="I3294" s="140">
        <f t="shared" si="1468"/>
        <v>47350</v>
      </c>
      <c r="J3294" s="141">
        <f t="shared" si="1480"/>
        <v>21</v>
      </c>
      <c r="K3294" s="141">
        <f t="shared" si="1464"/>
        <v>20</v>
      </c>
      <c r="L3294" s="8">
        <f t="shared" si="1481"/>
        <v>1.0053320699999999</v>
      </c>
      <c r="M3294" s="142">
        <f t="shared" si="1469"/>
        <v>1.00559942</v>
      </c>
      <c r="N3294" s="142">
        <f t="shared" si="1470"/>
        <v>1.8165696889113401</v>
      </c>
      <c r="O3294" s="135">
        <f t="shared" si="1471"/>
        <v>1.82625576</v>
      </c>
      <c r="P3294" s="135">
        <f t="shared" si="1472"/>
        <v>0</v>
      </c>
      <c r="Q3294" s="190">
        <f t="shared" si="1485"/>
        <v>0</v>
      </c>
      <c r="R3294" s="191">
        <f t="shared" si="1482"/>
        <v>0</v>
      </c>
      <c r="S3294" s="135">
        <f t="shared" si="1473"/>
        <v>0</v>
      </c>
      <c r="T3294" s="145">
        <f t="shared" si="1483"/>
        <v>7.8600000000000003E-2</v>
      </c>
      <c r="U3294" s="143">
        <f t="shared" si="1474"/>
        <v>42</v>
      </c>
      <c r="V3294" s="143">
        <v>252</v>
      </c>
      <c r="W3294" s="142">
        <f t="shared" si="1475"/>
        <v>1.0126904999999999</v>
      </c>
      <c r="X3294" s="135">
        <f t="shared" si="1476"/>
        <v>0</v>
      </c>
      <c r="Y3294" s="135">
        <f t="shared" si="1477"/>
        <v>0</v>
      </c>
      <c r="Z3294" s="148" t="str">
        <f t="shared" si="1486"/>
        <v>A+J=</v>
      </c>
      <c r="AA3294" s="140">
        <f t="shared" si="1487"/>
        <v>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4"/>
      <c r="DX3294" s="1"/>
      <c r="DY3294" s="1"/>
      <c r="DZ3294" s="1"/>
      <c r="EA3294" s="1"/>
      <c r="EB3294" s="1"/>
      <c r="EC3294" s="1"/>
    </row>
    <row r="3295" spans="1:133" ht="15" x14ac:dyDescent="0.2">
      <c r="A3295" s="134">
        <f t="shared" si="1479"/>
        <v>47348</v>
      </c>
      <c r="B3295" s="135">
        <f t="shared" si="1465"/>
        <v>0</v>
      </c>
      <c r="C3295" s="220">
        <f t="shared" si="1478"/>
        <v>3.5522891295158843E-9</v>
      </c>
      <c r="D3295" s="136">
        <f t="shared" si="1466"/>
        <v>6997.15</v>
      </c>
      <c r="E3295" s="137">
        <f t="shared" si="1462"/>
        <v>7036.33</v>
      </c>
      <c r="F3295" s="138">
        <f t="shared" si="1463"/>
        <v>47289</v>
      </c>
      <c r="G3295" s="139">
        <f t="shared" si="1467"/>
        <v>5.5994226220676957E-3</v>
      </c>
      <c r="H3295" s="140">
        <f t="shared" si="1484"/>
        <v>47350</v>
      </c>
      <c r="I3295" s="140">
        <f t="shared" si="1468"/>
        <v>47350</v>
      </c>
      <c r="J3295" s="141">
        <f t="shared" si="1480"/>
        <v>21</v>
      </c>
      <c r="K3295" s="141">
        <f t="shared" si="1464"/>
        <v>21</v>
      </c>
      <c r="L3295" s="8">
        <f t="shared" si="1481"/>
        <v>1.00559942</v>
      </c>
      <c r="M3295" s="142">
        <f t="shared" si="1469"/>
        <v>1.00559942</v>
      </c>
      <c r="N3295" s="142">
        <f t="shared" si="1470"/>
        <v>1.8165696889113401</v>
      </c>
      <c r="O3295" s="135">
        <f t="shared" si="1471"/>
        <v>1.8267414200000001</v>
      </c>
      <c r="P3295" s="135">
        <f t="shared" si="1472"/>
        <v>0</v>
      </c>
      <c r="Q3295" s="190">
        <f t="shared" si="1485"/>
        <v>0</v>
      </c>
      <c r="R3295" s="191">
        <f t="shared" si="1482"/>
        <v>0</v>
      </c>
      <c r="S3295" s="135">
        <f t="shared" si="1473"/>
        <v>0</v>
      </c>
      <c r="T3295" s="145">
        <f t="shared" si="1483"/>
        <v>7.8600000000000003E-2</v>
      </c>
      <c r="U3295" s="143">
        <f t="shared" si="1474"/>
        <v>43</v>
      </c>
      <c r="V3295" s="143">
        <v>252</v>
      </c>
      <c r="W3295" s="142">
        <f t="shared" si="1475"/>
        <v>1.01299461</v>
      </c>
      <c r="X3295" s="135">
        <f t="shared" si="1476"/>
        <v>0</v>
      </c>
      <c r="Y3295" s="135">
        <f t="shared" si="1477"/>
        <v>0</v>
      </c>
      <c r="Z3295" s="148" t="str">
        <f t="shared" si="1486"/>
        <v>A+J=</v>
      </c>
      <c r="AA3295" s="140">
        <f t="shared" si="1487"/>
        <v>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4"/>
      <c r="DX3295" s="1"/>
      <c r="DY3295" s="1"/>
      <c r="DZ3295" s="1"/>
      <c r="EA3295" s="1"/>
      <c r="EB3295" s="1"/>
      <c r="EC3295" s="1"/>
    </row>
    <row r="3296" spans="1:133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90"/>
      <c r="R3296" s="191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4"/>
      <c r="DX3296" s="1"/>
      <c r="DY3296" s="1"/>
      <c r="DZ3296" s="1"/>
      <c r="EA3296" s="1"/>
      <c r="EB3296" s="1"/>
      <c r="EC3296" s="1"/>
    </row>
    <row r="3297" spans="1:133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90"/>
      <c r="R3297" s="191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4"/>
      <c r="DX3297" s="1"/>
      <c r="DY3297" s="1"/>
      <c r="DZ3297" s="1"/>
      <c r="EA3297" s="1"/>
      <c r="EB3297" s="1"/>
      <c r="EC3297" s="1"/>
    </row>
    <row r="3298" spans="1:133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90"/>
      <c r="R3298" s="191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4"/>
      <c r="DX3298" s="1"/>
      <c r="DY3298" s="1"/>
      <c r="DZ3298" s="1"/>
      <c r="EA3298" s="1"/>
      <c r="EB3298" s="1"/>
      <c r="EC3298" s="1"/>
    </row>
    <row r="3299" spans="1:133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90"/>
      <c r="R3299" s="191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4"/>
      <c r="DX3299" s="1"/>
      <c r="DY3299" s="1"/>
      <c r="DZ3299" s="1"/>
      <c r="EA3299" s="1"/>
      <c r="EB3299" s="1"/>
      <c r="EC3299" s="1"/>
    </row>
    <row r="3300" spans="1:133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90"/>
      <c r="R3300" s="191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4"/>
      <c r="DX3300" s="1"/>
      <c r="DY3300" s="1"/>
      <c r="DZ3300" s="1"/>
      <c r="EA3300" s="1"/>
      <c r="EB3300" s="1"/>
      <c r="EC3300" s="1"/>
    </row>
    <row r="3301" spans="1:133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90"/>
      <c r="R3301" s="191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4"/>
      <c r="DX3301" s="1"/>
      <c r="DY3301" s="1"/>
      <c r="DZ3301" s="1"/>
      <c r="EA3301" s="1"/>
      <c r="EB3301" s="1"/>
      <c r="EC3301" s="1"/>
    </row>
    <row r="3302" spans="1:133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90"/>
      <c r="R3302" s="191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4"/>
      <c r="DX3302" s="1"/>
      <c r="DY3302" s="1"/>
      <c r="DZ3302" s="1"/>
      <c r="EA3302" s="1"/>
      <c r="EB3302" s="1"/>
      <c r="EC3302" s="1"/>
    </row>
    <row r="3303" spans="1:133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90"/>
      <c r="R3303" s="191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4"/>
      <c r="DX3303" s="1"/>
      <c r="DY3303" s="1"/>
      <c r="DZ3303" s="1"/>
      <c r="EA3303" s="1"/>
      <c r="EB3303" s="1"/>
      <c r="EC3303" s="1"/>
    </row>
    <row r="3304" spans="1:133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90"/>
      <c r="R3304" s="191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4"/>
      <c r="DX3304" s="1"/>
      <c r="DY3304" s="1"/>
      <c r="DZ3304" s="1"/>
      <c r="EA3304" s="1"/>
      <c r="EB3304" s="1"/>
      <c r="EC3304" s="1"/>
    </row>
    <row r="3305" spans="1:133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90"/>
      <c r="R3305" s="191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4"/>
      <c r="DX3305" s="1"/>
      <c r="DY3305" s="1"/>
      <c r="DZ3305" s="1"/>
      <c r="EA3305" s="1"/>
      <c r="EB3305" s="1"/>
      <c r="EC3305" s="1"/>
    </row>
    <row r="3306" spans="1:133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90"/>
      <c r="R3306" s="191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4"/>
      <c r="DX3306" s="1"/>
      <c r="DY3306" s="1"/>
      <c r="DZ3306" s="1"/>
      <c r="EA3306" s="1"/>
      <c r="EB3306" s="1"/>
      <c r="EC3306" s="1"/>
    </row>
    <row r="3307" spans="1:133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90"/>
      <c r="R3307" s="191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4"/>
      <c r="DX3307" s="1"/>
      <c r="DY3307" s="1"/>
      <c r="DZ3307" s="1"/>
      <c r="EA3307" s="1"/>
      <c r="EB3307" s="1"/>
      <c r="EC3307" s="1"/>
    </row>
    <row r="3308" spans="1:133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90"/>
      <c r="R3308" s="191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4"/>
      <c r="DX3308" s="1"/>
      <c r="DY3308" s="1"/>
      <c r="DZ3308" s="1"/>
      <c r="EA3308" s="1"/>
      <c r="EB3308" s="1"/>
      <c r="EC3308" s="1"/>
    </row>
    <row r="3309" spans="1:133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90"/>
      <c r="R3309" s="191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4"/>
      <c r="DX3309" s="1"/>
      <c r="DY3309" s="1"/>
      <c r="DZ3309" s="1"/>
      <c r="EA3309" s="1"/>
      <c r="EB3309" s="1"/>
      <c r="EC3309" s="1"/>
    </row>
    <row r="3310" spans="1:133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90"/>
      <c r="R3310" s="191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4"/>
      <c r="DX3310" s="1"/>
      <c r="DY3310" s="1"/>
      <c r="DZ3310" s="1"/>
      <c r="EA3310" s="1"/>
      <c r="EB3310" s="1"/>
      <c r="EC3310" s="1"/>
    </row>
    <row r="3311" spans="1:133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90"/>
      <c r="R3311" s="191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4"/>
      <c r="DX3311" s="1"/>
      <c r="DY3311" s="1"/>
      <c r="DZ3311" s="1"/>
      <c r="EA3311" s="1"/>
      <c r="EB3311" s="1"/>
      <c r="EC3311" s="1"/>
    </row>
    <row r="3312" spans="1:133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90"/>
      <c r="R3312" s="191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4"/>
      <c r="DX3312" s="1"/>
      <c r="DY3312" s="1"/>
      <c r="DZ3312" s="1"/>
      <c r="EA3312" s="1"/>
      <c r="EB3312" s="1"/>
      <c r="EC3312" s="1"/>
    </row>
    <row r="3313" spans="1:133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90"/>
      <c r="R3313" s="191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4"/>
      <c r="DX3313" s="1"/>
      <c r="DY3313" s="1"/>
      <c r="DZ3313" s="1"/>
      <c r="EA3313" s="1"/>
      <c r="EB3313" s="1"/>
      <c r="EC3313" s="1"/>
    </row>
    <row r="3314" spans="1:133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90"/>
      <c r="R3314" s="191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4"/>
      <c r="DX3314" s="1"/>
      <c r="DY3314" s="1"/>
      <c r="DZ3314" s="1"/>
      <c r="EA3314" s="1"/>
      <c r="EB3314" s="1"/>
      <c r="EC3314" s="1"/>
    </row>
    <row r="3315" spans="1:133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90"/>
      <c r="R3315" s="191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4"/>
      <c r="DX3315" s="1"/>
      <c r="DY3315" s="1"/>
      <c r="DZ3315" s="1"/>
      <c r="EA3315" s="1"/>
      <c r="EB3315" s="1"/>
      <c r="EC3315" s="1"/>
    </row>
    <row r="3316" spans="1:133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90"/>
      <c r="R3316" s="191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4"/>
      <c r="DX3316" s="1"/>
      <c r="DY3316" s="1"/>
      <c r="DZ3316" s="1"/>
      <c r="EA3316" s="1"/>
      <c r="EB3316" s="1"/>
      <c r="EC3316" s="1"/>
    </row>
    <row r="3317" spans="1:133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90"/>
      <c r="R3317" s="191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4"/>
      <c r="DX3317" s="1"/>
      <c r="DY3317" s="1"/>
      <c r="DZ3317" s="1"/>
      <c r="EA3317" s="1"/>
      <c r="EB3317" s="1"/>
      <c r="EC3317" s="1"/>
    </row>
    <row r="3318" spans="1:133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90"/>
      <c r="R3318" s="191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4"/>
      <c r="DX3318" s="1"/>
      <c r="DY3318" s="1"/>
      <c r="DZ3318" s="1"/>
      <c r="EA3318" s="1"/>
      <c r="EB3318" s="1"/>
      <c r="EC3318" s="1"/>
    </row>
    <row r="3319" spans="1:133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90"/>
      <c r="R3319" s="191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4"/>
      <c r="DX3319" s="1"/>
      <c r="DY3319" s="1"/>
      <c r="DZ3319" s="1"/>
      <c r="EA3319" s="1"/>
      <c r="EB3319" s="1"/>
      <c r="EC3319" s="1"/>
    </row>
    <row r="3320" spans="1:133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90"/>
      <c r="R3320" s="191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4"/>
      <c r="DX3320" s="1"/>
      <c r="DY3320" s="1"/>
      <c r="DZ3320" s="1"/>
      <c r="EA3320" s="1"/>
      <c r="EB3320" s="1"/>
      <c r="EC3320" s="1"/>
    </row>
    <row r="3321" spans="1:133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90"/>
      <c r="R3321" s="191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4"/>
      <c r="DX3321" s="1"/>
      <c r="DY3321" s="1"/>
      <c r="DZ3321" s="1"/>
      <c r="EA3321" s="1"/>
      <c r="EB3321" s="1"/>
      <c r="EC3321" s="1"/>
    </row>
    <row r="3322" spans="1:133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90"/>
      <c r="R3322" s="191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4"/>
      <c r="DX3322" s="1"/>
      <c r="DY3322" s="1"/>
      <c r="DZ3322" s="1"/>
      <c r="EA3322" s="1"/>
      <c r="EB3322" s="1"/>
      <c r="EC3322" s="1"/>
    </row>
    <row r="3323" spans="1:133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90"/>
      <c r="R3323" s="191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4"/>
      <c r="DX3323" s="1"/>
      <c r="DY3323" s="1"/>
      <c r="DZ3323" s="1"/>
      <c r="EA3323" s="1"/>
      <c r="EB3323" s="1"/>
      <c r="EC3323" s="1"/>
    </row>
    <row r="3324" spans="1:133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90"/>
      <c r="R3324" s="191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4"/>
      <c r="DX3324" s="1"/>
      <c r="DY3324" s="1"/>
      <c r="DZ3324" s="1"/>
      <c r="EA3324" s="1"/>
      <c r="EB3324" s="1"/>
      <c r="EC3324" s="1"/>
    </row>
    <row r="3325" spans="1:133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90"/>
      <c r="R3325" s="191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4"/>
      <c r="DX3325" s="1"/>
      <c r="DY3325" s="1"/>
      <c r="DZ3325" s="1"/>
      <c r="EA3325" s="1"/>
      <c r="EB3325" s="1"/>
      <c r="EC3325" s="1"/>
    </row>
    <row r="3326" spans="1:133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90"/>
      <c r="R3326" s="191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4"/>
      <c r="DX3326" s="1"/>
      <c r="DY3326" s="1"/>
      <c r="DZ3326" s="1"/>
      <c r="EA3326" s="1"/>
      <c r="EB3326" s="1"/>
      <c r="EC3326" s="1"/>
    </row>
    <row r="3327" spans="1:133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90"/>
      <c r="R3327" s="191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4"/>
      <c r="DX3327" s="1"/>
      <c r="DY3327" s="1"/>
      <c r="DZ3327" s="1"/>
      <c r="EA3327" s="1"/>
      <c r="EB3327" s="1"/>
      <c r="EC3327" s="1"/>
    </row>
    <row r="3328" spans="1:133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90"/>
      <c r="R3328" s="191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4"/>
      <c r="DX3328" s="1"/>
      <c r="DY3328" s="1"/>
      <c r="DZ3328" s="1"/>
      <c r="EA3328" s="1"/>
      <c r="EB3328" s="1"/>
      <c r="EC3328" s="1"/>
    </row>
    <row r="3329" spans="1:133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90"/>
      <c r="R3329" s="191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4"/>
      <c r="DX3329" s="1"/>
      <c r="DY3329" s="1"/>
      <c r="DZ3329" s="1"/>
      <c r="EA3329" s="1"/>
      <c r="EB3329" s="1"/>
      <c r="EC3329" s="1"/>
    </row>
    <row r="3330" spans="1:133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90"/>
      <c r="R3330" s="191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4"/>
      <c r="DX3330" s="1"/>
      <c r="DY3330" s="1"/>
      <c r="DZ3330" s="1"/>
      <c r="EA3330" s="1"/>
      <c r="EB3330" s="1"/>
      <c r="EC3330" s="1"/>
    </row>
    <row r="3331" spans="1:133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90"/>
      <c r="R3331" s="191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4"/>
      <c r="DX3331" s="1"/>
      <c r="DY3331" s="1"/>
      <c r="DZ3331" s="1"/>
      <c r="EA3331" s="1"/>
      <c r="EB3331" s="1"/>
      <c r="EC3331" s="1"/>
    </row>
    <row r="3332" spans="1:133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90"/>
      <c r="R3332" s="191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4"/>
      <c r="DX3332" s="1"/>
      <c r="DY3332" s="1"/>
      <c r="DZ3332" s="1"/>
      <c r="EA3332" s="1"/>
      <c r="EB3332" s="1"/>
      <c r="EC3332" s="1"/>
    </row>
    <row r="3333" spans="1:133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90"/>
      <c r="R3333" s="191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4"/>
      <c r="DX3333" s="1"/>
      <c r="DY3333" s="1"/>
      <c r="DZ3333" s="1"/>
      <c r="EA3333" s="1"/>
      <c r="EB3333" s="1"/>
      <c r="EC3333" s="1"/>
    </row>
    <row r="3334" spans="1:133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90"/>
      <c r="R3334" s="191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4"/>
      <c r="DX3334" s="1"/>
      <c r="DY3334" s="1"/>
      <c r="DZ3334" s="1"/>
      <c r="EA3334" s="1"/>
      <c r="EB3334" s="1"/>
      <c r="EC3334" s="1"/>
    </row>
    <row r="3335" spans="1:133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90"/>
      <c r="R3335" s="191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4"/>
      <c r="DX3335" s="1"/>
      <c r="DY3335" s="1"/>
      <c r="DZ3335" s="1"/>
      <c r="EA3335" s="1"/>
      <c r="EB3335" s="1"/>
      <c r="EC3335" s="1"/>
    </row>
    <row r="3336" spans="1:133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90"/>
      <c r="R3336" s="191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4"/>
      <c r="DX3336" s="1"/>
      <c r="DY3336" s="1"/>
      <c r="DZ3336" s="1"/>
      <c r="EA3336" s="1"/>
      <c r="EB3336" s="1"/>
      <c r="EC3336" s="1"/>
    </row>
    <row r="3337" spans="1:133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90"/>
      <c r="R3337" s="191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4"/>
      <c r="DX3337" s="1"/>
      <c r="DY3337" s="1"/>
      <c r="DZ3337" s="1"/>
      <c r="EA3337" s="1"/>
      <c r="EB3337" s="1"/>
      <c r="EC3337" s="1"/>
    </row>
    <row r="3338" spans="1:133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90"/>
      <c r="R3338" s="191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4"/>
      <c r="DX3338" s="1"/>
      <c r="DY3338" s="1"/>
      <c r="DZ3338" s="1"/>
      <c r="EA3338" s="1"/>
      <c r="EB3338" s="1"/>
      <c r="EC3338" s="1"/>
    </row>
    <row r="3339" spans="1:133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90"/>
      <c r="R3339" s="191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4"/>
      <c r="DX3339" s="1"/>
      <c r="DY3339" s="1"/>
      <c r="DZ3339" s="1"/>
      <c r="EA3339" s="1"/>
      <c r="EB3339" s="1"/>
      <c r="EC3339" s="1"/>
    </row>
    <row r="3340" spans="1:133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90"/>
      <c r="R3340" s="191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4"/>
      <c r="DX3340" s="1"/>
      <c r="DY3340" s="1"/>
      <c r="DZ3340" s="1"/>
      <c r="EA3340" s="1"/>
      <c r="EB3340" s="1"/>
      <c r="EC3340" s="1"/>
    </row>
    <row r="3341" spans="1:133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90"/>
      <c r="R3341" s="191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4"/>
      <c r="DX3341" s="1"/>
      <c r="DY3341" s="1"/>
      <c r="DZ3341" s="1"/>
      <c r="EA3341" s="1"/>
      <c r="EB3341" s="1"/>
      <c r="EC3341" s="1"/>
    </row>
    <row r="3342" spans="1:133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90"/>
      <c r="R3342" s="191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4"/>
      <c r="DX3342" s="1"/>
      <c r="DY3342" s="1"/>
      <c r="DZ3342" s="1"/>
      <c r="EA3342" s="1"/>
      <c r="EB3342" s="1"/>
      <c r="EC3342" s="1"/>
    </row>
    <row r="3343" spans="1:133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90"/>
      <c r="R3343" s="191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4"/>
      <c r="DX3343" s="1"/>
      <c r="DY3343" s="1"/>
      <c r="DZ3343" s="1"/>
      <c r="EA3343" s="1"/>
      <c r="EB3343" s="1"/>
      <c r="EC3343" s="1"/>
    </row>
    <row r="3344" spans="1:133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90"/>
      <c r="R3344" s="191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4"/>
      <c r="DX3344" s="1"/>
      <c r="DY3344" s="1"/>
      <c r="DZ3344" s="1"/>
      <c r="EA3344" s="1"/>
      <c r="EB3344" s="1"/>
      <c r="EC3344" s="1"/>
    </row>
    <row r="3345" spans="1:133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90"/>
      <c r="R3345" s="191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4"/>
      <c r="DX3345" s="1"/>
      <c r="DY3345" s="1"/>
      <c r="DZ3345" s="1"/>
      <c r="EA3345" s="1"/>
      <c r="EB3345" s="1"/>
      <c r="EC3345" s="1"/>
    </row>
    <row r="3346" spans="1:133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90"/>
      <c r="R3346" s="191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4"/>
      <c r="DX3346" s="1"/>
      <c r="DY3346" s="1"/>
      <c r="DZ3346" s="1"/>
      <c r="EA3346" s="1"/>
      <c r="EB3346" s="1"/>
      <c r="EC3346" s="1"/>
    </row>
    <row r="3347" spans="1:133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90"/>
      <c r="R3347" s="191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4"/>
      <c r="DX3347" s="1"/>
      <c r="DY3347" s="1"/>
      <c r="DZ3347" s="1"/>
      <c r="EA3347" s="1"/>
      <c r="EB3347" s="1"/>
      <c r="EC3347" s="1"/>
    </row>
    <row r="3348" spans="1:133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90"/>
      <c r="R3348" s="191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4"/>
      <c r="DX3348" s="1"/>
      <c r="DY3348" s="1"/>
      <c r="DZ3348" s="1"/>
      <c r="EA3348" s="1"/>
      <c r="EB3348" s="1"/>
      <c r="EC3348" s="1"/>
    </row>
    <row r="3349" spans="1:133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90"/>
      <c r="R3349" s="191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4"/>
      <c r="DX3349" s="1"/>
      <c r="DY3349" s="1"/>
      <c r="DZ3349" s="1"/>
      <c r="EA3349" s="1"/>
      <c r="EB3349" s="1"/>
      <c r="EC3349" s="1"/>
    </row>
    <row r="3350" spans="1:133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90"/>
      <c r="R3350" s="191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4"/>
      <c r="DX3350" s="1"/>
      <c r="DY3350" s="1"/>
      <c r="DZ3350" s="1"/>
      <c r="EA3350" s="1"/>
      <c r="EB3350" s="1"/>
      <c r="EC3350" s="1"/>
    </row>
    <row r="3351" spans="1:133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90"/>
      <c r="R3351" s="191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4"/>
      <c r="DX3351" s="1"/>
      <c r="DY3351" s="1"/>
      <c r="DZ3351" s="1"/>
      <c r="EA3351" s="1"/>
      <c r="EB3351" s="1"/>
      <c r="EC3351" s="1"/>
    </row>
    <row r="3352" spans="1:133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90"/>
      <c r="R3352" s="191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4"/>
      <c r="DX3352" s="1"/>
      <c r="DY3352" s="1"/>
      <c r="DZ3352" s="1"/>
      <c r="EA3352" s="1"/>
      <c r="EB3352" s="1"/>
      <c r="EC3352" s="1"/>
    </row>
    <row r="3353" spans="1:133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90"/>
      <c r="R3353" s="191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4"/>
      <c r="DX3353" s="1"/>
      <c r="DY3353" s="1"/>
      <c r="DZ3353" s="1"/>
      <c r="EA3353" s="1"/>
      <c r="EB3353" s="1"/>
      <c r="EC3353" s="1"/>
    </row>
    <row r="3354" spans="1:133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90"/>
      <c r="R3354" s="191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4"/>
      <c r="DX3354" s="1"/>
      <c r="DY3354" s="1"/>
      <c r="DZ3354" s="1"/>
      <c r="EA3354" s="1"/>
      <c r="EB3354" s="1"/>
      <c r="EC3354" s="1"/>
    </row>
    <row r="3355" spans="1:133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90"/>
      <c r="R3355" s="191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4"/>
      <c r="DX3355" s="1"/>
      <c r="DY3355" s="1"/>
      <c r="DZ3355" s="1"/>
      <c r="EA3355" s="1"/>
      <c r="EB3355" s="1"/>
      <c r="EC3355" s="1"/>
    </row>
    <row r="3356" spans="1:133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90"/>
      <c r="R3356" s="191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4"/>
      <c r="DX3356" s="1"/>
      <c r="DY3356" s="1"/>
      <c r="DZ3356" s="1"/>
      <c r="EA3356" s="1"/>
      <c r="EB3356" s="1"/>
      <c r="EC3356" s="1"/>
    </row>
    <row r="3357" spans="1:133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90"/>
      <c r="R3357" s="191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4"/>
      <c r="DX3357" s="1"/>
      <c r="DY3357" s="1"/>
      <c r="DZ3357" s="1"/>
      <c r="EA3357" s="1"/>
      <c r="EB3357" s="1"/>
      <c r="EC3357" s="1"/>
    </row>
    <row r="3358" spans="1:133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90"/>
      <c r="R3358" s="191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4"/>
      <c r="DX3358" s="1"/>
      <c r="DY3358" s="1"/>
      <c r="DZ3358" s="1"/>
      <c r="EA3358" s="1"/>
      <c r="EB3358" s="1"/>
      <c r="EC3358" s="1"/>
    </row>
    <row r="3359" spans="1:133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90"/>
      <c r="R3359" s="191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4"/>
      <c r="DX3359" s="1"/>
      <c r="DY3359" s="1"/>
      <c r="DZ3359" s="1"/>
      <c r="EA3359" s="1"/>
      <c r="EB3359" s="1"/>
      <c r="EC3359" s="1"/>
    </row>
    <row r="3360" spans="1:133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90"/>
      <c r="R3360" s="191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4"/>
      <c r="DX3360" s="1"/>
      <c r="DY3360" s="1"/>
      <c r="DZ3360" s="1"/>
      <c r="EA3360" s="1"/>
      <c r="EB3360" s="1"/>
      <c r="EC3360" s="1"/>
    </row>
    <row r="3361" spans="1:133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90"/>
      <c r="R3361" s="191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4"/>
      <c r="DX3361" s="1"/>
      <c r="DY3361" s="1"/>
      <c r="DZ3361" s="1"/>
      <c r="EA3361" s="1"/>
      <c r="EB3361" s="1"/>
      <c r="EC3361" s="1"/>
    </row>
    <row r="3362" spans="1:133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90"/>
      <c r="R3362" s="191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4"/>
      <c r="DX3362" s="1"/>
      <c r="DY3362" s="1"/>
      <c r="DZ3362" s="1"/>
      <c r="EA3362" s="1"/>
      <c r="EB3362" s="1"/>
      <c r="EC3362" s="1"/>
    </row>
    <row r="3363" spans="1:133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90"/>
      <c r="R3363" s="191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4"/>
      <c r="DX3363" s="1"/>
      <c r="DY3363" s="1"/>
      <c r="DZ3363" s="1"/>
      <c r="EA3363" s="1"/>
      <c r="EB3363" s="1"/>
      <c r="EC3363" s="1"/>
    </row>
    <row r="3364" spans="1:133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90"/>
      <c r="R3364" s="191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4"/>
      <c r="DX3364" s="1"/>
      <c r="DY3364" s="1"/>
      <c r="DZ3364" s="1"/>
      <c r="EA3364" s="1"/>
      <c r="EB3364" s="1"/>
      <c r="EC3364" s="1"/>
    </row>
    <row r="3365" spans="1:133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90"/>
      <c r="R3365" s="191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4"/>
      <c r="DX3365" s="1"/>
      <c r="DY3365" s="1"/>
      <c r="DZ3365" s="1"/>
      <c r="EA3365" s="1"/>
      <c r="EB3365" s="1"/>
      <c r="EC3365" s="1"/>
    </row>
    <row r="3366" spans="1:133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90"/>
      <c r="R3366" s="191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4"/>
      <c r="DX3366" s="1"/>
      <c r="DY3366" s="1"/>
      <c r="DZ3366" s="1"/>
      <c r="EA3366" s="1"/>
      <c r="EB3366" s="1"/>
      <c r="EC3366" s="1"/>
    </row>
    <row r="3367" spans="1:133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90"/>
      <c r="R3367" s="191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4"/>
      <c r="DX3367" s="1"/>
      <c r="DY3367" s="1"/>
      <c r="DZ3367" s="1"/>
      <c r="EA3367" s="1"/>
      <c r="EB3367" s="1"/>
      <c r="EC3367" s="1"/>
    </row>
    <row r="3368" spans="1:133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90"/>
      <c r="R3368" s="191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4"/>
      <c r="DX3368" s="1"/>
      <c r="DY3368" s="1"/>
      <c r="DZ3368" s="1"/>
      <c r="EA3368" s="1"/>
      <c r="EB3368" s="1"/>
      <c r="EC3368" s="1"/>
    </row>
    <row r="3369" spans="1:133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90"/>
      <c r="R3369" s="191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4"/>
      <c r="DX3369" s="1"/>
      <c r="DY3369" s="1"/>
      <c r="DZ3369" s="1"/>
      <c r="EA3369" s="1"/>
      <c r="EB3369" s="1"/>
      <c r="EC3369" s="1"/>
    </row>
    <row r="3370" spans="1:133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90"/>
      <c r="R3370" s="191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4"/>
      <c r="DX3370" s="1"/>
      <c r="DY3370" s="1"/>
      <c r="DZ3370" s="1"/>
      <c r="EA3370" s="1"/>
      <c r="EB3370" s="1"/>
      <c r="EC3370" s="1"/>
    </row>
    <row r="3371" spans="1:133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90"/>
      <c r="R3371" s="191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4"/>
      <c r="DX3371" s="1"/>
      <c r="DY3371" s="1"/>
      <c r="DZ3371" s="1"/>
      <c r="EA3371" s="1"/>
      <c r="EB3371" s="1"/>
      <c r="EC3371" s="1"/>
    </row>
    <row r="3372" spans="1:133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90"/>
      <c r="R3372" s="191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4"/>
      <c r="DX3372" s="1"/>
      <c r="DY3372" s="1"/>
      <c r="DZ3372" s="1"/>
      <c r="EA3372" s="1"/>
      <c r="EB3372" s="1"/>
      <c r="EC3372" s="1"/>
    </row>
    <row r="3373" spans="1:133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90"/>
      <c r="R3373" s="191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4"/>
      <c r="DX3373" s="1"/>
      <c r="DY3373" s="1"/>
      <c r="DZ3373" s="1"/>
      <c r="EA3373" s="1"/>
      <c r="EB3373" s="1"/>
      <c r="EC3373" s="1"/>
    </row>
    <row r="3374" spans="1:133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90"/>
      <c r="R3374" s="191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4"/>
      <c r="DX3374" s="1"/>
      <c r="DY3374" s="1"/>
      <c r="DZ3374" s="1"/>
      <c r="EA3374" s="1"/>
      <c r="EB3374" s="1"/>
      <c r="EC3374" s="1"/>
    </row>
    <row r="3375" spans="1:133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90"/>
      <c r="R3375" s="191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4"/>
      <c r="DX3375" s="1"/>
      <c r="DY3375" s="1"/>
      <c r="DZ3375" s="1"/>
      <c r="EA3375" s="1"/>
      <c r="EB3375" s="1"/>
      <c r="EC3375" s="1"/>
    </row>
    <row r="3376" spans="1:133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90"/>
      <c r="R3376" s="191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4"/>
      <c r="DX3376" s="1"/>
      <c r="DY3376" s="1"/>
      <c r="DZ3376" s="1"/>
      <c r="EA3376" s="1"/>
      <c r="EB3376" s="1"/>
      <c r="EC3376" s="1"/>
    </row>
    <row r="3377" spans="1:133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90"/>
      <c r="R3377" s="191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4"/>
      <c r="DX3377" s="1"/>
      <c r="DY3377" s="1"/>
      <c r="DZ3377" s="1"/>
      <c r="EA3377" s="1"/>
      <c r="EB3377" s="1"/>
      <c r="EC3377" s="1"/>
    </row>
    <row r="3378" spans="1:133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90"/>
      <c r="R3378" s="191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4"/>
      <c r="DX3378" s="1"/>
      <c r="DY3378" s="1"/>
      <c r="DZ3378" s="1"/>
      <c r="EA3378" s="1"/>
      <c r="EB3378" s="1"/>
      <c r="EC3378" s="1"/>
    </row>
    <row r="3379" spans="1:133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90"/>
      <c r="R3379" s="191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4"/>
      <c r="DX3379" s="1"/>
      <c r="DY3379" s="1"/>
      <c r="DZ3379" s="1"/>
      <c r="EA3379" s="1"/>
      <c r="EB3379" s="1"/>
      <c r="EC3379" s="1"/>
    </row>
    <row r="3380" spans="1:133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90"/>
      <c r="R3380" s="191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4"/>
      <c r="DX3380" s="1"/>
      <c r="DY3380" s="1"/>
      <c r="DZ3380" s="1"/>
      <c r="EA3380" s="1"/>
      <c r="EB3380" s="1"/>
      <c r="EC3380" s="1"/>
    </row>
    <row r="3381" spans="1:133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90"/>
      <c r="R3381" s="191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4"/>
      <c r="DX3381" s="1"/>
      <c r="DY3381" s="1"/>
      <c r="DZ3381" s="1"/>
      <c r="EA3381" s="1"/>
      <c r="EB3381" s="1"/>
      <c r="EC3381" s="1"/>
    </row>
    <row r="3382" spans="1:133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90"/>
      <c r="R3382" s="191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4"/>
      <c r="DX3382" s="1"/>
      <c r="DY3382" s="1"/>
      <c r="DZ3382" s="1"/>
      <c r="EA3382" s="1"/>
      <c r="EB3382" s="1"/>
      <c r="EC3382" s="1"/>
    </row>
    <row r="3383" spans="1:133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90"/>
      <c r="R3383" s="191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4"/>
      <c r="DX3383" s="1"/>
      <c r="DY3383" s="1"/>
      <c r="DZ3383" s="1"/>
      <c r="EA3383" s="1"/>
      <c r="EB3383" s="1"/>
      <c r="EC3383" s="1"/>
    </row>
    <row r="3384" spans="1:133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90"/>
      <c r="R3384" s="191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4"/>
      <c r="DX3384" s="1"/>
      <c r="DY3384" s="1"/>
      <c r="DZ3384" s="1"/>
      <c r="EA3384" s="1"/>
      <c r="EB3384" s="1"/>
      <c r="EC3384" s="1"/>
    </row>
    <row r="3385" spans="1:133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90"/>
      <c r="R3385" s="191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4"/>
      <c r="DX3385" s="1"/>
      <c r="DY3385" s="1"/>
      <c r="DZ3385" s="1"/>
      <c r="EA3385" s="1"/>
      <c r="EB3385" s="1"/>
      <c r="EC3385" s="1"/>
    </row>
    <row r="3386" spans="1:133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90"/>
      <c r="R3386" s="191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4"/>
      <c r="DX3386" s="1"/>
      <c r="DY3386" s="1"/>
      <c r="DZ3386" s="1"/>
      <c r="EA3386" s="1"/>
      <c r="EB3386" s="1"/>
      <c r="EC3386" s="1"/>
    </row>
    <row r="3387" spans="1:133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90"/>
      <c r="R3387" s="191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4"/>
      <c r="DX3387" s="1"/>
      <c r="DY3387" s="1"/>
      <c r="DZ3387" s="1"/>
      <c r="EA3387" s="1"/>
      <c r="EB3387" s="1"/>
      <c r="EC3387" s="1"/>
    </row>
    <row r="3388" spans="1:133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90"/>
      <c r="R3388" s="191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4"/>
      <c r="DX3388" s="1"/>
      <c r="DY3388" s="1"/>
      <c r="DZ3388" s="1"/>
      <c r="EA3388" s="1"/>
      <c r="EB3388" s="1"/>
      <c r="EC3388" s="1"/>
    </row>
    <row r="3389" spans="1:133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90"/>
      <c r="R3389" s="191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4"/>
      <c r="DX3389" s="1"/>
      <c r="DY3389" s="1"/>
      <c r="DZ3389" s="1"/>
      <c r="EA3389" s="1"/>
      <c r="EB3389" s="1"/>
      <c r="EC3389" s="1"/>
    </row>
    <row r="3390" spans="1:133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90"/>
      <c r="R3390" s="191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4"/>
      <c r="DX3390" s="1"/>
      <c r="DY3390" s="1"/>
      <c r="DZ3390" s="1"/>
      <c r="EA3390" s="1"/>
      <c r="EB3390" s="1"/>
      <c r="EC3390" s="1"/>
    </row>
    <row r="3391" spans="1:133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90"/>
      <c r="R3391" s="191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4"/>
      <c r="DX3391" s="1"/>
      <c r="DY3391" s="1"/>
      <c r="DZ3391" s="1"/>
      <c r="EA3391" s="1"/>
      <c r="EB3391" s="1"/>
      <c r="EC3391" s="1"/>
    </row>
    <row r="3392" spans="1:133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90"/>
      <c r="R3392" s="191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4"/>
      <c r="DX3392" s="1"/>
      <c r="DY3392" s="1"/>
      <c r="DZ3392" s="1"/>
      <c r="EA3392" s="1"/>
      <c r="EB3392" s="1"/>
      <c r="EC3392" s="1"/>
    </row>
    <row r="3393" spans="1:133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90"/>
      <c r="R3393" s="191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4"/>
      <c r="DX3393" s="1"/>
      <c r="DY3393" s="1"/>
      <c r="DZ3393" s="1"/>
      <c r="EA3393" s="1"/>
      <c r="EB3393" s="1"/>
      <c r="EC3393" s="1"/>
    </row>
    <row r="3394" spans="1:133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90"/>
      <c r="R3394" s="191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4"/>
      <c r="DX3394" s="1"/>
      <c r="DY3394" s="1"/>
      <c r="DZ3394" s="1"/>
      <c r="EA3394" s="1"/>
      <c r="EB3394" s="1"/>
      <c r="EC3394" s="1"/>
    </row>
    <row r="3395" spans="1:133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90"/>
      <c r="R3395" s="191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4"/>
      <c r="DX3395" s="1"/>
      <c r="DY3395" s="1"/>
      <c r="DZ3395" s="1"/>
      <c r="EA3395" s="1"/>
      <c r="EB3395" s="1"/>
      <c r="EC3395" s="1"/>
    </row>
    <row r="3396" spans="1:133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90"/>
      <c r="R3396" s="191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4"/>
      <c r="DX3396" s="1"/>
      <c r="DY3396" s="1"/>
      <c r="DZ3396" s="1"/>
      <c r="EA3396" s="1"/>
      <c r="EB3396" s="1"/>
      <c r="EC3396" s="1"/>
    </row>
    <row r="3397" spans="1:133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90"/>
      <c r="R3397" s="191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4"/>
      <c r="DX3397" s="1"/>
      <c r="DY3397" s="1"/>
      <c r="DZ3397" s="1"/>
      <c r="EA3397" s="1"/>
      <c r="EB3397" s="1"/>
      <c r="EC3397" s="1"/>
    </row>
    <row r="3398" spans="1:133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90"/>
      <c r="R3398" s="191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4"/>
      <c r="DX3398" s="1"/>
      <c r="DY3398" s="1"/>
      <c r="DZ3398" s="1"/>
      <c r="EA3398" s="1"/>
      <c r="EB3398" s="1"/>
      <c r="EC3398" s="1"/>
    </row>
    <row r="3399" spans="1:133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90"/>
      <c r="R3399" s="191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4"/>
      <c r="DX3399" s="1"/>
      <c r="DY3399" s="1"/>
      <c r="DZ3399" s="1"/>
      <c r="EA3399" s="1"/>
      <c r="EB3399" s="1"/>
      <c r="EC3399" s="1"/>
    </row>
    <row r="3400" spans="1:133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90"/>
      <c r="R3400" s="191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4"/>
      <c r="DX3400" s="1"/>
      <c r="DY3400" s="1"/>
      <c r="DZ3400" s="1"/>
      <c r="EA3400" s="1"/>
      <c r="EB3400" s="1"/>
      <c r="EC3400" s="1"/>
    </row>
    <row r="3401" spans="1:133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90"/>
      <c r="R3401" s="191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4"/>
      <c r="DX3401" s="1"/>
      <c r="DY3401" s="1"/>
      <c r="DZ3401" s="1"/>
      <c r="EA3401" s="1"/>
      <c r="EB3401" s="1"/>
      <c r="EC3401" s="1"/>
    </row>
    <row r="3402" spans="1:133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90"/>
      <c r="R3402" s="191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4"/>
      <c r="DX3402" s="1"/>
      <c r="DY3402" s="1"/>
      <c r="DZ3402" s="1"/>
      <c r="EA3402" s="1"/>
      <c r="EB3402" s="1"/>
      <c r="EC3402" s="1"/>
    </row>
    <row r="3403" spans="1:133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90"/>
      <c r="R3403" s="191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4"/>
      <c r="DX3403" s="1"/>
      <c r="DY3403" s="1"/>
      <c r="DZ3403" s="1"/>
      <c r="EA3403" s="1"/>
      <c r="EB3403" s="1"/>
      <c r="EC3403" s="1"/>
    </row>
    <row r="3404" spans="1:133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90"/>
      <c r="R3404" s="191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4"/>
      <c r="DX3404" s="1"/>
      <c r="DY3404" s="1"/>
      <c r="DZ3404" s="1"/>
      <c r="EA3404" s="1"/>
      <c r="EB3404" s="1"/>
      <c r="EC3404" s="1"/>
    </row>
    <row r="3405" spans="1:133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90"/>
      <c r="R3405" s="191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4"/>
      <c r="DX3405" s="1"/>
      <c r="DY3405" s="1"/>
      <c r="DZ3405" s="1"/>
      <c r="EA3405" s="1"/>
      <c r="EB3405" s="1"/>
      <c r="EC3405" s="1"/>
    </row>
    <row r="3406" spans="1:133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90"/>
      <c r="R3406" s="191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4"/>
      <c r="DX3406" s="1"/>
      <c r="DY3406" s="1"/>
      <c r="DZ3406" s="1"/>
      <c r="EA3406" s="1"/>
      <c r="EB3406" s="1"/>
      <c r="EC3406" s="1"/>
    </row>
    <row r="3407" spans="1:133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90"/>
      <c r="R3407" s="191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4"/>
      <c r="DX3407" s="1"/>
      <c r="DY3407" s="1"/>
      <c r="DZ3407" s="1"/>
      <c r="EA3407" s="1"/>
      <c r="EB3407" s="1"/>
      <c r="EC3407" s="1"/>
    </row>
    <row r="3408" spans="1:133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90"/>
      <c r="R3408" s="191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4"/>
      <c r="DX3408" s="1"/>
      <c r="DY3408" s="1"/>
      <c r="DZ3408" s="1"/>
      <c r="EA3408" s="1"/>
      <c r="EB3408" s="1"/>
      <c r="EC3408" s="1"/>
    </row>
    <row r="3409" spans="1:133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90"/>
      <c r="R3409" s="191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4"/>
      <c r="DX3409" s="1"/>
      <c r="DY3409" s="1"/>
      <c r="DZ3409" s="1"/>
      <c r="EA3409" s="1"/>
      <c r="EB3409" s="1"/>
      <c r="EC3409" s="1"/>
    </row>
    <row r="3410" spans="1:133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90"/>
      <c r="R3410" s="191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4"/>
      <c r="DX3410" s="1"/>
      <c r="DY3410" s="1"/>
      <c r="DZ3410" s="1"/>
      <c r="EA3410" s="1"/>
      <c r="EB3410" s="1"/>
      <c r="EC3410" s="1"/>
    </row>
    <row r="3411" spans="1:133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90"/>
      <c r="R3411" s="191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4"/>
      <c r="DX3411" s="1"/>
      <c r="DY3411" s="1"/>
      <c r="DZ3411" s="1"/>
      <c r="EA3411" s="1"/>
      <c r="EB3411" s="1"/>
      <c r="EC3411" s="1"/>
    </row>
    <row r="3412" spans="1:133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90"/>
      <c r="R3412" s="191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4"/>
      <c r="DX3412" s="1"/>
      <c r="DY3412" s="1"/>
      <c r="DZ3412" s="1"/>
      <c r="EA3412" s="1"/>
      <c r="EB3412" s="1"/>
      <c r="EC3412" s="1"/>
    </row>
    <row r="3413" spans="1:133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90"/>
      <c r="R3413" s="191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4"/>
      <c r="DX3413" s="1"/>
      <c r="DY3413" s="1"/>
      <c r="DZ3413" s="1"/>
      <c r="EA3413" s="1"/>
      <c r="EB3413" s="1"/>
      <c r="EC3413" s="1"/>
    </row>
    <row r="3414" spans="1:133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90"/>
      <c r="R3414" s="191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4"/>
      <c r="DX3414" s="1"/>
      <c r="DY3414" s="1"/>
      <c r="DZ3414" s="1"/>
      <c r="EA3414" s="1"/>
      <c r="EB3414" s="1"/>
      <c r="EC3414" s="1"/>
    </row>
    <row r="3415" spans="1:133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90"/>
      <c r="R3415" s="191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4"/>
      <c r="DX3415" s="1"/>
      <c r="DY3415" s="1"/>
      <c r="DZ3415" s="1"/>
      <c r="EA3415" s="1"/>
      <c r="EB3415" s="1"/>
      <c r="EC3415" s="1"/>
    </row>
    <row r="3416" spans="1:133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90"/>
      <c r="R3416" s="191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4"/>
      <c r="DX3416" s="1"/>
      <c r="DY3416" s="1"/>
      <c r="DZ3416" s="1"/>
      <c r="EA3416" s="1"/>
      <c r="EB3416" s="1"/>
      <c r="EC3416" s="1"/>
    </row>
    <row r="3417" spans="1:133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90"/>
      <c r="R3417" s="191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4"/>
      <c r="DX3417" s="1"/>
      <c r="DY3417" s="1"/>
      <c r="DZ3417" s="1"/>
      <c r="EA3417" s="1"/>
      <c r="EB3417" s="1"/>
      <c r="EC3417" s="1"/>
    </row>
    <row r="3418" spans="1:133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90"/>
      <c r="R3418" s="191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4"/>
      <c r="DX3418" s="1"/>
      <c r="DY3418" s="1"/>
      <c r="DZ3418" s="1"/>
      <c r="EA3418" s="1"/>
      <c r="EB3418" s="1"/>
      <c r="EC3418" s="1"/>
    </row>
    <row r="3419" spans="1:133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90"/>
      <c r="R3419" s="191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4"/>
      <c r="DX3419" s="1"/>
      <c r="DY3419" s="1"/>
      <c r="DZ3419" s="1"/>
      <c r="EA3419" s="1"/>
      <c r="EB3419" s="1"/>
      <c r="EC3419" s="1"/>
    </row>
    <row r="3420" spans="1:133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90"/>
      <c r="R3420" s="191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4"/>
      <c r="DX3420" s="1"/>
      <c r="DY3420" s="1"/>
      <c r="DZ3420" s="1"/>
      <c r="EA3420" s="1"/>
      <c r="EB3420" s="1"/>
      <c r="EC3420" s="1"/>
    </row>
    <row r="3421" spans="1:133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90"/>
      <c r="R3421" s="191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4"/>
      <c r="DX3421" s="1"/>
      <c r="DY3421" s="1"/>
      <c r="DZ3421" s="1"/>
      <c r="EA3421" s="1"/>
      <c r="EB3421" s="1"/>
      <c r="EC3421" s="1"/>
    </row>
    <row r="3422" spans="1:133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90"/>
      <c r="R3422" s="191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4"/>
      <c r="DX3422" s="1"/>
      <c r="DY3422" s="1"/>
      <c r="DZ3422" s="1"/>
      <c r="EA3422" s="1"/>
      <c r="EB3422" s="1"/>
      <c r="EC3422" s="1"/>
    </row>
    <row r="3423" spans="1:133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90"/>
      <c r="R3423" s="191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4"/>
      <c r="DX3423" s="1"/>
      <c r="DY3423" s="1"/>
      <c r="DZ3423" s="1"/>
      <c r="EA3423" s="1"/>
      <c r="EB3423" s="1"/>
      <c r="EC3423" s="1"/>
    </row>
    <row r="3424" spans="1:133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90"/>
      <c r="R3424" s="191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4"/>
      <c r="DX3424" s="1"/>
      <c r="DY3424" s="1"/>
      <c r="DZ3424" s="1"/>
      <c r="EA3424" s="1"/>
      <c r="EB3424" s="1"/>
      <c r="EC3424" s="1"/>
    </row>
    <row r="3425" spans="1:133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90"/>
      <c r="R3425" s="191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4"/>
      <c r="DX3425" s="1"/>
      <c r="DY3425" s="1"/>
      <c r="DZ3425" s="1"/>
      <c r="EA3425" s="1"/>
      <c r="EB3425" s="1"/>
      <c r="EC3425" s="1"/>
    </row>
    <row r="3426" spans="1:133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90"/>
      <c r="R3426" s="191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4"/>
      <c r="DX3426" s="1"/>
      <c r="DY3426" s="1"/>
      <c r="DZ3426" s="1"/>
      <c r="EA3426" s="1"/>
      <c r="EB3426" s="1"/>
      <c r="EC3426" s="1"/>
    </row>
    <row r="3427" spans="1:133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90"/>
      <c r="R3427" s="191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4"/>
      <c r="DX3427" s="1"/>
      <c r="DY3427" s="1"/>
      <c r="DZ3427" s="1"/>
      <c r="EA3427" s="1"/>
      <c r="EB3427" s="1"/>
      <c r="EC3427" s="1"/>
    </row>
    <row r="3428" spans="1:133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90"/>
      <c r="R3428" s="191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4"/>
      <c r="DX3428" s="1"/>
      <c r="DY3428" s="1"/>
      <c r="DZ3428" s="1"/>
      <c r="EA3428" s="1"/>
      <c r="EB3428" s="1"/>
      <c r="EC3428" s="1"/>
    </row>
    <row r="3429" spans="1:133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90"/>
      <c r="R3429" s="191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4"/>
      <c r="DX3429" s="1"/>
      <c r="DY3429" s="1"/>
      <c r="DZ3429" s="1"/>
      <c r="EA3429" s="1"/>
      <c r="EB3429" s="1"/>
      <c r="EC3429" s="1"/>
    </row>
    <row r="3430" spans="1:133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90"/>
      <c r="R3430" s="191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4"/>
      <c r="DX3430" s="1"/>
      <c r="DY3430" s="1"/>
      <c r="DZ3430" s="1"/>
      <c r="EA3430" s="1"/>
      <c r="EB3430" s="1"/>
      <c r="EC3430" s="1"/>
    </row>
    <row r="3431" spans="1:133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90"/>
      <c r="R3431" s="191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4"/>
      <c r="DX3431" s="1"/>
      <c r="DY3431" s="1"/>
      <c r="DZ3431" s="1"/>
      <c r="EA3431" s="1"/>
      <c r="EB3431" s="1"/>
      <c r="EC3431" s="1"/>
    </row>
    <row r="3432" spans="1:133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90"/>
      <c r="R3432" s="191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4"/>
      <c r="DX3432" s="1"/>
      <c r="DY3432" s="1"/>
      <c r="DZ3432" s="1"/>
      <c r="EA3432" s="1"/>
      <c r="EB3432" s="1"/>
      <c r="EC3432" s="1"/>
    </row>
    <row r="3433" spans="1:133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90"/>
      <c r="R3433" s="191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4"/>
      <c r="DX3433" s="1"/>
      <c r="DY3433" s="1"/>
      <c r="DZ3433" s="1"/>
      <c r="EA3433" s="1"/>
      <c r="EB3433" s="1"/>
      <c r="EC3433" s="1"/>
    </row>
    <row r="3434" spans="1:133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90"/>
      <c r="R3434" s="191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4"/>
      <c r="DX3434" s="1"/>
      <c r="DY3434" s="1"/>
      <c r="DZ3434" s="1"/>
      <c r="EA3434" s="1"/>
      <c r="EB3434" s="1"/>
      <c r="EC3434" s="1"/>
    </row>
    <row r="3435" spans="1:133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90"/>
      <c r="R3435" s="191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4"/>
      <c r="DX3435" s="1"/>
      <c r="DY3435" s="1"/>
      <c r="DZ3435" s="1"/>
      <c r="EA3435" s="1"/>
      <c r="EB3435" s="1"/>
      <c r="EC3435" s="1"/>
    </row>
    <row r="3436" spans="1:133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90"/>
      <c r="R3436" s="191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4"/>
      <c r="DX3436" s="1"/>
      <c r="DY3436" s="1"/>
      <c r="DZ3436" s="1"/>
      <c r="EA3436" s="1"/>
      <c r="EB3436" s="1"/>
      <c r="EC3436" s="1"/>
    </row>
    <row r="3437" spans="1:133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90"/>
      <c r="R3437" s="191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4"/>
      <c r="DX3437" s="1"/>
      <c r="DY3437" s="1"/>
      <c r="DZ3437" s="1"/>
      <c r="EA3437" s="1"/>
      <c r="EB3437" s="1"/>
      <c r="EC3437" s="1"/>
    </row>
    <row r="3438" spans="1:133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90"/>
      <c r="R3438" s="191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4"/>
      <c r="DX3438" s="1"/>
      <c r="DY3438" s="1"/>
      <c r="DZ3438" s="1"/>
      <c r="EA3438" s="1"/>
      <c r="EB3438" s="1"/>
      <c r="EC3438" s="1"/>
    </row>
    <row r="3439" spans="1:133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90"/>
      <c r="R3439" s="191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4"/>
      <c r="DX3439" s="1"/>
      <c r="DY3439" s="1"/>
      <c r="DZ3439" s="1"/>
      <c r="EA3439" s="1"/>
      <c r="EB3439" s="1"/>
      <c r="EC3439" s="1"/>
    </row>
    <row r="3440" spans="1:133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90"/>
      <c r="R3440" s="191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4"/>
      <c r="DX3440" s="1"/>
      <c r="DY3440" s="1"/>
      <c r="DZ3440" s="1"/>
      <c r="EA3440" s="1"/>
      <c r="EB3440" s="1"/>
      <c r="EC3440" s="1"/>
    </row>
    <row r="3441" spans="1:133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90"/>
      <c r="R3441" s="191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4"/>
      <c r="DX3441" s="1"/>
      <c r="DY3441" s="1"/>
      <c r="DZ3441" s="1"/>
      <c r="EA3441" s="1"/>
      <c r="EB3441" s="1"/>
      <c r="EC3441" s="1"/>
    </row>
    <row r="3442" spans="1:133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90"/>
      <c r="R3442" s="191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4"/>
      <c r="DX3442" s="1"/>
      <c r="DY3442" s="1"/>
      <c r="DZ3442" s="1"/>
      <c r="EA3442" s="1"/>
      <c r="EB3442" s="1"/>
      <c r="EC3442" s="1"/>
    </row>
    <row r="3443" spans="1:133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90"/>
      <c r="R3443" s="191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4"/>
      <c r="DX3443" s="1"/>
      <c r="DY3443" s="1"/>
      <c r="DZ3443" s="1"/>
      <c r="EA3443" s="1"/>
      <c r="EB3443" s="1"/>
      <c r="EC3443" s="1"/>
    </row>
    <row r="3444" spans="1:133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90"/>
      <c r="R3444" s="191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4"/>
      <c r="DX3444" s="1"/>
      <c r="DY3444" s="1"/>
      <c r="DZ3444" s="1"/>
      <c r="EA3444" s="1"/>
      <c r="EB3444" s="1"/>
      <c r="EC3444" s="1"/>
    </row>
    <row r="3445" spans="1:133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90"/>
      <c r="R3445" s="191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4"/>
      <c r="DX3445" s="1"/>
      <c r="DY3445" s="1"/>
      <c r="DZ3445" s="1"/>
      <c r="EA3445" s="1"/>
      <c r="EB3445" s="1"/>
      <c r="EC3445" s="1"/>
    </row>
    <row r="3446" spans="1:133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90"/>
      <c r="R3446" s="191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4"/>
      <c r="DX3446" s="1"/>
      <c r="DY3446" s="1"/>
      <c r="DZ3446" s="1"/>
      <c r="EA3446" s="1"/>
      <c r="EB3446" s="1"/>
      <c r="EC3446" s="1"/>
    </row>
    <row r="3447" spans="1:133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90"/>
      <c r="R3447" s="191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4"/>
      <c r="DX3447" s="1"/>
      <c r="DY3447" s="1"/>
      <c r="DZ3447" s="1"/>
      <c r="EA3447" s="1"/>
      <c r="EB3447" s="1"/>
      <c r="EC3447" s="1"/>
    </row>
    <row r="3448" spans="1:133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90"/>
      <c r="R3448" s="191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4"/>
      <c r="DX3448" s="1"/>
      <c r="DY3448" s="1"/>
      <c r="DZ3448" s="1"/>
      <c r="EA3448" s="1"/>
      <c r="EB3448" s="1"/>
      <c r="EC3448" s="1"/>
    </row>
    <row r="3449" spans="1:133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90"/>
      <c r="R3449" s="191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4"/>
      <c r="DX3449" s="1"/>
      <c r="DY3449" s="1"/>
      <c r="DZ3449" s="1"/>
      <c r="EA3449" s="1"/>
      <c r="EB3449" s="1"/>
      <c r="EC3449" s="1"/>
    </row>
    <row r="3450" spans="1:133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90"/>
      <c r="R3450" s="191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4"/>
      <c r="DX3450" s="1"/>
      <c r="DY3450" s="1"/>
      <c r="DZ3450" s="1"/>
      <c r="EA3450" s="1"/>
      <c r="EB3450" s="1"/>
      <c r="EC3450" s="1"/>
    </row>
    <row r="3451" spans="1:133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90"/>
      <c r="R3451" s="191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4"/>
      <c r="DX3451" s="1"/>
      <c r="DY3451" s="1"/>
      <c r="DZ3451" s="1"/>
      <c r="EA3451" s="1"/>
      <c r="EB3451" s="1"/>
      <c r="EC3451" s="1"/>
    </row>
    <row r="3452" spans="1:133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90"/>
      <c r="R3452" s="191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4"/>
      <c r="DX3452" s="1"/>
      <c r="DY3452" s="1"/>
      <c r="DZ3452" s="1"/>
      <c r="EA3452" s="1"/>
      <c r="EB3452" s="1"/>
      <c r="EC3452" s="1"/>
    </row>
    <row r="3453" spans="1:133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90"/>
      <c r="R3453" s="191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4"/>
      <c r="DX3453" s="1"/>
      <c r="DY3453" s="1"/>
      <c r="DZ3453" s="1"/>
      <c r="EA3453" s="1"/>
      <c r="EB3453" s="1"/>
      <c r="EC3453" s="1"/>
    </row>
    <row r="3454" spans="1:133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90"/>
      <c r="R3454" s="191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4"/>
      <c r="DX3454" s="1"/>
      <c r="DY3454" s="1"/>
      <c r="DZ3454" s="1"/>
      <c r="EA3454" s="1"/>
      <c r="EB3454" s="1"/>
      <c r="EC3454" s="1"/>
    </row>
    <row r="3455" spans="1:133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90"/>
      <c r="R3455" s="191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4"/>
      <c r="DX3455" s="1"/>
      <c r="DY3455" s="1"/>
      <c r="DZ3455" s="1"/>
      <c r="EA3455" s="1"/>
      <c r="EB3455" s="1"/>
      <c r="EC3455" s="1"/>
    </row>
    <row r="3456" spans="1:133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90"/>
      <c r="R3456" s="191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4"/>
      <c r="DX3456" s="1"/>
      <c r="DY3456" s="1"/>
      <c r="DZ3456" s="1"/>
      <c r="EA3456" s="1"/>
      <c r="EB3456" s="1"/>
      <c r="EC3456" s="1"/>
    </row>
    <row r="3457" spans="1:133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90"/>
      <c r="R3457" s="191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4"/>
      <c r="DX3457" s="1"/>
      <c r="DY3457" s="1"/>
      <c r="DZ3457" s="1"/>
      <c r="EA3457" s="1"/>
      <c r="EB3457" s="1"/>
      <c r="EC3457" s="1"/>
    </row>
    <row r="3458" spans="1:133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90"/>
      <c r="R3458" s="191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4"/>
      <c r="DX3458" s="1"/>
      <c r="DY3458" s="1"/>
      <c r="DZ3458" s="1"/>
      <c r="EA3458" s="1"/>
      <c r="EB3458" s="1"/>
      <c r="EC3458" s="1"/>
    </row>
    <row r="3459" spans="1:133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90"/>
      <c r="R3459" s="191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4"/>
      <c r="DX3459" s="1"/>
      <c r="DY3459" s="1"/>
      <c r="DZ3459" s="1"/>
      <c r="EA3459" s="1"/>
      <c r="EB3459" s="1"/>
      <c r="EC3459" s="1"/>
    </row>
    <row r="3460" spans="1:133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90"/>
      <c r="R3460" s="191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4"/>
      <c r="DX3460" s="1"/>
      <c r="DY3460" s="1"/>
      <c r="DZ3460" s="1"/>
      <c r="EA3460" s="1"/>
      <c r="EB3460" s="1"/>
      <c r="EC3460" s="1"/>
    </row>
    <row r="3461" spans="1:133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90"/>
      <c r="R3461" s="191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4"/>
      <c r="DX3461" s="1"/>
      <c r="DY3461" s="1"/>
      <c r="DZ3461" s="1"/>
      <c r="EA3461" s="1"/>
      <c r="EB3461" s="1"/>
      <c r="EC3461" s="1"/>
    </row>
    <row r="3462" spans="1:133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90"/>
      <c r="R3462" s="191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4"/>
      <c r="DX3462" s="1"/>
      <c r="DY3462" s="1"/>
      <c r="DZ3462" s="1"/>
      <c r="EA3462" s="1"/>
      <c r="EB3462" s="1"/>
      <c r="EC3462" s="1"/>
    </row>
    <row r="3463" spans="1:133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90"/>
      <c r="R3463" s="191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4"/>
      <c r="DX3463" s="1"/>
      <c r="DY3463" s="1"/>
      <c r="DZ3463" s="1"/>
      <c r="EA3463" s="1"/>
      <c r="EB3463" s="1"/>
      <c r="EC3463" s="1"/>
    </row>
    <row r="3464" spans="1:133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90"/>
      <c r="R3464" s="191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4"/>
      <c r="DX3464" s="1"/>
      <c r="DY3464" s="1"/>
      <c r="DZ3464" s="1"/>
      <c r="EA3464" s="1"/>
      <c r="EB3464" s="1"/>
      <c r="EC3464" s="1"/>
    </row>
    <row r="3465" spans="1:133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90"/>
      <c r="R3465" s="191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4"/>
      <c r="DX3465" s="1"/>
      <c r="DY3465" s="1"/>
      <c r="DZ3465" s="1"/>
      <c r="EA3465" s="1"/>
      <c r="EB3465" s="1"/>
      <c r="EC3465" s="1"/>
    </row>
    <row r="3466" spans="1:133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90"/>
      <c r="R3466" s="191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4"/>
      <c r="DX3466" s="1"/>
      <c r="DY3466" s="1"/>
      <c r="DZ3466" s="1"/>
      <c r="EA3466" s="1"/>
      <c r="EB3466" s="1"/>
      <c r="EC3466" s="1"/>
    </row>
    <row r="3467" spans="1:133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90"/>
      <c r="R3467" s="191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4"/>
      <c r="DX3467" s="1"/>
      <c r="DY3467" s="1"/>
      <c r="DZ3467" s="1"/>
      <c r="EA3467" s="1"/>
      <c r="EB3467" s="1"/>
      <c r="EC3467" s="1"/>
    </row>
    <row r="3468" spans="1:133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90"/>
      <c r="R3468" s="191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4"/>
      <c r="DX3468" s="1"/>
      <c r="DY3468" s="1"/>
      <c r="DZ3468" s="1"/>
      <c r="EA3468" s="1"/>
      <c r="EB3468" s="1"/>
      <c r="EC3468" s="1"/>
    </row>
    <row r="3469" spans="1:133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90"/>
      <c r="R3469" s="191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4"/>
      <c r="DX3469" s="1"/>
      <c r="DY3469" s="1"/>
      <c r="DZ3469" s="1"/>
      <c r="EA3469" s="1"/>
      <c r="EB3469" s="1"/>
      <c r="EC3469" s="1"/>
    </row>
    <row r="3470" spans="1:133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90"/>
      <c r="R3470" s="191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4"/>
      <c r="DX3470" s="1"/>
      <c r="DY3470" s="1"/>
      <c r="DZ3470" s="1"/>
      <c r="EA3470" s="1"/>
      <c r="EB3470" s="1"/>
      <c r="EC3470" s="1"/>
    </row>
    <row r="3471" spans="1:133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90"/>
      <c r="R3471" s="191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4"/>
      <c r="DX3471" s="1"/>
      <c r="DY3471" s="1"/>
      <c r="DZ3471" s="1"/>
      <c r="EA3471" s="1"/>
      <c r="EB3471" s="1"/>
      <c r="EC3471" s="1"/>
    </row>
    <row r="3472" spans="1:133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90"/>
      <c r="R3472" s="191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4"/>
      <c r="DX3472" s="1"/>
      <c r="DY3472" s="1"/>
      <c r="DZ3472" s="1"/>
      <c r="EA3472" s="1"/>
      <c r="EB3472" s="1"/>
      <c r="EC3472" s="1"/>
    </row>
    <row r="3473" spans="1:133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90"/>
      <c r="R3473" s="191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4"/>
      <c r="DX3473" s="1"/>
      <c r="DY3473" s="1"/>
      <c r="DZ3473" s="1"/>
      <c r="EA3473" s="1"/>
      <c r="EB3473" s="1"/>
      <c r="EC3473" s="1"/>
    </row>
    <row r="3474" spans="1:133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90"/>
      <c r="R3474" s="191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4"/>
      <c r="DX3474" s="1"/>
      <c r="DY3474" s="1"/>
      <c r="DZ3474" s="1"/>
      <c r="EA3474" s="1"/>
      <c r="EB3474" s="1"/>
      <c r="EC3474" s="1"/>
    </row>
    <row r="3475" spans="1:133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90"/>
      <c r="R3475" s="191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4"/>
      <c r="DX3475" s="1"/>
      <c r="DY3475" s="1"/>
      <c r="DZ3475" s="1"/>
      <c r="EA3475" s="1"/>
      <c r="EB3475" s="1"/>
      <c r="EC3475" s="1"/>
    </row>
    <row r="3476" spans="1:133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90"/>
      <c r="R3476" s="191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4"/>
      <c r="DX3476" s="1"/>
      <c r="DY3476" s="1"/>
      <c r="DZ3476" s="1"/>
      <c r="EA3476" s="1"/>
      <c r="EB3476" s="1"/>
      <c r="EC3476" s="1"/>
    </row>
    <row r="3477" spans="1:133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90"/>
      <c r="R3477" s="191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4"/>
      <c r="DX3477" s="1"/>
      <c r="DY3477" s="1"/>
      <c r="DZ3477" s="1"/>
      <c r="EA3477" s="1"/>
      <c r="EB3477" s="1"/>
      <c r="EC3477" s="1"/>
    </row>
    <row r="3478" spans="1:133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90"/>
      <c r="R3478" s="191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4"/>
      <c r="DX3478" s="1"/>
      <c r="DY3478" s="1"/>
      <c r="DZ3478" s="1"/>
      <c r="EA3478" s="1"/>
      <c r="EB3478" s="1"/>
      <c r="EC3478" s="1"/>
    </row>
    <row r="3479" spans="1:133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90"/>
      <c r="R3479" s="191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4"/>
      <c r="DX3479" s="1"/>
      <c r="DY3479" s="1"/>
      <c r="DZ3479" s="1"/>
      <c r="EA3479" s="1"/>
      <c r="EB3479" s="1"/>
      <c r="EC3479" s="1"/>
    </row>
    <row r="3480" spans="1:133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90"/>
      <c r="R3480" s="191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4"/>
      <c r="DX3480" s="1"/>
      <c r="DY3480" s="1"/>
      <c r="DZ3480" s="1"/>
      <c r="EA3480" s="1"/>
      <c r="EB3480" s="1"/>
      <c r="EC3480" s="1"/>
    </row>
    <row r="3481" spans="1:133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90"/>
      <c r="R3481" s="191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4"/>
      <c r="DX3481" s="1"/>
      <c r="DY3481" s="1"/>
      <c r="DZ3481" s="1"/>
      <c r="EA3481" s="1"/>
      <c r="EB3481" s="1"/>
      <c r="EC3481" s="1"/>
    </row>
    <row r="3482" spans="1:133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90"/>
      <c r="R3482" s="191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4"/>
      <c r="DX3482" s="1"/>
      <c r="DY3482" s="1"/>
      <c r="DZ3482" s="1"/>
      <c r="EA3482" s="1"/>
      <c r="EB3482" s="1"/>
      <c r="EC3482" s="1"/>
    </row>
    <row r="3483" spans="1:133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90"/>
      <c r="R3483" s="191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4"/>
      <c r="DX3483" s="1"/>
      <c r="DY3483" s="1"/>
      <c r="DZ3483" s="1"/>
      <c r="EA3483" s="1"/>
      <c r="EB3483" s="1"/>
      <c r="EC3483" s="1"/>
    </row>
    <row r="3484" spans="1:133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90"/>
      <c r="R3484" s="191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4"/>
      <c r="DX3484" s="1"/>
      <c r="DY3484" s="1"/>
      <c r="DZ3484" s="1"/>
      <c r="EA3484" s="1"/>
      <c r="EB3484" s="1"/>
      <c r="EC3484" s="1"/>
    </row>
    <row r="3485" spans="1:133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90"/>
      <c r="R3485" s="191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4"/>
      <c r="DX3485" s="1"/>
      <c r="DY3485" s="1"/>
      <c r="DZ3485" s="1"/>
      <c r="EA3485" s="1"/>
      <c r="EB3485" s="1"/>
      <c r="EC3485" s="1"/>
    </row>
    <row r="3486" spans="1:133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90"/>
      <c r="R3486" s="191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4"/>
      <c r="DX3486" s="1"/>
      <c r="DY3486" s="1"/>
      <c r="DZ3486" s="1"/>
      <c r="EA3486" s="1"/>
      <c r="EB3486" s="1"/>
      <c r="EC3486" s="1"/>
    </row>
    <row r="3487" spans="1:133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90"/>
      <c r="R3487" s="191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4"/>
      <c r="DX3487" s="1"/>
      <c r="DY3487" s="1"/>
      <c r="DZ3487" s="1"/>
      <c r="EA3487" s="1"/>
      <c r="EB3487" s="1"/>
      <c r="EC3487" s="1"/>
    </row>
    <row r="3488" spans="1:133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90"/>
      <c r="R3488" s="191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4"/>
      <c r="DX3488" s="1"/>
      <c r="DY3488" s="1"/>
      <c r="DZ3488" s="1"/>
      <c r="EA3488" s="1"/>
      <c r="EB3488" s="1"/>
      <c r="EC3488" s="1"/>
    </row>
    <row r="3489" spans="1:133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90"/>
      <c r="R3489" s="191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4"/>
      <c r="DX3489" s="1"/>
      <c r="DY3489" s="1"/>
      <c r="DZ3489" s="1"/>
      <c r="EA3489" s="1"/>
      <c r="EB3489" s="1"/>
      <c r="EC3489" s="1"/>
    </row>
    <row r="3490" spans="1:133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90"/>
      <c r="R3490" s="191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4"/>
      <c r="DX3490" s="1"/>
      <c r="DY3490" s="1"/>
      <c r="DZ3490" s="1"/>
      <c r="EA3490" s="1"/>
      <c r="EB3490" s="1"/>
      <c r="EC3490" s="1"/>
    </row>
    <row r="3491" spans="1:133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90"/>
      <c r="R3491" s="191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4"/>
      <c r="DX3491" s="1"/>
      <c r="DY3491" s="1"/>
      <c r="DZ3491" s="1"/>
      <c r="EA3491" s="1"/>
      <c r="EB3491" s="1"/>
      <c r="EC3491" s="1"/>
    </row>
    <row r="3492" spans="1:133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90"/>
      <c r="R3492" s="191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4"/>
      <c r="DX3492" s="1"/>
      <c r="DY3492" s="1"/>
      <c r="DZ3492" s="1"/>
      <c r="EA3492" s="1"/>
      <c r="EB3492" s="1"/>
      <c r="EC3492" s="1"/>
    </row>
    <row r="3493" spans="1:133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90"/>
      <c r="R3493" s="191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4"/>
      <c r="DX3493" s="1"/>
      <c r="DY3493" s="1"/>
      <c r="DZ3493" s="1"/>
      <c r="EA3493" s="1"/>
      <c r="EB3493" s="1"/>
      <c r="EC3493" s="1"/>
    </row>
    <row r="3494" spans="1:133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90"/>
      <c r="R3494" s="191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4"/>
      <c r="DX3494" s="1"/>
      <c r="DY3494" s="1"/>
      <c r="DZ3494" s="1"/>
      <c r="EA3494" s="1"/>
      <c r="EB3494" s="1"/>
      <c r="EC3494" s="1"/>
    </row>
    <row r="3495" spans="1:133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90"/>
      <c r="R3495" s="191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4"/>
      <c r="DX3495" s="1"/>
      <c r="DY3495" s="1"/>
      <c r="DZ3495" s="1"/>
      <c r="EA3495" s="1"/>
      <c r="EB3495" s="1"/>
      <c r="EC3495" s="1"/>
    </row>
    <row r="3496" spans="1:133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90"/>
      <c r="R3496" s="191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4"/>
      <c r="DX3496" s="1"/>
      <c r="DY3496" s="1"/>
      <c r="DZ3496" s="1"/>
      <c r="EA3496" s="1"/>
      <c r="EB3496" s="1"/>
      <c r="EC3496" s="1"/>
    </row>
    <row r="3497" spans="1:133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90"/>
      <c r="R3497" s="191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4"/>
      <c r="DX3497" s="1"/>
      <c r="DY3497" s="1"/>
      <c r="DZ3497" s="1"/>
      <c r="EA3497" s="1"/>
      <c r="EB3497" s="1"/>
      <c r="EC3497" s="1"/>
    </row>
    <row r="3498" spans="1:133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90"/>
      <c r="R3498" s="191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4"/>
      <c r="DX3498" s="1"/>
      <c r="DY3498" s="1"/>
      <c r="DZ3498" s="1"/>
      <c r="EA3498" s="1"/>
      <c r="EB3498" s="1"/>
      <c r="EC3498" s="1"/>
    </row>
    <row r="3499" spans="1:133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90"/>
      <c r="R3499" s="191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4"/>
      <c r="DX3499" s="1"/>
      <c r="DY3499" s="1"/>
      <c r="DZ3499" s="1"/>
      <c r="EA3499" s="1"/>
      <c r="EB3499" s="1"/>
      <c r="EC3499" s="1"/>
    </row>
    <row r="3500" spans="1:133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90"/>
      <c r="R3500" s="191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4"/>
      <c r="DX3500" s="1"/>
      <c r="DY3500" s="1"/>
      <c r="DZ3500" s="1"/>
      <c r="EA3500" s="1"/>
      <c r="EB3500" s="1"/>
      <c r="EC3500" s="1"/>
    </row>
    <row r="3501" spans="1:133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90"/>
      <c r="R3501" s="191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4"/>
      <c r="DX3501" s="1"/>
      <c r="DY3501" s="1"/>
      <c r="DZ3501" s="1"/>
      <c r="EA3501" s="1"/>
      <c r="EB3501" s="1"/>
      <c r="EC3501" s="1"/>
    </row>
    <row r="3502" spans="1:133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90"/>
      <c r="R3502" s="191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4"/>
      <c r="DX3502" s="1"/>
      <c r="DY3502" s="1"/>
      <c r="DZ3502" s="1"/>
      <c r="EA3502" s="1"/>
      <c r="EB3502" s="1"/>
      <c r="EC3502" s="1"/>
    </row>
    <row r="3503" spans="1:133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90"/>
      <c r="R3503" s="191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4"/>
      <c r="DX3503" s="1"/>
      <c r="DY3503" s="1"/>
      <c r="DZ3503" s="1"/>
      <c r="EA3503" s="1"/>
      <c r="EB3503" s="1"/>
      <c r="EC3503" s="1"/>
    </row>
    <row r="3504" spans="1:133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90"/>
      <c r="R3504" s="191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4"/>
      <c r="DX3504" s="1"/>
      <c r="DY3504" s="1"/>
      <c r="DZ3504" s="1"/>
      <c r="EA3504" s="1"/>
      <c r="EB3504" s="1"/>
      <c r="EC3504" s="1"/>
    </row>
    <row r="3505" spans="1:133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90"/>
      <c r="R3505" s="191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4"/>
      <c r="DX3505" s="1"/>
      <c r="DY3505" s="1"/>
      <c r="DZ3505" s="1"/>
      <c r="EA3505" s="1"/>
      <c r="EB3505" s="1"/>
      <c r="EC3505" s="1"/>
    </row>
    <row r="3506" spans="1:133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90"/>
      <c r="R3506" s="191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4"/>
      <c r="DX3506" s="1"/>
      <c r="DY3506" s="1"/>
      <c r="DZ3506" s="1"/>
      <c r="EA3506" s="1"/>
      <c r="EB3506" s="1"/>
      <c r="EC3506" s="1"/>
    </row>
    <row r="3507" spans="1:133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90"/>
      <c r="R3507" s="191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4"/>
      <c r="DX3507" s="1"/>
      <c r="DY3507" s="1"/>
      <c r="DZ3507" s="1"/>
      <c r="EA3507" s="1"/>
      <c r="EB3507" s="1"/>
      <c r="EC3507" s="1"/>
    </row>
    <row r="3508" spans="1:133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90"/>
      <c r="R3508" s="191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4"/>
      <c r="DX3508" s="1"/>
      <c r="DY3508" s="1"/>
      <c r="DZ3508" s="1"/>
      <c r="EA3508" s="1"/>
      <c r="EB3508" s="1"/>
      <c r="EC3508" s="1"/>
    </row>
    <row r="3509" spans="1:133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90"/>
      <c r="R3509" s="191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4"/>
      <c r="DX3509" s="1"/>
      <c r="DY3509" s="1"/>
      <c r="DZ3509" s="1"/>
      <c r="EA3509" s="1"/>
      <c r="EB3509" s="1"/>
      <c r="EC3509" s="1"/>
    </row>
    <row r="3510" spans="1:133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90"/>
      <c r="R3510" s="191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4"/>
      <c r="DX3510" s="1"/>
      <c r="DY3510" s="1"/>
      <c r="DZ3510" s="1"/>
      <c r="EA3510" s="1"/>
      <c r="EB3510" s="1"/>
      <c r="EC3510" s="1"/>
    </row>
    <row r="3511" spans="1:133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90"/>
      <c r="R3511" s="191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4"/>
      <c r="DX3511" s="1"/>
      <c r="DY3511" s="1"/>
      <c r="DZ3511" s="1"/>
      <c r="EA3511" s="1"/>
      <c r="EB3511" s="1"/>
      <c r="EC3511" s="1"/>
    </row>
    <row r="3512" spans="1:133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90"/>
      <c r="R3512" s="191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4"/>
      <c r="DX3512" s="1"/>
      <c r="DY3512" s="1"/>
      <c r="DZ3512" s="1"/>
      <c r="EA3512" s="1"/>
      <c r="EB3512" s="1"/>
      <c r="EC3512" s="1"/>
    </row>
    <row r="3513" spans="1:133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90"/>
      <c r="R3513" s="191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4"/>
      <c r="DX3513" s="1"/>
      <c r="DY3513" s="1"/>
      <c r="DZ3513" s="1"/>
      <c r="EA3513" s="1"/>
      <c r="EB3513" s="1"/>
      <c r="EC3513" s="1"/>
    </row>
    <row r="3514" spans="1:133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90"/>
      <c r="R3514" s="191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4"/>
      <c r="DX3514" s="1"/>
      <c r="DY3514" s="1"/>
      <c r="DZ3514" s="1"/>
      <c r="EA3514" s="1"/>
      <c r="EB3514" s="1"/>
      <c r="EC3514" s="1"/>
    </row>
    <row r="3515" spans="1:133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90"/>
      <c r="R3515" s="191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4"/>
      <c r="DX3515" s="1"/>
      <c r="DY3515" s="1"/>
      <c r="DZ3515" s="1"/>
      <c r="EA3515" s="1"/>
      <c r="EB3515" s="1"/>
      <c r="EC3515" s="1"/>
    </row>
    <row r="3516" spans="1:133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90"/>
      <c r="R3516" s="191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4"/>
      <c r="DX3516" s="1"/>
      <c r="DY3516" s="1"/>
      <c r="DZ3516" s="1"/>
      <c r="EA3516" s="1"/>
      <c r="EB3516" s="1"/>
      <c r="EC3516" s="1"/>
    </row>
    <row r="3517" spans="1:133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90"/>
      <c r="R3517" s="191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4"/>
      <c r="DX3517" s="1"/>
      <c r="DY3517" s="1"/>
      <c r="DZ3517" s="1"/>
      <c r="EA3517" s="1"/>
      <c r="EB3517" s="1"/>
      <c r="EC3517" s="1"/>
    </row>
    <row r="3518" spans="1:133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90"/>
      <c r="R3518" s="191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4"/>
      <c r="DX3518" s="1"/>
      <c r="DY3518" s="1"/>
      <c r="DZ3518" s="1"/>
      <c r="EA3518" s="1"/>
      <c r="EB3518" s="1"/>
      <c r="EC3518" s="1"/>
    </row>
    <row r="3519" spans="1:133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90"/>
      <c r="R3519" s="191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4"/>
      <c r="DX3519" s="1"/>
      <c r="DY3519" s="1"/>
      <c r="DZ3519" s="1"/>
      <c r="EA3519" s="1"/>
      <c r="EB3519" s="1"/>
      <c r="EC3519" s="1"/>
    </row>
    <row r="3520" spans="1:133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90"/>
      <c r="R3520" s="191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4"/>
      <c r="DX3520" s="1"/>
      <c r="DY3520" s="1"/>
      <c r="DZ3520" s="1"/>
      <c r="EA3520" s="1"/>
      <c r="EB3520" s="1"/>
      <c r="EC3520" s="1"/>
    </row>
    <row r="3521" spans="1:133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90"/>
      <c r="R3521" s="191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4"/>
      <c r="DX3521" s="1"/>
      <c r="DY3521" s="1"/>
      <c r="DZ3521" s="1"/>
      <c r="EA3521" s="1"/>
      <c r="EB3521" s="1"/>
      <c r="EC3521" s="1"/>
    </row>
    <row r="3522" spans="1:133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90"/>
      <c r="R3522" s="191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4"/>
      <c r="DX3522" s="1"/>
      <c r="DY3522" s="1"/>
      <c r="DZ3522" s="1"/>
      <c r="EA3522" s="1"/>
      <c r="EB3522" s="1"/>
      <c r="EC3522" s="1"/>
    </row>
    <row r="3523" spans="1:133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90"/>
      <c r="R3523" s="191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4"/>
      <c r="DX3523" s="1"/>
      <c r="DY3523" s="1"/>
      <c r="DZ3523" s="1"/>
      <c r="EA3523" s="1"/>
      <c r="EB3523" s="1"/>
      <c r="EC3523" s="1"/>
    </row>
    <row r="3524" spans="1:133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90"/>
      <c r="R3524" s="191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4"/>
      <c r="DX3524" s="1"/>
      <c r="DY3524" s="1"/>
      <c r="DZ3524" s="1"/>
      <c r="EA3524" s="1"/>
      <c r="EB3524" s="1"/>
      <c r="EC3524" s="1"/>
    </row>
    <row r="3525" spans="1:133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90"/>
      <c r="R3525" s="191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4"/>
      <c r="DX3525" s="1"/>
      <c r="DY3525" s="1"/>
      <c r="DZ3525" s="1"/>
      <c r="EA3525" s="1"/>
      <c r="EB3525" s="1"/>
      <c r="EC3525" s="1"/>
    </row>
    <row r="3526" spans="1:133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90"/>
      <c r="R3526" s="191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4"/>
      <c r="DX3526" s="1"/>
      <c r="DY3526" s="1"/>
      <c r="DZ3526" s="1"/>
      <c r="EA3526" s="1"/>
      <c r="EB3526" s="1"/>
      <c r="EC3526" s="1"/>
    </row>
    <row r="3527" spans="1:133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90"/>
      <c r="R3527" s="191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4"/>
      <c r="DX3527" s="1"/>
      <c r="DY3527" s="1"/>
      <c r="DZ3527" s="1"/>
      <c r="EA3527" s="1"/>
      <c r="EB3527" s="1"/>
      <c r="EC3527" s="1"/>
    </row>
    <row r="3528" spans="1:133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90"/>
      <c r="R3528" s="191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4"/>
      <c r="DX3528" s="1"/>
      <c r="DY3528" s="1"/>
      <c r="DZ3528" s="1"/>
      <c r="EA3528" s="1"/>
      <c r="EB3528" s="1"/>
      <c r="EC3528" s="1"/>
    </row>
    <row r="3529" spans="1:133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90"/>
      <c r="R3529" s="191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4"/>
      <c r="DX3529" s="1"/>
      <c r="DY3529" s="1"/>
      <c r="DZ3529" s="1"/>
      <c r="EA3529" s="1"/>
      <c r="EB3529" s="1"/>
      <c r="EC3529" s="1"/>
    </row>
    <row r="3530" spans="1:133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90"/>
      <c r="R3530" s="191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4"/>
      <c r="DX3530" s="1"/>
      <c r="DY3530" s="1"/>
      <c r="DZ3530" s="1"/>
      <c r="EA3530" s="1"/>
      <c r="EB3530" s="1"/>
      <c r="EC3530" s="1"/>
    </row>
    <row r="3531" spans="1:133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90"/>
      <c r="R3531" s="191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4"/>
      <c r="DX3531" s="1"/>
      <c r="DY3531" s="1"/>
      <c r="DZ3531" s="1"/>
      <c r="EA3531" s="1"/>
      <c r="EB3531" s="1"/>
      <c r="EC3531" s="1"/>
    </row>
    <row r="3532" spans="1:133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90"/>
      <c r="R3532" s="191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4"/>
      <c r="DX3532" s="1"/>
      <c r="DY3532" s="1"/>
      <c r="DZ3532" s="1"/>
      <c r="EA3532" s="1"/>
      <c r="EB3532" s="1"/>
      <c r="EC3532" s="1"/>
    </row>
    <row r="3533" spans="1:133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90"/>
      <c r="R3533" s="191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4"/>
      <c r="DX3533" s="1"/>
      <c r="DY3533" s="1"/>
      <c r="DZ3533" s="1"/>
      <c r="EA3533" s="1"/>
      <c r="EB3533" s="1"/>
      <c r="EC3533" s="1"/>
    </row>
    <row r="3534" spans="1:133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90"/>
      <c r="R3534" s="191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4"/>
      <c r="DX3534" s="1"/>
      <c r="DY3534" s="1"/>
      <c r="DZ3534" s="1"/>
      <c r="EA3534" s="1"/>
      <c r="EB3534" s="1"/>
      <c r="EC3534" s="1"/>
    </row>
    <row r="3535" spans="1:133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90"/>
      <c r="R3535" s="191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4"/>
      <c r="DX3535" s="1"/>
      <c r="DY3535" s="1"/>
      <c r="DZ3535" s="1"/>
      <c r="EA3535" s="1"/>
      <c r="EB3535" s="1"/>
      <c r="EC3535" s="1"/>
    </row>
    <row r="3536" spans="1:133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90"/>
      <c r="R3536" s="191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4"/>
      <c r="DX3536" s="1"/>
      <c r="DY3536" s="1"/>
      <c r="DZ3536" s="1"/>
      <c r="EA3536" s="1"/>
      <c r="EB3536" s="1"/>
      <c r="EC3536" s="1"/>
    </row>
    <row r="3537" spans="1:133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90"/>
      <c r="R3537" s="191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4"/>
      <c r="DX3537" s="1"/>
      <c r="DY3537" s="1"/>
      <c r="DZ3537" s="1"/>
      <c r="EA3537" s="1"/>
      <c r="EB3537" s="1"/>
      <c r="EC3537" s="1"/>
    </row>
    <row r="3538" spans="1:133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90"/>
      <c r="R3538" s="191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4"/>
      <c r="DX3538" s="1"/>
      <c r="DY3538" s="1"/>
      <c r="DZ3538" s="1"/>
      <c r="EA3538" s="1"/>
      <c r="EB3538" s="1"/>
      <c r="EC3538" s="1"/>
    </row>
    <row r="3539" spans="1:133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90"/>
      <c r="R3539" s="191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4"/>
      <c r="DX3539" s="1"/>
      <c r="DY3539" s="1"/>
      <c r="DZ3539" s="1"/>
      <c r="EA3539" s="1"/>
      <c r="EB3539" s="1"/>
      <c r="EC3539" s="1"/>
    </row>
    <row r="3540" spans="1:133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90"/>
      <c r="R3540" s="191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4"/>
      <c r="DX3540" s="1"/>
      <c r="DY3540" s="1"/>
      <c r="DZ3540" s="1"/>
      <c r="EA3540" s="1"/>
      <c r="EB3540" s="1"/>
      <c r="EC3540" s="1"/>
    </row>
    <row r="3541" spans="1:133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90"/>
      <c r="R3541" s="191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4"/>
      <c r="DX3541" s="1"/>
      <c r="DY3541" s="1"/>
      <c r="DZ3541" s="1"/>
      <c r="EA3541" s="1"/>
      <c r="EB3541" s="1"/>
      <c r="EC3541" s="1"/>
    </row>
    <row r="3542" spans="1:133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90"/>
      <c r="R3542" s="191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4"/>
      <c r="DX3542" s="1"/>
      <c r="DY3542" s="1"/>
      <c r="DZ3542" s="1"/>
      <c r="EA3542" s="1"/>
      <c r="EB3542" s="1"/>
      <c r="EC3542" s="1"/>
    </row>
    <row r="3543" spans="1:133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90"/>
      <c r="R3543" s="191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4"/>
      <c r="DX3543" s="1"/>
      <c r="DY3543" s="1"/>
      <c r="DZ3543" s="1"/>
      <c r="EA3543" s="1"/>
      <c r="EB3543" s="1"/>
      <c r="EC3543" s="1"/>
    </row>
    <row r="3544" spans="1:133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90"/>
      <c r="R3544" s="191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4"/>
      <c r="DX3544" s="1"/>
      <c r="DY3544" s="1"/>
      <c r="DZ3544" s="1"/>
      <c r="EA3544" s="1"/>
      <c r="EB3544" s="1"/>
      <c r="EC3544" s="1"/>
    </row>
    <row r="3545" spans="1:133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90"/>
      <c r="R3545" s="191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4"/>
      <c r="DX3545" s="1"/>
      <c r="DY3545" s="1"/>
      <c r="DZ3545" s="1"/>
      <c r="EA3545" s="1"/>
      <c r="EB3545" s="1"/>
      <c r="EC3545" s="1"/>
    </row>
    <row r="3546" spans="1:133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90"/>
      <c r="R3546" s="191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4"/>
      <c r="DX3546" s="1"/>
      <c r="DY3546" s="1"/>
      <c r="DZ3546" s="1"/>
      <c r="EA3546" s="1"/>
      <c r="EB3546" s="1"/>
      <c r="EC3546" s="1"/>
    </row>
    <row r="3547" spans="1:133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90"/>
      <c r="R3547" s="191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4"/>
      <c r="DX3547" s="1"/>
      <c r="DY3547" s="1"/>
      <c r="DZ3547" s="1"/>
      <c r="EA3547" s="1"/>
      <c r="EB3547" s="1"/>
      <c r="EC3547" s="1"/>
    </row>
    <row r="3548" spans="1:133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90"/>
      <c r="R3548" s="191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4"/>
      <c r="DX3548" s="1"/>
      <c r="DY3548" s="1"/>
      <c r="DZ3548" s="1"/>
      <c r="EA3548" s="1"/>
      <c r="EB3548" s="1"/>
      <c r="EC3548" s="1"/>
    </row>
    <row r="3549" spans="1:133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90"/>
      <c r="R3549" s="191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4"/>
      <c r="DX3549" s="1"/>
      <c r="DY3549" s="1"/>
      <c r="DZ3549" s="1"/>
      <c r="EA3549" s="1"/>
      <c r="EB3549" s="1"/>
      <c r="EC3549" s="1"/>
    </row>
    <row r="3550" spans="1:133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90"/>
      <c r="R3550" s="191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4"/>
      <c r="DX3550" s="1"/>
      <c r="DY3550" s="1"/>
      <c r="DZ3550" s="1"/>
      <c r="EA3550" s="1"/>
      <c r="EB3550" s="1"/>
      <c r="EC3550" s="1"/>
    </row>
    <row r="3551" spans="1:133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90"/>
      <c r="R3551" s="191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4"/>
      <c r="DX3551" s="1"/>
      <c r="DY3551" s="1"/>
      <c r="DZ3551" s="1"/>
      <c r="EA3551" s="1"/>
      <c r="EB3551" s="1"/>
      <c r="EC3551" s="1"/>
    </row>
    <row r="3552" spans="1:133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90"/>
      <c r="R3552" s="191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4"/>
      <c r="DX3552" s="1"/>
      <c r="DY3552" s="1"/>
      <c r="DZ3552" s="1"/>
      <c r="EA3552" s="1"/>
      <c r="EB3552" s="1"/>
      <c r="EC3552" s="1"/>
    </row>
    <row r="3553" spans="1:133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90"/>
      <c r="R3553" s="191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4"/>
      <c r="DX3553" s="1"/>
      <c r="DY3553" s="1"/>
      <c r="DZ3553" s="1"/>
      <c r="EA3553" s="1"/>
      <c r="EB3553" s="1"/>
      <c r="EC3553" s="1"/>
    </row>
    <row r="3554" spans="1:133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90"/>
      <c r="R3554" s="191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4"/>
      <c r="DX3554" s="1"/>
      <c r="DY3554" s="1"/>
      <c r="DZ3554" s="1"/>
      <c r="EA3554" s="1"/>
      <c r="EB3554" s="1"/>
      <c r="EC3554" s="1"/>
    </row>
    <row r="3555" spans="1:133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90"/>
      <c r="R3555" s="191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4"/>
      <c r="DX3555" s="1"/>
      <c r="DY3555" s="1"/>
      <c r="DZ3555" s="1"/>
      <c r="EA3555" s="1"/>
      <c r="EB3555" s="1"/>
      <c r="EC3555" s="1"/>
    </row>
    <row r="3556" spans="1:133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90"/>
      <c r="R3556" s="191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4"/>
      <c r="DX3556" s="1"/>
      <c r="DY3556" s="1"/>
      <c r="DZ3556" s="1"/>
      <c r="EA3556" s="1"/>
      <c r="EB3556" s="1"/>
      <c r="EC3556" s="1"/>
    </row>
    <row r="3557" spans="1:133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90"/>
      <c r="R3557" s="191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4"/>
      <c r="DX3557" s="1"/>
      <c r="DY3557" s="1"/>
      <c r="DZ3557" s="1"/>
      <c r="EA3557" s="1"/>
      <c r="EB3557" s="1"/>
      <c r="EC3557" s="1"/>
    </row>
    <row r="3558" spans="1:133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90"/>
      <c r="R3558" s="191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4"/>
      <c r="DX3558" s="1"/>
      <c r="DY3558" s="1"/>
      <c r="DZ3558" s="1"/>
      <c r="EA3558" s="1"/>
      <c r="EB3558" s="1"/>
      <c r="EC3558" s="1"/>
    </row>
    <row r="3559" spans="1:133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90"/>
      <c r="R3559" s="191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4"/>
      <c r="DX3559" s="1"/>
      <c r="DY3559" s="1"/>
      <c r="DZ3559" s="1"/>
      <c r="EA3559" s="1"/>
      <c r="EB3559" s="1"/>
      <c r="EC3559" s="1"/>
    </row>
    <row r="3560" spans="1:133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90"/>
      <c r="R3560" s="191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4"/>
      <c r="DX3560" s="1"/>
      <c r="DY3560" s="1"/>
      <c r="DZ3560" s="1"/>
      <c r="EA3560" s="1"/>
      <c r="EB3560" s="1"/>
      <c r="EC3560" s="1"/>
    </row>
    <row r="3561" spans="1:133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90"/>
      <c r="R3561" s="191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4"/>
      <c r="DX3561" s="1"/>
      <c r="DY3561" s="1"/>
      <c r="DZ3561" s="1"/>
      <c r="EA3561" s="1"/>
      <c r="EB3561" s="1"/>
      <c r="EC3561" s="1"/>
    </row>
    <row r="3562" spans="1:133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90"/>
      <c r="R3562" s="191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4"/>
      <c r="DX3562" s="1"/>
      <c r="DY3562" s="1"/>
      <c r="DZ3562" s="1"/>
      <c r="EA3562" s="1"/>
      <c r="EB3562" s="1"/>
      <c r="EC3562" s="1"/>
    </row>
    <row r="3563" spans="1:133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90"/>
      <c r="R3563" s="191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4"/>
      <c r="DX3563" s="1"/>
      <c r="DY3563" s="1"/>
      <c r="DZ3563" s="1"/>
      <c r="EA3563" s="1"/>
      <c r="EB3563" s="1"/>
      <c r="EC3563" s="1"/>
    </row>
    <row r="3564" spans="1:133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90"/>
      <c r="R3564" s="191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4"/>
      <c r="DX3564" s="1"/>
      <c r="DY3564" s="1"/>
      <c r="DZ3564" s="1"/>
      <c r="EA3564" s="1"/>
      <c r="EB3564" s="1"/>
      <c r="EC3564" s="1"/>
    </row>
    <row r="3565" spans="1:133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90"/>
      <c r="R3565" s="191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4"/>
      <c r="DX3565" s="1"/>
      <c r="DY3565" s="1"/>
      <c r="DZ3565" s="1"/>
      <c r="EA3565" s="1"/>
      <c r="EB3565" s="1"/>
      <c r="EC3565" s="1"/>
    </row>
    <row r="3566" spans="1:133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90"/>
      <c r="R3566" s="191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4"/>
      <c r="DX3566" s="1"/>
      <c r="DY3566" s="1"/>
      <c r="DZ3566" s="1"/>
      <c r="EA3566" s="1"/>
      <c r="EB3566" s="1"/>
      <c r="EC3566" s="1"/>
    </row>
    <row r="3567" spans="1:133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90"/>
      <c r="R3567" s="191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4"/>
      <c r="DX3567" s="1"/>
      <c r="DY3567" s="1"/>
      <c r="DZ3567" s="1"/>
      <c r="EA3567" s="1"/>
      <c r="EB3567" s="1"/>
      <c r="EC3567" s="1"/>
    </row>
    <row r="3568" spans="1:133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90"/>
      <c r="R3568" s="191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4"/>
      <c r="DX3568" s="1"/>
      <c r="DY3568" s="1"/>
      <c r="DZ3568" s="1"/>
      <c r="EA3568" s="1"/>
      <c r="EB3568" s="1"/>
      <c r="EC3568" s="1"/>
    </row>
    <row r="3569" spans="1:133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90"/>
      <c r="R3569" s="191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4"/>
      <c r="DX3569" s="1"/>
      <c r="DY3569" s="1"/>
      <c r="DZ3569" s="1"/>
      <c r="EA3569" s="1"/>
      <c r="EB3569" s="1"/>
      <c r="EC3569" s="1"/>
    </row>
    <row r="3570" spans="1:133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90"/>
      <c r="R3570" s="191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4"/>
      <c r="DX3570" s="1"/>
      <c r="DY3570" s="1"/>
      <c r="DZ3570" s="1"/>
      <c r="EA3570" s="1"/>
      <c r="EB3570" s="1"/>
      <c r="EC3570" s="1"/>
    </row>
    <row r="3571" spans="1:133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90"/>
      <c r="R3571" s="191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4"/>
      <c r="DX3571" s="1"/>
      <c r="DY3571" s="1"/>
      <c r="DZ3571" s="1"/>
      <c r="EA3571" s="1"/>
      <c r="EB3571" s="1"/>
      <c r="EC3571" s="1"/>
    </row>
    <row r="3572" spans="1:133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90"/>
      <c r="R3572" s="191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4"/>
      <c r="DX3572" s="1"/>
      <c r="DY3572" s="1"/>
      <c r="DZ3572" s="1"/>
      <c r="EA3572" s="1"/>
      <c r="EB3572" s="1"/>
      <c r="EC3572" s="1"/>
    </row>
    <row r="3573" spans="1:133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90"/>
      <c r="R3573" s="191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4"/>
      <c r="DX3573" s="1"/>
      <c r="DY3573" s="1"/>
      <c r="DZ3573" s="1"/>
      <c r="EA3573" s="1"/>
      <c r="EB3573" s="1"/>
      <c r="EC3573" s="1"/>
    </row>
    <row r="3574" spans="1:133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90"/>
      <c r="R3574" s="191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4"/>
      <c r="DX3574" s="1"/>
      <c r="DY3574" s="1"/>
      <c r="DZ3574" s="1"/>
      <c r="EA3574" s="1"/>
      <c r="EB3574" s="1"/>
      <c r="EC3574" s="1"/>
    </row>
    <row r="3575" spans="1:133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90"/>
      <c r="R3575" s="191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4"/>
      <c r="DX3575" s="1"/>
      <c r="DY3575" s="1"/>
      <c r="DZ3575" s="1"/>
      <c r="EA3575" s="1"/>
      <c r="EB3575" s="1"/>
      <c r="EC3575" s="1"/>
    </row>
    <row r="3576" spans="1:133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90"/>
      <c r="R3576" s="191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4"/>
      <c r="DX3576" s="1"/>
      <c r="DY3576" s="1"/>
      <c r="DZ3576" s="1"/>
      <c r="EA3576" s="1"/>
      <c r="EB3576" s="1"/>
      <c r="EC3576" s="1"/>
    </row>
    <row r="3577" spans="1:133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90"/>
      <c r="R3577" s="191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4"/>
      <c r="DX3577" s="1"/>
      <c r="DY3577" s="1"/>
      <c r="DZ3577" s="1"/>
      <c r="EA3577" s="1"/>
      <c r="EB3577" s="1"/>
      <c r="EC3577" s="1"/>
    </row>
    <row r="3578" spans="1:133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90"/>
      <c r="R3578" s="191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4"/>
      <c r="DX3578" s="1"/>
      <c r="DY3578" s="1"/>
      <c r="DZ3578" s="1"/>
      <c r="EA3578" s="1"/>
      <c r="EB3578" s="1"/>
      <c r="EC3578" s="1"/>
    </row>
    <row r="3579" spans="1:133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90"/>
      <c r="R3579" s="191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4"/>
      <c r="DX3579" s="1"/>
      <c r="DY3579" s="1"/>
      <c r="DZ3579" s="1"/>
      <c r="EA3579" s="1"/>
      <c r="EB3579" s="1"/>
      <c r="EC3579" s="1"/>
    </row>
    <row r="3580" spans="1:133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90"/>
      <c r="R3580" s="191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4"/>
      <c r="DX3580" s="1"/>
      <c r="DY3580" s="1"/>
      <c r="DZ3580" s="1"/>
      <c r="EA3580" s="1"/>
      <c r="EB3580" s="1"/>
      <c r="EC3580" s="1"/>
    </row>
    <row r="3581" spans="1:133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90"/>
      <c r="R3581" s="191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4"/>
      <c r="DX3581" s="1"/>
      <c r="DY3581" s="1"/>
      <c r="DZ3581" s="1"/>
      <c r="EA3581" s="1"/>
      <c r="EB3581" s="1"/>
      <c r="EC3581" s="1"/>
    </row>
    <row r="3582" spans="1:133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90"/>
      <c r="R3582" s="191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4"/>
      <c r="DX3582" s="1"/>
      <c r="DY3582" s="1"/>
      <c r="DZ3582" s="1"/>
      <c r="EA3582" s="1"/>
      <c r="EB3582" s="1"/>
      <c r="EC3582" s="1"/>
    </row>
    <row r="3583" spans="1:133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90"/>
      <c r="R3583" s="191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4"/>
      <c r="DX3583" s="1"/>
      <c r="DY3583" s="1"/>
      <c r="DZ3583" s="1"/>
      <c r="EA3583" s="1"/>
      <c r="EB3583" s="1"/>
      <c r="EC3583" s="1"/>
    </row>
    <row r="3584" spans="1:133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90"/>
      <c r="R3584" s="191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4"/>
      <c r="DX3584" s="1"/>
      <c r="DY3584" s="1"/>
      <c r="DZ3584" s="1"/>
      <c r="EA3584" s="1"/>
      <c r="EB3584" s="1"/>
      <c r="EC3584" s="1"/>
    </row>
    <row r="3585" spans="1:133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90"/>
      <c r="R3585" s="191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4"/>
      <c r="DX3585" s="1"/>
      <c r="DY3585" s="1"/>
      <c r="DZ3585" s="1"/>
      <c r="EA3585" s="1"/>
      <c r="EB3585" s="1"/>
      <c r="EC3585" s="1"/>
    </row>
    <row r="3586" spans="1:133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90"/>
      <c r="R3586" s="191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4"/>
      <c r="DX3586" s="1"/>
      <c r="DY3586" s="1"/>
      <c r="DZ3586" s="1"/>
      <c r="EA3586" s="1"/>
      <c r="EB3586" s="1"/>
      <c r="EC3586" s="1"/>
    </row>
    <row r="3587" spans="1:133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90"/>
      <c r="R3587" s="191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4"/>
      <c r="DX3587" s="1"/>
      <c r="DY3587" s="1"/>
      <c r="DZ3587" s="1"/>
      <c r="EA3587" s="1"/>
      <c r="EB3587" s="1"/>
      <c r="EC3587" s="1"/>
    </row>
    <row r="3588" spans="1:133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90"/>
      <c r="R3588" s="191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4"/>
      <c r="DX3588" s="1"/>
      <c r="DY3588" s="1"/>
      <c r="DZ3588" s="1"/>
      <c r="EA3588" s="1"/>
      <c r="EB3588" s="1"/>
      <c r="EC3588" s="1"/>
    </row>
    <row r="3589" spans="1:133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90"/>
      <c r="R3589" s="191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4"/>
      <c r="DX3589" s="1"/>
      <c r="DY3589" s="1"/>
      <c r="DZ3589" s="1"/>
      <c r="EA3589" s="1"/>
      <c r="EB3589" s="1"/>
      <c r="EC3589" s="1"/>
    </row>
    <row r="3590" spans="1:133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90"/>
      <c r="R3590" s="191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4"/>
      <c r="DX3590" s="1"/>
      <c r="DY3590" s="1"/>
      <c r="DZ3590" s="1"/>
      <c r="EA3590" s="1"/>
      <c r="EB3590" s="1"/>
      <c r="EC3590" s="1"/>
    </row>
    <row r="3591" spans="1:133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90"/>
      <c r="R3591" s="191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4"/>
      <c r="DX3591" s="1"/>
      <c r="DY3591" s="1"/>
      <c r="DZ3591" s="1"/>
      <c r="EA3591" s="1"/>
      <c r="EB3591" s="1"/>
      <c r="EC3591" s="1"/>
    </row>
    <row r="3592" spans="1:133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90"/>
      <c r="R3592" s="191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4"/>
      <c r="DX3592" s="1"/>
      <c r="DY3592" s="1"/>
      <c r="DZ3592" s="1"/>
      <c r="EA3592" s="1"/>
      <c r="EB3592" s="1"/>
      <c r="EC3592" s="1"/>
    </row>
    <row r="3593" spans="1:133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90"/>
      <c r="R3593" s="191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4"/>
      <c r="DX3593" s="1"/>
      <c r="DY3593" s="1"/>
      <c r="DZ3593" s="1"/>
      <c r="EA3593" s="1"/>
      <c r="EB3593" s="1"/>
      <c r="EC3593" s="1"/>
    </row>
    <row r="3594" spans="1:133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90"/>
      <c r="R3594" s="191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4"/>
      <c r="DX3594" s="1"/>
      <c r="DY3594" s="1"/>
      <c r="DZ3594" s="1"/>
      <c r="EA3594" s="1"/>
      <c r="EB3594" s="1"/>
      <c r="EC3594" s="1"/>
    </row>
    <row r="3595" spans="1:133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90"/>
      <c r="R3595" s="191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4"/>
      <c r="DX3595" s="1"/>
      <c r="DY3595" s="1"/>
      <c r="DZ3595" s="1"/>
      <c r="EA3595" s="1"/>
      <c r="EB3595" s="1"/>
      <c r="EC3595" s="1"/>
    </row>
    <row r="3596" spans="1:133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90"/>
      <c r="R3596" s="191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4"/>
      <c r="DX3596" s="1"/>
      <c r="DY3596" s="1"/>
      <c r="DZ3596" s="1"/>
      <c r="EA3596" s="1"/>
      <c r="EB3596" s="1"/>
      <c r="EC3596" s="1"/>
    </row>
    <row r="3597" spans="1:133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90"/>
      <c r="R3597" s="191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4"/>
      <c r="DX3597" s="1"/>
      <c r="DY3597" s="1"/>
      <c r="DZ3597" s="1"/>
      <c r="EA3597" s="1"/>
      <c r="EB3597" s="1"/>
      <c r="EC3597" s="1"/>
    </row>
    <row r="3598" spans="1:133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90"/>
      <c r="R3598" s="191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4"/>
      <c r="DX3598" s="1"/>
      <c r="DY3598" s="1"/>
      <c r="DZ3598" s="1"/>
      <c r="EA3598" s="1"/>
      <c r="EB3598" s="1"/>
      <c r="EC3598" s="1"/>
    </row>
    <row r="3599" spans="1:133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90"/>
      <c r="R3599" s="191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4"/>
      <c r="DX3599" s="1"/>
      <c r="DY3599" s="1"/>
      <c r="DZ3599" s="1"/>
      <c r="EA3599" s="1"/>
      <c r="EB3599" s="1"/>
      <c r="EC3599" s="1"/>
    </row>
    <row r="3600" spans="1:133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90"/>
      <c r="R3600" s="191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4"/>
      <c r="DX3600" s="1"/>
      <c r="DY3600" s="1"/>
      <c r="DZ3600" s="1"/>
      <c r="EA3600" s="1"/>
      <c r="EB3600" s="1"/>
      <c r="EC3600" s="1"/>
    </row>
    <row r="3601" spans="1:133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90"/>
      <c r="R3601" s="191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4"/>
      <c r="DX3601" s="1"/>
      <c r="DY3601" s="1"/>
      <c r="DZ3601" s="1"/>
      <c r="EA3601" s="1"/>
      <c r="EB3601" s="1"/>
      <c r="EC3601" s="1"/>
    </row>
    <row r="3602" spans="1:133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90"/>
      <c r="R3602" s="191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4"/>
      <c r="DX3602" s="1"/>
      <c r="DY3602" s="1"/>
      <c r="DZ3602" s="1"/>
      <c r="EA3602" s="1"/>
      <c r="EB3602" s="1"/>
      <c r="EC3602" s="1"/>
    </row>
    <row r="3603" spans="1:133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90"/>
      <c r="R3603" s="191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4"/>
      <c r="DX3603" s="1"/>
      <c r="DY3603" s="1"/>
      <c r="DZ3603" s="1"/>
      <c r="EA3603" s="1"/>
      <c r="EB3603" s="1"/>
      <c r="EC3603" s="1"/>
    </row>
    <row r="3604" spans="1:133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90"/>
      <c r="R3604" s="191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4"/>
      <c r="DX3604" s="1"/>
      <c r="DY3604" s="1"/>
      <c r="DZ3604" s="1"/>
      <c r="EA3604" s="1"/>
      <c r="EB3604" s="1"/>
      <c r="EC3604" s="1"/>
    </row>
    <row r="3605" spans="1:133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90"/>
      <c r="R3605" s="191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4"/>
      <c r="DX3605" s="1"/>
      <c r="DY3605" s="1"/>
      <c r="DZ3605" s="1"/>
      <c r="EA3605" s="1"/>
      <c r="EB3605" s="1"/>
      <c r="EC3605" s="1"/>
    </row>
    <row r="3606" spans="1:133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90"/>
      <c r="R3606" s="191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4"/>
      <c r="DX3606" s="1"/>
      <c r="DY3606" s="1"/>
      <c r="DZ3606" s="1"/>
      <c r="EA3606" s="1"/>
      <c r="EB3606" s="1"/>
      <c r="EC3606" s="1"/>
    </row>
    <row r="3607" spans="1:133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90"/>
      <c r="R3607" s="191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4"/>
      <c r="DX3607" s="1"/>
      <c r="DY3607" s="1"/>
      <c r="DZ3607" s="1"/>
      <c r="EA3607" s="1"/>
      <c r="EB3607" s="1"/>
      <c r="EC3607" s="1"/>
    </row>
    <row r="3608" spans="1:133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90"/>
      <c r="R3608" s="191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4"/>
      <c r="DX3608" s="1"/>
      <c r="DY3608" s="1"/>
      <c r="DZ3608" s="1"/>
      <c r="EA3608" s="1"/>
      <c r="EB3608" s="1"/>
      <c r="EC3608" s="1"/>
    </row>
    <row r="3609" spans="1:133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90"/>
      <c r="R3609" s="191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4"/>
      <c r="DX3609" s="1"/>
      <c r="DY3609" s="1"/>
      <c r="DZ3609" s="1"/>
      <c r="EA3609" s="1"/>
      <c r="EB3609" s="1"/>
      <c r="EC3609" s="1"/>
    </row>
    <row r="3610" spans="1:133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90"/>
      <c r="R3610" s="191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4"/>
      <c r="DX3610" s="1"/>
      <c r="DY3610" s="1"/>
      <c r="DZ3610" s="1"/>
      <c r="EA3610" s="1"/>
      <c r="EB3610" s="1"/>
      <c r="EC3610" s="1"/>
    </row>
    <row r="3611" spans="1:133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90"/>
      <c r="R3611" s="191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4"/>
      <c r="DX3611" s="1"/>
      <c r="DY3611" s="1"/>
      <c r="DZ3611" s="1"/>
      <c r="EA3611" s="1"/>
      <c r="EB3611" s="1"/>
      <c r="EC3611" s="1"/>
    </row>
    <row r="3612" spans="1:133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90"/>
      <c r="R3612" s="191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4"/>
      <c r="DX3612" s="1"/>
      <c r="DY3612" s="1"/>
      <c r="DZ3612" s="1"/>
      <c r="EA3612" s="1"/>
      <c r="EB3612" s="1"/>
      <c r="EC3612" s="1"/>
    </row>
    <row r="3613" spans="1:133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90"/>
      <c r="R3613" s="191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4"/>
      <c r="DX3613" s="1"/>
      <c r="DY3613" s="1"/>
      <c r="DZ3613" s="1"/>
      <c r="EA3613" s="1"/>
      <c r="EB3613" s="1"/>
      <c r="EC3613" s="1"/>
    </row>
    <row r="3614" spans="1:133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90"/>
      <c r="R3614" s="191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4"/>
      <c r="DX3614" s="1"/>
      <c r="DY3614" s="1"/>
      <c r="DZ3614" s="1"/>
      <c r="EA3614" s="1"/>
      <c r="EB3614" s="1"/>
      <c r="EC3614" s="1"/>
    </row>
    <row r="3615" spans="1:133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90"/>
      <c r="R3615" s="191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4"/>
      <c r="DX3615" s="1"/>
      <c r="DY3615" s="1"/>
      <c r="DZ3615" s="1"/>
      <c r="EA3615" s="1"/>
      <c r="EB3615" s="1"/>
      <c r="EC3615" s="1"/>
    </row>
    <row r="3616" spans="1:133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90"/>
      <c r="R3616" s="191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4"/>
      <c r="DX3616" s="1"/>
      <c r="DY3616" s="1"/>
      <c r="DZ3616" s="1"/>
      <c r="EA3616" s="1"/>
      <c r="EB3616" s="1"/>
      <c r="EC3616" s="1"/>
    </row>
    <row r="3617" spans="1:133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90"/>
      <c r="R3617" s="191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4"/>
      <c r="DX3617" s="1"/>
      <c r="DY3617" s="1"/>
      <c r="DZ3617" s="1"/>
      <c r="EA3617" s="1"/>
      <c r="EB3617" s="1"/>
      <c r="EC3617" s="1"/>
    </row>
    <row r="3618" spans="1:133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90"/>
      <c r="R3618" s="191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4"/>
      <c r="DX3618" s="1"/>
      <c r="DY3618" s="1"/>
      <c r="DZ3618" s="1"/>
      <c r="EA3618" s="1"/>
      <c r="EB3618" s="1"/>
      <c r="EC3618" s="1"/>
    </row>
    <row r="3619" spans="1:133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90"/>
      <c r="R3619" s="191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4"/>
      <c r="DX3619" s="1"/>
      <c r="DY3619" s="1"/>
      <c r="DZ3619" s="1"/>
      <c r="EA3619" s="1"/>
      <c r="EB3619" s="1"/>
      <c r="EC3619" s="1"/>
    </row>
    <row r="3620" spans="1:133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90"/>
      <c r="R3620" s="191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4"/>
      <c r="DX3620" s="1"/>
      <c r="DY3620" s="1"/>
      <c r="DZ3620" s="1"/>
      <c r="EA3620" s="1"/>
      <c r="EB3620" s="1"/>
      <c r="EC3620" s="1"/>
    </row>
    <row r="3621" spans="1:133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90"/>
      <c r="R3621" s="191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4"/>
      <c r="DX3621" s="1"/>
      <c r="DY3621" s="1"/>
      <c r="DZ3621" s="1"/>
      <c r="EA3621" s="1"/>
      <c r="EB3621" s="1"/>
      <c r="EC3621" s="1"/>
    </row>
    <row r="3622" spans="1:133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90"/>
      <c r="R3622" s="191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4"/>
      <c r="DX3622" s="1"/>
      <c r="DY3622" s="1"/>
      <c r="DZ3622" s="1"/>
      <c r="EA3622" s="1"/>
      <c r="EB3622" s="1"/>
      <c r="EC3622" s="1"/>
    </row>
    <row r="3623" spans="1:133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90"/>
      <c r="R3623" s="191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4"/>
      <c r="DX3623" s="1"/>
      <c r="DY3623" s="1"/>
      <c r="DZ3623" s="1"/>
      <c r="EA3623" s="1"/>
      <c r="EB3623" s="1"/>
      <c r="EC3623" s="1"/>
    </row>
    <row r="3624" spans="1:133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90"/>
      <c r="R3624" s="191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4"/>
      <c r="DX3624" s="1"/>
      <c r="DY3624" s="1"/>
      <c r="DZ3624" s="1"/>
      <c r="EA3624" s="1"/>
      <c r="EB3624" s="1"/>
      <c r="EC3624" s="1"/>
    </row>
    <row r="3625" spans="1:133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90"/>
      <c r="R3625" s="191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4"/>
      <c r="DX3625" s="1"/>
      <c r="DY3625" s="1"/>
      <c r="DZ3625" s="1"/>
      <c r="EA3625" s="1"/>
      <c r="EB3625" s="1"/>
      <c r="EC3625" s="1"/>
    </row>
    <row r="3626" spans="1:133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90"/>
      <c r="R3626" s="191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4"/>
      <c r="DX3626" s="1"/>
      <c r="DY3626" s="1"/>
      <c r="DZ3626" s="1"/>
      <c r="EA3626" s="1"/>
      <c r="EB3626" s="1"/>
      <c r="EC3626" s="1"/>
    </row>
    <row r="3627" spans="1:133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90"/>
      <c r="R3627" s="191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4"/>
      <c r="DX3627" s="1"/>
      <c r="DY3627" s="1"/>
      <c r="DZ3627" s="1"/>
      <c r="EA3627" s="1"/>
      <c r="EB3627" s="1"/>
      <c r="EC3627" s="1"/>
    </row>
    <row r="3628" spans="1:133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90"/>
      <c r="R3628" s="191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4"/>
      <c r="DX3628" s="1"/>
      <c r="DY3628" s="1"/>
      <c r="DZ3628" s="1"/>
      <c r="EA3628" s="1"/>
      <c r="EB3628" s="1"/>
      <c r="EC3628" s="1"/>
    </row>
    <row r="3629" spans="1:133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90"/>
      <c r="R3629" s="191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4"/>
      <c r="DX3629" s="1"/>
      <c r="DY3629" s="1"/>
      <c r="DZ3629" s="1"/>
      <c r="EA3629" s="1"/>
      <c r="EB3629" s="1"/>
      <c r="EC3629" s="1"/>
    </row>
    <row r="3630" spans="1:133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90"/>
      <c r="R3630" s="191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4"/>
      <c r="DX3630" s="1"/>
      <c r="DY3630" s="1"/>
      <c r="DZ3630" s="1"/>
      <c r="EA3630" s="1"/>
      <c r="EB3630" s="1"/>
      <c r="EC3630" s="1"/>
    </row>
    <row r="3631" spans="1:133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90"/>
      <c r="R3631" s="191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4"/>
      <c r="DX3631" s="1"/>
      <c r="DY3631" s="1"/>
      <c r="DZ3631" s="1"/>
      <c r="EA3631" s="1"/>
      <c r="EB3631" s="1"/>
      <c r="EC3631" s="1"/>
    </row>
    <row r="3632" spans="1:133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90"/>
      <c r="R3632" s="191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4"/>
      <c r="DX3632" s="1"/>
      <c r="DY3632" s="1"/>
      <c r="DZ3632" s="1"/>
      <c r="EA3632" s="1"/>
      <c r="EB3632" s="1"/>
      <c r="EC3632" s="1"/>
    </row>
    <row r="3633" spans="1:133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90"/>
      <c r="R3633" s="191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4"/>
      <c r="DX3633" s="1"/>
      <c r="DY3633" s="1"/>
      <c r="DZ3633" s="1"/>
      <c r="EA3633" s="1"/>
      <c r="EB3633" s="1"/>
      <c r="EC3633" s="1"/>
    </row>
    <row r="3634" spans="1:133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90"/>
      <c r="R3634" s="191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4"/>
      <c r="DX3634" s="1"/>
      <c r="DY3634" s="1"/>
      <c r="DZ3634" s="1"/>
      <c r="EA3634" s="1"/>
      <c r="EB3634" s="1"/>
      <c r="EC3634" s="1"/>
    </row>
    <row r="3635" spans="1:133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90"/>
      <c r="R3635" s="191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4"/>
      <c r="DX3635" s="1"/>
      <c r="DY3635" s="1"/>
      <c r="DZ3635" s="1"/>
      <c r="EA3635" s="1"/>
      <c r="EB3635" s="1"/>
      <c r="EC3635" s="1"/>
    </row>
    <row r="3636" spans="1:133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90"/>
      <c r="R3636" s="191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4"/>
      <c r="DX3636" s="1"/>
      <c r="DY3636" s="1"/>
      <c r="DZ3636" s="1"/>
      <c r="EA3636" s="1"/>
      <c r="EB3636" s="1"/>
      <c r="EC3636" s="1"/>
    </row>
    <row r="3637" spans="1:133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90"/>
      <c r="R3637" s="191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4"/>
      <c r="DX3637" s="1"/>
      <c r="DY3637" s="1"/>
      <c r="DZ3637" s="1"/>
      <c r="EA3637" s="1"/>
      <c r="EB3637" s="1"/>
      <c r="EC3637" s="1"/>
    </row>
    <row r="3638" spans="1:133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90"/>
      <c r="R3638" s="191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4"/>
      <c r="DX3638" s="1"/>
      <c r="DY3638" s="1"/>
      <c r="DZ3638" s="1"/>
      <c r="EA3638" s="1"/>
      <c r="EB3638" s="1"/>
      <c r="EC3638" s="1"/>
    </row>
    <row r="3639" spans="1:133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90"/>
      <c r="R3639" s="191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4"/>
      <c r="DX3639" s="1"/>
      <c r="DY3639" s="1"/>
      <c r="DZ3639" s="1"/>
      <c r="EA3639" s="1"/>
      <c r="EB3639" s="1"/>
      <c r="EC3639" s="1"/>
    </row>
    <row r="3640" spans="1:133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90"/>
      <c r="R3640" s="191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4"/>
      <c r="DX3640" s="1"/>
      <c r="DY3640" s="1"/>
      <c r="DZ3640" s="1"/>
      <c r="EA3640" s="1"/>
      <c r="EB3640" s="1"/>
      <c r="EC3640" s="1"/>
    </row>
    <row r="3641" spans="1:133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90"/>
      <c r="R3641" s="191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4"/>
      <c r="DX3641" s="1"/>
      <c r="DY3641" s="1"/>
      <c r="DZ3641" s="1"/>
      <c r="EA3641" s="1"/>
      <c r="EB3641" s="1"/>
      <c r="EC3641" s="1"/>
    </row>
    <row r="3642" spans="1:133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90"/>
      <c r="R3642" s="191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4"/>
      <c r="DX3642" s="1"/>
      <c r="DY3642" s="1"/>
      <c r="DZ3642" s="1"/>
      <c r="EA3642" s="1"/>
      <c r="EB3642" s="1"/>
      <c r="EC3642" s="1"/>
    </row>
    <row r="3643" spans="1:133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90"/>
      <c r="R3643" s="191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4"/>
      <c r="DX3643" s="1"/>
      <c r="DY3643" s="1"/>
      <c r="DZ3643" s="1"/>
      <c r="EA3643" s="1"/>
      <c r="EB3643" s="1"/>
      <c r="EC3643" s="1"/>
    </row>
    <row r="3644" spans="1:133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90"/>
      <c r="R3644" s="191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4"/>
      <c r="DX3644" s="1"/>
      <c r="DY3644" s="1"/>
      <c r="DZ3644" s="1"/>
      <c r="EA3644" s="1"/>
      <c r="EB3644" s="1"/>
      <c r="EC3644" s="1"/>
    </row>
    <row r="3645" spans="1:133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90"/>
      <c r="R3645" s="191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4"/>
      <c r="DX3645" s="1"/>
      <c r="DY3645" s="1"/>
      <c r="DZ3645" s="1"/>
      <c r="EA3645" s="1"/>
      <c r="EB3645" s="1"/>
      <c r="EC3645" s="1"/>
    </row>
    <row r="3646" spans="1:133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90"/>
      <c r="R3646" s="191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4"/>
      <c r="DX3646" s="1"/>
      <c r="DY3646" s="1"/>
      <c r="DZ3646" s="1"/>
      <c r="EA3646" s="1"/>
      <c r="EB3646" s="1"/>
      <c r="EC3646" s="1"/>
    </row>
    <row r="3647" spans="1:133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90"/>
      <c r="R3647" s="191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4"/>
      <c r="DX3647" s="1"/>
      <c r="DY3647" s="1"/>
      <c r="DZ3647" s="1"/>
      <c r="EA3647" s="1"/>
      <c r="EB3647" s="1"/>
      <c r="EC3647" s="1"/>
    </row>
    <row r="3648" spans="1:133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90"/>
      <c r="R3648" s="191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4"/>
      <c r="DX3648" s="1"/>
      <c r="DY3648" s="1"/>
      <c r="DZ3648" s="1"/>
      <c r="EA3648" s="1"/>
      <c r="EB3648" s="1"/>
      <c r="EC3648" s="1"/>
    </row>
    <row r="3649" spans="1:133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90"/>
      <c r="R3649" s="191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4"/>
      <c r="DX3649" s="1"/>
      <c r="DY3649" s="1"/>
      <c r="DZ3649" s="1"/>
      <c r="EA3649" s="1"/>
      <c r="EB3649" s="1"/>
      <c r="EC3649" s="1"/>
    </row>
    <row r="3650" spans="1:133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90"/>
      <c r="R3650" s="191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4"/>
      <c r="DX3650" s="1"/>
      <c r="DY3650" s="1"/>
      <c r="DZ3650" s="1"/>
      <c r="EA3650" s="1"/>
      <c r="EB3650" s="1"/>
      <c r="EC3650" s="1"/>
    </row>
    <row r="3651" spans="1:133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90"/>
      <c r="R3651" s="191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4"/>
      <c r="DX3651" s="1"/>
      <c r="DY3651" s="1"/>
      <c r="DZ3651" s="1"/>
      <c r="EA3651" s="1"/>
      <c r="EB3651" s="1"/>
      <c r="EC3651" s="1"/>
    </row>
    <row r="3652" spans="1:133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90"/>
      <c r="R3652" s="191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4"/>
      <c r="DX3652" s="1"/>
      <c r="DY3652" s="1"/>
      <c r="DZ3652" s="1"/>
      <c r="EA3652" s="1"/>
      <c r="EB3652" s="1"/>
      <c r="EC3652" s="1"/>
    </row>
    <row r="3653" spans="1:133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90"/>
      <c r="R3653" s="191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4"/>
      <c r="DX3653" s="1"/>
      <c r="DY3653" s="1"/>
      <c r="DZ3653" s="1"/>
      <c r="EA3653" s="1"/>
      <c r="EB3653" s="1"/>
      <c r="EC3653" s="1"/>
    </row>
    <row r="3654" spans="1:133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90"/>
      <c r="R3654" s="191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4"/>
      <c r="DX3654" s="1"/>
      <c r="DY3654" s="1"/>
      <c r="DZ3654" s="1"/>
      <c r="EA3654" s="1"/>
      <c r="EB3654" s="1"/>
      <c r="EC3654" s="1"/>
    </row>
    <row r="3655" spans="1:133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90"/>
      <c r="R3655" s="191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4"/>
      <c r="DX3655" s="1"/>
      <c r="DY3655" s="1"/>
      <c r="DZ3655" s="1"/>
      <c r="EA3655" s="1"/>
      <c r="EB3655" s="1"/>
      <c r="EC3655" s="1"/>
    </row>
    <row r="3656" spans="1:133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90"/>
      <c r="R3656" s="191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4"/>
      <c r="DX3656" s="1"/>
      <c r="DY3656" s="1"/>
      <c r="DZ3656" s="1"/>
      <c r="EA3656" s="1"/>
      <c r="EB3656" s="1"/>
      <c r="EC3656" s="1"/>
    </row>
    <row r="3657" spans="1:133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90"/>
      <c r="R3657" s="191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4"/>
      <c r="DX3657" s="1"/>
      <c r="DY3657" s="1"/>
      <c r="DZ3657" s="1"/>
      <c r="EA3657" s="1"/>
      <c r="EB3657" s="1"/>
      <c r="EC3657" s="1"/>
    </row>
    <row r="3658" spans="1:133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90"/>
      <c r="R3658" s="191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4"/>
      <c r="DX3658" s="1"/>
      <c r="DY3658" s="1"/>
      <c r="DZ3658" s="1"/>
      <c r="EA3658" s="1"/>
      <c r="EB3658" s="1"/>
      <c r="EC3658" s="1"/>
    </row>
    <row r="3659" spans="1:133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90"/>
      <c r="R3659" s="191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4"/>
      <c r="DX3659" s="1"/>
      <c r="DY3659" s="1"/>
      <c r="DZ3659" s="1"/>
      <c r="EA3659" s="1"/>
      <c r="EB3659" s="1"/>
      <c r="EC3659" s="1"/>
    </row>
    <row r="3660" spans="1:133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90"/>
      <c r="R3660" s="191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4"/>
      <c r="DX3660" s="1"/>
      <c r="DY3660" s="1"/>
      <c r="DZ3660" s="1"/>
      <c r="EA3660" s="1"/>
      <c r="EB3660" s="1"/>
      <c r="EC3660" s="1"/>
    </row>
    <row r="3661" spans="1:133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90"/>
      <c r="R3661" s="191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4"/>
      <c r="DX3661" s="1"/>
      <c r="DY3661" s="1"/>
      <c r="DZ3661" s="1"/>
      <c r="EA3661" s="1"/>
      <c r="EB3661" s="1"/>
      <c r="EC3661" s="1"/>
    </row>
    <row r="3662" spans="1:133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90"/>
      <c r="R3662" s="191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4"/>
      <c r="DX3662" s="1"/>
      <c r="DY3662" s="1"/>
      <c r="DZ3662" s="1"/>
      <c r="EA3662" s="1"/>
      <c r="EB3662" s="1"/>
      <c r="EC3662" s="1"/>
    </row>
    <row r="3663" spans="1:133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90"/>
      <c r="R3663" s="191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4"/>
      <c r="DX3663" s="1"/>
      <c r="DY3663" s="1"/>
      <c r="DZ3663" s="1"/>
      <c r="EA3663" s="1"/>
      <c r="EB3663" s="1"/>
      <c r="EC3663" s="1"/>
    </row>
    <row r="3664" spans="1:133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90"/>
      <c r="R3664" s="191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4"/>
      <c r="DX3664" s="1"/>
      <c r="DY3664" s="1"/>
      <c r="DZ3664" s="1"/>
      <c r="EA3664" s="1"/>
      <c r="EB3664" s="1"/>
      <c r="EC3664" s="1"/>
    </row>
    <row r="3665" spans="1:133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90"/>
      <c r="R3665" s="191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4"/>
      <c r="DX3665" s="1"/>
      <c r="DY3665" s="1"/>
      <c r="DZ3665" s="1"/>
      <c r="EA3665" s="1"/>
      <c r="EB3665" s="1"/>
      <c r="EC3665" s="1"/>
    </row>
    <row r="3666" spans="1:133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90"/>
      <c r="R3666" s="191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4"/>
      <c r="DX3666" s="1"/>
      <c r="DY3666" s="1"/>
      <c r="DZ3666" s="1"/>
      <c r="EA3666" s="1"/>
      <c r="EB3666" s="1"/>
      <c r="EC3666" s="1"/>
    </row>
    <row r="3667" spans="1:133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90"/>
      <c r="R3667" s="191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4"/>
      <c r="DX3667" s="1"/>
      <c r="DY3667" s="1"/>
      <c r="DZ3667" s="1"/>
      <c r="EA3667" s="1"/>
      <c r="EB3667" s="1"/>
      <c r="EC3667" s="1"/>
    </row>
    <row r="3668" spans="1:133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90"/>
      <c r="R3668" s="191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4"/>
      <c r="DX3668" s="1"/>
      <c r="DY3668" s="1"/>
      <c r="DZ3668" s="1"/>
      <c r="EA3668" s="1"/>
      <c r="EB3668" s="1"/>
      <c r="EC3668" s="1"/>
    </row>
    <row r="3669" spans="1:133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90"/>
      <c r="R3669" s="191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4"/>
      <c r="DX3669" s="1"/>
      <c r="DY3669" s="1"/>
      <c r="DZ3669" s="1"/>
      <c r="EA3669" s="1"/>
      <c r="EB3669" s="1"/>
      <c r="EC3669" s="1"/>
    </row>
    <row r="3670" spans="1:133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90"/>
      <c r="R3670" s="191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4"/>
      <c r="DX3670" s="1"/>
      <c r="DY3670" s="1"/>
      <c r="DZ3670" s="1"/>
      <c r="EA3670" s="1"/>
      <c r="EB3670" s="1"/>
      <c r="EC3670" s="1"/>
    </row>
    <row r="3671" spans="1:133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90"/>
      <c r="R3671" s="191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4"/>
      <c r="DX3671" s="1"/>
      <c r="DY3671" s="1"/>
      <c r="DZ3671" s="1"/>
      <c r="EA3671" s="1"/>
      <c r="EB3671" s="1"/>
      <c r="EC3671" s="1"/>
    </row>
    <row r="3672" spans="1:133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90"/>
      <c r="R3672" s="191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4"/>
      <c r="DX3672" s="1"/>
      <c r="DY3672" s="1"/>
      <c r="DZ3672" s="1"/>
      <c r="EA3672" s="1"/>
      <c r="EB3672" s="1"/>
      <c r="EC3672" s="1"/>
    </row>
    <row r="3673" spans="1:133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90"/>
      <c r="R3673" s="191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4"/>
      <c r="DX3673" s="1"/>
      <c r="DY3673" s="1"/>
      <c r="DZ3673" s="1"/>
      <c r="EA3673" s="1"/>
      <c r="EB3673" s="1"/>
      <c r="EC3673" s="1"/>
    </row>
    <row r="3674" spans="1:133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90"/>
      <c r="R3674" s="191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4"/>
      <c r="DX3674" s="1"/>
      <c r="DY3674" s="1"/>
      <c r="DZ3674" s="1"/>
      <c r="EA3674" s="1"/>
      <c r="EB3674" s="1"/>
      <c r="EC3674" s="1"/>
    </row>
    <row r="3675" spans="1:133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90"/>
      <c r="R3675" s="191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4"/>
      <c r="DX3675" s="1"/>
      <c r="DY3675" s="1"/>
      <c r="DZ3675" s="1"/>
      <c r="EA3675" s="1"/>
      <c r="EB3675" s="1"/>
      <c r="EC3675" s="1"/>
    </row>
    <row r="3676" spans="1:133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90"/>
      <c r="R3676" s="191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4"/>
      <c r="DX3676" s="1"/>
      <c r="DY3676" s="1"/>
      <c r="DZ3676" s="1"/>
      <c r="EA3676" s="1"/>
      <c r="EB3676" s="1"/>
      <c r="EC3676" s="1"/>
    </row>
    <row r="3677" spans="1:133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90"/>
      <c r="R3677" s="191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4"/>
      <c r="DX3677" s="1"/>
      <c r="DY3677" s="1"/>
      <c r="DZ3677" s="1"/>
      <c r="EA3677" s="1"/>
      <c r="EB3677" s="1"/>
      <c r="EC3677" s="1"/>
    </row>
    <row r="3678" spans="1:133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90"/>
      <c r="R3678" s="191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4"/>
      <c r="DX3678" s="1"/>
      <c r="DY3678" s="1"/>
      <c r="DZ3678" s="1"/>
      <c r="EA3678" s="1"/>
      <c r="EB3678" s="1"/>
      <c r="EC3678" s="1"/>
    </row>
    <row r="3679" spans="1:133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90"/>
      <c r="R3679" s="191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4"/>
      <c r="DX3679" s="1"/>
      <c r="DY3679" s="1"/>
      <c r="DZ3679" s="1"/>
      <c r="EA3679" s="1"/>
      <c r="EB3679" s="1"/>
      <c r="EC3679" s="1"/>
    </row>
    <row r="3680" spans="1:133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90"/>
      <c r="R3680" s="191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4"/>
      <c r="DX3680" s="1"/>
      <c r="DY3680" s="1"/>
      <c r="DZ3680" s="1"/>
      <c r="EA3680" s="1"/>
      <c r="EB3680" s="1"/>
      <c r="EC3680" s="1"/>
    </row>
    <row r="3681" spans="1:133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90"/>
      <c r="R3681" s="191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4"/>
      <c r="DX3681" s="1"/>
      <c r="DY3681" s="1"/>
      <c r="DZ3681" s="1"/>
      <c r="EA3681" s="1"/>
      <c r="EB3681" s="1"/>
      <c r="EC3681" s="1"/>
    </row>
    <row r="3682" spans="1:133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90"/>
      <c r="R3682" s="191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4"/>
      <c r="DX3682" s="1"/>
      <c r="DY3682" s="1"/>
      <c r="DZ3682" s="1"/>
      <c r="EA3682" s="1"/>
      <c r="EB3682" s="1"/>
      <c r="EC3682" s="1"/>
    </row>
    <row r="3683" spans="1:133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90"/>
      <c r="R3683" s="191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4"/>
      <c r="DX3683" s="1"/>
      <c r="DY3683" s="1"/>
      <c r="DZ3683" s="1"/>
      <c r="EA3683" s="1"/>
      <c r="EB3683" s="1"/>
      <c r="EC3683" s="1"/>
    </row>
    <row r="3684" spans="1:133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90"/>
      <c r="R3684" s="191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4"/>
      <c r="DX3684" s="1"/>
      <c r="DY3684" s="1"/>
      <c r="DZ3684" s="1"/>
      <c r="EA3684" s="1"/>
      <c r="EB3684" s="1"/>
      <c r="EC3684" s="1"/>
    </row>
    <row r="3685" spans="1:133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90"/>
      <c r="R3685" s="191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4"/>
      <c r="DX3685" s="1"/>
      <c r="DY3685" s="1"/>
      <c r="DZ3685" s="1"/>
      <c r="EA3685" s="1"/>
      <c r="EB3685" s="1"/>
      <c r="EC3685" s="1"/>
    </row>
    <row r="3686" spans="1:133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90"/>
      <c r="R3686" s="191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4"/>
      <c r="DX3686" s="1"/>
      <c r="DY3686" s="1"/>
      <c r="DZ3686" s="1"/>
      <c r="EA3686" s="1"/>
      <c r="EB3686" s="1"/>
      <c r="EC3686" s="1"/>
    </row>
    <row r="3687" spans="1:133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90"/>
      <c r="R3687" s="191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4"/>
      <c r="DX3687" s="1"/>
      <c r="DY3687" s="1"/>
      <c r="DZ3687" s="1"/>
      <c r="EA3687" s="1"/>
      <c r="EB3687" s="1"/>
      <c r="EC3687" s="1"/>
    </row>
    <row r="3688" spans="1:133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90"/>
      <c r="R3688" s="191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4"/>
      <c r="DX3688" s="1"/>
      <c r="DY3688" s="1"/>
      <c r="DZ3688" s="1"/>
      <c r="EA3688" s="1"/>
      <c r="EB3688" s="1"/>
      <c r="EC3688" s="1"/>
    </row>
    <row r="3689" spans="1:133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90"/>
      <c r="R3689" s="191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4"/>
      <c r="DX3689" s="1"/>
      <c r="DY3689" s="1"/>
      <c r="DZ3689" s="1"/>
      <c r="EA3689" s="1"/>
      <c r="EB3689" s="1"/>
      <c r="EC3689" s="1"/>
    </row>
    <row r="3690" spans="1:133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90"/>
      <c r="R3690" s="191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4"/>
      <c r="DX3690" s="1"/>
      <c r="DY3690" s="1"/>
      <c r="DZ3690" s="1"/>
      <c r="EA3690" s="1"/>
      <c r="EB3690" s="1"/>
      <c r="EC3690" s="1"/>
    </row>
    <row r="3691" spans="1:133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90"/>
      <c r="R3691" s="191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4"/>
      <c r="DX3691" s="1"/>
      <c r="DY3691" s="1"/>
      <c r="DZ3691" s="1"/>
      <c r="EA3691" s="1"/>
      <c r="EB3691" s="1"/>
      <c r="EC3691" s="1"/>
    </row>
    <row r="3692" spans="1:133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90"/>
      <c r="R3692" s="191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4"/>
      <c r="DX3692" s="1"/>
      <c r="DY3692" s="1"/>
      <c r="DZ3692" s="1"/>
      <c r="EA3692" s="1"/>
      <c r="EB3692" s="1"/>
      <c r="EC3692" s="1"/>
    </row>
    <row r="3693" spans="1:133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4"/>
      <c r="DX3693" s="1"/>
      <c r="DY3693" s="1"/>
      <c r="DZ3693" s="1"/>
      <c r="EA3693" s="1"/>
      <c r="EB3693" s="1"/>
      <c r="EC3693" s="1"/>
    </row>
    <row r="3694" spans="1:133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4"/>
      <c r="DX3694" s="1"/>
      <c r="DY3694" s="1"/>
      <c r="DZ3694" s="1"/>
      <c r="EA3694" s="1"/>
      <c r="EB3694" s="1"/>
      <c r="EC3694" s="1"/>
    </row>
    <row r="3695" spans="1:133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4"/>
      <c r="DX3695" s="1"/>
      <c r="DY3695" s="1"/>
      <c r="DZ3695" s="1"/>
      <c r="EA3695" s="1"/>
      <c r="EB3695" s="1"/>
      <c r="EC3695" s="1"/>
    </row>
    <row r="3696" spans="1:133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4"/>
      <c r="DX3696" s="1"/>
      <c r="DY3696" s="1"/>
      <c r="DZ3696" s="1"/>
      <c r="EA3696" s="1"/>
      <c r="EB3696" s="1"/>
      <c r="EC3696" s="1"/>
    </row>
    <row r="3697" spans="1:133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4"/>
      <c r="DX3697" s="1"/>
      <c r="DY3697" s="1"/>
      <c r="DZ3697" s="1"/>
      <c r="EA3697" s="1"/>
      <c r="EB3697" s="1"/>
      <c r="EC3697" s="1"/>
    </row>
    <row r="3698" spans="1:133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4"/>
      <c r="DX3698" s="1"/>
      <c r="DY3698" s="1"/>
      <c r="DZ3698" s="1"/>
      <c r="EA3698" s="1"/>
      <c r="EB3698" s="1"/>
      <c r="EC3698" s="1"/>
    </row>
    <row r="3699" spans="1:133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4"/>
      <c r="DX3699" s="1"/>
      <c r="DY3699" s="1"/>
      <c r="DZ3699" s="1"/>
      <c r="EA3699" s="1"/>
      <c r="EB3699" s="1"/>
      <c r="EC3699" s="1"/>
    </row>
    <row r="3700" spans="1:133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4"/>
      <c r="DX3700" s="1"/>
      <c r="DY3700" s="1"/>
      <c r="DZ3700" s="1"/>
      <c r="EA3700" s="1"/>
      <c r="EB3700" s="1"/>
      <c r="EC3700" s="1"/>
    </row>
    <row r="3701" spans="1:133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4"/>
      <c r="DX3701" s="1"/>
      <c r="DY3701" s="1"/>
      <c r="DZ3701" s="1"/>
      <c r="EA3701" s="1"/>
      <c r="EB3701" s="1"/>
      <c r="EC3701" s="1"/>
    </row>
    <row r="3702" spans="1:133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4"/>
      <c r="DX3702" s="1"/>
      <c r="DY3702" s="1"/>
      <c r="DZ3702" s="1"/>
      <c r="EA3702" s="1"/>
      <c r="EB3702" s="1"/>
      <c r="EC3702" s="1"/>
    </row>
    <row r="3703" spans="1:133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4"/>
      <c r="DX3703" s="1"/>
      <c r="DY3703" s="1"/>
      <c r="DZ3703" s="1"/>
      <c r="EA3703" s="1"/>
      <c r="EB3703" s="1"/>
      <c r="EC3703" s="1"/>
    </row>
    <row r="3704" spans="1:133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4"/>
      <c r="DX3704" s="1"/>
      <c r="DY3704" s="1"/>
      <c r="DZ3704" s="1"/>
      <c r="EA3704" s="1"/>
      <c r="EB3704" s="1"/>
      <c r="EC3704" s="1"/>
    </row>
    <row r="3705" spans="1:133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4"/>
      <c r="DX3705" s="1"/>
      <c r="DY3705" s="1"/>
      <c r="DZ3705" s="1"/>
      <c r="EA3705" s="1"/>
      <c r="EB3705" s="1"/>
      <c r="EC3705" s="1"/>
    </row>
    <row r="3706" spans="1:133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4"/>
      <c r="DX3706" s="1"/>
      <c r="DY3706" s="1"/>
      <c r="DZ3706" s="1"/>
      <c r="EA3706" s="1"/>
      <c r="EB3706" s="1"/>
      <c r="EC3706" s="1"/>
    </row>
    <row r="3707" spans="1:133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4"/>
      <c r="DX3707" s="1"/>
      <c r="DY3707" s="1"/>
      <c r="DZ3707" s="1"/>
      <c r="EA3707" s="1"/>
      <c r="EB3707" s="1"/>
      <c r="EC3707" s="1"/>
    </row>
    <row r="3708" spans="1:133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4"/>
      <c r="DX3708" s="1"/>
      <c r="DY3708" s="1"/>
      <c r="DZ3708" s="1"/>
      <c r="EA3708" s="1"/>
      <c r="EB3708" s="1"/>
      <c r="EC3708" s="1"/>
    </row>
    <row r="3709" spans="1:133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4"/>
      <c r="DX3709" s="1"/>
      <c r="DY3709" s="1"/>
      <c r="DZ3709" s="1"/>
      <c r="EA3709" s="1"/>
      <c r="EB3709" s="1"/>
      <c r="EC3709" s="1"/>
    </row>
    <row r="3710" spans="1:133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4"/>
      <c r="DX3710" s="1"/>
      <c r="DY3710" s="1"/>
      <c r="DZ3710" s="1"/>
      <c r="EA3710" s="1"/>
      <c r="EB3710" s="1"/>
      <c r="EC3710" s="1"/>
    </row>
    <row r="3711" spans="1:133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4"/>
      <c r="DX3711" s="1"/>
      <c r="DY3711" s="1"/>
      <c r="DZ3711" s="1"/>
      <c r="EA3711" s="1"/>
      <c r="EB3711" s="1"/>
      <c r="EC3711" s="1"/>
    </row>
    <row r="3712" spans="1:133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4"/>
      <c r="DX3712" s="1"/>
      <c r="DY3712" s="1"/>
      <c r="DZ3712" s="1"/>
      <c r="EA3712" s="1"/>
      <c r="EB3712" s="1"/>
      <c r="EC3712" s="1"/>
    </row>
    <row r="3713" spans="1:133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4"/>
      <c r="DX3713" s="1"/>
      <c r="DY3713" s="1"/>
      <c r="DZ3713" s="1"/>
      <c r="EA3713" s="1"/>
      <c r="EB3713" s="1"/>
      <c r="EC3713" s="1"/>
    </row>
    <row r="3714" spans="1:133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4"/>
      <c r="DX3714" s="1"/>
      <c r="DY3714" s="1"/>
      <c r="DZ3714" s="1"/>
      <c r="EA3714" s="1"/>
      <c r="EB3714" s="1"/>
      <c r="EC3714" s="1"/>
    </row>
    <row r="3715" spans="1:133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4"/>
      <c r="DX3715" s="1"/>
      <c r="DY3715" s="1"/>
      <c r="DZ3715" s="1"/>
      <c r="EA3715" s="1"/>
      <c r="EB3715" s="1"/>
      <c r="EC3715" s="1"/>
    </row>
    <row r="3716" spans="1:133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4"/>
      <c r="DX3716" s="1"/>
      <c r="DY3716" s="1"/>
      <c r="DZ3716" s="1"/>
      <c r="EA3716" s="1"/>
      <c r="EB3716" s="1"/>
      <c r="EC3716" s="1"/>
    </row>
    <row r="3717" spans="1:133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4"/>
      <c r="DX3717" s="1"/>
      <c r="DY3717" s="1"/>
      <c r="DZ3717" s="1"/>
      <c r="EA3717" s="1"/>
      <c r="EB3717" s="1"/>
      <c r="EC3717" s="1"/>
    </row>
    <row r="3718" spans="1:133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4"/>
      <c r="DX3718" s="1"/>
      <c r="DY3718" s="1"/>
      <c r="DZ3718" s="1"/>
      <c r="EA3718" s="1"/>
      <c r="EB3718" s="1"/>
      <c r="EC3718" s="1"/>
    </row>
    <row r="3719" spans="1:133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4"/>
      <c r="DX3719" s="1"/>
      <c r="DY3719" s="1"/>
      <c r="DZ3719" s="1"/>
      <c r="EA3719" s="1"/>
      <c r="EB3719" s="1"/>
      <c r="EC3719" s="1"/>
    </row>
    <row r="3720" spans="1:133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4"/>
      <c r="DX3720" s="1"/>
      <c r="DY3720" s="1"/>
      <c r="DZ3720" s="1"/>
      <c r="EA3720" s="1"/>
      <c r="EB3720" s="1"/>
      <c r="EC3720" s="1"/>
    </row>
    <row r="3721" spans="1:133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4"/>
      <c r="DX3721" s="1"/>
      <c r="DY3721" s="1"/>
      <c r="DZ3721" s="1"/>
      <c r="EA3721" s="1"/>
      <c r="EB3721" s="1"/>
      <c r="EC3721" s="1"/>
    </row>
    <row r="3722" spans="1:133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4"/>
      <c r="DX3722" s="1"/>
      <c r="DY3722" s="1"/>
      <c r="DZ3722" s="1"/>
      <c r="EA3722" s="1"/>
      <c r="EB3722" s="1"/>
      <c r="EC3722" s="1"/>
    </row>
    <row r="3723" spans="1:133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4"/>
      <c r="DX3723" s="1"/>
      <c r="DY3723" s="1"/>
      <c r="DZ3723" s="1"/>
      <c r="EA3723" s="1"/>
      <c r="EB3723" s="1"/>
      <c r="EC3723" s="1"/>
    </row>
    <row r="3724" spans="1:133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4"/>
      <c r="DX3724" s="1"/>
      <c r="DY3724" s="1"/>
      <c r="DZ3724" s="1"/>
      <c r="EA3724" s="1"/>
      <c r="EB3724" s="1"/>
      <c r="EC3724" s="1"/>
    </row>
    <row r="3725" spans="1:133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4"/>
      <c r="DX3725" s="1"/>
      <c r="DY3725" s="1"/>
      <c r="DZ3725" s="1"/>
      <c r="EA3725" s="1"/>
      <c r="EB3725" s="1"/>
      <c r="EC3725" s="1"/>
    </row>
    <row r="3726" spans="1:133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4"/>
      <c r="DX3726" s="1"/>
      <c r="DY3726" s="1"/>
      <c r="DZ3726" s="1"/>
      <c r="EA3726" s="1"/>
      <c r="EB3726" s="1"/>
      <c r="EC3726" s="1"/>
    </row>
    <row r="3727" spans="1:133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4"/>
      <c r="DX3727" s="1"/>
      <c r="DY3727" s="1"/>
      <c r="DZ3727" s="1"/>
      <c r="EA3727" s="1"/>
      <c r="EB3727" s="1"/>
      <c r="EC3727" s="1"/>
    </row>
    <row r="3728" spans="1:133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4"/>
      <c r="DX3728" s="1"/>
      <c r="DY3728" s="1"/>
      <c r="DZ3728" s="1"/>
      <c r="EA3728" s="1"/>
      <c r="EB3728" s="1"/>
      <c r="EC3728" s="1"/>
    </row>
    <row r="3729" spans="1:133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4"/>
      <c r="DX3729" s="1"/>
      <c r="DY3729" s="1"/>
      <c r="DZ3729" s="1"/>
      <c r="EA3729" s="1"/>
      <c r="EB3729" s="1"/>
      <c r="EC3729" s="1"/>
    </row>
    <row r="3730" spans="1:133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4"/>
      <c r="DX3730" s="1"/>
      <c r="DY3730" s="1"/>
      <c r="DZ3730" s="1"/>
      <c r="EA3730" s="1"/>
      <c r="EB3730" s="1"/>
      <c r="EC3730" s="1"/>
    </row>
    <row r="3731" spans="1:133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4"/>
      <c r="DX3731" s="1"/>
      <c r="DY3731" s="1"/>
      <c r="DZ3731" s="1"/>
      <c r="EA3731" s="1"/>
      <c r="EB3731" s="1"/>
      <c r="EC3731" s="1"/>
    </row>
    <row r="3732" spans="1:133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4"/>
      <c r="DX3732" s="1"/>
      <c r="DY3732" s="1"/>
      <c r="DZ3732" s="1"/>
      <c r="EA3732" s="1"/>
      <c r="EB3732" s="1"/>
      <c r="EC3732" s="1"/>
    </row>
    <row r="3733" spans="1:133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4"/>
      <c r="DX3733" s="1"/>
      <c r="DY3733" s="1"/>
      <c r="DZ3733" s="1"/>
      <c r="EA3733" s="1"/>
      <c r="EB3733" s="1"/>
      <c r="EC3733" s="1"/>
    </row>
    <row r="3734" spans="1:133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4"/>
      <c r="DX3734" s="1"/>
      <c r="DY3734" s="1"/>
      <c r="DZ3734" s="1"/>
      <c r="EA3734" s="1"/>
      <c r="EB3734" s="1"/>
      <c r="EC3734" s="1"/>
    </row>
    <row r="3735" spans="1:133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4"/>
      <c r="DX3735" s="1"/>
      <c r="DY3735" s="1"/>
      <c r="DZ3735" s="1"/>
      <c r="EA3735" s="1"/>
      <c r="EB3735" s="1"/>
      <c r="EC3735" s="1"/>
    </row>
    <row r="3736" spans="1:133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4"/>
      <c r="DX3736" s="1"/>
      <c r="DY3736" s="1"/>
      <c r="DZ3736" s="1"/>
      <c r="EA3736" s="1"/>
      <c r="EB3736" s="1"/>
      <c r="EC3736" s="1"/>
    </row>
    <row r="3737" spans="1:133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4"/>
      <c r="DX3737" s="1"/>
      <c r="DY3737" s="1"/>
      <c r="DZ3737" s="1"/>
      <c r="EA3737" s="1"/>
      <c r="EB3737" s="1"/>
      <c r="EC3737" s="1"/>
    </row>
    <row r="3738" spans="1:133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4"/>
      <c r="DX3738" s="1"/>
      <c r="DY3738" s="1"/>
      <c r="DZ3738" s="1"/>
      <c r="EA3738" s="1"/>
      <c r="EB3738" s="1"/>
      <c r="EC3738" s="1"/>
    </row>
    <row r="3739" spans="1:133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4"/>
      <c r="DX3739" s="1"/>
      <c r="DY3739" s="1"/>
      <c r="DZ3739" s="1"/>
      <c r="EA3739" s="1"/>
      <c r="EB3739" s="1"/>
      <c r="EC3739" s="1"/>
    </row>
    <row r="3740" spans="1:133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4"/>
      <c r="DX3740" s="1"/>
      <c r="DY3740" s="1"/>
      <c r="DZ3740" s="1"/>
      <c r="EA3740" s="1"/>
      <c r="EB3740" s="1"/>
      <c r="EC3740" s="1"/>
    </row>
    <row r="3741" spans="1:133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4"/>
      <c r="DX3741" s="1"/>
      <c r="DY3741" s="1"/>
      <c r="DZ3741" s="1"/>
      <c r="EA3741" s="1"/>
      <c r="EB3741" s="1"/>
      <c r="EC3741" s="1"/>
    </row>
    <row r="3742" spans="1:133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4"/>
      <c r="DX3742" s="1"/>
      <c r="DY3742" s="1"/>
      <c r="DZ3742" s="1"/>
      <c r="EA3742" s="1"/>
      <c r="EB3742" s="1"/>
      <c r="EC3742" s="1"/>
    </row>
    <row r="3743" spans="1:133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4"/>
      <c r="DX3743" s="1"/>
      <c r="DY3743" s="1"/>
      <c r="DZ3743" s="1"/>
      <c r="EA3743" s="1"/>
      <c r="EB3743" s="1"/>
      <c r="EC3743" s="1"/>
    </row>
    <row r="3744" spans="1:133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4"/>
      <c r="DX3744" s="1"/>
      <c r="DY3744" s="1"/>
      <c r="DZ3744" s="1"/>
      <c r="EA3744" s="1"/>
      <c r="EB3744" s="1"/>
      <c r="EC3744" s="1"/>
    </row>
    <row r="3745" spans="1:133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4"/>
      <c r="DX3745" s="1"/>
      <c r="DY3745" s="1"/>
      <c r="DZ3745" s="1"/>
      <c r="EA3745" s="1"/>
      <c r="EB3745" s="1"/>
      <c r="EC3745" s="1"/>
    </row>
    <row r="3746" spans="1:133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4"/>
      <c r="DX3746" s="1"/>
      <c r="DY3746" s="1"/>
      <c r="DZ3746" s="1"/>
      <c r="EA3746" s="1"/>
      <c r="EB3746" s="1"/>
      <c r="EC3746" s="1"/>
    </row>
    <row r="3747" spans="1:133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4"/>
      <c r="DX3747" s="1"/>
      <c r="DY3747" s="1"/>
      <c r="DZ3747" s="1"/>
      <c r="EA3747" s="1"/>
      <c r="EB3747" s="1"/>
      <c r="EC3747" s="1"/>
    </row>
    <row r="3748" spans="1:133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4"/>
      <c r="DX3748" s="1"/>
      <c r="DY3748" s="1"/>
      <c r="DZ3748" s="1"/>
      <c r="EA3748" s="1"/>
      <c r="EB3748" s="1"/>
      <c r="EC3748" s="1"/>
    </row>
    <row r="3749" spans="1:133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4"/>
      <c r="DX3749" s="1"/>
      <c r="DY3749" s="1"/>
      <c r="DZ3749" s="1"/>
      <c r="EA3749" s="1"/>
      <c r="EB3749" s="1"/>
      <c r="EC3749" s="1"/>
    </row>
    <row r="3750" spans="1:133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4"/>
      <c r="DX3750" s="1"/>
      <c r="DY3750" s="1"/>
      <c r="DZ3750" s="1"/>
      <c r="EA3750" s="1"/>
      <c r="EB3750" s="1"/>
      <c r="EC3750" s="1"/>
    </row>
    <row r="3751" spans="1:133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4"/>
      <c r="DX3751" s="1"/>
      <c r="DY3751" s="1"/>
      <c r="DZ3751" s="1"/>
      <c r="EA3751" s="1"/>
      <c r="EB3751" s="1"/>
      <c r="EC3751" s="1"/>
    </row>
    <row r="3752" spans="1:133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4"/>
      <c r="DX3752" s="1"/>
      <c r="DY3752" s="1"/>
      <c r="DZ3752" s="1"/>
      <c r="EA3752" s="1"/>
      <c r="EB3752" s="1"/>
      <c r="EC3752" s="1"/>
    </row>
    <row r="3753" spans="1:133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4"/>
      <c r="DX3753" s="1"/>
      <c r="DY3753" s="1"/>
      <c r="DZ3753" s="1"/>
      <c r="EA3753" s="1"/>
      <c r="EB3753" s="1"/>
      <c r="EC3753" s="1"/>
    </row>
    <row r="3754" spans="1:133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4"/>
      <c r="DX3754" s="1"/>
      <c r="DY3754" s="1"/>
      <c r="DZ3754" s="1"/>
      <c r="EA3754" s="1"/>
      <c r="EB3754" s="1"/>
      <c r="EC3754" s="1"/>
    </row>
    <row r="3755" spans="1:133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4"/>
      <c r="DX3755" s="1"/>
      <c r="DY3755" s="1"/>
      <c r="DZ3755" s="1"/>
      <c r="EA3755" s="1"/>
      <c r="EB3755" s="1"/>
      <c r="EC3755" s="1"/>
    </row>
    <row r="3756" spans="1:133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4"/>
      <c r="DX3756" s="1"/>
      <c r="DY3756" s="1"/>
      <c r="DZ3756" s="1"/>
      <c r="EA3756" s="1"/>
      <c r="EB3756" s="1"/>
      <c r="EC3756" s="1"/>
    </row>
    <row r="3757" spans="1:133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4"/>
      <c r="DX3757" s="1"/>
      <c r="DY3757" s="1"/>
      <c r="DZ3757" s="1"/>
      <c r="EA3757" s="1"/>
      <c r="EB3757" s="1"/>
      <c r="EC3757" s="1"/>
    </row>
    <row r="3758" spans="1:133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4"/>
      <c r="DX3758" s="1"/>
      <c r="DY3758" s="1"/>
      <c r="DZ3758" s="1"/>
      <c r="EA3758" s="1"/>
      <c r="EB3758" s="1"/>
      <c r="EC3758" s="1"/>
    </row>
    <row r="3759" spans="1:133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4"/>
      <c r="DX3759" s="1"/>
      <c r="DY3759" s="1"/>
      <c r="DZ3759" s="1"/>
      <c r="EA3759" s="1"/>
      <c r="EB3759" s="1"/>
      <c r="EC3759" s="1"/>
    </row>
    <row r="3760" spans="1:133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4"/>
      <c r="DX3760" s="1"/>
      <c r="DY3760" s="1"/>
      <c r="DZ3760" s="1"/>
      <c r="EA3760" s="1"/>
      <c r="EB3760" s="1"/>
      <c r="EC3760" s="1"/>
    </row>
    <row r="3761" spans="1:133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4"/>
      <c r="DX3761" s="1"/>
      <c r="DY3761" s="1"/>
      <c r="DZ3761" s="1"/>
      <c r="EA3761" s="1"/>
      <c r="EB3761" s="1"/>
      <c r="EC3761" s="1"/>
    </row>
    <row r="3762" spans="1:133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4"/>
      <c r="DX3762" s="1"/>
      <c r="DY3762" s="1"/>
      <c r="DZ3762" s="1"/>
      <c r="EA3762" s="1"/>
      <c r="EB3762" s="1"/>
      <c r="EC3762" s="1"/>
    </row>
    <row r="3763" spans="1:133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4"/>
      <c r="DX3763" s="1"/>
      <c r="DY3763" s="1"/>
      <c r="DZ3763" s="1"/>
      <c r="EA3763" s="1"/>
      <c r="EB3763" s="1"/>
      <c r="EC3763" s="1"/>
    </row>
    <row r="3764" spans="1:133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4"/>
      <c r="DX3764" s="1"/>
      <c r="DY3764" s="1"/>
      <c r="DZ3764" s="1"/>
      <c r="EA3764" s="1"/>
      <c r="EB3764" s="1"/>
      <c r="EC3764" s="1"/>
    </row>
    <row r="3765" spans="1:133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4"/>
      <c r="DX3765" s="1"/>
      <c r="DY3765" s="1"/>
      <c r="DZ3765" s="1"/>
      <c r="EA3765" s="1"/>
      <c r="EB3765" s="1"/>
      <c r="EC3765" s="1"/>
    </row>
    <row r="3766" spans="1:133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4"/>
      <c r="DX3766" s="1"/>
      <c r="DY3766" s="1"/>
      <c r="DZ3766" s="1"/>
      <c r="EA3766" s="1"/>
      <c r="EB3766" s="1"/>
      <c r="EC3766" s="1"/>
    </row>
    <row r="3767" spans="1:133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4"/>
      <c r="DX3767" s="1"/>
      <c r="DY3767" s="1"/>
      <c r="DZ3767" s="1"/>
      <c r="EA3767" s="1"/>
      <c r="EB3767" s="1"/>
      <c r="EC3767" s="1"/>
    </row>
    <row r="3768" spans="1:133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4"/>
      <c r="DX3768" s="1"/>
      <c r="DY3768" s="1"/>
      <c r="DZ3768" s="1"/>
      <c r="EA3768" s="1"/>
      <c r="EB3768" s="1"/>
      <c r="EC3768" s="1"/>
    </row>
    <row r="3769" spans="1:133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4"/>
      <c r="DX3769" s="1"/>
      <c r="DY3769" s="1"/>
      <c r="DZ3769" s="1"/>
      <c r="EA3769" s="1"/>
      <c r="EB3769" s="1"/>
      <c r="EC3769" s="1"/>
    </row>
    <row r="3770" spans="1:133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4"/>
      <c r="DX3770" s="1"/>
      <c r="DY3770" s="1"/>
      <c r="DZ3770" s="1"/>
      <c r="EA3770" s="1"/>
      <c r="EB3770" s="1"/>
      <c r="EC3770" s="1"/>
    </row>
    <row r="3771" spans="1:133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4"/>
      <c r="DX3771" s="1"/>
      <c r="DY3771" s="1"/>
      <c r="DZ3771" s="1"/>
      <c r="EA3771" s="1"/>
      <c r="EB3771" s="1"/>
      <c r="EC3771" s="1"/>
    </row>
    <row r="3772" spans="1:133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4"/>
      <c r="DX3772" s="1"/>
      <c r="DY3772" s="1"/>
      <c r="DZ3772" s="1"/>
      <c r="EA3772" s="1"/>
      <c r="EB3772" s="1"/>
      <c r="EC3772" s="1"/>
    </row>
    <row r="3773" spans="1:133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4"/>
      <c r="DX3773" s="1"/>
      <c r="DY3773" s="1"/>
      <c r="DZ3773" s="1"/>
      <c r="EA3773" s="1"/>
      <c r="EB3773" s="1"/>
      <c r="EC3773" s="1"/>
    </row>
    <row r="3774" spans="1:133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4"/>
      <c r="DX3774" s="1"/>
      <c r="DY3774" s="1"/>
      <c r="DZ3774" s="1"/>
      <c r="EA3774" s="1"/>
      <c r="EB3774" s="1"/>
      <c r="EC3774" s="1"/>
    </row>
    <row r="3775" spans="1:133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4"/>
      <c r="DX3775" s="1"/>
      <c r="DY3775" s="1"/>
      <c r="DZ3775" s="1"/>
      <c r="EA3775" s="1"/>
      <c r="EB3775" s="1"/>
      <c r="EC3775" s="1"/>
    </row>
    <row r="3776" spans="1:133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4"/>
      <c r="DX3776" s="1"/>
      <c r="DY3776" s="1"/>
      <c r="DZ3776" s="1"/>
      <c r="EA3776" s="1"/>
      <c r="EB3776" s="1"/>
      <c r="EC3776" s="1"/>
    </row>
    <row r="3777" spans="1:133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4"/>
      <c r="DX3777" s="1"/>
      <c r="DY3777" s="1"/>
      <c r="DZ3777" s="1"/>
      <c r="EA3777" s="1"/>
      <c r="EB3777" s="1"/>
      <c r="EC3777" s="1"/>
    </row>
    <row r="3778" spans="1:133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4"/>
      <c r="DX3778" s="1"/>
      <c r="DY3778" s="1"/>
      <c r="DZ3778" s="1"/>
      <c r="EA3778" s="1"/>
      <c r="EB3778" s="1"/>
      <c r="EC3778" s="1"/>
    </row>
    <row r="3779" spans="1:133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4"/>
      <c r="DX3779" s="1"/>
      <c r="DY3779" s="1"/>
      <c r="DZ3779" s="1"/>
      <c r="EA3779" s="1"/>
      <c r="EB3779" s="1"/>
      <c r="EC3779" s="1"/>
    </row>
    <row r="3780" spans="1:133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4"/>
      <c r="DX3780" s="1"/>
      <c r="DY3780" s="1"/>
      <c r="DZ3780" s="1"/>
      <c r="EA3780" s="1"/>
      <c r="EB3780" s="1"/>
      <c r="EC3780" s="1"/>
    </row>
    <row r="3781" spans="1:133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4"/>
      <c r="DX3781" s="1"/>
      <c r="DY3781" s="1"/>
      <c r="DZ3781" s="1"/>
      <c r="EA3781" s="1"/>
      <c r="EB3781" s="1"/>
      <c r="EC3781" s="1"/>
    </row>
    <row r="3782" spans="1:133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4"/>
      <c r="DX3782" s="1"/>
      <c r="DY3782" s="1"/>
      <c r="DZ3782" s="1"/>
      <c r="EA3782" s="1"/>
      <c r="EB3782" s="1"/>
      <c r="EC3782" s="1"/>
    </row>
    <row r="3783" spans="1:133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4"/>
      <c r="DX3783" s="1"/>
      <c r="DY3783" s="1"/>
      <c r="DZ3783" s="1"/>
      <c r="EA3783" s="1"/>
      <c r="EB3783" s="1"/>
      <c r="EC3783" s="1"/>
    </row>
    <row r="3784" spans="1:133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4"/>
      <c r="DX3784" s="1"/>
      <c r="DY3784" s="1"/>
      <c r="DZ3784" s="1"/>
      <c r="EA3784" s="1"/>
      <c r="EB3784" s="1"/>
      <c r="EC3784" s="1"/>
    </row>
    <row r="3785" spans="1:133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4"/>
      <c r="DX3785" s="1"/>
      <c r="DY3785" s="1"/>
      <c r="DZ3785" s="1"/>
      <c r="EA3785" s="1"/>
      <c r="EB3785" s="1"/>
      <c r="EC3785" s="1"/>
    </row>
    <row r="3786" spans="1:133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4"/>
      <c r="DX3786" s="1"/>
      <c r="DY3786" s="1"/>
      <c r="DZ3786" s="1"/>
      <c r="EA3786" s="1"/>
      <c r="EB3786" s="1"/>
      <c r="EC3786" s="1"/>
    </row>
    <row r="3787" spans="1:133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4"/>
      <c r="DX3787" s="1"/>
      <c r="DY3787" s="1"/>
      <c r="DZ3787" s="1"/>
      <c r="EA3787" s="1"/>
      <c r="EB3787" s="1"/>
      <c r="EC3787" s="1"/>
    </row>
    <row r="3788" spans="1:133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4"/>
      <c r="DX3788" s="1"/>
      <c r="DY3788" s="1"/>
      <c r="DZ3788" s="1"/>
      <c r="EA3788" s="1"/>
      <c r="EB3788" s="1"/>
      <c r="EC3788" s="1"/>
    </row>
    <row r="3789" spans="1:133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4"/>
      <c r="DX3789" s="1"/>
      <c r="DY3789" s="1"/>
      <c r="DZ3789" s="1"/>
      <c r="EA3789" s="1"/>
      <c r="EB3789" s="1"/>
      <c r="EC3789" s="1"/>
    </row>
    <row r="3790" spans="1:133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4"/>
      <c r="DX3790" s="1"/>
      <c r="DY3790" s="1"/>
      <c r="DZ3790" s="1"/>
      <c r="EA3790" s="1"/>
      <c r="EB3790" s="1"/>
      <c r="EC3790" s="1"/>
    </row>
    <row r="3791" spans="1:133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4"/>
      <c r="DX3791" s="1"/>
      <c r="DY3791" s="1"/>
      <c r="DZ3791" s="1"/>
      <c r="EA3791" s="1"/>
      <c r="EB3791" s="1"/>
      <c r="EC3791" s="1"/>
    </row>
    <row r="3792" spans="1:133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4"/>
      <c r="DX3792" s="1"/>
      <c r="DY3792" s="1"/>
      <c r="DZ3792" s="1"/>
      <c r="EA3792" s="1"/>
      <c r="EB3792" s="1"/>
      <c r="EC3792" s="1"/>
    </row>
    <row r="3793" spans="1:133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4"/>
      <c r="DX3793" s="1"/>
      <c r="DY3793" s="1"/>
      <c r="DZ3793" s="1"/>
      <c r="EA3793" s="1"/>
      <c r="EB3793" s="1"/>
      <c r="EC3793" s="1"/>
    </row>
    <row r="3794" spans="1:133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4"/>
      <c r="DX3794" s="1"/>
      <c r="DY3794" s="1"/>
      <c r="DZ3794" s="1"/>
      <c r="EA3794" s="1"/>
      <c r="EB3794" s="1"/>
      <c r="EC3794" s="1"/>
    </row>
    <row r="3795" spans="1:133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4"/>
      <c r="DX3795" s="1"/>
      <c r="DY3795" s="1"/>
      <c r="DZ3795" s="1"/>
      <c r="EA3795" s="1"/>
      <c r="EB3795" s="1"/>
      <c r="EC3795" s="1"/>
    </row>
    <row r="3796" spans="1:133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4"/>
      <c r="DX3796" s="1"/>
      <c r="DY3796" s="1"/>
      <c r="DZ3796" s="1"/>
      <c r="EA3796" s="1"/>
      <c r="EB3796" s="1"/>
      <c r="EC3796" s="1"/>
    </row>
    <row r="3797" spans="1:133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4"/>
      <c r="DX3797" s="1"/>
      <c r="DY3797" s="1"/>
      <c r="DZ3797" s="1"/>
      <c r="EA3797" s="1"/>
      <c r="EB3797" s="1"/>
      <c r="EC3797" s="1"/>
    </row>
    <row r="3798" spans="1:133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4"/>
      <c r="DX3798" s="1"/>
      <c r="DY3798" s="1"/>
      <c r="DZ3798" s="1"/>
      <c r="EA3798" s="1"/>
      <c r="EB3798" s="1"/>
      <c r="EC3798" s="1"/>
    </row>
    <row r="3799" spans="1:133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4"/>
      <c r="DX3799" s="1"/>
      <c r="DY3799" s="1"/>
      <c r="DZ3799" s="1"/>
      <c r="EA3799" s="1"/>
      <c r="EB3799" s="1"/>
      <c r="EC3799" s="1"/>
    </row>
    <row r="3800" spans="1:133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4"/>
      <c r="DX3800" s="1"/>
      <c r="DY3800" s="1"/>
      <c r="DZ3800" s="1"/>
      <c r="EA3800" s="1"/>
      <c r="EB3800" s="1"/>
      <c r="EC3800" s="1"/>
    </row>
    <row r="3801" spans="1:133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4"/>
      <c r="DX3801" s="1"/>
      <c r="DY3801" s="1"/>
      <c r="DZ3801" s="1"/>
      <c r="EA3801" s="1"/>
      <c r="EB3801" s="1"/>
      <c r="EC3801" s="1"/>
    </row>
    <row r="3802" spans="1:133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4"/>
      <c r="DX3802" s="1"/>
      <c r="DY3802" s="1"/>
      <c r="DZ3802" s="1"/>
      <c r="EA3802" s="1"/>
      <c r="EB3802" s="1"/>
      <c r="EC3802" s="1"/>
    </row>
    <row r="3803" spans="1:133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4"/>
      <c r="DX3803" s="1"/>
      <c r="DY3803" s="1"/>
      <c r="DZ3803" s="1"/>
      <c r="EA3803" s="1"/>
      <c r="EB3803" s="1"/>
      <c r="EC3803" s="1"/>
    </row>
    <row r="3804" spans="1:133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4"/>
      <c r="DX3804" s="1"/>
      <c r="DY3804" s="1"/>
      <c r="DZ3804" s="1"/>
      <c r="EA3804" s="1"/>
      <c r="EB3804" s="1"/>
      <c r="EC3804" s="1"/>
    </row>
    <row r="3805" spans="1:133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4"/>
      <c r="DX3805" s="1"/>
      <c r="DY3805" s="1"/>
      <c r="DZ3805" s="1"/>
      <c r="EA3805" s="1"/>
      <c r="EB3805" s="1"/>
      <c r="EC3805" s="1"/>
    </row>
    <row r="3806" spans="1:133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4"/>
      <c r="DX3806" s="1"/>
      <c r="DY3806" s="1"/>
      <c r="DZ3806" s="1"/>
      <c r="EA3806" s="1"/>
      <c r="EB3806" s="1"/>
      <c r="EC3806" s="1"/>
    </row>
    <row r="3807" spans="1:133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4"/>
      <c r="DX3807" s="1"/>
      <c r="DY3807" s="1"/>
      <c r="DZ3807" s="1"/>
      <c r="EA3807" s="1"/>
      <c r="EB3807" s="1"/>
      <c r="EC3807" s="1"/>
    </row>
    <row r="3808" spans="1:133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4"/>
      <c r="DX3808" s="1"/>
      <c r="DY3808" s="1"/>
      <c r="DZ3808" s="1"/>
      <c r="EA3808" s="1"/>
      <c r="EB3808" s="1"/>
      <c r="EC3808" s="1"/>
    </row>
    <row r="3809" spans="1:133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4"/>
      <c r="DX3809" s="1"/>
      <c r="DY3809" s="1"/>
      <c r="DZ3809" s="1"/>
      <c r="EA3809" s="1"/>
      <c r="EB3809" s="1"/>
      <c r="EC3809" s="1"/>
    </row>
    <row r="3810" spans="1:133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4"/>
      <c r="DX3810" s="1"/>
      <c r="DY3810" s="1"/>
      <c r="DZ3810" s="1"/>
      <c r="EA3810" s="1"/>
      <c r="EB3810" s="1"/>
      <c r="EC3810" s="1"/>
    </row>
    <row r="3811" spans="1:133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4"/>
      <c r="DX3811" s="1"/>
      <c r="DY3811" s="1"/>
      <c r="DZ3811" s="1"/>
      <c r="EA3811" s="1"/>
      <c r="EB3811" s="1"/>
      <c r="EC3811" s="1"/>
    </row>
    <row r="3812" spans="1:133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4"/>
      <c r="DX3812" s="1"/>
      <c r="DY3812" s="1"/>
      <c r="DZ3812" s="1"/>
      <c r="EA3812" s="1"/>
      <c r="EB3812" s="1"/>
      <c r="EC3812" s="1"/>
    </row>
    <row r="3813" spans="1:133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4"/>
      <c r="DX3813" s="1"/>
      <c r="DY3813" s="1"/>
      <c r="DZ3813" s="1"/>
      <c r="EA3813" s="1"/>
      <c r="EB3813" s="1"/>
      <c r="EC3813" s="1"/>
    </row>
    <row r="3814" spans="1:133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4"/>
      <c r="DX3814" s="1"/>
      <c r="DY3814" s="1"/>
      <c r="DZ3814" s="1"/>
      <c r="EA3814" s="1"/>
      <c r="EB3814" s="1"/>
      <c r="EC3814" s="1"/>
    </row>
    <row r="3815" spans="1:133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4"/>
      <c r="DX3815" s="1"/>
      <c r="DY3815" s="1"/>
      <c r="DZ3815" s="1"/>
      <c r="EA3815" s="1"/>
      <c r="EB3815" s="1"/>
      <c r="EC3815" s="1"/>
    </row>
    <row r="3816" spans="1:133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4"/>
      <c r="DX3816" s="1"/>
      <c r="DY3816" s="1"/>
      <c r="DZ3816" s="1"/>
      <c r="EA3816" s="1"/>
      <c r="EB3816" s="1"/>
      <c r="EC3816" s="1"/>
    </row>
    <row r="3817" spans="1:133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4"/>
      <c r="DX3817" s="1"/>
      <c r="DY3817" s="1"/>
      <c r="DZ3817" s="1"/>
      <c r="EA3817" s="1"/>
      <c r="EB3817" s="1"/>
      <c r="EC3817" s="1"/>
    </row>
    <row r="3818" spans="1:133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4"/>
      <c r="DX3818" s="1"/>
      <c r="DY3818" s="1"/>
      <c r="DZ3818" s="1"/>
      <c r="EA3818" s="1"/>
      <c r="EB3818" s="1"/>
      <c r="EC3818" s="1"/>
    </row>
    <row r="3819" spans="1:133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4"/>
      <c r="DX3819" s="1"/>
      <c r="DY3819" s="1"/>
      <c r="DZ3819" s="1"/>
      <c r="EA3819" s="1"/>
      <c r="EB3819" s="1"/>
      <c r="EC3819" s="1"/>
    </row>
    <row r="3820" spans="1:133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4"/>
      <c r="DX3820" s="1"/>
      <c r="DY3820" s="1"/>
      <c r="DZ3820" s="1"/>
      <c r="EA3820" s="1"/>
      <c r="EB3820" s="1"/>
      <c r="EC3820" s="1"/>
    </row>
    <row r="3821" spans="1:133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4"/>
      <c r="DX3821" s="1"/>
      <c r="DY3821" s="1"/>
      <c r="DZ3821" s="1"/>
      <c r="EA3821" s="1"/>
      <c r="EB3821" s="1"/>
      <c r="EC3821" s="1"/>
    </row>
    <row r="3822" spans="1:133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4"/>
      <c r="DX3822" s="1"/>
      <c r="DY3822" s="1"/>
      <c r="DZ3822" s="1"/>
      <c r="EA3822" s="1"/>
      <c r="EB3822" s="1"/>
      <c r="EC3822" s="1"/>
    </row>
    <row r="3823" spans="1:133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4"/>
      <c r="DX3823" s="1"/>
      <c r="DY3823" s="1"/>
      <c r="DZ3823" s="1"/>
      <c r="EA3823" s="1"/>
      <c r="EB3823" s="1"/>
      <c r="EC3823" s="1"/>
    </row>
    <row r="3824" spans="1:133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4"/>
      <c r="DX3824" s="1"/>
      <c r="DY3824" s="1"/>
      <c r="DZ3824" s="1"/>
      <c r="EA3824" s="1"/>
      <c r="EB3824" s="1"/>
      <c r="EC3824" s="1"/>
    </row>
    <row r="3825" spans="1:133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4"/>
      <c r="DX3825" s="1"/>
      <c r="DY3825" s="1"/>
      <c r="DZ3825" s="1"/>
      <c r="EA3825" s="1"/>
      <c r="EB3825" s="1"/>
      <c r="EC3825" s="1"/>
    </row>
    <row r="3826" spans="1:133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4"/>
      <c r="DX3826" s="1"/>
      <c r="DY3826" s="1"/>
      <c r="DZ3826" s="1"/>
      <c r="EA3826" s="1"/>
      <c r="EB3826" s="1"/>
      <c r="EC3826" s="1"/>
    </row>
    <row r="3827" spans="1:133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4"/>
      <c r="DX3827" s="1"/>
      <c r="DY3827" s="1"/>
      <c r="DZ3827" s="1"/>
      <c r="EA3827" s="1"/>
      <c r="EB3827" s="1"/>
      <c r="EC3827" s="1"/>
    </row>
    <row r="3828" spans="1:133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4"/>
      <c r="DX3828" s="1"/>
      <c r="DY3828" s="1"/>
      <c r="DZ3828" s="1"/>
      <c r="EA3828" s="1"/>
      <c r="EB3828" s="1"/>
      <c r="EC3828" s="1"/>
    </row>
    <row r="3829" spans="1:133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4"/>
      <c r="DX3829" s="1"/>
      <c r="DY3829" s="1"/>
      <c r="DZ3829" s="1"/>
      <c r="EA3829" s="1"/>
      <c r="EB3829" s="1"/>
      <c r="EC3829" s="1"/>
    </row>
    <row r="3830" spans="1:133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4"/>
      <c r="DX3830" s="1"/>
      <c r="DY3830" s="1"/>
      <c r="DZ3830" s="1"/>
      <c r="EA3830" s="1"/>
      <c r="EB3830" s="1"/>
      <c r="EC3830" s="1"/>
    </row>
    <row r="3831" spans="1:133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4"/>
      <c r="DX3831" s="1"/>
      <c r="DY3831" s="1"/>
      <c r="DZ3831" s="1"/>
      <c r="EA3831" s="1"/>
      <c r="EB3831" s="1"/>
      <c r="EC3831" s="1"/>
    </row>
    <row r="3832" spans="1:133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4"/>
      <c r="DX3832" s="1"/>
      <c r="DY3832" s="1"/>
      <c r="DZ3832" s="1"/>
      <c r="EA3832" s="1"/>
      <c r="EB3832" s="1"/>
      <c r="EC3832" s="1"/>
    </row>
    <row r="3833" spans="1:133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4"/>
      <c r="DX3833" s="1"/>
      <c r="DY3833" s="1"/>
      <c r="DZ3833" s="1"/>
      <c r="EA3833" s="1"/>
      <c r="EB3833" s="1"/>
      <c r="EC3833" s="1"/>
    </row>
    <row r="3834" spans="1:133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4"/>
      <c r="DX3834" s="1"/>
      <c r="DY3834" s="1"/>
      <c r="DZ3834" s="1"/>
      <c r="EA3834" s="1"/>
      <c r="EB3834" s="1"/>
      <c r="EC3834" s="1"/>
    </row>
    <row r="3835" spans="1:133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4"/>
      <c r="DX3835" s="1"/>
      <c r="DY3835" s="1"/>
      <c r="DZ3835" s="1"/>
      <c r="EA3835" s="1"/>
      <c r="EB3835" s="1"/>
      <c r="EC3835" s="1"/>
    </row>
    <row r="3836" spans="1:133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4"/>
      <c r="DX3836" s="1"/>
      <c r="DY3836" s="1"/>
      <c r="DZ3836" s="1"/>
      <c r="EA3836" s="1"/>
      <c r="EB3836" s="1"/>
      <c r="EC3836" s="1"/>
    </row>
    <row r="3837" spans="1:133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4"/>
      <c r="DX3837" s="1"/>
      <c r="DY3837" s="1"/>
      <c r="DZ3837" s="1"/>
      <c r="EA3837" s="1"/>
      <c r="EB3837" s="1"/>
      <c r="EC3837" s="1"/>
    </row>
    <row r="3838" spans="1:133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4"/>
      <c r="DX3838" s="1"/>
      <c r="DY3838" s="1"/>
      <c r="DZ3838" s="1"/>
      <c r="EA3838" s="1"/>
      <c r="EB3838" s="1"/>
      <c r="EC3838" s="1"/>
    </row>
    <row r="3839" spans="1:133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4"/>
      <c r="DX3839" s="1"/>
      <c r="DY3839" s="1"/>
      <c r="DZ3839" s="1"/>
      <c r="EA3839" s="1"/>
      <c r="EB3839" s="1"/>
      <c r="EC3839" s="1"/>
    </row>
    <row r="3840" spans="1:133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4"/>
      <c r="DX3840" s="1"/>
      <c r="DY3840" s="1"/>
      <c r="DZ3840" s="1"/>
      <c r="EA3840" s="1"/>
      <c r="EB3840" s="1"/>
      <c r="EC3840" s="1"/>
    </row>
    <row r="3841" spans="1:133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4"/>
      <c r="DX3841" s="1"/>
      <c r="DY3841" s="1"/>
      <c r="DZ3841" s="1"/>
      <c r="EA3841" s="1"/>
      <c r="EB3841" s="1"/>
      <c r="EC3841" s="1"/>
    </row>
    <row r="3842" spans="1:133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4"/>
      <c r="DX3842" s="1"/>
      <c r="DY3842" s="1"/>
      <c r="DZ3842" s="1"/>
      <c r="EA3842" s="1"/>
      <c r="EB3842" s="1"/>
      <c r="EC3842" s="1"/>
    </row>
    <row r="3843" spans="1:133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4"/>
      <c r="DX3843" s="1"/>
      <c r="DY3843" s="1"/>
      <c r="DZ3843" s="1"/>
      <c r="EA3843" s="1"/>
      <c r="EB3843" s="1"/>
      <c r="EC3843" s="1"/>
    </row>
    <row r="3844" spans="1:133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4"/>
      <c r="DX3844" s="1"/>
      <c r="DY3844" s="1"/>
      <c r="DZ3844" s="1"/>
      <c r="EA3844" s="1"/>
      <c r="EB3844" s="1"/>
      <c r="EC3844" s="1"/>
    </row>
    <row r="3845" spans="1:133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4"/>
      <c r="DX3845" s="1"/>
      <c r="DY3845" s="1"/>
      <c r="DZ3845" s="1"/>
      <c r="EA3845" s="1"/>
      <c r="EB3845" s="1"/>
      <c r="EC3845" s="1"/>
    </row>
    <row r="3846" spans="1:133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4"/>
      <c r="DX3846" s="1"/>
      <c r="DY3846" s="1"/>
      <c r="DZ3846" s="1"/>
      <c r="EA3846" s="1"/>
      <c r="EB3846" s="1"/>
      <c r="EC3846" s="1"/>
    </row>
    <row r="3847" spans="1:133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4"/>
      <c r="DX3847" s="1"/>
      <c r="DY3847" s="1"/>
      <c r="DZ3847" s="1"/>
      <c r="EA3847" s="1"/>
      <c r="EB3847" s="1"/>
      <c r="EC3847" s="1"/>
    </row>
    <row r="3848" spans="1:133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4"/>
      <c r="DX3848" s="1"/>
      <c r="DY3848" s="1"/>
      <c r="DZ3848" s="1"/>
      <c r="EA3848" s="1"/>
      <c r="EB3848" s="1"/>
      <c r="EC3848" s="1"/>
    </row>
    <row r="3849" spans="1:133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4"/>
      <c r="DX3849" s="1"/>
      <c r="DY3849" s="1"/>
      <c r="DZ3849" s="1"/>
      <c r="EA3849" s="1"/>
      <c r="EB3849" s="1"/>
      <c r="EC3849" s="1"/>
    </row>
    <row r="3850" spans="1:133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4"/>
      <c r="DX3850" s="1"/>
      <c r="DY3850" s="1"/>
      <c r="DZ3850" s="1"/>
      <c r="EA3850" s="1"/>
      <c r="EB3850" s="1"/>
      <c r="EC3850" s="1"/>
    </row>
    <row r="3851" spans="1:133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4"/>
      <c r="DX3851" s="1"/>
      <c r="DY3851" s="1"/>
      <c r="DZ3851" s="1"/>
      <c r="EA3851" s="1"/>
      <c r="EB3851" s="1"/>
      <c r="EC3851" s="1"/>
    </row>
    <row r="3852" spans="1:133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4"/>
      <c r="DX3852" s="1"/>
      <c r="DY3852" s="1"/>
      <c r="DZ3852" s="1"/>
      <c r="EA3852" s="1"/>
      <c r="EB3852" s="1"/>
      <c r="EC3852" s="1"/>
    </row>
    <row r="3853" spans="1:133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4"/>
      <c r="DX3853" s="1"/>
      <c r="DY3853" s="1"/>
      <c r="DZ3853" s="1"/>
      <c r="EA3853" s="1"/>
      <c r="EB3853" s="1"/>
      <c r="EC3853" s="1"/>
    </row>
    <row r="3854" spans="1:133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4"/>
      <c r="DX3854" s="1"/>
      <c r="DY3854" s="1"/>
      <c r="DZ3854" s="1"/>
      <c r="EA3854" s="1"/>
      <c r="EB3854" s="1"/>
      <c r="EC3854" s="1"/>
    </row>
    <row r="3855" spans="1:133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4"/>
      <c r="DX3855" s="1"/>
      <c r="DY3855" s="1"/>
      <c r="DZ3855" s="1"/>
      <c r="EA3855" s="1"/>
      <c r="EB3855" s="1"/>
      <c r="EC3855" s="1"/>
    </row>
    <row r="3856" spans="1:133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4"/>
      <c r="DX3856" s="1"/>
      <c r="DY3856" s="1"/>
      <c r="DZ3856" s="1"/>
      <c r="EA3856" s="1"/>
      <c r="EB3856" s="1"/>
      <c r="EC3856" s="1"/>
    </row>
    <row r="3857" spans="1:133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4"/>
      <c r="DX3857" s="1"/>
      <c r="DY3857" s="1"/>
      <c r="DZ3857" s="1"/>
      <c r="EA3857" s="1"/>
      <c r="EB3857" s="1"/>
      <c r="EC3857" s="1"/>
    </row>
    <row r="3858" spans="1:133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4"/>
      <c r="DX3858" s="1"/>
      <c r="DY3858" s="1"/>
      <c r="DZ3858" s="1"/>
      <c r="EA3858" s="1"/>
      <c r="EB3858" s="1"/>
      <c r="EC3858" s="1"/>
    </row>
    <row r="3859" spans="1:133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4"/>
      <c r="DX3859" s="1"/>
      <c r="DY3859" s="1"/>
      <c r="DZ3859" s="1"/>
      <c r="EA3859" s="1"/>
      <c r="EB3859" s="1"/>
      <c r="EC3859" s="1"/>
    </row>
    <row r="3860" spans="1:133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4"/>
      <c r="DX3860" s="1"/>
      <c r="DY3860" s="1"/>
      <c r="DZ3860" s="1"/>
      <c r="EA3860" s="1"/>
      <c r="EB3860" s="1"/>
      <c r="EC3860" s="1"/>
    </row>
    <row r="3861" spans="1:133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4"/>
      <c r="DX3861" s="1"/>
      <c r="DY3861" s="1"/>
      <c r="DZ3861" s="1"/>
      <c r="EA3861" s="1"/>
      <c r="EB3861" s="1"/>
      <c r="EC3861" s="1"/>
    </row>
    <row r="3862" spans="1:133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4"/>
      <c r="DX3862" s="1"/>
      <c r="DY3862" s="1"/>
      <c r="DZ3862" s="1"/>
      <c r="EA3862" s="1"/>
      <c r="EB3862" s="1"/>
      <c r="EC3862" s="1"/>
    </row>
    <row r="3863" spans="1:133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4"/>
      <c r="DX3863" s="1"/>
      <c r="DY3863" s="1"/>
      <c r="DZ3863" s="1"/>
      <c r="EA3863" s="1"/>
      <c r="EB3863" s="1"/>
      <c r="EC3863" s="1"/>
    </row>
    <row r="3864" spans="1:133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4"/>
      <c r="DX3864" s="1"/>
      <c r="DY3864" s="1"/>
      <c r="DZ3864" s="1"/>
      <c r="EA3864" s="1"/>
      <c r="EB3864" s="1"/>
      <c r="EC3864" s="1"/>
    </row>
    <row r="3865" spans="1:133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4"/>
      <c r="DX3865" s="1"/>
      <c r="DY3865" s="1"/>
      <c r="DZ3865" s="1"/>
      <c r="EA3865" s="1"/>
      <c r="EB3865" s="1"/>
      <c r="EC3865" s="1"/>
    </row>
    <row r="3866" spans="1:133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4"/>
      <c r="DX3866" s="1"/>
      <c r="DY3866" s="1"/>
      <c r="DZ3866" s="1"/>
      <c r="EA3866" s="1"/>
      <c r="EB3866" s="1"/>
      <c r="EC3866" s="1"/>
    </row>
    <row r="3867" spans="1:133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4"/>
      <c r="DX3867" s="1"/>
      <c r="DY3867" s="1"/>
      <c r="DZ3867" s="1"/>
      <c r="EA3867" s="1"/>
      <c r="EB3867" s="1"/>
      <c r="EC3867" s="1"/>
    </row>
    <row r="3868" spans="1:133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4"/>
      <c r="DX3868" s="1"/>
      <c r="DY3868" s="1"/>
      <c r="DZ3868" s="1"/>
      <c r="EA3868" s="1"/>
      <c r="EB3868" s="1"/>
      <c r="EC3868" s="1"/>
    </row>
    <row r="3869" spans="1:133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4"/>
      <c r="DX3869" s="1"/>
      <c r="DY3869" s="1"/>
      <c r="DZ3869" s="1"/>
      <c r="EA3869" s="1"/>
      <c r="EB3869" s="1"/>
      <c r="EC3869" s="1"/>
    </row>
    <row r="3870" spans="1:133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4"/>
      <c r="DX3870" s="1"/>
      <c r="DY3870" s="1"/>
      <c r="DZ3870" s="1"/>
      <c r="EA3870" s="1"/>
      <c r="EB3870" s="1"/>
      <c r="EC3870" s="1"/>
    </row>
    <row r="3871" spans="1:133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4"/>
      <c r="DX3871" s="1"/>
      <c r="DY3871" s="1"/>
      <c r="DZ3871" s="1"/>
      <c r="EA3871" s="1"/>
      <c r="EB3871" s="1"/>
      <c r="EC3871" s="1"/>
    </row>
    <row r="3872" spans="1:133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4"/>
      <c r="DX3872" s="1"/>
      <c r="DY3872" s="1"/>
      <c r="DZ3872" s="1"/>
      <c r="EA3872" s="1"/>
      <c r="EB3872" s="1"/>
      <c r="EC3872" s="1"/>
    </row>
    <row r="3873" spans="1:133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4"/>
      <c r="DX3873" s="1"/>
      <c r="DY3873" s="1"/>
      <c r="DZ3873" s="1"/>
      <c r="EA3873" s="1"/>
      <c r="EB3873" s="1"/>
      <c r="EC3873" s="1"/>
    </row>
    <row r="3874" spans="1:133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4"/>
      <c r="DX3874" s="1"/>
      <c r="DY3874" s="1"/>
      <c r="DZ3874" s="1"/>
      <c r="EA3874" s="1"/>
      <c r="EB3874" s="1"/>
      <c r="EC3874" s="1"/>
    </row>
    <row r="3875" spans="1:133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4"/>
      <c r="DX3875" s="1"/>
      <c r="DY3875" s="1"/>
      <c r="DZ3875" s="1"/>
      <c r="EA3875" s="1"/>
      <c r="EB3875" s="1"/>
      <c r="EC3875" s="1"/>
    </row>
    <row r="3876" spans="1:133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4"/>
      <c r="DX3876" s="1"/>
      <c r="DY3876" s="1"/>
      <c r="DZ3876" s="1"/>
      <c r="EA3876" s="1"/>
      <c r="EB3876" s="1"/>
      <c r="EC3876" s="1"/>
    </row>
    <row r="3877" spans="1:133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4"/>
      <c r="DX3877" s="1"/>
      <c r="DY3877" s="1"/>
      <c r="DZ3877" s="1"/>
      <c r="EA3877" s="1"/>
      <c r="EB3877" s="1"/>
      <c r="EC3877" s="1"/>
    </row>
    <row r="3878" spans="1:133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4"/>
      <c r="DX3878" s="1"/>
      <c r="DY3878" s="1"/>
      <c r="DZ3878" s="1"/>
      <c r="EA3878" s="1"/>
      <c r="EB3878" s="1"/>
      <c r="EC3878" s="1"/>
    </row>
    <row r="3879" spans="1:133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4"/>
      <c r="DX3879" s="1"/>
      <c r="DY3879" s="1"/>
      <c r="DZ3879" s="1"/>
      <c r="EA3879" s="1"/>
      <c r="EB3879" s="1"/>
      <c r="EC3879" s="1"/>
    </row>
    <row r="3880" spans="1:133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4"/>
      <c r="DX3880" s="1"/>
      <c r="DY3880" s="1"/>
      <c r="DZ3880" s="1"/>
      <c r="EA3880" s="1"/>
      <c r="EB3880" s="1"/>
      <c r="EC3880" s="1"/>
    </row>
    <row r="3881" spans="1:133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4"/>
      <c r="DX3881" s="1"/>
      <c r="DY3881" s="1"/>
      <c r="DZ3881" s="1"/>
      <c r="EA3881" s="1"/>
      <c r="EB3881" s="1"/>
      <c r="EC3881" s="1"/>
    </row>
    <row r="3882" spans="1:133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4"/>
      <c r="DX3882" s="1"/>
      <c r="DY3882" s="1"/>
      <c r="DZ3882" s="1"/>
      <c r="EA3882" s="1"/>
      <c r="EB3882" s="1"/>
      <c r="EC3882" s="1"/>
    </row>
    <row r="3883" spans="1:133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4"/>
      <c r="DX3883" s="1"/>
      <c r="DY3883" s="1"/>
      <c r="DZ3883" s="1"/>
      <c r="EA3883" s="1"/>
      <c r="EB3883" s="1"/>
      <c r="EC3883" s="1"/>
    </row>
    <row r="3884" spans="1:133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4"/>
      <c r="DX3884" s="1"/>
      <c r="DY3884" s="1"/>
      <c r="DZ3884" s="1"/>
      <c r="EA3884" s="1"/>
      <c r="EB3884" s="1"/>
      <c r="EC3884" s="1"/>
    </row>
    <row r="3885" spans="1:133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4"/>
      <c r="DX3885" s="1"/>
      <c r="DY3885" s="1"/>
      <c r="DZ3885" s="1"/>
      <c r="EA3885" s="1"/>
      <c r="EB3885" s="1"/>
      <c r="EC3885" s="1"/>
    </row>
    <row r="3886" spans="1:133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4"/>
      <c r="DX3886" s="1"/>
      <c r="DY3886" s="1"/>
      <c r="DZ3886" s="1"/>
      <c r="EA3886" s="1"/>
      <c r="EB3886" s="1"/>
      <c r="EC3886" s="1"/>
    </row>
    <row r="3887" spans="1:133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4"/>
      <c r="DX3887" s="1"/>
      <c r="DY3887" s="1"/>
      <c r="DZ3887" s="1"/>
      <c r="EA3887" s="1"/>
      <c r="EB3887" s="1"/>
      <c r="EC3887" s="1"/>
    </row>
    <row r="3888" spans="1:133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4"/>
      <c r="DX3888" s="1"/>
      <c r="DY3888" s="1"/>
      <c r="DZ3888" s="1"/>
      <c r="EA3888" s="1"/>
      <c r="EB3888" s="1"/>
      <c r="EC3888" s="1"/>
    </row>
    <row r="3889" spans="1:133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4"/>
      <c r="DX3889" s="1"/>
      <c r="DY3889" s="1"/>
      <c r="DZ3889" s="1"/>
      <c r="EA3889" s="1"/>
      <c r="EB3889" s="1"/>
      <c r="EC3889" s="1"/>
    </row>
    <row r="3890" spans="1:133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4"/>
      <c r="DX3890" s="1"/>
      <c r="DY3890" s="1"/>
      <c r="DZ3890" s="1"/>
      <c r="EA3890" s="1"/>
      <c r="EB3890" s="1"/>
      <c r="EC3890" s="1"/>
    </row>
    <row r="3891" spans="1:133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4"/>
      <c r="DX3891" s="1"/>
      <c r="DY3891" s="1"/>
      <c r="DZ3891" s="1"/>
      <c r="EA3891" s="1"/>
      <c r="EB3891" s="1"/>
      <c r="EC3891" s="1"/>
    </row>
    <row r="3892" spans="1:133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4"/>
      <c r="DX3892" s="1"/>
      <c r="DY3892" s="1"/>
      <c r="DZ3892" s="1"/>
      <c r="EA3892" s="1"/>
      <c r="EB3892" s="1"/>
      <c r="EC3892" s="1"/>
    </row>
    <row r="3893" spans="1:133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4"/>
      <c r="DX3893" s="1"/>
      <c r="DY3893" s="1"/>
      <c r="DZ3893" s="1"/>
      <c r="EA3893" s="1"/>
      <c r="EB3893" s="1"/>
      <c r="EC3893" s="1"/>
    </row>
    <row r="3894" spans="1:133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4"/>
      <c r="DX3894" s="1"/>
      <c r="DY3894" s="1"/>
      <c r="DZ3894" s="1"/>
      <c r="EA3894" s="1"/>
      <c r="EB3894" s="1"/>
      <c r="EC3894" s="1"/>
    </row>
    <row r="3895" spans="1:133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4"/>
      <c r="DX3895" s="1"/>
      <c r="DY3895" s="1"/>
      <c r="DZ3895" s="1"/>
      <c r="EA3895" s="1"/>
      <c r="EB3895" s="1"/>
      <c r="EC3895" s="1"/>
    </row>
    <row r="3896" spans="1:133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4"/>
      <c r="DX3896" s="1"/>
      <c r="DY3896" s="1"/>
      <c r="DZ3896" s="1"/>
      <c r="EA3896" s="1"/>
      <c r="EB3896" s="1"/>
      <c r="EC3896" s="1"/>
    </row>
    <row r="3897" spans="1:133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4"/>
      <c r="DX3897" s="1"/>
      <c r="DY3897" s="1"/>
      <c r="DZ3897" s="1"/>
      <c r="EA3897" s="1"/>
      <c r="EB3897" s="1"/>
      <c r="EC3897" s="1"/>
    </row>
    <row r="3898" spans="1:133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4"/>
      <c r="DX3898" s="1"/>
      <c r="DY3898" s="1"/>
      <c r="DZ3898" s="1"/>
      <c r="EA3898" s="1"/>
      <c r="EB3898" s="1"/>
      <c r="EC3898" s="1"/>
    </row>
    <row r="3899" spans="1:133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4"/>
      <c r="DX3899" s="1"/>
      <c r="DY3899" s="1"/>
      <c r="DZ3899" s="1"/>
      <c r="EA3899" s="1"/>
      <c r="EB3899" s="1"/>
      <c r="EC3899" s="1"/>
    </row>
    <row r="3900" spans="1:133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4"/>
      <c r="DX3900" s="1"/>
      <c r="DY3900" s="1"/>
      <c r="DZ3900" s="1"/>
      <c r="EA3900" s="1"/>
      <c r="EB3900" s="1"/>
      <c r="EC3900" s="1"/>
    </row>
    <row r="3901" spans="1:133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4"/>
      <c r="DX3901" s="1"/>
      <c r="DY3901" s="1"/>
      <c r="DZ3901" s="1"/>
      <c r="EA3901" s="1"/>
      <c r="EB3901" s="1"/>
      <c r="EC3901" s="1"/>
    </row>
    <row r="3902" spans="1:133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4"/>
      <c r="DX3902" s="1"/>
      <c r="DY3902" s="1"/>
      <c r="DZ3902" s="1"/>
      <c r="EA3902" s="1"/>
      <c r="EB3902" s="1"/>
      <c r="EC3902" s="1"/>
    </row>
    <row r="3903" spans="1:133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4"/>
      <c r="DX3903" s="1"/>
      <c r="DY3903" s="1"/>
      <c r="DZ3903" s="1"/>
      <c r="EA3903" s="1"/>
      <c r="EB3903" s="1"/>
      <c r="EC3903" s="1"/>
    </row>
    <row r="3904" spans="1:133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4"/>
      <c r="DX3904" s="1"/>
      <c r="DY3904" s="1"/>
      <c r="DZ3904" s="1"/>
      <c r="EA3904" s="1"/>
      <c r="EB3904" s="1"/>
      <c r="EC3904" s="1"/>
    </row>
    <row r="3905" spans="1:133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4"/>
      <c r="DX3905" s="1"/>
      <c r="DY3905" s="1"/>
      <c r="DZ3905" s="1"/>
      <c r="EA3905" s="1"/>
      <c r="EB3905" s="1"/>
      <c r="EC3905" s="1"/>
    </row>
    <row r="3906" spans="1:133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4"/>
      <c r="DX3906" s="1"/>
      <c r="DY3906" s="1"/>
      <c r="DZ3906" s="1"/>
      <c r="EA3906" s="1"/>
      <c r="EB3906" s="1"/>
      <c r="EC3906" s="1"/>
    </row>
    <row r="3907" spans="1:133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4"/>
      <c r="DX3907" s="1"/>
      <c r="DY3907" s="1"/>
      <c r="DZ3907" s="1"/>
      <c r="EA3907" s="1"/>
      <c r="EB3907" s="1"/>
      <c r="EC3907" s="1"/>
    </row>
    <row r="3908" spans="1:133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4"/>
      <c r="DX3908" s="1"/>
      <c r="DY3908" s="1"/>
      <c r="DZ3908" s="1"/>
      <c r="EA3908" s="1"/>
      <c r="EB3908" s="1"/>
      <c r="EC3908" s="1"/>
    </row>
    <row r="3909" spans="1:133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4"/>
      <c r="DX3909" s="1"/>
      <c r="DY3909" s="1"/>
      <c r="DZ3909" s="1"/>
      <c r="EA3909" s="1"/>
      <c r="EB3909" s="1"/>
      <c r="EC3909" s="1"/>
    </row>
    <row r="3910" spans="1:133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4"/>
      <c r="DX3910" s="1"/>
      <c r="DY3910" s="1"/>
      <c r="DZ3910" s="1"/>
      <c r="EA3910" s="1"/>
      <c r="EB3910" s="1"/>
      <c r="EC3910" s="1"/>
    </row>
    <row r="3911" spans="1:133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4"/>
      <c r="DX3911" s="1"/>
      <c r="DY3911" s="1"/>
      <c r="DZ3911" s="1"/>
      <c r="EA3911" s="1"/>
      <c r="EB3911" s="1"/>
      <c r="EC3911" s="1"/>
    </row>
    <row r="3912" spans="1:133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4"/>
      <c r="DX3912" s="1"/>
      <c r="DY3912" s="1"/>
      <c r="DZ3912" s="1"/>
      <c r="EA3912" s="1"/>
      <c r="EB3912" s="1"/>
      <c r="EC3912" s="1"/>
    </row>
    <row r="3913" spans="1:133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4"/>
      <c r="DX3913" s="1"/>
      <c r="DY3913" s="1"/>
      <c r="DZ3913" s="1"/>
      <c r="EA3913" s="1"/>
      <c r="EB3913" s="1"/>
      <c r="EC3913" s="1"/>
    </row>
    <row r="3914" spans="1:133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4"/>
      <c r="DX3914" s="1"/>
      <c r="DY3914" s="1"/>
      <c r="DZ3914" s="1"/>
      <c r="EA3914" s="1"/>
      <c r="EB3914" s="1"/>
      <c r="EC3914" s="1"/>
    </row>
    <row r="3915" spans="1:133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4"/>
      <c r="DX3915" s="1"/>
      <c r="DY3915" s="1"/>
      <c r="DZ3915" s="1"/>
      <c r="EA3915" s="1"/>
      <c r="EB3915" s="1"/>
      <c r="EC3915" s="1"/>
    </row>
    <row r="3916" spans="1:133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4"/>
      <c r="DX3916" s="1"/>
      <c r="DY3916" s="1"/>
      <c r="DZ3916" s="1"/>
      <c r="EA3916" s="1"/>
      <c r="EB3916" s="1"/>
      <c r="EC3916" s="1"/>
    </row>
    <row r="3917" spans="1:133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4"/>
      <c r="DX3917" s="1"/>
      <c r="DY3917" s="1"/>
      <c r="DZ3917" s="1"/>
      <c r="EA3917" s="1"/>
      <c r="EB3917" s="1"/>
      <c r="EC3917" s="1"/>
    </row>
    <row r="3918" spans="1:133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4"/>
      <c r="DX3918" s="1"/>
      <c r="DY3918" s="1"/>
      <c r="DZ3918" s="1"/>
      <c r="EA3918" s="1"/>
      <c r="EB3918" s="1"/>
      <c r="EC3918" s="1"/>
    </row>
    <row r="3919" spans="1:133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4"/>
      <c r="DX3919" s="1"/>
      <c r="DY3919" s="1"/>
      <c r="DZ3919" s="1"/>
      <c r="EA3919" s="1"/>
      <c r="EB3919" s="1"/>
      <c r="EC3919" s="1"/>
    </row>
    <row r="3920" spans="1:133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4"/>
      <c r="DX3920" s="1"/>
      <c r="DY3920" s="1"/>
      <c r="DZ3920" s="1"/>
      <c r="EA3920" s="1"/>
      <c r="EB3920" s="1"/>
      <c r="EC3920" s="1"/>
    </row>
    <row r="3921" spans="1:133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4"/>
      <c r="DX3921" s="1"/>
      <c r="DY3921" s="1"/>
      <c r="DZ3921" s="1"/>
      <c r="EA3921" s="1"/>
      <c r="EB3921" s="1"/>
      <c r="EC3921" s="1"/>
    </row>
    <row r="3922" spans="1:133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4"/>
      <c r="DX3922" s="1"/>
      <c r="DY3922" s="1"/>
      <c r="DZ3922" s="1"/>
      <c r="EA3922" s="1"/>
      <c r="EB3922" s="1"/>
      <c r="EC3922" s="1"/>
    </row>
    <row r="3923" spans="1:133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4"/>
      <c r="DX3923" s="1"/>
      <c r="DY3923" s="1"/>
      <c r="DZ3923" s="1"/>
      <c r="EA3923" s="1"/>
      <c r="EB3923" s="1"/>
      <c r="EC3923" s="1"/>
    </row>
    <row r="3924" spans="1:133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4"/>
      <c r="DX3924" s="1"/>
      <c r="DY3924" s="1"/>
      <c r="DZ3924" s="1"/>
      <c r="EA3924" s="1"/>
      <c r="EB3924" s="1"/>
      <c r="EC3924" s="1"/>
    </row>
    <row r="3925" spans="1:133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4"/>
      <c r="DX3925" s="1"/>
      <c r="DY3925" s="1"/>
      <c r="DZ3925" s="1"/>
      <c r="EA3925" s="1"/>
      <c r="EB3925" s="1"/>
      <c r="EC3925" s="1"/>
    </row>
    <row r="3926" spans="1:133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4"/>
      <c r="DX3926" s="1"/>
      <c r="DY3926" s="1"/>
      <c r="DZ3926" s="1"/>
      <c r="EA3926" s="1"/>
      <c r="EB3926" s="1"/>
      <c r="EC3926" s="1"/>
    </row>
    <row r="3927" spans="1:133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4"/>
      <c r="DX3927" s="1"/>
      <c r="DY3927" s="1"/>
      <c r="DZ3927" s="1"/>
      <c r="EA3927" s="1"/>
      <c r="EB3927" s="1"/>
      <c r="EC3927" s="1"/>
    </row>
    <row r="3928" spans="1:133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4"/>
      <c r="DX3928" s="1"/>
      <c r="DY3928" s="1"/>
      <c r="DZ3928" s="1"/>
      <c r="EA3928" s="1"/>
      <c r="EB3928" s="1"/>
      <c r="EC3928" s="1"/>
    </row>
    <row r="3929" spans="1:133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4"/>
      <c r="DX3929" s="1"/>
      <c r="DY3929" s="1"/>
      <c r="DZ3929" s="1"/>
      <c r="EA3929" s="1"/>
      <c r="EB3929" s="1"/>
      <c r="EC3929" s="1"/>
    </row>
    <row r="3930" spans="1:133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4"/>
      <c r="DX3930" s="1"/>
      <c r="DY3930" s="1"/>
      <c r="DZ3930" s="1"/>
      <c r="EA3930" s="1"/>
      <c r="EB3930" s="1"/>
      <c r="EC3930" s="1"/>
    </row>
    <row r="3931" spans="1:133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4"/>
      <c r="DX3931" s="1"/>
      <c r="DY3931" s="1"/>
      <c r="DZ3931" s="1"/>
      <c r="EA3931" s="1"/>
      <c r="EB3931" s="1"/>
      <c r="EC3931" s="1"/>
    </row>
    <row r="3932" spans="1:133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4"/>
      <c r="DX3932" s="1"/>
      <c r="DY3932" s="1"/>
      <c r="DZ3932" s="1"/>
      <c r="EA3932" s="1"/>
      <c r="EB3932" s="1"/>
      <c r="EC3932" s="1"/>
    </row>
    <row r="3933" spans="1:133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4"/>
      <c r="DX3933" s="1"/>
      <c r="DY3933" s="1"/>
      <c r="DZ3933" s="1"/>
      <c r="EA3933" s="1"/>
      <c r="EB3933" s="1"/>
      <c r="EC3933" s="1"/>
    </row>
    <row r="3934" spans="1:133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4"/>
      <c r="DX3934" s="1"/>
      <c r="DY3934" s="1"/>
      <c r="DZ3934" s="1"/>
      <c r="EA3934" s="1"/>
      <c r="EB3934" s="1"/>
      <c r="EC3934" s="1"/>
    </row>
    <row r="3935" spans="1:133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4"/>
      <c r="DX3935" s="1"/>
      <c r="DY3935" s="1"/>
      <c r="DZ3935" s="1"/>
      <c r="EA3935" s="1"/>
      <c r="EB3935" s="1"/>
      <c r="EC3935" s="1"/>
    </row>
    <row r="3936" spans="1:133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4"/>
      <c r="DX3936" s="1"/>
      <c r="DY3936" s="1"/>
      <c r="DZ3936" s="1"/>
      <c r="EA3936" s="1"/>
      <c r="EB3936" s="1"/>
      <c r="EC3936" s="1"/>
    </row>
    <row r="3937" spans="1:133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4"/>
      <c r="DX3937" s="1"/>
      <c r="DY3937" s="1"/>
      <c r="DZ3937" s="1"/>
      <c r="EA3937" s="1"/>
      <c r="EB3937" s="1"/>
      <c r="EC3937" s="1"/>
    </row>
    <row r="3938" spans="1:133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4"/>
      <c r="DX3938" s="1"/>
      <c r="DY3938" s="1"/>
      <c r="DZ3938" s="1"/>
      <c r="EA3938" s="1"/>
      <c r="EB3938" s="1"/>
      <c r="EC3938" s="1"/>
    </row>
    <row r="3939" spans="1:133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4"/>
      <c r="DX3939" s="1"/>
      <c r="DY3939" s="1"/>
      <c r="DZ3939" s="1"/>
      <c r="EA3939" s="1"/>
      <c r="EB3939" s="1"/>
      <c r="EC3939" s="1"/>
    </row>
    <row r="3940" spans="1:133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4"/>
      <c r="DX3940" s="1"/>
      <c r="DY3940" s="1"/>
      <c r="DZ3940" s="1"/>
      <c r="EA3940" s="1"/>
      <c r="EB3940" s="1"/>
      <c r="EC3940" s="1"/>
    </row>
    <row r="3941" spans="1:133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4"/>
      <c r="DX3941" s="1"/>
      <c r="DY3941" s="1"/>
      <c r="DZ3941" s="1"/>
      <c r="EA3941" s="1"/>
      <c r="EB3941" s="1"/>
      <c r="EC3941" s="1"/>
    </row>
    <row r="3942" spans="1:133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4"/>
      <c r="DX3942" s="1"/>
      <c r="DY3942" s="1"/>
      <c r="DZ3942" s="1"/>
      <c r="EA3942" s="1"/>
      <c r="EB3942" s="1"/>
      <c r="EC3942" s="1"/>
    </row>
    <row r="3943" spans="1:133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4"/>
      <c r="DX3943" s="1"/>
      <c r="DY3943" s="1"/>
      <c r="DZ3943" s="1"/>
      <c r="EA3943" s="1"/>
      <c r="EB3943" s="1"/>
      <c r="EC3943" s="1"/>
    </row>
    <row r="3944" spans="1:133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4"/>
      <c r="DX3944" s="1"/>
      <c r="DY3944" s="1"/>
      <c r="DZ3944" s="1"/>
      <c r="EA3944" s="1"/>
      <c r="EB3944" s="1"/>
      <c r="EC3944" s="1"/>
    </row>
    <row r="3945" spans="1:133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4"/>
      <c r="DX3945" s="1"/>
      <c r="DY3945" s="1"/>
      <c r="DZ3945" s="1"/>
      <c r="EA3945" s="1"/>
      <c r="EB3945" s="1"/>
      <c r="EC3945" s="1"/>
    </row>
    <row r="3946" spans="1:133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4"/>
      <c r="DX3946" s="1"/>
      <c r="DY3946" s="1"/>
      <c r="DZ3946" s="1"/>
      <c r="EA3946" s="1"/>
      <c r="EB3946" s="1"/>
      <c r="EC3946" s="1"/>
    </row>
    <row r="3947" spans="1:133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4"/>
      <c r="DX3947" s="1"/>
      <c r="DY3947" s="1"/>
      <c r="DZ3947" s="1"/>
      <c r="EA3947" s="1"/>
      <c r="EB3947" s="1"/>
      <c r="EC3947" s="1"/>
    </row>
    <row r="3948" spans="1:133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4"/>
      <c r="DX3948" s="1"/>
      <c r="DY3948" s="1"/>
      <c r="DZ3948" s="1"/>
      <c r="EA3948" s="1"/>
      <c r="EB3948" s="1"/>
      <c r="EC3948" s="1"/>
    </row>
    <row r="3949" spans="1:133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4"/>
      <c r="DX3949" s="1"/>
      <c r="DY3949" s="1"/>
      <c r="DZ3949" s="1"/>
      <c r="EA3949" s="1"/>
      <c r="EB3949" s="1"/>
      <c r="EC3949" s="1"/>
    </row>
    <row r="3950" spans="1:133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4"/>
      <c r="DX3950" s="1"/>
      <c r="DY3950" s="1"/>
      <c r="DZ3950" s="1"/>
      <c r="EA3950" s="1"/>
      <c r="EB3950" s="1"/>
      <c r="EC3950" s="1"/>
    </row>
    <row r="3951" spans="1:133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4"/>
      <c r="DX3951" s="1"/>
      <c r="DY3951" s="1"/>
      <c r="DZ3951" s="1"/>
      <c r="EA3951" s="1"/>
      <c r="EB3951" s="1"/>
      <c r="EC3951" s="1"/>
    </row>
    <row r="3952" spans="1:133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4"/>
      <c r="DX3952" s="1"/>
      <c r="DY3952" s="1"/>
      <c r="DZ3952" s="1"/>
      <c r="EA3952" s="1"/>
      <c r="EB3952" s="1"/>
      <c r="EC3952" s="1"/>
    </row>
    <row r="3953" spans="1:133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4"/>
      <c r="DX3953" s="1"/>
      <c r="DY3953" s="1"/>
      <c r="DZ3953" s="1"/>
      <c r="EA3953" s="1"/>
      <c r="EB3953" s="1"/>
      <c r="EC3953" s="1"/>
    </row>
    <row r="3954" spans="1:133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4"/>
      <c r="DX3954" s="1"/>
      <c r="DY3954" s="1"/>
      <c r="DZ3954" s="1"/>
      <c r="EA3954" s="1"/>
      <c r="EB3954" s="1"/>
      <c r="EC3954" s="1"/>
    </row>
    <row r="3955" spans="1:133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4"/>
      <c r="DX3955" s="1"/>
      <c r="DY3955" s="1"/>
      <c r="DZ3955" s="1"/>
      <c r="EA3955" s="1"/>
      <c r="EB3955" s="1"/>
      <c r="EC3955" s="1"/>
    </row>
    <row r="3956" spans="1:133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4"/>
      <c r="DX3956" s="1"/>
      <c r="DY3956" s="1"/>
      <c r="DZ3956" s="1"/>
      <c r="EA3956" s="1"/>
      <c r="EB3956" s="1"/>
      <c r="EC3956" s="1"/>
    </row>
    <row r="3957" spans="1:133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4"/>
      <c r="DX3957" s="1"/>
      <c r="DY3957" s="1"/>
      <c r="DZ3957" s="1"/>
      <c r="EA3957" s="1"/>
      <c r="EB3957" s="1"/>
      <c r="EC3957" s="1"/>
    </row>
    <row r="3958" spans="1:133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4"/>
      <c r="DX3958" s="1"/>
      <c r="DY3958" s="1"/>
      <c r="DZ3958" s="1"/>
      <c r="EA3958" s="1"/>
      <c r="EB3958" s="1"/>
      <c r="EC3958" s="1"/>
    </row>
    <row r="3959" spans="1:133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4"/>
      <c r="DX3959" s="1"/>
      <c r="DY3959" s="1"/>
      <c r="DZ3959" s="1"/>
      <c r="EA3959" s="1"/>
      <c r="EB3959" s="1"/>
      <c r="EC3959" s="1"/>
    </row>
    <row r="3960" spans="1:133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4"/>
      <c r="DX3960" s="1"/>
      <c r="DY3960" s="1"/>
      <c r="DZ3960" s="1"/>
      <c r="EA3960" s="1"/>
      <c r="EB3960" s="1"/>
      <c r="EC3960" s="1"/>
    </row>
    <row r="3961" spans="1:133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4"/>
      <c r="DX3961" s="1"/>
      <c r="DY3961" s="1"/>
      <c r="DZ3961" s="1"/>
      <c r="EA3961" s="1"/>
      <c r="EB3961" s="1"/>
      <c r="EC3961" s="1"/>
    </row>
    <row r="3962" spans="1:133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4"/>
      <c r="DX3962" s="1"/>
      <c r="DY3962" s="1"/>
      <c r="DZ3962" s="1"/>
      <c r="EA3962" s="1"/>
      <c r="EB3962" s="1"/>
      <c r="EC3962" s="1"/>
    </row>
    <row r="3963" spans="1:133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4"/>
      <c r="DX3963" s="1"/>
      <c r="DY3963" s="1"/>
      <c r="DZ3963" s="1"/>
      <c r="EA3963" s="1"/>
      <c r="EB3963" s="1"/>
      <c r="EC3963" s="1"/>
    </row>
    <row r="3964" spans="1:133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4"/>
      <c r="DX3964" s="1"/>
      <c r="DY3964" s="1"/>
      <c r="DZ3964" s="1"/>
      <c r="EA3964" s="1"/>
      <c r="EB3964" s="1"/>
      <c r="EC3964" s="1"/>
    </row>
    <row r="3965" spans="1:133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4"/>
      <c r="DX3965" s="1"/>
      <c r="DY3965" s="1"/>
      <c r="DZ3965" s="1"/>
      <c r="EA3965" s="1"/>
      <c r="EB3965" s="1"/>
      <c r="EC3965" s="1"/>
    </row>
    <row r="3966" spans="1:133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4"/>
      <c r="DX3966" s="1"/>
      <c r="DY3966" s="1"/>
      <c r="DZ3966" s="1"/>
      <c r="EA3966" s="1"/>
      <c r="EB3966" s="1"/>
      <c r="EC3966" s="1"/>
    </row>
    <row r="3967" spans="1:133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4"/>
      <c r="DX3967" s="1"/>
      <c r="DY3967" s="1"/>
      <c r="DZ3967" s="1"/>
      <c r="EA3967" s="1"/>
      <c r="EB3967" s="1"/>
      <c r="EC3967" s="1"/>
    </row>
    <row r="3968" spans="1:133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4"/>
      <c r="DX3968" s="1"/>
      <c r="DY3968" s="1"/>
      <c r="DZ3968" s="1"/>
      <c r="EA3968" s="1"/>
      <c r="EB3968" s="1"/>
      <c r="EC3968" s="1"/>
    </row>
    <row r="3969" spans="1:133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4"/>
      <c r="DX3969" s="1"/>
      <c r="DY3969" s="1"/>
      <c r="DZ3969" s="1"/>
      <c r="EA3969" s="1"/>
      <c r="EB3969" s="1"/>
      <c r="EC3969" s="1"/>
    </row>
    <row r="3970" spans="1:133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4"/>
      <c r="DX3970" s="1"/>
      <c r="DY3970" s="1"/>
      <c r="DZ3970" s="1"/>
      <c r="EA3970" s="1"/>
      <c r="EB3970" s="1"/>
      <c r="EC3970" s="1"/>
    </row>
    <row r="3971" spans="1:133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4"/>
      <c r="DX3971" s="1"/>
      <c r="DY3971" s="1"/>
      <c r="DZ3971" s="1"/>
      <c r="EA3971" s="1"/>
      <c r="EB3971" s="1"/>
      <c r="EC3971" s="1"/>
    </row>
    <row r="3972" spans="1:133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4"/>
      <c r="DX3972" s="1"/>
      <c r="DY3972" s="1"/>
      <c r="DZ3972" s="1"/>
      <c r="EA3972" s="1"/>
      <c r="EB3972" s="1"/>
      <c r="EC3972" s="1"/>
    </row>
    <row r="3973" spans="1:133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4"/>
      <c r="DX3973" s="1"/>
      <c r="DY3973" s="1"/>
      <c r="DZ3973" s="1"/>
      <c r="EA3973" s="1"/>
      <c r="EB3973" s="1"/>
      <c r="EC3973" s="1"/>
    </row>
    <row r="3974" spans="1:133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4"/>
      <c r="DX3974" s="1"/>
      <c r="DY3974" s="1"/>
      <c r="DZ3974" s="1"/>
      <c r="EA3974" s="1"/>
      <c r="EB3974" s="1"/>
      <c r="EC3974" s="1"/>
    </row>
    <row r="3975" spans="1:133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4"/>
      <c r="DX3975" s="1"/>
      <c r="DY3975" s="1"/>
      <c r="DZ3975" s="1"/>
      <c r="EA3975" s="1"/>
      <c r="EB3975" s="1"/>
      <c r="EC3975" s="1"/>
    </row>
    <row r="3976" spans="1:133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4"/>
      <c r="DX3976" s="1"/>
      <c r="DY3976" s="1"/>
      <c r="DZ3976" s="1"/>
      <c r="EA3976" s="1"/>
      <c r="EB3976" s="1"/>
      <c r="EC3976" s="1"/>
    </row>
    <row r="3977" spans="1:133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4"/>
      <c r="DX3977" s="1"/>
      <c r="DY3977" s="1"/>
      <c r="DZ3977" s="1"/>
      <c r="EA3977" s="1"/>
      <c r="EB3977" s="1"/>
      <c r="EC3977" s="1"/>
    </row>
    <row r="3978" spans="1:133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4"/>
      <c r="DX3978" s="1"/>
      <c r="DY3978" s="1"/>
      <c r="DZ3978" s="1"/>
      <c r="EA3978" s="1"/>
      <c r="EB3978" s="1"/>
      <c r="EC3978" s="1"/>
    </row>
    <row r="3979" spans="1:133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4"/>
      <c r="DX3979" s="1"/>
      <c r="DY3979" s="1"/>
      <c r="DZ3979" s="1"/>
      <c r="EA3979" s="1"/>
      <c r="EB3979" s="1"/>
      <c r="EC3979" s="1"/>
    </row>
    <row r="3980" spans="1:133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4"/>
      <c r="DX3980" s="1"/>
      <c r="DY3980" s="1"/>
      <c r="DZ3980" s="1"/>
      <c r="EA3980" s="1"/>
      <c r="EB3980" s="1"/>
      <c r="EC3980" s="1"/>
    </row>
    <row r="3981" spans="1:133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4"/>
      <c r="DX3981" s="1"/>
      <c r="DY3981" s="1"/>
      <c r="DZ3981" s="1"/>
      <c r="EA3981" s="1"/>
      <c r="EB3981" s="1"/>
      <c r="EC3981" s="1"/>
    </row>
    <row r="3982" spans="1:133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4"/>
      <c r="DX3982" s="1"/>
      <c r="DY3982" s="1"/>
      <c r="DZ3982" s="1"/>
      <c r="EA3982" s="1"/>
      <c r="EB3982" s="1"/>
      <c r="EC3982" s="1"/>
    </row>
    <row r="3983" spans="1:133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4"/>
      <c r="DX3983" s="1"/>
      <c r="DY3983" s="1"/>
      <c r="DZ3983" s="1"/>
      <c r="EA3983" s="1"/>
      <c r="EB3983" s="1"/>
      <c r="EC3983" s="1"/>
    </row>
    <row r="3984" spans="1:133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4"/>
      <c r="DX3984" s="1"/>
      <c r="DY3984" s="1"/>
      <c r="DZ3984" s="1"/>
      <c r="EA3984" s="1"/>
      <c r="EB3984" s="1"/>
      <c r="EC3984" s="1"/>
    </row>
    <row r="3985" spans="1:133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4"/>
      <c r="DX3985" s="1"/>
      <c r="DY3985" s="1"/>
      <c r="DZ3985" s="1"/>
      <c r="EA3985" s="1"/>
      <c r="EB3985" s="1"/>
      <c r="EC3985" s="1"/>
    </row>
    <row r="3986" spans="1:133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4"/>
      <c r="DX3986" s="1"/>
      <c r="DY3986" s="1"/>
      <c r="DZ3986" s="1"/>
      <c r="EA3986" s="1"/>
      <c r="EB3986" s="1"/>
      <c r="EC3986" s="1"/>
    </row>
    <row r="3987" spans="1:133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4"/>
      <c r="DX3987" s="1"/>
      <c r="DY3987" s="1"/>
      <c r="DZ3987" s="1"/>
      <c r="EA3987" s="1"/>
      <c r="EB3987" s="1"/>
      <c r="EC3987" s="1"/>
    </row>
    <row r="3988" spans="1:133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4"/>
      <c r="DX3988" s="1"/>
      <c r="DY3988" s="1"/>
      <c r="DZ3988" s="1"/>
      <c r="EA3988" s="1"/>
      <c r="EB3988" s="1"/>
      <c r="EC3988" s="1"/>
    </row>
    <row r="3989" spans="1:133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4"/>
      <c r="DX3989" s="1"/>
      <c r="DY3989" s="1"/>
      <c r="DZ3989" s="1"/>
      <c r="EA3989" s="1"/>
      <c r="EB3989" s="1"/>
      <c r="EC3989" s="1"/>
    </row>
    <row r="3990" spans="1:133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4"/>
      <c r="DX3990" s="1"/>
      <c r="DY3990" s="1"/>
      <c r="DZ3990" s="1"/>
      <c r="EA3990" s="1"/>
      <c r="EB3990" s="1"/>
      <c r="EC3990" s="1"/>
    </row>
    <row r="3991" spans="1:133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4"/>
      <c r="DX3991" s="1"/>
      <c r="DY3991" s="1"/>
      <c r="DZ3991" s="1"/>
      <c r="EA3991" s="1"/>
      <c r="EB3991" s="1"/>
      <c r="EC3991" s="1"/>
    </row>
    <row r="3992" spans="1:133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4"/>
      <c r="DX3992" s="1"/>
      <c r="DY3992" s="1"/>
      <c r="DZ3992" s="1"/>
      <c r="EA3992" s="1"/>
      <c r="EB3992" s="1"/>
      <c r="EC3992" s="1"/>
    </row>
    <row r="3993" spans="1:133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4"/>
      <c r="DX3993" s="1"/>
      <c r="DY3993" s="1"/>
      <c r="DZ3993" s="1"/>
      <c r="EA3993" s="1"/>
      <c r="EB3993" s="1"/>
      <c r="EC3993" s="1"/>
    </row>
    <row r="3994" spans="1:133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4"/>
      <c r="DX3994" s="1"/>
      <c r="DY3994" s="1"/>
      <c r="DZ3994" s="1"/>
      <c r="EA3994" s="1"/>
      <c r="EB3994" s="1"/>
      <c r="EC3994" s="1"/>
    </row>
    <row r="3995" spans="1:133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4"/>
      <c r="DX3995" s="1"/>
      <c r="DY3995" s="1"/>
      <c r="DZ3995" s="1"/>
      <c r="EA3995" s="1"/>
      <c r="EB3995" s="1"/>
      <c r="EC3995" s="1"/>
    </row>
    <row r="3996" spans="1:133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4"/>
      <c r="DX3996" s="1"/>
      <c r="DY3996" s="1"/>
      <c r="DZ3996" s="1"/>
      <c r="EA3996" s="1"/>
      <c r="EB3996" s="1"/>
      <c r="EC3996" s="1"/>
    </row>
    <row r="3997" spans="1:133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4"/>
      <c r="DX3997" s="1"/>
      <c r="DY3997" s="1"/>
      <c r="DZ3997" s="1"/>
      <c r="EA3997" s="1"/>
      <c r="EB3997" s="1"/>
      <c r="EC3997" s="1"/>
    </row>
    <row r="3998" spans="1:133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4"/>
      <c r="DX3998" s="1"/>
      <c r="DY3998" s="1"/>
      <c r="DZ3998" s="1"/>
      <c r="EA3998" s="1"/>
      <c r="EB3998" s="1"/>
      <c r="EC3998" s="1"/>
    </row>
    <row r="3999" spans="1:133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4"/>
      <c r="DX3999" s="1"/>
      <c r="DY3999" s="1"/>
      <c r="DZ3999" s="1"/>
      <c r="EA3999" s="1"/>
      <c r="EB3999" s="1"/>
      <c r="EC3999" s="1"/>
    </row>
    <row r="4000" spans="1:133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4"/>
      <c r="DX4000" s="1"/>
      <c r="DY4000" s="1"/>
      <c r="DZ4000" s="1"/>
      <c r="EA4000" s="1"/>
      <c r="EB4000" s="1"/>
      <c r="EC4000" s="1"/>
    </row>
    <row r="4001" spans="1:133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4"/>
      <c r="DX4001" s="1"/>
      <c r="DY4001" s="1"/>
      <c r="DZ4001" s="1"/>
      <c r="EA4001" s="1"/>
      <c r="EB4001" s="1"/>
      <c r="EC4001" s="1"/>
    </row>
    <row r="4002" spans="1:133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4"/>
      <c r="DX4002" s="1"/>
      <c r="DY4002" s="1"/>
      <c r="DZ4002" s="1"/>
      <c r="EA4002" s="1"/>
      <c r="EB4002" s="1"/>
      <c r="EC4002" s="1"/>
    </row>
    <row r="4003" spans="1:133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4"/>
      <c r="DX4003" s="1"/>
      <c r="DY4003" s="1"/>
      <c r="DZ4003" s="1"/>
      <c r="EA4003" s="1"/>
      <c r="EB4003" s="1"/>
      <c r="EC4003" s="1"/>
    </row>
    <row r="4004" spans="1:133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4"/>
      <c r="DX4004" s="1"/>
      <c r="DY4004" s="1"/>
      <c r="DZ4004" s="1"/>
      <c r="EA4004" s="1"/>
      <c r="EB4004" s="1"/>
      <c r="EC4004" s="1"/>
    </row>
    <row r="4005" spans="1:133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4"/>
      <c r="DX4005" s="1"/>
      <c r="DY4005" s="1"/>
      <c r="DZ4005" s="1"/>
      <c r="EA4005" s="1"/>
      <c r="EB4005" s="1"/>
      <c r="EC4005" s="1"/>
    </row>
    <row r="4006" spans="1:133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4"/>
      <c r="DX4006" s="1"/>
      <c r="DY4006" s="1"/>
      <c r="DZ4006" s="1"/>
      <c r="EA4006" s="1"/>
      <c r="EB4006" s="1"/>
      <c r="EC4006" s="1"/>
    </row>
    <row r="4007" spans="1:133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4"/>
      <c r="DX4007" s="1"/>
      <c r="DY4007" s="1"/>
      <c r="DZ4007" s="1"/>
      <c r="EA4007" s="1"/>
      <c r="EB4007" s="1"/>
      <c r="EC4007" s="1"/>
    </row>
    <row r="4008" spans="1:133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4"/>
      <c r="DX4008" s="1"/>
      <c r="DY4008" s="1"/>
      <c r="DZ4008" s="1"/>
      <c r="EA4008" s="1"/>
      <c r="EB4008" s="1"/>
      <c r="EC4008" s="1"/>
    </row>
    <row r="4009" spans="1:133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4"/>
      <c r="DX4009" s="1"/>
      <c r="DY4009" s="1"/>
      <c r="DZ4009" s="1"/>
      <c r="EA4009" s="1"/>
      <c r="EB4009" s="1"/>
      <c r="EC4009" s="1"/>
    </row>
    <row r="4010" spans="1:133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4"/>
      <c r="DX4010" s="1"/>
      <c r="DY4010" s="1"/>
      <c r="DZ4010" s="1"/>
      <c r="EA4010" s="1"/>
      <c r="EB4010" s="1"/>
      <c r="EC4010" s="1"/>
    </row>
    <row r="4011" spans="1:133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4"/>
      <c r="DX4011" s="1"/>
      <c r="DY4011" s="1"/>
      <c r="DZ4011" s="1"/>
      <c r="EA4011" s="1"/>
      <c r="EB4011" s="1"/>
      <c r="EC4011" s="1"/>
    </row>
    <row r="4012" spans="1:133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4"/>
      <c r="DX4012" s="1"/>
      <c r="DY4012" s="1"/>
      <c r="DZ4012" s="1"/>
      <c r="EA4012" s="1"/>
      <c r="EB4012" s="1"/>
      <c r="EC4012" s="1"/>
    </row>
    <row r="4013" spans="1:133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4"/>
      <c r="DX4013" s="1"/>
      <c r="DY4013" s="1"/>
      <c r="DZ4013" s="1"/>
      <c r="EA4013" s="1"/>
      <c r="EB4013" s="1"/>
      <c r="EC4013" s="1"/>
    </row>
    <row r="4014" spans="1:133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4"/>
      <c r="DX4014" s="1"/>
      <c r="DY4014" s="1"/>
      <c r="DZ4014" s="1"/>
      <c r="EA4014" s="1"/>
      <c r="EB4014" s="1"/>
      <c r="EC4014" s="1"/>
    </row>
    <row r="4015" spans="1:133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4"/>
      <c r="DX4015" s="1"/>
      <c r="DY4015" s="1"/>
      <c r="DZ4015" s="1"/>
      <c r="EA4015" s="1"/>
      <c r="EB4015" s="1"/>
      <c r="EC4015" s="1"/>
    </row>
    <row r="4016" spans="1:133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4"/>
      <c r="DX4016" s="1"/>
      <c r="DY4016" s="1"/>
      <c r="DZ4016" s="1"/>
      <c r="EA4016" s="1"/>
      <c r="EB4016" s="1"/>
      <c r="EC4016" s="1"/>
    </row>
    <row r="4017" spans="1:133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4"/>
      <c r="DX4017" s="1"/>
      <c r="DY4017" s="1"/>
      <c r="DZ4017" s="1"/>
      <c r="EA4017" s="1"/>
      <c r="EB4017" s="1"/>
      <c r="EC4017" s="1"/>
    </row>
    <row r="4018" spans="1:133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4"/>
      <c r="DX4018" s="1"/>
      <c r="DY4018" s="1"/>
      <c r="DZ4018" s="1"/>
      <c r="EA4018" s="1"/>
      <c r="EB4018" s="1"/>
      <c r="EC4018" s="1"/>
    </row>
    <row r="4019" spans="1:133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4"/>
      <c r="DX4019" s="1"/>
      <c r="DY4019" s="1"/>
      <c r="DZ4019" s="1"/>
      <c r="EA4019" s="1"/>
      <c r="EB4019" s="1"/>
      <c r="EC4019" s="1"/>
    </row>
    <row r="4020" spans="1:133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4"/>
      <c r="DX4020" s="1"/>
      <c r="DY4020" s="1"/>
      <c r="DZ4020" s="1"/>
      <c r="EA4020" s="1"/>
      <c r="EB4020" s="1"/>
      <c r="EC4020" s="1"/>
    </row>
    <row r="4021" spans="1:133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4"/>
      <c r="DX4021" s="1"/>
      <c r="DY4021" s="1"/>
      <c r="DZ4021" s="1"/>
      <c r="EA4021" s="1"/>
      <c r="EB4021" s="1"/>
      <c r="EC4021" s="1"/>
    </row>
    <row r="4022" spans="1:133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4"/>
      <c r="DX4022" s="1"/>
      <c r="DY4022" s="1"/>
      <c r="DZ4022" s="1"/>
      <c r="EA4022" s="1"/>
      <c r="EB4022" s="1"/>
      <c r="EC4022" s="1"/>
    </row>
    <row r="4023" spans="1:133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4"/>
      <c r="DX4023" s="1"/>
      <c r="DY4023" s="1"/>
      <c r="DZ4023" s="1"/>
      <c r="EA4023" s="1"/>
      <c r="EB4023" s="1"/>
      <c r="EC4023" s="1"/>
    </row>
    <row r="4024" spans="1:133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4"/>
      <c r="DX4024" s="1"/>
      <c r="DY4024" s="1"/>
      <c r="DZ4024" s="1"/>
      <c r="EA4024" s="1"/>
      <c r="EB4024" s="1"/>
      <c r="EC4024" s="1"/>
    </row>
    <row r="4025" spans="1:133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4"/>
      <c r="DX4025" s="1"/>
      <c r="DY4025" s="1"/>
      <c r="DZ4025" s="1"/>
      <c r="EA4025" s="1"/>
      <c r="EB4025" s="1"/>
      <c r="EC4025" s="1"/>
    </row>
    <row r="4026" spans="1:133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4"/>
      <c r="DX4026" s="1"/>
      <c r="DY4026" s="1"/>
      <c r="DZ4026" s="1"/>
      <c r="EA4026" s="1"/>
      <c r="EB4026" s="1"/>
      <c r="EC4026" s="1"/>
    </row>
    <row r="4027" spans="1:133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4"/>
      <c r="DX4027" s="1"/>
      <c r="DY4027" s="1"/>
      <c r="DZ4027" s="1"/>
      <c r="EA4027" s="1"/>
      <c r="EB4027" s="1"/>
      <c r="EC4027" s="1"/>
    </row>
    <row r="4028" spans="1:133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4"/>
      <c r="DX4028" s="1"/>
      <c r="DY4028" s="1"/>
      <c r="DZ4028" s="1"/>
      <c r="EA4028" s="1"/>
      <c r="EB4028" s="1"/>
      <c r="EC4028" s="1"/>
    </row>
    <row r="4029" spans="1:133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4"/>
      <c r="DX4029" s="1"/>
      <c r="DY4029" s="1"/>
      <c r="DZ4029" s="1"/>
      <c r="EA4029" s="1"/>
      <c r="EB4029" s="1"/>
      <c r="EC4029" s="1"/>
    </row>
    <row r="4030" spans="1:133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4"/>
      <c r="DX4030" s="1"/>
      <c r="DY4030" s="1"/>
      <c r="DZ4030" s="1"/>
      <c r="EA4030" s="1"/>
      <c r="EB4030" s="1"/>
      <c r="EC4030" s="1"/>
    </row>
    <row r="4031" spans="1:133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4"/>
      <c r="DX4031" s="1"/>
      <c r="DY4031" s="1"/>
      <c r="DZ4031" s="1"/>
      <c r="EA4031" s="1"/>
      <c r="EB4031" s="1"/>
      <c r="EC4031" s="1"/>
    </row>
    <row r="4032" spans="1:133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4"/>
      <c r="DX4032" s="1"/>
      <c r="DY4032" s="1"/>
      <c r="DZ4032" s="1"/>
      <c r="EA4032" s="1"/>
      <c r="EB4032" s="1"/>
      <c r="EC4032" s="1"/>
    </row>
    <row r="4033" spans="1:133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4"/>
      <c r="DX4033" s="1"/>
      <c r="DY4033" s="1"/>
      <c r="DZ4033" s="1"/>
      <c r="EA4033" s="1"/>
      <c r="EB4033" s="1"/>
      <c r="EC4033" s="1"/>
    </row>
    <row r="4034" spans="1:133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4"/>
      <c r="DX4034" s="1"/>
      <c r="DY4034" s="1"/>
      <c r="DZ4034" s="1"/>
      <c r="EA4034" s="1"/>
      <c r="EB4034" s="1"/>
      <c r="EC4034" s="1"/>
    </row>
    <row r="4035" spans="1:133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4"/>
      <c r="DX4035" s="1"/>
      <c r="DY4035" s="1"/>
      <c r="DZ4035" s="1"/>
      <c r="EA4035" s="1"/>
      <c r="EB4035" s="1"/>
      <c r="EC4035" s="1"/>
    </row>
    <row r="4036" spans="1:133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4"/>
      <c r="DX4036" s="1"/>
      <c r="DY4036" s="1"/>
      <c r="DZ4036" s="1"/>
      <c r="EA4036" s="1"/>
      <c r="EB4036" s="1"/>
      <c r="EC4036" s="1"/>
    </row>
    <row r="4037" spans="1:133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4"/>
      <c r="DX4037" s="1"/>
      <c r="DY4037" s="1"/>
      <c r="DZ4037" s="1"/>
      <c r="EA4037" s="1"/>
      <c r="EB4037" s="1"/>
      <c r="EC4037" s="1"/>
    </row>
    <row r="4038" spans="1:133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4"/>
      <c r="DX4038" s="1"/>
      <c r="DY4038" s="1"/>
      <c r="DZ4038" s="1"/>
      <c r="EA4038" s="1"/>
      <c r="EB4038" s="1"/>
      <c r="EC4038" s="1"/>
    </row>
    <row r="4039" spans="1:133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4"/>
      <c r="DX4039" s="1"/>
      <c r="DY4039" s="1"/>
      <c r="DZ4039" s="1"/>
      <c r="EA4039" s="1"/>
      <c r="EB4039" s="1"/>
      <c r="EC4039" s="1"/>
    </row>
    <row r="4040" spans="1:133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4"/>
      <c r="DX4040" s="1"/>
      <c r="DY4040" s="1"/>
      <c r="DZ4040" s="1"/>
      <c r="EA4040" s="1"/>
      <c r="EB4040" s="1"/>
      <c r="EC4040" s="1"/>
    </row>
    <row r="4041" spans="1:133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4"/>
      <c r="DX4041" s="1"/>
      <c r="DY4041" s="1"/>
      <c r="DZ4041" s="1"/>
      <c r="EA4041" s="1"/>
      <c r="EB4041" s="1"/>
      <c r="EC4041" s="1"/>
    </row>
    <row r="4042" spans="1:133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4"/>
      <c r="DX4042" s="1"/>
      <c r="DY4042" s="1"/>
      <c r="DZ4042" s="1"/>
      <c r="EA4042" s="1"/>
      <c r="EB4042" s="1"/>
      <c r="EC4042" s="1"/>
    </row>
    <row r="4043" spans="1:133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4"/>
      <c r="DX4043" s="1"/>
      <c r="DY4043" s="1"/>
      <c r="DZ4043" s="1"/>
      <c r="EA4043" s="1"/>
      <c r="EB4043" s="1"/>
      <c r="EC4043" s="1"/>
    </row>
    <row r="4044" spans="1:133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4"/>
      <c r="DX4044" s="1"/>
      <c r="DY4044" s="1"/>
      <c r="DZ4044" s="1"/>
      <c r="EA4044" s="1"/>
      <c r="EB4044" s="1"/>
      <c r="EC4044" s="1"/>
    </row>
    <row r="4045" spans="1:133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4"/>
      <c r="DX4045" s="1"/>
      <c r="DY4045" s="1"/>
      <c r="DZ4045" s="1"/>
      <c r="EA4045" s="1"/>
      <c r="EB4045" s="1"/>
      <c r="EC4045" s="1"/>
    </row>
    <row r="4046" spans="1:133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4"/>
      <c r="DX4046" s="1"/>
      <c r="DY4046" s="1"/>
      <c r="DZ4046" s="1"/>
      <c r="EA4046" s="1"/>
      <c r="EB4046" s="1"/>
      <c r="EC4046" s="1"/>
    </row>
    <row r="4047" spans="1:133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4"/>
      <c r="DX4047" s="1"/>
      <c r="DY4047" s="1"/>
      <c r="DZ4047" s="1"/>
      <c r="EA4047" s="1"/>
      <c r="EB4047" s="1"/>
      <c r="EC4047" s="1"/>
    </row>
    <row r="4048" spans="1:133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4"/>
      <c r="DX4048" s="1"/>
      <c r="DY4048" s="1"/>
      <c r="DZ4048" s="1"/>
      <c r="EA4048" s="1"/>
      <c r="EB4048" s="1"/>
      <c r="EC4048" s="1"/>
    </row>
    <row r="4049" spans="1:133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4"/>
      <c r="DX4049" s="1"/>
      <c r="DY4049" s="1"/>
      <c r="DZ4049" s="1"/>
      <c r="EA4049" s="1"/>
      <c r="EB4049" s="1"/>
      <c r="EC4049" s="1"/>
    </row>
    <row r="4050" spans="1:133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4"/>
      <c r="DX4050" s="1"/>
      <c r="DY4050" s="1"/>
      <c r="DZ4050" s="1"/>
      <c r="EA4050" s="1"/>
      <c r="EB4050" s="1"/>
      <c r="EC4050" s="1"/>
    </row>
    <row r="4051" spans="1:133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4"/>
      <c r="DX4051" s="1"/>
      <c r="DY4051" s="1"/>
      <c r="DZ4051" s="1"/>
      <c r="EA4051" s="1"/>
      <c r="EB4051" s="1"/>
      <c r="EC4051" s="1"/>
    </row>
    <row r="4052" spans="1:133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4"/>
      <c r="DX4052" s="1"/>
      <c r="DY4052" s="1"/>
      <c r="DZ4052" s="1"/>
      <c r="EA4052" s="1"/>
      <c r="EB4052" s="1"/>
      <c r="EC4052" s="1"/>
    </row>
    <row r="4053" spans="1:133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4"/>
      <c r="DX4053" s="1"/>
      <c r="DY4053" s="1"/>
      <c r="DZ4053" s="1"/>
      <c r="EA4053" s="1"/>
      <c r="EB4053" s="1"/>
      <c r="EC4053" s="1"/>
    </row>
    <row r="4054" spans="1:133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4"/>
      <c r="DX4054" s="1"/>
      <c r="DY4054" s="1"/>
      <c r="DZ4054" s="1"/>
      <c r="EA4054" s="1"/>
      <c r="EB4054" s="1"/>
      <c r="EC4054" s="1"/>
    </row>
    <row r="4055" spans="1:133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4"/>
      <c r="DX4055" s="1"/>
      <c r="DY4055" s="1"/>
      <c r="DZ4055" s="1"/>
      <c r="EA4055" s="1"/>
      <c r="EB4055" s="1"/>
      <c r="EC4055" s="1"/>
    </row>
    <row r="4056" spans="1:133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4"/>
      <c r="DX4056" s="1"/>
      <c r="DY4056" s="1"/>
      <c r="DZ4056" s="1"/>
      <c r="EA4056" s="1"/>
      <c r="EB4056" s="1"/>
      <c r="EC4056" s="1"/>
    </row>
    <row r="4057" spans="1:133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4"/>
      <c r="DX4057" s="1"/>
      <c r="DY4057" s="1"/>
      <c r="DZ4057" s="1"/>
      <c r="EA4057" s="1"/>
      <c r="EB4057" s="1"/>
      <c r="EC4057" s="1"/>
    </row>
    <row r="4058" spans="1:133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4"/>
      <c r="DX4058" s="1"/>
      <c r="DY4058" s="1"/>
      <c r="DZ4058" s="1"/>
      <c r="EA4058" s="1"/>
      <c r="EB4058" s="1"/>
      <c r="EC4058" s="1"/>
    </row>
    <row r="4059" spans="1:133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4"/>
      <c r="DX4059" s="1"/>
      <c r="DY4059" s="1"/>
      <c r="DZ4059" s="1"/>
      <c r="EA4059" s="1"/>
      <c r="EB4059" s="1"/>
      <c r="EC4059" s="1"/>
    </row>
    <row r="4060" spans="1:133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4"/>
      <c r="DX4060" s="1"/>
      <c r="DY4060" s="1"/>
      <c r="DZ4060" s="1"/>
      <c r="EA4060" s="1"/>
      <c r="EB4060" s="1"/>
      <c r="EC4060" s="1"/>
    </row>
    <row r="4061" spans="1:133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4"/>
      <c r="DX4061" s="1"/>
      <c r="DY4061" s="1"/>
      <c r="DZ4061" s="1"/>
      <c r="EA4061" s="1"/>
      <c r="EB4061" s="1"/>
      <c r="EC4061" s="1"/>
    </row>
    <row r="4062" spans="1:133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4"/>
      <c r="DX4062" s="1"/>
      <c r="DY4062" s="1"/>
      <c r="DZ4062" s="1"/>
      <c r="EA4062" s="1"/>
      <c r="EB4062" s="1"/>
      <c r="EC4062" s="1"/>
    </row>
    <row r="4063" spans="1:133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4"/>
      <c r="DX4063" s="1"/>
      <c r="DY4063" s="1"/>
      <c r="DZ4063" s="1"/>
      <c r="EA4063" s="1"/>
      <c r="EB4063" s="1"/>
      <c r="EC4063" s="1"/>
    </row>
    <row r="4064" spans="1:133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4"/>
      <c r="DX4064" s="1"/>
      <c r="DY4064" s="1"/>
      <c r="DZ4064" s="1"/>
      <c r="EA4064" s="1"/>
      <c r="EB4064" s="1"/>
      <c r="EC4064" s="1"/>
    </row>
    <row r="4065" spans="1:133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4"/>
      <c r="DX4065" s="1"/>
      <c r="DY4065" s="1"/>
      <c r="DZ4065" s="1"/>
      <c r="EA4065" s="1"/>
      <c r="EB4065" s="1"/>
      <c r="EC4065" s="1"/>
    </row>
    <row r="4066" spans="1:133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4"/>
      <c r="DX4066" s="1"/>
      <c r="DY4066" s="1"/>
      <c r="DZ4066" s="1"/>
      <c r="EA4066" s="1"/>
      <c r="EB4066" s="1"/>
      <c r="EC4066" s="1"/>
    </row>
    <row r="4067" spans="1:133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4"/>
      <c r="DX4067" s="1"/>
      <c r="DY4067" s="1"/>
      <c r="DZ4067" s="1"/>
      <c r="EA4067" s="1"/>
      <c r="EB4067" s="1"/>
      <c r="EC4067" s="1"/>
    </row>
    <row r="4068" spans="1:133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4"/>
      <c r="DX4068" s="1"/>
      <c r="DY4068" s="1"/>
      <c r="DZ4068" s="1"/>
      <c r="EA4068" s="1"/>
      <c r="EB4068" s="1"/>
      <c r="EC4068" s="1"/>
    </row>
    <row r="4069" spans="1:133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4"/>
      <c r="DX4069" s="1"/>
      <c r="DY4069" s="1"/>
      <c r="DZ4069" s="1"/>
      <c r="EA4069" s="1"/>
      <c r="EB4069" s="1"/>
      <c r="EC4069" s="1"/>
    </row>
    <row r="4070" spans="1:133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4"/>
      <c r="DX4070" s="1"/>
      <c r="DY4070" s="1"/>
      <c r="DZ4070" s="1"/>
      <c r="EA4070" s="1"/>
      <c r="EB4070" s="1"/>
      <c r="EC4070" s="1"/>
    </row>
    <row r="4071" spans="1:133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4"/>
      <c r="DX4071" s="1"/>
      <c r="DY4071" s="1"/>
      <c r="DZ4071" s="1"/>
      <c r="EA4071" s="1"/>
      <c r="EB4071" s="1"/>
      <c r="EC4071" s="1"/>
    </row>
    <row r="4072" spans="1:133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4"/>
      <c r="DX4072" s="1"/>
      <c r="DY4072" s="1"/>
      <c r="DZ4072" s="1"/>
      <c r="EA4072" s="1"/>
      <c r="EB4072" s="1"/>
      <c r="EC4072" s="1"/>
    </row>
    <row r="4073" spans="1:133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4"/>
      <c r="DX4073" s="1"/>
      <c r="DY4073" s="1"/>
      <c r="DZ4073" s="1"/>
      <c r="EA4073" s="1"/>
      <c r="EB4073" s="1"/>
      <c r="EC4073" s="1"/>
    </row>
    <row r="4074" spans="1:133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4"/>
      <c r="DX4074" s="1"/>
      <c r="DY4074" s="1"/>
      <c r="DZ4074" s="1"/>
      <c r="EA4074" s="1"/>
      <c r="EB4074" s="1"/>
      <c r="EC4074" s="1"/>
    </row>
    <row r="4075" spans="1:133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4"/>
      <c r="DX4075" s="1"/>
      <c r="DY4075" s="1"/>
      <c r="DZ4075" s="1"/>
      <c r="EA4075" s="1"/>
      <c r="EB4075" s="1"/>
      <c r="EC4075" s="1"/>
    </row>
    <row r="4076" spans="1:133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4"/>
      <c r="DX4076" s="1"/>
      <c r="DY4076" s="1"/>
      <c r="DZ4076" s="1"/>
      <c r="EA4076" s="1"/>
      <c r="EB4076" s="1"/>
      <c r="EC4076" s="1"/>
    </row>
    <row r="4077" spans="1:133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4"/>
      <c r="DX4077" s="1"/>
      <c r="DY4077" s="1"/>
      <c r="DZ4077" s="1"/>
      <c r="EA4077" s="1"/>
      <c r="EB4077" s="1"/>
      <c r="EC4077" s="1"/>
    </row>
    <row r="4078" spans="1:133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4"/>
      <c r="DX4078" s="1"/>
      <c r="DY4078" s="1"/>
      <c r="DZ4078" s="1"/>
      <c r="EA4078" s="1"/>
      <c r="EB4078" s="1"/>
      <c r="EC4078" s="1"/>
    </row>
    <row r="4079" spans="1:133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4"/>
      <c r="DX4079" s="1"/>
      <c r="DY4079" s="1"/>
      <c r="DZ4079" s="1"/>
      <c r="EA4079" s="1"/>
      <c r="EB4079" s="1"/>
      <c r="EC4079" s="1"/>
    </row>
    <row r="4080" spans="1:133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4"/>
      <c r="DX4080" s="1"/>
      <c r="DY4080" s="1"/>
      <c r="DZ4080" s="1"/>
      <c r="EA4080" s="1"/>
      <c r="EB4080" s="1"/>
      <c r="EC4080" s="1"/>
    </row>
    <row r="4081" spans="1:133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4"/>
      <c r="DX4081" s="1"/>
      <c r="DY4081" s="1"/>
      <c r="DZ4081" s="1"/>
      <c r="EA4081" s="1"/>
      <c r="EB4081" s="1"/>
      <c r="EC4081" s="1"/>
    </row>
    <row r="4082" spans="1:133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4"/>
      <c r="DX4082" s="1"/>
      <c r="DY4082" s="1"/>
      <c r="DZ4082" s="1"/>
      <c r="EA4082" s="1"/>
      <c r="EB4082" s="1"/>
      <c r="EC4082" s="1"/>
    </row>
    <row r="4083" spans="1:133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4"/>
      <c r="DX4083" s="1"/>
      <c r="DY4083" s="1"/>
      <c r="DZ4083" s="1"/>
      <c r="EA4083" s="1"/>
      <c r="EB4083" s="1"/>
      <c r="EC4083" s="1"/>
    </row>
    <row r="4084" spans="1:133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4"/>
      <c r="DX4084" s="1"/>
      <c r="DY4084" s="1"/>
      <c r="DZ4084" s="1"/>
      <c r="EA4084" s="1"/>
      <c r="EB4084" s="1"/>
      <c r="EC4084" s="1"/>
    </row>
    <row r="4085" spans="1:133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4"/>
      <c r="DX4085" s="1"/>
      <c r="DY4085" s="1"/>
      <c r="DZ4085" s="1"/>
      <c r="EA4085" s="1"/>
      <c r="EB4085" s="1"/>
      <c r="EC4085" s="1"/>
    </row>
    <row r="4086" spans="1:133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4"/>
      <c r="DX4086" s="1"/>
      <c r="DY4086" s="1"/>
      <c r="DZ4086" s="1"/>
      <c r="EA4086" s="1"/>
      <c r="EB4086" s="1"/>
      <c r="EC4086" s="1"/>
    </row>
    <row r="4087" spans="1:133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4"/>
      <c r="DX4087" s="1"/>
      <c r="DY4087" s="1"/>
      <c r="DZ4087" s="1"/>
      <c r="EA4087" s="1"/>
      <c r="EB4087" s="1"/>
      <c r="EC4087" s="1"/>
    </row>
    <row r="4088" spans="1:133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4"/>
      <c r="DX4088" s="1"/>
      <c r="DY4088" s="1"/>
      <c r="DZ4088" s="1"/>
      <c r="EA4088" s="1"/>
      <c r="EB4088" s="1"/>
      <c r="EC4088" s="1"/>
    </row>
    <row r="4089" spans="1:133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4"/>
      <c r="DX4089" s="1"/>
      <c r="DY4089" s="1"/>
      <c r="DZ4089" s="1"/>
      <c r="EA4089" s="1"/>
      <c r="EB4089" s="1"/>
      <c r="EC4089" s="1"/>
    </row>
    <row r="4090" spans="1:133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4"/>
      <c r="DX4090" s="1"/>
      <c r="DY4090" s="1"/>
      <c r="DZ4090" s="1"/>
      <c r="EA4090" s="1"/>
      <c r="EB4090" s="1"/>
      <c r="EC4090" s="1"/>
    </row>
    <row r="4091" spans="1:133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4"/>
      <c r="DX4091" s="1"/>
      <c r="DY4091" s="1"/>
      <c r="DZ4091" s="1"/>
      <c r="EA4091" s="1"/>
      <c r="EB4091" s="1"/>
      <c r="EC4091" s="1"/>
    </row>
    <row r="4092" spans="1:133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4"/>
      <c r="DX4092" s="1"/>
      <c r="DY4092" s="1"/>
      <c r="DZ4092" s="1"/>
      <c r="EA4092" s="1"/>
      <c r="EB4092" s="1"/>
      <c r="EC4092" s="1"/>
    </row>
    <row r="4093" spans="1:133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4"/>
      <c r="DX4093" s="1"/>
      <c r="DY4093" s="1"/>
      <c r="DZ4093" s="1"/>
      <c r="EA4093" s="1"/>
      <c r="EB4093" s="1"/>
      <c r="EC4093" s="1"/>
    </row>
    <row r="4094" spans="1:133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4"/>
      <c r="DX4094" s="1"/>
      <c r="DY4094" s="1"/>
      <c r="DZ4094" s="1"/>
      <c r="EA4094" s="1"/>
      <c r="EB4094" s="1"/>
      <c r="EC4094" s="1"/>
    </row>
    <row r="4095" spans="1:133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4"/>
      <c r="DX4095" s="1"/>
      <c r="DY4095" s="1"/>
      <c r="DZ4095" s="1"/>
      <c r="EA4095" s="1"/>
      <c r="EB4095" s="1"/>
      <c r="EC4095" s="1"/>
    </row>
    <row r="4096" spans="1:133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4"/>
      <c r="DX4096" s="1"/>
      <c r="DY4096" s="1"/>
      <c r="DZ4096" s="1"/>
      <c r="EA4096" s="1"/>
      <c r="EB4096" s="1"/>
      <c r="EC4096" s="1"/>
    </row>
    <row r="4097" spans="1:133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4"/>
      <c r="DX4097" s="1"/>
      <c r="DY4097" s="1"/>
      <c r="DZ4097" s="1"/>
      <c r="EA4097" s="1"/>
      <c r="EB4097" s="1"/>
      <c r="EC4097" s="1"/>
    </row>
    <row r="4098" spans="1:133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4"/>
      <c r="DX4098" s="1"/>
      <c r="DY4098" s="1"/>
      <c r="DZ4098" s="1"/>
      <c r="EA4098" s="1"/>
      <c r="EB4098" s="1"/>
      <c r="EC4098" s="1"/>
    </row>
    <row r="4099" spans="1:133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4"/>
      <c r="DX4099" s="1"/>
      <c r="DY4099" s="1"/>
      <c r="DZ4099" s="1"/>
      <c r="EA4099" s="1"/>
      <c r="EB4099" s="1"/>
      <c r="EC4099" s="1"/>
    </row>
    <row r="4100" spans="1:133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4"/>
      <c r="DX4100" s="1"/>
      <c r="DY4100" s="1"/>
      <c r="DZ4100" s="1"/>
      <c r="EA4100" s="1"/>
      <c r="EB4100" s="1"/>
      <c r="EC4100" s="1"/>
    </row>
    <row r="4101" spans="1:133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4"/>
      <c r="DX4101" s="1"/>
      <c r="DY4101" s="1"/>
      <c r="DZ4101" s="1"/>
      <c r="EA4101" s="1"/>
      <c r="EB4101" s="1"/>
      <c r="EC4101" s="1"/>
    </row>
    <row r="4102" spans="1:133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4"/>
      <c r="DX4102" s="1"/>
      <c r="DY4102" s="1"/>
      <c r="DZ4102" s="1"/>
      <c r="EA4102" s="1"/>
      <c r="EB4102" s="1"/>
      <c r="EC4102" s="1"/>
    </row>
    <row r="4103" spans="1:133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4"/>
      <c r="DX4103" s="1"/>
      <c r="DY4103" s="1"/>
      <c r="DZ4103" s="1"/>
      <c r="EA4103" s="1"/>
      <c r="EB4103" s="1"/>
      <c r="EC4103" s="1"/>
    </row>
    <row r="4104" spans="1:133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4"/>
      <c r="DX4104" s="1"/>
      <c r="DY4104" s="1"/>
      <c r="DZ4104" s="1"/>
      <c r="EA4104" s="1"/>
      <c r="EB4104" s="1"/>
      <c r="EC4104" s="1"/>
    </row>
    <row r="4105" spans="1:133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4"/>
      <c r="DX4105" s="1"/>
      <c r="DY4105" s="1"/>
      <c r="DZ4105" s="1"/>
      <c r="EA4105" s="1"/>
      <c r="EB4105" s="1"/>
      <c r="EC4105" s="1"/>
    </row>
    <row r="4106" spans="1:133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4"/>
      <c r="DX4106" s="1"/>
      <c r="DY4106" s="1"/>
      <c r="DZ4106" s="1"/>
      <c r="EA4106" s="1"/>
      <c r="EB4106" s="1"/>
      <c r="EC4106" s="1"/>
    </row>
    <row r="4107" spans="1:133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4"/>
      <c r="DX4107" s="1"/>
      <c r="DY4107" s="1"/>
      <c r="DZ4107" s="1"/>
      <c r="EA4107" s="1"/>
      <c r="EB4107" s="1"/>
      <c r="EC4107" s="1"/>
    </row>
    <row r="4108" spans="1:133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4"/>
      <c r="DX4108" s="1"/>
      <c r="DY4108" s="1"/>
      <c r="DZ4108" s="1"/>
      <c r="EA4108" s="1"/>
      <c r="EB4108" s="1"/>
      <c r="EC4108" s="1"/>
    </row>
    <row r="4109" spans="1:133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4"/>
      <c r="DX4109" s="1"/>
      <c r="DY4109" s="1"/>
      <c r="DZ4109" s="1"/>
      <c r="EA4109" s="1"/>
      <c r="EB4109" s="1"/>
      <c r="EC4109" s="1"/>
    </row>
    <row r="4110" spans="1:133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4"/>
      <c r="DX4110" s="1"/>
      <c r="DY4110" s="1"/>
      <c r="DZ4110" s="1"/>
      <c r="EA4110" s="1"/>
      <c r="EB4110" s="1"/>
      <c r="EC4110" s="1"/>
    </row>
    <row r="4111" spans="1:133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4"/>
      <c r="DX4111" s="1"/>
      <c r="DY4111" s="1"/>
      <c r="DZ4111" s="1"/>
      <c r="EA4111" s="1"/>
      <c r="EB4111" s="1"/>
      <c r="EC4111" s="1"/>
    </row>
    <row r="4112" spans="1:133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4"/>
      <c r="DX4112" s="1"/>
      <c r="DY4112" s="1"/>
      <c r="DZ4112" s="1"/>
      <c r="EA4112" s="1"/>
      <c r="EB4112" s="1"/>
      <c r="EC4112" s="1"/>
    </row>
    <row r="4113" spans="1:133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4"/>
      <c r="DX4113" s="1"/>
      <c r="DY4113" s="1"/>
      <c r="DZ4113" s="1"/>
      <c r="EA4113" s="1"/>
      <c r="EB4113" s="1"/>
      <c r="EC4113" s="1"/>
    </row>
    <row r="4114" spans="1:133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4"/>
      <c r="DX4114" s="1"/>
      <c r="DY4114" s="1"/>
      <c r="DZ4114" s="1"/>
      <c r="EA4114" s="1"/>
      <c r="EB4114" s="1"/>
      <c r="EC4114" s="1"/>
    </row>
    <row r="4115" spans="1:133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4"/>
      <c r="DX4115" s="1"/>
      <c r="DY4115" s="1"/>
      <c r="DZ4115" s="1"/>
      <c r="EA4115" s="1"/>
      <c r="EB4115" s="1"/>
      <c r="EC4115" s="1"/>
    </row>
    <row r="4116" spans="1:133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4"/>
      <c r="DX4116" s="1"/>
      <c r="DY4116" s="1"/>
      <c r="DZ4116" s="1"/>
      <c r="EA4116" s="1"/>
      <c r="EB4116" s="1"/>
      <c r="EC4116" s="1"/>
    </row>
    <row r="4117" spans="1:133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4"/>
      <c r="DX4117" s="1"/>
      <c r="DY4117" s="1"/>
      <c r="DZ4117" s="1"/>
      <c r="EA4117" s="1"/>
      <c r="EB4117" s="1"/>
      <c r="EC4117" s="1"/>
    </row>
    <row r="4118" spans="1:133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4"/>
      <c r="DX4118" s="1"/>
      <c r="DY4118" s="1"/>
      <c r="DZ4118" s="1"/>
      <c r="EA4118" s="1"/>
      <c r="EB4118" s="1"/>
      <c r="EC4118" s="1"/>
    </row>
    <row r="4119" spans="1:133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4"/>
      <c r="DX4119" s="1"/>
      <c r="DY4119" s="1"/>
      <c r="DZ4119" s="1"/>
      <c r="EA4119" s="1"/>
      <c r="EB4119" s="1"/>
      <c r="EC4119" s="1"/>
    </row>
    <row r="4120" spans="1:133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4"/>
      <c r="DX4120" s="1"/>
      <c r="DY4120" s="1"/>
      <c r="DZ4120" s="1"/>
      <c r="EA4120" s="1"/>
      <c r="EB4120" s="1"/>
      <c r="EC4120" s="1"/>
    </row>
    <row r="4121" spans="1:133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4"/>
      <c r="DX4121" s="1"/>
      <c r="DY4121" s="1"/>
      <c r="DZ4121" s="1"/>
      <c r="EA4121" s="1"/>
      <c r="EB4121" s="1"/>
      <c r="EC4121" s="1"/>
    </row>
    <row r="4122" spans="1:133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4"/>
      <c r="DX4122" s="1"/>
      <c r="DY4122" s="1"/>
      <c r="DZ4122" s="1"/>
      <c r="EA4122" s="1"/>
      <c r="EB4122" s="1"/>
      <c r="EC4122" s="1"/>
    </row>
    <row r="4123" spans="1:133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4"/>
      <c r="DX4123" s="1"/>
      <c r="DY4123" s="1"/>
      <c r="DZ4123" s="1"/>
      <c r="EA4123" s="1"/>
      <c r="EB4123" s="1"/>
      <c r="EC4123" s="1"/>
    </row>
    <row r="4124" spans="1:133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4"/>
      <c r="DX4124" s="1"/>
      <c r="DY4124" s="1"/>
      <c r="DZ4124" s="1"/>
      <c r="EA4124" s="1"/>
      <c r="EB4124" s="1"/>
      <c r="EC4124" s="1"/>
    </row>
    <row r="4125" spans="1:133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4"/>
      <c r="DX4125" s="1"/>
      <c r="DY4125" s="1"/>
      <c r="DZ4125" s="1"/>
      <c r="EA4125" s="1"/>
      <c r="EB4125" s="1"/>
      <c r="EC4125" s="1"/>
    </row>
    <row r="4126" spans="1:133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4"/>
      <c r="DX4126" s="1"/>
      <c r="DY4126" s="1"/>
      <c r="DZ4126" s="1"/>
      <c r="EA4126" s="1"/>
      <c r="EB4126" s="1"/>
      <c r="EC4126" s="1"/>
    </row>
    <row r="4127" spans="1:133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4"/>
      <c r="DX4127" s="1"/>
      <c r="DY4127" s="1"/>
      <c r="DZ4127" s="1"/>
      <c r="EA4127" s="1"/>
      <c r="EB4127" s="1"/>
      <c r="EC4127" s="1"/>
    </row>
    <row r="4128" spans="1:133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4"/>
      <c r="DX4128" s="1"/>
      <c r="DY4128" s="1"/>
      <c r="DZ4128" s="1"/>
      <c r="EA4128" s="1"/>
      <c r="EB4128" s="1"/>
      <c r="EC4128" s="1"/>
    </row>
    <row r="4129" spans="1:133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4"/>
      <c r="DX4129" s="1"/>
      <c r="DY4129" s="1"/>
      <c r="DZ4129" s="1"/>
      <c r="EA4129" s="1"/>
      <c r="EB4129" s="1"/>
      <c r="EC4129" s="1"/>
    </row>
    <row r="4130" spans="1:133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4"/>
      <c r="DX4130" s="1"/>
      <c r="DY4130" s="1"/>
      <c r="DZ4130" s="1"/>
      <c r="EA4130" s="1"/>
      <c r="EB4130" s="1"/>
      <c r="EC4130" s="1"/>
    </row>
    <row r="4131" spans="1:133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4"/>
      <c r="DX4131" s="1"/>
      <c r="DY4131" s="1"/>
      <c r="DZ4131" s="1"/>
      <c r="EA4131" s="1"/>
      <c r="EB4131" s="1"/>
      <c r="EC4131" s="1"/>
    </row>
    <row r="4132" spans="1:133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4"/>
      <c r="DX4132" s="1"/>
      <c r="DY4132" s="1"/>
      <c r="DZ4132" s="1"/>
      <c r="EA4132" s="1"/>
      <c r="EB4132" s="1"/>
      <c r="EC4132" s="1"/>
    </row>
    <row r="4133" spans="1:133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4"/>
      <c r="DX4133" s="1"/>
      <c r="DY4133" s="1"/>
      <c r="DZ4133" s="1"/>
      <c r="EA4133" s="1"/>
      <c r="EB4133" s="1"/>
      <c r="EC4133" s="1"/>
    </row>
    <row r="4134" spans="1:133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4"/>
      <c r="DX4134" s="1"/>
      <c r="DY4134" s="1"/>
      <c r="DZ4134" s="1"/>
      <c r="EA4134" s="1"/>
      <c r="EB4134" s="1"/>
      <c r="EC4134" s="1"/>
    </row>
    <row r="4135" spans="1:133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4"/>
      <c r="DX4135" s="1"/>
      <c r="DY4135" s="1"/>
      <c r="DZ4135" s="1"/>
      <c r="EA4135" s="1"/>
      <c r="EB4135" s="1"/>
      <c r="EC4135" s="1"/>
    </row>
    <row r="4136" spans="1:133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4"/>
      <c r="DX4136" s="1"/>
      <c r="DY4136" s="1"/>
      <c r="DZ4136" s="1"/>
      <c r="EA4136" s="1"/>
      <c r="EB4136" s="1"/>
      <c r="EC4136" s="1"/>
    </row>
    <row r="4137" spans="1:133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4"/>
      <c r="DX4137" s="1"/>
      <c r="DY4137" s="1"/>
      <c r="DZ4137" s="1"/>
      <c r="EA4137" s="1"/>
      <c r="EB4137" s="1"/>
      <c r="EC4137" s="1"/>
    </row>
    <row r="4138" spans="1:133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4"/>
      <c r="DX4138" s="1"/>
      <c r="DY4138" s="1"/>
      <c r="DZ4138" s="1"/>
      <c r="EA4138" s="1"/>
      <c r="EB4138" s="1"/>
      <c r="EC4138" s="1"/>
    </row>
    <row r="4139" spans="1:133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4"/>
      <c r="DX4139" s="1"/>
      <c r="DY4139" s="1"/>
      <c r="DZ4139" s="1"/>
      <c r="EA4139" s="1"/>
      <c r="EB4139" s="1"/>
      <c r="EC4139" s="1"/>
    </row>
    <row r="4140" spans="1:133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4"/>
      <c r="DX4140" s="1"/>
      <c r="DY4140" s="1"/>
      <c r="DZ4140" s="1"/>
      <c r="EA4140" s="1"/>
      <c r="EB4140" s="1"/>
      <c r="EC4140" s="1"/>
    </row>
    <row r="4141" spans="1:133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4"/>
      <c r="DX4141" s="1"/>
      <c r="DY4141" s="1"/>
      <c r="DZ4141" s="1"/>
      <c r="EA4141" s="1"/>
      <c r="EB4141" s="1"/>
      <c r="EC4141" s="1"/>
    </row>
    <row r="4142" spans="1:133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4"/>
      <c r="DX4142" s="1"/>
      <c r="DY4142" s="1"/>
      <c r="DZ4142" s="1"/>
      <c r="EA4142" s="1"/>
      <c r="EB4142" s="1"/>
      <c r="EC4142" s="1"/>
    </row>
    <row r="4143" spans="1:133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4"/>
      <c r="DX4143" s="1"/>
      <c r="DY4143" s="1"/>
      <c r="DZ4143" s="1"/>
      <c r="EA4143" s="1"/>
      <c r="EB4143" s="1"/>
      <c r="EC4143" s="1"/>
    </row>
    <row r="4144" spans="1:133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4"/>
      <c r="DX4144" s="1"/>
      <c r="DY4144" s="1"/>
      <c r="DZ4144" s="1"/>
      <c r="EA4144" s="1"/>
      <c r="EB4144" s="1"/>
      <c r="EC4144" s="1"/>
    </row>
    <row r="4145" spans="1:133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4"/>
      <c r="DX4145" s="1"/>
      <c r="DY4145" s="1"/>
      <c r="DZ4145" s="1"/>
      <c r="EA4145" s="1"/>
      <c r="EB4145" s="1"/>
      <c r="EC4145" s="1"/>
    </row>
    <row r="4146" spans="1:133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4"/>
      <c r="DX4146" s="1"/>
      <c r="DY4146" s="1"/>
      <c r="DZ4146" s="1"/>
      <c r="EA4146" s="1"/>
      <c r="EB4146" s="1"/>
      <c r="EC4146" s="1"/>
    </row>
    <row r="4147" spans="1:133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4"/>
      <c r="DX4147" s="1"/>
      <c r="DY4147" s="1"/>
      <c r="DZ4147" s="1"/>
      <c r="EA4147" s="1"/>
      <c r="EB4147" s="1"/>
      <c r="EC4147" s="1"/>
    </row>
    <row r="4148" spans="1:133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4"/>
      <c r="DX4148" s="1"/>
      <c r="DY4148" s="1"/>
      <c r="DZ4148" s="1"/>
      <c r="EA4148" s="1"/>
      <c r="EB4148" s="1"/>
      <c r="EC4148" s="1"/>
    </row>
    <row r="4149" spans="1:133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4"/>
      <c r="DX4149" s="1"/>
      <c r="DY4149" s="1"/>
      <c r="DZ4149" s="1"/>
      <c r="EA4149" s="1"/>
      <c r="EB4149" s="1"/>
      <c r="EC4149" s="1"/>
    </row>
    <row r="4150" spans="1:133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4"/>
      <c r="DX4150" s="1"/>
      <c r="DY4150" s="1"/>
      <c r="DZ4150" s="1"/>
      <c r="EA4150" s="1"/>
      <c r="EB4150" s="1"/>
      <c r="EC4150" s="1"/>
    </row>
    <row r="4151" spans="1:133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4"/>
      <c r="DX4151" s="1"/>
      <c r="DY4151" s="1"/>
      <c r="DZ4151" s="1"/>
      <c r="EA4151" s="1"/>
      <c r="EB4151" s="1"/>
      <c r="EC4151" s="1"/>
    </row>
    <row r="4152" spans="1:133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4"/>
      <c r="DX4152" s="1"/>
      <c r="DY4152" s="1"/>
      <c r="DZ4152" s="1"/>
      <c r="EA4152" s="1"/>
      <c r="EB4152" s="1"/>
      <c r="EC4152" s="1"/>
    </row>
    <row r="4153" spans="1:133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4"/>
      <c r="DX4153" s="1"/>
      <c r="DY4153" s="1"/>
      <c r="DZ4153" s="1"/>
      <c r="EA4153" s="1"/>
      <c r="EB4153" s="1"/>
      <c r="EC4153" s="1"/>
    </row>
    <row r="4154" spans="1:133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4"/>
      <c r="DX4154" s="1"/>
      <c r="DY4154" s="1"/>
      <c r="DZ4154" s="1"/>
      <c r="EA4154" s="1"/>
      <c r="EB4154" s="1"/>
      <c r="EC4154" s="1"/>
    </row>
    <row r="4155" spans="1:133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4"/>
      <c r="DX4155" s="1"/>
      <c r="DY4155" s="1"/>
      <c r="DZ4155" s="1"/>
      <c r="EA4155" s="1"/>
      <c r="EB4155" s="1"/>
      <c r="EC4155" s="1"/>
    </row>
    <row r="4156" spans="1:133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4"/>
      <c r="DX4156" s="1"/>
      <c r="DY4156" s="1"/>
      <c r="DZ4156" s="1"/>
      <c r="EA4156" s="1"/>
      <c r="EB4156" s="1"/>
      <c r="EC4156" s="1"/>
    </row>
    <row r="4157" spans="1:133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4"/>
      <c r="DX4157" s="1"/>
      <c r="DY4157" s="1"/>
      <c r="DZ4157" s="1"/>
      <c r="EA4157" s="1"/>
      <c r="EB4157" s="1"/>
      <c r="EC4157" s="1"/>
    </row>
    <row r="4158" spans="1:133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4"/>
      <c r="DX4158" s="1"/>
      <c r="DY4158" s="1"/>
      <c r="DZ4158" s="1"/>
      <c r="EA4158" s="1"/>
      <c r="EB4158" s="1"/>
      <c r="EC4158" s="1"/>
    </row>
    <row r="4159" spans="1:133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4"/>
      <c r="DX4159" s="1"/>
      <c r="DY4159" s="1"/>
      <c r="DZ4159" s="1"/>
      <c r="EA4159" s="1"/>
      <c r="EB4159" s="1"/>
      <c r="EC4159" s="1"/>
    </row>
    <row r="4160" spans="1:133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4"/>
      <c r="DX4160" s="1"/>
      <c r="DY4160" s="1"/>
      <c r="DZ4160" s="1"/>
      <c r="EA4160" s="1"/>
      <c r="EB4160" s="1"/>
      <c r="EC4160" s="1"/>
    </row>
    <row r="4161" spans="1:133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4"/>
      <c r="DX4161" s="1"/>
      <c r="DY4161" s="1"/>
      <c r="DZ4161" s="1"/>
      <c r="EA4161" s="1"/>
      <c r="EB4161" s="1"/>
      <c r="EC4161" s="1"/>
    </row>
    <row r="4162" spans="1:133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4"/>
      <c r="DX4162" s="1"/>
      <c r="DY4162" s="1"/>
      <c r="DZ4162" s="1"/>
      <c r="EA4162" s="1"/>
      <c r="EB4162" s="1"/>
      <c r="EC4162" s="1"/>
    </row>
    <row r="4163" spans="1:133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4"/>
      <c r="DX4163" s="1"/>
      <c r="DY4163" s="1"/>
      <c r="DZ4163" s="1"/>
      <c r="EA4163" s="1"/>
      <c r="EB4163" s="1"/>
      <c r="EC4163" s="1"/>
    </row>
    <row r="4164" spans="1:133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4"/>
      <c r="DX4164" s="1"/>
      <c r="DY4164" s="1"/>
      <c r="DZ4164" s="1"/>
      <c r="EA4164" s="1"/>
      <c r="EB4164" s="1"/>
      <c r="EC4164" s="1"/>
    </row>
    <row r="4165" spans="1:133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4"/>
      <c r="DX4165" s="1"/>
      <c r="DY4165" s="1"/>
      <c r="DZ4165" s="1"/>
      <c r="EA4165" s="1"/>
      <c r="EB4165" s="1"/>
      <c r="EC4165" s="1"/>
    </row>
    <row r="4166" spans="1:133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4"/>
      <c r="DX4166" s="1"/>
      <c r="DY4166" s="1"/>
      <c r="DZ4166" s="1"/>
      <c r="EA4166" s="1"/>
      <c r="EB4166" s="1"/>
      <c r="EC4166" s="1"/>
    </row>
    <row r="4167" spans="1:133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4"/>
      <c r="DX4167" s="1"/>
      <c r="DY4167" s="1"/>
      <c r="DZ4167" s="1"/>
      <c r="EA4167" s="1"/>
      <c r="EB4167" s="1"/>
      <c r="EC4167" s="1"/>
    </row>
    <row r="4168" spans="1:133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4"/>
      <c r="DX4168" s="1"/>
      <c r="DY4168" s="1"/>
      <c r="DZ4168" s="1"/>
      <c r="EA4168" s="1"/>
      <c r="EB4168" s="1"/>
      <c r="EC4168" s="1"/>
    </row>
    <row r="4169" spans="1:133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4"/>
      <c r="DX4169" s="1"/>
      <c r="DY4169" s="1"/>
      <c r="DZ4169" s="1"/>
      <c r="EA4169" s="1"/>
      <c r="EB4169" s="1"/>
      <c r="EC4169" s="1"/>
    </row>
    <row r="4170" spans="1:133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4"/>
      <c r="DX4170" s="1"/>
      <c r="DY4170" s="1"/>
      <c r="DZ4170" s="1"/>
      <c r="EA4170" s="1"/>
      <c r="EB4170" s="1"/>
      <c r="EC4170" s="1"/>
    </row>
    <row r="4171" spans="1:133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4"/>
      <c r="DX4171" s="1"/>
      <c r="DY4171" s="1"/>
      <c r="DZ4171" s="1"/>
      <c r="EA4171" s="1"/>
      <c r="EB4171" s="1"/>
      <c r="EC4171" s="1"/>
    </row>
    <row r="4172" spans="1:133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4"/>
      <c r="DX4172" s="1"/>
      <c r="DY4172" s="1"/>
      <c r="DZ4172" s="1"/>
      <c r="EA4172" s="1"/>
      <c r="EB4172" s="1"/>
      <c r="EC4172" s="1"/>
    </row>
    <row r="4173" spans="1:133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4"/>
      <c r="DX4173" s="1"/>
      <c r="DY4173" s="1"/>
      <c r="DZ4173" s="1"/>
      <c r="EA4173" s="1"/>
      <c r="EB4173" s="1"/>
      <c r="EC4173" s="1"/>
    </row>
    <row r="4174" spans="1:133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4"/>
      <c r="DX4174" s="1"/>
      <c r="DY4174" s="1"/>
      <c r="DZ4174" s="1"/>
      <c r="EA4174" s="1"/>
      <c r="EB4174" s="1"/>
      <c r="EC4174" s="1"/>
    </row>
    <row r="4175" spans="1:133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4"/>
      <c r="DX4175" s="1"/>
      <c r="DY4175" s="1"/>
      <c r="DZ4175" s="1"/>
      <c r="EA4175" s="1"/>
      <c r="EB4175" s="1"/>
      <c r="EC4175" s="1"/>
    </row>
    <row r="4176" spans="1:133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4"/>
      <c r="DX4176" s="1"/>
      <c r="DY4176" s="1"/>
      <c r="DZ4176" s="1"/>
      <c r="EA4176" s="1"/>
      <c r="EB4176" s="1"/>
      <c r="EC4176" s="1"/>
    </row>
    <row r="4177" spans="1:133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4"/>
      <c r="DX4177" s="1"/>
      <c r="DY4177" s="1"/>
      <c r="DZ4177" s="1"/>
      <c r="EA4177" s="1"/>
      <c r="EB4177" s="1"/>
      <c r="EC4177" s="1"/>
    </row>
    <row r="4178" spans="1:133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4"/>
      <c r="DX4178" s="1"/>
      <c r="DY4178" s="1"/>
      <c r="DZ4178" s="1"/>
      <c r="EA4178" s="1"/>
      <c r="EB4178" s="1"/>
      <c r="EC4178" s="1"/>
    </row>
    <row r="4179" spans="1:133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4"/>
      <c r="DX4179" s="1"/>
      <c r="DY4179" s="1"/>
      <c r="DZ4179" s="1"/>
      <c r="EA4179" s="1"/>
      <c r="EB4179" s="1"/>
      <c r="EC4179" s="1"/>
    </row>
    <row r="4180" spans="1:133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4"/>
      <c r="DX4180" s="1"/>
      <c r="DY4180" s="1"/>
      <c r="DZ4180" s="1"/>
      <c r="EA4180" s="1"/>
      <c r="EB4180" s="1"/>
      <c r="EC4180" s="1"/>
    </row>
    <row r="4181" spans="1:133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4"/>
      <c r="DX4181" s="1"/>
      <c r="DY4181" s="1"/>
      <c r="DZ4181" s="1"/>
      <c r="EA4181" s="1"/>
      <c r="EB4181" s="1"/>
      <c r="EC4181" s="1"/>
    </row>
    <row r="4182" spans="1:133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4"/>
      <c r="DX4182" s="1"/>
      <c r="DY4182" s="1"/>
      <c r="DZ4182" s="1"/>
      <c r="EA4182" s="1"/>
      <c r="EB4182" s="1"/>
      <c r="EC4182" s="1"/>
    </row>
    <row r="4183" spans="1:133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4"/>
      <c r="DX4183" s="1"/>
      <c r="DY4183" s="1"/>
      <c r="DZ4183" s="1"/>
      <c r="EA4183" s="1"/>
      <c r="EB4183" s="1"/>
      <c r="EC4183" s="1"/>
    </row>
    <row r="4184" spans="1:133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4"/>
      <c r="DX4184" s="1"/>
      <c r="DY4184" s="1"/>
      <c r="DZ4184" s="1"/>
      <c r="EA4184" s="1"/>
      <c r="EB4184" s="1"/>
      <c r="EC4184" s="1"/>
    </row>
    <row r="4185" spans="1:133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4"/>
      <c r="DX4185" s="1"/>
      <c r="DY4185" s="1"/>
      <c r="DZ4185" s="1"/>
      <c r="EA4185" s="1"/>
      <c r="EB4185" s="1"/>
      <c r="EC4185" s="1"/>
    </row>
    <row r="4186" spans="1:133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4"/>
      <c r="DX4186" s="1"/>
      <c r="DY4186" s="1"/>
      <c r="DZ4186" s="1"/>
      <c r="EA4186" s="1"/>
      <c r="EB4186" s="1"/>
      <c r="EC4186" s="1"/>
    </row>
    <row r="4187" spans="1:133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4"/>
      <c r="DX4187" s="1"/>
      <c r="DY4187" s="1"/>
      <c r="DZ4187" s="1"/>
      <c r="EA4187" s="1"/>
      <c r="EB4187" s="1"/>
      <c r="EC4187" s="1"/>
    </row>
    <row r="4188" spans="1:133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4"/>
      <c r="DX4188" s="1"/>
      <c r="DY4188" s="1"/>
      <c r="DZ4188" s="1"/>
      <c r="EA4188" s="1"/>
      <c r="EB4188" s="1"/>
      <c r="EC4188" s="1"/>
    </row>
    <row r="4189" spans="1:133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4"/>
      <c r="DX4189" s="1"/>
      <c r="DY4189" s="1"/>
      <c r="DZ4189" s="1"/>
      <c r="EA4189" s="1"/>
      <c r="EB4189" s="1"/>
      <c r="EC4189" s="1"/>
    </row>
    <row r="4190" spans="1:133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4"/>
      <c r="DX4190" s="1"/>
      <c r="DY4190" s="1"/>
      <c r="DZ4190" s="1"/>
      <c r="EA4190" s="1"/>
      <c r="EB4190" s="1"/>
      <c r="EC4190" s="1"/>
    </row>
    <row r="4191" spans="1:133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4"/>
      <c r="DX4191" s="1"/>
      <c r="DY4191" s="1"/>
      <c r="DZ4191" s="1"/>
      <c r="EA4191" s="1"/>
      <c r="EB4191" s="1"/>
      <c r="EC4191" s="1"/>
    </row>
    <row r="4192" spans="1:133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4"/>
      <c r="DX4192" s="1"/>
      <c r="DY4192" s="1"/>
      <c r="DZ4192" s="1"/>
      <c r="EA4192" s="1"/>
      <c r="EB4192" s="1"/>
      <c r="EC4192" s="1"/>
    </row>
    <row r="4193" spans="1:133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4"/>
      <c r="DX4193" s="1"/>
      <c r="DY4193" s="1"/>
      <c r="DZ4193" s="1"/>
      <c r="EA4193" s="1"/>
      <c r="EB4193" s="1"/>
      <c r="EC4193" s="1"/>
    </row>
    <row r="4194" spans="1:133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4"/>
      <c r="DX4194" s="1"/>
      <c r="DY4194" s="1"/>
      <c r="DZ4194" s="1"/>
      <c r="EA4194" s="1"/>
      <c r="EB4194" s="1"/>
      <c r="EC4194" s="1"/>
    </row>
    <row r="4195" spans="1:133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4"/>
      <c r="DX4195" s="1"/>
      <c r="DY4195" s="1"/>
      <c r="DZ4195" s="1"/>
      <c r="EA4195" s="1"/>
      <c r="EB4195" s="1"/>
      <c r="EC4195" s="1"/>
    </row>
    <row r="4196" spans="1:133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4"/>
      <c r="DX4196" s="1"/>
      <c r="DY4196" s="1"/>
      <c r="DZ4196" s="1"/>
      <c r="EA4196" s="1"/>
      <c r="EB4196" s="1"/>
      <c r="EC4196" s="1"/>
    </row>
    <row r="4197" spans="1:133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4"/>
      <c r="DX4197" s="1"/>
      <c r="DY4197" s="1"/>
      <c r="DZ4197" s="1"/>
      <c r="EA4197" s="1"/>
      <c r="EB4197" s="1"/>
      <c r="EC4197" s="1"/>
    </row>
    <row r="4198" spans="1:133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4"/>
      <c r="DX4198" s="1"/>
      <c r="DY4198" s="1"/>
      <c r="DZ4198" s="1"/>
      <c r="EA4198" s="1"/>
      <c r="EB4198" s="1"/>
      <c r="EC4198" s="1"/>
    </row>
    <row r="4199" spans="1:133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4"/>
      <c r="DX4199" s="1"/>
      <c r="DY4199" s="1"/>
      <c r="DZ4199" s="1"/>
      <c r="EA4199" s="1"/>
      <c r="EB4199" s="1"/>
      <c r="EC4199" s="1"/>
    </row>
    <row r="4200" spans="1:133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4"/>
      <c r="DX4200" s="1"/>
      <c r="DY4200" s="1"/>
      <c r="DZ4200" s="1"/>
      <c r="EA4200" s="1"/>
      <c r="EB4200" s="1"/>
      <c r="EC4200" s="1"/>
    </row>
    <row r="4201" spans="1:133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4"/>
      <c r="DX4201" s="1"/>
      <c r="DY4201" s="1"/>
      <c r="DZ4201" s="1"/>
      <c r="EA4201" s="1"/>
      <c r="EB4201" s="1"/>
      <c r="EC4201" s="1"/>
    </row>
    <row r="4202" spans="1:133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4"/>
      <c r="DX4202" s="1"/>
      <c r="DY4202" s="1"/>
      <c r="DZ4202" s="1"/>
      <c r="EA4202" s="1"/>
      <c r="EB4202" s="1"/>
      <c r="EC4202" s="1"/>
    </row>
    <row r="4203" spans="1:133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4"/>
      <c r="DX4203" s="1"/>
      <c r="DY4203" s="1"/>
      <c r="DZ4203" s="1"/>
      <c r="EA4203" s="1"/>
      <c r="EB4203" s="1"/>
      <c r="EC4203" s="1"/>
    </row>
    <row r="4204" spans="1:133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4"/>
      <c r="DX4204" s="1"/>
      <c r="DY4204" s="1"/>
      <c r="DZ4204" s="1"/>
      <c r="EA4204" s="1"/>
      <c r="EB4204" s="1"/>
      <c r="EC4204" s="1"/>
    </row>
    <row r="4205" spans="1:133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4"/>
      <c r="DX4205" s="1"/>
      <c r="DY4205" s="1"/>
      <c r="DZ4205" s="1"/>
      <c r="EA4205" s="1"/>
      <c r="EB4205" s="1"/>
      <c r="EC4205" s="1"/>
    </row>
    <row r="4206" spans="1:133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4"/>
      <c r="DX4206" s="1"/>
      <c r="DY4206" s="1"/>
      <c r="DZ4206" s="1"/>
      <c r="EA4206" s="1"/>
      <c r="EB4206" s="1"/>
      <c r="EC4206" s="1"/>
    </row>
    <row r="4207" spans="1:133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4"/>
      <c r="DX4207" s="1"/>
      <c r="DY4207" s="1"/>
      <c r="DZ4207" s="1"/>
      <c r="EA4207" s="1"/>
      <c r="EB4207" s="1"/>
      <c r="EC4207" s="1"/>
    </row>
    <row r="4208" spans="1:133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4"/>
      <c r="DX4208" s="1"/>
      <c r="DY4208" s="1"/>
      <c r="DZ4208" s="1"/>
      <c r="EA4208" s="1"/>
      <c r="EB4208" s="1"/>
      <c r="EC4208" s="1"/>
    </row>
    <row r="4209" spans="1:133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4"/>
      <c r="DX4209" s="1"/>
      <c r="DY4209" s="1"/>
      <c r="DZ4209" s="1"/>
      <c r="EA4209" s="1"/>
      <c r="EB4209" s="1"/>
      <c r="EC4209" s="1"/>
    </row>
    <row r="4210" spans="1:133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4"/>
      <c r="DX4210" s="1"/>
      <c r="DY4210" s="1"/>
      <c r="DZ4210" s="1"/>
      <c r="EA4210" s="1"/>
      <c r="EB4210" s="1"/>
      <c r="EC4210" s="1"/>
    </row>
    <row r="4211" spans="1:133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4"/>
      <c r="DX4211" s="1"/>
      <c r="DY4211" s="1"/>
      <c r="DZ4211" s="1"/>
      <c r="EA4211" s="1"/>
      <c r="EB4211" s="1"/>
      <c r="EC4211" s="1"/>
    </row>
    <row r="4212" spans="1:133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4"/>
      <c r="DX4212" s="1"/>
      <c r="DY4212" s="1"/>
      <c r="DZ4212" s="1"/>
      <c r="EA4212" s="1"/>
      <c r="EB4212" s="1"/>
      <c r="EC4212" s="1"/>
    </row>
    <row r="4213" spans="1:133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4"/>
      <c r="DX4213" s="1"/>
      <c r="DY4213" s="1"/>
      <c r="DZ4213" s="1"/>
      <c r="EA4213" s="1"/>
      <c r="EB4213" s="1"/>
      <c r="EC4213" s="1"/>
    </row>
    <row r="4214" spans="1:133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4"/>
      <c r="DX4214" s="1"/>
      <c r="DY4214" s="1"/>
      <c r="DZ4214" s="1"/>
      <c r="EA4214" s="1"/>
      <c r="EB4214" s="1"/>
      <c r="EC4214" s="1"/>
    </row>
    <row r="4215" spans="1:133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4"/>
      <c r="DX4215" s="1"/>
      <c r="DY4215" s="1"/>
      <c r="DZ4215" s="1"/>
      <c r="EA4215" s="1"/>
      <c r="EB4215" s="1"/>
      <c r="EC4215" s="1"/>
    </row>
    <row r="4216" spans="1:133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4"/>
      <c r="DX4216" s="1"/>
      <c r="DY4216" s="1"/>
      <c r="DZ4216" s="1"/>
      <c r="EA4216" s="1"/>
      <c r="EB4216" s="1"/>
      <c r="EC4216" s="1"/>
    </row>
    <row r="4217" spans="1:133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4"/>
      <c r="DX4217" s="1"/>
      <c r="DY4217" s="1"/>
      <c r="DZ4217" s="1"/>
      <c r="EA4217" s="1"/>
      <c r="EB4217" s="1"/>
      <c r="EC4217" s="1"/>
    </row>
    <row r="4218" spans="1:133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4"/>
      <c r="DX4218" s="1"/>
      <c r="DY4218" s="1"/>
      <c r="DZ4218" s="1"/>
      <c r="EA4218" s="1"/>
      <c r="EB4218" s="1"/>
      <c r="EC4218" s="1"/>
    </row>
    <row r="4219" spans="1:133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4"/>
      <c r="DX4219" s="1"/>
      <c r="DY4219" s="1"/>
      <c r="DZ4219" s="1"/>
      <c r="EA4219" s="1"/>
      <c r="EB4219" s="1"/>
      <c r="EC4219" s="1"/>
    </row>
    <row r="4220" spans="1:133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4"/>
      <c r="DX4220" s="1"/>
      <c r="DY4220" s="1"/>
      <c r="DZ4220" s="1"/>
      <c r="EA4220" s="1"/>
      <c r="EB4220" s="1"/>
      <c r="EC4220" s="1"/>
    </row>
    <row r="4221" spans="1:133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4"/>
      <c r="DX4221" s="1"/>
      <c r="DY4221" s="1"/>
      <c r="DZ4221" s="1"/>
      <c r="EA4221" s="1"/>
      <c r="EB4221" s="1"/>
      <c r="EC4221" s="1"/>
    </row>
    <row r="4222" spans="1:133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4"/>
      <c r="DX4222" s="1"/>
      <c r="DY4222" s="1"/>
      <c r="DZ4222" s="1"/>
      <c r="EA4222" s="1"/>
      <c r="EB4222" s="1"/>
      <c r="EC4222" s="1"/>
    </row>
    <row r="4223" spans="1:133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4"/>
      <c r="DX4223" s="1"/>
      <c r="DY4223" s="1"/>
      <c r="DZ4223" s="1"/>
      <c r="EA4223" s="1"/>
      <c r="EB4223" s="1"/>
      <c r="EC4223" s="1"/>
    </row>
    <row r="4224" spans="1:133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4"/>
      <c r="DX4224" s="1"/>
      <c r="DY4224" s="1"/>
      <c r="DZ4224" s="1"/>
      <c r="EA4224" s="1"/>
      <c r="EB4224" s="1"/>
      <c r="EC4224" s="1"/>
    </row>
    <row r="4225" spans="1:133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4"/>
      <c r="DX4225" s="1"/>
      <c r="DY4225" s="1"/>
      <c r="DZ4225" s="1"/>
      <c r="EA4225" s="1"/>
      <c r="EB4225" s="1"/>
      <c r="EC4225" s="1"/>
    </row>
    <row r="4226" spans="1:133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4"/>
      <c r="DX4226" s="1"/>
      <c r="DY4226" s="1"/>
      <c r="DZ4226" s="1"/>
      <c r="EA4226" s="1"/>
      <c r="EB4226" s="1"/>
      <c r="EC4226" s="1"/>
    </row>
    <row r="4227" spans="1:133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4"/>
      <c r="DX4227" s="1"/>
      <c r="DY4227" s="1"/>
      <c r="DZ4227" s="1"/>
      <c r="EA4227" s="1"/>
      <c r="EB4227" s="1"/>
      <c r="EC4227" s="1"/>
    </row>
    <row r="4228" spans="1:133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4"/>
      <c r="DX4228" s="1"/>
      <c r="DY4228" s="1"/>
      <c r="DZ4228" s="1"/>
      <c r="EA4228" s="1"/>
      <c r="EB4228" s="1"/>
      <c r="EC4228" s="1"/>
    </row>
    <row r="4229" spans="1:133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4"/>
      <c r="DX4229" s="1"/>
      <c r="DY4229" s="1"/>
      <c r="DZ4229" s="1"/>
      <c r="EA4229" s="1"/>
      <c r="EB4229" s="1"/>
      <c r="EC4229" s="1"/>
    </row>
    <row r="4230" spans="1:133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4"/>
      <c r="DX4230" s="1"/>
      <c r="DY4230" s="1"/>
      <c r="DZ4230" s="1"/>
      <c r="EA4230" s="1"/>
      <c r="EB4230" s="1"/>
      <c r="EC4230" s="1"/>
    </row>
    <row r="4231" spans="1:133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4"/>
      <c r="DX4231" s="1"/>
      <c r="DY4231" s="1"/>
      <c r="DZ4231" s="1"/>
      <c r="EA4231" s="1"/>
      <c r="EB4231" s="1"/>
      <c r="EC4231" s="1"/>
    </row>
    <row r="4232" spans="1:133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4"/>
      <c r="DX4232" s="1"/>
      <c r="DY4232" s="1"/>
      <c r="DZ4232" s="1"/>
      <c r="EA4232" s="1"/>
      <c r="EB4232" s="1"/>
      <c r="EC4232" s="1"/>
    </row>
    <row r="4233" spans="1:133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4"/>
      <c r="DX4233" s="1"/>
      <c r="DY4233" s="1"/>
      <c r="DZ4233" s="1"/>
      <c r="EA4233" s="1"/>
      <c r="EB4233" s="1"/>
      <c r="EC4233" s="1"/>
    </row>
    <row r="4234" spans="1:133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4"/>
      <c r="DX4234" s="1"/>
      <c r="DY4234" s="1"/>
      <c r="DZ4234" s="1"/>
      <c r="EA4234" s="1"/>
      <c r="EB4234" s="1"/>
      <c r="EC4234" s="1"/>
    </row>
    <row r="4235" spans="1:133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4"/>
      <c r="DX4235" s="1"/>
      <c r="DY4235" s="1"/>
      <c r="DZ4235" s="1"/>
      <c r="EA4235" s="1"/>
      <c r="EB4235" s="1"/>
      <c r="EC4235" s="1"/>
    </row>
    <row r="4236" spans="1:133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4"/>
      <c r="DX4236" s="1"/>
      <c r="DY4236" s="1"/>
      <c r="DZ4236" s="1"/>
      <c r="EA4236" s="1"/>
      <c r="EB4236" s="1"/>
      <c r="EC4236" s="1"/>
    </row>
    <row r="4237" spans="1:133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4"/>
      <c r="DX4237" s="1"/>
      <c r="DY4237" s="1"/>
      <c r="DZ4237" s="1"/>
      <c r="EA4237" s="1"/>
      <c r="EB4237" s="1"/>
      <c r="EC4237" s="1"/>
    </row>
    <row r="4238" spans="1:133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4"/>
      <c r="DX4238" s="1"/>
      <c r="DY4238" s="1"/>
      <c r="DZ4238" s="1"/>
      <c r="EA4238" s="1"/>
      <c r="EB4238" s="1"/>
      <c r="EC4238" s="1"/>
    </row>
    <row r="4239" spans="1:133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4"/>
      <c r="DX4239" s="1"/>
      <c r="DY4239" s="1"/>
      <c r="DZ4239" s="1"/>
      <c r="EA4239" s="1"/>
      <c r="EB4239" s="1"/>
      <c r="EC4239" s="1"/>
    </row>
    <row r="4240" spans="1:133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4"/>
      <c r="DX4240" s="1"/>
      <c r="DY4240" s="1"/>
      <c r="DZ4240" s="1"/>
      <c r="EA4240" s="1"/>
      <c r="EB4240" s="1"/>
      <c r="EC4240" s="1"/>
    </row>
    <row r="4241" spans="1:133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4"/>
      <c r="DX4241" s="1"/>
      <c r="DY4241" s="1"/>
      <c r="DZ4241" s="1"/>
      <c r="EA4241" s="1"/>
      <c r="EB4241" s="1"/>
      <c r="EC4241" s="1"/>
    </row>
    <row r="4242" spans="1:133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4"/>
      <c r="DX4242" s="1"/>
      <c r="DY4242" s="1"/>
      <c r="DZ4242" s="1"/>
      <c r="EA4242" s="1"/>
      <c r="EB4242" s="1"/>
      <c r="EC4242" s="1"/>
    </row>
    <row r="4243" spans="1:133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4"/>
      <c r="DX4243" s="1"/>
      <c r="DY4243" s="1"/>
      <c r="DZ4243" s="1"/>
      <c r="EA4243" s="1"/>
      <c r="EB4243" s="1"/>
      <c r="EC4243" s="1"/>
    </row>
    <row r="4244" spans="1:133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4"/>
      <c r="DX4244" s="1"/>
      <c r="DY4244" s="1"/>
      <c r="DZ4244" s="1"/>
      <c r="EA4244" s="1"/>
      <c r="EB4244" s="1"/>
      <c r="EC4244" s="1"/>
    </row>
    <row r="4245" spans="1:133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4"/>
      <c r="DX4245" s="1"/>
      <c r="DY4245" s="1"/>
      <c r="DZ4245" s="1"/>
      <c r="EA4245" s="1"/>
      <c r="EB4245" s="1"/>
      <c r="EC4245" s="1"/>
    </row>
    <row r="4246" spans="1:133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4"/>
      <c r="DX4246" s="1"/>
      <c r="DY4246" s="1"/>
      <c r="DZ4246" s="1"/>
      <c r="EA4246" s="1"/>
      <c r="EB4246" s="1"/>
      <c r="EC4246" s="1"/>
    </row>
    <row r="4247" spans="1:133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4"/>
      <c r="DX4247" s="1"/>
      <c r="DY4247" s="1"/>
      <c r="DZ4247" s="1"/>
      <c r="EA4247" s="1"/>
      <c r="EB4247" s="1"/>
      <c r="EC4247" s="1"/>
    </row>
    <row r="4248" spans="1:133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4"/>
      <c r="DX4248" s="1"/>
      <c r="DY4248" s="1"/>
      <c r="DZ4248" s="1"/>
      <c r="EA4248" s="1"/>
      <c r="EB4248" s="1"/>
      <c r="EC4248" s="1"/>
    </row>
    <row r="4249" spans="1:133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4"/>
      <c r="DX4249" s="1"/>
      <c r="DY4249" s="1"/>
      <c r="DZ4249" s="1"/>
      <c r="EA4249" s="1"/>
      <c r="EB4249" s="1"/>
      <c r="EC4249" s="1"/>
    </row>
    <row r="4250" spans="1:133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4"/>
      <c r="DX4250" s="1"/>
      <c r="DY4250" s="1"/>
      <c r="DZ4250" s="1"/>
      <c r="EA4250" s="1"/>
      <c r="EB4250" s="1"/>
      <c r="EC4250" s="1"/>
    </row>
    <row r="4251" spans="1:133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4"/>
      <c r="DX4251" s="1"/>
      <c r="DY4251" s="1"/>
      <c r="DZ4251" s="1"/>
      <c r="EA4251" s="1"/>
      <c r="EB4251" s="1"/>
      <c r="EC4251" s="1"/>
    </row>
    <row r="4252" spans="1:133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4"/>
      <c r="DX4252" s="1"/>
      <c r="DY4252" s="1"/>
      <c r="DZ4252" s="1"/>
      <c r="EA4252" s="1"/>
      <c r="EB4252" s="1"/>
      <c r="EC4252" s="1"/>
    </row>
    <row r="4253" spans="1:133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4"/>
      <c r="DX4253" s="1"/>
      <c r="DY4253" s="1"/>
      <c r="DZ4253" s="1"/>
      <c r="EA4253" s="1"/>
      <c r="EB4253" s="1"/>
      <c r="EC4253" s="1"/>
    </row>
    <row r="4254" spans="1:133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4"/>
      <c r="DX4254" s="1"/>
      <c r="DY4254" s="1"/>
      <c r="DZ4254" s="1"/>
      <c r="EA4254" s="1"/>
      <c r="EB4254" s="1"/>
      <c r="EC4254" s="1"/>
    </row>
    <row r="4255" spans="1:133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4"/>
      <c r="DX4255" s="1"/>
      <c r="DY4255" s="1"/>
      <c r="DZ4255" s="1"/>
      <c r="EA4255" s="1"/>
      <c r="EB4255" s="1"/>
      <c r="EC4255" s="1"/>
    </row>
    <row r="4256" spans="1:133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4"/>
      <c r="DX4256" s="1"/>
      <c r="DY4256" s="1"/>
      <c r="DZ4256" s="1"/>
      <c r="EA4256" s="1"/>
      <c r="EB4256" s="1"/>
      <c r="EC4256" s="1"/>
    </row>
    <row r="4257" spans="1:133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4"/>
      <c r="DX4257" s="1"/>
      <c r="DY4257" s="1"/>
      <c r="DZ4257" s="1"/>
      <c r="EA4257" s="1"/>
      <c r="EB4257" s="1"/>
      <c r="EC4257" s="1"/>
    </row>
    <row r="4258" spans="1:133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4"/>
      <c r="DX4258" s="1"/>
      <c r="DY4258" s="1"/>
      <c r="DZ4258" s="1"/>
      <c r="EA4258" s="1"/>
      <c r="EB4258" s="1"/>
      <c r="EC4258" s="1"/>
    </row>
    <row r="4259" spans="1:133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4"/>
      <c r="DX4259" s="1"/>
      <c r="DY4259" s="1"/>
      <c r="DZ4259" s="1"/>
      <c r="EA4259" s="1"/>
      <c r="EB4259" s="1"/>
      <c r="EC4259" s="1"/>
    </row>
    <row r="4260" spans="1:133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4"/>
      <c r="DX4260" s="1"/>
      <c r="DY4260" s="1"/>
      <c r="DZ4260" s="1"/>
      <c r="EA4260" s="1"/>
      <c r="EB4260" s="1"/>
      <c r="EC4260" s="1"/>
    </row>
    <row r="4261" spans="1:133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4"/>
      <c r="DX4261" s="1"/>
      <c r="DY4261" s="1"/>
      <c r="DZ4261" s="1"/>
      <c r="EA4261" s="1"/>
      <c r="EB4261" s="1"/>
      <c r="EC4261" s="1"/>
    </row>
    <row r="4262" spans="1:133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4"/>
      <c r="DX4262" s="1"/>
      <c r="DY4262" s="1"/>
      <c r="DZ4262" s="1"/>
      <c r="EA4262" s="1"/>
      <c r="EB4262" s="1"/>
      <c r="EC4262" s="1"/>
    </row>
    <row r="4263" spans="1:133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4"/>
      <c r="DX4263" s="1"/>
      <c r="DY4263" s="1"/>
      <c r="DZ4263" s="1"/>
      <c r="EA4263" s="1"/>
      <c r="EB4263" s="1"/>
      <c r="EC4263" s="1"/>
    </row>
    <row r="4264" spans="1:133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4"/>
      <c r="DX4264" s="1"/>
      <c r="DY4264" s="1"/>
      <c r="DZ4264" s="1"/>
      <c r="EA4264" s="1"/>
      <c r="EB4264" s="1"/>
      <c r="EC4264" s="1"/>
    </row>
    <row r="4265" spans="1:133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4"/>
      <c r="DX4265" s="1"/>
      <c r="DY4265" s="1"/>
      <c r="DZ4265" s="1"/>
      <c r="EA4265" s="1"/>
      <c r="EB4265" s="1"/>
      <c r="EC4265" s="1"/>
    </row>
    <row r="4266" spans="1:133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4"/>
      <c r="DX4266" s="1"/>
      <c r="DY4266" s="1"/>
      <c r="DZ4266" s="1"/>
      <c r="EA4266" s="1"/>
      <c r="EB4266" s="1"/>
      <c r="EC4266" s="1"/>
    </row>
    <row r="4267" spans="1:133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4"/>
      <c r="DX4267" s="1"/>
      <c r="DY4267" s="1"/>
      <c r="DZ4267" s="1"/>
      <c r="EA4267" s="1"/>
      <c r="EB4267" s="1"/>
      <c r="EC4267" s="1"/>
    </row>
    <row r="4268" spans="1:133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4"/>
      <c r="DX4268" s="1"/>
      <c r="DY4268" s="1"/>
      <c r="DZ4268" s="1"/>
      <c r="EA4268" s="1"/>
      <c r="EB4268" s="1"/>
      <c r="EC4268" s="1"/>
    </row>
    <row r="4269" spans="1:133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4"/>
      <c r="DX4269" s="1"/>
      <c r="DY4269" s="1"/>
      <c r="DZ4269" s="1"/>
      <c r="EA4269" s="1"/>
      <c r="EB4269" s="1"/>
      <c r="EC4269" s="1"/>
    </row>
    <row r="4270" spans="1:133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4"/>
      <c r="DX4270" s="1"/>
      <c r="DY4270" s="1"/>
      <c r="DZ4270" s="1"/>
      <c r="EA4270" s="1"/>
      <c r="EB4270" s="1"/>
      <c r="EC4270" s="1"/>
    </row>
    <row r="4271" spans="1:133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4"/>
      <c r="DX4271" s="1"/>
      <c r="DY4271" s="1"/>
      <c r="DZ4271" s="1"/>
      <c r="EA4271" s="1"/>
      <c r="EB4271" s="1"/>
      <c r="EC4271" s="1"/>
    </row>
    <row r="4272" spans="1:133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4"/>
      <c r="DX4272" s="1"/>
      <c r="DY4272" s="1"/>
      <c r="DZ4272" s="1"/>
      <c r="EA4272" s="1"/>
      <c r="EB4272" s="1"/>
      <c r="EC4272" s="1"/>
    </row>
    <row r="4273" spans="1:133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4"/>
      <c r="DX4273" s="1"/>
      <c r="DY4273" s="1"/>
      <c r="DZ4273" s="1"/>
      <c r="EA4273" s="1"/>
      <c r="EB4273" s="1"/>
      <c r="EC4273" s="1"/>
    </row>
    <row r="4274" spans="1:133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4"/>
      <c r="DX4274" s="1"/>
      <c r="DY4274" s="1"/>
      <c r="DZ4274" s="1"/>
      <c r="EA4274" s="1"/>
      <c r="EB4274" s="1"/>
      <c r="EC4274" s="1"/>
    </row>
    <row r="4275" spans="1:133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4"/>
      <c r="DX4275" s="1"/>
      <c r="DY4275" s="1"/>
      <c r="DZ4275" s="1"/>
      <c r="EA4275" s="1"/>
      <c r="EB4275" s="1"/>
      <c r="EC4275" s="1"/>
    </row>
    <row r="4276" spans="1:133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4"/>
      <c r="DX4276" s="1"/>
      <c r="DY4276" s="1"/>
      <c r="DZ4276" s="1"/>
      <c r="EA4276" s="1"/>
      <c r="EB4276" s="1"/>
      <c r="EC4276" s="1"/>
    </row>
    <row r="4277" spans="1:133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4"/>
      <c r="DX4277" s="1"/>
      <c r="DY4277" s="1"/>
      <c r="DZ4277" s="1"/>
      <c r="EA4277" s="1"/>
      <c r="EB4277" s="1"/>
      <c r="EC4277" s="1"/>
    </row>
    <row r="4278" spans="1:133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4"/>
      <c r="DX4278" s="1"/>
      <c r="DY4278" s="1"/>
      <c r="DZ4278" s="1"/>
      <c r="EA4278" s="1"/>
      <c r="EB4278" s="1"/>
      <c r="EC4278" s="1"/>
    </row>
    <row r="4279" spans="1:133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4"/>
      <c r="DX4279" s="1"/>
      <c r="DY4279" s="1"/>
      <c r="DZ4279" s="1"/>
      <c r="EA4279" s="1"/>
      <c r="EB4279" s="1"/>
      <c r="EC4279" s="1"/>
    </row>
    <row r="4280" spans="1:133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4"/>
      <c r="DX4280" s="1"/>
      <c r="DY4280" s="1"/>
      <c r="DZ4280" s="1"/>
      <c r="EA4280" s="1"/>
      <c r="EB4280" s="1"/>
      <c r="EC4280" s="1"/>
    </row>
    <row r="4281" spans="1:133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4"/>
      <c r="DX4281" s="1"/>
      <c r="DY4281" s="1"/>
      <c r="DZ4281" s="1"/>
      <c r="EA4281" s="1"/>
      <c r="EB4281" s="1"/>
      <c r="EC4281" s="1"/>
    </row>
    <row r="4282" spans="1:133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4"/>
      <c r="DX4282" s="1"/>
      <c r="DY4282" s="1"/>
      <c r="DZ4282" s="1"/>
      <c r="EA4282" s="1"/>
      <c r="EB4282" s="1"/>
      <c r="EC4282" s="1"/>
    </row>
    <row r="4283" spans="1:133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4"/>
      <c r="DX4283" s="1"/>
      <c r="DY4283" s="1"/>
      <c r="DZ4283" s="1"/>
      <c r="EA4283" s="1"/>
      <c r="EB4283" s="1"/>
      <c r="EC4283" s="1"/>
    </row>
    <row r="4284" spans="1:133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4"/>
      <c r="DX4284" s="1"/>
      <c r="DY4284" s="1"/>
      <c r="DZ4284" s="1"/>
      <c r="EA4284" s="1"/>
      <c r="EB4284" s="1"/>
      <c r="EC4284" s="1"/>
    </row>
    <row r="4285" spans="1:133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4"/>
      <c r="DX4285" s="1"/>
      <c r="DY4285" s="1"/>
      <c r="DZ4285" s="1"/>
      <c r="EA4285" s="1"/>
      <c r="EB4285" s="1"/>
      <c r="EC4285" s="1"/>
    </row>
    <row r="4286" spans="1:133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4"/>
      <c r="DX4286" s="1"/>
      <c r="DY4286" s="1"/>
      <c r="DZ4286" s="1"/>
      <c r="EA4286" s="1"/>
      <c r="EB4286" s="1"/>
      <c r="EC4286" s="1"/>
    </row>
    <row r="4287" spans="1:133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4"/>
      <c r="DX4287" s="1"/>
      <c r="DY4287" s="1"/>
      <c r="DZ4287" s="1"/>
      <c r="EA4287" s="1"/>
      <c r="EB4287" s="1"/>
      <c r="EC4287" s="1"/>
    </row>
    <row r="4288" spans="1:133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4"/>
      <c r="DX4288" s="1"/>
      <c r="DY4288" s="1"/>
      <c r="DZ4288" s="1"/>
      <c r="EA4288" s="1"/>
      <c r="EB4288" s="1"/>
      <c r="EC4288" s="1"/>
    </row>
    <row r="4289" spans="1:133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4"/>
      <c r="DX4289" s="1"/>
      <c r="DY4289" s="1"/>
      <c r="DZ4289" s="1"/>
      <c r="EA4289" s="1"/>
      <c r="EB4289" s="1"/>
      <c r="EC4289" s="1"/>
    </row>
    <row r="4290" spans="1:133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4"/>
      <c r="DX4290" s="1"/>
      <c r="DY4290" s="1"/>
      <c r="DZ4290" s="1"/>
      <c r="EA4290" s="1"/>
      <c r="EB4290" s="1"/>
      <c r="EC4290" s="1"/>
    </row>
    <row r="4291" spans="1:133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4"/>
      <c r="DX4291" s="1"/>
      <c r="DY4291" s="1"/>
      <c r="DZ4291" s="1"/>
      <c r="EA4291" s="1"/>
      <c r="EB4291" s="1"/>
      <c r="EC4291" s="1"/>
    </row>
    <row r="4292" spans="1:133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4"/>
      <c r="DX4292" s="1"/>
      <c r="DY4292" s="1"/>
      <c r="DZ4292" s="1"/>
      <c r="EA4292" s="1"/>
      <c r="EB4292" s="1"/>
      <c r="EC4292" s="1"/>
    </row>
    <row r="4293" spans="1:133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4"/>
      <c r="DX4293" s="1"/>
      <c r="DY4293" s="1"/>
      <c r="DZ4293" s="1"/>
      <c r="EA4293" s="1"/>
      <c r="EB4293" s="1"/>
      <c r="EC4293" s="1"/>
    </row>
    <row r="4294" spans="1:133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4"/>
      <c r="DX4294" s="1"/>
      <c r="DY4294" s="1"/>
      <c r="DZ4294" s="1"/>
      <c r="EA4294" s="1"/>
      <c r="EB4294" s="1"/>
      <c r="EC4294" s="1"/>
    </row>
    <row r="4295" spans="1:133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4"/>
      <c r="DX4295" s="1"/>
      <c r="DY4295" s="1"/>
      <c r="DZ4295" s="1"/>
      <c r="EA4295" s="1"/>
      <c r="EB4295" s="1"/>
      <c r="EC4295" s="1"/>
    </row>
    <row r="4296" spans="1:133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4"/>
      <c r="DX4296" s="1"/>
      <c r="DY4296" s="1"/>
      <c r="DZ4296" s="1"/>
      <c r="EA4296" s="1"/>
      <c r="EB4296" s="1"/>
      <c r="EC4296" s="1"/>
    </row>
    <row r="4297" spans="1:133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4"/>
      <c r="DX4297" s="1"/>
      <c r="DY4297" s="1"/>
      <c r="DZ4297" s="1"/>
      <c r="EA4297" s="1"/>
      <c r="EB4297" s="1"/>
      <c r="EC4297" s="1"/>
    </row>
    <row r="4298" spans="1:133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4"/>
      <c r="DX4298" s="1"/>
      <c r="DY4298" s="1"/>
      <c r="DZ4298" s="1"/>
      <c r="EA4298" s="1"/>
      <c r="EB4298" s="1"/>
      <c r="EC4298" s="1"/>
    </row>
    <row r="4299" spans="1:133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4"/>
      <c r="DX4299" s="1"/>
      <c r="DY4299" s="1"/>
      <c r="DZ4299" s="1"/>
      <c r="EA4299" s="1"/>
      <c r="EB4299" s="1"/>
      <c r="EC4299" s="1"/>
    </row>
    <row r="4300" spans="1:133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4"/>
      <c r="DX4300" s="1"/>
      <c r="DY4300" s="1"/>
      <c r="DZ4300" s="1"/>
      <c r="EA4300" s="1"/>
      <c r="EB4300" s="1"/>
      <c r="EC4300" s="1"/>
    </row>
    <row r="4301" spans="1:133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4"/>
      <c r="DX4301" s="1"/>
      <c r="DY4301" s="1"/>
      <c r="DZ4301" s="1"/>
      <c r="EA4301" s="1"/>
      <c r="EB4301" s="1"/>
      <c r="EC4301" s="1"/>
    </row>
    <row r="4302" spans="1:133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4"/>
      <c r="DX4302" s="1"/>
      <c r="DY4302" s="1"/>
      <c r="DZ4302" s="1"/>
      <c r="EA4302" s="1"/>
      <c r="EB4302" s="1"/>
      <c r="EC4302" s="1"/>
    </row>
    <row r="4303" spans="1:133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4"/>
      <c r="DX4303" s="1"/>
      <c r="DY4303" s="1"/>
      <c r="DZ4303" s="1"/>
      <c r="EA4303" s="1"/>
      <c r="EB4303" s="1"/>
      <c r="EC4303" s="1"/>
    </row>
    <row r="4304" spans="1:133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4"/>
      <c r="DX4304" s="1"/>
      <c r="DY4304" s="1"/>
      <c r="DZ4304" s="1"/>
      <c r="EA4304" s="1"/>
      <c r="EB4304" s="1"/>
      <c r="EC4304" s="1"/>
    </row>
    <row r="4305" spans="1:133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4"/>
      <c r="DX4305" s="1"/>
      <c r="DY4305" s="1"/>
      <c r="DZ4305" s="1"/>
      <c r="EA4305" s="1"/>
      <c r="EB4305" s="1"/>
      <c r="EC4305" s="1"/>
    </row>
    <row r="4306" spans="1:133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4"/>
      <c r="DX4306" s="1"/>
      <c r="DY4306" s="1"/>
      <c r="DZ4306" s="1"/>
      <c r="EA4306" s="1"/>
      <c r="EB4306" s="1"/>
      <c r="EC4306" s="1"/>
    </row>
    <row r="4307" spans="1:133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4"/>
      <c r="DX4307" s="1"/>
      <c r="DY4307" s="1"/>
      <c r="DZ4307" s="1"/>
      <c r="EA4307" s="1"/>
      <c r="EB4307" s="1"/>
      <c r="EC4307" s="1"/>
    </row>
    <row r="4308" spans="1:133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4"/>
      <c r="DX4308" s="1"/>
      <c r="DY4308" s="1"/>
      <c r="DZ4308" s="1"/>
      <c r="EA4308" s="1"/>
      <c r="EB4308" s="1"/>
      <c r="EC4308" s="1"/>
    </row>
    <row r="4309" spans="1:133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4"/>
      <c r="DX4309" s="1"/>
      <c r="DY4309" s="1"/>
      <c r="DZ4309" s="1"/>
      <c r="EA4309" s="1"/>
      <c r="EB4309" s="1"/>
      <c r="EC4309" s="1"/>
    </row>
    <row r="4310" spans="1:133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4"/>
      <c r="DX4310" s="1"/>
      <c r="DY4310" s="1"/>
      <c r="DZ4310" s="1"/>
      <c r="EA4310" s="1"/>
      <c r="EB4310" s="1"/>
      <c r="EC4310" s="1"/>
    </row>
    <row r="4311" spans="1:133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4"/>
      <c r="DX4311" s="1"/>
      <c r="DY4311" s="1"/>
      <c r="DZ4311" s="1"/>
      <c r="EA4311" s="1"/>
      <c r="EB4311" s="1"/>
      <c r="EC4311" s="1"/>
    </row>
    <row r="4312" spans="1:133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4"/>
      <c r="DX4312" s="1"/>
      <c r="DY4312" s="1"/>
      <c r="DZ4312" s="1"/>
      <c r="EA4312" s="1"/>
      <c r="EB4312" s="1"/>
      <c r="EC4312" s="1"/>
    </row>
    <row r="4313" spans="1:133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4"/>
      <c r="DX4313" s="1"/>
      <c r="DY4313" s="1"/>
      <c r="DZ4313" s="1"/>
      <c r="EA4313" s="1"/>
      <c r="EB4313" s="1"/>
      <c r="EC4313" s="1"/>
    </row>
    <row r="4314" spans="1:133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4"/>
      <c r="DX4314" s="1"/>
      <c r="DY4314" s="1"/>
      <c r="DZ4314" s="1"/>
      <c r="EA4314" s="1"/>
      <c r="EB4314" s="1"/>
      <c r="EC4314" s="1"/>
    </row>
    <row r="4315" spans="1:133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4"/>
      <c r="DX4315" s="1"/>
      <c r="DY4315" s="1"/>
      <c r="DZ4315" s="1"/>
      <c r="EA4315" s="1"/>
      <c r="EB4315" s="1"/>
      <c r="EC4315" s="1"/>
    </row>
    <row r="4316" spans="1:133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4"/>
      <c r="DX4316" s="1"/>
      <c r="DY4316" s="1"/>
      <c r="DZ4316" s="1"/>
      <c r="EA4316" s="1"/>
      <c r="EB4316" s="1"/>
      <c r="EC4316" s="1"/>
    </row>
    <row r="4317" spans="1:133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4"/>
      <c r="DX4317" s="1"/>
      <c r="DY4317" s="1"/>
      <c r="DZ4317" s="1"/>
      <c r="EA4317" s="1"/>
      <c r="EB4317" s="1"/>
      <c r="EC4317" s="1"/>
    </row>
    <row r="4318" spans="1:133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4"/>
      <c r="DX4318" s="1"/>
      <c r="DY4318" s="1"/>
      <c r="DZ4318" s="1"/>
      <c r="EA4318" s="1"/>
      <c r="EB4318" s="1"/>
      <c r="EC4318" s="1"/>
    </row>
    <row r="4319" spans="1:133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4"/>
      <c r="DX4319" s="1"/>
      <c r="DY4319" s="1"/>
      <c r="DZ4319" s="1"/>
      <c r="EA4319" s="1"/>
      <c r="EB4319" s="1"/>
      <c r="EC4319" s="1"/>
    </row>
    <row r="4320" spans="1:133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4"/>
      <c r="DX4320" s="1"/>
      <c r="DY4320" s="1"/>
      <c r="DZ4320" s="1"/>
      <c r="EA4320" s="1"/>
      <c r="EB4320" s="1"/>
      <c r="EC4320" s="1"/>
    </row>
    <row r="4321" spans="1:133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4"/>
      <c r="DX4321" s="1"/>
      <c r="DY4321" s="1"/>
      <c r="DZ4321" s="1"/>
      <c r="EA4321" s="1"/>
      <c r="EB4321" s="1"/>
      <c r="EC4321" s="1"/>
    </row>
    <row r="4322" spans="1:133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4"/>
      <c r="DX4322" s="1"/>
      <c r="DY4322" s="1"/>
      <c r="DZ4322" s="1"/>
      <c r="EA4322" s="1"/>
      <c r="EB4322" s="1"/>
      <c r="EC4322" s="1"/>
    </row>
    <row r="4323" spans="1:133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4"/>
      <c r="DX4323" s="1"/>
      <c r="DY4323" s="1"/>
      <c r="DZ4323" s="1"/>
      <c r="EA4323" s="1"/>
      <c r="EB4323" s="1"/>
      <c r="EC4323" s="1"/>
    </row>
    <row r="4324" spans="1:133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4"/>
      <c r="DX4324" s="1"/>
      <c r="DY4324" s="1"/>
      <c r="DZ4324" s="1"/>
      <c r="EA4324" s="1"/>
      <c r="EB4324" s="1"/>
      <c r="EC4324" s="1"/>
    </row>
    <row r="4325" spans="1:133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4"/>
      <c r="DX4325" s="1"/>
      <c r="DY4325" s="1"/>
      <c r="DZ4325" s="1"/>
      <c r="EA4325" s="1"/>
      <c r="EB4325" s="1"/>
      <c r="EC4325" s="1"/>
    </row>
    <row r="4326" spans="1:133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4"/>
      <c r="DX4326" s="1"/>
      <c r="DY4326" s="1"/>
      <c r="DZ4326" s="1"/>
      <c r="EA4326" s="1"/>
      <c r="EB4326" s="1"/>
      <c r="EC4326" s="1"/>
    </row>
    <row r="4327" spans="1:133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4"/>
      <c r="DX4327" s="1"/>
      <c r="DY4327" s="1"/>
      <c r="DZ4327" s="1"/>
      <c r="EA4327" s="1"/>
      <c r="EB4327" s="1"/>
      <c r="EC4327" s="1"/>
    </row>
    <row r="4328" spans="1:133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4"/>
      <c r="DX4328" s="1"/>
      <c r="DY4328" s="1"/>
      <c r="DZ4328" s="1"/>
      <c r="EA4328" s="1"/>
      <c r="EB4328" s="1"/>
      <c r="EC4328" s="1"/>
    </row>
    <row r="4329" spans="1:133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4"/>
      <c r="DX4329" s="1"/>
      <c r="DY4329" s="1"/>
      <c r="DZ4329" s="1"/>
      <c r="EA4329" s="1"/>
      <c r="EB4329" s="1"/>
      <c r="EC4329" s="1"/>
    </row>
    <row r="4330" spans="1:133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4"/>
      <c r="DX4330" s="1"/>
      <c r="DY4330" s="1"/>
      <c r="DZ4330" s="1"/>
      <c r="EA4330" s="1"/>
      <c r="EB4330" s="1"/>
      <c r="EC4330" s="1"/>
    </row>
    <row r="4331" spans="1:133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4"/>
      <c r="DX4331" s="1"/>
      <c r="DY4331" s="1"/>
      <c r="DZ4331" s="1"/>
      <c r="EA4331" s="1"/>
      <c r="EB4331" s="1"/>
      <c r="EC4331" s="1"/>
    </row>
    <row r="4332" spans="1:133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4"/>
      <c r="DX4332" s="1"/>
      <c r="DY4332" s="1"/>
      <c r="DZ4332" s="1"/>
      <c r="EA4332" s="1"/>
      <c r="EB4332" s="1"/>
      <c r="EC4332" s="1"/>
    </row>
    <row r="4333" spans="1:133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4"/>
      <c r="DX4333" s="1"/>
      <c r="DY4333" s="1"/>
      <c r="DZ4333" s="1"/>
      <c r="EA4333" s="1"/>
      <c r="EB4333" s="1"/>
      <c r="EC4333" s="1"/>
    </row>
    <row r="4334" spans="1:133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4"/>
      <c r="DX4334" s="1"/>
      <c r="DY4334" s="1"/>
      <c r="DZ4334" s="1"/>
      <c r="EA4334" s="1"/>
      <c r="EB4334" s="1"/>
      <c r="EC4334" s="1"/>
    </row>
    <row r="4335" spans="1:133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4"/>
      <c r="DX4335" s="1"/>
      <c r="DY4335" s="1"/>
      <c r="DZ4335" s="1"/>
      <c r="EA4335" s="1"/>
      <c r="EB4335" s="1"/>
      <c r="EC4335" s="1"/>
    </row>
    <row r="4336" spans="1:133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4"/>
      <c r="DX4336" s="1"/>
      <c r="DY4336" s="1"/>
      <c r="DZ4336" s="1"/>
      <c r="EA4336" s="1"/>
      <c r="EB4336" s="1"/>
      <c r="EC4336" s="1"/>
    </row>
    <row r="4337" spans="1:133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4"/>
      <c r="DX4337" s="1"/>
      <c r="DY4337" s="1"/>
      <c r="DZ4337" s="1"/>
      <c r="EA4337" s="1"/>
      <c r="EB4337" s="1"/>
      <c r="EC4337" s="1"/>
    </row>
    <row r="4338" spans="1:133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4"/>
      <c r="DX4338" s="1"/>
      <c r="DY4338" s="1"/>
      <c r="DZ4338" s="1"/>
      <c r="EA4338" s="1"/>
      <c r="EB4338" s="1"/>
      <c r="EC4338" s="1"/>
    </row>
    <row r="4339" spans="1:133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4"/>
      <c r="DX4339" s="1"/>
      <c r="DY4339" s="1"/>
      <c r="DZ4339" s="1"/>
      <c r="EA4339" s="1"/>
      <c r="EB4339" s="1"/>
      <c r="EC4339" s="1"/>
    </row>
    <row r="4340" spans="1:133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4"/>
      <c r="DX4340" s="1"/>
      <c r="DY4340" s="1"/>
      <c r="DZ4340" s="1"/>
      <c r="EA4340" s="1"/>
      <c r="EB4340" s="1"/>
      <c r="EC4340" s="1"/>
    </row>
    <row r="4341" spans="1:133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4"/>
      <c r="DX4341" s="1"/>
      <c r="DY4341" s="1"/>
      <c r="DZ4341" s="1"/>
      <c r="EA4341" s="1"/>
      <c r="EB4341" s="1"/>
      <c r="EC4341" s="1"/>
    </row>
    <row r="4342" spans="1:133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4"/>
      <c r="DX4342" s="1"/>
      <c r="DY4342" s="1"/>
      <c r="DZ4342" s="1"/>
      <c r="EA4342" s="1"/>
      <c r="EB4342" s="1"/>
      <c r="EC4342" s="1"/>
    </row>
    <row r="4343" spans="1:133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4"/>
      <c r="DX4343" s="1"/>
      <c r="DY4343" s="1"/>
      <c r="DZ4343" s="1"/>
      <c r="EA4343" s="1"/>
      <c r="EB4343" s="1"/>
      <c r="EC4343" s="1"/>
    </row>
    <row r="4344" spans="1:133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4"/>
      <c r="DX4344" s="1"/>
      <c r="DY4344" s="1"/>
      <c r="DZ4344" s="1"/>
      <c r="EA4344" s="1"/>
      <c r="EB4344" s="1"/>
      <c r="EC4344" s="1"/>
    </row>
    <row r="4345" spans="1:133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4"/>
      <c r="DX4345" s="1"/>
      <c r="DY4345" s="1"/>
      <c r="DZ4345" s="1"/>
      <c r="EA4345" s="1"/>
      <c r="EB4345" s="1"/>
      <c r="EC4345" s="1"/>
    </row>
    <row r="4346" spans="1:133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4"/>
      <c r="DX4346" s="1"/>
      <c r="DY4346" s="1"/>
      <c r="DZ4346" s="1"/>
      <c r="EA4346" s="1"/>
      <c r="EB4346" s="1"/>
      <c r="EC4346" s="1"/>
    </row>
    <row r="4347" spans="1:133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4"/>
      <c r="DX4347" s="1"/>
      <c r="DY4347" s="1"/>
      <c r="DZ4347" s="1"/>
      <c r="EA4347" s="1"/>
      <c r="EB4347" s="1"/>
      <c r="EC4347" s="1"/>
    </row>
    <row r="4348" spans="1:133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4"/>
      <c r="DX4348" s="1"/>
      <c r="DY4348" s="1"/>
      <c r="DZ4348" s="1"/>
      <c r="EA4348" s="1"/>
      <c r="EB4348" s="1"/>
      <c r="EC4348" s="1"/>
    </row>
    <row r="4349" spans="1:133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4"/>
      <c r="DX4349" s="1"/>
      <c r="DY4349" s="1"/>
      <c r="DZ4349" s="1"/>
      <c r="EA4349" s="1"/>
      <c r="EB4349" s="1"/>
      <c r="EC4349" s="1"/>
    </row>
    <row r="4350" spans="1:133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4"/>
      <c r="DX4350" s="1"/>
      <c r="DY4350" s="1"/>
      <c r="DZ4350" s="1"/>
      <c r="EA4350" s="1"/>
      <c r="EB4350" s="1"/>
      <c r="EC4350" s="1"/>
    </row>
    <row r="4351" spans="1:133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4"/>
      <c r="DX4351" s="1"/>
      <c r="DY4351" s="1"/>
      <c r="DZ4351" s="1"/>
      <c r="EA4351" s="1"/>
      <c r="EB4351" s="1"/>
      <c r="EC4351" s="1"/>
    </row>
    <row r="4352" spans="1:133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4"/>
      <c r="DX4352" s="1"/>
      <c r="DY4352" s="1"/>
      <c r="DZ4352" s="1"/>
      <c r="EA4352" s="1"/>
      <c r="EB4352" s="1"/>
      <c r="EC4352" s="1"/>
    </row>
    <row r="4353" spans="1:133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4"/>
      <c r="DX4353" s="1"/>
      <c r="DY4353" s="1"/>
      <c r="DZ4353" s="1"/>
      <c r="EA4353" s="1"/>
      <c r="EB4353" s="1"/>
      <c r="EC4353" s="1"/>
    </row>
    <row r="4354" spans="1:133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4"/>
      <c r="DX4354" s="1"/>
      <c r="DY4354" s="1"/>
      <c r="DZ4354" s="1"/>
      <c r="EA4354" s="1"/>
      <c r="EB4354" s="1"/>
      <c r="EC4354" s="1"/>
    </row>
    <row r="4355" spans="1:133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4"/>
      <c r="DX4355" s="1"/>
      <c r="DY4355" s="1"/>
      <c r="DZ4355" s="1"/>
      <c r="EA4355" s="1"/>
      <c r="EB4355" s="1"/>
      <c r="EC4355" s="1"/>
    </row>
    <row r="4356" spans="1:133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4"/>
      <c r="DX4356" s="1"/>
      <c r="DY4356" s="1"/>
      <c r="DZ4356" s="1"/>
      <c r="EA4356" s="1"/>
      <c r="EB4356" s="1"/>
      <c r="EC4356" s="1"/>
    </row>
    <row r="4357" spans="1:133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4"/>
      <c r="DX4357" s="1"/>
      <c r="DY4357" s="1"/>
      <c r="DZ4357" s="1"/>
      <c r="EA4357" s="1"/>
      <c r="EB4357" s="1"/>
      <c r="EC4357" s="1"/>
    </row>
    <row r="4358" spans="1:133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4"/>
      <c r="DX4358" s="1"/>
      <c r="DY4358" s="1"/>
      <c r="DZ4358" s="1"/>
      <c r="EA4358" s="1"/>
      <c r="EB4358" s="1"/>
      <c r="EC4358" s="1"/>
    </row>
    <row r="4359" spans="1:133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4"/>
      <c r="DX4359" s="1"/>
      <c r="DY4359" s="1"/>
      <c r="DZ4359" s="1"/>
      <c r="EA4359" s="1"/>
      <c r="EB4359" s="1"/>
      <c r="EC4359" s="1"/>
    </row>
    <row r="4360" spans="1:133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4"/>
      <c r="DX4360" s="1"/>
      <c r="DY4360" s="1"/>
      <c r="DZ4360" s="1"/>
      <c r="EA4360" s="1"/>
      <c r="EB4360" s="1"/>
      <c r="EC4360" s="1"/>
    </row>
    <row r="4361" spans="1:133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4"/>
      <c r="DX4361" s="1"/>
      <c r="DY4361" s="1"/>
      <c r="DZ4361" s="1"/>
      <c r="EA4361" s="1"/>
      <c r="EB4361" s="1"/>
      <c r="EC4361" s="1"/>
    </row>
    <row r="4362" spans="1:133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4"/>
      <c r="DX4362" s="1"/>
      <c r="DY4362" s="1"/>
      <c r="DZ4362" s="1"/>
      <c r="EA4362" s="1"/>
      <c r="EB4362" s="1"/>
      <c r="EC4362" s="1"/>
    </row>
    <row r="4363" spans="1:133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4"/>
      <c r="DX4363" s="1"/>
      <c r="DY4363" s="1"/>
      <c r="DZ4363" s="1"/>
      <c r="EA4363" s="1"/>
      <c r="EB4363" s="1"/>
      <c r="EC4363" s="1"/>
    </row>
    <row r="4364" spans="1:133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4"/>
      <c r="DX4364" s="1"/>
      <c r="DY4364" s="1"/>
      <c r="DZ4364" s="1"/>
      <c r="EA4364" s="1"/>
      <c r="EB4364" s="1"/>
      <c r="EC4364" s="1"/>
    </row>
    <row r="4365" spans="1:133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4"/>
      <c r="DX4365" s="1"/>
      <c r="DY4365" s="1"/>
      <c r="DZ4365" s="1"/>
      <c r="EA4365" s="1"/>
      <c r="EB4365" s="1"/>
      <c r="EC4365" s="1"/>
    </row>
    <row r="4366" spans="1:133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4"/>
      <c r="DX4366" s="1"/>
      <c r="DY4366" s="1"/>
      <c r="DZ4366" s="1"/>
      <c r="EA4366" s="1"/>
      <c r="EB4366" s="1"/>
      <c r="EC4366" s="1"/>
    </row>
    <row r="4367" spans="1:133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4"/>
      <c r="DX4367" s="1"/>
      <c r="DY4367" s="1"/>
      <c r="DZ4367" s="1"/>
      <c r="EA4367" s="1"/>
      <c r="EB4367" s="1"/>
      <c r="EC4367" s="1"/>
    </row>
    <row r="4368" spans="1:133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4"/>
      <c r="DX4368" s="1"/>
      <c r="DY4368" s="1"/>
      <c r="DZ4368" s="1"/>
      <c r="EA4368" s="1"/>
      <c r="EB4368" s="1"/>
      <c r="EC4368" s="1"/>
    </row>
    <row r="4369" spans="1:133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4"/>
      <c r="DX4369" s="1"/>
      <c r="DY4369" s="1"/>
      <c r="DZ4369" s="1"/>
      <c r="EA4369" s="1"/>
      <c r="EB4369" s="1"/>
      <c r="EC4369" s="1"/>
    </row>
    <row r="4370" spans="1:133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4"/>
      <c r="DX4370" s="1"/>
      <c r="DY4370" s="1"/>
      <c r="DZ4370" s="1"/>
      <c r="EA4370" s="1"/>
      <c r="EB4370" s="1"/>
      <c r="EC4370" s="1"/>
    </row>
    <row r="4371" spans="1:133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4"/>
      <c r="DX4371" s="1"/>
      <c r="DY4371" s="1"/>
      <c r="DZ4371" s="1"/>
      <c r="EA4371" s="1"/>
      <c r="EB4371" s="1"/>
      <c r="EC4371" s="1"/>
    </row>
    <row r="4372" spans="1:133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4"/>
      <c r="DX4372" s="1"/>
      <c r="DY4372" s="1"/>
      <c r="DZ4372" s="1"/>
      <c r="EA4372" s="1"/>
      <c r="EB4372" s="1"/>
      <c r="EC4372" s="1"/>
    </row>
    <row r="4373" spans="1:133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4"/>
      <c r="DX4373" s="1"/>
      <c r="DY4373" s="1"/>
      <c r="DZ4373" s="1"/>
      <c r="EA4373" s="1"/>
      <c r="EB4373" s="1"/>
      <c r="EC4373" s="1"/>
    </row>
    <row r="4374" spans="1:133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4"/>
      <c r="DX4374" s="1"/>
      <c r="DY4374" s="1"/>
      <c r="DZ4374" s="1"/>
      <c r="EA4374" s="1"/>
      <c r="EB4374" s="1"/>
      <c r="EC4374" s="1"/>
    </row>
    <row r="4375" spans="1:133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4"/>
      <c r="DX4375" s="1"/>
      <c r="DY4375" s="1"/>
      <c r="DZ4375" s="1"/>
      <c r="EA4375" s="1"/>
      <c r="EB4375" s="1"/>
      <c r="EC4375" s="1"/>
    </row>
    <row r="4376" spans="1:133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4"/>
      <c r="DX4376" s="1"/>
      <c r="DY4376" s="1"/>
      <c r="DZ4376" s="1"/>
      <c r="EA4376" s="1"/>
      <c r="EB4376" s="1"/>
      <c r="EC4376" s="1"/>
    </row>
    <row r="4377" spans="1:133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4"/>
      <c r="DX4377" s="1"/>
      <c r="DY4377" s="1"/>
      <c r="DZ4377" s="1"/>
      <c r="EA4377" s="1"/>
      <c r="EB4377" s="1"/>
      <c r="EC4377" s="1"/>
    </row>
    <row r="4378" spans="1:133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4"/>
      <c r="DX4378" s="1"/>
      <c r="DY4378" s="1"/>
      <c r="DZ4378" s="1"/>
      <c r="EA4378" s="1"/>
      <c r="EB4378" s="1"/>
      <c r="EC4378" s="1"/>
    </row>
    <row r="4379" spans="1:133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4"/>
      <c r="DX4379" s="1"/>
      <c r="DY4379" s="1"/>
      <c r="DZ4379" s="1"/>
      <c r="EA4379" s="1"/>
      <c r="EB4379" s="1"/>
      <c r="EC4379" s="1"/>
    </row>
    <row r="4380" spans="1:133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4"/>
      <c r="DX4380" s="1"/>
      <c r="DY4380" s="1"/>
      <c r="DZ4380" s="1"/>
      <c r="EA4380" s="1"/>
      <c r="EB4380" s="1"/>
      <c r="EC4380" s="1"/>
    </row>
    <row r="4381" spans="1:133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4"/>
      <c r="DX4381" s="1"/>
      <c r="DY4381" s="1"/>
      <c r="DZ4381" s="1"/>
      <c r="EA4381" s="1"/>
      <c r="EB4381" s="1"/>
      <c r="EC4381" s="1"/>
    </row>
    <row r="4382" spans="1:133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4"/>
      <c r="DX4382" s="1"/>
      <c r="DY4382" s="1"/>
      <c r="DZ4382" s="1"/>
      <c r="EA4382" s="1"/>
      <c r="EB4382" s="1"/>
      <c r="EC4382" s="1"/>
    </row>
    <row r="4383" spans="1:133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4"/>
      <c r="DX4383" s="1"/>
      <c r="DY4383" s="1"/>
      <c r="DZ4383" s="1"/>
      <c r="EA4383" s="1"/>
      <c r="EB4383" s="1"/>
      <c r="EC4383" s="1"/>
    </row>
    <row r="4384" spans="1:133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4"/>
      <c r="DX4384" s="1"/>
      <c r="DY4384" s="1"/>
      <c r="DZ4384" s="1"/>
      <c r="EA4384" s="1"/>
      <c r="EB4384" s="1"/>
      <c r="EC4384" s="1"/>
    </row>
    <row r="4385" spans="1:133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4"/>
      <c r="DX4385" s="1"/>
      <c r="DY4385" s="1"/>
      <c r="DZ4385" s="1"/>
      <c r="EA4385" s="1"/>
      <c r="EB4385" s="1"/>
      <c r="EC4385" s="1"/>
    </row>
    <row r="4386" spans="1:133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4"/>
      <c r="DX4386" s="1"/>
      <c r="DY4386" s="1"/>
      <c r="DZ4386" s="1"/>
      <c r="EA4386" s="1"/>
      <c r="EB4386" s="1"/>
      <c r="EC4386" s="1"/>
    </row>
    <row r="4387" spans="1:133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4"/>
      <c r="DX4387" s="1"/>
      <c r="DY4387" s="1"/>
      <c r="DZ4387" s="1"/>
      <c r="EA4387" s="1"/>
      <c r="EB4387" s="1"/>
      <c r="EC4387" s="1"/>
    </row>
    <row r="4388" spans="1:133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4"/>
      <c r="DX4388" s="1"/>
      <c r="DY4388" s="1"/>
      <c r="DZ4388" s="1"/>
      <c r="EA4388" s="1"/>
      <c r="EB4388" s="1"/>
      <c r="EC4388" s="1"/>
    </row>
    <row r="4389" spans="1:133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4"/>
      <c r="DX4389" s="1"/>
      <c r="DY4389" s="1"/>
      <c r="DZ4389" s="1"/>
      <c r="EA4389" s="1"/>
      <c r="EB4389" s="1"/>
      <c r="EC4389" s="1"/>
    </row>
    <row r="4390" spans="1:133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4"/>
      <c r="DX4390" s="1"/>
      <c r="DY4390" s="1"/>
      <c r="DZ4390" s="1"/>
      <c r="EA4390" s="1"/>
      <c r="EB4390" s="1"/>
      <c r="EC4390" s="1"/>
    </row>
    <row r="4391" spans="1:133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4"/>
      <c r="DX4391" s="1"/>
      <c r="DY4391" s="1"/>
      <c r="DZ4391" s="1"/>
      <c r="EA4391" s="1"/>
      <c r="EB4391" s="1"/>
      <c r="EC4391" s="1"/>
    </row>
    <row r="4392" spans="1:133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4"/>
      <c r="DX4392" s="1"/>
      <c r="DY4392" s="1"/>
      <c r="DZ4392" s="1"/>
      <c r="EA4392" s="1"/>
      <c r="EB4392" s="1"/>
      <c r="EC4392" s="1"/>
    </row>
    <row r="4393" spans="1:133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4"/>
      <c r="DX4393" s="1"/>
      <c r="DY4393" s="1"/>
      <c r="DZ4393" s="1"/>
      <c r="EA4393" s="1"/>
      <c r="EB4393" s="1"/>
      <c r="EC4393" s="1"/>
    </row>
    <row r="4394" spans="1:133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4"/>
      <c r="DX4394" s="1"/>
      <c r="DY4394" s="1"/>
      <c r="DZ4394" s="1"/>
      <c r="EA4394" s="1"/>
      <c r="EB4394" s="1"/>
      <c r="EC4394" s="1"/>
    </row>
    <row r="4395" spans="1:133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4"/>
      <c r="DX4395" s="1"/>
      <c r="DY4395" s="1"/>
      <c r="DZ4395" s="1"/>
      <c r="EA4395" s="1"/>
      <c r="EB4395" s="1"/>
      <c r="EC4395" s="1"/>
    </row>
    <row r="4396" spans="1:133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4"/>
      <c r="DX4396" s="1"/>
      <c r="DY4396" s="1"/>
      <c r="DZ4396" s="1"/>
      <c r="EA4396" s="1"/>
      <c r="EB4396" s="1"/>
      <c r="EC4396" s="1"/>
    </row>
    <row r="4397" spans="1:133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4"/>
      <c r="DX4397" s="1"/>
      <c r="DY4397" s="1"/>
      <c r="DZ4397" s="1"/>
      <c r="EA4397" s="1"/>
      <c r="EB4397" s="1"/>
      <c r="EC4397" s="1"/>
    </row>
    <row r="4398" spans="1:133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4"/>
      <c r="DX4398" s="1"/>
      <c r="DY4398" s="1"/>
      <c r="DZ4398" s="1"/>
      <c r="EA4398" s="1"/>
      <c r="EB4398" s="1"/>
      <c r="EC4398" s="1"/>
    </row>
    <row r="4399" spans="1:133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4"/>
      <c r="DX4399" s="1"/>
      <c r="DY4399" s="1"/>
      <c r="DZ4399" s="1"/>
      <c r="EA4399" s="1"/>
      <c r="EB4399" s="1"/>
      <c r="EC4399" s="1"/>
    </row>
    <row r="4400" spans="1:133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4"/>
      <c r="DX4400" s="1"/>
      <c r="DY4400" s="1"/>
      <c r="DZ4400" s="1"/>
      <c r="EA4400" s="1"/>
      <c r="EB4400" s="1"/>
      <c r="EC4400" s="1"/>
    </row>
    <row r="4401" spans="1:133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4"/>
      <c r="DX4401" s="1"/>
      <c r="DY4401" s="1"/>
      <c r="DZ4401" s="1"/>
      <c r="EA4401" s="1"/>
      <c r="EB4401" s="1"/>
      <c r="EC4401" s="1"/>
    </row>
    <row r="4402" spans="1:133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4"/>
      <c r="DX4402" s="1"/>
      <c r="DY4402" s="1"/>
      <c r="DZ4402" s="1"/>
      <c r="EA4402" s="1"/>
      <c r="EB4402" s="1"/>
      <c r="EC4402" s="1"/>
    </row>
    <row r="4403" spans="1:133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4"/>
      <c r="DX4403" s="1"/>
      <c r="DY4403" s="1"/>
      <c r="DZ4403" s="1"/>
      <c r="EA4403" s="1"/>
      <c r="EB4403" s="1"/>
      <c r="EC4403" s="1"/>
    </row>
    <row r="4404" spans="1:133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4"/>
      <c r="DX4404" s="1"/>
      <c r="DY4404" s="1"/>
      <c r="DZ4404" s="1"/>
      <c r="EA4404" s="1"/>
      <c r="EB4404" s="1"/>
      <c r="EC4404" s="1"/>
    </row>
    <row r="4405" spans="1:133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4"/>
      <c r="DX4405" s="1"/>
      <c r="DY4405" s="1"/>
      <c r="DZ4405" s="1"/>
      <c r="EA4405" s="1"/>
      <c r="EB4405" s="1"/>
      <c r="EC4405" s="1"/>
    </row>
    <row r="4406" spans="1:133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4"/>
      <c r="DX4406" s="1"/>
      <c r="DY4406" s="1"/>
      <c r="DZ4406" s="1"/>
      <c r="EA4406" s="1"/>
      <c r="EB4406" s="1"/>
      <c r="EC4406" s="1"/>
    </row>
    <row r="4407" spans="1:133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4"/>
      <c r="DX4407" s="1"/>
      <c r="DY4407" s="1"/>
      <c r="DZ4407" s="1"/>
      <c r="EA4407" s="1"/>
      <c r="EB4407" s="1"/>
      <c r="EC4407" s="1"/>
    </row>
    <row r="4408" spans="1:133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4"/>
      <c r="DX4408" s="1"/>
      <c r="DY4408" s="1"/>
      <c r="DZ4408" s="1"/>
      <c r="EA4408" s="1"/>
      <c r="EB4408" s="1"/>
      <c r="EC4408" s="1"/>
    </row>
    <row r="4409" spans="1:133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4"/>
      <c r="DX4409" s="1"/>
      <c r="DY4409" s="1"/>
      <c r="DZ4409" s="1"/>
      <c r="EA4409" s="1"/>
      <c r="EB4409" s="1"/>
      <c r="EC4409" s="1"/>
    </row>
    <row r="4410" spans="1:133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4"/>
      <c r="DX4410" s="1"/>
      <c r="DY4410" s="1"/>
      <c r="DZ4410" s="1"/>
      <c r="EA4410" s="1"/>
      <c r="EB4410" s="1"/>
      <c r="EC4410" s="1"/>
    </row>
    <row r="4411" spans="1:133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4"/>
      <c r="DX4411" s="1"/>
      <c r="DY4411" s="1"/>
      <c r="DZ4411" s="1"/>
      <c r="EA4411" s="1"/>
      <c r="EB4411" s="1"/>
      <c r="EC4411" s="1"/>
    </row>
    <row r="4412" spans="1:133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4"/>
      <c r="DX4412" s="1"/>
      <c r="DY4412" s="1"/>
      <c r="DZ4412" s="1"/>
      <c r="EA4412" s="1"/>
      <c r="EB4412" s="1"/>
      <c r="EC4412" s="1"/>
    </row>
    <row r="4413" spans="1:133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4"/>
      <c r="DX4413" s="1"/>
      <c r="DY4413" s="1"/>
      <c r="DZ4413" s="1"/>
      <c r="EA4413" s="1"/>
      <c r="EB4413" s="1"/>
      <c r="EC4413" s="1"/>
    </row>
    <row r="4414" spans="1:133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4"/>
      <c r="DX4414" s="1"/>
      <c r="DY4414" s="1"/>
      <c r="DZ4414" s="1"/>
      <c r="EA4414" s="1"/>
      <c r="EB4414" s="1"/>
      <c r="EC4414" s="1"/>
    </row>
    <row r="4415" spans="1:133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4"/>
      <c r="DX4415" s="1"/>
      <c r="DY4415" s="1"/>
      <c r="DZ4415" s="1"/>
      <c r="EA4415" s="1"/>
      <c r="EB4415" s="1"/>
      <c r="EC4415" s="1"/>
    </row>
    <row r="4416" spans="1:133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4"/>
      <c r="DX4416" s="1"/>
      <c r="DY4416" s="1"/>
      <c r="DZ4416" s="1"/>
      <c r="EA4416" s="1"/>
      <c r="EB4416" s="1"/>
      <c r="EC4416" s="1"/>
    </row>
    <row r="4417" spans="1:133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4"/>
      <c r="DX4417" s="1"/>
      <c r="DY4417" s="1"/>
      <c r="DZ4417" s="1"/>
      <c r="EA4417" s="1"/>
      <c r="EB4417" s="1"/>
      <c r="EC4417" s="1"/>
    </row>
    <row r="4418" spans="1:133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4"/>
      <c r="DX4418" s="1"/>
      <c r="DY4418" s="1"/>
      <c r="DZ4418" s="1"/>
      <c r="EA4418" s="1"/>
      <c r="EB4418" s="1"/>
      <c r="EC4418" s="1"/>
    </row>
    <row r="4419" spans="1:133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4"/>
      <c r="DX4419" s="1"/>
      <c r="DY4419" s="1"/>
      <c r="DZ4419" s="1"/>
      <c r="EA4419" s="1"/>
      <c r="EB4419" s="1"/>
      <c r="EC4419" s="1"/>
    </row>
    <row r="4420" spans="1:133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4"/>
      <c r="DX4420" s="1"/>
      <c r="DY4420" s="1"/>
      <c r="DZ4420" s="1"/>
      <c r="EA4420" s="1"/>
      <c r="EB4420" s="1"/>
      <c r="EC4420" s="1"/>
    </row>
    <row r="4421" spans="1:133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4"/>
      <c r="DX4421" s="1"/>
      <c r="DY4421" s="1"/>
      <c r="DZ4421" s="1"/>
      <c r="EA4421" s="1"/>
      <c r="EB4421" s="1"/>
      <c r="EC4421" s="1"/>
    </row>
    <row r="4422" spans="1:133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4"/>
      <c r="DX4422" s="1"/>
      <c r="DY4422" s="1"/>
      <c r="DZ4422" s="1"/>
      <c r="EA4422" s="1"/>
      <c r="EB4422" s="1"/>
      <c r="EC4422" s="1"/>
    </row>
    <row r="4423" spans="1:133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4"/>
      <c r="DX4423" s="1"/>
      <c r="DY4423" s="1"/>
      <c r="DZ4423" s="1"/>
      <c r="EA4423" s="1"/>
      <c r="EB4423" s="1"/>
      <c r="EC4423" s="1"/>
    </row>
    <row r="4424" spans="1:133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4"/>
      <c r="DX4424" s="1"/>
      <c r="DY4424" s="1"/>
      <c r="DZ4424" s="1"/>
      <c r="EA4424" s="1"/>
      <c r="EB4424" s="1"/>
      <c r="EC4424" s="1"/>
    </row>
    <row r="4425" spans="1:133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4"/>
      <c r="DX4425" s="1"/>
      <c r="DY4425" s="1"/>
      <c r="DZ4425" s="1"/>
      <c r="EA4425" s="1"/>
      <c r="EB4425" s="1"/>
      <c r="EC4425" s="1"/>
    </row>
    <row r="4426" spans="1:133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4"/>
      <c r="DX4426" s="1"/>
      <c r="DY4426" s="1"/>
      <c r="DZ4426" s="1"/>
      <c r="EA4426" s="1"/>
      <c r="EB4426" s="1"/>
      <c r="EC4426" s="1"/>
    </row>
    <row r="4427" spans="1:133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4"/>
      <c r="DX4427" s="1"/>
      <c r="DY4427" s="1"/>
      <c r="DZ4427" s="1"/>
      <c r="EA4427" s="1"/>
      <c r="EB4427" s="1"/>
      <c r="EC4427" s="1"/>
    </row>
    <row r="4428" spans="1:133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4"/>
      <c r="DX4428" s="1"/>
      <c r="DY4428" s="1"/>
      <c r="DZ4428" s="1"/>
      <c r="EA4428" s="1"/>
      <c r="EB4428" s="1"/>
      <c r="EC4428" s="1"/>
    </row>
    <row r="4429" spans="1:133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4"/>
      <c r="DX4429" s="1"/>
      <c r="DY4429" s="1"/>
      <c r="DZ4429" s="1"/>
      <c r="EA4429" s="1"/>
      <c r="EB4429" s="1"/>
      <c r="EC4429" s="1"/>
    </row>
    <row r="4430" spans="1:133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4"/>
      <c r="DX4430" s="1"/>
      <c r="DY4430" s="1"/>
      <c r="DZ4430" s="1"/>
      <c r="EA4430" s="1"/>
      <c r="EB4430" s="1"/>
      <c r="EC4430" s="1"/>
    </row>
    <row r="4431" spans="1:133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4"/>
      <c r="DX4431" s="1"/>
      <c r="DY4431" s="1"/>
      <c r="DZ4431" s="1"/>
      <c r="EA4431" s="1"/>
      <c r="EB4431" s="1"/>
      <c r="EC4431" s="1"/>
    </row>
    <row r="4432" spans="1:133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4"/>
      <c r="DX4432" s="1"/>
      <c r="DY4432" s="1"/>
      <c r="DZ4432" s="1"/>
      <c r="EA4432" s="1"/>
      <c r="EB4432" s="1"/>
      <c r="EC4432" s="1"/>
    </row>
    <row r="4433" spans="1:133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4"/>
      <c r="DX4433" s="1"/>
      <c r="DY4433" s="1"/>
      <c r="DZ4433" s="1"/>
      <c r="EA4433" s="1"/>
      <c r="EB4433" s="1"/>
      <c r="EC4433" s="1"/>
    </row>
    <row r="4434" spans="1:133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4"/>
      <c r="DX4434" s="1"/>
      <c r="DY4434" s="1"/>
      <c r="DZ4434" s="1"/>
      <c r="EA4434" s="1"/>
      <c r="EB4434" s="1"/>
      <c r="EC4434" s="1"/>
    </row>
    <row r="4435" spans="1:133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4"/>
      <c r="DX4435" s="1"/>
      <c r="DY4435" s="1"/>
      <c r="DZ4435" s="1"/>
      <c r="EA4435" s="1"/>
      <c r="EB4435" s="1"/>
      <c r="EC4435" s="1"/>
    </row>
    <row r="4436" spans="1:133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4"/>
      <c r="DX4436" s="1"/>
      <c r="DY4436" s="1"/>
      <c r="DZ4436" s="1"/>
      <c r="EA4436" s="1"/>
      <c r="EB4436" s="1"/>
      <c r="EC4436" s="1"/>
    </row>
    <row r="4437" spans="1:133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4"/>
      <c r="DX4437" s="1"/>
      <c r="DY4437" s="1"/>
      <c r="DZ4437" s="1"/>
      <c r="EA4437" s="1"/>
      <c r="EB4437" s="1"/>
      <c r="EC4437" s="1"/>
    </row>
    <row r="4438" spans="1:133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4"/>
      <c r="DX4438" s="1"/>
      <c r="DY4438" s="1"/>
      <c r="DZ4438" s="1"/>
      <c r="EA4438" s="1"/>
      <c r="EB4438" s="1"/>
      <c r="EC4438" s="1"/>
    </row>
    <row r="4439" spans="1:133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4"/>
      <c r="DX4439" s="1"/>
      <c r="DY4439" s="1"/>
      <c r="DZ4439" s="1"/>
      <c r="EA4439" s="1"/>
      <c r="EB4439" s="1"/>
      <c r="EC4439" s="1"/>
    </row>
    <row r="4440" spans="1:133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4"/>
      <c r="DX4440" s="1"/>
      <c r="DY4440" s="1"/>
      <c r="DZ4440" s="1"/>
      <c r="EA4440" s="1"/>
      <c r="EB4440" s="1"/>
      <c r="EC4440" s="1"/>
    </row>
    <row r="4441" spans="1:133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4"/>
      <c r="DX4441" s="1"/>
      <c r="DY4441" s="1"/>
      <c r="DZ4441" s="1"/>
      <c r="EA4441" s="1"/>
      <c r="EB4441" s="1"/>
      <c r="EC4441" s="1"/>
    </row>
    <row r="4442" spans="1:133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4"/>
      <c r="DX4442" s="1"/>
      <c r="DY4442" s="1"/>
      <c r="DZ4442" s="1"/>
      <c r="EA4442" s="1"/>
      <c r="EB4442" s="1"/>
      <c r="EC4442" s="1"/>
    </row>
    <row r="4443" spans="1:133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4"/>
      <c r="DX4443" s="1"/>
      <c r="DY4443" s="1"/>
      <c r="DZ4443" s="1"/>
      <c r="EA4443" s="1"/>
      <c r="EB4443" s="1"/>
      <c r="EC4443" s="1"/>
    </row>
    <row r="4444" spans="1:133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4"/>
      <c r="DX4444" s="1"/>
      <c r="DY4444" s="1"/>
      <c r="DZ4444" s="1"/>
      <c r="EA4444" s="1"/>
      <c r="EB4444" s="1"/>
      <c r="EC4444" s="1"/>
    </row>
    <row r="4445" spans="1:133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4"/>
      <c r="DX4445" s="1"/>
      <c r="DY4445" s="1"/>
      <c r="DZ4445" s="1"/>
      <c r="EA4445" s="1"/>
      <c r="EB4445" s="1"/>
      <c r="EC4445" s="1"/>
    </row>
    <row r="4446" spans="1:133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4"/>
      <c r="DX4446" s="1"/>
      <c r="DY4446" s="1"/>
      <c r="DZ4446" s="1"/>
      <c r="EA4446" s="1"/>
      <c r="EB4446" s="1"/>
      <c r="EC4446" s="1"/>
    </row>
    <row r="4447" spans="1:133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4"/>
      <c r="DX4447" s="1"/>
      <c r="DY4447" s="1"/>
      <c r="DZ4447" s="1"/>
      <c r="EA4447" s="1"/>
      <c r="EB4447" s="1"/>
      <c r="EC4447" s="1"/>
    </row>
    <row r="4448" spans="1:133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4"/>
      <c r="DX4448" s="1"/>
      <c r="DY4448" s="1"/>
      <c r="DZ4448" s="1"/>
      <c r="EA4448" s="1"/>
      <c r="EB4448" s="1"/>
      <c r="EC4448" s="1"/>
    </row>
    <row r="4449" spans="1:133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4"/>
      <c r="DX4449" s="1"/>
      <c r="DY4449" s="1"/>
      <c r="DZ4449" s="1"/>
      <c r="EA4449" s="1"/>
      <c r="EB4449" s="1"/>
      <c r="EC4449" s="1"/>
    </row>
    <row r="4450" spans="1:133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4"/>
      <c r="DX4450" s="1"/>
      <c r="DY4450" s="1"/>
      <c r="DZ4450" s="1"/>
      <c r="EA4450" s="1"/>
      <c r="EB4450" s="1"/>
      <c r="EC4450" s="1"/>
    </row>
    <row r="4451" spans="1:133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4"/>
      <c r="DX4451" s="1"/>
      <c r="DY4451" s="1"/>
      <c r="DZ4451" s="1"/>
      <c r="EA4451" s="1"/>
      <c r="EB4451" s="1"/>
      <c r="EC4451" s="1"/>
    </row>
    <row r="4452" spans="1:133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4"/>
      <c r="DX4452" s="1"/>
      <c r="DY4452" s="1"/>
      <c r="DZ4452" s="1"/>
      <c r="EA4452" s="1"/>
      <c r="EB4452" s="1"/>
      <c r="EC4452" s="1"/>
    </row>
    <row r="4453" spans="1:133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4"/>
      <c r="DX4453" s="1"/>
      <c r="DY4453" s="1"/>
      <c r="DZ4453" s="1"/>
      <c r="EA4453" s="1"/>
      <c r="EB4453" s="1"/>
      <c r="EC4453" s="1"/>
    </row>
    <row r="4454" spans="1:133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4"/>
      <c r="DX4454" s="1"/>
      <c r="DY4454" s="1"/>
      <c r="DZ4454" s="1"/>
      <c r="EA4454" s="1"/>
      <c r="EB4454" s="1"/>
      <c r="EC4454" s="1"/>
    </row>
    <row r="4455" spans="1:133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4"/>
      <c r="DX4455" s="1"/>
      <c r="DY4455" s="1"/>
      <c r="DZ4455" s="1"/>
      <c r="EA4455" s="1"/>
      <c r="EB4455" s="1"/>
      <c r="EC4455" s="1"/>
    </row>
    <row r="4456" spans="1:133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4"/>
      <c r="DX4456" s="1"/>
      <c r="DY4456" s="1"/>
      <c r="DZ4456" s="1"/>
      <c r="EA4456" s="1"/>
      <c r="EB4456" s="1"/>
      <c r="EC4456" s="1"/>
    </row>
    <row r="4457" spans="1:133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4"/>
      <c r="DX4457" s="1"/>
      <c r="DY4457" s="1"/>
      <c r="DZ4457" s="1"/>
      <c r="EA4457" s="1"/>
      <c r="EB4457" s="1"/>
      <c r="EC4457" s="1"/>
    </row>
    <row r="4458" spans="1:133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4"/>
      <c r="DX4458" s="1"/>
      <c r="DY4458" s="1"/>
      <c r="DZ4458" s="1"/>
      <c r="EA4458" s="1"/>
      <c r="EB4458" s="1"/>
      <c r="EC4458" s="1"/>
    </row>
    <row r="4459" spans="1:133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4"/>
      <c r="DX4459" s="1"/>
      <c r="DY4459" s="1"/>
      <c r="DZ4459" s="1"/>
      <c r="EA4459" s="1"/>
      <c r="EB4459" s="1"/>
      <c r="EC4459" s="1"/>
    </row>
    <row r="4460" spans="1:133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4"/>
      <c r="DX4460" s="1"/>
      <c r="DY4460" s="1"/>
      <c r="DZ4460" s="1"/>
      <c r="EA4460" s="1"/>
      <c r="EB4460" s="1"/>
      <c r="EC4460" s="1"/>
    </row>
    <row r="4461" spans="1:133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4"/>
      <c r="DX4461" s="1"/>
      <c r="DY4461" s="1"/>
      <c r="DZ4461" s="1"/>
      <c r="EA4461" s="1"/>
      <c r="EB4461" s="1"/>
      <c r="EC4461" s="1"/>
    </row>
    <row r="4462" spans="1:133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4"/>
      <c r="DX4462" s="1"/>
      <c r="DY4462" s="1"/>
      <c r="DZ4462" s="1"/>
      <c r="EA4462" s="1"/>
      <c r="EB4462" s="1"/>
      <c r="EC4462" s="1"/>
    </row>
    <row r="4463" spans="1:133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4"/>
      <c r="DX4463" s="1"/>
      <c r="DY4463" s="1"/>
      <c r="DZ4463" s="1"/>
      <c r="EA4463" s="1"/>
      <c r="EB4463" s="1"/>
      <c r="EC4463" s="1"/>
    </row>
    <row r="4464" spans="1:133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4"/>
      <c r="DX4464" s="1"/>
      <c r="DY4464" s="1"/>
      <c r="DZ4464" s="1"/>
      <c r="EA4464" s="1"/>
      <c r="EB4464" s="1"/>
      <c r="EC4464" s="1"/>
    </row>
    <row r="4465" spans="1:133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4"/>
      <c r="DX4465" s="1"/>
      <c r="DY4465" s="1"/>
      <c r="DZ4465" s="1"/>
      <c r="EA4465" s="1"/>
      <c r="EB4465" s="1"/>
      <c r="EC4465" s="1"/>
    </row>
    <row r="4466" spans="1:133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4"/>
      <c r="DX4466" s="1"/>
      <c r="DY4466" s="1"/>
      <c r="DZ4466" s="1"/>
      <c r="EA4466" s="1"/>
      <c r="EB4466" s="1"/>
      <c r="EC4466" s="1"/>
    </row>
    <row r="4467" spans="1:133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4"/>
      <c r="DX4467" s="1"/>
      <c r="DY4467" s="1"/>
      <c r="DZ4467" s="1"/>
      <c r="EA4467" s="1"/>
      <c r="EB4467" s="1"/>
      <c r="EC4467" s="1"/>
    </row>
    <row r="4468" spans="1:133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4"/>
      <c r="DX4468" s="1"/>
      <c r="DY4468" s="1"/>
      <c r="DZ4468" s="1"/>
      <c r="EA4468" s="1"/>
      <c r="EB4468" s="1"/>
      <c r="EC4468" s="1"/>
    </row>
    <row r="4469" spans="1:133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4"/>
      <c r="DX4469" s="1"/>
      <c r="DY4469" s="1"/>
      <c r="DZ4469" s="1"/>
      <c r="EA4469" s="1"/>
      <c r="EB4469" s="1"/>
      <c r="EC4469" s="1"/>
    </row>
    <row r="4470" spans="1:133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4"/>
      <c r="DX4470" s="1"/>
      <c r="DY4470" s="1"/>
      <c r="DZ4470" s="1"/>
      <c r="EA4470" s="1"/>
      <c r="EB4470" s="1"/>
      <c r="EC4470" s="1"/>
    </row>
    <row r="4471" spans="1:133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4"/>
      <c r="DX4471" s="1"/>
      <c r="DY4471" s="1"/>
      <c r="DZ4471" s="1"/>
      <c r="EA4471" s="1"/>
      <c r="EB4471" s="1"/>
      <c r="EC4471" s="1"/>
    </row>
    <row r="4472" spans="1:133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4"/>
      <c r="DX4472" s="1"/>
      <c r="DY4472" s="1"/>
      <c r="DZ4472" s="1"/>
      <c r="EA4472" s="1"/>
      <c r="EB4472" s="1"/>
      <c r="EC4472" s="1"/>
    </row>
    <row r="4473" spans="1:133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4"/>
      <c r="DX4473" s="1"/>
      <c r="DY4473" s="1"/>
      <c r="DZ4473" s="1"/>
      <c r="EA4473" s="1"/>
      <c r="EB4473" s="1"/>
      <c r="EC4473" s="1"/>
    </row>
    <row r="4474" spans="1:133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4"/>
      <c r="DX4474" s="1"/>
      <c r="DY4474" s="1"/>
      <c r="DZ4474" s="1"/>
      <c r="EA4474" s="1"/>
      <c r="EB4474" s="1"/>
      <c r="EC4474" s="1"/>
    </row>
    <row r="4475" spans="1:133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4"/>
      <c r="DX4475" s="1"/>
      <c r="DY4475" s="1"/>
      <c r="DZ4475" s="1"/>
      <c r="EA4475" s="1"/>
      <c r="EB4475" s="1"/>
      <c r="EC4475" s="1"/>
    </row>
    <row r="4476" spans="1:133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4"/>
      <c r="DX4476" s="1"/>
      <c r="DY4476" s="1"/>
      <c r="DZ4476" s="1"/>
      <c r="EA4476" s="1"/>
      <c r="EB4476" s="1"/>
      <c r="EC4476" s="1"/>
    </row>
    <row r="4477" spans="1:133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4"/>
      <c r="DX4477" s="1"/>
      <c r="DY4477" s="1"/>
      <c r="DZ4477" s="1"/>
      <c r="EA4477" s="1"/>
      <c r="EB4477" s="1"/>
      <c r="EC4477" s="1"/>
    </row>
    <row r="4478" spans="1:133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4"/>
      <c r="DX4478" s="1"/>
      <c r="DY4478" s="1"/>
      <c r="DZ4478" s="1"/>
      <c r="EA4478" s="1"/>
      <c r="EB4478" s="1"/>
      <c r="EC4478" s="1"/>
    </row>
    <row r="4479" spans="1:133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4"/>
      <c r="DX4479" s="1"/>
      <c r="DY4479" s="1"/>
      <c r="DZ4479" s="1"/>
      <c r="EA4479" s="1"/>
      <c r="EB4479" s="1"/>
      <c r="EC4479" s="1"/>
    </row>
    <row r="4480" spans="1:133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4"/>
      <c r="DX4480" s="1"/>
      <c r="DY4480" s="1"/>
      <c r="DZ4480" s="1"/>
      <c r="EA4480" s="1"/>
      <c r="EB4480" s="1"/>
      <c r="EC4480" s="1"/>
    </row>
    <row r="4481" spans="1:133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4"/>
      <c r="DX4481" s="1"/>
      <c r="DY4481" s="1"/>
      <c r="DZ4481" s="1"/>
      <c r="EA4481" s="1"/>
      <c r="EB4481" s="1"/>
      <c r="EC4481" s="1"/>
    </row>
    <row r="4482" spans="1:133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4"/>
      <c r="DX4482" s="1"/>
      <c r="DY4482" s="1"/>
      <c r="DZ4482" s="1"/>
      <c r="EA4482" s="1"/>
      <c r="EB4482" s="1"/>
      <c r="EC4482" s="1"/>
    </row>
    <row r="4483" spans="1:133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4"/>
      <c r="DX4483" s="1"/>
      <c r="DY4483" s="1"/>
      <c r="DZ4483" s="1"/>
      <c r="EA4483" s="1"/>
      <c r="EB4483" s="1"/>
      <c r="EC4483" s="1"/>
    </row>
    <row r="4484" spans="1:133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4"/>
      <c r="DX4484" s="1"/>
      <c r="DY4484" s="1"/>
      <c r="DZ4484" s="1"/>
      <c r="EA4484" s="1"/>
      <c r="EB4484" s="1"/>
      <c r="EC4484" s="1"/>
    </row>
    <row r="4485" spans="1:133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4"/>
      <c r="DX4485" s="1"/>
      <c r="DY4485" s="1"/>
      <c r="DZ4485" s="1"/>
      <c r="EA4485" s="1"/>
      <c r="EB4485" s="1"/>
      <c r="EC4485" s="1"/>
    </row>
    <row r="4486" spans="1:133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4"/>
      <c r="DX4486" s="1"/>
      <c r="DY4486" s="1"/>
      <c r="DZ4486" s="1"/>
      <c r="EA4486" s="1"/>
      <c r="EB4486" s="1"/>
      <c r="EC4486" s="1"/>
    </row>
    <row r="4487" spans="1:133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4"/>
      <c r="DX4487" s="1"/>
      <c r="DY4487" s="1"/>
      <c r="DZ4487" s="1"/>
      <c r="EA4487" s="1"/>
      <c r="EB4487" s="1"/>
      <c r="EC4487" s="1"/>
    </row>
    <row r="4488" spans="1:133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4"/>
      <c r="DX4488" s="1"/>
      <c r="DY4488" s="1"/>
      <c r="DZ4488" s="1"/>
      <c r="EA4488" s="1"/>
      <c r="EB4488" s="1"/>
      <c r="EC4488" s="1"/>
    </row>
    <row r="4489" spans="1:133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4"/>
      <c r="DX4489" s="1"/>
      <c r="DY4489" s="1"/>
      <c r="DZ4489" s="1"/>
      <c r="EA4489" s="1"/>
      <c r="EB4489" s="1"/>
      <c r="EC4489" s="1"/>
    </row>
    <row r="4490" spans="1:133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4"/>
      <c r="DX4490" s="1"/>
      <c r="DY4490" s="1"/>
      <c r="DZ4490" s="1"/>
      <c r="EA4490" s="1"/>
      <c r="EB4490" s="1"/>
      <c r="EC4490" s="1"/>
    </row>
    <row r="4491" spans="1:133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4"/>
      <c r="DX4491" s="1"/>
      <c r="DY4491" s="1"/>
      <c r="DZ4491" s="1"/>
      <c r="EA4491" s="1"/>
      <c r="EB4491" s="1"/>
      <c r="EC4491" s="1"/>
    </row>
    <row r="4492" spans="1:133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4"/>
      <c r="DX4492" s="1"/>
      <c r="DY4492" s="1"/>
      <c r="DZ4492" s="1"/>
      <c r="EA4492" s="1"/>
      <c r="EB4492" s="1"/>
      <c r="EC4492" s="1"/>
    </row>
    <row r="4493" spans="1:133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4"/>
      <c r="DX4493" s="1"/>
      <c r="DY4493" s="1"/>
      <c r="DZ4493" s="1"/>
      <c r="EA4493" s="1"/>
      <c r="EB4493" s="1"/>
      <c r="EC4493" s="1"/>
    </row>
    <row r="4494" spans="1:133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4"/>
      <c r="DX4494" s="1"/>
      <c r="DY4494" s="1"/>
      <c r="DZ4494" s="1"/>
      <c r="EA4494" s="1"/>
      <c r="EB4494" s="1"/>
      <c r="EC4494" s="1"/>
    </row>
    <row r="4495" spans="1:133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4"/>
      <c r="DX4495" s="1"/>
      <c r="DY4495" s="1"/>
      <c r="DZ4495" s="1"/>
      <c r="EA4495" s="1"/>
      <c r="EB4495" s="1"/>
      <c r="EC4495" s="1"/>
    </row>
    <row r="4496" spans="1:133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4"/>
      <c r="DX4496" s="1"/>
      <c r="DY4496" s="1"/>
      <c r="DZ4496" s="1"/>
      <c r="EA4496" s="1"/>
      <c r="EB4496" s="1"/>
      <c r="EC4496" s="1"/>
    </row>
    <row r="4497" spans="1:133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4"/>
      <c r="DX4497" s="1"/>
      <c r="DY4497" s="1"/>
      <c r="DZ4497" s="1"/>
      <c r="EA4497" s="1"/>
      <c r="EB4497" s="1"/>
      <c r="EC4497" s="1"/>
    </row>
    <row r="4498" spans="1:133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4"/>
      <c r="DX4498" s="1"/>
      <c r="DY4498" s="1"/>
      <c r="DZ4498" s="1"/>
      <c r="EA4498" s="1"/>
      <c r="EB4498" s="1"/>
      <c r="EC4498" s="1"/>
    </row>
    <row r="4499" spans="1:133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4"/>
      <c r="DX4499" s="1"/>
      <c r="DY4499" s="1"/>
      <c r="DZ4499" s="1"/>
      <c r="EA4499" s="1"/>
      <c r="EB4499" s="1"/>
      <c r="EC4499" s="1"/>
    </row>
    <row r="4500" spans="1:133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4"/>
      <c r="DX4500" s="1"/>
      <c r="DY4500" s="1"/>
      <c r="DZ4500" s="1"/>
      <c r="EA4500" s="1"/>
      <c r="EB4500" s="1"/>
      <c r="EC4500" s="1"/>
    </row>
    <row r="4501" spans="1:133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4"/>
      <c r="DX4501" s="1"/>
      <c r="DY4501" s="1"/>
      <c r="DZ4501" s="1"/>
      <c r="EA4501" s="1"/>
      <c r="EB4501" s="1"/>
      <c r="EC4501" s="1"/>
    </row>
    <row r="4502" spans="1:133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4"/>
      <c r="DX4502" s="1"/>
      <c r="DY4502" s="1"/>
      <c r="DZ4502" s="1"/>
      <c r="EA4502" s="1"/>
      <c r="EB4502" s="1"/>
      <c r="EC4502" s="1"/>
    </row>
    <row r="4503" spans="1:133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4"/>
      <c r="DX4503" s="1"/>
      <c r="DY4503" s="1"/>
      <c r="DZ4503" s="1"/>
      <c r="EA4503" s="1"/>
      <c r="EB4503" s="1"/>
      <c r="EC4503" s="1"/>
    </row>
    <row r="4504" spans="1:133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4"/>
      <c r="DX4504" s="1"/>
      <c r="DY4504" s="1"/>
      <c r="DZ4504" s="1"/>
      <c r="EA4504" s="1"/>
      <c r="EB4504" s="1"/>
      <c r="EC4504" s="1"/>
    </row>
    <row r="4505" spans="1:133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4"/>
      <c r="DX4505" s="1"/>
      <c r="DY4505" s="1"/>
      <c r="DZ4505" s="1"/>
      <c r="EA4505" s="1"/>
      <c r="EB4505" s="1"/>
      <c r="EC4505" s="1"/>
    </row>
    <row r="4506" spans="1:133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4"/>
      <c r="DX4506" s="1"/>
      <c r="DY4506" s="1"/>
      <c r="DZ4506" s="1"/>
      <c r="EA4506" s="1"/>
      <c r="EB4506" s="1"/>
      <c r="EC4506" s="1"/>
    </row>
    <row r="4507" spans="1:133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4"/>
      <c r="DX4507" s="1"/>
      <c r="DY4507" s="1"/>
      <c r="DZ4507" s="1"/>
      <c r="EA4507" s="1"/>
      <c r="EB4507" s="1"/>
      <c r="EC4507" s="1"/>
    </row>
    <row r="4508" spans="1:133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4"/>
      <c r="DX4508" s="1"/>
      <c r="DY4508" s="1"/>
      <c r="DZ4508" s="1"/>
      <c r="EA4508" s="1"/>
      <c r="EB4508" s="1"/>
      <c r="EC4508" s="1"/>
    </row>
    <row r="4509" spans="1:133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4"/>
      <c r="DX4509" s="1"/>
      <c r="DY4509" s="1"/>
      <c r="DZ4509" s="1"/>
      <c r="EA4509" s="1"/>
      <c r="EB4509" s="1"/>
      <c r="EC4509" s="1"/>
    </row>
    <row r="4510" spans="1:133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4"/>
      <c r="DX4510" s="1"/>
      <c r="DY4510" s="1"/>
      <c r="DZ4510" s="1"/>
      <c r="EA4510" s="1"/>
      <c r="EB4510" s="1"/>
      <c r="EC4510" s="1"/>
    </row>
    <row r="4511" spans="1:133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4"/>
      <c r="DX4511" s="1"/>
      <c r="DY4511" s="1"/>
      <c r="DZ4511" s="1"/>
      <c r="EA4511" s="1"/>
      <c r="EB4511" s="1"/>
      <c r="EC4511" s="1"/>
    </row>
    <row r="4512" spans="1:133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4"/>
      <c r="DX4512" s="1"/>
      <c r="DY4512" s="1"/>
      <c r="DZ4512" s="1"/>
      <c r="EA4512" s="1"/>
      <c r="EB4512" s="1"/>
      <c r="EC4512" s="1"/>
    </row>
    <row r="4513" spans="1:133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4"/>
      <c r="DX4513" s="1"/>
      <c r="DY4513" s="1"/>
      <c r="DZ4513" s="1"/>
      <c r="EA4513" s="1"/>
      <c r="EB4513" s="1"/>
      <c r="EC4513" s="1"/>
    </row>
    <row r="4514" spans="1:133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4"/>
      <c r="DX4514" s="1"/>
      <c r="DY4514" s="1"/>
      <c r="DZ4514" s="1"/>
      <c r="EA4514" s="1"/>
      <c r="EB4514" s="1"/>
      <c r="EC4514" s="1"/>
    </row>
    <row r="4515" spans="1:133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4"/>
      <c r="DX4515" s="1"/>
      <c r="DY4515" s="1"/>
      <c r="DZ4515" s="1"/>
      <c r="EA4515" s="1"/>
      <c r="EB4515" s="1"/>
      <c r="EC4515" s="1"/>
    </row>
    <row r="4516" spans="1:133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4"/>
      <c r="DX4516" s="1"/>
      <c r="DY4516" s="1"/>
      <c r="DZ4516" s="1"/>
      <c r="EA4516" s="1"/>
      <c r="EB4516" s="1"/>
      <c r="EC4516" s="1"/>
    </row>
    <row r="4517" spans="1:133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4"/>
      <c r="DX4517" s="1"/>
      <c r="DY4517" s="1"/>
      <c r="DZ4517" s="1"/>
      <c r="EA4517" s="1"/>
      <c r="EB4517" s="1"/>
      <c r="EC4517" s="1"/>
    </row>
    <row r="4518" spans="1:133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4"/>
      <c r="DX4518" s="1"/>
      <c r="DY4518" s="1"/>
      <c r="DZ4518" s="1"/>
      <c r="EA4518" s="1"/>
      <c r="EB4518" s="1"/>
      <c r="EC4518" s="1"/>
    </row>
    <row r="4519" spans="1:133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4"/>
      <c r="DX4519" s="1"/>
      <c r="DY4519" s="1"/>
      <c r="DZ4519" s="1"/>
      <c r="EA4519" s="1"/>
      <c r="EB4519" s="1"/>
      <c r="EC4519" s="1"/>
    </row>
    <row r="4520" spans="1:133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4"/>
      <c r="DX4520" s="1"/>
      <c r="DY4520" s="1"/>
      <c r="DZ4520" s="1"/>
      <c r="EA4520" s="1"/>
      <c r="EB4520" s="1"/>
      <c r="EC4520" s="1"/>
    </row>
    <row r="4521" spans="1:133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4"/>
      <c r="DX4521" s="1"/>
      <c r="DY4521" s="1"/>
      <c r="DZ4521" s="1"/>
      <c r="EA4521" s="1"/>
      <c r="EB4521" s="1"/>
      <c r="EC4521" s="1"/>
    </row>
    <row r="4522" spans="1:133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4"/>
      <c r="DX4522" s="1"/>
      <c r="DY4522" s="1"/>
      <c r="DZ4522" s="1"/>
      <c r="EA4522" s="1"/>
      <c r="EB4522" s="1"/>
      <c r="EC4522" s="1"/>
    </row>
    <row r="4523" spans="1:133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4"/>
      <c r="DX4523" s="1"/>
      <c r="DY4523" s="1"/>
      <c r="DZ4523" s="1"/>
      <c r="EA4523" s="1"/>
      <c r="EB4523" s="1"/>
      <c r="EC4523" s="1"/>
    </row>
    <row r="4524" spans="1:133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4"/>
      <c r="DX4524" s="1"/>
      <c r="DY4524" s="1"/>
      <c r="DZ4524" s="1"/>
      <c r="EA4524" s="1"/>
      <c r="EB4524" s="1"/>
      <c r="EC4524" s="1"/>
    </row>
    <row r="4525" spans="1:133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4"/>
      <c r="DX4525" s="1"/>
      <c r="DY4525" s="1"/>
      <c r="DZ4525" s="1"/>
      <c r="EA4525" s="1"/>
      <c r="EB4525" s="1"/>
      <c r="EC4525" s="1"/>
    </row>
    <row r="4526" spans="1:133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4"/>
      <c r="DX4526" s="1"/>
      <c r="DY4526" s="1"/>
      <c r="DZ4526" s="1"/>
      <c r="EA4526" s="1"/>
      <c r="EB4526" s="1"/>
      <c r="EC4526" s="1"/>
    </row>
    <row r="4527" spans="1:133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4"/>
      <c r="DX4527" s="1"/>
      <c r="DY4527" s="1"/>
      <c r="DZ4527" s="1"/>
      <c r="EA4527" s="1"/>
      <c r="EB4527" s="1"/>
      <c r="EC4527" s="1"/>
    </row>
    <row r="4528" spans="1:133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4"/>
      <c r="DX4528" s="1"/>
      <c r="DY4528" s="1"/>
      <c r="DZ4528" s="1"/>
      <c r="EA4528" s="1"/>
      <c r="EB4528" s="1"/>
      <c r="EC4528" s="1"/>
    </row>
    <row r="4529" spans="1:133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4"/>
      <c r="DX4529" s="1"/>
      <c r="DY4529" s="1"/>
      <c r="DZ4529" s="1"/>
      <c r="EA4529" s="1"/>
      <c r="EB4529" s="1"/>
      <c r="EC4529" s="1"/>
    </row>
    <row r="4530" spans="1:133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33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33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33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33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33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33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33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33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33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33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33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33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33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33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904 A3296:AA3692 A905:B3295 D927:AA991 D905:W926 Y905:AA926 D1016:AA3295 D992:W1015 Y992:AA1015">
    <cfRule type="expression" dxfId="112" priority="148">
      <formula>$Q10&gt;0</formula>
    </cfRule>
  </conditionalFormatting>
  <conditionalFormatting sqref="A4603:AA5666">
    <cfRule type="expression" dxfId="111" priority="140">
      <formula>$Q4603&gt;0</formula>
    </cfRule>
  </conditionalFormatting>
  <conditionalFormatting sqref="AA3770:AA4602">
    <cfRule type="expression" dxfId="110" priority="133">
      <formula>$Q3770&gt;0</formula>
    </cfRule>
  </conditionalFormatting>
  <conditionalFormatting sqref="Z3770:Z4602">
    <cfRule type="expression" dxfId="109" priority="132">
      <formula>$Q3770&gt;0</formula>
    </cfRule>
  </conditionalFormatting>
  <conditionalFormatting sqref="AI12">
    <cfRule type="cellIs" dxfId="108" priority="115" operator="lessThan">
      <formula>0</formula>
    </cfRule>
  </conditionalFormatting>
  <conditionalFormatting sqref="AI15">
    <cfRule type="cellIs" dxfId="107" priority="112" operator="lessThan">
      <formula>0</formula>
    </cfRule>
  </conditionalFormatting>
  <conditionalFormatting sqref="AI17">
    <cfRule type="cellIs" dxfId="106" priority="110" operator="lessThan">
      <formula>0</formula>
    </cfRule>
  </conditionalFormatting>
  <conditionalFormatting sqref="AI18">
    <cfRule type="cellIs" dxfId="105" priority="109" operator="lessThan">
      <formula>0</formula>
    </cfRule>
  </conditionalFormatting>
  <conditionalFormatting sqref="AI19">
    <cfRule type="cellIs" dxfId="104" priority="108" operator="lessThan">
      <formula>0</formula>
    </cfRule>
  </conditionalFormatting>
  <conditionalFormatting sqref="AI20">
    <cfRule type="cellIs" dxfId="103" priority="107" operator="lessThan">
      <formula>0</formula>
    </cfRule>
  </conditionalFormatting>
  <conditionalFormatting sqref="AI21">
    <cfRule type="cellIs" dxfId="102" priority="106" operator="lessThan">
      <formula>0</formula>
    </cfRule>
  </conditionalFormatting>
  <conditionalFormatting sqref="AI22">
    <cfRule type="cellIs" dxfId="101" priority="105" operator="lessThan">
      <formula>0</formula>
    </cfRule>
  </conditionalFormatting>
  <conditionalFormatting sqref="AI23">
    <cfRule type="cellIs" dxfId="100" priority="104" operator="lessThan">
      <formula>0</formula>
    </cfRule>
  </conditionalFormatting>
  <conditionalFormatting sqref="AI24">
    <cfRule type="cellIs" dxfId="99" priority="103" operator="lessThan">
      <formula>0</formula>
    </cfRule>
  </conditionalFormatting>
  <conditionalFormatting sqref="AI25">
    <cfRule type="cellIs" dxfId="98" priority="102" operator="lessThan">
      <formula>0</formula>
    </cfRule>
  </conditionalFormatting>
  <conditionalFormatting sqref="AI26">
    <cfRule type="cellIs" dxfId="97" priority="101" operator="lessThan">
      <formula>0</formula>
    </cfRule>
  </conditionalFormatting>
  <conditionalFormatting sqref="AI27">
    <cfRule type="cellIs" dxfId="96" priority="100" operator="lessThan">
      <formula>0</formula>
    </cfRule>
  </conditionalFormatting>
  <conditionalFormatting sqref="AI28">
    <cfRule type="cellIs" dxfId="95" priority="99" operator="lessThan">
      <formula>0</formula>
    </cfRule>
  </conditionalFormatting>
  <conditionalFormatting sqref="AI29">
    <cfRule type="cellIs" dxfId="94" priority="98" operator="lessThan">
      <formula>0</formula>
    </cfRule>
  </conditionalFormatting>
  <conditionalFormatting sqref="AI30">
    <cfRule type="cellIs" dxfId="93" priority="97" operator="lessThan">
      <formula>0</formula>
    </cfRule>
  </conditionalFormatting>
  <conditionalFormatting sqref="AI31">
    <cfRule type="cellIs" dxfId="92" priority="96" operator="lessThan">
      <formula>0</formula>
    </cfRule>
  </conditionalFormatting>
  <conditionalFormatting sqref="AI32">
    <cfRule type="cellIs" dxfId="91" priority="95" operator="lessThan">
      <formula>0</formula>
    </cfRule>
  </conditionalFormatting>
  <conditionalFormatting sqref="AI33">
    <cfRule type="cellIs" dxfId="90" priority="94" operator="lessThan">
      <formula>0</formula>
    </cfRule>
  </conditionalFormatting>
  <conditionalFormatting sqref="AI34">
    <cfRule type="cellIs" dxfId="89" priority="93" operator="lessThan">
      <formula>0</formula>
    </cfRule>
  </conditionalFormatting>
  <conditionalFormatting sqref="AI35">
    <cfRule type="cellIs" dxfId="88" priority="92" operator="lessThan">
      <formula>0</formula>
    </cfRule>
  </conditionalFormatting>
  <conditionalFormatting sqref="AI36">
    <cfRule type="cellIs" dxfId="87" priority="91" operator="lessThan">
      <formula>0</formula>
    </cfRule>
  </conditionalFormatting>
  <conditionalFormatting sqref="AI37">
    <cfRule type="cellIs" dxfId="86" priority="90" operator="lessThan">
      <formula>0</formula>
    </cfRule>
  </conditionalFormatting>
  <conditionalFormatting sqref="AI38">
    <cfRule type="cellIs" dxfId="85" priority="89" operator="lessThan">
      <formula>0</formula>
    </cfRule>
  </conditionalFormatting>
  <conditionalFormatting sqref="AI39">
    <cfRule type="cellIs" dxfId="84" priority="88" operator="lessThan">
      <formula>0</formula>
    </cfRule>
  </conditionalFormatting>
  <conditionalFormatting sqref="AI40">
    <cfRule type="cellIs" dxfId="83" priority="87" operator="lessThan">
      <formula>0</formula>
    </cfRule>
  </conditionalFormatting>
  <conditionalFormatting sqref="AI41">
    <cfRule type="cellIs" dxfId="82" priority="86" operator="lessThan">
      <formula>0</formula>
    </cfRule>
  </conditionalFormatting>
  <conditionalFormatting sqref="AI42">
    <cfRule type="cellIs" dxfId="81" priority="85" operator="lessThan">
      <formula>0</formula>
    </cfRule>
  </conditionalFormatting>
  <conditionalFormatting sqref="AI43">
    <cfRule type="cellIs" dxfId="80" priority="84" operator="lessThan">
      <formula>0</formula>
    </cfRule>
  </conditionalFormatting>
  <conditionalFormatting sqref="AI44">
    <cfRule type="cellIs" dxfId="79" priority="83" operator="lessThan">
      <formula>0</formula>
    </cfRule>
  </conditionalFormatting>
  <conditionalFormatting sqref="AI45">
    <cfRule type="cellIs" dxfId="78" priority="82" operator="lessThan">
      <formula>0</formula>
    </cfRule>
  </conditionalFormatting>
  <conditionalFormatting sqref="AI46">
    <cfRule type="cellIs" dxfId="77" priority="81" operator="lessThan">
      <formula>0</formula>
    </cfRule>
  </conditionalFormatting>
  <conditionalFormatting sqref="AI47">
    <cfRule type="cellIs" dxfId="76" priority="80" operator="lessThan">
      <formula>0</formula>
    </cfRule>
  </conditionalFormatting>
  <conditionalFormatting sqref="AI48">
    <cfRule type="cellIs" dxfId="75" priority="79" operator="lessThan">
      <formula>0</formula>
    </cfRule>
  </conditionalFormatting>
  <conditionalFormatting sqref="AI49">
    <cfRule type="cellIs" dxfId="74" priority="78" operator="lessThan">
      <formula>0</formula>
    </cfRule>
  </conditionalFormatting>
  <conditionalFormatting sqref="AI50">
    <cfRule type="cellIs" dxfId="73" priority="77" operator="lessThan">
      <formula>0</formula>
    </cfRule>
  </conditionalFormatting>
  <conditionalFormatting sqref="AI51">
    <cfRule type="cellIs" dxfId="72" priority="76" operator="lessThan">
      <formula>0</formula>
    </cfRule>
  </conditionalFormatting>
  <conditionalFormatting sqref="AI52">
    <cfRule type="cellIs" dxfId="71" priority="75" operator="lessThan">
      <formula>0</formula>
    </cfRule>
  </conditionalFormatting>
  <conditionalFormatting sqref="AI53">
    <cfRule type="cellIs" dxfId="70" priority="74" operator="lessThan">
      <formula>0</formula>
    </cfRule>
  </conditionalFormatting>
  <conditionalFormatting sqref="AI54">
    <cfRule type="cellIs" dxfId="69" priority="73" operator="lessThan">
      <formula>0</formula>
    </cfRule>
  </conditionalFormatting>
  <conditionalFormatting sqref="AI55">
    <cfRule type="cellIs" dxfId="68" priority="72" operator="lessThan">
      <formula>0</formula>
    </cfRule>
  </conditionalFormatting>
  <conditionalFormatting sqref="AI56">
    <cfRule type="cellIs" dxfId="67" priority="71" operator="lessThan">
      <formula>0</formula>
    </cfRule>
  </conditionalFormatting>
  <conditionalFormatting sqref="AI57">
    <cfRule type="cellIs" dxfId="66" priority="70" operator="lessThan">
      <formula>0</formula>
    </cfRule>
  </conditionalFormatting>
  <conditionalFormatting sqref="AI58">
    <cfRule type="cellIs" dxfId="65" priority="69" operator="lessThan">
      <formula>0</formula>
    </cfRule>
  </conditionalFormatting>
  <conditionalFormatting sqref="AI59">
    <cfRule type="cellIs" dxfId="64" priority="68" operator="lessThan">
      <formula>0</formula>
    </cfRule>
  </conditionalFormatting>
  <conditionalFormatting sqref="AI60">
    <cfRule type="cellIs" dxfId="63" priority="67" operator="lessThan">
      <formula>0</formula>
    </cfRule>
  </conditionalFormatting>
  <conditionalFormatting sqref="AI61">
    <cfRule type="cellIs" dxfId="62" priority="66" operator="lessThan">
      <formula>0</formula>
    </cfRule>
  </conditionalFormatting>
  <conditionalFormatting sqref="AI62">
    <cfRule type="cellIs" dxfId="61" priority="65" operator="lessThan">
      <formula>0</formula>
    </cfRule>
  </conditionalFormatting>
  <conditionalFormatting sqref="AI63">
    <cfRule type="cellIs" dxfId="60" priority="64" operator="lessThan">
      <formula>0</formula>
    </cfRule>
  </conditionalFormatting>
  <conditionalFormatting sqref="AI64">
    <cfRule type="cellIs" dxfId="59" priority="63" operator="lessThan">
      <formula>0</formula>
    </cfRule>
  </conditionalFormatting>
  <conditionalFormatting sqref="AI65">
    <cfRule type="cellIs" dxfId="58" priority="62" operator="lessThan">
      <formula>0</formula>
    </cfRule>
  </conditionalFormatting>
  <conditionalFormatting sqref="AI66">
    <cfRule type="cellIs" dxfId="57" priority="61" operator="lessThan">
      <formula>0</formula>
    </cfRule>
  </conditionalFormatting>
  <conditionalFormatting sqref="AI67">
    <cfRule type="cellIs" dxfId="56" priority="60" operator="lessThan">
      <formula>0</formula>
    </cfRule>
  </conditionalFormatting>
  <conditionalFormatting sqref="AI68">
    <cfRule type="cellIs" dxfId="55" priority="59" operator="lessThan">
      <formula>0</formula>
    </cfRule>
  </conditionalFormatting>
  <conditionalFormatting sqref="AI69">
    <cfRule type="cellIs" dxfId="54" priority="58" operator="lessThan">
      <formula>0</formula>
    </cfRule>
  </conditionalFormatting>
  <conditionalFormatting sqref="AI70">
    <cfRule type="cellIs" dxfId="53" priority="57" operator="lessThan">
      <formula>0</formula>
    </cfRule>
  </conditionalFormatting>
  <conditionalFormatting sqref="AI71">
    <cfRule type="cellIs" dxfId="52" priority="56" operator="lessThan">
      <formula>0</formula>
    </cfRule>
  </conditionalFormatting>
  <conditionalFormatting sqref="AI72">
    <cfRule type="cellIs" dxfId="51" priority="55" operator="lessThan">
      <formula>0</formula>
    </cfRule>
  </conditionalFormatting>
  <conditionalFormatting sqref="AI73">
    <cfRule type="cellIs" dxfId="50" priority="54" operator="lessThan">
      <formula>0</formula>
    </cfRule>
  </conditionalFormatting>
  <conditionalFormatting sqref="AI74">
    <cfRule type="cellIs" dxfId="49" priority="53" operator="lessThan">
      <formula>0</formula>
    </cfRule>
  </conditionalFormatting>
  <conditionalFormatting sqref="AI75">
    <cfRule type="cellIs" dxfId="48" priority="52" operator="lessThan">
      <formula>0</formula>
    </cfRule>
  </conditionalFormatting>
  <conditionalFormatting sqref="AI76">
    <cfRule type="cellIs" dxfId="47" priority="51" operator="lessThan">
      <formula>0</formula>
    </cfRule>
  </conditionalFormatting>
  <conditionalFormatting sqref="AI77">
    <cfRule type="cellIs" dxfId="46" priority="50" operator="lessThan">
      <formula>0</formula>
    </cfRule>
  </conditionalFormatting>
  <conditionalFormatting sqref="AI78">
    <cfRule type="cellIs" dxfId="45" priority="49" operator="lessThan">
      <formula>0</formula>
    </cfRule>
  </conditionalFormatting>
  <conditionalFormatting sqref="AI79">
    <cfRule type="cellIs" dxfId="44" priority="48" operator="lessThan">
      <formula>0</formula>
    </cfRule>
  </conditionalFormatting>
  <conditionalFormatting sqref="AI80">
    <cfRule type="cellIs" dxfId="43" priority="47" operator="lessThan">
      <formula>0</formula>
    </cfRule>
  </conditionalFormatting>
  <conditionalFormatting sqref="AI81">
    <cfRule type="cellIs" dxfId="42" priority="46" operator="lessThan">
      <formula>0</formula>
    </cfRule>
  </conditionalFormatting>
  <conditionalFormatting sqref="AI82">
    <cfRule type="cellIs" dxfId="41" priority="45" operator="lessThan">
      <formula>0</formula>
    </cfRule>
  </conditionalFormatting>
  <conditionalFormatting sqref="AI83">
    <cfRule type="cellIs" dxfId="40" priority="44" operator="lessThan">
      <formula>0</formula>
    </cfRule>
  </conditionalFormatting>
  <conditionalFormatting sqref="AI84">
    <cfRule type="cellIs" dxfId="39" priority="43" operator="lessThan">
      <formula>0</formula>
    </cfRule>
  </conditionalFormatting>
  <conditionalFormatting sqref="AI85">
    <cfRule type="cellIs" dxfId="38" priority="42" operator="lessThan">
      <formula>0</formula>
    </cfRule>
  </conditionalFormatting>
  <conditionalFormatting sqref="AI86">
    <cfRule type="cellIs" dxfId="37" priority="41" operator="lessThan">
      <formula>0</formula>
    </cfRule>
  </conditionalFormatting>
  <conditionalFormatting sqref="AI87">
    <cfRule type="cellIs" dxfId="36" priority="40" operator="lessThan">
      <formula>0</formula>
    </cfRule>
  </conditionalFormatting>
  <conditionalFormatting sqref="AI88">
    <cfRule type="cellIs" dxfId="35" priority="39" operator="lessThan">
      <formula>0</formula>
    </cfRule>
  </conditionalFormatting>
  <conditionalFormatting sqref="AI89">
    <cfRule type="cellIs" dxfId="34" priority="38" operator="lessThan">
      <formula>0</formula>
    </cfRule>
  </conditionalFormatting>
  <conditionalFormatting sqref="AI90">
    <cfRule type="cellIs" dxfId="33" priority="37" operator="lessThan">
      <formula>0</formula>
    </cfRule>
  </conditionalFormatting>
  <conditionalFormatting sqref="AI91">
    <cfRule type="cellIs" dxfId="32" priority="36" operator="lessThan">
      <formula>0</formula>
    </cfRule>
  </conditionalFormatting>
  <conditionalFormatting sqref="AI92">
    <cfRule type="cellIs" dxfId="31" priority="35" operator="lessThan">
      <formula>0</formula>
    </cfRule>
  </conditionalFormatting>
  <conditionalFormatting sqref="AI93">
    <cfRule type="cellIs" dxfId="30" priority="34" operator="lessThan">
      <formula>0</formula>
    </cfRule>
  </conditionalFormatting>
  <conditionalFormatting sqref="AI94">
    <cfRule type="cellIs" dxfId="29" priority="33" operator="lessThan">
      <formula>0</formula>
    </cfRule>
  </conditionalFormatting>
  <conditionalFormatting sqref="AI95">
    <cfRule type="cellIs" dxfId="28" priority="32" operator="lessThan">
      <formula>0</formula>
    </cfRule>
  </conditionalFormatting>
  <conditionalFormatting sqref="AI96">
    <cfRule type="cellIs" dxfId="27" priority="31" operator="lessThan">
      <formula>0</formula>
    </cfRule>
  </conditionalFormatting>
  <conditionalFormatting sqref="AI97">
    <cfRule type="cellIs" dxfId="26" priority="30" operator="lessThan">
      <formula>0</formula>
    </cfRule>
  </conditionalFormatting>
  <conditionalFormatting sqref="AI98">
    <cfRule type="cellIs" dxfId="25" priority="29" operator="lessThan">
      <formula>0</formula>
    </cfRule>
  </conditionalFormatting>
  <conditionalFormatting sqref="AI99">
    <cfRule type="cellIs" dxfId="24" priority="28" operator="lessThan">
      <formula>0</formula>
    </cfRule>
  </conditionalFormatting>
  <conditionalFormatting sqref="AI100">
    <cfRule type="cellIs" dxfId="23" priority="27" operator="lessThan">
      <formula>0</formula>
    </cfRule>
  </conditionalFormatting>
  <conditionalFormatting sqref="AI101">
    <cfRule type="cellIs" dxfId="22" priority="26" operator="lessThan">
      <formula>0</formula>
    </cfRule>
  </conditionalFormatting>
  <conditionalFormatting sqref="AI102">
    <cfRule type="cellIs" dxfId="21" priority="25" operator="lessThan">
      <formula>0</formula>
    </cfRule>
  </conditionalFormatting>
  <conditionalFormatting sqref="AI103">
    <cfRule type="cellIs" dxfId="20" priority="24" operator="lessThan">
      <formula>0</formula>
    </cfRule>
  </conditionalFormatting>
  <conditionalFormatting sqref="AI104">
    <cfRule type="cellIs" dxfId="19" priority="23" operator="lessThan">
      <formula>0</formula>
    </cfRule>
  </conditionalFormatting>
  <conditionalFormatting sqref="AI105">
    <cfRule type="cellIs" dxfId="18" priority="22" operator="lessThan">
      <formula>0</formula>
    </cfRule>
  </conditionalFormatting>
  <conditionalFormatting sqref="AI106">
    <cfRule type="cellIs" dxfId="17" priority="21" operator="lessThan">
      <formula>0</formula>
    </cfRule>
  </conditionalFormatting>
  <conditionalFormatting sqref="AI107">
    <cfRule type="cellIs" dxfId="16" priority="20" operator="lessThan">
      <formula>0</formula>
    </cfRule>
  </conditionalFormatting>
  <conditionalFormatting sqref="AI108">
    <cfRule type="cellIs" dxfId="15" priority="19" operator="lessThan">
      <formula>0</formula>
    </cfRule>
  </conditionalFormatting>
  <conditionalFormatting sqref="AI109">
    <cfRule type="cellIs" dxfId="14" priority="18" operator="lessThan">
      <formula>0</formula>
    </cfRule>
  </conditionalFormatting>
  <conditionalFormatting sqref="AI110">
    <cfRule type="cellIs" dxfId="13" priority="17" operator="lessThan">
      <formula>0</formula>
    </cfRule>
  </conditionalFormatting>
  <conditionalFormatting sqref="AI111">
    <cfRule type="cellIs" dxfId="12" priority="16" operator="lessThan">
      <formula>0</formula>
    </cfRule>
  </conditionalFormatting>
  <conditionalFormatting sqref="AI112">
    <cfRule type="cellIs" dxfId="11" priority="15" operator="lessThan">
      <formula>0</formula>
    </cfRule>
  </conditionalFormatting>
  <conditionalFormatting sqref="AI113">
    <cfRule type="cellIs" dxfId="10" priority="14" operator="lessThan">
      <formula>0</formula>
    </cfRule>
  </conditionalFormatting>
  <conditionalFormatting sqref="AI114">
    <cfRule type="cellIs" dxfId="9" priority="13" operator="lessThan">
      <formula>0</formula>
    </cfRule>
  </conditionalFormatting>
  <conditionalFormatting sqref="AI115">
    <cfRule type="cellIs" dxfId="8" priority="12" operator="lessThan">
      <formula>0</formula>
    </cfRule>
  </conditionalFormatting>
  <conditionalFormatting sqref="AI116">
    <cfRule type="cellIs" dxfId="7" priority="11" operator="lessThan">
      <formula>0</formula>
    </cfRule>
  </conditionalFormatting>
  <conditionalFormatting sqref="AI117">
    <cfRule type="cellIs" dxfId="6" priority="10" operator="lessThan">
      <formula>0</formula>
    </cfRule>
  </conditionalFormatting>
  <conditionalFormatting sqref="AI14">
    <cfRule type="cellIs" dxfId="5" priority="6" operator="lessThan">
      <formula>0</formula>
    </cfRule>
  </conditionalFormatting>
  <conditionalFormatting sqref="AI13">
    <cfRule type="cellIs" dxfId="4" priority="5" operator="lessThan">
      <formula>0</formula>
    </cfRule>
  </conditionalFormatting>
  <conditionalFormatting sqref="AI16">
    <cfRule type="cellIs" dxfId="3" priority="4" operator="lessThan">
      <formula>0</formula>
    </cfRule>
  </conditionalFormatting>
  <conditionalFormatting sqref="C905:C3295">
    <cfRule type="expression" dxfId="2" priority="3">
      <formula>$Q905&gt;0</formula>
    </cfRule>
  </conditionalFormatting>
  <conditionalFormatting sqref="X905:X926">
    <cfRule type="expression" dxfId="1" priority="2">
      <formula>$Q905&gt;0</formula>
    </cfRule>
  </conditionalFormatting>
  <conditionalFormatting sqref="X992:X1015">
    <cfRule type="expression" dxfId="0" priority="1">
      <formula>$Q992&gt;0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2024-11-08T12:47:08Z</dcterms:modified>
</cp:coreProperties>
</file>